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trlProps/ctrlProp3.xml" ContentType="application/vnd.ms-excel.controlproperties+xml"/>
  <Override PartName="/xl/drawings/drawing9.xml" ContentType="application/vnd.openxmlformats-officedocument.drawing+xml"/>
  <Override PartName="/xl/ctrlProps/ctrlProp4.xml" ContentType="application/vnd.ms-excel.controlproperties+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ml.chartshapes+xml"/>
  <Override PartName="/xl/charts/chart7.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trlProps/ctrlProp5.xml" ContentType="application/vnd.ms-excel.controlproperties+xml"/>
  <Override PartName="/xl/drawings/drawing13.xml" ContentType="application/vnd.openxmlformats-officedocument.drawing+xml"/>
  <Override PartName="/xl/ctrlProps/ctrlProp6.xml" ContentType="application/vnd.ms-excel.controlproperties+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ml.chartshapes+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trlProps/ctrlProp7.xml" ContentType="application/vnd.ms-excel.controlproperties+xml"/>
  <Override PartName="/xl/drawings/drawing17.xml" ContentType="application/vnd.openxmlformats-officedocument.drawing+xml"/>
  <Override PartName="/xl/ctrlProps/ctrlProp8.xml" ContentType="application/vnd.ms-excel.controlproperties+xml"/>
  <Override PartName="/xl/drawings/drawing18.xml" ContentType="application/vnd.openxmlformats-officedocument.drawing+xml"/>
  <Override PartName="/xl/ctrlProps/ctrlProp9.xml" ContentType="application/vnd.ms-excel.controlproperties+xml"/>
  <Override PartName="/xl/drawings/drawing19.xml" ContentType="application/vnd.openxmlformats-officedocument.drawing+xml"/>
  <Override PartName="/xl/ctrlProps/ctrlProp10.xml" ContentType="application/vnd.ms-excel.controlproperties+xml"/>
  <Override PartName="/xl/ctrlProps/ctrlProp11.xml" ContentType="application/vnd.ms-excel.controlproperties+xml"/>
  <Override PartName="/xl/charts/chart10.xml" ContentType="application/vnd.openxmlformats-officedocument.drawingml.chart+xml"/>
  <Override PartName="/xl/theme/themeOverride1.xml" ContentType="application/vnd.openxmlformats-officedocument.themeOverride+xml"/>
  <Override PartName="/xl/drawings/drawing20.xml" ContentType="application/vnd.openxmlformats-officedocument.drawingml.chartshapes+xml"/>
  <Override PartName="/xl/charts/chart11.xml" ContentType="application/vnd.openxmlformats-officedocument.drawingml.chart+xml"/>
  <Override PartName="/xl/theme/themeOverride2.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trlProps/ctrlProp12.xml" ContentType="application/vnd.ms-excel.controlproperties+xml"/>
  <Override PartName="/xl/drawings/drawing23.xml" ContentType="application/vnd.openxmlformats-officedocument.drawing+xml"/>
  <Override PartName="/xl/ctrlProps/ctrlProp13.xml" ContentType="application/vnd.ms-excel.controlproperties+xml"/>
  <Override PartName="/xl/ctrlProps/ctrlProp14.xml" ContentType="application/vnd.ms-excel.controlproperti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trlProps/ctrlProp15.xml" ContentType="application/vnd.ms-excel.controlproperties+xml"/>
  <Override PartName="/xl/drawings/drawing27.xml" ContentType="application/vnd.openxmlformats-officedocument.drawing+xml"/>
  <Override PartName="/xl/ctrlProps/ctrlProp1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M:\Org\BLW_1140_MARKTB\037_Publikationen FBMB\037.9 BIO-Bericht\Bio Monatsberichte\2026\2026-08\"/>
    </mc:Choice>
  </mc:AlternateContent>
  <xr:revisionPtr revIDLastSave="0" documentId="13_ncr:1_{E837CD35-CFF3-4993-936E-904676593C14}" xr6:coauthVersionLast="47" xr6:coauthVersionMax="47" xr10:uidLastSave="{00000000-0000-0000-0000-000000000000}"/>
  <bookViews>
    <workbookView xWindow="-120" yWindow="-120" windowWidth="29040" windowHeight="15720" tabRatio="876" xr2:uid="{00000000-000D-0000-FFFF-FFFF00000000}"/>
  </bookViews>
  <sheets>
    <sheet name="Inhaltsverzeichnis" sheetId="13" r:id="rId1"/>
    <sheet name="Nur für MB Bio + HP konv. WK" sheetId="12" state="hidden" r:id="rId2"/>
    <sheet name="für Agrarbericht" sheetId="16" state="hidden" r:id="rId3"/>
    <sheet name="Gemüse Übersicht" sheetId="19" r:id="rId4"/>
    <sheet name="Gemüse Daten" sheetId="17" r:id="rId5"/>
    <sheet name="Früchte Übersicht" sheetId="37" r:id="rId6"/>
    <sheet name="Früchte Daten" sheetId="36" r:id="rId7"/>
    <sheet name="Kartoffeln" sheetId="34" r:id="rId8"/>
    <sheet name="Milch Daten" sheetId="18" r:id="rId9"/>
    <sheet name="Milch Übersicht" sheetId="22" r:id="rId10"/>
    <sheet name="Fleisch Daten" sheetId="28" r:id="rId11"/>
    <sheet name="Fleisch Übersicht" sheetId="25" r:id="rId12"/>
    <sheet name="Eier" sheetId="31" r:id="rId13"/>
    <sheet name="Getreide_Ölsaaten" sheetId="35" r:id="rId14"/>
    <sheet name="Grafiken" sheetId="27" state="hidden" r:id="rId15"/>
    <sheet name="Codierung" sheetId="8" state="hidden" r:id="rId16"/>
  </sheets>
  <externalReferences>
    <externalReference r:id="rId17"/>
    <externalReference r:id="rId18"/>
    <externalReference r:id="rId19"/>
    <externalReference r:id="rId20"/>
    <externalReference r:id="rId21"/>
  </externalReferences>
  <definedNames>
    <definedName name="_xlnm._FilterDatabase" localSheetId="15" hidden="1">Codierung!$N$23:$R$30</definedName>
    <definedName name="_xlnm._FilterDatabase" localSheetId="2" hidden="1">Codierung!$N$26:$R$30</definedName>
    <definedName name="_xlnm._FilterDatabase" localSheetId="1" hidden="1">Codierung!$N$26:$R$30</definedName>
    <definedName name="Absatzmengen_Detailhandel">'Gemüse Daten'!$CX$13</definedName>
    <definedName name="Absatzmengen_Detailhandel_Frischfleisch">'Fleisch Daten'!$CK$14</definedName>
    <definedName name="Absatzmengen_im_Detailhandel" localSheetId="6">'[1]Gemüse Daten'!#REF!</definedName>
    <definedName name="Absatzmengen_im_Detailhandel" localSheetId="5">'[1]Gemüse Daten'!#REF!</definedName>
    <definedName name="Absatzmengen_im_Detailhandel">'Gemüse Daten'!#REF!</definedName>
    <definedName name="Eier_Marktstruktur">Eier!$AF$15</definedName>
    <definedName name="EierDaten">Eier!$A$8</definedName>
    <definedName name="EierMarktstruktur">Eier!$AF$15</definedName>
    <definedName name="EierPreiseDetailhandel">Eier!$M$15</definedName>
    <definedName name="EierPreiseProduzenten">Eier!$C$15</definedName>
    <definedName name="FG_Absatzmengen_Detailhandel">'Gemüse Daten'!$CX$13</definedName>
    <definedName name="FG_Preise_Detailhandel">'Gemüse Daten'!$C$13</definedName>
    <definedName name="Fleisch_Absatz_DH">'Fleisch Daten'!$CK$14</definedName>
    <definedName name="Fleisch_Absatzmengen_Detailhandel_Charcuterie">'Fleisch Daten'!$ET$14</definedName>
    <definedName name="Fleisch_Preise_DH">'Fleisch Daten'!$V$14</definedName>
    <definedName name="FleischAbsätzeDetailhandelCharcuterie">Inhaltsverzeichnis!$O$29</definedName>
    <definedName name="FleischAbsatzmengenDetailhandel">'Fleisch Daten'!#REF!</definedName>
    <definedName name="FleischDaten">'Fleisch Daten'!$A$8</definedName>
    <definedName name="FleischPreiseDetailhandel">'Fleisch Daten'!#REF!</definedName>
    <definedName name="FleischPreiseProduzenten">'Fleisch Daten'!$D$14</definedName>
    <definedName name="FleischUebersicht">'Fleisch Übersicht'!$A$1</definedName>
    <definedName name="FrüchteAbsatzmengenDetailhandel" localSheetId="6">'Früchte Daten'!$BQ$13:$DP$13</definedName>
    <definedName name="FrüchteAbsatzmengenDetailhandel">#REF!</definedName>
    <definedName name="FrüchteDaten" localSheetId="6">'Früchte Daten'!$A$8</definedName>
    <definedName name="FrüchteDaten">#REF!</definedName>
    <definedName name="FrüchtePreiseDetailhandel" localSheetId="6">'Früchte Daten'!$C$13</definedName>
    <definedName name="FrüchtePreiseDetailhandel">#REF!</definedName>
    <definedName name="FrüchteUebersicht" localSheetId="5">'Früchte Übersicht'!$A$1</definedName>
    <definedName name="FrüchteUebersicht">#REF!</definedName>
    <definedName name="Gemüse">'Gemüse Daten'!$A$8</definedName>
    <definedName name="Gemüse_Preise_Detailhandel">'Gemüse Daten'!$C$13</definedName>
    <definedName name="GemüseAbsatzmengenDetailhandel">'Gemüse Daten'!$CX$13:$EV$13</definedName>
    <definedName name="GemüseUebersicht">'Gemüse Übersicht'!$A$1</definedName>
    <definedName name="Getreide">Getreide_Ölsaaten!$A$1</definedName>
    <definedName name="GetreideMengenSammelstelle" localSheetId="6">[1]Getreide_Ölsaaten!#REF!</definedName>
    <definedName name="GetreideMengenSammelstelle" localSheetId="5">[1]Getreide_Ölsaaten!#REF!</definedName>
    <definedName name="GetreideMengenSammelstelle">Getreide_Ölsaaten!#REF!</definedName>
    <definedName name="GetreidePreiseDetailhandel">Getreide_Ölsaaten!$O$13</definedName>
    <definedName name="GetreidePreiseMühle">Getreide_Ölsaaten!$L$13</definedName>
    <definedName name="GetreidePreiseSammelstelle">Getreide_Ölsaaten!$C$13</definedName>
    <definedName name="KartoffelnAbsatzmengenDetailhandel">Kartoffeln!$J$12</definedName>
    <definedName name="KartoffelnPreiseDetailhandel">Kartoffeln!$C$12</definedName>
    <definedName name="Methode">#REF!</definedName>
    <definedName name="MilchAbsatzmengen">'Milch Daten'!$AZ$15</definedName>
    <definedName name="MilchAbsatzmengenDetailhandel">'Milch Daten'!$AZ$15</definedName>
    <definedName name="MilchDaten">'Milch Daten'!$A$8:$B$8</definedName>
    <definedName name="MilchPreiseDetailhandel">'Milch Daten'!$N$15</definedName>
    <definedName name="MilchPreiseProduzenten">'Milch Daten'!$C$15</definedName>
    <definedName name="MilchUebersicht">'Milch Übersicht'!$A$1</definedName>
    <definedName name="MilchVerwertungMilchäquivalent">'Milch Daten'!$H$15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 i="13" l="1"/>
  <c r="I3" i="13"/>
  <c r="AI23" i="31"/>
  <c r="AI22" i="31"/>
  <c r="AI21" i="31"/>
  <c r="B25" i="31"/>
  <c r="B21" i="31" s="1"/>
  <c r="C25" i="31"/>
  <c r="C21" i="31" s="1"/>
  <c r="D25" i="31"/>
  <c r="D21" i="31" s="1"/>
  <c r="E25" i="31"/>
  <c r="E21" i="31" s="1"/>
  <c r="F25" i="31"/>
  <c r="F21" i="31" s="1"/>
  <c r="G25" i="31"/>
  <c r="G21" i="31" s="1"/>
  <c r="H25" i="31"/>
  <c r="H21" i="31" s="1"/>
  <c r="I25" i="31"/>
  <c r="I21" i="31" s="1"/>
  <c r="J25" i="31"/>
  <c r="J21" i="31" s="1"/>
  <c r="K25" i="31"/>
  <c r="K21" i="31" s="1"/>
  <c r="M25" i="31"/>
  <c r="M21" i="31" s="1"/>
  <c r="N25" i="31"/>
  <c r="N21" i="31" s="1"/>
  <c r="O25" i="31"/>
  <c r="O21" i="31" s="1"/>
  <c r="P25" i="31"/>
  <c r="P21" i="31" s="1"/>
  <c r="Q25" i="31"/>
  <c r="Q21" i="31" s="1"/>
  <c r="R25" i="31"/>
  <c r="R21" i="31" s="1"/>
  <c r="S25" i="31"/>
  <c r="S21" i="31" s="1"/>
  <c r="T25" i="31"/>
  <c r="T21" i="31" s="1"/>
  <c r="U25" i="31"/>
  <c r="U21" i="31" s="1"/>
  <c r="V25" i="31"/>
  <c r="V21" i="31" s="1"/>
  <c r="W25" i="31"/>
  <c r="W21" i="31" s="1"/>
  <c r="X25" i="31"/>
  <c r="X21" i="31" s="1"/>
  <c r="Y25" i="31"/>
  <c r="Y21" i="31" s="1"/>
  <c r="AA25" i="31"/>
  <c r="AA21" i="31" s="1"/>
  <c r="AB25" i="31"/>
  <c r="AB21" i="31" s="1"/>
  <c r="AC25" i="31"/>
  <c r="AC21" i="31" s="1"/>
  <c r="AD25" i="31"/>
  <c r="AD21" i="31" s="1"/>
  <c r="AF25" i="31"/>
  <c r="AF21" i="31" s="1"/>
  <c r="C26" i="31"/>
  <c r="C22" i="31" s="1"/>
  <c r="D26" i="31"/>
  <c r="D22" i="31" s="1"/>
  <c r="E26" i="31"/>
  <c r="E22" i="31" s="1"/>
  <c r="F26" i="31"/>
  <c r="F22" i="31" s="1"/>
  <c r="G26" i="31"/>
  <c r="G22" i="31" s="1"/>
  <c r="H26" i="31"/>
  <c r="H22" i="31" s="1"/>
  <c r="I26" i="31"/>
  <c r="I22" i="31" s="1"/>
  <c r="J26" i="31"/>
  <c r="J22" i="31" s="1"/>
  <c r="K26" i="31"/>
  <c r="K22" i="31" s="1"/>
  <c r="M26" i="31"/>
  <c r="M22" i="31" s="1"/>
  <c r="N26" i="31"/>
  <c r="N22" i="31" s="1"/>
  <c r="O26" i="31"/>
  <c r="O22" i="31" s="1"/>
  <c r="P26" i="31"/>
  <c r="P22" i="31" s="1"/>
  <c r="Q26" i="31"/>
  <c r="Q22" i="31" s="1"/>
  <c r="R26" i="31"/>
  <c r="R22" i="31" s="1"/>
  <c r="S26" i="31"/>
  <c r="S22" i="31" s="1"/>
  <c r="T26" i="31"/>
  <c r="T22" i="31" s="1"/>
  <c r="U26" i="31"/>
  <c r="U22" i="31" s="1"/>
  <c r="V26" i="31"/>
  <c r="V22" i="31" s="1"/>
  <c r="W26" i="31"/>
  <c r="W22" i="31" s="1"/>
  <c r="X26" i="31"/>
  <c r="X22" i="31" s="1"/>
  <c r="Y26" i="31"/>
  <c r="Y22" i="31" s="1"/>
  <c r="AA26" i="31"/>
  <c r="AA22" i="31" s="1"/>
  <c r="AB26" i="31"/>
  <c r="AB22" i="31" s="1"/>
  <c r="AC26" i="31"/>
  <c r="AC22" i="31" s="1"/>
  <c r="AD26" i="31"/>
  <c r="AD22" i="31" s="1"/>
  <c r="B26" i="31"/>
  <c r="B22" i="31" s="1"/>
  <c r="B27" i="31"/>
  <c r="B28" i="31"/>
  <c r="B29" i="31"/>
  <c r="B30" i="31"/>
  <c r="B31" i="31"/>
  <c r="B32" i="31"/>
  <c r="B33" i="31"/>
  <c r="B34" i="31"/>
  <c r="B35" i="31"/>
  <c r="B36" i="31"/>
  <c r="B37" i="31"/>
  <c r="B23" i="31" s="1"/>
  <c r="B38" i="31"/>
  <c r="B39" i="31"/>
  <c r="B40" i="31"/>
  <c r="B41" i="31"/>
  <c r="B42" i="31"/>
  <c r="B43" i="31"/>
  <c r="B44" i="31"/>
  <c r="B45" i="31"/>
  <c r="B46" i="31"/>
  <c r="B47" i="31"/>
  <c r="B48" i="31"/>
  <c r="B49" i="31"/>
  <c r="B50" i="31"/>
  <c r="B51" i="31"/>
  <c r="B52" i="31"/>
  <c r="B53" i="31"/>
  <c r="B54" i="31"/>
  <c r="B55" i="31"/>
  <c r="B56" i="31"/>
  <c r="B57" i="31"/>
  <c r="B58" i="31"/>
  <c r="B59" i="31"/>
  <c r="B60" i="31"/>
  <c r="B61" i="31"/>
  <c r="B62" i="31"/>
  <c r="B63" i="31"/>
  <c r="B64" i="31"/>
  <c r="B65" i="31"/>
  <c r="B66" i="31"/>
  <c r="B67" i="31"/>
  <c r="B68" i="31"/>
  <c r="B69" i="31"/>
  <c r="B70" i="31"/>
  <c r="B71" i="31"/>
  <c r="B72" i="31"/>
  <c r="B73" i="31"/>
  <c r="B74" i="31"/>
  <c r="B75" i="31"/>
  <c r="B76" i="31"/>
  <c r="B77" i="31"/>
  <c r="B78" i="31"/>
  <c r="B79" i="31"/>
  <c r="B80" i="31"/>
  <c r="B81" i="31"/>
  <c r="B82" i="31"/>
  <c r="B83" i="31"/>
  <c r="B84" i="31"/>
  <c r="B85" i="31"/>
  <c r="B86" i="31"/>
  <c r="B87" i="31"/>
  <c r="B88" i="31"/>
  <c r="B89" i="31"/>
  <c r="B90" i="31"/>
  <c r="B91" i="31"/>
  <c r="B92" i="31"/>
  <c r="B93" i="31"/>
  <c r="B94" i="31"/>
  <c r="B95" i="31"/>
  <c r="B96" i="31"/>
  <c r="B97" i="31"/>
  <c r="B98" i="31"/>
  <c r="B99" i="31"/>
  <c r="B100" i="31"/>
  <c r="B101" i="31"/>
  <c r="B102" i="31"/>
  <c r="B103" i="31"/>
  <c r="B104" i="31"/>
  <c r="B105" i="31"/>
  <c r="B106" i="31"/>
  <c r="B107" i="31"/>
  <c r="C27" i="31" l="1"/>
  <c r="D27" i="31"/>
  <c r="E27" i="31"/>
  <c r="F27" i="31"/>
  <c r="G27" i="31"/>
  <c r="H27" i="31"/>
  <c r="I27" i="31"/>
  <c r="J27" i="31"/>
  <c r="K27" i="31"/>
  <c r="M27" i="31"/>
  <c r="N27" i="31"/>
  <c r="O27" i="31"/>
  <c r="P27" i="31"/>
  <c r="Q27" i="31"/>
  <c r="R27" i="31"/>
  <c r="S27" i="31"/>
  <c r="T27" i="31"/>
  <c r="U27" i="31"/>
  <c r="V27" i="31"/>
  <c r="W27" i="31"/>
  <c r="X27" i="31"/>
  <c r="Y27" i="31"/>
  <c r="AA27" i="31"/>
  <c r="AB27" i="31"/>
  <c r="AC27" i="31"/>
  <c r="AD27" i="31"/>
  <c r="C28" i="31"/>
  <c r="D28" i="31"/>
  <c r="E28" i="31"/>
  <c r="F28" i="31"/>
  <c r="G28" i="31"/>
  <c r="H28" i="31"/>
  <c r="I28" i="31"/>
  <c r="J28" i="31"/>
  <c r="K28" i="31"/>
  <c r="M28" i="31"/>
  <c r="N28" i="31"/>
  <c r="O28" i="31"/>
  <c r="P28" i="31"/>
  <c r="Q28" i="31"/>
  <c r="R28" i="31"/>
  <c r="S28" i="31"/>
  <c r="T28" i="31"/>
  <c r="U28" i="31"/>
  <c r="V28" i="31"/>
  <c r="W28" i="31"/>
  <c r="X28" i="31"/>
  <c r="Y28" i="31"/>
  <c r="AA28" i="31"/>
  <c r="AB28" i="31"/>
  <c r="AC28" i="31"/>
  <c r="AD28" i="31"/>
  <c r="D29" i="31"/>
  <c r="L22" i="35"/>
  <c r="M22" i="35"/>
  <c r="O22" i="35"/>
  <c r="P22" i="35"/>
  <c r="K22" i="35"/>
  <c r="K19" i="35" s="1"/>
  <c r="DU20" i="28"/>
  <c r="DU21" i="28"/>
  <c r="DU22" i="28"/>
  <c r="V85" i="28"/>
  <c r="U24" i="28"/>
  <c r="U20" i="28" s="1"/>
  <c r="C24" i="28"/>
  <c r="P64" i="35"/>
  <c r="O64" i="35"/>
  <c r="L64" i="35"/>
  <c r="K64" i="35"/>
  <c r="P63" i="35"/>
  <c r="O63" i="35"/>
  <c r="L63" i="35"/>
  <c r="K63" i="35"/>
  <c r="P62" i="35"/>
  <c r="O62" i="35"/>
  <c r="L62" i="35"/>
  <c r="K62" i="35"/>
  <c r="P61" i="35"/>
  <c r="O61" i="35"/>
  <c r="L61" i="35"/>
  <c r="K61" i="35"/>
  <c r="P60" i="35"/>
  <c r="O60" i="35"/>
  <c r="L60" i="35"/>
  <c r="K60" i="35"/>
  <c r="P59" i="35"/>
  <c r="O59" i="35"/>
  <c r="L59" i="35"/>
  <c r="K59" i="35"/>
  <c r="P58" i="35"/>
  <c r="O58" i="35"/>
  <c r="L58" i="35"/>
  <c r="K58" i="35"/>
  <c r="P57" i="35"/>
  <c r="O57" i="35"/>
  <c r="L57" i="35"/>
  <c r="K57" i="35"/>
  <c r="P56" i="35"/>
  <c r="O56" i="35"/>
  <c r="L56" i="35"/>
  <c r="K56" i="35"/>
  <c r="P55" i="35"/>
  <c r="O55" i="35"/>
  <c r="L55" i="35"/>
  <c r="K55" i="35"/>
  <c r="P54" i="35"/>
  <c r="O54" i="35"/>
  <c r="L54" i="35"/>
  <c r="K54" i="35"/>
  <c r="P53" i="35"/>
  <c r="O53" i="35"/>
  <c r="M53" i="35"/>
  <c r="L53" i="35"/>
  <c r="K53" i="35"/>
  <c r="P52" i="35"/>
  <c r="O52" i="35"/>
  <c r="M52" i="35"/>
  <c r="L52" i="35"/>
  <c r="K52" i="35"/>
  <c r="P51" i="35"/>
  <c r="O51" i="35"/>
  <c r="M51" i="35"/>
  <c r="L51" i="35"/>
  <c r="K51" i="35"/>
  <c r="P50" i="35"/>
  <c r="O50" i="35"/>
  <c r="M50" i="35"/>
  <c r="L50" i="35"/>
  <c r="K50" i="35"/>
  <c r="P49" i="35"/>
  <c r="O49" i="35"/>
  <c r="M49" i="35"/>
  <c r="L49" i="35"/>
  <c r="K49" i="35"/>
  <c r="P48" i="35"/>
  <c r="O48" i="35"/>
  <c r="M48" i="35"/>
  <c r="L48" i="35"/>
  <c r="K48" i="35"/>
  <c r="P47" i="35"/>
  <c r="O47" i="35"/>
  <c r="M47" i="35"/>
  <c r="L47" i="35"/>
  <c r="K47" i="35"/>
  <c r="P46" i="35"/>
  <c r="O46" i="35"/>
  <c r="M46" i="35"/>
  <c r="L46" i="35"/>
  <c r="K46" i="35"/>
  <c r="P45" i="35"/>
  <c r="O45" i="35"/>
  <c r="M45" i="35"/>
  <c r="L45" i="35"/>
  <c r="K45" i="35"/>
  <c r="P44" i="35"/>
  <c r="O44" i="35"/>
  <c r="M44" i="35"/>
  <c r="L44" i="35"/>
  <c r="K44" i="35"/>
  <c r="P43" i="35"/>
  <c r="O43" i="35"/>
  <c r="M43" i="35"/>
  <c r="L43" i="35"/>
  <c r="K43" i="35"/>
  <c r="P42" i="35"/>
  <c r="O42" i="35"/>
  <c r="M42" i="35"/>
  <c r="L42" i="35"/>
  <c r="K42" i="35"/>
  <c r="P41" i="35"/>
  <c r="O41" i="35"/>
  <c r="M41" i="35"/>
  <c r="L41" i="35"/>
  <c r="K41" i="35"/>
  <c r="P40" i="35"/>
  <c r="O40" i="35"/>
  <c r="M40" i="35"/>
  <c r="L40" i="35"/>
  <c r="K40" i="35"/>
  <c r="P39" i="35"/>
  <c r="O39" i="35"/>
  <c r="M39" i="35"/>
  <c r="L39" i="35"/>
  <c r="K39" i="35"/>
  <c r="P38" i="35"/>
  <c r="O38" i="35"/>
  <c r="M38" i="35"/>
  <c r="L38" i="35"/>
  <c r="K38" i="35"/>
  <c r="P37" i="35"/>
  <c r="O37" i="35"/>
  <c r="M37" i="35"/>
  <c r="L37" i="35"/>
  <c r="K37" i="35"/>
  <c r="P36" i="35"/>
  <c r="O36" i="35"/>
  <c r="M36" i="35"/>
  <c r="L36" i="35"/>
  <c r="K36" i="35"/>
  <c r="P35" i="35"/>
  <c r="P21" i="35" s="1"/>
  <c r="O35" i="35"/>
  <c r="O21" i="35" s="1"/>
  <c r="M35" i="35"/>
  <c r="M21" i="35" s="1"/>
  <c r="L35" i="35"/>
  <c r="L21" i="35" s="1"/>
  <c r="K35" i="35"/>
  <c r="P34" i="35"/>
  <c r="O34" i="35"/>
  <c r="M34" i="35"/>
  <c r="L34" i="35"/>
  <c r="K34" i="35"/>
  <c r="K21" i="35" s="1"/>
  <c r="P33" i="35"/>
  <c r="O33" i="35"/>
  <c r="M33" i="35"/>
  <c r="L33" i="35"/>
  <c r="K33" i="35"/>
  <c r="P32" i="35"/>
  <c r="O32" i="35"/>
  <c r="M32" i="35"/>
  <c r="L32" i="35"/>
  <c r="K32" i="35"/>
  <c r="P31" i="35"/>
  <c r="O31" i="35"/>
  <c r="M31" i="35"/>
  <c r="L31" i="35"/>
  <c r="K31" i="35"/>
  <c r="P30" i="35"/>
  <c r="O30" i="35"/>
  <c r="M30" i="35"/>
  <c r="L30" i="35"/>
  <c r="K30" i="35"/>
  <c r="P29" i="35"/>
  <c r="O29" i="35"/>
  <c r="M29" i="35"/>
  <c r="L29" i="35"/>
  <c r="K29" i="35"/>
  <c r="P28" i="35"/>
  <c r="O28" i="35"/>
  <c r="M28" i="35"/>
  <c r="L28" i="35"/>
  <c r="K28" i="35"/>
  <c r="P27" i="35"/>
  <c r="O27" i="35"/>
  <c r="M27" i="35"/>
  <c r="L27" i="35"/>
  <c r="K27" i="35"/>
  <c r="P26" i="35"/>
  <c r="O26" i="35"/>
  <c r="M26" i="35"/>
  <c r="L26" i="35"/>
  <c r="K26" i="35"/>
  <c r="P25" i="35"/>
  <c r="O25" i="35"/>
  <c r="M25" i="35"/>
  <c r="L25" i="35"/>
  <c r="K25" i="35"/>
  <c r="P24" i="35"/>
  <c r="P20" i="35" s="1"/>
  <c r="O24" i="35"/>
  <c r="O20" i="35" s="1"/>
  <c r="M24" i="35"/>
  <c r="M20" i="35" s="1"/>
  <c r="L24" i="35"/>
  <c r="L20" i="35" s="1"/>
  <c r="K24" i="35"/>
  <c r="P23" i="35"/>
  <c r="P19" i="35" s="1"/>
  <c r="O23" i="35"/>
  <c r="O19" i="35" s="1"/>
  <c r="M23" i="35"/>
  <c r="M19" i="35" s="1"/>
  <c r="L23" i="35"/>
  <c r="L19" i="35" s="1"/>
  <c r="K23" i="35"/>
  <c r="K20" i="35" s="1"/>
  <c r="O71" i="31"/>
  <c r="A15" i="31"/>
  <c r="A8" i="31"/>
  <c r="N31" i="31"/>
  <c r="N32" i="31"/>
  <c r="AC29" i="31"/>
  <c r="AC30" i="31"/>
  <c r="AC31" i="31"/>
  <c r="AC32" i="31"/>
  <c r="AD29" i="31"/>
  <c r="AB29" i="31"/>
  <c r="AA29" i="31"/>
  <c r="X29" i="31"/>
  <c r="W29" i="31"/>
  <c r="V29" i="31"/>
  <c r="U29" i="31"/>
  <c r="T29" i="31"/>
  <c r="S29" i="31"/>
  <c r="Q29" i="31"/>
  <c r="P29" i="31"/>
  <c r="N29" i="31"/>
  <c r="M29" i="31"/>
  <c r="K29" i="31"/>
  <c r="J29" i="31"/>
  <c r="I29" i="31"/>
  <c r="H29" i="31"/>
  <c r="G29" i="31"/>
  <c r="F29" i="31"/>
  <c r="E29" i="31"/>
  <c r="C29" i="31"/>
  <c r="O29" i="31"/>
  <c r="R29" i="31"/>
  <c r="Y29" i="31"/>
  <c r="I22" i="28"/>
  <c r="I21" i="28"/>
  <c r="I20" i="28"/>
  <c r="D19" i="27"/>
  <c r="D20" i="27"/>
  <c r="E19" i="27"/>
  <c r="E20" i="27"/>
  <c r="U86" i="28"/>
  <c r="B86" i="28" s="1"/>
  <c r="U87" i="28"/>
  <c r="B87" i="28" s="1"/>
  <c r="U88" i="28"/>
  <c r="B88" i="28" s="1"/>
  <c r="U89" i="28"/>
  <c r="B89" i="28" s="1"/>
  <c r="U90" i="28"/>
  <c r="B90" i="28" s="1"/>
  <c r="U91" i="28"/>
  <c r="B91" i="28" s="1"/>
  <c r="U92" i="28"/>
  <c r="B92" i="28" s="1"/>
  <c r="U93" i="28"/>
  <c r="B93" i="28" s="1"/>
  <c r="U94" i="28"/>
  <c r="B94" i="28" s="1"/>
  <c r="U95" i="28"/>
  <c r="B95" i="28" s="1"/>
  <c r="U96" i="28"/>
  <c r="B96" i="28" s="1"/>
  <c r="U97" i="28"/>
  <c r="B97" i="28" s="1"/>
  <c r="U98" i="28"/>
  <c r="B98" i="28" s="1"/>
  <c r="U99" i="28"/>
  <c r="B99" i="28" s="1"/>
  <c r="U100" i="28"/>
  <c r="B100" i="28" s="1"/>
  <c r="U101" i="28"/>
  <c r="B101" i="28" s="1"/>
  <c r="C25" i="28"/>
  <c r="C20" i="28" s="1"/>
  <c r="C26" i="28"/>
  <c r="C21" i="28" s="1"/>
  <c r="A36" i="27" s="1"/>
  <c r="C27" i="28"/>
  <c r="C28" i="28"/>
  <c r="C29" i="28"/>
  <c r="C30" i="28"/>
  <c r="C31" i="28"/>
  <c r="C32" i="28"/>
  <c r="C33" i="28"/>
  <c r="C34" i="28"/>
  <c r="C35" i="28"/>
  <c r="C36" i="28"/>
  <c r="C37" i="28"/>
  <c r="C22" i="28" s="1"/>
  <c r="A37" i="27" s="1"/>
  <c r="C38" i="28"/>
  <c r="C39" i="28"/>
  <c r="C40" i="28"/>
  <c r="C41" i="28"/>
  <c r="C42" i="28"/>
  <c r="C43" i="28"/>
  <c r="C44" i="28"/>
  <c r="C45" i="28"/>
  <c r="C46" i="28"/>
  <c r="C47" i="28"/>
  <c r="C48" i="28"/>
  <c r="C49" i="28"/>
  <c r="C50" i="28"/>
  <c r="C51" i="28"/>
  <c r="C52" i="28"/>
  <c r="C53" i="28"/>
  <c r="C54" i="28"/>
  <c r="C55" i="28"/>
  <c r="C56" i="28"/>
  <c r="C57" i="28"/>
  <c r="C58" i="28"/>
  <c r="C59" i="28"/>
  <c r="C60" i="28"/>
  <c r="C61" i="28"/>
  <c r="C62" i="28"/>
  <c r="C63" i="28"/>
  <c r="C64" i="28"/>
  <c r="C65" i="28"/>
  <c r="C66" i="28"/>
  <c r="C67" i="28"/>
  <c r="C68" i="28"/>
  <c r="C69" i="28"/>
  <c r="C70" i="28"/>
  <c r="C71" i="28"/>
  <c r="C72" i="28"/>
  <c r="C73" i="28"/>
  <c r="C74" i="28"/>
  <c r="C75" i="28"/>
  <c r="C76" i="28"/>
  <c r="C77" i="28"/>
  <c r="C78" i="28"/>
  <c r="C79" i="28"/>
  <c r="C80" i="28"/>
  <c r="C81" i="28"/>
  <c r="C82" i="28"/>
  <c r="C83" i="28"/>
  <c r="C84" i="28"/>
  <c r="C85" i="28"/>
  <c r="C86" i="28"/>
  <c r="C87" i="28"/>
  <c r="C88" i="28"/>
  <c r="C89" i="28"/>
  <c r="C90" i="28"/>
  <c r="C91" i="28"/>
  <c r="C92" i="28"/>
  <c r="U27" i="28"/>
  <c r="B27" i="28" s="1"/>
  <c r="U28" i="28"/>
  <c r="B28" i="28" s="1"/>
  <c r="U29" i="28"/>
  <c r="B29" i="28" s="1"/>
  <c r="U30" i="28"/>
  <c r="B30" i="28" s="1"/>
  <c r="U31" i="28"/>
  <c r="B31" i="28" s="1"/>
  <c r="U32" i="28"/>
  <c r="B32" i="28" s="1"/>
  <c r="U33" i="28"/>
  <c r="B33" i="28" s="1"/>
  <c r="U34" i="28"/>
  <c r="B34" i="28" s="1"/>
  <c r="U35" i="28"/>
  <c r="B35" i="28" s="1"/>
  <c r="U36" i="28"/>
  <c r="B36" i="28" s="1"/>
  <c r="U37" i="28"/>
  <c r="B37" i="28" s="1"/>
  <c r="U38" i="28"/>
  <c r="B38" i="28" s="1"/>
  <c r="U39" i="28"/>
  <c r="B39" i="28" s="1"/>
  <c r="U40" i="28"/>
  <c r="B40" i="28" s="1"/>
  <c r="U41" i="28"/>
  <c r="B41" i="28" s="1"/>
  <c r="U42" i="28"/>
  <c r="B42" i="28" s="1"/>
  <c r="U43" i="28"/>
  <c r="B43" i="28" s="1"/>
  <c r="U44" i="28"/>
  <c r="B44" i="28" s="1"/>
  <c r="U45" i="28"/>
  <c r="B45" i="28" s="1"/>
  <c r="U46" i="28"/>
  <c r="B46" i="28" s="1"/>
  <c r="U47" i="28"/>
  <c r="B47" i="28" s="1"/>
  <c r="U48" i="28"/>
  <c r="B48" i="28" s="1"/>
  <c r="U49" i="28"/>
  <c r="B49" i="28" s="1"/>
  <c r="U50" i="28"/>
  <c r="B50" i="28" s="1"/>
  <c r="U51" i="28"/>
  <c r="B51" i="28" s="1"/>
  <c r="U52" i="28"/>
  <c r="B52" i="28" s="1"/>
  <c r="U53" i="28"/>
  <c r="B53" i="28" s="1"/>
  <c r="U54" i="28"/>
  <c r="B54" i="28" s="1"/>
  <c r="U55" i="28"/>
  <c r="B55" i="28" s="1"/>
  <c r="U56" i="28"/>
  <c r="B56" i="28" s="1"/>
  <c r="U57" i="28"/>
  <c r="B57" i="28" s="1"/>
  <c r="U58" i="28"/>
  <c r="B58" i="28" s="1"/>
  <c r="U59" i="28"/>
  <c r="B59" i="28" s="1"/>
  <c r="U60" i="28"/>
  <c r="B60" i="28" s="1"/>
  <c r="U61" i="28"/>
  <c r="B61" i="28" s="1"/>
  <c r="U62" i="28"/>
  <c r="B62" i="28" s="1"/>
  <c r="U63" i="28"/>
  <c r="B63" i="28" s="1"/>
  <c r="U64" i="28"/>
  <c r="B64" i="28" s="1"/>
  <c r="U65" i="28"/>
  <c r="B65" i="28" s="1"/>
  <c r="U66" i="28"/>
  <c r="B66" i="28" s="1"/>
  <c r="U67" i="28"/>
  <c r="B67" i="28" s="1"/>
  <c r="U68" i="28"/>
  <c r="B68" i="28" s="1"/>
  <c r="U69" i="28"/>
  <c r="B69" i="28" s="1"/>
  <c r="U70" i="28"/>
  <c r="B70" i="28" s="1"/>
  <c r="U71" i="28"/>
  <c r="B71" i="28" s="1"/>
  <c r="U72" i="28"/>
  <c r="B72" i="28" s="1"/>
  <c r="U73" i="28"/>
  <c r="B73" i="28" s="1"/>
  <c r="U74" i="28"/>
  <c r="B74" i="28" s="1"/>
  <c r="U75" i="28"/>
  <c r="B75" i="28" s="1"/>
  <c r="U76" i="28"/>
  <c r="B76" i="28" s="1"/>
  <c r="U77" i="28"/>
  <c r="B77" i="28" s="1"/>
  <c r="U78" i="28"/>
  <c r="B78" i="28" s="1"/>
  <c r="U79" i="28"/>
  <c r="B79" i="28" s="1"/>
  <c r="U80" i="28"/>
  <c r="B80" i="28" s="1"/>
  <c r="U81" i="28"/>
  <c r="B81" i="28" s="1"/>
  <c r="U82" i="28"/>
  <c r="B82" i="28" s="1"/>
  <c r="U83" i="28"/>
  <c r="B83" i="28" s="1"/>
  <c r="U84" i="28"/>
  <c r="B84" i="28" s="1"/>
  <c r="U85" i="28"/>
  <c r="B85" i="28" s="1"/>
  <c r="U25" i="28"/>
  <c r="U26" i="28"/>
  <c r="AY62" i="18"/>
  <c r="AY63" i="18"/>
  <c r="AY64" i="18"/>
  <c r="AY65" i="18"/>
  <c r="AY66" i="18"/>
  <c r="AY67" i="18"/>
  <c r="AY68" i="18"/>
  <c r="AY69" i="18"/>
  <c r="AY70" i="18"/>
  <c r="AY71" i="18"/>
  <c r="AY72" i="18"/>
  <c r="AY73" i="18"/>
  <c r="AY74" i="18"/>
  <c r="AY75" i="18"/>
  <c r="AY76" i="18"/>
  <c r="AY77" i="18"/>
  <c r="AY78" i="18"/>
  <c r="AY79" i="18"/>
  <c r="AY80" i="18"/>
  <c r="AY81" i="18"/>
  <c r="AY82" i="18"/>
  <c r="AY83" i="18"/>
  <c r="AY84" i="18"/>
  <c r="L63" i="18"/>
  <c r="L64" i="18"/>
  <c r="L65" i="18"/>
  <c r="L66" i="18"/>
  <c r="L67" i="18"/>
  <c r="L68" i="18"/>
  <c r="L69" i="18"/>
  <c r="L70" i="18"/>
  <c r="L71" i="18"/>
  <c r="L72" i="18"/>
  <c r="L73" i="18"/>
  <c r="L74" i="18"/>
  <c r="L75" i="18"/>
  <c r="L76" i="18"/>
  <c r="L77" i="18"/>
  <c r="L78" i="18"/>
  <c r="L79" i="18"/>
  <c r="L80" i="18"/>
  <c r="L81" i="18"/>
  <c r="L82" i="18"/>
  <c r="L83" i="18"/>
  <c r="L84" i="18"/>
  <c r="H24" i="35"/>
  <c r="H20" i="35" s="1"/>
  <c r="H25" i="35"/>
  <c r="H26" i="35"/>
  <c r="H27" i="35"/>
  <c r="H28" i="35"/>
  <c r="H29" i="35"/>
  <c r="H30" i="35"/>
  <c r="H31" i="35"/>
  <c r="H32" i="35"/>
  <c r="H33" i="35"/>
  <c r="H23" i="35"/>
  <c r="H19" i="35" s="1"/>
  <c r="G24" i="35"/>
  <c r="G20" i="35" s="1"/>
  <c r="G25" i="35"/>
  <c r="G26" i="35"/>
  <c r="G23" i="35"/>
  <c r="G19" i="35" s="1"/>
  <c r="CL23" i="18"/>
  <c r="BW23" i="18"/>
  <c r="BP23" i="18"/>
  <c r="BG23" i="18"/>
  <c r="BG22" i="18"/>
  <c r="BP22" i="18"/>
  <c r="BW22" i="18"/>
  <c r="CL22" i="18"/>
  <c r="BG21" i="18"/>
  <c r="BP21" i="18"/>
  <c r="BW21" i="18"/>
  <c r="CL21" i="18"/>
  <c r="AY25" i="18"/>
  <c r="AY21" i="18" s="1"/>
  <c r="L25" i="18"/>
  <c r="L21" i="18" s="1"/>
  <c r="L17" i="22" s="1"/>
  <c r="B25" i="18"/>
  <c r="B21" i="18" s="1"/>
  <c r="B26" i="18"/>
  <c r="B27" i="18"/>
  <c r="B28" i="18"/>
  <c r="B29" i="18"/>
  <c r="B30" i="18"/>
  <c r="B31" i="18"/>
  <c r="B32" i="18"/>
  <c r="B33" i="18"/>
  <c r="B34" i="18"/>
  <c r="B35" i="18"/>
  <c r="B36" i="18"/>
  <c r="B37" i="18"/>
  <c r="B23" i="18" s="1"/>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89" i="18"/>
  <c r="B90" i="18"/>
  <c r="B91" i="18"/>
  <c r="B92" i="18"/>
  <c r="B93" i="18"/>
  <c r="B94" i="18"/>
  <c r="B95" i="18"/>
  <c r="B96" i="18"/>
  <c r="B97" i="18"/>
  <c r="B98" i="18"/>
  <c r="B99" i="18"/>
  <c r="B100" i="18"/>
  <c r="B101" i="18"/>
  <c r="B102" i="18"/>
  <c r="AY27" i="18"/>
  <c r="AY28" i="18"/>
  <c r="AY29" i="18"/>
  <c r="AY30" i="18"/>
  <c r="AY31" i="18"/>
  <c r="AY32" i="18"/>
  <c r="AY33" i="18"/>
  <c r="AY34" i="18"/>
  <c r="AY35" i="18"/>
  <c r="AY36" i="18"/>
  <c r="AY37" i="18"/>
  <c r="AY23" i="18" s="1"/>
  <c r="AY38" i="18"/>
  <c r="AY39" i="18"/>
  <c r="AY40" i="18"/>
  <c r="AY41" i="18"/>
  <c r="AY42" i="18"/>
  <c r="AY43" i="18"/>
  <c r="AY44" i="18"/>
  <c r="AY45" i="18"/>
  <c r="AY46" i="18"/>
  <c r="AY47" i="18"/>
  <c r="AY48" i="18"/>
  <c r="AY49" i="18"/>
  <c r="AY50" i="18"/>
  <c r="AY51" i="18"/>
  <c r="AY52" i="18"/>
  <c r="AY53" i="18"/>
  <c r="AY54" i="18"/>
  <c r="AY55" i="18"/>
  <c r="AY56" i="18"/>
  <c r="AY57" i="18"/>
  <c r="AY58" i="18"/>
  <c r="AY59" i="18"/>
  <c r="AY60" i="18"/>
  <c r="AY61" i="18"/>
  <c r="AY26" i="18"/>
  <c r="AY22" i="18" s="1"/>
  <c r="L26" i="18"/>
  <c r="L22" i="18" s="1"/>
  <c r="I1" i="8"/>
  <c r="I88" i="8" s="1"/>
  <c r="B42" i="16" s="1"/>
  <c r="L62" i="18"/>
  <c r="L61" i="18"/>
  <c r="L60" i="18"/>
  <c r="L59" i="18"/>
  <c r="L58" i="18"/>
  <c r="L57" i="18"/>
  <c r="L56" i="18"/>
  <c r="L55" i="18"/>
  <c r="L54" i="18"/>
  <c r="L53" i="18"/>
  <c r="L52" i="18"/>
  <c r="L51" i="18"/>
  <c r="L50" i="18"/>
  <c r="L49" i="18"/>
  <c r="L48" i="18"/>
  <c r="L47" i="18"/>
  <c r="L46" i="18"/>
  <c r="L45" i="18"/>
  <c r="L44" i="18"/>
  <c r="L43" i="18"/>
  <c r="L42" i="18"/>
  <c r="L41" i="18"/>
  <c r="L40" i="18"/>
  <c r="L39" i="18"/>
  <c r="L38" i="18"/>
  <c r="L37" i="18"/>
  <c r="L23" i="18" s="1"/>
  <c r="L36" i="18"/>
  <c r="L35" i="18"/>
  <c r="L34" i="18"/>
  <c r="L33" i="18"/>
  <c r="L32" i="18"/>
  <c r="L31" i="18"/>
  <c r="L30" i="18"/>
  <c r="L29" i="18"/>
  <c r="L28" i="18"/>
  <c r="L27" i="18"/>
  <c r="B24" i="35"/>
  <c r="B20" i="35" s="1"/>
  <c r="B25" i="35"/>
  <c r="B26" i="35"/>
  <c r="B27" i="35"/>
  <c r="B28" i="35"/>
  <c r="B29" i="35"/>
  <c r="B30" i="35"/>
  <c r="B31" i="35"/>
  <c r="B32" i="35"/>
  <c r="B33" i="35"/>
  <c r="B23" i="35"/>
  <c r="B19" i="35" s="1"/>
  <c r="C24" i="35"/>
  <c r="C20" i="35" s="1"/>
  <c r="C23" i="35"/>
  <c r="C19" i="35" s="1"/>
  <c r="D23" i="35"/>
  <c r="D19" i="35" s="1"/>
  <c r="E23" i="35"/>
  <c r="E19" i="35" s="1"/>
  <c r="F23" i="35"/>
  <c r="F19" i="35" s="1"/>
  <c r="C1" i="35"/>
  <c r="C2" i="35"/>
  <c r="D24" i="35"/>
  <c r="D20" i="35" s="1"/>
  <c r="E24" i="35"/>
  <c r="E20" i="35" s="1"/>
  <c r="F24" i="35"/>
  <c r="F20" i="35" s="1"/>
  <c r="C25" i="35"/>
  <c r="D25" i="35"/>
  <c r="E25" i="35"/>
  <c r="F25" i="35"/>
  <c r="C26" i="35"/>
  <c r="D26" i="35"/>
  <c r="E26" i="35"/>
  <c r="F26" i="35"/>
  <c r="C27" i="35"/>
  <c r="D27" i="35"/>
  <c r="F27" i="35"/>
  <c r="C28" i="35"/>
  <c r="D28" i="35"/>
  <c r="F28" i="35"/>
  <c r="D29" i="35"/>
  <c r="F29" i="35"/>
  <c r="D30" i="35"/>
  <c r="D31" i="35"/>
  <c r="F31" i="35"/>
  <c r="D32" i="35"/>
  <c r="F32" i="35"/>
  <c r="D33" i="35"/>
  <c r="F33" i="35"/>
  <c r="CW22" i="17"/>
  <c r="BJ19" i="17"/>
  <c r="BJ20" i="17"/>
  <c r="BJ21" i="17"/>
  <c r="B23" i="17"/>
  <c r="B19" i="17" s="1"/>
  <c r="L6" i="19" s="1"/>
  <c r="R16" i="8"/>
  <c r="E57" i="16"/>
  <c r="E55" i="16"/>
  <c r="E54" i="16"/>
  <c r="E53" i="16"/>
  <c r="E52" i="16"/>
  <c r="E51" i="16"/>
  <c r="E50" i="16"/>
  <c r="E49" i="16"/>
  <c r="E48" i="16"/>
  <c r="E47" i="16"/>
  <c r="E46" i="16"/>
  <c r="E45" i="16"/>
  <c r="E44" i="16"/>
  <c r="E43" i="16"/>
  <c r="E42" i="16"/>
  <c r="E41" i="16"/>
  <c r="E39" i="16"/>
  <c r="E38" i="16"/>
  <c r="E37" i="16"/>
  <c r="E36" i="16"/>
  <c r="E34" i="16"/>
  <c r="E33" i="16"/>
  <c r="E31" i="16"/>
  <c r="E29" i="16"/>
  <c r="E28" i="16"/>
  <c r="E27" i="16"/>
  <c r="E26" i="16"/>
  <c r="E25" i="16"/>
  <c r="E24" i="16"/>
  <c r="E23" i="16"/>
  <c r="E22" i="16"/>
  <c r="E21" i="16"/>
  <c r="E20" i="16"/>
  <c r="E19" i="16"/>
  <c r="E18" i="16"/>
  <c r="E16" i="16"/>
  <c r="E15" i="16"/>
  <c r="E14" i="16"/>
  <c r="E13" i="16"/>
  <c r="E12" i="16"/>
  <c r="E11" i="16"/>
  <c r="E10" i="16"/>
  <c r="E9" i="16"/>
  <c r="E10" i="12"/>
  <c r="E11" i="12"/>
  <c r="E12" i="12"/>
  <c r="E13" i="12"/>
  <c r="E14" i="12"/>
  <c r="E15" i="12"/>
  <c r="E16" i="12"/>
  <c r="E18" i="12"/>
  <c r="E19" i="12"/>
  <c r="E20" i="12"/>
  <c r="E21" i="12"/>
  <c r="E22" i="12"/>
  <c r="E23" i="12"/>
  <c r="E24" i="12"/>
  <c r="E25" i="12"/>
  <c r="E26" i="12"/>
  <c r="E27" i="12"/>
  <c r="E28" i="12"/>
  <c r="E29" i="12"/>
  <c r="E31" i="12"/>
  <c r="E33" i="12"/>
  <c r="E34" i="12"/>
  <c r="E36" i="12"/>
  <c r="E37" i="12"/>
  <c r="E38" i="12"/>
  <c r="E39" i="12"/>
  <c r="E41" i="12"/>
  <c r="E42" i="12"/>
  <c r="E43" i="12"/>
  <c r="E44" i="12"/>
  <c r="E45" i="12"/>
  <c r="E46" i="12"/>
  <c r="E47" i="12"/>
  <c r="E48" i="12"/>
  <c r="E49" i="12"/>
  <c r="E50" i="12"/>
  <c r="E51" i="12"/>
  <c r="E52" i="12"/>
  <c r="E53" i="12"/>
  <c r="E54" i="12"/>
  <c r="E55" i="12"/>
  <c r="E57" i="12"/>
  <c r="E9" i="12"/>
  <c r="S4" i="16"/>
  <c r="R4" i="16"/>
  <c r="O4" i="16"/>
  <c r="N4" i="16"/>
  <c r="K4" i="16"/>
  <c r="J4" i="16"/>
  <c r="A57" i="12"/>
  <c r="A57" i="16"/>
  <c r="A55" i="12"/>
  <c r="A55" i="16" s="1"/>
  <c r="A54" i="12"/>
  <c r="A54" i="16" s="1"/>
  <c r="A53" i="12"/>
  <c r="A53" i="16" s="1"/>
  <c r="A52" i="12"/>
  <c r="A52" i="16"/>
  <c r="A51" i="12"/>
  <c r="A51" i="16" s="1"/>
  <c r="A50" i="12"/>
  <c r="A50" i="16" s="1"/>
  <c r="A49" i="12"/>
  <c r="A49" i="16" s="1"/>
  <c r="A48" i="12"/>
  <c r="A48" i="16" s="1"/>
  <c r="A47" i="12"/>
  <c r="A47" i="16" s="1"/>
  <c r="A46" i="12"/>
  <c r="A46" i="16" s="1"/>
  <c r="A45" i="12"/>
  <c r="A45" i="16"/>
  <c r="A44" i="12"/>
  <c r="A44" i="16" s="1"/>
  <c r="A43" i="12"/>
  <c r="A43" i="16" s="1"/>
  <c r="A42" i="12"/>
  <c r="A42" i="16" s="1"/>
  <c r="A37" i="12"/>
  <c r="A37" i="16"/>
  <c r="A38" i="12"/>
  <c r="A38" i="16"/>
  <c r="A39" i="12"/>
  <c r="A39" i="16" s="1"/>
  <c r="A34" i="12"/>
  <c r="A34" i="16" s="1"/>
  <c r="A41" i="12"/>
  <c r="A41" i="16" s="1"/>
  <c r="A36" i="12"/>
  <c r="A36" i="16"/>
  <c r="A33" i="12"/>
  <c r="A33" i="16" s="1"/>
  <c r="A31" i="12"/>
  <c r="A31" i="16" s="1"/>
  <c r="A22" i="12"/>
  <c r="A22" i="16" s="1"/>
  <c r="A23" i="12"/>
  <c r="A23" i="16" s="1"/>
  <c r="A24" i="12"/>
  <c r="A24" i="16" s="1"/>
  <c r="A25" i="12"/>
  <c r="A25" i="16" s="1"/>
  <c r="A26" i="12"/>
  <c r="A26" i="16"/>
  <c r="A27" i="12"/>
  <c r="A27" i="16" s="1"/>
  <c r="A28" i="12"/>
  <c r="A28" i="16" s="1"/>
  <c r="A29" i="12"/>
  <c r="A29" i="16" s="1"/>
  <c r="A21" i="12"/>
  <c r="A21" i="16"/>
  <c r="A20" i="12"/>
  <c r="A20" i="16"/>
  <c r="A19" i="12"/>
  <c r="A19" i="16" s="1"/>
  <c r="A18" i="12"/>
  <c r="A18" i="16" s="1"/>
  <c r="A16" i="12"/>
  <c r="A16" i="16" s="1"/>
  <c r="A15" i="12"/>
  <c r="A15" i="16"/>
  <c r="A14" i="12"/>
  <c r="A14" i="16" s="1"/>
  <c r="A13" i="12"/>
  <c r="A13" i="16" s="1"/>
  <c r="A12" i="12"/>
  <c r="A12" i="16" s="1"/>
  <c r="A11" i="12"/>
  <c r="A11" i="16" s="1"/>
  <c r="A10" i="12"/>
  <c r="A10" i="16" s="1"/>
  <c r="A9" i="12"/>
  <c r="A9" i="16" s="1"/>
  <c r="K49" i="16"/>
  <c r="K45" i="16"/>
  <c r="K41" i="16"/>
  <c r="L41" i="16"/>
  <c r="K36" i="16"/>
  <c r="K53" i="16"/>
  <c r="K39" i="16"/>
  <c r="K44" i="16"/>
  <c r="K48" i="16"/>
  <c r="K52" i="16"/>
  <c r="L52" i="16"/>
  <c r="K37" i="16"/>
  <c r="K42" i="16"/>
  <c r="K46" i="16"/>
  <c r="K50" i="16"/>
  <c r="K54" i="16"/>
  <c r="G36" i="16"/>
  <c r="G41" i="16"/>
  <c r="G45" i="16"/>
  <c r="O45" i="16"/>
  <c r="G49" i="16"/>
  <c r="G53" i="16"/>
  <c r="K38" i="16"/>
  <c r="K43" i="16"/>
  <c r="K47" i="16"/>
  <c r="K51" i="16"/>
  <c r="K55" i="16"/>
  <c r="G38" i="16"/>
  <c r="G43" i="16"/>
  <c r="G47" i="16"/>
  <c r="G51" i="16"/>
  <c r="G55" i="16"/>
  <c r="S55" i="16"/>
  <c r="G39" i="16"/>
  <c r="G44" i="16"/>
  <c r="G48" i="16"/>
  <c r="G52" i="16"/>
  <c r="G37" i="16"/>
  <c r="G42" i="16"/>
  <c r="S42" i="16"/>
  <c r="G46" i="16"/>
  <c r="S46" i="16"/>
  <c r="G50" i="16"/>
  <c r="H50" i="16"/>
  <c r="G54" i="16"/>
  <c r="N38" i="12"/>
  <c r="N42" i="12"/>
  <c r="N46" i="12"/>
  <c r="N53" i="12"/>
  <c r="N39" i="12"/>
  <c r="N43" i="12"/>
  <c r="N47" i="12"/>
  <c r="N50" i="12"/>
  <c r="N54" i="12"/>
  <c r="N36" i="12"/>
  <c r="N41" i="12"/>
  <c r="N44" i="12"/>
  <c r="N48" i="12"/>
  <c r="N51" i="12"/>
  <c r="N55" i="12"/>
  <c r="N37" i="12"/>
  <c r="N45" i="12"/>
  <c r="N49" i="12"/>
  <c r="N52" i="12"/>
  <c r="F41" i="16"/>
  <c r="F45" i="16"/>
  <c r="F49" i="16"/>
  <c r="F53" i="16"/>
  <c r="N53" i="16"/>
  <c r="J39" i="16"/>
  <c r="J41" i="16"/>
  <c r="J45" i="16"/>
  <c r="J49" i="16"/>
  <c r="J53" i="16"/>
  <c r="F37" i="16"/>
  <c r="F42" i="16"/>
  <c r="F46" i="16"/>
  <c r="R46" i="16"/>
  <c r="F50" i="16"/>
  <c r="F54" i="16"/>
  <c r="J36" i="16"/>
  <c r="J42" i="16"/>
  <c r="J46" i="16"/>
  <c r="J50" i="16"/>
  <c r="N50" i="16"/>
  <c r="J54" i="16"/>
  <c r="L54" i="16"/>
  <c r="F43" i="16"/>
  <c r="H43" i="16"/>
  <c r="F47" i="16"/>
  <c r="F51" i="16"/>
  <c r="F55" i="16"/>
  <c r="J37" i="16"/>
  <c r="L37" i="16"/>
  <c r="J43" i="16"/>
  <c r="J47" i="16"/>
  <c r="N47" i="16"/>
  <c r="J51" i="16"/>
  <c r="R51" i="16"/>
  <c r="J55" i="16"/>
  <c r="L55" i="16"/>
  <c r="F36" i="16"/>
  <c r="F38" i="16"/>
  <c r="F39" i="16"/>
  <c r="F44" i="16"/>
  <c r="H44" i="16"/>
  <c r="F48" i="16"/>
  <c r="F52" i="16"/>
  <c r="J38" i="16"/>
  <c r="J44" i="16"/>
  <c r="L44" i="16"/>
  <c r="J48" i="16"/>
  <c r="J52" i="16"/>
  <c r="M36" i="12"/>
  <c r="L36" i="12"/>
  <c r="M38" i="12"/>
  <c r="L38" i="12"/>
  <c r="M41" i="12"/>
  <c r="L41" i="12"/>
  <c r="M43" i="12"/>
  <c r="L43" i="12"/>
  <c r="M44" i="12"/>
  <c r="L44" i="12"/>
  <c r="M51" i="12"/>
  <c r="L51" i="12"/>
  <c r="M48" i="12"/>
  <c r="L48" i="12"/>
  <c r="M45" i="12"/>
  <c r="L45" i="12"/>
  <c r="M52" i="12"/>
  <c r="L52" i="12"/>
  <c r="M55" i="12"/>
  <c r="L55" i="12"/>
  <c r="M46" i="12"/>
  <c r="L46" i="12"/>
  <c r="M53" i="12"/>
  <c r="L53" i="12"/>
  <c r="M37" i="12"/>
  <c r="M50" i="12"/>
  <c r="L50" i="12"/>
  <c r="M42" i="12"/>
  <c r="M49" i="12"/>
  <c r="M39" i="12"/>
  <c r="M47" i="12"/>
  <c r="M54" i="12"/>
  <c r="L37" i="12"/>
  <c r="L42" i="12"/>
  <c r="L49" i="12"/>
  <c r="L47" i="12"/>
  <c r="L54" i="12"/>
  <c r="L39" i="12"/>
  <c r="G31" i="16"/>
  <c r="F31" i="16"/>
  <c r="K31" i="16"/>
  <c r="J31" i="16"/>
  <c r="R31" i="16"/>
  <c r="N31" i="12"/>
  <c r="M31" i="12"/>
  <c r="L31" i="12"/>
  <c r="G28" i="16"/>
  <c r="G20" i="16"/>
  <c r="G24" i="16"/>
  <c r="G15" i="16"/>
  <c r="G33" i="16"/>
  <c r="G26" i="16"/>
  <c r="G22" i="16"/>
  <c r="O22" i="16"/>
  <c r="G18" i="16"/>
  <c r="O18" i="16"/>
  <c r="G13" i="16"/>
  <c r="G9" i="16"/>
  <c r="G57" i="16"/>
  <c r="G11" i="16"/>
  <c r="G34" i="16"/>
  <c r="G27" i="16"/>
  <c r="G23" i="16"/>
  <c r="G19" i="16"/>
  <c r="S19" i="16"/>
  <c r="G14" i="16"/>
  <c r="G10" i="16"/>
  <c r="G29" i="16"/>
  <c r="G25" i="16"/>
  <c r="G21" i="16"/>
  <c r="G16" i="16"/>
  <c r="G12" i="16"/>
  <c r="G8" i="16"/>
  <c r="G56" i="16"/>
  <c r="G32" i="16"/>
  <c r="G30" i="16"/>
  <c r="G17" i="16"/>
  <c r="K33" i="16"/>
  <c r="L33" i="16"/>
  <c r="J33" i="16"/>
  <c r="F33" i="16"/>
  <c r="R33" i="16"/>
  <c r="K34" i="16"/>
  <c r="J34" i="16"/>
  <c r="L34" i="16"/>
  <c r="N33" i="12"/>
  <c r="M33" i="12"/>
  <c r="M34" i="12"/>
  <c r="N34" i="12"/>
  <c r="L33" i="12"/>
  <c r="L34" i="12"/>
  <c r="F34" i="16"/>
  <c r="K10" i="8"/>
  <c r="L10" i="8"/>
  <c r="J10" i="8"/>
  <c r="K38" i="8"/>
  <c r="L38" i="8"/>
  <c r="J38" i="8"/>
  <c r="H4" i="12"/>
  <c r="N4" i="12"/>
  <c r="M4" i="12"/>
  <c r="G4" i="12"/>
  <c r="L4" i="12"/>
  <c r="F4" i="12"/>
  <c r="K25" i="16"/>
  <c r="K16" i="16"/>
  <c r="O16" i="16"/>
  <c r="K28" i="16"/>
  <c r="L28" i="16"/>
  <c r="K24" i="16"/>
  <c r="K20" i="16"/>
  <c r="O20" i="16"/>
  <c r="K15" i="16"/>
  <c r="K11" i="16"/>
  <c r="S11" i="16"/>
  <c r="K29" i="16"/>
  <c r="S29" i="16"/>
  <c r="K12" i="16"/>
  <c r="K27" i="16"/>
  <c r="K23" i="16"/>
  <c r="K19" i="16"/>
  <c r="K14" i="16"/>
  <c r="K10" i="16"/>
  <c r="G35" i="16"/>
  <c r="K21" i="16"/>
  <c r="K57" i="16"/>
  <c r="K26" i="16"/>
  <c r="O26" i="16"/>
  <c r="K22" i="16"/>
  <c r="K18" i="16"/>
  <c r="K13" i="16"/>
  <c r="K9" i="16"/>
  <c r="O9" i="16"/>
  <c r="G40" i="16"/>
  <c r="N29" i="12"/>
  <c r="N21" i="12"/>
  <c r="M21" i="12"/>
  <c r="N16" i="12"/>
  <c r="N12" i="12"/>
  <c r="M12" i="12"/>
  <c r="N24" i="12"/>
  <c r="M24" i="12"/>
  <c r="N20" i="12"/>
  <c r="M20" i="12"/>
  <c r="N15" i="12"/>
  <c r="N11" i="12"/>
  <c r="M11" i="12"/>
  <c r="N27" i="12"/>
  <c r="N23" i="12"/>
  <c r="N19" i="12"/>
  <c r="M19" i="12"/>
  <c r="N14" i="12"/>
  <c r="M14" i="12"/>
  <c r="N10" i="12"/>
  <c r="M15" i="12"/>
  <c r="N25" i="12"/>
  <c r="M25" i="12"/>
  <c r="N28" i="12"/>
  <c r="M28" i="12"/>
  <c r="M29" i="12"/>
  <c r="M16" i="12"/>
  <c r="N57" i="12"/>
  <c r="M57" i="12"/>
  <c r="N26" i="12"/>
  <c r="M26" i="12"/>
  <c r="N22" i="12"/>
  <c r="M22" i="12"/>
  <c r="N18" i="12"/>
  <c r="M18" i="12"/>
  <c r="N13" i="12"/>
  <c r="M13" i="12"/>
  <c r="N9" i="12"/>
  <c r="M9" i="12"/>
  <c r="M27" i="12"/>
  <c r="M23" i="12"/>
  <c r="M10" i="12"/>
  <c r="Z4" i="12"/>
  <c r="S4" i="12"/>
  <c r="X4" i="12"/>
  <c r="G58" i="16"/>
  <c r="R4" i="12"/>
  <c r="Y4" i="12"/>
  <c r="T4" i="12"/>
  <c r="J57" i="16"/>
  <c r="F57" i="16"/>
  <c r="H57" i="16"/>
  <c r="L57" i="12"/>
  <c r="J10" i="16"/>
  <c r="J11" i="16"/>
  <c r="J12" i="16"/>
  <c r="J13" i="16"/>
  <c r="J14" i="16"/>
  <c r="J15" i="16"/>
  <c r="J16" i="16"/>
  <c r="J9" i="16"/>
  <c r="L9" i="12"/>
  <c r="L12" i="12"/>
  <c r="L14" i="12"/>
  <c r="L10" i="12"/>
  <c r="L13" i="12"/>
  <c r="L16" i="12"/>
  <c r="L15" i="12"/>
  <c r="L11" i="12"/>
  <c r="S57" i="16"/>
  <c r="F57" i="12"/>
  <c r="H57" i="12"/>
  <c r="G57" i="12"/>
  <c r="P57" i="12"/>
  <c r="O57" i="12"/>
  <c r="I57" i="12"/>
  <c r="F11" i="16"/>
  <c r="F12" i="16"/>
  <c r="F15" i="16"/>
  <c r="F16" i="16"/>
  <c r="H16" i="16"/>
  <c r="F10" i="16"/>
  <c r="F14" i="16"/>
  <c r="N14" i="16"/>
  <c r="F9" i="16"/>
  <c r="F13" i="16"/>
  <c r="F9" i="12"/>
  <c r="O15" i="16"/>
  <c r="F11" i="12"/>
  <c r="Z57" i="12"/>
  <c r="S57" i="12"/>
  <c r="T57" i="12"/>
  <c r="R57" i="12"/>
  <c r="J57" i="12"/>
  <c r="Y57" i="12"/>
  <c r="X57" i="12"/>
  <c r="H16" i="12"/>
  <c r="H11" i="12"/>
  <c r="G11" i="12"/>
  <c r="F15" i="12"/>
  <c r="H12" i="12"/>
  <c r="P12" i="12"/>
  <c r="O12" i="12"/>
  <c r="P13" i="12"/>
  <c r="O13" i="12"/>
  <c r="P10" i="12"/>
  <c r="O10" i="12"/>
  <c r="P15" i="12"/>
  <c r="O15" i="12"/>
  <c r="P14" i="12"/>
  <c r="O14" i="12"/>
  <c r="P11" i="12"/>
  <c r="O11" i="12"/>
  <c r="P16" i="12"/>
  <c r="O16" i="12"/>
  <c r="P9" i="12"/>
  <c r="O9" i="12"/>
  <c r="S15" i="16"/>
  <c r="H37" i="16"/>
  <c r="H54" i="16"/>
  <c r="H48" i="16"/>
  <c r="H41" i="16"/>
  <c r="H36" i="16"/>
  <c r="H39" i="16"/>
  <c r="V57" i="12"/>
  <c r="G36" i="12"/>
  <c r="U57" i="12"/>
  <c r="F10" i="12"/>
  <c r="H10" i="12"/>
  <c r="F14" i="12"/>
  <c r="H14" i="12"/>
  <c r="F13" i="12"/>
  <c r="H15" i="12"/>
  <c r="G10" i="12"/>
  <c r="F12" i="12"/>
  <c r="G13" i="12"/>
  <c r="F16" i="12"/>
  <c r="G9" i="12"/>
  <c r="G14" i="12"/>
  <c r="G12" i="12"/>
  <c r="H13" i="12"/>
  <c r="G15" i="12"/>
  <c r="G16" i="12"/>
  <c r="H9" i="12"/>
  <c r="H39" i="12"/>
  <c r="F54" i="12"/>
  <c r="F41" i="12"/>
  <c r="H45" i="12"/>
  <c r="G47" i="12"/>
  <c r="F38" i="12"/>
  <c r="F47" i="12"/>
  <c r="H54" i="12"/>
  <c r="H48" i="12"/>
  <c r="H41" i="12"/>
  <c r="G42" i="12"/>
  <c r="H37" i="12"/>
  <c r="F53" i="12"/>
  <c r="F46" i="12"/>
  <c r="H47" i="12"/>
  <c r="G55" i="12"/>
  <c r="G49" i="12"/>
  <c r="F39" i="12"/>
  <c r="F44" i="12"/>
  <c r="H49" i="12"/>
  <c r="H38" i="12"/>
  <c r="F43" i="12"/>
  <c r="H36" i="12"/>
  <c r="F52" i="12"/>
  <c r="F49" i="12"/>
  <c r="F45" i="12"/>
  <c r="H46" i="12"/>
  <c r="G48" i="12"/>
  <c r="G41" i="12"/>
  <c r="I13" i="12"/>
  <c r="I11" i="12"/>
  <c r="I12" i="12"/>
  <c r="I9" i="12"/>
  <c r="I14" i="12"/>
  <c r="I10" i="12"/>
  <c r="I15" i="12"/>
  <c r="I16" i="12"/>
  <c r="F34" i="12"/>
  <c r="O39" i="16"/>
  <c r="S39" i="16"/>
  <c r="L39" i="16"/>
  <c r="S44" i="16"/>
  <c r="O44" i="16"/>
  <c r="S37" i="16"/>
  <c r="O37" i="16"/>
  <c r="R50" i="16"/>
  <c r="L51" i="16"/>
  <c r="L45" i="16"/>
  <c r="N41" i="16"/>
  <c r="R41" i="16"/>
  <c r="S48" i="16"/>
  <c r="O48" i="16"/>
  <c r="L48" i="16"/>
  <c r="N45" i="16"/>
  <c r="R48" i="16"/>
  <c r="N48" i="16"/>
  <c r="O54" i="16"/>
  <c r="S54" i="16"/>
  <c r="R36" i="16"/>
  <c r="N36" i="16"/>
  <c r="N38" i="16"/>
  <c r="R38" i="16"/>
  <c r="N39" i="16"/>
  <c r="R39" i="16"/>
  <c r="S47" i="16"/>
  <c r="O47" i="16"/>
  <c r="P47" i="16"/>
  <c r="L47" i="16"/>
  <c r="T14" i="12"/>
  <c r="S12" i="12"/>
  <c r="R11" i="12"/>
  <c r="S14" i="12"/>
  <c r="S11" i="12"/>
  <c r="J16" i="12"/>
  <c r="J9" i="12"/>
  <c r="R14" i="12"/>
  <c r="Y16" i="12"/>
  <c r="Y14" i="12"/>
  <c r="Y13" i="12"/>
  <c r="X9" i="12"/>
  <c r="R12" i="12"/>
  <c r="S13" i="12"/>
  <c r="R13" i="12"/>
  <c r="J14" i="12"/>
  <c r="Z11" i="12"/>
  <c r="T12" i="12"/>
  <c r="R10" i="12"/>
  <c r="S9" i="12"/>
  <c r="S15" i="12"/>
  <c r="S16" i="12"/>
  <c r="J15" i="12"/>
  <c r="J12" i="12"/>
  <c r="J13" i="12"/>
  <c r="Z9" i="12"/>
  <c r="Y15" i="12"/>
  <c r="Y12" i="12"/>
  <c r="X11" i="12"/>
  <c r="X16" i="12"/>
  <c r="X12" i="12"/>
  <c r="Z15" i="12"/>
  <c r="Z14" i="12"/>
  <c r="Z16" i="12"/>
  <c r="T11" i="12"/>
  <c r="T10" i="12"/>
  <c r="J11" i="12"/>
  <c r="Z13" i="12"/>
  <c r="Y9" i="12"/>
  <c r="Y10" i="12"/>
  <c r="X13" i="12"/>
  <c r="X14" i="12"/>
  <c r="T9" i="12"/>
  <c r="S10" i="12"/>
  <c r="T16" i="12"/>
  <c r="R9" i="12"/>
  <c r="Y11" i="12"/>
  <c r="X10" i="12"/>
  <c r="X15" i="12"/>
  <c r="R15" i="12"/>
  <c r="T13" i="12"/>
  <c r="T15" i="12"/>
  <c r="R16" i="12"/>
  <c r="J10" i="12"/>
  <c r="Y36" i="12"/>
  <c r="Z10" i="12"/>
  <c r="Z12" i="12"/>
  <c r="G46" i="12"/>
  <c r="H44" i="12"/>
  <c r="F48" i="12"/>
  <c r="G44" i="12"/>
  <c r="H42" i="12"/>
  <c r="F55" i="12"/>
  <c r="F51" i="12"/>
  <c r="G45" i="12"/>
  <c r="H43" i="12"/>
  <c r="F42" i="12"/>
  <c r="G37" i="12"/>
  <c r="G51" i="12"/>
  <c r="F36" i="12"/>
  <c r="F50" i="12"/>
  <c r="G43" i="12"/>
  <c r="H55" i="12"/>
  <c r="G52" i="12"/>
  <c r="H50" i="12"/>
  <c r="F37" i="12"/>
  <c r="G54" i="12"/>
  <c r="H53" i="12"/>
  <c r="G50" i="12"/>
  <c r="G53" i="12"/>
  <c r="H51" i="12"/>
  <c r="G38" i="12"/>
  <c r="H52" i="12"/>
  <c r="G39" i="12"/>
  <c r="I52" i="12"/>
  <c r="I37" i="12"/>
  <c r="P41" i="12"/>
  <c r="O41" i="12"/>
  <c r="P54" i="12"/>
  <c r="O54" i="12"/>
  <c r="I39" i="12"/>
  <c r="I42" i="12"/>
  <c r="I43" i="12"/>
  <c r="P53" i="12"/>
  <c r="O53" i="12"/>
  <c r="I48" i="12"/>
  <c r="I45" i="12"/>
  <c r="P48" i="12"/>
  <c r="O48" i="12"/>
  <c r="P49" i="12"/>
  <c r="O49" i="12"/>
  <c r="I50" i="12"/>
  <c r="P37" i="12"/>
  <c r="O37" i="12"/>
  <c r="I38" i="12"/>
  <c r="P55" i="12"/>
  <c r="O55" i="12"/>
  <c r="I54" i="12"/>
  <c r="P47" i="12"/>
  <c r="O47" i="12"/>
  <c r="P42" i="12"/>
  <c r="O42" i="12"/>
  <c r="I49" i="12"/>
  <c r="I55" i="12"/>
  <c r="P44" i="12"/>
  <c r="O44" i="12"/>
  <c r="P51" i="12"/>
  <c r="O51" i="12"/>
  <c r="P39" i="12"/>
  <c r="O39" i="12"/>
  <c r="P45" i="12"/>
  <c r="O45" i="12"/>
  <c r="P52" i="12"/>
  <c r="O52" i="12"/>
  <c r="P36" i="12"/>
  <c r="O36" i="12"/>
  <c r="I47" i="12"/>
  <c r="P46" i="12"/>
  <c r="O46" i="12"/>
  <c r="I46" i="12"/>
  <c r="I53" i="12"/>
  <c r="I41" i="12"/>
  <c r="I44" i="12"/>
  <c r="I51" i="12"/>
  <c r="I36" i="12"/>
  <c r="P43" i="12"/>
  <c r="O43" i="12"/>
  <c r="P50" i="12"/>
  <c r="O50" i="12"/>
  <c r="P38" i="12"/>
  <c r="O38" i="12"/>
  <c r="T51" i="12"/>
  <c r="R54" i="12"/>
  <c r="R37" i="12"/>
  <c r="S46" i="12"/>
  <c r="S49" i="12"/>
  <c r="R41" i="12"/>
  <c r="S47" i="12"/>
  <c r="T47" i="12"/>
  <c r="U14" i="12"/>
  <c r="J36" i="12"/>
  <c r="T36" i="12"/>
  <c r="S52" i="12"/>
  <c r="T41" i="12"/>
  <c r="T38" i="12"/>
  <c r="S50" i="12"/>
  <c r="T39" i="12"/>
  <c r="R47" i="12"/>
  <c r="T45" i="12"/>
  <c r="R49" i="12"/>
  <c r="T48" i="12"/>
  <c r="R51" i="12"/>
  <c r="T43" i="12"/>
  <c r="T46" i="12"/>
  <c r="R46" i="12"/>
  <c r="T49" i="12"/>
  <c r="R52" i="12"/>
  <c r="V11" i="12"/>
  <c r="U10" i="12"/>
  <c r="V15" i="12"/>
  <c r="V9" i="12"/>
  <c r="J51" i="12"/>
  <c r="J41" i="12"/>
  <c r="J46" i="12"/>
  <c r="J47" i="12"/>
  <c r="J49" i="12"/>
  <c r="J50" i="12"/>
  <c r="J48" i="12"/>
  <c r="J43" i="12"/>
  <c r="J37" i="12"/>
  <c r="X34" i="12"/>
  <c r="X47" i="12"/>
  <c r="Z52" i="12"/>
  <c r="Y38" i="12"/>
  <c r="Y53" i="12"/>
  <c r="Y50" i="12"/>
  <c r="Y54" i="12"/>
  <c r="X53" i="12"/>
  <c r="Y52" i="12"/>
  <c r="Y43" i="12"/>
  <c r="X52" i="12"/>
  <c r="Y47" i="12"/>
  <c r="Y37" i="12"/>
  <c r="Z43" i="12"/>
  <c r="X51" i="12"/>
  <c r="X55" i="12"/>
  <c r="Z42" i="12"/>
  <c r="X48" i="12"/>
  <c r="Z44" i="12"/>
  <c r="X54" i="12"/>
  <c r="Z39" i="12"/>
  <c r="Z49" i="12"/>
  <c r="Y42" i="12"/>
  <c r="Z37" i="12"/>
  <c r="R36" i="12"/>
  <c r="S45" i="12"/>
  <c r="R38" i="12"/>
  <c r="S43" i="12"/>
  <c r="T50" i="12"/>
  <c r="T37" i="12"/>
  <c r="S53" i="12"/>
  <c r="S55" i="12"/>
  <c r="R44" i="12"/>
  <c r="R50" i="12"/>
  <c r="R39" i="12"/>
  <c r="R43" i="12"/>
  <c r="R45" i="12"/>
  <c r="V12" i="12"/>
  <c r="V14" i="12"/>
  <c r="U13" i="12"/>
  <c r="V16" i="12"/>
  <c r="Z45" i="12"/>
  <c r="Z41" i="12"/>
  <c r="Z54" i="12"/>
  <c r="Z47" i="12"/>
  <c r="Z36" i="12"/>
  <c r="Y41" i="12"/>
  <c r="S51" i="12"/>
  <c r="S54" i="12"/>
  <c r="S36" i="12"/>
  <c r="S38" i="12"/>
  <c r="S37" i="12"/>
  <c r="U12" i="12"/>
  <c r="V13" i="12"/>
  <c r="U16" i="12"/>
  <c r="J44" i="12"/>
  <c r="J53" i="12"/>
  <c r="J55" i="12"/>
  <c r="J54" i="12"/>
  <c r="J38" i="12"/>
  <c r="J45" i="12"/>
  <c r="J42" i="12"/>
  <c r="J39" i="12"/>
  <c r="J52" i="12"/>
  <c r="X44" i="12"/>
  <c r="Y39" i="12"/>
  <c r="X38" i="12"/>
  <c r="Z51" i="12"/>
  <c r="X41" i="12"/>
  <c r="Z53" i="12"/>
  <c r="X49" i="12"/>
  <c r="X37" i="12"/>
  <c r="Z50" i="12"/>
  <c r="Z55" i="12"/>
  <c r="X50" i="12"/>
  <c r="X36" i="12"/>
  <c r="Y51" i="12"/>
  <c r="X46" i="12"/>
  <c r="X42" i="12"/>
  <c r="Y45" i="12"/>
  <c r="X45" i="12"/>
  <c r="Y44" i="12"/>
  <c r="Y46" i="12"/>
  <c r="Z48" i="12"/>
  <c r="Z38" i="12"/>
  <c r="Y49" i="12"/>
  <c r="T44" i="12"/>
  <c r="R48" i="12"/>
  <c r="S41" i="12"/>
  <c r="T42" i="12"/>
  <c r="R42" i="12"/>
  <c r="S44" i="12"/>
  <c r="T52" i="12"/>
  <c r="R55" i="12"/>
  <c r="T54" i="12"/>
  <c r="S39" i="12"/>
  <c r="T53" i="12"/>
  <c r="R53" i="12"/>
  <c r="S48" i="12"/>
  <c r="T55" i="12"/>
  <c r="S42" i="12"/>
  <c r="U11" i="12"/>
  <c r="V10" i="12"/>
  <c r="U15" i="12"/>
  <c r="U9" i="12"/>
  <c r="X43" i="12"/>
  <c r="Y55" i="12"/>
  <c r="Z46" i="12"/>
  <c r="Y48" i="12"/>
  <c r="X39" i="12"/>
  <c r="G34" i="12"/>
  <c r="H34" i="12"/>
  <c r="I34" i="12"/>
  <c r="P34" i="12"/>
  <c r="O34" i="12"/>
  <c r="P33" i="12"/>
  <c r="O33" i="12"/>
  <c r="G33" i="12"/>
  <c r="H33" i="12"/>
  <c r="F33" i="12"/>
  <c r="V48" i="12"/>
  <c r="V53" i="12"/>
  <c r="V37" i="12"/>
  <c r="U43" i="12"/>
  <c r="V41" i="12"/>
  <c r="S34" i="12"/>
  <c r="V49" i="12"/>
  <c r="U48" i="12"/>
  <c r="U51" i="12"/>
  <c r="U53" i="12"/>
  <c r="U54" i="12"/>
  <c r="U37" i="12"/>
  <c r="U44" i="12"/>
  <c r="V43" i="12"/>
  <c r="U39" i="12"/>
  <c r="U41" i="12"/>
  <c r="J34" i="12"/>
  <c r="U47" i="12"/>
  <c r="U55" i="12"/>
  <c r="U50" i="12"/>
  <c r="U52" i="12"/>
  <c r="V42" i="12"/>
  <c r="V46" i="12"/>
  <c r="U45" i="12"/>
  <c r="U38" i="12"/>
  <c r="U36" i="12"/>
  <c r="U49" i="12"/>
  <c r="V51" i="12"/>
  <c r="V54" i="12"/>
  <c r="V44" i="12"/>
  <c r="V39" i="12"/>
  <c r="T34" i="12"/>
  <c r="R34" i="12"/>
  <c r="V47" i="12"/>
  <c r="V55" i="12"/>
  <c r="V50" i="12"/>
  <c r="V52" i="12"/>
  <c r="U42" i="12"/>
  <c r="U46" i="12"/>
  <c r="V45" i="12"/>
  <c r="V38" i="12"/>
  <c r="V36" i="12"/>
  <c r="Z34" i="12"/>
  <c r="Y34" i="12"/>
  <c r="Z33" i="12"/>
  <c r="U34" i="12"/>
  <c r="V34" i="12"/>
  <c r="X33" i="12"/>
  <c r="Y33" i="12"/>
  <c r="I33" i="12"/>
  <c r="T33" i="12"/>
  <c r="J33" i="12"/>
  <c r="S33" i="12"/>
  <c r="R33" i="12"/>
  <c r="O4" i="12"/>
  <c r="U4" i="12"/>
  <c r="P4" i="12"/>
  <c r="V4" i="12"/>
  <c r="J4" i="12"/>
  <c r="I4" i="12"/>
  <c r="P4" i="16"/>
  <c r="H4" i="16"/>
  <c r="L4" i="16"/>
  <c r="V33" i="12"/>
  <c r="U33" i="12"/>
  <c r="J18" i="16"/>
  <c r="L18" i="16"/>
  <c r="J19" i="16"/>
  <c r="J20" i="16"/>
  <c r="J21" i="16"/>
  <c r="J22" i="16"/>
  <c r="J23" i="16"/>
  <c r="J24" i="16"/>
  <c r="J25" i="16"/>
  <c r="L25" i="16"/>
  <c r="J26" i="16"/>
  <c r="J27" i="16"/>
  <c r="J28" i="16"/>
  <c r="J29" i="16"/>
  <c r="K30" i="16"/>
  <c r="S30" i="16"/>
  <c r="K40" i="16"/>
  <c r="K56" i="16"/>
  <c r="K17" i="16"/>
  <c r="K8" i="16"/>
  <c r="K32" i="16"/>
  <c r="S32" i="16"/>
  <c r="K35" i="16"/>
  <c r="N30" i="12"/>
  <c r="N17" i="12"/>
  <c r="M17" i="12"/>
  <c r="N8" i="12"/>
  <c r="N32" i="12"/>
  <c r="M32" i="12"/>
  <c r="N40" i="12"/>
  <c r="N56" i="12"/>
  <c r="N35" i="12"/>
  <c r="L22" i="12"/>
  <c r="L21" i="12"/>
  <c r="L18" i="12"/>
  <c r="L28" i="12"/>
  <c r="L26" i="12"/>
  <c r="L29" i="12"/>
  <c r="L25" i="12"/>
  <c r="L24" i="12"/>
  <c r="L20" i="12"/>
  <c r="L27" i="12"/>
  <c r="L23" i="12"/>
  <c r="L19" i="12"/>
  <c r="M35" i="12"/>
  <c r="M56" i="12"/>
  <c r="M40" i="12"/>
  <c r="M8" i="12"/>
  <c r="M30" i="12"/>
  <c r="Q24" i="8"/>
  <c r="H31" i="12"/>
  <c r="F31" i="12"/>
  <c r="G31" i="12"/>
  <c r="K58" i="16"/>
  <c r="N58" i="12"/>
  <c r="M58" i="12"/>
  <c r="H31" i="16"/>
  <c r="O31" i="16"/>
  <c r="S31" i="16"/>
  <c r="L24" i="16"/>
  <c r="Q28" i="8"/>
  <c r="R28" i="8" s="1"/>
  <c r="Q25" i="8"/>
  <c r="Q27" i="8"/>
  <c r="Q29" i="8"/>
  <c r="Q30" i="8"/>
  <c r="Q26" i="8"/>
  <c r="P18" i="12"/>
  <c r="O18" i="12"/>
  <c r="P26" i="12"/>
  <c r="O26" i="12"/>
  <c r="P19" i="12"/>
  <c r="O19" i="12"/>
  <c r="P20" i="12"/>
  <c r="O20" i="12"/>
  <c r="P28" i="12"/>
  <c r="O28" i="12"/>
  <c r="P21" i="12"/>
  <c r="O21" i="12"/>
  <c r="I31" i="12"/>
  <c r="P25" i="12"/>
  <c r="O25" i="12"/>
  <c r="P27" i="12"/>
  <c r="O27" i="12"/>
  <c r="P22" i="12"/>
  <c r="O22" i="12"/>
  <c r="P24" i="12"/>
  <c r="O24" i="12"/>
  <c r="P31" i="12"/>
  <c r="O31" i="12"/>
  <c r="P29" i="12"/>
  <c r="O29" i="12"/>
  <c r="P23" i="12"/>
  <c r="O23" i="12"/>
  <c r="F25" i="16"/>
  <c r="F28" i="16"/>
  <c r="R28" i="16"/>
  <c r="F24" i="16"/>
  <c r="F20" i="16"/>
  <c r="H20" i="16"/>
  <c r="F29" i="16"/>
  <c r="H29" i="16"/>
  <c r="F27" i="16"/>
  <c r="H27" i="16"/>
  <c r="F23" i="16"/>
  <c r="F19" i="16"/>
  <c r="F21" i="16"/>
  <c r="N21" i="16"/>
  <c r="F26" i="16"/>
  <c r="H26" i="16"/>
  <c r="F22" i="16"/>
  <c r="F18" i="16"/>
  <c r="F25" i="12"/>
  <c r="F22" i="12"/>
  <c r="S31" i="12"/>
  <c r="Z31" i="12"/>
  <c r="T31" i="12"/>
  <c r="R31" i="12"/>
  <c r="Y31" i="12"/>
  <c r="X31" i="12"/>
  <c r="J31" i="12"/>
  <c r="Q32" i="8"/>
  <c r="K21" i="8" s="1"/>
  <c r="G18" i="12"/>
  <c r="H25" i="12"/>
  <c r="H21" i="12"/>
  <c r="G24" i="12"/>
  <c r="F17" i="16"/>
  <c r="H17" i="16"/>
  <c r="U18" i="8"/>
  <c r="U11" i="8"/>
  <c r="U20" i="8"/>
  <c r="U15" i="8"/>
  <c r="W15" i="8" s="1"/>
  <c r="U19" i="8"/>
  <c r="U17" i="8"/>
  <c r="U13" i="8"/>
  <c r="U10" i="8"/>
  <c r="F17" i="12"/>
  <c r="U21" i="8"/>
  <c r="U14" i="8"/>
  <c r="U16" i="8"/>
  <c r="W16" i="8" s="1"/>
  <c r="U12" i="8"/>
  <c r="H25" i="16"/>
  <c r="S25" i="16"/>
  <c r="O25" i="16"/>
  <c r="N28" i="16"/>
  <c r="H19" i="16"/>
  <c r="O29" i="16"/>
  <c r="R23" i="16"/>
  <c r="N23" i="16"/>
  <c r="S24" i="16"/>
  <c r="O24" i="16"/>
  <c r="V31" i="12"/>
  <c r="U31" i="12"/>
  <c r="G22" i="12"/>
  <c r="F27" i="12"/>
  <c r="H19" i="12"/>
  <c r="F24" i="12"/>
  <c r="G28" i="12"/>
  <c r="F21" i="12"/>
  <c r="H29" i="12"/>
  <c r="H22" i="12"/>
  <c r="G19" i="12"/>
  <c r="H23" i="12"/>
  <c r="F28" i="12"/>
  <c r="H20" i="12"/>
  <c r="F29" i="12"/>
  <c r="F18" i="12"/>
  <c r="H26" i="12"/>
  <c r="F19" i="12"/>
  <c r="G23" i="12"/>
  <c r="H27" i="12"/>
  <c r="G20" i="12"/>
  <c r="H24" i="12"/>
  <c r="G21" i="12"/>
  <c r="G25" i="12"/>
  <c r="G26" i="12"/>
  <c r="F23" i="12"/>
  <c r="G27" i="12"/>
  <c r="F20" i="12"/>
  <c r="H28" i="12"/>
  <c r="G29" i="12"/>
  <c r="F26" i="12"/>
  <c r="H18" i="12"/>
  <c r="G17" i="12"/>
  <c r="I28" i="12"/>
  <c r="I25" i="12"/>
  <c r="I27" i="12"/>
  <c r="I20" i="12"/>
  <c r="I29" i="12"/>
  <c r="I19" i="12"/>
  <c r="I24" i="12"/>
  <c r="I21" i="12"/>
  <c r="I18" i="12"/>
  <c r="I26" i="12"/>
  <c r="I23" i="12"/>
  <c r="I22" i="12"/>
  <c r="J56" i="16"/>
  <c r="L56" i="16"/>
  <c r="J40" i="16"/>
  <c r="L40" i="16"/>
  <c r="J35" i="16"/>
  <c r="J32" i="16"/>
  <c r="J30" i="16"/>
  <c r="J17" i="16"/>
  <c r="J8" i="16"/>
  <c r="AJ15" i="8"/>
  <c r="AJ16" i="8"/>
  <c r="AG16" i="8"/>
  <c r="AG19" i="8"/>
  <c r="AI19" i="8" s="1"/>
  <c r="AG20" i="8"/>
  <c r="AG21" i="8"/>
  <c r="AD15" i="8"/>
  <c r="AD16" i="8"/>
  <c r="AD17" i="8"/>
  <c r="AF17" i="8" s="1"/>
  <c r="AD18" i="8"/>
  <c r="AD19" i="8"/>
  <c r="AD20" i="8"/>
  <c r="AF20" i="8" s="1"/>
  <c r="AD21" i="8"/>
  <c r="AA16" i="8"/>
  <c r="AA17" i="8"/>
  <c r="AC17" i="8" s="1"/>
  <c r="X15" i="8"/>
  <c r="R15" i="8"/>
  <c r="T15" i="8" s="1"/>
  <c r="F35" i="16"/>
  <c r="F56" i="16"/>
  <c r="F32" i="16"/>
  <c r="N32" i="16"/>
  <c r="F40" i="16"/>
  <c r="F8" i="16"/>
  <c r="F30" i="16"/>
  <c r="N30" i="16"/>
  <c r="R21" i="8"/>
  <c r="X21" i="8"/>
  <c r="AA15" i="8"/>
  <c r="AG17" i="8"/>
  <c r="AG18" i="8"/>
  <c r="AG15" i="8"/>
  <c r="AI15" i="8" s="1"/>
  <c r="X16" i="8"/>
  <c r="AA18" i="8"/>
  <c r="AC18" i="8" s="1"/>
  <c r="AJ17" i="8"/>
  <c r="R20" i="8"/>
  <c r="X20" i="8"/>
  <c r="AJ21" i="8"/>
  <c r="R19" i="8"/>
  <c r="X19" i="8"/>
  <c r="Z19" i="8" s="1"/>
  <c r="AA21" i="8"/>
  <c r="AJ20" i="8"/>
  <c r="AL20" i="8" s="1"/>
  <c r="X18" i="8"/>
  <c r="AA20" i="8"/>
  <c r="R17" i="8"/>
  <c r="T17" i="8" s="1"/>
  <c r="X17" i="8"/>
  <c r="AA19" i="8"/>
  <c r="AJ18" i="8"/>
  <c r="AL18" i="8" s="1"/>
  <c r="R18" i="8"/>
  <c r="AJ19" i="8"/>
  <c r="R14" i="8"/>
  <c r="X14" i="8"/>
  <c r="AD14" i="8"/>
  <c r="AG14" i="8"/>
  <c r="F40" i="12"/>
  <c r="AJ14" i="8"/>
  <c r="AL14" i="8" s="1"/>
  <c r="AA14" i="8"/>
  <c r="R13" i="8"/>
  <c r="T13" i="8" s="1"/>
  <c r="F8" i="12"/>
  <c r="X13" i="8"/>
  <c r="AA13" i="8"/>
  <c r="AG13" i="8"/>
  <c r="AD13" i="8"/>
  <c r="AJ13" i="8"/>
  <c r="AL13" i="8" s="1"/>
  <c r="AD12" i="8"/>
  <c r="F35" i="12"/>
  <c r="AA12" i="8"/>
  <c r="AJ12" i="8"/>
  <c r="AG12" i="8"/>
  <c r="AI12" i="8" s="1"/>
  <c r="R12" i="8"/>
  <c r="X12" i="8"/>
  <c r="X11" i="8"/>
  <c r="Z11" i="8" s="1"/>
  <c r="AD11" i="8"/>
  <c r="AJ11" i="8"/>
  <c r="R11" i="8"/>
  <c r="AA11" i="8"/>
  <c r="AG11" i="8"/>
  <c r="AJ10" i="8"/>
  <c r="R10" i="8"/>
  <c r="X10" i="8"/>
  <c r="Z10" i="8" s="1"/>
  <c r="AB11" i="8"/>
  <c r="S12" i="8"/>
  <c r="T12" i="8" s="1"/>
  <c r="AE12" i="8"/>
  <c r="V13" i="8"/>
  <c r="AH13" i="8"/>
  <c r="AI13" i="8" s="1"/>
  <c r="Y14" i="8"/>
  <c r="AK14" i="8"/>
  <c r="AB15" i="8"/>
  <c r="AC15" i="8" s="1"/>
  <c r="S16" i="8"/>
  <c r="AE16" i="8"/>
  <c r="V17" i="8"/>
  <c r="AH17" i="8"/>
  <c r="Y18" i="8"/>
  <c r="Z18" i="8" s="1"/>
  <c r="AK18" i="8"/>
  <c r="AB19" i="8"/>
  <c r="AC19" i="8"/>
  <c r="S20" i="8"/>
  <c r="AE20" i="8"/>
  <c r="V21" i="8"/>
  <c r="AH21" i="8"/>
  <c r="Y10" i="8"/>
  <c r="L30" i="12"/>
  <c r="AK10" i="8"/>
  <c r="AL10" i="8" s="1"/>
  <c r="L56" i="12"/>
  <c r="AD10" i="8"/>
  <c r="AH12" i="8"/>
  <c r="AB14" i="8"/>
  <c r="V16" i="8"/>
  <c r="Y17" i="8"/>
  <c r="Z17" i="8" s="1"/>
  <c r="S19" i="8"/>
  <c r="AH20" i="8"/>
  <c r="AB10" i="8"/>
  <c r="L32" i="12"/>
  <c r="AA10" i="8"/>
  <c r="AC10" i="8" s="1"/>
  <c r="V11" i="8"/>
  <c r="AH11" i="8"/>
  <c r="Y12" i="8"/>
  <c r="Z12" i="8" s="1"/>
  <c r="AK12" i="8"/>
  <c r="AB13" i="8"/>
  <c r="S14" i="8"/>
  <c r="T14" i="8" s="1"/>
  <c r="AE14" i="8"/>
  <c r="V15" i="8"/>
  <c r="AH15" i="8"/>
  <c r="Y16" i="8"/>
  <c r="AK16" i="8"/>
  <c r="AL16" i="8" s="1"/>
  <c r="AB17" i="8"/>
  <c r="S18" i="8"/>
  <c r="AE18" i="8"/>
  <c r="AF18" i="8" s="1"/>
  <c r="V19" i="8"/>
  <c r="AH19" i="8"/>
  <c r="Y20" i="8"/>
  <c r="AK20" i="8"/>
  <c r="AB21" i="8"/>
  <c r="L8" i="12"/>
  <c r="S10" i="8"/>
  <c r="AE10" i="8"/>
  <c r="AF10" i="8" s="1"/>
  <c r="L35" i="12"/>
  <c r="S11" i="8"/>
  <c r="T11" i="8" s="1"/>
  <c r="AE11" i="8"/>
  <c r="V12" i="8"/>
  <c r="W12" i="8" s="1"/>
  <c r="Y13" i="8"/>
  <c r="Z13" i="8" s="1"/>
  <c r="AK13" i="8"/>
  <c r="S15" i="8"/>
  <c r="AE15" i="8"/>
  <c r="AH16" i="8"/>
  <c r="AK17" i="8"/>
  <c r="AL17" i="8" s="1"/>
  <c r="AB18" i="8"/>
  <c r="AE19" i="8"/>
  <c r="V20" i="8"/>
  <c r="W20" i="8" s="1"/>
  <c r="Y21" i="8"/>
  <c r="AK21" i="8"/>
  <c r="AG10" i="8"/>
  <c r="AI10" i="8" s="1"/>
  <c r="Y11" i="8"/>
  <c r="AK11" i="8"/>
  <c r="AB12" i="8"/>
  <c r="S13" i="8"/>
  <c r="AE13" i="8"/>
  <c r="AF13" i="8" s="1"/>
  <c r="V14" i="8"/>
  <c r="AH14" i="8"/>
  <c r="Y15" i="8"/>
  <c r="Z15" i="8" s="1"/>
  <c r="AK15" i="8"/>
  <c r="AB16" i="8"/>
  <c r="AC16" i="8" s="1"/>
  <c r="S17" i="8"/>
  <c r="AE17" i="8"/>
  <c r="V18" i="8"/>
  <c r="W18" i="8" s="1"/>
  <c r="AH18" i="8"/>
  <c r="Y19" i="8"/>
  <c r="AK19" i="8"/>
  <c r="AB20" i="8"/>
  <c r="S21" i="8"/>
  <c r="AE21" i="8"/>
  <c r="AF21" i="8"/>
  <c r="V10" i="8"/>
  <c r="W10" i="8" s="1"/>
  <c r="L17" i="12"/>
  <c r="AH10" i="8"/>
  <c r="L40" i="12"/>
  <c r="O17" i="16"/>
  <c r="R18" i="12"/>
  <c r="T28" i="12"/>
  <c r="S25" i="12"/>
  <c r="T27" i="12"/>
  <c r="J23" i="12"/>
  <c r="J29" i="12"/>
  <c r="J27" i="12"/>
  <c r="Y21" i="12"/>
  <c r="Y23" i="12"/>
  <c r="X29" i="12"/>
  <c r="Y19" i="12"/>
  <c r="Y28" i="12"/>
  <c r="X25" i="12"/>
  <c r="T23" i="12"/>
  <c r="T29" i="12"/>
  <c r="S18" i="12"/>
  <c r="R24" i="12"/>
  <c r="S21" i="12"/>
  <c r="J26" i="12"/>
  <c r="Y29" i="12"/>
  <c r="X20" i="12"/>
  <c r="X22" i="12"/>
  <c r="Z25" i="12"/>
  <c r="Y24" i="12"/>
  <c r="S27" i="12"/>
  <c r="T25" i="12"/>
  <c r="S29" i="12"/>
  <c r="S24" i="12"/>
  <c r="S23" i="12"/>
  <c r="T21" i="12"/>
  <c r="R19" i="12"/>
  <c r="T24" i="12"/>
  <c r="J21" i="12"/>
  <c r="J19" i="12"/>
  <c r="J20" i="12"/>
  <c r="J25" i="12"/>
  <c r="Y25" i="12"/>
  <c r="Z24" i="12"/>
  <c r="Z27" i="12"/>
  <c r="X19" i="12"/>
  <c r="X18" i="12"/>
  <c r="Z20" i="12"/>
  <c r="Z23" i="12"/>
  <c r="Z22" i="12"/>
  <c r="X21" i="12"/>
  <c r="X24" i="12"/>
  <c r="X27" i="12"/>
  <c r="Y18" i="12"/>
  <c r="R23" i="12"/>
  <c r="S22" i="12"/>
  <c r="R20" i="12"/>
  <c r="S28" i="12"/>
  <c r="T18" i="12"/>
  <c r="J24" i="12"/>
  <c r="J28" i="12"/>
  <c r="Y26" i="12"/>
  <c r="Y20" i="12"/>
  <c r="Z26" i="12"/>
  <c r="X28" i="12"/>
  <c r="Z29" i="12"/>
  <c r="Z19" i="12"/>
  <c r="Y22" i="12"/>
  <c r="S26" i="12"/>
  <c r="T20" i="12"/>
  <c r="R22" i="12"/>
  <c r="R27" i="12"/>
  <c r="J22" i="12"/>
  <c r="Z18" i="12"/>
  <c r="X23" i="12"/>
  <c r="T22" i="12"/>
  <c r="S19" i="12"/>
  <c r="R25" i="12"/>
  <c r="R29" i="12"/>
  <c r="R28" i="12"/>
  <c r="T26" i="12"/>
  <c r="R21" i="12"/>
  <c r="R26" i="12"/>
  <c r="S20" i="12"/>
  <c r="T19" i="12"/>
  <c r="J18" i="12"/>
  <c r="X26" i="12"/>
  <c r="Z28" i="12"/>
  <c r="Y27" i="12"/>
  <c r="Z21" i="12"/>
  <c r="P24" i="8"/>
  <c r="P28" i="8"/>
  <c r="H17" i="12"/>
  <c r="G8" i="12"/>
  <c r="I17" i="12"/>
  <c r="P17" i="12"/>
  <c r="J58" i="16"/>
  <c r="F58" i="16"/>
  <c r="O20" i="8"/>
  <c r="O17" i="8"/>
  <c r="P13" i="8"/>
  <c r="P12" i="8"/>
  <c r="O18" i="8"/>
  <c r="O21" i="8"/>
  <c r="P19" i="8"/>
  <c r="O19" i="8"/>
  <c r="O15" i="8"/>
  <c r="F58" i="12"/>
  <c r="O10" i="8"/>
  <c r="P21" i="8"/>
  <c r="P20" i="8"/>
  <c r="P18" i="8"/>
  <c r="O16" i="8"/>
  <c r="O14" i="8"/>
  <c r="P17" i="8"/>
  <c r="P16" i="8"/>
  <c r="P14" i="8"/>
  <c r="O11" i="8"/>
  <c r="O12" i="8"/>
  <c r="P15" i="8"/>
  <c r="L58" i="12"/>
  <c r="P10" i="8"/>
  <c r="P11" i="8"/>
  <c r="O13" i="8"/>
  <c r="S17" i="16"/>
  <c r="R8" i="16"/>
  <c r="O40" i="16"/>
  <c r="V19" i="12"/>
  <c r="V27" i="12"/>
  <c r="V29" i="12"/>
  <c r="Z17" i="12"/>
  <c r="G32" i="12"/>
  <c r="V24" i="12"/>
  <c r="U21" i="12"/>
  <c r="U23" i="12"/>
  <c r="Y17" i="12"/>
  <c r="U20" i="12"/>
  <c r="U24" i="12"/>
  <c r="U18" i="12"/>
  <c r="V21" i="12"/>
  <c r="U26" i="12"/>
  <c r="V23" i="12"/>
  <c r="F56" i="12"/>
  <c r="F32" i="12"/>
  <c r="V25" i="12"/>
  <c r="U28" i="12"/>
  <c r="U22" i="12"/>
  <c r="V20" i="12"/>
  <c r="V18" i="12"/>
  <c r="V26" i="12"/>
  <c r="Y8" i="12"/>
  <c r="S17" i="12"/>
  <c r="T17" i="12"/>
  <c r="U19" i="12"/>
  <c r="U25" i="12"/>
  <c r="U27" i="12"/>
  <c r="V28" i="12"/>
  <c r="U29" i="12"/>
  <c r="V22" i="12"/>
  <c r="J17" i="12"/>
  <c r="H32" i="12"/>
  <c r="P26" i="8"/>
  <c r="R26" i="8" s="1"/>
  <c r="H56" i="12"/>
  <c r="G35" i="12"/>
  <c r="G56" i="12"/>
  <c r="G30" i="12"/>
  <c r="H8" i="12"/>
  <c r="P25" i="8"/>
  <c r="H40" i="12"/>
  <c r="P27" i="8"/>
  <c r="R27" i="8" s="1"/>
  <c r="H35" i="12"/>
  <c r="F30" i="12"/>
  <c r="P29" i="8"/>
  <c r="R29" i="8" s="1"/>
  <c r="G40" i="12"/>
  <c r="P30" i="8"/>
  <c r="H30" i="12"/>
  <c r="H58" i="12"/>
  <c r="O17" i="12"/>
  <c r="I32" i="12"/>
  <c r="I30" i="12"/>
  <c r="P35" i="12"/>
  <c r="O35" i="12"/>
  <c r="P56" i="12"/>
  <c r="O56" i="12"/>
  <c r="P40" i="12"/>
  <c r="O40" i="12"/>
  <c r="I56" i="12"/>
  <c r="I40" i="12"/>
  <c r="I8" i="12"/>
  <c r="P8" i="12"/>
  <c r="O8" i="12"/>
  <c r="I35" i="12"/>
  <c r="P32" i="12"/>
  <c r="O32" i="12"/>
  <c r="P30" i="12"/>
  <c r="O30" i="12"/>
  <c r="P58" i="12"/>
  <c r="P3" i="8"/>
  <c r="P2" i="8"/>
  <c r="Q21" i="8"/>
  <c r="T35" i="12"/>
  <c r="J30" i="12"/>
  <c r="X17" i="12"/>
  <c r="X8" i="12"/>
  <c r="Z40" i="12"/>
  <c r="Y56" i="12"/>
  <c r="Y35" i="12"/>
  <c r="T30" i="12"/>
  <c r="T40" i="12"/>
  <c r="R40" i="12"/>
  <c r="J35" i="12"/>
  <c r="J8" i="12"/>
  <c r="J56" i="12"/>
  <c r="X56" i="12"/>
  <c r="Z56" i="12"/>
  <c r="Z30" i="12"/>
  <c r="X30" i="12"/>
  <c r="S32" i="12"/>
  <c r="R8" i="12"/>
  <c r="T56" i="12"/>
  <c r="S56" i="12"/>
  <c r="S8" i="12"/>
  <c r="R56" i="12"/>
  <c r="S35" i="12"/>
  <c r="X40" i="12"/>
  <c r="X32" i="12"/>
  <c r="Y40" i="12"/>
  <c r="Y30" i="12"/>
  <c r="R17" i="12"/>
  <c r="Z32" i="12"/>
  <c r="R32" i="12"/>
  <c r="R35" i="12"/>
  <c r="Z8" i="12"/>
  <c r="T8" i="12"/>
  <c r="S40" i="12"/>
  <c r="S30" i="12"/>
  <c r="T32" i="12"/>
  <c r="R30" i="12"/>
  <c r="V17" i="12"/>
  <c r="J40" i="12"/>
  <c r="J32" i="12"/>
  <c r="Z35" i="12"/>
  <c r="X35" i="12"/>
  <c r="Y32" i="12"/>
  <c r="O58" i="12"/>
  <c r="P32" i="8"/>
  <c r="L20" i="8" s="1"/>
  <c r="G58" i="12"/>
  <c r="Q16" i="8"/>
  <c r="I58" i="12"/>
  <c r="Q11" i="8"/>
  <c r="Q17" i="8"/>
  <c r="Q15" i="8"/>
  <c r="Q20" i="8"/>
  <c r="Q19" i="8"/>
  <c r="Q10" i="8"/>
  <c r="Q12" i="8"/>
  <c r="Q13" i="8"/>
  <c r="Q14" i="8"/>
  <c r="Q18" i="8"/>
  <c r="P4" i="8"/>
  <c r="V56" i="12"/>
  <c r="U32" i="12"/>
  <c r="V35" i="12"/>
  <c r="X58" i="12"/>
  <c r="Z58" i="12"/>
  <c r="U56" i="12"/>
  <c r="V32" i="12"/>
  <c r="U35" i="12"/>
  <c r="J58" i="12"/>
  <c r="T58" i="12"/>
  <c r="S58" i="12"/>
  <c r="V8" i="12"/>
  <c r="U40" i="12"/>
  <c r="V30" i="12"/>
  <c r="Y58" i="12"/>
  <c r="R58" i="12"/>
  <c r="U8" i="12"/>
  <c r="V40" i="12"/>
  <c r="U30" i="12"/>
  <c r="U17" i="12"/>
  <c r="V58" i="12"/>
  <c r="U58" i="12"/>
  <c r="N24" i="16"/>
  <c r="R47" i="16"/>
  <c r="H42" i="16"/>
  <c r="N35" i="16"/>
  <c r="S20" i="16"/>
  <c r="R54" i="16"/>
  <c r="R9" i="16"/>
  <c r="L57" i="16"/>
  <c r="O34" i="16"/>
  <c r="H33" i="16"/>
  <c r="H52" i="16"/>
  <c r="O38" i="16"/>
  <c r="R11" i="16"/>
  <c r="R17" i="16"/>
  <c r="H11" i="16"/>
  <c r="S41" i="16"/>
  <c r="N10" i="16"/>
  <c r="L20" i="16"/>
  <c r="H18" i="16"/>
  <c r="L19" i="16"/>
  <c r="O42" i="16"/>
  <c r="O57" i="16"/>
  <c r="L14" i="16"/>
  <c r="N15" i="16"/>
  <c r="P15" i="16"/>
  <c r="N52" i="16"/>
  <c r="L12" i="16"/>
  <c r="P45" i="16"/>
  <c r="H10" i="16"/>
  <c r="N54" i="16"/>
  <c r="R10" i="16"/>
  <c r="R25" i="8"/>
  <c r="P38" i="16"/>
  <c r="O49" i="16"/>
  <c r="T20" i="8"/>
  <c r="H15" i="16"/>
  <c r="S58" i="16"/>
  <c r="N56" i="16"/>
  <c r="L32" i="16"/>
  <c r="P24" i="16"/>
  <c r="R20" i="16"/>
  <c r="R22" i="16"/>
  <c r="P48" i="16"/>
  <c r="H56" i="16"/>
  <c r="H14" i="16"/>
  <c r="S13" i="16"/>
  <c r="H28" i="16"/>
  <c r="L43" i="16"/>
  <c r="L50" i="16"/>
  <c r="L53" i="16"/>
  <c r="N20" i="16"/>
  <c r="P20" i="16"/>
  <c r="R19" i="16"/>
  <c r="L29" i="16"/>
  <c r="L21" i="16"/>
  <c r="H24" i="16"/>
  <c r="N19" i="16"/>
  <c r="R14" i="16"/>
  <c r="R16" i="16"/>
  <c r="L27" i="16"/>
  <c r="O33" i="16"/>
  <c r="R45" i="16"/>
  <c r="L8" i="16"/>
  <c r="S21" i="16"/>
  <c r="O32" i="16"/>
  <c r="P32" i="16"/>
  <c r="L58" i="16"/>
  <c r="S49" i="16"/>
  <c r="O58" i="16"/>
  <c r="R24" i="16"/>
  <c r="L10" i="16"/>
  <c r="L15" i="16"/>
  <c r="N25" i="16"/>
  <c r="P25" i="16"/>
  <c r="R13" i="16"/>
  <c r="S8" i="16"/>
  <c r="L17" i="16"/>
  <c r="N18" i="16"/>
  <c r="P18" i="16"/>
  <c r="S45" i="16"/>
  <c r="S10" i="16"/>
  <c r="N16" i="16"/>
  <c r="P16" i="16"/>
  <c r="L16" i="16"/>
  <c r="N12" i="16"/>
  <c r="N34" i="16"/>
  <c r="P34" i="16"/>
  <c r="O8" i="16"/>
  <c r="O19" i="16"/>
  <c r="S18" i="16"/>
  <c r="N42" i="16"/>
  <c r="P42" i="16"/>
  <c r="R49" i="16"/>
  <c r="H51" i="16"/>
  <c r="L38" i="16"/>
  <c r="L46" i="16"/>
  <c r="O36" i="16"/>
  <c r="P36" i="16"/>
  <c r="R25" i="16"/>
  <c r="S26" i="16"/>
  <c r="N31" i="16"/>
  <c r="P31" i="16"/>
  <c r="L35" i="16"/>
  <c r="O43" i="16"/>
  <c r="R12" i="16"/>
  <c r="H34" i="16"/>
  <c r="S12" i="16"/>
  <c r="H23" i="16"/>
  <c r="H22" i="16"/>
  <c r="R37" i="16"/>
  <c r="H47" i="16"/>
  <c r="O53" i="16"/>
  <c r="P53" i="16"/>
  <c r="L42" i="16"/>
  <c r="O41" i="16"/>
  <c r="P41" i="16"/>
  <c r="R30" i="16"/>
  <c r="R35" i="16"/>
  <c r="O27" i="16"/>
  <c r="R55" i="16"/>
  <c r="N13" i="16"/>
  <c r="H40" i="16"/>
  <c r="O35" i="16"/>
  <c r="P35" i="16"/>
  <c r="P39" i="16"/>
  <c r="R57" i="16"/>
  <c r="H21" i="16"/>
  <c r="S33" i="16"/>
  <c r="N44" i="16"/>
  <c r="P44" i="16"/>
  <c r="L49" i="16"/>
  <c r="S27" i="16"/>
  <c r="O30" i="16"/>
  <c r="P30" i="16"/>
  <c r="L31" i="16"/>
  <c r="N46" i="16"/>
  <c r="H45" i="16"/>
  <c r="S16" i="16"/>
  <c r="N57" i="16"/>
  <c r="P57" i="16"/>
  <c r="N11" i="16"/>
  <c r="L13" i="16"/>
  <c r="N22" i="16"/>
  <c r="P22" i="16"/>
  <c r="L26" i="16"/>
  <c r="H30" i="16"/>
  <c r="R21" i="16"/>
  <c r="R15" i="16"/>
  <c r="O56" i="16"/>
  <c r="P56" i="16"/>
  <c r="R58" i="16"/>
  <c r="N8" i="16"/>
  <c r="L9" i="16"/>
  <c r="L22" i="16"/>
  <c r="L23" i="16"/>
  <c r="P54" i="16"/>
  <c r="S56" i="16"/>
  <c r="N55" i="16"/>
  <c r="O13" i="16"/>
  <c r="R56" i="16"/>
  <c r="R32" i="16"/>
  <c r="N27" i="16"/>
  <c r="S28" i="16"/>
  <c r="N49" i="16"/>
  <c r="P49" i="16"/>
  <c r="R43" i="16"/>
  <c r="R44" i="16"/>
  <c r="O51" i="16"/>
  <c r="S52" i="16"/>
  <c r="R53" i="16"/>
  <c r="H46" i="16"/>
  <c r="H49" i="16"/>
  <c r="L11" i="16"/>
  <c r="S9" i="16"/>
  <c r="S34" i="16"/>
  <c r="S43" i="16"/>
  <c r="H8" i="16"/>
  <c r="S22" i="16"/>
  <c r="N17" i="16"/>
  <c r="P17" i="16"/>
  <c r="R27" i="16"/>
  <c r="O28" i="16"/>
  <c r="P28" i="16"/>
  <c r="N43" i="16"/>
  <c r="S51" i="16"/>
  <c r="O52" i="16"/>
  <c r="P52" i="16"/>
  <c r="H53" i="16"/>
  <c r="O14" i="16"/>
  <c r="P14" i="16"/>
  <c r="S14" i="16"/>
  <c r="R34" i="16"/>
  <c r="H32" i="16"/>
  <c r="N9" i="16"/>
  <c r="P9" i="16"/>
  <c r="R40" i="16"/>
  <c r="N51" i="16"/>
  <c r="H55" i="16"/>
  <c r="N58" i="16"/>
  <c r="S35" i="16"/>
  <c r="N40" i="16"/>
  <c r="P40" i="16"/>
  <c r="R26" i="16"/>
  <c r="O21" i="16"/>
  <c r="P21" i="16"/>
  <c r="S23" i="16"/>
  <c r="R29" i="16"/>
  <c r="L36" i="16"/>
  <c r="N37" i="16"/>
  <c r="P37" i="16"/>
  <c r="R52" i="16"/>
  <c r="S53" i="16"/>
  <c r="O55" i="16"/>
  <c r="S50" i="16"/>
  <c r="H9" i="16"/>
  <c r="H38" i="16"/>
  <c r="H13" i="16"/>
  <c r="H35" i="16"/>
  <c r="O10" i="16"/>
  <c r="P10" i="16"/>
  <c r="H58" i="16"/>
  <c r="L30" i="16"/>
  <c r="N26" i="16"/>
  <c r="P26" i="16"/>
  <c r="R18" i="16"/>
  <c r="O23" i="16"/>
  <c r="P23" i="16"/>
  <c r="N29" i="16"/>
  <c r="P29" i="16"/>
  <c r="S38" i="16"/>
  <c r="S36" i="16"/>
  <c r="R42" i="16"/>
  <c r="O50" i="16"/>
  <c r="P50" i="16"/>
  <c r="O46" i="16"/>
  <c r="O12" i="16"/>
  <c r="H12" i="16"/>
  <c r="N33" i="16"/>
  <c r="P33" i="16"/>
  <c r="S40" i="16"/>
  <c r="O11" i="16"/>
  <c r="P11" i="16"/>
  <c r="AC12" i="8"/>
  <c r="W11" i="8"/>
  <c r="W21" i="8"/>
  <c r="AF16" i="8"/>
  <c r="AI18" i="8"/>
  <c r="AL11" i="8"/>
  <c r="T19" i="8"/>
  <c r="Z20" i="8"/>
  <c r="W19" i="8"/>
  <c r="AF14" i="8"/>
  <c r="R24" i="8"/>
  <c r="R30" i="8"/>
  <c r="AI11" i="8"/>
  <c r="T10" i="8"/>
  <c r="T21" i="8"/>
  <c r="W17" i="8"/>
  <c r="T16" i="8"/>
  <c r="W14" i="8"/>
  <c r="T18" i="8"/>
  <c r="AI20" i="8"/>
  <c r="Z14" i="8"/>
  <c r="AI14" i="8"/>
  <c r="AL21" i="8"/>
  <c r="AI17" i="8"/>
  <c r="AF19" i="8"/>
  <c r="AI16" i="8"/>
  <c r="AL19" i="8"/>
  <c r="AF11" i="8"/>
  <c r="AF12" i="8"/>
  <c r="AC14" i="8"/>
  <c r="AC21" i="8"/>
  <c r="Z16" i="8"/>
  <c r="AI21" i="8"/>
  <c r="L21" i="8"/>
  <c r="W13" i="8"/>
  <c r="AC11" i="8"/>
  <c r="AL12" i="8"/>
  <c r="AC20" i="8"/>
  <c r="Z21" i="8"/>
  <c r="AL15" i="8"/>
  <c r="P58" i="16"/>
  <c r="P19" i="16"/>
  <c r="P27" i="16"/>
  <c r="P46" i="16"/>
  <c r="P43" i="16"/>
  <c r="P13" i="16"/>
  <c r="P8" i="16"/>
  <c r="P12" i="16"/>
  <c r="P51" i="16"/>
  <c r="P55" i="16"/>
  <c r="C30" i="31"/>
  <c r="F30" i="31"/>
  <c r="I30" i="31"/>
  <c r="E30" i="31"/>
  <c r="H30" i="31"/>
  <c r="K30" i="31"/>
  <c r="D30" i="31"/>
  <c r="G30" i="31"/>
  <c r="J30" i="31"/>
  <c r="M30" i="31"/>
  <c r="P30" i="31"/>
  <c r="S30" i="31"/>
  <c r="O30" i="31"/>
  <c r="R30" i="31"/>
  <c r="U30" i="31"/>
  <c r="N30" i="31"/>
  <c r="Q30" i="31"/>
  <c r="T30" i="31"/>
  <c r="V30" i="31"/>
  <c r="AA30" i="31"/>
  <c r="X30" i="31"/>
  <c r="W30" i="31"/>
  <c r="Y30" i="31"/>
  <c r="AB30" i="31"/>
  <c r="AD30" i="31"/>
  <c r="C31" i="31"/>
  <c r="F31" i="31"/>
  <c r="I31" i="31"/>
  <c r="E31" i="31"/>
  <c r="H31" i="31"/>
  <c r="K31" i="31"/>
  <c r="D31" i="31"/>
  <c r="G31" i="31"/>
  <c r="J31" i="31"/>
  <c r="M31" i="31"/>
  <c r="P31" i="31"/>
  <c r="S31" i="31"/>
  <c r="O31" i="31"/>
  <c r="R31" i="31"/>
  <c r="U31" i="31"/>
  <c r="Q31" i="31"/>
  <c r="T31" i="31"/>
  <c r="V31" i="31"/>
  <c r="AA31" i="31"/>
  <c r="X31" i="31"/>
  <c r="W31" i="31"/>
  <c r="Y31" i="31"/>
  <c r="AB31" i="31"/>
  <c r="AD31" i="31"/>
  <c r="C32" i="31"/>
  <c r="F32" i="31"/>
  <c r="I32" i="31"/>
  <c r="E32" i="31"/>
  <c r="H32" i="31"/>
  <c r="K32" i="31"/>
  <c r="D32" i="31"/>
  <c r="G32" i="31"/>
  <c r="J32" i="31"/>
  <c r="M32" i="31"/>
  <c r="P32" i="31"/>
  <c r="S32" i="31"/>
  <c r="O32" i="31"/>
  <c r="R32" i="31"/>
  <c r="U32" i="31"/>
  <c r="Q32" i="31"/>
  <c r="T32" i="31"/>
  <c r="V32" i="31"/>
  <c r="AA32" i="31"/>
  <c r="X32" i="31"/>
  <c r="W32" i="31"/>
  <c r="Y32" i="31"/>
  <c r="AB32" i="31"/>
  <c r="AD32" i="31"/>
  <c r="V33" i="31"/>
  <c r="C33" i="31"/>
  <c r="F33" i="31"/>
  <c r="I33" i="31"/>
  <c r="E33" i="31"/>
  <c r="H33" i="31"/>
  <c r="K33" i="31"/>
  <c r="D33" i="31"/>
  <c r="G33" i="31"/>
  <c r="J33" i="31"/>
  <c r="M33" i="31"/>
  <c r="P33" i="31"/>
  <c r="S33" i="31"/>
  <c r="O33" i="31"/>
  <c r="R33" i="31"/>
  <c r="U33" i="31"/>
  <c r="N33" i="31"/>
  <c r="Q33" i="31"/>
  <c r="T33" i="31"/>
  <c r="AA33" i="31"/>
  <c r="X33" i="31"/>
  <c r="W33" i="31"/>
  <c r="Y33" i="31"/>
  <c r="AC33" i="31"/>
  <c r="AB33" i="31"/>
  <c r="AD33" i="31"/>
  <c r="C34" i="31"/>
  <c r="F34" i="31"/>
  <c r="I34" i="31"/>
  <c r="E34" i="31"/>
  <c r="H34" i="31"/>
  <c r="K34" i="31"/>
  <c r="D34" i="31"/>
  <c r="G34" i="31"/>
  <c r="J34" i="31"/>
  <c r="M34" i="31"/>
  <c r="P34" i="31"/>
  <c r="S34" i="31"/>
  <c r="O34" i="31"/>
  <c r="R34" i="31"/>
  <c r="U34" i="31"/>
  <c r="N34" i="31"/>
  <c r="Q34" i="31"/>
  <c r="T34" i="31"/>
  <c r="V34" i="31"/>
  <c r="AA34" i="31"/>
  <c r="X34" i="31"/>
  <c r="W34" i="31"/>
  <c r="Y34" i="31"/>
  <c r="AC34" i="31"/>
  <c r="AB34" i="31"/>
  <c r="AD34" i="31"/>
  <c r="Y49" i="31"/>
  <c r="AA47" i="31"/>
  <c r="C35" i="31"/>
  <c r="F35" i="31"/>
  <c r="I35" i="31"/>
  <c r="E35" i="31"/>
  <c r="H35" i="31"/>
  <c r="K35" i="31"/>
  <c r="D35" i="31"/>
  <c r="G35" i="31"/>
  <c r="J35" i="31"/>
  <c r="M35" i="31"/>
  <c r="P35" i="31"/>
  <c r="S35" i="31"/>
  <c r="O35" i="31"/>
  <c r="R35" i="31"/>
  <c r="U35" i="31"/>
  <c r="N35" i="31"/>
  <c r="Q35" i="31"/>
  <c r="T35" i="31"/>
  <c r="V35" i="31"/>
  <c r="AA35" i="31"/>
  <c r="X35" i="31"/>
  <c r="W35" i="31"/>
  <c r="Y35" i="31"/>
  <c r="AC35" i="31"/>
  <c r="AB35" i="31"/>
  <c r="AD35" i="31"/>
  <c r="C36" i="31"/>
  <c r="F36" i="31"/>
  <c r="I36" i="31"/>
  <c r="E36" i="31"/>
  <c r="H36" i="31"/>
  <c r="K36" i="31"/>
  <c r="D36" i="31"/>
  <c r="G36" i="31"/>
  <c r="J36" i="31"/>
  <c r="M36" i="31"/>
  <c r="P36" i="31"/>
  <c r="S36" i="31"/>
  <c r="O36" i="31"/>
  <c r="R36" i="31"/>
  <c r="U36" i="31"/>
  <c r="N36" i="31"/>
  <c r="Q36" i="31"/>
  <c r="T36" i="31"/>
  <c r="V36" i="31"/>
  <c r="AA36" i="31"/>
  <c r="X36" i="31"/>
  <c r="W36" i="31"/>
  <c r="Y36" i="31"/>
  <c r="AC36" i="31"/>
  <c r="AB36" i="31"/>
  <c r="AD36" i="31"/>
  <c r="C37" i="31"/>
  <c r="C23" i="31" s="1"/>
  <c r="F37" i="31"/>
  <c r="F23" i="31" s="1"/>
  <c r="I37" i="31"/>
  <c r="I23" i="31" s="1"/>
  <c r="E37" i="31"/>
  <c r="E23" i="31" s="1"/>
  <c r="H37" i="31"/>
  <c r="H23" i="31" s="1"/>
  <c r="K37" i="31"/>
  <c r="K23" i="31" s="1"/>
  <c r="D37" i="31"/>
  <c r="D23" i="31" s="1"/>
  <c r="G37" i="31"/>
  <c r="G23" i="31" s="1"/>
  <c r="J37" i="31"/>
  <c r="J23" i="31" s="1"/>
  <c r="M37" i="31"/>
  <c r="M23" i="31" s="1"/>
  <c r="P37" i="31"/>
  <c r="P23" i="31" s="1"/>
  <c r="S37" i="31"/>
  <c r="S23" i="31" s="1"/>
  <c r="O37" i="31"/>
  <c r="O23" i="31" s="1"/>
  <c r="R37" i="31"/>
  <c r="R23" i="31" s="1"/>
  <c r="U37" i="31"/>
  <c r="U23" i="31" s="1"/>
  <c r="N37" i="31"/>
  <c r="N23" i="31" s="1"/>
  <c r="Q37" i="31"/>
  <c r="Q23" i="31" s="1"/>
  <c r="T37" i="31"/>
  <c r="T23" i="31" s="1"/>
  <c r="V37" i="31"/>
  <c r="V23" i="31" s="1"/>
  <c r="AA37" i="31"/>
  <c r="AA23" i="31" s="1"/>
  <c r="X37" i="31"/>
  <c r="X23" i="31" s="1"/>
  <c r="W37" i="31"/>
  <c r="W23" i="31" s="1"/>
  <c r="Y37" i="31"/>
  <c r="Y23" i="31" s="1"/>
  <c r="AC37" i="31"/>
  <c r="AC23" i="31" s="1"/>
  <c r="AB37" i="31"/>
  <c r="AB23" i="31" s="1"/>
  <c r="AD37" i="31"/>
  <c r="AD23" i="31" s="1"/>
  <c r="C38" i="31"/>
  <c r="F38" i="31"/>
  <c r="I38" i="31"/>
  <c r="E38" i="31"/>
  <c r="H38" i="31"/>
  <c r="K38" i="31"/>
  <c r="D38" i="31"/>
  <c r="G38" i="31"/>
  <c r="J38" i="31"/>
  <c r="M38" i="31"/>
  <c r="P38" i="31"/>
  <c r="S38" i="31"/>
  <c r="O38" i="31"/>
  <c r="R38" i="31"/>
  <c r="U38" i="31"/>
  <c r="N38" i="31"/>
  <c r="Q38" i="31"/>
  <c r="T38" i="31"/>
  <c r="V38" i="31"/>
  <c r="AA38" i="31"/>
  <c r="X38" i="31"/>
  <c r="W38" i="31"/>
  <c r="Y38" i="31"/>
  <c r="AC38" i="31"/>
  <c r="AB38" i="31"/>
  <c r="AD38" i="31"/>
  <c r="C39" i="31"/>
  <c r="F39" i="31"/>
  <c r="I39" i="31"/>
  <c r="E39" i="31"/>
  <c r="H39" i="31"/>
  <c r="K39" i="31"/>
  <c r="D39" i="31"/>
  <c r="G39" i="31"/>
  <c r="J39" i="31"/>
  <c r="M39" i="31"/>
  <c r="P39" i="31"/>
  <c r="S39" i="31"/>
  <c r="O39" i="31"/>
  <c r="R39" i="31"/>
  <c r="U39" i="31"/>
  <c r="N39" i="31"/>
  <c r="Q39" i="31"/>
  <c r="T39" i="31"/>
  <c r="V39" i="31"/>
  <c r="AA39" i="31"/>
  <c r="X39" i="31"/>
  <c r="W39" i="31"/>
  <c r="Y39" i="31"/>
  <c r="AC39" i="31"/>
  <c r="AB39" i="31"/>
  <c r="AD39" i="31"/>
  <c r="C40" i="31"/>
  <c r="F40" i="31"/>
  <c r="I40" i="31"/>
  <c r="E40" i="31"/>
  <c r="H40" i="31"/>
  <c r="K40" i="31"/>
  <c r="D40" i="31"/>
  <c r="G40" i="31"/>
  <c r="J40" i="31"/>
  <c r="M40" i="31"/>
  <c r="P40" i="31"/>
  <c r="S40" i="31"/>
  <c r="O40" i="31"/>
  <c r="R40" i="31"/>
  <c r="U40" i="31"/>
  <c r="N40" i="31"/>
  <c r="Q40" i="31"/>
  <c r="T40" i="31"/>
  <c r="V40" i="31"/>
  <c r="AA40" i="31"/>
  <c r="X40" i="31"/>
  <c r="W40" i="31"/>
  <c r="Y40" i="31"/>
  <c r="AC40" i="31"/>
  <c r="AB40" i="31"/>
  <c r="AD40" i="31"/>
  <c r="C41" i="31"/>
  <c r="F41" i="31"/>
  <c r="I41" i="31"/>
  <c r="E41" i="31"/>
  <c r="H41" i="31"/>
  <c r="K41" i="31"/>
  <c r="D41" i="31"/>
  <c r="G41" i="31"/>
  <c r="J41" i="31"/>
  <c r="M41" i="31"/>
  <c r="P41" i="31"/>
  <c r="S41" i="31"/>
  <c r="O41" i="31"/>
  <c r="R41" i="31"/>
  <c r="U41" i="31"/>
  <c r="N41" i="31"/>
  <c r="Q41" i="31"/>
  <c r="T41" i="31"/>
  <c r="V41" i="31"/>
  <c r="AA41" i="31"/>
  <c r="X41" i="31"/>
  <c r="W41" i="31"/>
  <c r="Y41" i="31"/>
  <c r="AC41" i="31"/>
  <c r="AB41" i="31"/>
  <c r="AD41" i="31"/>
  <c r="C42" i="31"/>
  <c r="F42" i="31"/>
  <c r="I42" i="31"/>
  <c r="E42" i="31"/>
  <c r="H42" i="31"/>
  <c r="K42" i="31"/>
  <c r="D42" i="31"/>
  <c r="G42" i="31"/>
  <c r="J42" i="31"/>
  <c r="M42" i="31"/>
  <c r="P42" i="31"/>
  <c r="S42" i="31"/>
  <c r="O42" i="31"/>
  <c r="R42" i="31"/>
  <c r="U42" i="31"/>
  <c r="N42" i="31"/>
  <c r="Q42" i="31"/>
  <c r="T42" i="31"/>
  <c r="V42" i="31"/>
  <c r="AA42" i="31"/>
  <c r="X42" i="31"/>
  <c r="W42" i="31"/>
  <c r="Y42" i="31"/>
  <c r="AC42" i="31"/>
  <c r="AB42" i="31"/>
  <c r="AD42" i="31"/>
  <c r="C43" i="31"/>
  <c r="F43" i="31"/>
  <c r="I43" i="31"/>
  <c r="E43" i="31"/>
  <c r="H43" i="31"/>
  <c r="K43" i="31"/>
  <c r="D43" i="31"/>
  <c r="G43" i="31"/>
  <c r="J43" i="31"/>
  <c r="M43" i="31"/>
  <c r="P43" i="31"/>
  <c r="S43" i="31"/>
  <c r="O43" i="31"/>
  <c r="R43" i="31"/>
  <c r="U43" i="31"/>
  <c r="N43" i="31"/>
  <c r="Q43" i="31"/>
  <c r="T43" i="31"/>
  <c r="V43" i="31"/>
  <c r="AA43" i="31"/>
  <c r="X43" i="31"/>
  <c r="W43" i="31"/>
  <c r="Y43" i="31"/>
  <c r="AC43" i="31"/>
  <c r="AB43" i="31"/>
  <c r="AD43" i="31"/>
  <c r="C44" i="31"/>
  <c r="F44" i="31"/>
  <c r="I44" i="31"/>
  <c r="E44" i="31"/>
  <c r="H44" i="31"/>
  <c r="K44" i="31"/>
  <c r="D44" i="31"/>
  <c r="G44" i="31"/>
  <c r="J44" i="31"/>
  <c r="M44" i="31"/>
  <c r="P44" i="31"/>
  <c r="S44" i="31"/>
  <c r="O44" i="31"/>
  <c r="R44" i="31"/>
  <c r="U44" i="31"/>
  <c r="N44" i="31"/>
  <c r="Q44" i="31"/>
  <c r="T44" i="31"/>
  <c r="V44" i="31"/>
  <c r="AA44" i="31"/>
  <c r="X44" i="31"/>
  <c r="W44" i="31"/>
  <c r="Y44" i="31"/>
  <c r="AC44" i="31"/>
  <c r="AB44" i="31"/>
  <c r="AD44" i="31"/>
  <c r="C45" i="31"/>
  <c r="F45" i="31"/>
  <c r="I45" i="31"/>
  <c r="E45" i="31"/>
  <c r="H45" i="31"/>
  <c r="K45" i="31"/>
  <c r="D45" i="31"/>
  <c r="G45" i="31"/>
  <c r="J45" i="31"/>
  <c r="M45" i="31"/>
  <c r="P45" i="31"/>
  <c r="S45" i="31"/>
  <c r="O45" i="31"/>
  <c r="R45" i="31"/>
  <c r="U45" i="31"/>
  <c r="N45" i="31"/>
  <c r="Q45" i="31"/>
  <c r="T45" i="31"/>
  <c r="V45" i="31"/>
  <c r="AA45" i="31"/>
  <c r="X45" i="31"/>
  <c r="W45" i="31"/>
  <c r="Y45" i="31"/>
  <c r="AC45" i="31"/>
  <c r="AB45" i="31"/>
  <c r="AD45" i="31"/>
  <c r="K46" i="31"/>
  <c r="M46" i="31"/>
  <c r="C46" i="31"/>
  <c r="F46" i="31"/>
  <c r="I46" i="31"/>
  <c r="E46" i="31"/>
  <c r="H46" i="31"/>
  <c r="D46" i="31"/>
  <c r="G46" i="31"/>
  <c r="J46" i="31"/>
  <c r="P46" i="31"/>
  <c r="S46" i="31"/>
  <c r="O46" i="31"/>
  <c r="R46" i="31"/>
  <c r="U46" i="31"/>
  <c r="N46" i="31"/>
  <c r="Q46" i="31"/>
  <c r="T46" i="31"/>
  <c r="V46" i="31"/>
  <c r="AA46" i="31"/>
  <c r="X46" i="31"/>
  <c r="W46" i="31"/>
  <c r="Y46" i="31"/>
  <c r="AC46" i="31"/>
  <c r="AB46" i="31"/>
  <c r="AD46" i="31"/>
  <c r="C47" i="31"/>
  <c r="F47" i="31"/>
  <c r="I47" i="31"/>
  <c r="E47" i="31"/>
  <c r="H47" i="31"/>
  <c r="K47" i="31"/>
  <c r="D47" i="31"/>
  <c r="G47" i="31"/>
  <c r="J47" i="31"/>
  <c r="M47" i="31"/>
  <c r="P47" i="31"/>
  <c r="S47" i="31"/>
  <c r="O47" i="31"/>
  <c r="R47" i="31"/>
  <c r="U47" i="31"/>
  <c r="N47" i="31"/>
  <c r="Q47" i="31"/>
  <c r="T47" i="31"/>
  <c r="V47" i="31"/>
  <c r="X47" i="31"/>
  <c r="W47" i="31"/>
  <c r="Y47" i="31"/>
  <c r="AC47" i="31"/>
  <c r="AB47" i="31"/>
  <c r="AD47" i="31"/>
  <c r="Q53" i="31"/>
  <c r="I52" i="31"/>
  <c r="C48" i="31"/>
  <c r="F48" i="31"/>
  <c r="I48" i="31"/>
  <c r="E48" i="31"/>
  <c r="H48" i="31"/>
  <c r="K48" i="31"/>
  <c r="D48" i="31"/>
  <c r="G48" i="31"/>
  <c r="J48" i="31"/>
  <c r="M48" i="31"/>
  <c r="P48" i="31"/>
  <c r="S48" i="31"/>
  <c r="O48" i="31"/>
  <c r="R48" i="31"/>
  <c r="U48" i="31"/>
  <c r="N48" i="31"/>
  <c r="Q48" i="31"/>
  <c r="T48" i="31"/>
  <c r="V48" i="31"/>
  <c r="AA48" i="31"/>
  <c r="X48" i="31"/>
  <c r="W48" i="31"/>
  <c r="Y48" i="31"/>
  <c r="AC48" i="31"/>
  <c r="AB48" i="31"/>
  <c r="AD48" i="31"/>
  <c r="F49" i="31"/>
  <c r="C49" i="31"/>
  <c r="I49" i="31"/>
  <c r="E49" i="31"/>
  <c r="H49" i="31"/>
  <c r="K49" i="31"/>
  <c r="D49" i="31"/>
  <c r="G49" i="31"/>
  <c r="J49" i="31"/>
  <c r="M49" i="31"/>
  <c r="P49" i="31"/>
  <c r="S49" i="31"/>
  <c r="O49" i="31"/>
  <c r="R49" i="31"/>
  <c r="U49" i="31"/>
  <c r="N49" i="31"/>
  <c r="Q49" i="31"/>
  <c r="T49" i="31"/>
  <c r="V49" i="31"/>
  <c r="AA49" i="31"/>
  <c r="X49" i="31"/>
  <c r="W49" i="31"/>
  <c r="AC49" i="31"/>
  <c r="AB49" i="31"/>
  <c r="AD49" i="31"/>
  <c r="C50" i="31"/>
  <c r="F50" i="31"/>
  <c r="I50" i="31"/>
  <c r="E50" i="31"/>
  <c r="H50" i="31"/>
  <c r="K50" i="31"/>
  <c r="D50" i="31"/>
  <c r="G50" i="31"/>
  <c r="J50" i="31"/>
  <c r="M50" i="31"/>
  <c r="P50" i="31"/>
  <c r="S50" i="31"/>
  <c r="O50" i="31"/>
  <c r="R50" i="31"/>
  <c r="U50" i="31"/>
  <c r="N50" i="31"/>
  <c r="Q50" i="31"/>
  <c r="T50" i="31"/>
  <c r="V50" i="31"/>
  <c r="AA50" i="31"/>
  <c r="X50" i="31"/>
  <c r="W50" i="31"/>
  <c r="Y50" i="31"/>
  <c r="AC50" i="31"/>
  <c r="AB50" i="31"/>
  <c r="AD50" i="31"/>
  <c r="C51" i="31"/>
  <c r="F51" i="31"/>
  <c r="I51" i="31"/>
  <c r="E51" i="31"/>
  <c r="H51" i="31"/>
  <c r="K51" i="31"/>
  <c r="D51" i="31"/>
  <c r="G51" i="31"/>
  <c r="J51" i="31"/>
  <c r="M51" i="31"/>
  <c r="P51" i="31"/>
  <c r="S51" i="31"/>
  <c r="O51" i="31"/>
  <c r="R51" i="31"/>
  <c r="U51" i="31"/>
  <c r="N51" i="31"/>
  <c r="Q51" i="31"/>
  <c r="T51" i="31"/>
  <c r="V51" i="31"/>
  <c r="AA51" i="31"/>
  <c r="X51" i="31"/>
  <c r="W51" i="31"/>
  <c r="Y51" i="31"/>
  <c r="AC51" i="31"/>
  <c r="AB51" i="31"/>
  <c r="AD51" i="31"/>
  <c r="C52" i="31"/>
  <c r="M52" i="31"/>
  <c r="C53" i="31"/>
  <c r="F53" i="31"/>
  <c r="I53" i="31"/>
  <c r="E53" i="31"/>
  <c r="H53" i="31"/>
  <c r="K53" i="31"/>
  <c r="D53" i="31"/>
  <c r="G53" i="31"/>
  <c r="J53" i="31"/>
  <c r="M53" i="31"/>
  <c r="P53" i="31"/>
  <c r="S53" i="31"/>
  <c r="O53" i="31"/>
  <c r="R53" i="31"/>
  <c r="U53" i="31"/>
  <c r="N53" i="31"/>
  <c r="T53" i="31"/>
  <c r="V53" i="31"/>
  <c r="AA53" i="31"/>
  <c r="X53" i="31"/>
  <c r="W53" i="31"/>
  <c r="Y53" i="31"/>
  <c r="AC53" i="31"/>
  <c r="AB53" i="31"/>
  <c r="AD53" i="31"/>
  <c r="F52" i="31"/>
  <c r="E52" i="31"/>
  <c r="H52" i="31"/>
  <c r="K52" i="31"/>
  <c r="D52" i="31"/>
  <c r="G52" i="31"/>
  <c r="J52" i="31"/>
  <c r="P52" i="31"/>
  <c r="S52" i="31"/>
  <c r="O52" i="31"/>
  <c r="R52" i="31"/>
  <c r="U52" i="31"/>
  <c r="N52" i="31"/>
  <c r="Q52" i="31"/>
  <c r="T52" i="31"/>
  <c r="V52" i="31"/>
  <c r="AA52" i="31"/>
  <c r="X52" i="31"/>
  <c r="W52" i="31"/>
  <c r="Y52" i="31"/>
  <c r="AC52" i="31"/>
  <c r="AB52" i="31"/>
  <c r="AD52" i="31"/>
  <c r="F54" i="31"/>
  <c r="S54" i="31"/>
  <c r="X54" i="31"/>
  <c r="C54" i="31"/>
  <c r="C55" i="31"/>
  <c r="F55" i="31"/>
  <c r="I55" i="31"/>
  <c r="E55" i="31"/>
  <c r="H55" i="31"/>
  <c r="K55" i="31"/>
  <c r="D55" i="31"/>
  <c r="G55" i="31"/>
  <c r="J55" i="31"/>
  <c r="M55" i="31"/>
  <c r="P55" i="31"/>
  <c r="S55" i="31"/>
  <c r="O55" i="31"/>
  <c r="R55" i="31"/>
  <c r="U55" i="31"/>
  <c r="N55" i="31"/>
  <c r="Q55" i="31"/>
  <c r="T55" i="31"/>
  <c r="V55" i="31"/>
  <c r="AA55" i="31"/>
  <c r="X55" i="31"/>
  <c r="W55" i="31"/>
  <c r="Y55" i="31"/>
  <c r="AC55" i="31"/>
  <c r="AB55" i="31"/>
  <c r="AD55" i="31"/>
  <c r="I54" i="31"/>
  <c r="E54" i="31"/>
  <c r="H54" i="31"/>
  <c r="K54" i="31"/>
  <c r="D54" i="31"/>
  <c r="G54" i="31"/>
  <c r="J54" i="31"/>
  <c r="M54" i="31"/>
  <c r="P54" i="31"/>
  <c r="O54" i="31"/>
  <c r="R54" i="31"/>
  <c r="U54" i="31"/>
  <c r="N54" i="31"/>
  <c r="Q54" i="31"/>
  <c r="T54" i="31"/>
  <c r="V54" i="31"/>
  <c r="AA54" i="31"/>
  <c r="W54" i="31"/>
  <c r="Y54" i="31"/>
  <c r="AC54" i="31"/>
  <c r="AB54" i="31"/>
  <c r="AD54" i="31"/>
  <c r="C56" i="31"/>
  <c r="F56" i="31"/>
  <c r="I56" i="31"/>
  <c r="E56" i="31"/>
  <c r="H56" i="31"/>
  <c r="K56" i="31"/>
  <c r="D56" i="31"/>
  <c r="G56" i="31"/>
  <c r="J56" i="31"/>
  <c r="M56" i="31"/>
  <c r="P56" i="31"/>
  <c r="S56" i="31"/>
  <c r="O56" i="31"/>
  <c r="R56" i="31"/>
  <c r="U56" i="31"/>
  <c r="N56" i="31"/>
  <c r="Q56" i="31"/>
  <c r="T56" i="31"/>
  <c r="V56" i="31"/>
  <c r="AA56" i="31"/>
  <c r="X56" i="31"/>
  <c r="W56" i="31"/>
  <c r="Y56" i="31"/>
  <c r="AC56" i="31"/>
  <c r="AB56" i="31"/>
  <c r="AD56" i="31"/>
  <c r="AD57" i="31"/>
  <c r="AB57" i="31"/>
  <c r="AC57" i="31"/>
  <c r="Y57" i="31"/>
  <c r="W57" i="31"/>
  <c r="X57" i="31"/>
  <c r="AA57" i="31"/>
  <c r="V57" i="31"/>
  <c r="T57" i="31"/>
  <c r="Q57" i="31"/>
  <c r="N57" i="31"/>
  <c r="U57" i="31"/>
  <c r="R57" i="31"/>
  <c r="O57" i="31"/>
  <c r="S57" i="31"/>
  <c r="P57" i="31"/>
  <c r="M57" i="31"/>
  <c r="J57" i="31"/>
  <c r="G57" i="31"/>
  <c r="D57" i="31"/>
  <c r="K57" i="31"/>
  <c r="H57" i="31"/>
  <c r="E57" i="31"/>
  <c r="I57" i="31"/>
  <c r="F57" i="31"/>
  <c r="C57" i="31"/>
  <c r="C58" i="31"/>
  <c r="F58" i="31"/>
  <c r="I58" i="31"/>
  <c r="E58" i="31"/>
  <c r="H58" i="31"/>
  <c r="K58" i="31"/>
  <c r="D58" i="31"/>
  <c r="G58" i="31"/>
  <c r="J58" i="31"/>
  <c r="M58" i="31"/>
  <c r="P58" i="31"/>
  <c r="S58" i="31"/>
  <c r="O58" i="31"/>
  <c r="R58" i="31"/>
  <c r="U58" i="31"/>
  <c r="N58" i="31"/>
  <c r="Q58" i="31"/>
  <c r="T58" i="31"/>
  <c r="V58" i="31"/>
  <c r="AA58" i="31"/>
  <c r="X58" i="31"/>
  <c r="W58" i="31"/>
  <c r="Y58" i="31"/>
  <c r="AC58" i="31"/>
  <c r="AB58" i="31"/>
  <c r="AD58" i="31"/>
  <c r="C59" i="31"/>
  <c r="F59" i="31"/>
  <c r="I59" i="31"/>
  <c r="E59" i="31"/>
  <c r="H59" i="31"/>
  <c r="K59" i="31"/>
  <c r="D59" i="31"/>
  <c r="G59" i="31"/>
  <c r="J59" i="31"/>
  <c r="M59" i="31"/>
  <c r="P59" i="31"/>
  <c r="S59" i="31"/>
  <c r="O59" i="31"/>
  <c r="R59" i="31"/>
  <c r="U59" i="31"/>
  <c r="N59" i="31"/>
  <c r="Q59" i="31"/>
  <c r="T59" i="31"/>
  <c r="V59" i="31"/>
  <c r="AA59" i="31"/>
  <c r="X59" i="31"/>
  <c r="W59" i="31"/>
  <c r="Y59" i="31"/>
  <c r="AC59" i="31"/>
  <c r="AB59" i="31"/>
  <c r="AD59" i="31"/>
  <c r="C60" i="31"/>
  <c r="F60" i="31"/>
  <c r="I60" i="31"/>
  <c r="E60" i="31"/>
  <c r="H60" i="31"/>
  <c r="K60" i="31"/>
  <c r="D60" i="31"/>
  <c r="G60" i="31"/>
  <c r="J60" i="31"/>
  <c r="M60" i="31"/>
  <c r="P60" i="31"/>
  <c r="S60" i="31"/>
  <c r="O60" i="31"/>
  <c r="R60" i="31"/>
  <c r="U60" i="31"/>
  <c r="N60" i="31"/>
  <c r="Q60" i="31"/>
  <c r="T60" i="31"/>
  <c r="V60" i="31"/>
  <c r="AA60" i="31"/>
  <c r="X60" i="31"/>
  <c r="W60" i="31"/>
  <c r="Y60" i="31"/>
  <c r="AC60" i="31"/>
  <c r="AB60" i="31"/>
  <c r="AD60" i="31"/>
  <c r="C61" i="31"/>
  <c r="F61" i="31"/>
  <c r="I61" i="31"/>
  <c r="E61" i="31"/>
  <c r="H61" i="31"/>
  <c r="K61" i="31"/>
  <c r="D61" i="31"/>
  <c r="G61" i="31"/>
  <c r="J61" i="31"/>
  <c r="M61" i="31"/>
  <c r="P61" i="31"/>
  <c r="S61" i="31"/>
  <c r="O61" i="31"/>
  <c r="R61" i="31"/>
  <c r="U61" i="31"/>
  <c r="N61" i="31"/>
  <c r="Q61" i="31"/>
  <c r="T61" i="31"/>
  <c r="V61" i="31"/>
  <c r="AA61" i="31"/>
  <c r="X61" i="31"/>
  <c r="W61" i="31"/>
  <c r="Y61" i="31"/>
  <c r="AC61" i="31"/>
  <c r="AB61" i="31"/>
  <c r="AD61" i="31"/>
  <c r="C62" i="31"/>
  <c r="F62" i="31"/>
  <c r="I62" i="31"/>
  <c r="E62" i="31"/>
  <c r="H62" i="31"/>
  <c r="K62" i="31"/>
  <c r="D62" i="31"/>
  <c r="G62" i="31"/>
  <c r="J62" i="31"/>
  <c r="M62" i="31"/>
  <c r="P62" i="31"/>
  <c r="S62" i="31"/>
  <c r="O62" i="31"/>
  <c r="R62" i="31"/>
  <c r="U62" i="31"/>
  <c r="N62" i="31"/>
  <c r="Q62" i="31"/>
  <c r="T62" i="31"/>
  <c r="V62" i="31"/>
  <c r="AA62" i="31"/>
  <c r="X62" i="31"/>
  <c r="W62" i="31"/>
  <c r="Y62" i="31"/>
  <c r="AC62" i="31"/>
  <c r="AB62" i="31"/>
  <c r="AD62" i="31"/>
  <c r="C63" i="31"/>
  <c r="F63" i="31"/>
  <c r="I63" i="31"/>
  <c r="E63" i="31"/>
  <c r="H63" i="31"/>
  <c r="K63" i="31"/>
  <c r="D63" i="31"/>
  <c r="G63" i="31"/>
  <c r="J63" i="31"/>
  <c r="M63" i="31"/>
  <c r="P63" i="31"/>
  <c r="S63" i="31"/>
  <c r="O63" i="31"/>
  <c r="R63" i="31"/>
  <c r="U63" i="31"/>
  <c r="N63" i="31"/>
  <c r="Q63" i="31"/>
  <c r="T63" i="31"/>
  <c r="V63" i="31"/>
  <c r="AA63" i="31"/>
  <c r="X63" i="31"/>
  <c r="W63" i="31"/>
  <c r="Y63" i="31"/>
  <c r="AC63" i="31"/>
  <c r="AB63" i="31"/>
  <c r="AD63" i="31"/>
  <c r="C64" i="31"/>
  <c r="F64" i="31"/>
  <c r="I64" i="31"/>
  <c r="E64" i="31"/>
  <c r="H64" i="31"/>
  <c r="K64" i="31"/>
  <c r="D64" i="31"/>
  <c r="G64" i="31"/>
  <c r="J64" i="31"/>
  <c r="M64" i="31"/>
  <c r="P64" i="31"/>
  <c r="S64" i="31"/>
  <c r="O64" i="31"/>
  <c r="R64" i="31"/>
  <c r="U64" i="31"/>
  <c r="N64" i="31"/>
  <c r="Q64" i="31"/>
  <c r="T64" i="31"/>
  <c r="V64" i="31"/>
  <c r="AA64" i="31"/>
  <c r="X64" i="31"/>
  <c r="W64" i="31"/>
  <c r="Y64" i="31"/>
  <c r="AC64" i="31"/>
  <c r="AB64" i="31"/>
  <c r="AD64" i="31"/>
  <c r="C65" i="31"/>
  <c r="F65" i="31"/>
  <c r="I65" i="31"/>
  <c r="E65" i="31"/>
  <c r="H65" i="31"/>
  <c r="K65" i="31"/>
  <c r="D65" i="31"/>
  <c r="G65" i="31"/>
  <c r="J65" i="31"/>
  <c r="M65" i="31"/>
  <c r="P65" i="31"/>
  <c r="S65" i="31"/>
  <c r="O65" i="31"/>
  <c r="R65" i="31"/>
  <c r="U65" i="31"/>
  <c r="N65" i="31"/>
  <c r="Q65" i="31"/>
  <c r="T65" i="31"/>
  <c r="V65" i="31"/>
  <c r="AA65" i="31"/>
  <c r="X65" i="31"/>
  <c r="W65" i="31"/>
  <c r="Y65" i="31"/>
  <c r="AC65" i="31"/>
  <c r="AB65" i="31"/>
  <c r="AD65" i="31"/>
  <c r="C66" i="31"/>
  <c r="F66" i="31"/>
  <c r="I66" i="31"/>
  <c r="E66" i="31"/>
  <c r="H66" i="31"/>
  <c r="K66" i="31"/>
  <c r="D66" i="31"/>
  <c r="G66" i="31"/>
  <c r="J66" i="31"/>
  <c r="M66" i="31"/>
  <c r="P66" i="31"/>
  <c r="S66" i="31"/>
  <c r="O66" i="31"/>
  <c r="R66" i="31"/>
  <c r="U66" i="31"/>
  <c r="N66" i="31"/>
  <c r="Q66" i="31"/>
  <c r="T66" i="31"/>
  <c r="V66" i="31"/>
  <c r="AA66" i="31"/>
  <c r="X66" i="31"/>
  <c r="W66" i="31"/>
  <c r="Y66" i="31"/>
  <c r="AC66" i="31"/>
  <c r="AB66" i="31"/>
  <c r="AD66" i="31"/>
  <c r="C67" i="31"/>
  <c r="F67" i="31"/>
  <c r="I67" i="31"/>
  <c r="E67" i="31"/>
  <c r="H67" i="31"/>
  <c r="K67" i="31"/>
  <c r="D67" i="31"/>
  <c r="G67" i="31"/>
  <c r="J67" i="31"/>
  <c r="M67" i="31"/>
  <c r="P67" i="31"/>
  <c r="S67" i="31"/>
  <c r="O67" i="31"/>
  <c r="R67" i="31"/>
  <c r="U67" i="31"/>
  <c r="N67" i="31"/>
  <c r="Q67" i="31"/>
  <c r="T67" i="31"/>
  <c r="V67" i="31"/>
  <c r="AA67" i="31"/>
  <c r="X67" i="31"/>
  <c r="W67" i="31"/>
  <c r="Y67" i="31"/>
  <c r="AC67" i="31"/>
  <c r="AB67" i="31"/>
  <c r="AD67" i="31"/>
  <c r="C68" i="31"/>
  <c r="F68" i="31"/>
  <c r="I68" i="31"/>
  <c r="E68" i="31"/>
  <c r="H68" i="31"/>
  <c r="K68" i="31"/>
  <c r="D68" i="31"/>
  <c r="G68" i="31"/>
  <c r="J68" i="31"/>
  <c r="M68" i="31"/>
  <c r="P68" i="31"/>
  <c r="S68" i="31"/>
  <c r="O68" i="31"/>
  <c r="R68" i="31"/>
  <c r="U68" i="31"/>
  <c r="N68" i="31"/>
  <c r="Q68" i="31"/>
  <c r="T68" i="31"/>
  <c r="V68" i="31"/>
  <c r="AA68" i="31"/>
  <c r="X68" i="31"/>
  <c r="W68" i="31"/>
  <c r="Y68" i="31"/>
  <c r="AC68" i="31"/>
  <c r="AB68" i="31"/>
  <c r="AD68" i="31"/>
  <c r="C69" i="31"/>
  <c r="F69" i="31"/>
  <c r="I69" i="31"/>
  <c r="E69" i="31"/>
  <c r="H69" i="31"/>
  <c r="K69" i="31"/>
  <c r="D69" i="31"/>
  <c r="G69" i="31"/>
  <c r="J69" i="31"/>
  <c r="M69" i="31"/>
  <c r="P69" i="31"/>
  <c r="S69" i="31"/>
  <c r="O69" i="31"/>
  <c r="R69" i="31"/>
  <c r="U69" i="31"/>
  <c r="N69" i="31"/>
  <c r="Q69" i="31"/>
  <c r="T69" i="31"/>
  <c r="V69" i="31"/>
  <c r="AA69" i="31"/>
  <c r="X69" i="31"/>
  <c r="W69" i="31"/>
  <c r="Y69" i="31"/>
  <c r="AC69" i="31"/>
  <c r="AB69" i="31"/>
  <c r="AD69" i="31"/>
  <c r="C70" i="31"/>
  <c r="F70" i="31"/>
  <c r="I70" i="31"/>
  <c r="E70" i="31"/>
  <c r="H70" i="31"/>
  <c r="K70" i="31"/>
  <c r="D70" i="31"/>
  <c r="G70" i="31"/>
  <c r="J70" i="31"/>
  <c r="M70" i="31"/>
  <c r="P70" i="31"/>
  <c r="S70" i="31"/>
  <c r="O70" i="31"/>
  <c r="R70" i="31"/>
  <c r="U70" i="31"/>
  <c r="N70" i="31"/>
  <c r="Q70" i="31"/>
  <c r="T70" i="31"/>
  <c r="V70" i="31"/>
  <c r="AA70" i="31"/>
  <c r="X70" i="31"/>
  <c r="W70" i="31"/>
  <c r="Y70" i="31"/>
  <c r="AC70" i="31"/>
  <c r="AB70" i="31"/>
  <c r="AD70" i="31"/>
  <c r="C71" i="31"/>
  <c r="F71" i="31"/>
  <c r="I71" i="31"/>
  <c r="E71" i="31"/>
  <c r="H71" i="31"/>
  <c r="K71" i="31"/>
  <c r="D71" i="31"/>
  <c r="G71" i="31"/>
  <c r="J71" i="31"/>
  <c r="M71" i="31"/>
  <c r="P71" i="31"/>
  <c r="S71" i="31"/>
  <c r="R71" i="31"/>
  <c r="U71" i="31"/>
  <c r="N71" i="31"/>
  <c r="Q71" i="31"/>
  <c r="T71" i="31"/>
  <c r="V71" i="31"/>
  <c r="AA71" i="31"/>
  <c r="X71" i="31"/>
  <c r="W71" i="31"/>
  <c r="Y71" i="31"/>
  <c r="AC71" i="31"/>
  <c r="AB71" i="31"/>
  <c r="AD71" i="31"/>
  <c r="AD72" i="31"/>
  <c r="AB72" i="31"/>
  <c r="AC72" i="31"/>
  <c r="Y72" i="31"/>
  <c r="W72" i="31"/>
  <c r="X72" i="31"/>
  <c r="AA72" i="31"/>
  <c r="V72" i="31"/>
  <c r="T72" i="31"/>
  <c r="Q72" i="31"/>
  <c r="N72" i="31"/>
  <c r="U72" i="31"/>
  <c r="R72" i="31"/>
  <c r="O72" i="31"/>
  <c r="S72" i="31"/>
  <c r="P72" i="31"/>
  <c r="M72" i="31"/>
  <c r="J72" i="31"/>
  <c r="G72" i="31"/>
  <c r="D72" i="31"/>
  <c r="K72" i="31"/>
  <c r="H72" i="31"/>
  <c r="E72" i="31"/>
  <c r="I72" i="31"/>
  <c r="F72" i="31"/>
  <c r="C72" i="31"/>
  <c r="C73" i="31"/>
  <c r="F73" i="31"/>
  <c r="I73" i="31"/>
  <c r="E73" i="31"/>
  <c r="H73" i="31"/>
  <c r="K73" i="31"/>
  <c r="D73" i="31"/>
  <c r="G73" i="31"/>
  <c r="J73" i="31"/>
  <c r="M73" i="31"/>
  <c r="P73" i="31"/>
  <c r="S73" i="31"/>
  <c r="O73" i="31"/>
  <c r="R73" i="31"/>
  <c r="U73" i="31"/>
  <c r="N73" i="31"/>
  <c r="Q73" i="31"/>
  <c r="T73" i="31"/>
  <c r="V73" i="31"/>
  <c r="AA73" i="31"/>
  <c r="X73" i="31"/>
  <c r="W73" i="31"/>
  <c r="Y73" i="31"/>
  <c r="AC73" i="31"/>
  <c r="AB73" i="31"/>
  <c r="AD73" i="31"/>
  <c r="C74" i="31"/>
  <c r="F74" i="31"/>
  <c r="I74" i="31"/>
  <c r="E74" i="31"/>
  <c r="H74" i="31"/>
  <c r="K74" i="31"/>
  <c r="D74" i="31"/>
  <c r="G74" i="31"/>
  <c r="J74" i="31"/>
  <c r="M74" i="31"/>
  <c r="P74" i="31"/>
  <c r="S74" i="31"/>
  <c r="O74" i="31"/>
  <c r="R74" i="31"/>
  <c r="U74" i="31"/>
  <c r="N74" i="31"/>
  <c r="Q74" i="31"/>
  <c r="T74" i="31"/>
  <c r="V74" i="31"/>
  <c r="AA74" i="31"/>
  <c r="X74" i="31"/>
  <c r="W74" i="31"/>
  <c r="Y74" i="31"/>
  <c r="AC74" i="31"/>
  <c r="AB74" i="31"/>
  <c r="AD74" i="31"/>
  <c r="C75" i="31"/>
  <c r="F75" i="31"/>
  <c r="I75" i="31"/>
  <c r="E75" i="31"/>
  <c r="H75" i="31"/>
  <c r="K75" i="31"/>
  <c r="D75" i="31"/>
  <c r="G75" i="31"/>
  <c r="J75" i="31"/>
  <c r="M75" i="31"/>
  <c r="P75" i="31"/>
  <c r="S75" i="31"/>
  <c r="O75" i="31"/>
  <c r="R75" i="31"/>
  <c r="U75" i="31"/>
  <c r="N75" i="31"/>
  <c r="Q75" i="31"/>
  <c r="T75" i="31"/>
  <c r="V75" i="31"/>
  <c r="AA75" i="31"/>
  <c r="X75" i="31"/>
  <c r="W75" i="31"/>
  <c r="Y75" i="31"/>
  <c r="AC75" i="31"/>
  <c r="AB75" i="31"/>
  <c r="AD75" i="31"/>
  <c r="C76" i="31"/>
  <c r="F76" i="31"/>
  <c r="I76" i="31"/>
  <c r="E76" i="31"/>
  <c r="H76" i="31"/>
  <c r="K76" i="31"/>
  <c r="D76" i="31"/>
  <c r="G76" i="31"/>
  <c r="J76" i="31"/>
  <c r="M76" i="31"/>
  <c r="P76" i="31"/>
  <c r="S76" i="31"/>
  <c r="O76" i="31"/>
  <c r="R76" i="31"/>
  <c r="U76" i="31"/>
  <c r="N76" i="31"/>
  <c r="Q76" i="31"/>
  <c r="T76" i="31"/>
  <c r="V76" i="31"/>
  <c r="AA76" i="31"/>
  <c r="X76" i="31"/>
  <c r="W76" i="31"/>
  <c r="Y76" i="31"/>
  <c r="AC76" i="31"/>
  <c r="AB76" i="31"/>
  <c r="AD76" i="31"/>
  <c r="C77" i="31"/>
  <c r="F77" i="31"/>
  <c r="I77" i="31"/>
  <c r="E77" i="31"/>
  <c r="H77" i="31"/>
  <c r="K77" i="31"/>
  <c r="D77" i="31"/>
  <c r="G77" i="31"/>
  <c r="J77" i="31"/>
  <c r="M77" i="31"/>
  <c r="P77" i="31"/>
  <c r="S77" i="31"/>
  <c r="O77" i="31"/>
  <c r="R77" i="31"/>
  <c r="U77" i="31"/>
  <c r="N77" i="31"/>
  <c r="Q77" i="31"/>
  <c r="T77" i="31"/>
  <c r="V77" i="31"/>
  <c r="AA77" i="31"/>
  <c r="X77" i="31"/>
  <c r="W77" i="31"/>
  <c r="Y77" i="31"/>
  <c r="AC77" i="31"/>
  <c r="AB77" i="31"/>
  <c r="AD77" i="31"/>
  <c r="C78" i="31"/>
  <c r="F78" i="31"/>
  <c r="I78" i="31"/>
  <c r="E78" i="31"/>
  <c r="H78" i="31"/>
  <c r="K78" i="31"/>
  <c r="D78" i="31"/>
  <c r="G78" i="31"/>
  <c r="J78" i="31"/>
  <c r="M78" i="31"/>
  <c r="P78" i="31"/>
  <c r="S78" i="31"/>
  <c r="O78" i="31"/>
  <c r="R78" i="31"/>
  <c r="U78" i="31"/>
  <c r="N78" i="31"/>
  <c r="Q78" i="31"/>
  <c r="T78" i="31"/>
  <c r="V78" i="31"/>
  <c r="AA78" i="31"/>
  <c r="X78" i="31"/>
  <c r="W78" i="31"/>
  <c r="Y78" i="31"/>
  <c r="AC78" i="31"/>
  <c r="AB78" i="31"/>
  <c r="AD78" i="31"/>
  <c r="C79" i="31"/>
  <c r="F79" i="31"/>
  <c r="I79" i="31"/>
  <c r="E79" i="31"/>
  <c r="H79" i="31"/>
  <c r="K79" i="31"/>
  <c r="D79" i="31"/>
  <c r="G79" i="31"/>
  <c r="J79" i="31"/>
  <c r="M79" i="31"/>
  <c r="P79" i="31"/>
  <c r="S79" i="31"/>
  <c r="O79" i="31"/>
  <c r="R79" i="31"/>
  <c r="U79" i="31"/>
  <c r="N79" i="31"/>
  <c r="Q79" i="31"/>
  <c r="T79" i="31"/>
  <c r="V79" i="31"/>
  <c r="AA79" i="31"/>
  <c r="X79" i="31"/>
  <c r="W79" i="31"/>
  <c r="Y79" i="31"/>
  <c r="AC79" i="31"/>
  <c r="AB79" i="31"/>
  <c r="AD79" i="31"/>
  <c r="C80" i="31"/>
  <c r="F80" i="31"/>
  <c r="I80" i="31"/>
  <c r="E80" i="31"/>
  <c r="H80" i="31"/>
  <c r="K80" i="31"/>
  <c r="D80" i="31"/>
  <c r="G80" i="31"/>
  <c r="J80" i="31"/>
  <c r="M80" i="31"/>
  <c r="P80" i="31"/>
  <c r="S80" i="31"/>
  <c r="O80" i="31"/>
  <c r="R80" i="31"/>
  <c r="U80" i="31"/>
  <c r="N80" i="31"/>
  <c r="Q80" i="31"/>
  <c r="T80" i="31"/>
  <c r="V80" i="31"/>
  <c r="AA80" i="31"/>
  <c r="X80" i="31"/>
  <c r="W80" i="31"/>
  <c r="Y80" i="31"/>
  <c r="AC80" i="31"/>
  <c r="AB80" i="31"/>
  <c r="AD80" i="31"/>
  <c r="C81" i="31"/>
  <c r="F81" i="31"/>
  <c r="I81" i="31"/>
  <c r="E81" i="31"/>
  <c r="H81" i="31"/>
  <c r="K81" i="31"/>
  <c r="D81" i="31"/>
  <c r="G81" i="31"/>
  <c r="J81" i="31"/>
  <c r="M81" i="31"/>
  <c r="P81" i="31"/>
  <c r="S81" i="31"/>
  <c r="O81" i="31"/>
  <c r="R81" i="31"/>
  <c r="U81" i="31"/>
  <c r="N81" i="31"/>
  <c r="Q81" i="31"/>
  <c r="T81" i="31"/>
  <c r="V81" i="31"/>
  <c r="AA81" i="31"/>
  <c r="X81" i="31"/>
  <c r="W81" i="31"/>
  <c r="Y81" i="31"/>
  <c r="AC81" i="31"/>
  <c r="AB81" i="31"/>
  <c r="AD81" i="31"/>
  <c r="C82" i="31"/>
  <c r="F82" i="31"/>
  <c r="I82" i="31"/>
  <c r="E82" i="31"/>
  <c r="H82" i="31"/>
  <c r="K82" i="31"/>
  <c r="D82" i="31"/>
  <c r="G82" i="31"/>
  <c r="J82" i="31"/>
  <c r="M82" i="31"/>
  <c r="P82" i="31"/>
  <c r="S82" i="31"/>
  <c r="O82" i="31"/>
  <c r="R82" i="31"/>
  <c r="U82" i="31"/>
  <c r="N82" i="31"/>
  <c r="Q82" i="31"/>
  <c r="T82" i="31"/>
  <c r="V82" i="31"/>
  <c r="AA82" i="31"/>
  <c r="X82" i="31"/>
  <c r="W82" i="31"/>
  <c r="Y82" i="31"/>
  <c r="AC82" i="31"/>
  <c r="AB82" i="31"/>
  <c r="AD82" i="31"/>
  <c r="AD83" i="31"/>
  <c r="AB83" i="31"/>
  <c r="AC83" i="31"/>
  <c r="Y83" i="31"/>
  <c r="W83" i="31"/>
  <c r="X83" i="31"/>
  <c r="AA83" i="31"/>
  <c r="V83" i="31"/>
  <c r="T83" i="31"/>
  <c r="Q83" i="31"/>
  <c r="N83" i="31"/>
  <c r="U83" i="31"/>
  <c r="R83" i="31"/>
  <c r="O83" i="31"/>
  <c r="S83" i="31"/>
  <c r="P83" i="31"/>
  <c r="M83" i="31"/>
  <c r="J83" i="31"/>
  <c r="G83" i="31"/>
  <c r="D83" i="31"/>
  <c r="K83" i="31"/>
  <c r="H83" i="31"/>
  <c r="E83" i="31"/>
  <c r="I83" i="31"/>
  <c r="F83" i="31"/>
  <c r="C83" i="31"/>
  <c r="C84" i="31"/>
  <c r="F84" i="31"/>
  <c r="I84" i="31"/>
  <c r="E84" i="31"/>
  <c r="H84" i="31"/>
  <c r="K84" i="31"/>
  <c r="D84" i="31"/>
  <c r="G84" i="31"/>
  <c r="J84" i="31"/>
  <c r="M84" i="31"/>
  <c r="P84" i="31"/>
  <c r="S84" i="31"/>
  <c r="O84" i="31"/>
  <c r="R84" i="31"/>
  <c r="U84" i="31"/>
  <c r="N84" i="31"/>
  <c r="Q84" i="31"/>
  <c r="T84" i="31"/>
  <c r="V84" i="31"/>
  <c r="AA84" i="31"/>
  <c r="X84" i="31"/>
  <c r="W84" i="31"/>
  <c r="Y84" i="31"/>
  <c r="AC84" i="31"/>
  <c r="AB84" i="31"/>
  <c r="AD84" i="31"/>
  <c r="C85" i="31"/>
  <c r="F85" i="31"/>
  <c r="I85" i="31"/>
  <c r="E85" i="31"/>
  <c r="H85" i="31"/>
  <c r="K85" i="31"/>
  <c r="D85" i="31"/>
  <c r="G85" i="31"/>
  <c r="J85" i="31"/>
  <c r="M85" i="31"/>
  <c r="P85" i="31"/>
  <c r="S85" i="31"/>
  <c r="O85" i="31"/>
  <c r="R85" i="31"/>
  <c r="U85" i="31"/>
  <c r="N85" i="31"/>
  <c r="Q85" i="31"/>
  <c r="T85" i="31"/>
  <c r="V85" i="31"/>
  <c r="AA85" i="31"/>
  <c r="X85" i="31"/>
  <c r="W85" i="31"/>
  <c r="Y85" i="31"/>
  <c r="AC85" i="31"/>
  <c r="AB85" i="31"/>
  <c r="AD85" i="31"/>
  <c r="C86" i="31"/>
  <c r="F86" i="31"/>
  <c r="I86" i="31"/>
  <c r="E86" i="31"/>
  <c r="H86" i="31"/>
  <c r="K86" i="31"/>
  <c r="D86" i="31"/>
  <c r="G86" i="31"/>
  <c r="J86" i="31"/>
  <c r="M86" i="31"/>
  <c r="P86" i="31"/>
  <c r="S86" i="31"/>
  <c r="O86" i="31"/>
  <c r="R86" i="31"/>
  <c r="U86" i="31"/>
  <c r="N86" i="31"/>
  <c r="Q86" i="31"/>
  <c r="T86" i="31"/>
  <c r="V86" i="31"/>
  <c r="AA86" i="31"/>
  <c r="X86" i="31"/>
  <c r="W86" i="31"/>
  <c r="Y86" i="31"/>
  <c r="AC86" i="31"/>
  <c r="AB86" i="31"/>
  <c r="AD86" i="31"/>
  <c r="C87" i="31"/>
  <c r="F87" i="31"/>
  <c r="I87" i="31"/>
  <c r="E87" i="31"/>
  <c r="H87" i="31"/>
  <c r="K87" i="31"/>
  <c r="D87" i="31"/>
  <c r="G87" i="31"/>
  <c r="J87" i="31"/>
  <c r="M87" i="31"/>
  <c r="P87" i="31"/>
  <c r="S87" i="31"/>
  <c r="O87" i="31"/>
  <c r="R87" i="31"/>
  <c r="U87" i="31"/>
  <c r="N87" i="31"/>
  <c r="Q87" i="31"/>
  <c r="T87" i="31"/>
  <c r="V87" i="31"/>
  <c r="AA87" i="31"/>
  <c r="X87" i="31"/>
  <c r="W87" i="31"/>
  <c r="Y87" i="31"/>
  <c r="AC87" i="31"/>
  <c r="AB87" i="31"/>
  <c r="AD87" i="31"/>
  <c r="C88" i="31"/>
  <c r="F88" i="31"/>
  <c r="I88" i="31"/>
  <c r="E88" i="31"/>
  <c r="H88" i="31"/>
  <c r="K88" i="31"/>
  <c r="D88" i="31"/>
  <c r="G88" i="31"/>
  <c r="J88" i="31"/>
  <c r="M88" i="31"/>
  <c r="P88" i="31"/>
  <c r="S88" i="31"/>
  <c r="O88" i="31"/>
  <c r="R88" i="31"/>
  <c r="U88" i="31"/>
  <c r="N88" i="31"/>
  <c r="Q88" i="31"/>
  <c r="T88" i="31"/>
  <c r="V88" i="31"/>
  <c r="AA88" i="31"/>
  <c r="X88" i="31"/>
  <c r="W88" i="31"/>
  <c r="Y88" i="31"/>
  <c r="AC88" i="31"/>
  <c r="AB88" i="31"/>
  <c r="AD88" i="31"/>
  <c r="C89" i="31"/>
  <c r="F89" i="31"/>
  <c r="I89" i="31"/>
  <c r="E89" i="31"/>
  <c r="H89" i="31"/>
  <c r="K89" i="31"/>
  <c r="D89" i="31"/>
  <c r="G89" i="31"/>
  <c r="J89" i="31"/>
  <c r="M89" i="31"/>
  <c r="P89" i="31"/>
  <c r="S89" i="31"/>
  <c r="O89" i="31"/>
  <c r="R89" i="31"/>
  <c r="U89" i="31"/>
  <c r="N89" i="31"/>
  <c r="Q89" i="31"/>
  <c r="T89" i="31"/>
  <c r="V89" i="31"/>
  <c r="AA89" i="31"/>
  <c r="X89" i="31"/>
  <c r="W89" i="31"/>
  <c r="Y89" i="31"/>
  <c r="AC89" i="31"/>
  <c r="AB89" i="31"/>
  <c r="AD89" i="31"/>
  <c r="C90" i="31"/>
  <c r="F90" i="31"/>
  <c r="I90" i="31"/>
  <c r="E90" i="31"/>
  <c r="H90" i="31"/>
  <c r="K90" i="31"/>
  <c r="D90" i="31"/>
  <c r="G90" i="31"/>
  <c r="J90" i="31"/>
  <c r="M90" i="31"/>
  <c r="P90" i="31"/>
  <c r="S90" i="31"/>
  <c r="O90" i="31"/>
  <c r="R90" i="31"/>
  <c r="U90" i="31"/>
  <c r="N90" i="31"/>
  <c r="Q90" i="31"/>
  <c r="T90" i="31"/>
  <c r="V90" i="31"/>
  <c r="AA90" i="31"/>
  <c r="X90" i="31"/>
  <c r="W90" i="31"/>
  <c r="Y90" i="31"/>
  <c r="AC90" i="31"/>
  <c r="AB90" i="31"/>
  <c r="AD90" i="31"/>
  <c r="C91" i="31"/>
  <c r="F91" i="31"/>
  <c r="I91" i="31"/>
  <c r="E91" i="31"/>
  <c r="H91" i="31"/>
  <c r="K91" i="31"/>
  <c r="D91" i="31"/>
  <c r="G91" i="31"/>
  <c r="J91" i="31"/>
  <c r="M91" i="31"/>
  <c r="P91" i="31"/>
  <c r="S91" i="31"/>
  <c r="O91" i="31"/>
  <c r="R91" i="31"/>
  <c r="U91" i="31"/>
  <c r="N91" i="31"/>
  <c r="Q91" i="31"/>
  <c r="T91" i="31"/>
  <c r="V91" i="31"/>
  <c r="AA91" i="31"/>
  <c r="X91" i="31"/>
  <c r="W91" i="31"/>
  <c r="Y91" i="31"/>
  <c r="AC91" i="31"/>
  <c r="AB91" i="31"/>
  <c r="AD91" i="31"/>
  <c r="C92" i="31"/>
  <c r="F92" i="31"/>
  <c r="I92" i="31"/>
  <c r="E92" i="31"/>
  <c r="H92" i="31"/>
  <c r="K92" i="31"/>
  <c r="D92" i="31"/>
  <c r="G92" i="31"/>
  <c r="J92" i="31"/>
  <c r="M92" i="31"/>
  <c r="P92" i="31"/>
  <c r="S92" i="31"/>
  <c r="O92" i="31"/>
  <c r="R92" i="31"/>
  <c r="U92" i="31"/>
  <c r="N92" i="31"/>
  <c r="Q92" i="31"/>
  <c r="T92" i="31"/>
  <c r="V92" i="31"/>
  <c r="AA92" i="31"/>
  <c r="X92" i="31"/>
  <c r="W92" i="31"/>
  <c r="Y92" i="31"/>
  <c r="AC92" i="31"/>
  <c r="AB92" i="31"/>
  <c r="AD92" i="31"/>
  <c r="E93" i="31"/>
  <c r="D93" i="31"/>
  <c r="C93" i="31"/>
  <c r="F93" i="31"/>
  <c r="I93" i="31"/>
  <c r="H93" i="31"/>
  <c r="K93" i="31"/>
  <c r="G93" i="31"/>
  <c r="J93" i="31"/>
  <c r="M93" i="31"/>
  <c r="P93" i="31"/>
  <c r="S93" i="31"/>
  <c r="O93" i="31"/>
  <c r="R93" i="31"/>
  <c r="U93" i="31"/>
  <c r="N93" i="31"/>
  <c r="Q93" i="31"/>
  <c r="T93" i="31"/>
  <c r="V93" i="31"/>
  <c r="AA93" i="31"/>
  <c r="X93" i="31"/>
  <c r="W93" i="31"/>
  <c r="Y93" i="31"/>
  <c r="AC93" i="31"/>
  <c r="AB93" i="31"/>
  <c r="AD93" i="31"/>
  <c r="AD107" i="31"/>
  <c r="AD106" i="31"/>
  <c r="AD105" i="31"/>
  <c r="AD104" i="31"/>
  <c r="AD103" i="31"/>
  <c r="AD102" i="31"/>
  <c r="AD101" i="31"/>
  <c r="AD100" i="31"/>
  <c r="AD99" i="31"/>
  <c r="AD98" i="31"/>
  <c r="AD97" i="31"/>
  <c r="AD96" i="31"/>
  <c r="AD95" i="31"/>
  <c r="AD94" i="31"/>
  <c r="AB107" i="31"/>
  <c r="AB106" i="31"/>
  <c r="AB105" i="31"/>
  <c r="AB104" i="31"/>
  <c r="AB103" i="31"/>
  <c r="AB102" i="31"/>
  <c r="AB101" i="31"/>
  <c r="AB100" i="31"/>
  <c r="AB99" i="31"/>
  <c r="AB98" i="31"/>
  <c r="AB97" i="31"/>
  <c r="AB96" i="31"/>
  <c r="AB95" i="31"/>
  <c r="AB94" i="31"/>
  <c r="AC107" i="31"/>
  <c r="AC106" i="31"/>
  <c r="AC105" i="31"/>
  <c r="AC104" i="31"/>
  <c r="AC103" i="31"/>
  <c r="AC102" i="31"/>
  <c r="AC101" i="31"/>
  <c r="AC100" i="31"/>
  <c r="AC99" i="31"/>
  <c r="AC98" i="31"/>
  <c r="AC97" i="31"/>
  <c r="AC96" i="31"/>
  <c r="AC95" i="31"/>
  <c r="AC94" i="31"/>
  <c r="Y107" i="31"/>
  <c r="Y106" i="31"/>
  <c r="Y105" i="31"/>
  <c r="Y104" i="31"/>
  <c r="Y103" i="31"/>
  <c r="Y102" i="31"/>
  <c r="Y101" i="31"/>
  <c r="Y100" i="31"/>
  <c r="Y99" i="31"/>
  <c r="Y98" i="31"/>
  <c r="Y97" i="31"/>
  <c r="Y96" i="31"/>
  <c r="Y95" i="31"/>
  <c r="Y94" i="31"/>
  <c r="W107" i="31"/>
  <c r="W106" i="31"/>
  <c r="W105" i="31"/>
  <c r="W104" i="31"/>
  <c r="W103" i="31"/>
  <c r="W102" i="31"/>
  <c r="W101" i="31"/>
  <c r="W100" i="31"/>
  <c r="W99" i="31"/>
  <c r="W98" i="31"/>
  <c r="W97" i="31"/>
  <c r="W96" i="31"/>
  <c r="W95" i="31"/>
  <c r="W94" i="31"/>
  <c r="X107" i="31"/>
  <c r="X106" i="31"/>
  <c r="X105" i="31"/>
  <c r="X104" i="31"/>
  <c r="X103" i="31"/>
  <c r="X102" i="31"/>
  <c r="X101" i="31"/>
  <c r="X100" i="31"/>
  <c r="X99" i="31"/>
  <c r="X98" i="31"/>
  <c r="X97" i="31"/>
  <c r="X96" i="31"/>
  <c r="X95" i="31"/>
  <c r="X94" i="31"/>
  <c r="AA107" i="31"/>
  <c r="AA106" i="31"/>
  <c r="AA105" i="31"/>
  <c r="AA104" i="31"/>
  <c r="AA103" i="31"/>
  <c r="AA102" i="31"/>
  <c r="AA101" i="31"/>
  <c r="AA100" i="31"/>
  <c r="AA99" i="31"/>
  <c r="AA98" i="31"/>
  <c r="AA97" i="31"/>
  <c r="AA96" i="31"/>
  <c r="AA95" i="31"/>
  <c r="AA94" i="31"/>
  <c r="V107" i="31"/>
  <c r="V106" i="31"/>
  <c r="V105" i="31"/>
  <c r="V104" i="31"/>
  <c r="V103" i="31"/>
  <c r="V102" i="31"/>
  <c r="V101" i="31"/>
  <c r="V100" i="31"/>
  <c r="V99" i="31"/>
  <c r="V98" i="31"/>
  <c r="V97" i="31"/>
  <c r="V96" i="31"/>
  <c r="V95" i="31"/>
  <c r="V94" i="31"/>
  <c r="E107" i="31"/>
  <c r="H107" i="31"/>
  <c r="E106" i="31"/>
  <c r="H106" i="31"/>
  <c r="E105" i="31"/>
  <c r="H105" i="31"/>
  <c r="E104" i="31"/>
  <c r="H104" i="31"/>
  <c r="E103" i="31"/>
  <c r="H103" i="31"/>
  <c r="E102" i="31"/>
  <c r="H102" i="31"/>
  <c r="E101" i="31"/>
  <c r="H101" i="31"/>
  <c r="E100" i="31"/>
  <c r="H100" i="31"/>
  <c r="E99" i="31"/>
  <c r="H99" i="31"/>
  <c r="E98" i="31"/>
  <c r="H98" i="31"/>
  <c r="E97" i="31"/>
  <c r="H97" i="31"/>
  <c r="E96" i="31"/>
  <c r="H96" i="31"/>
  <c r="E95" i="31"/>
  <c r="H95" i="31"/>
  <c r="E94" i="31"/>
  <c r="H94" i="31"/>
  <c r="D107" i="31"/>
  <c r="G107" i="31"/>
  <c r="D106" i="31"/>
  <c r="G106" i="31"/>
  <c r="D105" i="31"/>
  <c r="G105" i="31"/>
  <c r="D104" i="31"/>
  <c r="G104" i="31"/>
  <c r="D103" i="31"/>
  <c r="G103" i="31"/>
  <c r="D102" i="31"/>
  <c r="G102" i="31"/>
  <c r="D101" i="31"/>
  <c r="G101" i="31"/>
  <c r="D100" i="31"/>
  <c r="G100" i="31"/>
  <c r="D99" i="31"/>
  <c r="G99" i="31"/>
  <c r="D98" i="31"/>
  <c r="G98" i="31"/>
  <c r="D97" i="31"/>
  <c r="G97" i="31"/>
  <c r="D96" i="31"/>
  <c r="G96" i="31"/>
  <c r="D95" i="31"/>
  <c r="G95" i="31"/>
  <c r="D94" i="31"/>
  <c r="G94" i="31"/>
  <c r="O107" i="31"/>
  <c r="R107" i="31"/>
  <c r="U107" i="31"/>
  <c r="N107" i="31"/>
  <c r="Q107" i="31"/>
  <c r="T107" i="31"/>
  <c r="O106" i="31"/>
  <c r="R106" i="31"/>
  <c r="U106" i="31"/>
  <c r="N106" i="31"/>
  <c r="Q106" i="31"/>
  <c r="T106" i="31"/>
  <c r="O105" i="31"/>
  <c r="R105" i="31"/>
  <c r="U105" i="31"/>
  <c r="N105" i="31"/>
  <c r="Q105" i="31"/>
  <c r="T105" i="31"/>
  <c r="O104" i="31"/>
  <c r="R104" i="31"/>
  <c r="U104" i="31"/>
  <c r="N104" i="31"/>
  <c r="Q104" i="31"/>
  <c r="T104" i="31"/>
  <c r="O103" i="31"/>
  <c r="R103" i="31"/>
  <c r="U103" i="31"/>
  <c r="N103" i="31"/>
  <c r="Q103" i="31"/>
  <c r="T103" i="31"/>
  <c r="O102" i="31"/>
  <c r="R102" i="31"/>
  <c r="U102" i="31"/>
  <c r="N102" i="31"/>
  <c r="Q102" i="31"/>
  <c r="T102" i="31"/>
  <c r="O101" i="31"/>
  <c r="R101" i="31"/>
  <c r="U101" i="31"/>
  <c r="N101" i="31"/>
  <c r="Q101" i="31"/>
  <c r="T101" i="31"/>
  <c r="O100" i="31"/>
  <c r="R100" i="31"/>
  <c r="U100" i="31"/>
  <c r="N100" i="31"/>
  <c r="Q100" i="31"/>
  <c r="T100" i="31"/>
  <c r="O99" i="31"/>
  <c r="R99" i="31"/>
  <c r="U99" i="31"/>
  <c r="N99" i="31"/>
  <c r="Q99" i="31"/>
  <c r="T99" i="31"/>
  <c r="O98" i="31"/>
  <c r="R98" i="31"/>
  <c r="U98" i="31"/>
  <c r="N98" i="31"/>
  <c r="Q98" i="31"/>
  <c r="T98" i="31"/>
  <c r="O97" i="31"/>
  <c r="R97" i="31"/>
  <c r="U97" i="31"/>
  <c r="N97" i="31"/>
  <c r="Q97" i="31"/>
  <c r="T97" i="31"/>
  <c r="O96" i="31"/>
  <c r="R96" i="31"/>
  <c r="U96" i="31"/>
  <c r="N96" i="31"/>
  <c r="Q96" i="31"/>
  <c r="T96" i="31"/>
  <c r="O95" i="31"/>
  <c r="R95" i="31"/>
  <c r="U95" i="31"/>
  <c r="N95" i="31"/>
  <c r="Q95" i="31"/>
  <c r="T95" i="31"/>
  <c r="O94" i="31"/>
  <c r="R94" i="31"/>
  <c r="U94" i="31"/>
  <c r="N94" i="31"/>
  <c r="Q94" i="31"/>
  <c r="T94" i="31"/>
  <c r="I107" i="31"/>
  <c r="K107" i="31"/>
  <c r="J107" i="31"/>
  <c r="I106" i="31"/>
  <c r="K106" i="31"/>
  <c r="J106" i="31"/>
  <c r="I105" i="31"/>
  <c r="K105" i="31"/>
  <c r="J105" i="31"/>
  <c r="I104" i="31"/>
  <c r="K104" i="31"/>
  <c r="J104" i="31"/>
  <c r="I103" i="31"/>
  <c r="K103" i="31"/>
  <c r="J103" i="31"/>
  <c r="I102" i="31"/>
  <c r="K102" i="31"/>
  <c r="J102" i="31"/>
  <c r="I101" i="31"/>
  <c r="K101" i="31"/>
  <c r="J101" i="31"/>
  <c r="I100" i="31"/>
  <c r="K100" i="31"/>
  <c r="J100" i="31"/>
  <c r="I99" i="31"/>
  <c r="K99" i="31"/>
  <c r="J99" i="31"/>
  <c r="I98" i="31"/>
  <c r="K98" i="31"/>
  <c r="J98" i="31"/>
  <c r="I97" i="31"/>
  <c r="K97" i="31"/>
  <c r="J97" i="31"/>
  <c r="I96" i="31"/>
  <c r="K96" i="31"/>
  <c r="J96" i="31"/>
  <c r="I95" i="31"/>
  <c r="K95" i="31"/>
  <c r="J95" i="31"/>
  <c r="I94" i="31"/>
  <c r="K94" i="31"/>
  <c r="J94" i="31"/>
  <c r="C107" i="31"/>
  <c r="F107" i="31"/>
  <c r="C106" i="31"/>
  <c r="F106" i="31"/>
  <c r="C105" i="31"/>
  <c r="F105" i="31"/>
  <c r="C104" i="31"/>
  <c r="F104" i="31"/>
  <c r="C103" i="31"/>
  <c r="F103" i="31"/>
  <c r="C102" i="31"/>
  <c r="F102" i="31"/>
  <c r="C101" i="31"/>
  <c r="F101" i="31"/>
  <c r="C100" i="31"/>
  <c r="F100" i="31"/>
  <c r="C99" i="31"/>
  <c r="F99" i="31"/>
  <c r="C98" i="31"/>
  <c r="F98" i="31"/>
  <c r="C97" i="31"/>
  <c r="F97" i="31"/>
  <c r="C96" i="31"/>
  <c r="F96" i="31"/>
  <c r="C95" i="31"/>
  <c r="F95" i="31"/>
  <c r="C94" i="31"/>
  <c r="F94" i="31"/>
  <c r="S107" i="31"/>
  <c r="S106" i="31"/>
  <c r="S105" i="31"/>
  <c r="S104" i="31"/>
  <c r="S103" i="31"/>
  <c r="S102" i="31"/>
  <c r="S101" i="31"/>
  <c r="S100" i="31"/>
  <c r="S99" i="31"/>
  <c r="S98" i="31"/>
  <c r="S97" i="31"/>
  <c r="S96" i="31"/>
  <c r="S95" i="31"/>
  <c r="S94" i="31"/>
  <c r="M107" i="31"/>
  <c r="P107" i="31"/>
  <c r="M106" i="31"/>
  <c r="P106" i="31"/>
  <c r="M105" i="31"/>
  <c r="P105" i="31"/>
  <c r="M104" i="31"/>
  <c r="P104" i="31"/>
  <c r="M103" i="31"/>
  <c r="P103" i="31"/>
  <c r="M102" i="31"/>
  <c r="P102" i="31"/>
  <c r="M101" i="31"/>
  <c r="P101" i="31"/>
  <c r="M100" i="31"/>
  <c r="P100" i="31"/>
  <c r="M99" i="31"/>
  <c r="P99" i="31"/>
  <c r="M98" i="31"/>
  <c r="P98" i="31"/>
  <c r="M97" i="31"/>
  <c r="P97" i="31"/>
  <c r="M96" i="31"/>
  <c r="P96" i="31"/>
  <c r="M95" i="31"/>
  <c r="P95" i="31"/>
  <c r="M94" i="31"/>
  <c r="P94" i="31"/>
  <c r="B24" i="28" l="1"/>
  <c r="U22" i="28"/>
  <c r="B22" i="28" s="1"/>
  <c r="L17" i="25"/>
  <c r="U21" i="28"/>
  <c r="B21" i="28" s="1"/>
  <c r="B25" i="28"/>
  <c r="I324" i="8"/>
  <c r="G16" i="36" s="1"/>
  <c r="I426" i="8"/>
  <c r="ET16" i="28" s="1"/>
  <c r="I160" i="8"/>
  <c r="A7" i="28" s="1"/>
  <c r="I10" i="8"/>
  <c r="I577" i="8"/>
  <c r="I215" i="8"/>
  <c r="A13" i="35" s="1"/>
  <c r="I235" i="8"/>
  <c r="C15" i="17" s="1"/>
  <c r="I556" i="8"/>
  <c r="I472" i="8"/>
  <c r="I100" i="8"/>
  <c r="B53" i="16" s="1"/>
  <c r="I15" i="8"/>
  <c r="I13" i="8"/>
  <c r="C19" i="31" s="1"/>
  <c r="I412" i="8"/>
  <c r="I473" i="8"/>
  <c r="I153" i="8"/>
  <c r="G2" i="22" s="1"/>
  <c r="I354" i="8"/>
  <c r="I406" i="8"/>
  <c r="CX16" i="28" s="1"/>
  <c r="E28" i="27" s="1"/>
  <c r="I24" i="8"/>
  <c r="A60" i="12" s="1"/>
  <c r="I504" i="8"/>
  <c r="B28" i="13" s="1"/>
  <c r="I580" i="8"/>
  <c r="I283" i="8"/>
  <c r="ER16" i="17" s="1"/>
  <c r="L2" i="27" s="1"/>
  <c r="I53" i="8"/>
  <c r="B14" i="16" s="1"/>
  <c r="I606" i="8"/>
  <c r="I202" i="8"/>
  <c r="B16" i="13" s="1"/>
  <c r="I274" i="8"/>
  <c r="I146" i="8"/>
  <c r="BQ14" i="36" s="1"/>
  <c r="I249" i="8"/>
  <c r="T16" i="17" s="1"/>
  <c r="I523" i="8"/>
  <c r="E20" i="13" s="1"/>
  <c r="I479" i="8"/>
  <c r="I561" i="8"/>
  <c r="I284" i="8"/>
  <c r="BQ16" i="17" s="1"/>
  <c r="V28" i="19" s="1"/>
  <c r="I475" i="8"/>
  <c r="AF18" i="31" s="1"/>
  <c r="I213" i="8"/>
  <c r="I305" i="8"/>
  <c r="I5" i="8"/>
  <c r="I315" i="8"/>
  <c r="I258" i="8"/>
  <c r="DU16" i="17" s="1"/>
  <c r="V18" i="19" s="1"/>
  <c r="I311" i="8"/>
  <c r="I378" i="8"/>
  <c r="G8" i="22" s="1"/>
  <c r="I424" i="8"/>
  <c r="I391" i="8"/>
  <c r="I400" i="8"/>
  <c r="AV18" i="18" s="1"/>
  <c r="I386" i="8"/>
  <c r="CM17" i="18" s="1"/>
  <c r="I232" i="8"/>
  <c r="CY16" i="17" s="1"/>
  <c r="I286" i="8"/>
  <c r="EX16" i="17" s="1"/>
  <c r="E2" i="27" s="1"/>
  <c r="I154" i="8"/>
  <c r="I116" i="8"/>
  <c r="D35" i="16" s="1"/>
  <c r="I611" i="8"/>
  <c r="I97" i="8"/>
  <c r="B50" i="12" s="1"/>
  <c r="I585" i="8"/>
  <c r="I450" i="8"/>
  <c r="I221" i="8"/>
  <c r="J19" i="18" s="1"/>
  <c r="I241" i="8"/>
  <c r="I372" i="8"/>
  <c r="DE16" i="36" s="1"/>
  <c r="I570" i="8"/>
  <c r="I377" i="8"/>
  <c r="B8" i="22" s="1"/>
  <c r="I150" i="8"/>
  <c r="I115" i="8"/>
  <c r="E3" i="16" s="1"/>
  <c r="I175" i="8"/>
  <c r="I83" i="8"/>
  <c r="B38" i="12" s="1"/>
  <c r="I105" i="8"/>
  <c r="I401" i="8"/>
  <c r="CM18" i="18" s="1"/>
  <c r="I347" i="8"/>
  <c r="CA16" i="36" s="1"/>
  <c r="F22" i="27" s="1"/>
  <c r="I567" i="8"/>
  <c r="I376" i="8"/>
  <c r="C18" i="18" s="1"/>
  <c r="I440" i="8"/>
  <c r="ED17" i="28" s="1"/>
  <c r="I71" i="8"/>
  <c r="B31" i="16" s="1"/>
  <c r="I257" i="8"/>
  <c r="I287" i="8"/>
  <c r="BV16" i="17" s="1"/>
  <c r="I543" i="8"/>
  <c r="I336" i="8"/>
  <c r="R16" i="36" s="1"/>
  <c r="L8" i="37" s="1"/>
  <c r="I157" i="8"/>
  <c r="I33" i="8"/>
  <c r="I402" i="8"/>
  <c r="CO16" i="28" s="1"/>
  <c r="I306" i="8"/>
  <c r="K15" i="34" s="1"/>
  <c r="I397" i="8"/>
  <c r="BL18" i="18" s="1"/>
  <c r="I392" i="8"/>
  <c r="BE18" i="18" s="1"/>
  <c r="I421" i="8"/>
  <c r="K17" i="28" s="1"/>
  <c r="I629" i="8"/>
  <c r="I261" i="8"/>
  <c r="AJ16" i="17" s="1"/>
  <c r="I592" i="8"/>
  <c r="I537" i="8"/>
  <c r="I40" i="8"/>
  <c r="A14" i="28" s="1"/>
  <c r="I179" i="8"/>
  <c r="I308" i="8"/>
  <c r="I138" i="8"/>
  <c r="I246" i="8"/>
  <c r="I224" i="8"/>
  <c r="I620" i="8"/>
  <c r="I464" i="8"/>
  <c r="I220" i="8"/>
  <c r="A25" i="27" s="1"/>
  <c r="I615" i="8"/>
  <c r="I627" i="8"/>
  <c r="I544" i="8"/>
  <c r="I166" i="8"/>
  <c r="I11" i="8"/>
  <c r="I142" i="8"/>
  <c r="AZ19" i="18" s="1"/>
  <c r="I552" i="8"/>
  <c r="I2" i="13" s="1"/>
  <c r="I545" i="8"/>
  <c r="I190" i="8"/>
  <c r="I291" i="8"/>
  <c r="CD16" i="17" s="1"/>
  <c r="I55" i="8"/>
  <c r="I282" i="8"/>
  <c r="BO16" i="17" s="1"/>
  <c r="I110" i="8"/>
  <c r="I571" i="8"/>
  <c r="I204" i="8"/>
  <c r="B18" i="13" s="1"/>
  <c r="I92" i="8"/>
  <c r="I285" i="8"/>
  <c r="BT15" i="17" s="1"/>
  <c r="I141" i="8"/>
  <c r="I375" i="8"/>
  <c r="N17" i="18" s="1"/>
  <c r="I338" i="8"/>
  <c r="T16" i="36" s="1"/>
  <c r="I183" i="8"/>
  <c r="I396" i="8"/>
  <c r="I227" i="8"/>
  <c r="I589" i="8"/>
  <c r="I181" i="8"/>
  <c r="I90" i="8"/>
  <c r="I95" i="8"/>
  <c r="I111" i="8"/>
  <c r="I242" i="8"/>
  <c r="O16" i="17" s="1"/>
  <c r="I474" i="8"/>
  <c r="I52" i="8"/>
  <c r="I106" i="8"/>
  <c r="I16" i="8"/>
  <c r="I94" i="8"/>
  <c r="I298" i="8"/>
  <c r="CO15" i="17" s="1"/>
  <c r="I490" i="8"/>
  <c r="I103" i="8"/>
  <c r="I9" i="8"/>
  <c r="I62" i="8"/>
  <c r="I29" i="8"/>
  <c r="I74" i="8"/>
  <c r="N15" i="34" s="1"/>
  <c r="I593" i="8"/>
  <c r="I433" i="8"/>
  <c r="BT17" i="28" s="1"/>
  <c r="I383" i="8"/>
  <c r="I630" i="8"/>
  <c r="I128" i="8"/>
  <c r="I514" i="8"/>
  <c r="O20" i="13" s="1"/>
  <c r="I609" i="8"/>
  <c r="I449" i="8"/>
  <c r="I380" i="8"/>
  <c r="I133" i="8"/>
  <c r="I341" i="8"/>
  <c r="CH15" i="36" s="1"/>
  <c r="I484" i="8"/>
  <c r="D15" i="28" s="1"/>
  <c r="I625" i="8"/>
  <c r="I438" i="8"/>
  <c r="I404" i="8"/>
  <c r="D16" i="28" s="1"/>
  <c r="I102" i="8"/>
  <c r="I481" i="8"/>
  <c r="B39" i="22" s="1"/>
  <c r="I437" i="8"/>
  <c r="I382" i="8"/>
  <c r="I390" i="8"/>
  <c r="I379" i="8"/>
  <c r="I256" i="8"/>
  <c r="AB16" i="17" s="1"/>
  <c r="I374" i="8"/>
  <c r="DO16" i="36" s="1"/>
  <c r="I617" i="8"/>
  <c r="I41" i="8"/>
  <c r="N28" i="8" s="1"/>
  <c r="I233" i="8"/>
  <c r="I448" i="8"/>
  <c r="FH17" i="28" s="1"/>
  <c r="I127" i="8"/>
  <c r="E19" i="37" s="1"/>
  <c r="I555" i="8"/>
  <c r="I125" i="8"/>
  <c r="BF18" i="17" s="1"/>
  <c r="I423" i="8"/>
  <c r="Q17" i="28" s="1"/>
  <c r="G34" i="27" s="1"/>
  <c r="I234" i="8"/>
  <c r="I477" i="8"/>
  <c r="I456" i="8"/>
  <c r="AD19" i="31" s="1"/>
  <c r="I410" i="8"/>
  <c r="I236" i="8"/>
  <c r="C16" i="17" s="1"/>
  <c r="I155" i="8"/>
  <c r="I238" i="8"/>
  <c r="E16" i="17" s="1"/>
  <c r="H8" i="27" s="1"/>
  <c r="I126" i="8"/>
  <c r="DH19" i="28" s="1"/>
  <c r="I296" i="8"/>
  <c r="CL16" i="17" s="1"/>
  <c r="Q8" i="19" s="1"/>
  <c r="I186" i="8"/>
  <c r="C12" i="34" s="1"/>
  <c r="I436" i="8"/>
  <c r="I248" i="8"/>
  <c r="I96" i="8"/>
  <c r="I511" i="8"/>
  <c r="J19" i="13" s="1"/>
  <c r="I36" i="8"/>
  <c r="I425" i="8"/>
  <c r="D14" i="28" s="1"/>
  <c r="I174" i="8"/>
  <c r="I330" i="8"/>
  <c r="I340" i="8"/>
  <c r="I454" i="8"/>
  <c r="Q19" i="31" s="1"/>
  <c r="I164" i="8"/>
  <c r="B9" i="13" s="1"/>
  <c r="I290" i="8"/>
  <c r="CB16" i="17" s="1"/>
  <c r="I145" i="8"/>
  <c r="I295" i="8"/>
  <c r="EU15" i="17" s="1"/>
  <c r="I512" i="8"/>
  <c r="J20" i="13" s="1"/>
  <c r="I45" i="8"/>
  <c r="N25" i="8" s="1"/>
  <c r="I180" i="8"/>
  <c r="I331" i="8"/>
  <c r="K16" i="36" s="1"/>
  <c r="I136" i="8"/>
  <c r="I251" i="8"/>
  <c r="X16" i="17" s="1"/>
  <c r="I614" i="8"/>
  <c r="I129" i="8"/>
  <c r="I123" i="8"/>
  <c r="BI18" i="36" s="1"/>
  <c r="I314" i="8"/>
  <c r="I582" i="8"/>
  <c r="I471" i="8"/>
  <c r="AF15" i="31" s="1"/>
  <c r="I558" i="8"/>
  <c r="I520" i="8"/>
  <c r="I506" i="8"/>
  <c r="J6" i="13" s="1"/>
  <c r="I77" i="8"/>
  <c r="I244" i="8"/>
  <c r="K16" i="17" s="1"/>
  <c r="I487" i="8"/>
  <c r="I590" i="8"/>
  <c r="I536" i="8"/>
  <c r="I616" i="8"/>
  <c r="I50" i="8"/>
  <c r="CF18" i="18" s="1"/>
  <c r="I148" i="8"/>
  <c r="I216" i="8"/>
  <c r="I517" i="8"/>
  <c r="O29" i="13" s="1"/>
  <c r="I525" i="8"/>
  <c r="I568" i="8"/>
  <c r="I104" i="8"/>
  <c r="A56" i="12" s="1"/>
  <c r="I584" i="8"/>
  <c r="I524" i="8"/>
  <c r="A10" i="35" s="1"/>
  <c r="I510" i="8"/>
  <c r="O9" i="13" s="1"/>
  <c r="I231" i="8"/>
  <c r="DV17" i="28" s="1"/>
  <c r="I415" i="8"/>
  <c r="I228" i="8"/>
  <c r="A21" i="28" s="1"/>
  <c r="I476" i="8"/>
  <c r="AF17" i="31" s="1"/>
  <c r="I411" i="8"/>
  <c r="I304" i="8"/>
  <c r="I132" i="8"/>
  <c r="I446" i="8"/>
  <c r="CB17" i="28" s="1"/>
  <c r="I408" i="8"/>
  <c r="I559" i="8"/>
  <c r="I447" i="8"/>
  <c r="DQ17" i="28" s="1"/>
  <c r="I130" i="8"/>
  <c r="BL20" i="18" s="1"/>
  <c r="I610" i="8"/>
  <c r="I366" i="8"/>
  <c r="BL16" i="36" s="1"/>
  <c r="F16" i="27" s="1"/>
  <c r="I549" i="8"/>
  <c r="I112" i="8"/>
  <c r="I275" i="8"/>
  <c r="EI16" i="17" s="1"/>
  <c r="I81" i="8"/>
  <c r="B36" i="16" s="1"/>
  <c r="I152" i="8"/>
  <c r="I451" i="8"/>
  <c r="FJ17" i="28" s="1"/>
  <c r="I293" i="8"/>
  <c r="CI15" i="17" s="1"/>
  <c r="I327" i="8"/>
  <c r="I63" i="8"/>
  <c r="B24" i="12" s="1"/>
  <c r="I119" i="8"/>
  <c r="G9" i="37" s="1"/>
  <c r="I260" i="8"/>
  <c r="AH16" i="17" s="1"/>
  <c r="I6" i="8"/>
  <c r="F2" i="16" s="1"/>
  <c r="I513" i="8"/>
  <c r="O19" i="13" s="1"/>
  <c r="I185" i="8"/>
  <c r="I25" i="8"/>
  <c r="A61" i="16" s="1"/>
  <c r="I201" i="8"/>
  <c r="B15" i="13" s="1"/>
  <c r="I184" i="8"/>
  <c r="I303" i="8"/>
  <c r="CU16" i="17" s="1"/>
  <c r="I518" i="8"/>
  <c r="O30" i="13" s="1"/>
  <c r="I158" i="8"/>
  <c r="I519" i="8"/>
  <c r="I60" i="8"/>
  <c r="I344" i="8"/>
  <c r="I365" i="8"/>
  <c r="I608" i="8"/>
  <c r="I42" i="8"/>
  <c r="N30" i="8" s="1"/>
  <c r="I4" i="8"/>
  <c r="I54" i="8"/>
  <c r="I17" i="8"/>
  <c r="I225" i="8"/>
  <c r="I483" i="8"/>
  <c r="B39" i="25" s="1"/>
  <c r="I49" i="8"/>
  <c r="I171" i="8"/>
  <c r="I34" i="8"/>
  <c r="I468" i="8"/>
  <c r="A11" i="31" s="1"/>
  <c r="I626" i="8"/>
  <c r="I526" i="8"/>
  <c r="I600" i="8"/>
  <c r="I85" i="8"/>
  <c r="A40" i="12" s="1"/>
  <c r="I91" i="8"/>
  <c r="B45" i="12" s="1"/>
  <c r="I188" i="8"/>
  <c r="CK14" i="28" s="1"/>
  <c r="I591" i="8"/>
  <c r="I542" i="8"/>
  <c r="I578" i="8"/>
  <c r="I482" i="8"/>
  <c r="I169" i="8"/>
  <c r="I462" i="8"/>
  <c r="P18" i="31" s="1"/>
  <c r="I457" i="8"/>
  <c r="C18" i="31" s="1"/>
  <c r="I535" i="8"/>
  <c r="H16" i="35" s="1"/>
  <c r="I388" i="8"/>
  <c r="BH17" i="18" s="1"/>
  <c r="I531" i="8"/>
  <c r="D16" i="35" s="1"/>
  <c r="I455" i="8"/>
  <c r="AK19" i="31" s="1"/>
  <c r="I530" i="8"/>
  <c r="C16" i="35" s="1"/>
  <c r="I604" i="8"/>
  <c r="I253" i="8"/>
  <c r="I586" i="8"/>
  <c r="I307" i="8"/>
  <c r="I223" i="8"/>
  <c r="I398" i="8"/>
  <c r="BN18" i="18" s="1"/>
  <c r="I434" i="8"/>
  <c r="AI17" i="28" s="1"/>
  <c r="I419" i="8"/>
  <c r="F17" i="28" s="1"/>
  <c r="C34" i="27" s="1"/>
  <c r="I529" i="8"/>
  <c r="E15" i="35" s="1"/>
  <c r="I572" i="8"/>
  <c r="I255" i="8"/>
  <c r="DS16" i="17" s="1"/>
  <c r="G2" i="27" s="1"/>
  <c r="I381" i="8"/>
  <c r="BX17" i="18" s="1"/>
  <c r="I297" i="8"/>
  <c r="EU16" i="17" s="1"/>
  <c r="I492" i="8"/>
  <c r="B39" i="19" s="1"/>
  <c r="I351" i="8"/>
  <c r="CC16" i="36" s="1"/>
  <c r="G22" i="27" s="1"/>
  <c r="I277" i="8"/>
  <c r="BH16" i="17" s="1"/>
  <c r="I44" i="8"/>
  <c r="N27" i="8" s="1"/>
  <c r="I333" i="8"/>
  <c r="BX15" i="36" s="1"/>
  <c r="C22" i="27" s="1"/>
  <c r="I149" i="8"/>
  <c r="I218" i="8"/>
  <c r="G24" i="25" s="1"/>
  <c r="I144" i="8"/>
  <c r="I557" i="8"/>
  <c r="I278" i="8"/>
  <c r="I137" i="8"/>
  <c r="I384" i="8"/>
  <c r="I334" i="8"/>
  <c r="N16" i="36" s="1"/>
  <c r="I87" i="8"/>
  <c r="I328" i="8"/>
  <c r="I16" i="36" s="1"/>
  <c r="I26" i="8"/>
  <c r="I413" i="8"/>
  <c r="I332" i="8"/>
  <c r="I82" i="8"/>
  <c r="I279" i="8"/>
  <c r="BK16" i="17" s="1"/>
  <c r="I579" i="8"/>
  <c r="I39" i="8"/>
  <c r="N29" i="8" s="1"/>
  <c r="I14" i="8"/>
  <c r="CF18" i="28" s="1"/>
  <c r="I326" i="8"/>
  <c r="I203" i="8"/>
  <c r="A12" i="28" s="1"/>
  <c r="I321" i="8"/>
  <c r="C16" i="36" s="1"/>
  <c r="I192" i="8"/>
  <c r="B6" i="25" s="1"/>
  <c r="I56" i="8"/>
  <c r="I208" i="8"/>
  <c r="I247" i="8"/>
  <c r="Q16" i="17" s="1"/>
  <c r="Q28" i="19" s="1"/>
  <c r="I28" i="8"/>
  <c r="A62" i="16" s="1"/>
  <c r="I310" i="8"/>
  <c r="I605" i="8"/>
  <c r="I93" i="8"/>
  <c r="B47" i="16" s="1"/>
  <c r="I357" i="8"/>
  <c r="AT15" i="36" s="1"/>
  <c r="I442" i="8"/>
  <c r="BV17" i="28" s="1"/>
  <c r="I385" i="8"/>
  <c r="I619" i="8"/>
  <c r="I499" i="8"/>
  <c r="I503" i="8"/>
  <c r="I276" i="8"/>
  <c r="EK16" i="17" s="1"/>
  <c r="I546" i="8"/>
  <c r="DF16" i="17" s="1"/>
  <c r="I465" i="8"/>
  <c r="I563" i="8"/>
  <c r="I501" i="8"/>
  <c r="I613" i="8"/>
  <c r="I273" i="8"/>
  <c r="EG16" i="17" s="1"/>
  <c r="F2" i="27" s="1"/>
  <c r="I428" i="8"/>
  <c r="V14" i="28" s="1"/>
  <c r="I399" i="8"/>
  <c r="I417" i="8"/>
  <c r="I193" i="8"/>
  <c r="I405" i="8"/>
  <c r="I217" i="8"/>
  <c r="B22" i="22" s="1"/>
  <c r="I595" i="8"/>
  <c r="I496" i="8"/>
  <c r="I507" i="8"/>
  <c r="J8" i="13" s="1"/>
  <c r="I312" i="8"/>
  <c r="I320" i="8"/>
  <c r="I432" i="8"/>
  <c r="EK17" i="28" s="1"/>
  <c r="I461" i="8"/>
  <c r="M18" i="31" s="1"/>
  <c r="I623" i="8"/>
  <c r="I369" i="8"/>
  <c r="CZ16" i="36" s="1"/>
  <c r="I602" i="8"/>
  <c r="I539" i="8"/>
  <c r="I393" i="8"/>
  <c r="CJ18" i="18" s="1"/>
  <c r="I124" i="8"/>
  <c r="E20" i="18" s="1"/>
  <c r="I422" i="8"/>
  <c r="N17" i="28" s="1"/>
  <c r="F34" i="27" s="1"/>
  <c r="I435" i="8"/>
  <c r="AZ17" i="28" s="1"/>
  <c r="I467" i="8"/>
  <c r="AA17" i="31" s="1"/>
  <c r="I443" i="8"/>
  <c r="BX17" i="28" s="1"/>
  <c r="I497" i="8"/>
  <c r="I47" i="8"/>
  <c r="A8" i="16" s="1"/>
  <c r="I120" i="8"/>
  <c r="C18" i="35" s="1"/>
  <c r="I2" i="8"/>
  <c r="I226" i="8"/>
  <c r="I429" i="8"/>
  <c r="BR16" i="28" s="1"/>
  <c r="I348" i="8"/>
  <c r="I84" i="8"/>
  <c r="B39" i="16" s="1"/>
  <c r="I459" i="8"/>
  <c r="F20" i="31" s="1"/>
  <c r="I212" i="8"/>
  <c r="I165" i="8"/>
  <c r="I229" i="8"/>
  <c r="A21" i="17" s="1"/>
  <c r="I72" i="8"/>
  <c r="I58" i="8"/>
  <c r="I441" i="8"/>
  <c r="DO17" i="28" s="1"/>
  <c r="I135" i="8"/>
  <c r="I209" i="8"/>
  <c r="A8" i="17" s="1"/>
  <c r="I250" i="8"/>
  <c r="V16" i="17" s="1"/>
  <c r="I107" i="8"/>
  <c r="I167" i="8"/>
  <c r="I395" i="8"/>
  <c r="I98" i="8"/>
  <c r="B51" i="12" s="1"/>
  <c r="I299" i="8"/>
  <c r="CO16" i="17" s="1"/>
  <c r="I267" i="8"/>
  <c r="I134" i="8"/>
  <c r="I163" i="8"/>
  <c r="I368" i="8"/>
  <c r="CX16" i="36" s="1"/>
  <c r="I156" i="8"/>
  <c r="I349" i="8"/>
  <c r="Y16" i="36" s="1"/>
  <c r="I343" i="8"/>
  <c r="CJ16" i="36" s="1"/>
  <c r="I73" i="8"/>
  <c r="I356" i="8"/>
  <c r="AQ16" i="36" s="1"/>
  <c r="G16" i="27" s="1"/>
  <c r="I431" i="8"/>
  <c r="I502" i="8"/>
  <c r="I622" i="8"/>
  <c r="I370" i="8"/>
  <c r="DB16" i="36" s="1"/>
  <c r="V28" i="37" s="1"/>
  <c r="I597" i="8"/>
  <c r="I316" i="8"/>
  <c r="I427" i="8"/>
  <c r="I387" i="8"/>
  <c r="BQ17" i="18" s="1"/>
  <c r="I607" i="8"/>
  <c r="I373" i="8"/>
  <c r="DM16" i="36" s="1"/>
  <c r="I394" i="8"/>
  <c r="I48" i="8"/>
  <c r="B9" i="16" s="1"/>
  <c r="I445" i="8"/>
  <c r="EQ17" i="28" s="1"/>
  <c r="I564" i="8"/>
  <c r="I281" i="8"/>
  <c r="EP16" i="17" s="1"/>
  <c r="Q18" i="19" s="1"/>
  <c r="I367" i="8"/>
  <c r="CN16" i="36" s="1"/>
  <c r="I565" i="8"/>
  <c r="I416" i="8"/>
  <c r="I268" i="8"/>
  <c r="I371" i="8"/>
  <c r="BH16" i="36" s="1"/>
  <c r="I601" i="8"/>
  <c r="I35" i="8"/>
  <c r="I500" i="8"/>
  <c r="I453" i="8"/>
  <c r="I302" i="8"/>
  <c r="EM16" i="17" s="1"/>
  <c r="I237" i="8"/>
  <c r="B28" i="19" s="1"/>
  <c r="I418" i="8"/>
  <c r="D17" i="28" s="1"/>
  <c r="B34" i="27" s="1"/>
  <c r="I598" i="8"/>
  <c r="I191" i="8"/>
  <c r="AB6" i="22" s="1"/>
  <c r="I409" i="8"/>
  <c r="I292" i="8"/>
  <c r="CF16" i="17" s="1"/>
  <c r="I420" i="8"/>
  <c r="H17" i="28" s="1"/>
  <c r="D34" i="27" s="1"/>
  <c r="I631" i="8"/>
  <c r="I494" i="8"/>
  <c r="B40" i="25" s="1"/>
  <c r="I350" i="8"/>
  <c r="AA16" i="36" s="1"/>
  <c r="G18" i="37" s="1"/>
  <c r="I101" i="8"/>
  <c r="I61" i="8"/>
  <c r="B22" i="12" s="1"/>
  <c r="I230" i="8"/>
  <c r="I339" i="8"/>
  <c r="V16" i="36" s="1"/>
  <c r="I265" i="8"/>
  <c r="AQ16" i="17" s="1"/>
  <c r="I414" i="8"/>
  <c r="I31" i="8"/>
  <c r="I211" i="8"/>
  <c r="A8" i="34" s="1"/>
  <c r="I214" i="8"/>
  <c r="AJ18" i="31" s="1"/>
  <c r="I159" i="8"/>
  <c r="I177" i="8"/>
  <c r="I18" i="8"/>
  <c r="J22" i="8" s="1"/>
  <c r="I22" i="8" s="1"/>
  <c r="I207" i="8"/>
  <c r="I313" i="8"/>
  <c r="I197" i="8"/>
  <c r="B12" i="13" s="1"/>
  <c r="I264" i="8"/>
  <c r="AO16" i="17" s="1"/>
  <c r="C8" i="27" s="1"/>
  <c r="I575" i="8"/>
  <c r="I319" i="8"/>
  <c r="I621" i="8"/>
  <c r="I30" i="8"/>
  <c r="A7" i="16" s="1"/>
  <c r="I78" i="8"/>
  <c r="I430" i="8"/>
  <c r="BR17" i="28" s="1"/>
  <c r="I80" i="8"/>
  <c r="A35" i="16" s="1"/>
  <c r="I596" i="8"/>
  <c r="I469" i="8"/>
  <c r="A12" i="31" s="1"/>
  <c r="I522" i="8"/>
  <c r="I486" i="8"/>
  <c r="AF16" i="31" s="1"/>
  <c r="I162" i="8"/>
  <c r="B32" i="13" s="1"/>
  <c r="I301" i="8"/>
  <c r="CS16" i="17" s="1"/>
  <c r="I594" i="8"/>
  <c r="I143" i="8"/>
  <c r="I151" i="8"/>
  <c r="I335" i="8"/>
  <c r="P16" i="36" s="1"/>
  <c r="I70" i="8"/>
  <c r="B31" i="12" s="1"/>
  <c r="I360" i="8"/>
  <c r="I363" i="8"/>
  <c r="BA16" i="36" s="1"/>
  <c r="B18" i="37" s="1"/>
  <c r="I353" i="8"/>
  <c r="I528" i="8"/>
  <c r="G15" i="35" s="1"/>
  <c r="I176" i="8"/>
  <c r="I342" i="8"/>
  <c r="CH16" i="36" s="1"/>
  <c r="I199" i="8"/>
  <c r="I12" i="8"/>
  <c r="I516" i="8"/>
  <c r="J30" i="13" s="1"/>
  <c r="I566" i="8"/>
  <c r="I75" i="8"/>
  <c r="C15" i="34" s="1"/>
  <c r="I219" i="8"/>
  <c r="Q36" i="25" s="1"/>
  <c r="I538" i="8"/>
  <c r="I444" i="8"/>
  <c r="FD17" i="28" s="1"/>
  <c r="I245" i="8"/>
  <c r="M16" i="17" s="1"/>
  <c r="I574" i="8"/>
  <c r="I509" i="8"/>
  <c r="O8" i="13" s="1"/>
  <c r="I271" i="8"/>
  <c r="AY16" i="17" s="1"/>
  <c r="I355" i="8"/>
  <c r="CS16" i="36" s="1"/>
  <c r="L28" i="37" s="1"/>
  <c r="I458" i="8"/>
  <c r="F18" i="31" s="1"/>
  <c r="I505" i="8"/>
  <c r="B30" i="13" s="1"/>
  <c r="I521" i="8"/>
  <c r="A9" i="35" s="1"/>
  <c r="I508" i="8"/>
  <c r="J9" i="13" s="1"/>
  <c r="I76" i="8"/>
  <c r="P15" i="34" s="1"/>
  <c r="I113" i="8"/>
  <c r="I67" i="8"/>
  <c r="B28" i="12" s="1"/>
  <c r="I272" i="8"/>
  <c r="BB15" i="17" s="1"/>
  <c r="I99" i="8"/>
  <c r="B52" i="16" s="1"/>
  <c r="I195" i="8"/>
  <c r="B10" i="13" s="1"/>
  <c r="I576" i="8"/>
  <c r="I364" i="8"/>
  <c r="DE15" i="36" s="1"/>
  <c r="I560" i="8"/>
  <c r="I86" i="8"/>
  <c r="B41" i="16" s="1"/>
  <c r="I23" i="8"/>
  <c r="A59" i="16" s="1"/>
  <c r="I491" i="8"/>
  <c r="I407" i="8"/>
  <c r="I612" i="8"/>
  <c r="I460" i="8"/>
  <c r="I498" i="8"/>
  <c r="I488" i="8"/>
  <c r="I541" i="8"/>
  <c r="I489" i="8"/>
  <c r="I540" i="8"/>
  <c r="I43" i="8"/>
  <c r="N24" i="8" s="1"/>
  <c r="I478" i="8"/>
  <c r="I108" i="8"/>
  <c r="I439" i="8"/>
  <c r="I581" i="8"/>
  <c r="I289" i="8"/>
  <c r="BZ16" i="17" s="1"/>
  <c r="I495" i="8"/>
  <c r="I161" i="8"/>
  <c r="B23" i="13" s="1"/>
  <c r="I452" i="8"/>
  <c r="FL17" i="28" s="1"/>
  <c r="I59" i="8"/>
  <c r="B20" i="12" s="1"/>
  <c r="I79" i="8"/>
  <c r="C14" i="34" s="1"/>
  <c r="I139" i="8"/>
  <c r="I8" i="8"/>
  <c r="I198" i="8"/>
  <c r="B13" i="13" s="1"/>
  <c r="I573" i="8"/>
  <c r="I325" i="8"/>
  <c r="I358" i="8"/>
  <c r="AT16" i="36" s="1"/>
  <c r="I262" i="8"/>
  <c r="AM15" i="17" s="1"/>
  <c r="I172" i="8"/>
  <c r="I515" i="8"/>
  <c r="J29" i="13" s="1"/>
  <c r="I599" i="8"/>
  <c r="I628" i="8"/>
  <c r="I463" i="8"/>
  <c r="S18" i="31" s="1"/>
  <c r="I288" i="8"/>
  <c r="BX16" i="17" s="1"/>
  <c r="I187" i="8"/>
  <c r="E11" i="13" s="1"/>
  <c r="I493" i="8"/>
  <c r="B39" i="37" s="1"/>
  <c r="I587" i="8"/>
  <c r="I569" i="8"/>
  <c r="I603" i="8"/>
  <c r="B42" i="12"/>
  <c r="AF19" i="31"/>
  <c r="S19" i="31"/>
  <c r="AA19" i="31"/>
  <c r="BF16" i="36"/>
  <c r="Q16" i="28"/>
  <c r="I19" i="31"/>
  <c r="CK15" i="28"/>
  <c r="BK18" i="17"/>
  <c r="AD16" i="28"/>
  <c r="B19" i="22"/>
  <c r="K16" i="28"/>
  <c r="W16" i="28"/>
  <c r="I527" i="8"/>
  <c r="I403" i="8"/>
  <c r="BI16" i="28" s="1"/>
  <c r="I329" i="8"/>
  <c r="I362" i="8"/>
  <c r="AY16" i="36" s="1"/>
  <c r="I51" i="8"/>
  <c r="I270" i="8"/>
  <c r="I346" i="8"/>
  <c r="I147" i="8"/>
  <c r="H16" i="18" s="1"/>
  <c r="I551" i="8"/>
  <c r="C13" i="31" s="1"/>
  <c r="I38" i="8"/>
  <c r="AF15" i="8"/>
  <c r="D3" i="13"/>
  <c r="D39" i="12"/>
  <c r="CD20" i="18"/>
  <c r="BX18" i="36"/>
  <c r="DO18" i="17"/>
  <c r="EJ19" i="28"/>
  <c r="CL19" i="28"/>
  <c r="R32" i="8"/>
  <c r="L22" i="8" s="1"/>
  <c r="AC13" i="8"/>
  <c r="EP19" i="28"/>
  <c r="CV18" i="36"/>
  <c r="CX19" i="28"/>
  <c r="DI18" i="17"/>
  <c r="EL19" i="28"/>
  <c r="EA18" i="17"/>
  <c r="EM18" i="17"/>
  <c r="A8" i="35"/>
  <c r="DN18" i="36"/>
  <c r="FL19" i="28"/>
  <c r="CP20" i="18"/>
  <c r="N17" i="34"/>
  <c r="BQ20" i="18"/>
  <c r="B20" i="13"/>
  <c r="R17" i="34"/>
  <c r="DM18" i="36"/>
  <c r="DI18" i="36"/>
  <c r="DV19" i="28"/>
  <c r="ER19" i="28"/>
  <c r="EJ18" i="17"/>
  <c r="K20" i="8"/>
  <c r="CR20" i="18"/>
  <c r="CR19" i="28"/>
  <c r="CT19" i="28"/>
  <c r="CC20" i="18"/>
  <c r="FI19" i="28"/>
  <c r="EK19" i="28"/>
  <c r="CS20" i="18"/>
  <c r="EQ18" i="17"/>
  <c r="BR20" i="18"/>
  <c r="O19" i="31"/>
  <c r="A60" i="16"/>
  <c r="B53" i="12"/>
  <c r="G2" i="25"/>
  <c r="BJ18" i="18"/>
  <c r="R18" i="18"/>
  <c r="L19" i="22" s="1"/>
  <c r="K22" i="8"/>
  <c r="C2" i="34"/>
  <c r="DM17" i="36"/>
  <c r="DC16" i="28"/>
  <c r="Y9" i="37"/>
  <c r="DK17" i="28"/>
  <c r="E30" i="22"/>
  <c r="J20" i="25"/>
  <c r="BB17" i="28"/>
  <c r="T29" i="37"/>
  <c r="H18" i="28"/>
  <c r="EX15" i="17"/>
  <c r="C16" i="18"/>
  <c r="B33" i="16"/>
  <c r="AL19" i="28"/>
  <c r="BD18" i="17"/>
  <c r="B9" i="37"/>
  <c r="Q9" i="37"/>
  <c r="Q29" i="37"/>
  <c r="AV20" i="18"/>
  <c r="K18" i="36"/>
  <c r="AJ20" i="18"/>
  <c r="CB19" i="28"/>
  <c r="AL20" i="18"/>
  <c r="D41" i="16"/>
  <c r="W18" i="17"/>
  <c r="AK20" i="18"/>
  <c r="BY19" i="28"/>
  <c r="AP18" i="17"/>
  <c r="AI18" i="17"/>
  <c r="AA20" i="18"/>
  <c r="AN19" i="28"/>
  <c r="D23" i="16"/>
  <c r="D18" i="12"/>
  <c r="L9" i="19"/>
  <c r="AE18" i="17"/>
  <c r="Q20" i="25"/>
  <c r="I168" i="8"/>
  <c r="I170" i="8"/>
  <c r="I300" i="8"/>
  <c r="CQ16" i="17" s="1"/>
  <c r="I68" i="8"/>
  <c r="I317" i="8"/>
  <c r="I470" i="8"/>
  <c r="A13" i="31" s="1"/>
  <c r="I114" i="8"/>
  <c r="I259" i="8"/>
  <c r="AF16" i="17" s="1"/>
  <c r="I359" i="8"/>
  <c r="I480" i="8"/>
  <c r="I309" i="8"/>
  <c r="I117" i="8"/>
  <c r="I485" i="8"/>
  <c r="I389" i="8"/>
  <c r="BA17" i="18" s="1"/>
  <c r="I131" i="8"/>
  <c r="I280" i="8"/>
  <c r="BM16" i="17" s="1"/>
  <c r="I547" i="8"/>
  <c r="BD17" i="28"/>
  <c r="V29" i="37"/>
  <c r="AD17" i="28"/>
  <c r="O14" i="35"/>
  <c r="B33" i="12"/>
  <c r="AO18" i="36"/>
  <c r="Q19" i="37"/>
  <c r="G29" i="37"/>
  <c r="G19" i="37"/>
  <c r="BB18" i="17"/>
  <c r="CI19" i="28"/>
  <c r="O18" i="35"/>
  <c r="AQ20" i="18"/>
  <c r="Z20" i="18"/>
  <c r="AH18" i="36"/>
  <c r="BN19" i="28"/>
  <c r="BO18" i="17"/>
  <c r="F19" i="28"/>
  <c r="D47" i="16"/>
  <c r="D53" i="16"/>
  <c r="O18" i="36"/>
  <c r="AH20" i="18"/>
  <c r="AQ19" i="28"/>
  <c r="D34" i="16"/>
  <c r="AG19" i="28"/>
  <c r="AR19" i="28"/>
  <c r="CH19" i="28"/>
  <c r="BU19" i="28"/>
  <c r="D18" i="16"/>
  <c r="D44" i="16"/>
  <c r="D18" i="17"/>
  <c r="L13" i="35"/>
  <c r="BM18" i="36"/>
  <c r="V19" i="37"/>
  <c r="CZ17" i="28"/>
  <c r="L14" i="35"/>
  <c r="CU18" i="18"/>
  <c r="AF18" i="17"/>
  <c r="BO19" i="28"/>
  <c r="CF18" i="17"/>
  <c r="N18" i="36"/>
  <c r="AU20" i="18"/>
  <c r="C18" i="36"/>
  <c r="AI20" i="18"/>
  <c r="J18" i="17"/>
  <c r="BB19" i="28"/>
  <c r="D17" i="34"/>
  <c r="P18" i="36"/>
  <c r="CE18" i="17"/>
  <c r="CF19" i="28"/>
  <c r="D45" i="12"/>
  <c r="D16" i="12"/>
  <c r="AE18" i="36"/>
  <c r="AJ18" i="36"/>
  <c r="Z18" i="36"/>
  <c r="D34" i="12"/>
  <c r="AM19" i="28"/>
  <c r="BK19" i="28"/>
  <c r="AQ18" i="36"/>
  <c r="CD19" i="28"/>
  <c r="CL18" i="17"/>
  <c r="T18" i="18"/>
  <c r="BC18" i="17"/>
  <c r="BC18" i="36"/>
  <c r="L19" i="19"/>
  <c r="I254" i="8"/>
  <c r="I205" i="8"/>
  <c r="I562" i="8"/>
  <c r="I32" i="8"/>
  <c r="I337" i="8"/>
  <c r="I178" i="8"/>
  <c r="I206" i="8"/>
  <c r="B19" i="13" s="1"/>
  <c r="I361" i="8"/>
  <c r="I7" i="8"/>
  <c r="L2" i="12" s="1"/>
  <c r="I269" i="8"/>
  <c r="AU16" i="17" s="1"/>
  <c r="I122" i="8"/>
  <c r="I46" i="8"/>
  <c r="N26" i="8" s="1"/>
  <c r="I266" i="8"/>
  <c r="I554" i="8"/>
  <c r="B50" i="16"/>
  <c r="AS18" i="17"/>
  <c r="C14" i="17"/>
  <c r="D55" i="12"/>
  <c r="BK18" i="36"/>
  <c r="U18" i="36"/>
  <c r="CE19" i="28"/>
  <c r="L30" i="22"/>
  <c r="AY19" i="28"/>
  <c r="K19" i="28"/>
  <c r="Q20" i="22"/>
  <c r="BP19" i="28"/>
  <c r="BB18" i="36"/>
  <c r="F18" i="36"/>
  <c r="BV18" i="17"/>
  <c r="AE20" i="18"/>
  <c r="D50" i="12"/>
  <c r="E19" i="28"/>
  <c r="F17" i="34"/>
  <c r="I18" i="36"/>
  <c r="AE19" i="28"/>
  <c r="N18" i="17"/>
  <c r="CG19" i="28"/>
  <c r="BG19" i="28"/>
  <c r="AR18" i="36"/>
  <c r="AK19" i="28"/>
  <c r="D54" i="16"/>
  <c r="D42" i="16"/>
  <c r="D21" i="16"/>
  <c r="CB18" i="17"/>
  <c r="BF18" i="36"/>
  <c r="I252" i="8"/>
  <c r="I196" i="8"/>
  <c r="B11" i="13" s="1"/>
  <c r="I466" i="8"/>
  <c r="I118" i="8"/>
  <c r="I263" i="8"/>
  <c r="I65" i="8"/>
  <c r="I210" i="8"/>
  <c r="I583" i="8"/>
  <c r="I57" i="8"/>
  <c r="I27" i="8"/>
  <c r="I624" i="8"/>
  <c r="I352" i="8"/>
  <c r="I194" i="8"/>
  <c r="I553" i="8"/>
  <c r="AT18" i="36"/>
  <c r="C16" i="31"/>
  <c r="D15" i="12"/>
  <c r="D13" i="16"/>
  <c r="V30" i="22"/>
  <c r="N19" i="28"/>
  <c r="O18" i="17"/>
  <c r="H18" i="36"/>
  <c r="D48" i="16"/>
  <c r="D21" i="12"/>
  <c r="AO19" i="28"/>
  <c r="AH19" i="28"/>
  <c r="BZ19" i="28"/>
  <c r="CA19" i="28"/>
  <c r="Q30" i="22"/>
  <c r="T18" i="36"/>
  <c r="AR20" i="18"/>
  <c r="AN20" i="18"/>
  <c r="CC18" i="17"/>
  <c r="BX19" i="28"/>
  <c r="D19" i="28"/>
  <c r="BY18" i="17"/>
  <c r="BE19" i="28"/>
  <c r="J18" i="36"/>
  <c r="P18" i="17"/>
  <c r="AC18" i="36"/>
  <c r="S18" i="36"/>
  <c r="Q18" i="36"/>
  <c r="G18" i="36"/>
  <c r="D15" i="16"/>
  <c r="D43" i="16"/>
  <c r="D54" i="12"/>
  <c r="G18" i="17"/>
  <c r="C14" i="35"/>
  <c r="BA19" i="28"/>
  <c r="BP18" i="17"/>
  <c r="BV19" i="28"/>
  <c r="AW18" i="17"/>
  <c r="D46" i="12"/>
  <c r="AP19" i="28"/>
  <c r="D24" i="12"/>
  <c r="T18" i="17"/>
  <c r="X20" i="18"/>
  <c r="AZ18" i="17"/>
  <c r="AT19" i="28"/>
  <c r="AZ19" i="28"/>
  <c r="AC20" i="18"/>
  <c r="BR19" i="28"/>
  <c r="Y19" i="28"/>
  <c r="BT18" i="17"/>
  <c r="BW18" i="17"/>
  <c r="BD19" i="28"/>
  <c r="AI19" i="28"/>
  <c r="BT19" i="28"/>
  <c r="Q19" i="28"/>
  <c r="CG18" i="17"/>
  <c r="AU18" i="17"/>
  <c r="AI18" i="36"/>
  <c r="L18" i="36"/>
  <c r="AW20" i="18"/>
  <c r="AR18" i="17"/>
  <c r="CQ18" i="17"/>
  <c r="V29" i="19"/>
  <c r="AX18" i="17"/>
  <c r="Y18" i="36"/>
  <c r="I109" i="8"/>
  <c r="I173" i="8"/>
  <c r="I322" i="8"/>
  <c r="I3" i="8"/>
  <c r="I182" i="8"/>
  <c r="I240" i="8"/>
  <c r="I64" i="8"/>
  <c r="I294" i="8"/>
  <c r="CI16" i="17" s="1"/>
  <c r="I222" i="8"/>
  <c r="I318" i="8"/>
  <c r="BR16" i="36" s="1"/>
  <c r="I19" i="8"/>
  <c r="I37" i="8"/>
  <c r="I239" i="8"/>
  <c r="I533" i="8"/>
  <c r="I550" i="8"/>
  <c r="AC18" i="17"/>
  <c r="AW18" i="36"/>
  <c r="BX18" i="17"/>
  <c r="AM18" i="36"/>
  <c r="D10" i="12"/>
  <c r="L9" i="37"/>
  <c r="AF18" i="36"/>
  <c r="V18" i="17"/>
  <c r="L29" i="37"/>
  <c r="BW19" i="28"/>
  <c r="D55" i="16"/>
  <c r="Y20" i="18"/>
  <c r="BM19" i="28"/>
  <c r="BF19" i="28"/>
  <c r="AM20" i="18"/>
  <c r="AX18" i="36"/>
  <c r="M18" i="17"/>
  <c r="D12" i="16"/>
  <c r="AA19" i="28"/>
  <c r="AJ19" i="28"/>
  <c r="AD19" i="28"/>
  <c r="CI18" i="17"/>
  <c r="CS18" i="17"/>
  <c r="D10" i="16"/>
  <c r="L19" i="28"/>
  <c r="O19" i="28"/>
  <c r="BR18" i="17"/>
  <c r="AK18" i="17"/>
  <c r="D12" i="12"/>
  <c r="Q9" i="19"/>
  <c r="D39" i="16"/>
  <c r="D46" i="16"/>
  <c r="AZ18" i="36"/>
  <c r="I89" i="8"/>
  <c r="I243" i="8"/>
  <c r="I16" i="17" s="1"/>
  <c r="L28" i="19" s="1"/>
  <c r="I69" i="8"/>
  <c r="I200" i="8"/>
  <c r="B14" i="13" s="1"/>
  <c r="I618" i="8"/>
  <c r="I66" i="8"/>
  <c r="B27" i="12" s="1"/>
  <c r="I345" i="8"/>
  <c r="AN16" i="36" s="1"/>
  <c r="Q28" i="37" s="1"/>
  <c r="I534" i="8"/>
  <c r="I323" i="8"/>
  <c r="E16" i="36" s="1"/>
  <c r="G8" i="37" s="1"/>
  <c r="I140" i="8"/>
  <c r="I121" i="8"/>
  <c r="I588" i="8"/>
  <c r="I189" i="8"/>
  <c r="ET14" i="28" s="1"/>
  <c r="I532" i="8"/>
  <c r="O15" i="35" s="1"/>
  <c r="I548" i="8"/>
  <c r="AK17" i="28"/>
  <c r="M16" i="18"/>
  <c r="CY15" i="17"/>
  <c r="B8" i="19" s="1"/>
  <c r="BS19" i="28"/>
  <c r="G30" i="22"/>
  <c r="AN18" i="36"/>
  <c r="AV18" i="17"/>
  <c r="CJ18" i="17"/>
  <c r="D45" i="16"/>
  <c r="AV19" i="28"/>
  <c r="P18" i="35"/>
  <c r="C17" i="34"/>
  <c r="AD18" i="36"/>
  <c r="D18" i="36"/>
  <c r="D42" i="12"/>
  <c r="AQ18" i="17"/>
  <c r="CD17" i="28"/>
  <c r="V19" i="19"/>
  <c r="Y9" i="19"/>
  <c r="N19" i="31"/>
  <c r="AN18" i="17"/>
  <c r="AD20" i="18"/>
  <c r="D41" i="12"/>
  <c r="D29" i="16"/>
  <c r="CP18" i="17"/>
  <c r="BU18" i="17"/>
  <c r="B38" i="16"/>
  <c r="AB18" i="17"/>
  <c r="AO18" i="17"/>
  <c r="BH18" i="17"/>
  <c r="BL18" i="36"/>
  <c r="BD18" i="36"/>
  <c r="T30" i="25"/>
  <c r="T19" i="37"/>
  <c r="CR18" i="17"/>
  <c r="D36" i="12"/>
  <c r="D57" i="12"/>
  <c r="D22" i="12"/>
  <c r="D52" i="16"/>
  <c r="D38" i="16"/>
  <c r="D36" i="16"/>
  <c r="Q18" i="17"/>
  <c r="D49" i="16"/>
  <c r="BN18" i="36"/>
  <c r="L9" i="25"/>
  <c r="O20" i="25"/>
  <c r="Q19" i="19"/>
  <c r="B9" i="19"/>
  <c r="Y29" i="19"/>
  <c r="D28" i="12"/>
  <c r="AA18" i="36"/>
  <c r="AF20" i="18"/>
  <c r="D33" i="12"/>
  <c r="CT18" i="17"/>
  <c r="D48" i="12"/>
  <c r="D33" i="16"/>
  <c r="Y18" i="17"/>
  <c r="K18" i="17"/>
  <c r="AL19" i="31"/>
  <c r="BG18" i="17"/>
  <c r="BG18" i="36"/>
  <c r="B9" i="25"/>
  <c r="J9" i="37"/>
  <c r="CM18" i="17"/>
  <c r="X19" i="28"/>
  <c r="D13" i="12"/>
  <c r="B30" i="22"/>
  <c r="BA18" i="36"/>
  <c r="E18" i="36"/>
  <c r="BC19" i="28"/>
  <c r="U18" i="17"/>
  <c r="BQ18" i="17"/>
  <c r="D19" i="16"/>
  <c r="G19" i="19"/>
  <c r="AU18" i="36"/>
  <c r="J29" i="19"/>
  <c r="F18" i="17"/>
  <c r="AD18" i="17"/>
  <c r="D23" i="12"/>
  <c r="D47" i="12"/>
  <c r="D53" i="12"/>
  <c r="D51" i="16"/>
  <c r="AS19" i="28"/>
  <c r="X18" i="17"/>
  <c r="AJ18" i="17"/>
  <c r="D19" i="31"/>
  <c r="B14" i="12"/>
  <c r="BO18" i="36"/>
  <c r="AY18" i="36"/>
  <c r="G29" i="19"/>
  <c r="G30" i="25"/>
  <c r="G9" i="19"/>
  <c r="O29" i="19"/>
  <c r="O19" i="19"/>
  <c r="W19" i="31"/>
  <c r="R18" i="17"/>
  <c r="F2" i="12"/>
  <c r="A13" i="18"/>
  <c r="D29" i="12"/>
  <c r="D50" i="16"/>
  <c r="BE18" i="17"/>
  <c r="E18" i="17"/>
  <c r="AA18" i="17"/>
  <c r="D28" i="16"/>
  <c r="BH18" i="36"/>
  <c r="BN18" i="17"/>
  <c r="L29" i="19"/>
  <c r="B30" i="25"/>
  <c r="Q29" i="19"/>
  <c r="CA18" i="17"/>
  <c r="AP20" i="18"/>
  <c r="D37" i="12"/>
  <c r="D51" i="12"/>
  <c r="D20" i="16"/>
  <c r="D22" i="16"/>
  <c r="D49" i="12"/>
  <c r="V9" i="19"/>
  <c r="CO18" i="17"/>
  <c r="V18" i="36"/>
  <c r="L20" i="25"/>
  <c r="BK20" i="18"/>
  <c r="BE20" i="18"/>
  <c r="Y19" i="31"/>
  <c r="BT16" i="17"/>
  <c r="B13" i="22"/>
  <c r="BH20" i="18"/>
  <c r="B36" i="12"/>
  <c r="D56" i="16"/>
  <c r="T21" i="28"/>
  <c r="BC20" i="18"/>
  <c r="BA20" i="18"/>
  <c r="D56" i="12"/>
  <c r="BB16" i="17"/>
  <c r="BR15" i="36"/>
  <c r="O20" i="22"/>
  <c r="BI20" i="18"/>
  <c r="E3" i="12"/>
  <c r="DZ16" i="17"/>
  <c r="D32" i="12"/>
  <c r="BF20" i="18"/>
  <c r="D58" i="16"/>
  <c r="AD16" i="17"/>
  <c r="BD20" i="18"/>
  <c r="BJ20" i="18"/>
  <c r="BB20" i="18"/>
  <c r="BX18" i="18"/>
  <c r="D30" i="16"/>
  <c r="AI20" i="31"/>
  <c r="D40" i="16"/>
  <c r="BM20" i="18"/>
  <c r="D35" i="12"/>
  <c r="CX17" i="28"/>
  <c r="CO17" i="28"/>
  <c r="CI17" i="36"/>
  <c r="AA17" i="17"/>
  <c r="D19" i="18"/>
  <c r="O18" i="28"/>
  <c r="BI17" i="17"/>
  <c r="AZ17" i="36"/>
  <c r="ET17" i="28"/>
  <c r="EI17" i="28"/>
  <c r="CR17" i="17"/>
  <c r="BN17" i="17"/>
  <c r="G20" i="25"/>
  <c r="AA19" i="18"/>
  <c r="CN19" i="18"/>
  <c r="BH18" i="18"/>
  <c r="AE18" i="28"/>
  <c r="AX17" i="17"/>
  <c r="H17" i="35"/>
  <c r="BG17" i="36"/>
  <c r="W18" i="36"/>
  <c r="BM18" i="17"/>
  <c r="V20" i="25"/>
  <c r="V30" i="25"/>
  <c r="DC17" i="28"/>
  <c r="CL16" i="28"/>
  <c r="CA19" i="18"/>
  <c r="BY17" i="36"/>
  <c r="EU18" i="28"/>
  <c r="DG17" i="17"/>
  <c r="F16" i="35"/>
  <c r="BG17" i="17"/>
  <c r="BQ18" i="18"/>
  <c r="L30" i="25"/>
  <c r="Q9" i="25"/>
  <c r="BY19" i="18"/>
  <c r="BL17" i="17"/>
  <c r="CA17" i="17"/>
  <c r="AG17" i="17"/>
  <c r="BI18" i="17"/>
  <c r="B29" i="19"/>
  <c r="B20" i="25"/>
  <c r="V32" i="25"/>
  <c r="B20" i="28"/>
  <c r="B32" i="25"/>
  <c r="E30" i="25"/>
  <c r="J30" i="25"/>
  <c r="T20" i="25"/>
  <c r="Q8" i="25"/>
  <c r="G19" i="25"/>
  <c r="C28" i="27"/>
  <c r="V18" i="37"/>
  <c r="L18" i="19"/>
  <c r="G8" i="27"/>
  <c r="E34" i="27"/>
  <c r="G8" i="25"/>
  <c r="Q19" i="25"/>
  <c r="E20" i="25"/>
  <c r="T9" i="25"/>
  <c r="H6" i="22"/>
  <c r="B22" i="18"/>
  <c r="A35" i="27"/>
  <c r="L6" i="25"/>
  <c r="B26" i="28"/>
  <c r="DN19" i="28" l="1"/>
  <c r="CO20" i="18"/>
  <c r="BN16" i="36"/>
  <c r="DA19" i="28"/>
  <c r="CI20" i="18"/>
  <c r="CJ18" i="36"/>
  <c r="I20" i="18"/>
  <c r="K22" i="27"/>
  <c r="DB16" i="17"/>
  <c r="H2" i="27" s="1"/>
  <c r="DX15" i="17"/>
  <c r="B40" i="22"/>
  <c r="V31" i="19"/>
  <c r="B11" i="25"/>
  <c r="B22" i="25"/>
  <c r="V22" i="25"/>
  <c r="B11" i="22"/>
  <c r="AG18" i="17"/>
  <c r="Q31" i="37"/>
  <c r="Q11" i="25"/>
  <c r="G32" i="25"/>
  <c r="L32" i="25"/>
  <c r="G19" i="31"/>
  <c r="AB19" i="31"/>
  <c r="L22" i="22"/>
  <c r="B11" i="37"/>
  <c r="AG3" i="22"/>
  <c r="AG3" i="25"/>
  <c r="Q32" i="22"/>
  <c r="BA18" i="18"/>
  <c r="L11" i="19"/>
  <c r="A31" i="27"/>
  <c r="DC18" i="17"/>
  <c r="DJ18" i="17"/>
  <c r="CY18" i="36"/>
  <c r="EM19" i="28"/>
  <c r="DH18" i="36"/>
  <c r="DG18" i="17"/>
  <c r="CP18" i="36"/>
  <c r="DG18" i="36"/>
  <c r="K17" i="34"/>
  <c r="BY18" i="36"/>
  <c r="EA19" i="28"/>
  <c r="EP18" i="17"/>
  <c r="BU20" i="18"/>
  <c r="L31" i="37"/>
  <c r="A5" i="27"/>
  <c r="AG16" i="28"/>
  <c r="CS18" i="36"/>
  <c r="CE20" i="18"/>
  <c r="DB18" i="17"/>
  <c r="BZ20" i="18"/>
  <c r="CV19" i="28"/>
  <c r="ES18" i="17"/>
  <c r="CL15" i="17"/>
  <c r="BU18" i="36"/>
  <c r="BS20" i="18"/>
  <c r="DY19" i="28"/>
  <c r="FF19" i="28"/>
  <c r="DM19" i="28"/>
  <c r="AM18" i="18"/>
  <c r="DK18" i="36"/>
  <c r="DU18" i="17"/>
  <c r="DE19" i="28"/>
  <c r="DG19" i="28"/>
  <c r="CX18" i="36"/>
  <c r="CB20" i="18"/>
  <c r="CU19" i="28"/>
  <c r="EG18" i="17"/>
  <c r="FM19" i="28"/>
  <c r="CS19" i="28"/>
  <c r="CZ18" i="17"/>
  <c r="EE19" i="28"/>
  <c r="EC18" i="17"/>
  <c r="A8" i="28"/>
  <c r="AH16" i="36"/>
  <c r="A12" i="34"/>
  <c r="BD16" i="17"/>
  <c r="B17" i="13"/>
  <c r="BT20" i="18"/>
  <c r="CY19" i="28"/>
  <c r="CZ18" i="36"/>
  <c r="CW18" i="36"/>
  <c r="CI18" i="36"/>
  <c r="EC19" i="28"/>
  <c r="FC19" i="28"/>
  <c r="FD19" i="28"/>
  <c r="EI18" i="17"/>
  <c r="DQ18" i="17"/>
  <c r="EV18" i="17"/>
  <c r="BX20" i="18"/>
  <c r="CA20" i="18"/>
  <c r="O9" i="19"/>
  <c r="EZ19" i="28"/>
  <c r="DC18" i="36"/>
  <c r="DD18" i="17"/>
  <c r="EN19" i="28"/>
  <c r="CV20" i="18"/>
  <c r="ER18" i="17"/>
  <c r="DL18" i="36"/>
  <c r="EG19" i="28"/>
  <c r="DS18" i="17"/>
  <c r="EW19" i="28"/>
  <c r="FB19" i="28"/>
  <c r="CQ18" i="36"/>
  <c r="DF18" i="17"/>
  <c r="CL18" i="36"/>
  <c r="A22" i="28"/>
  <c r="BO17" i="28"/>
  <c r="V19" i="31"/>
  <c r="BF15" i="36"/>
  <c r="Z18" i="17"/>
  <c r="D38" i="12"/>
  <c r="D24" i="16"/>
  <c r="L18" i="17"/>
  <c r="AS20" i="18"/>
  <c r="AT18" i="17"/>
  <c r="A11" i="36"/>
  <c r="BL18" i="17"/>
  <c r="G3" i="22"/>
  <c r="C3" i="35"/>
  <c r="G9" i="22"/>
  <c r="H19" i="28"/>
  <c r="CU18" i="17"/>
  <c r="W19" i="28"/>
  <c r="D19" i="12"/>
  <c r="BL19" i="28"/>
  <c r="AG20" i="18"/>
  <c r="G17" i="34"/>
  <c r="D44" i="12"/>
  <c r="AL18" i="36"/>
  <c r="AB18" i="36"/>
  <c r="AK18" i="36"/>
  <c r="H18" i="17"/>
  <c r="CV18" i="17"/>
  <c r="AT20" i="18"/>
  <c r="D52" i="12"/>
  <c r="C20" i="18"/>
  <c r="A23" i="18"/>
  <c r="P19" i="31"/>
  <c r="Q25" i="19"/>
  <c r="B47" i="12"/>
  <c r="A21" i="36"/>
  <c r="G11" i="19"/>
  <c r="G21" i="37"/>
  <c r="G21" i="19"/>
  <c r="J19" i="31"/>
  <c r="J21" i="35"/>
  <c r="H19" i="31"/>
  <c r="K19" i="31"/>
  <c r="AC16" i="36"/>
  <c r="L18" i="37" s="1"/>
  <c r="G11" i="25"/>
  <c r="Q32" i="25"/>
  <c r="L11" i="25"/>
  <c r="Q22" i="25"/>
  <c r="L22" i="25"/>
  <c r="L21" i="19"/>
  <c r="Q22" i="22"/>
  <c r="G31" i="19"/>
  <c r="T19" i="31"/>
  <c r="AC19" i="31"/>
  <c r="D20" i="18"/>
  <c r="Q21" i="19"/>
  <c r="Q31" i="19"/>
  <c r="DG17" i="28"/>
  <c r="T22" i="28"/>
  <c r="A61" i="12"/>
  <c r="Q21" i="37"/>
  <c r="AH15" i="36"/>
  <c r="B9" i="12"/>
  <c r="B11" i="19"/>
  <c r="N15" i="36"/>
  <c r="A23" i="31"/>
  <c r="A56" i="16"/>
  <c r="E19" i="31"/>
  <c r="V26" i="25"/>
  <c r="AC17" i="18"/>
  <c r="V23" i="19"/>
  <c r="J17" i="34"/>
  <c r="V24" i="22"/>
  <c r="A7" i="31"/>
  <c r="Q13" i="25"/>
  <c r="A7" i="36"/>
  <c r="B24" i="25"/>
  <c r="G13" i="25"/>
  <c r="Q24" i="25"/>
  <c r="H18" i="18"/>
  <c r="Q15" i="25"/>
  <c r="AI18" i="18"/>
  <c r="L24" i="25"/>
  <c r="A7" i="34"/>
  <c r="DK17" i="36"/>
  <c r="CD18" i="28"/>
  <c r="M19" i="18"/>
  <c r="A7" i="17"/>
  <c r="B36" i="25"/>
  <c r="B13" i="25"/>
  <c r="V24" i="25"/>
  <c r="B23" i="37"/>
  <c r="B24" i="16"/>
  <c r="DO16" i="17"/>
  <c r="B28" i="16"/>
  <c r="B32" i="22"/>
  <c r="EO18" i="28"/>
  <c r="BA19" i="18"/>
  <c r="DE17" i="36"/>
  <c r="AP17" i="18"/>
  <c r="BU19" i="18"/>
  <c r="A9" i="27"/>
  <c r="Q29" i="22"/>
  <c r="AJ17" i="31"/>
  <c r="V33" i="37"/>
  <c r="V23" i="37"/>
  <c r="AZ15" i="18"/>
  <c r="G26" i="22"/>
  <c r="N16" i="34"/>
  <c r="AB17" i="17"/>
  <c r="V19" i="18"/>
  <c r="AD18" i="28"/>
  <c r="EX17" i="17"/>
  <c r="CX18" i="17"/>
  <c r="V19" i="28"/>
  <c r="A7" i="18"/>
  <c r="B35" i="37"/>
  <c r="H19" i="18"/>
  <c r="BS19" i="18"/>
  <c r="C19" i="18"/>
  <c r="DX17" i="17"/>
  <c r="V15" i="19"/>
  <c r="L25" i="37"/>
  <c r="G16" i="13"/>
  <c r="DM18" i="28"/>
  <c r="DO17" i="36"/>
  <c r="T20" i="31"/>
  <c r="CU18" i="28"/>
  <c r="CK19" i="28"/>
  <c r="A7" i="35"/>
  <c r="G25" i="19"/>
  <c r="Q15" i="37"/>
  <c r="A10" i="34"/>
  <c r="V35" i="19"/>
  <c r="C20" i="31"/>
  <c r="BQ18" i="36"/>
  <c r="C3" i="18"/>
  <c r="AG3" i="19"/>
  <c r="G3" i="25"/>
  <c r="C3" i="17"/>
  <c r="D3" i="28"/>
  <c r="AG3" i="37"/>
  <c r="C3" i="36"/>
  <c r="C3" i="31"/>
  <c r="G3" i="19"/>
  <c r="L8" i="25"/>
  <c r="D40" i="12"/>
  <c r="D17" i="16"/>
  <c r="D58" i="12"/>
  <c r="A20" i="17"/>
  <c r="AG2" i="37"/>
  <c r="AG2" i="19"/>
  <c r="C2" i="31"/>
  <c r="L8" i="27"/>
  <c r="F20" i="13"/>
  <c r="D32" i="16"/>
  <c r="A22" i="18"/>
  <c r="D8" i="12"/>
  <c r="D17" i="12"/>
  <c r="J20" i="35"/>
  <c r="DB15" i="17"/>
  <c r="C2" i="18"/>
  <c r="G2" i="37"/>
  <c r="D8" i="16"/>
  <c r="A22" i="31"/>
  <c r="A20" i="36"/>
  <c r="D30" i="12"/>
  <c r="C2" i="17"/>
  <c r="C2" i="36"/>
  <c r="G19" i="22"/>
  <c r="D2" i="28"/>
  <c r="CF17" i="28"/>
  <c r="CX14" i="17"/>
  <c r="M19" i="31"/>
  <c r="AQ15" i="36"/>
  <c r="CS15" i="36"/>
  <c r="BO20" i="18"/>
  <c r="B51" i="16"/>
  <c r="C13" i="34"/>
  <c r="F19" i="31"/>
  <c r="G2" i="19"/>
  <c r="D2" i="13"/>
  <c r="EI16" i="28"/>
  <c r="F28" i="27" s="1"/>
  <c r="E20" i="22"/>
  <c r="C13" i="36"/>
  <c r="D14" i="13"/>
  <c r="P18" i="18"/>
  <c r="BK17" i="28"/>
  <c r="BF17" i="28"/>
  <c r="EM17" i="28"/>
  <c r="AU17" i="28"/>
  <c r="EF17" i="28"/>
  <c r="DS17" i="28"/>
  <c r="AA17" i="28"/>
  <c r="CU17" i="28"/>
  <c r="B6" i="22"/>
  <c r="C13" i="17"/>
  <c r="B34" i="16"/>
  <c r="AS17" i="28"/>
  <c r="A9" i="36"/>
  <c r="D13" i="13"/>
  <c r="E15" i="34"/>
  <c r="E16" i="35"/>
  <c r="B20" i="16"/>
  <c r="G29" i="25"/>
  <c r="B22" i="16"/>
  <c r="DE17" i="28"/>
  <c r="CQ17" i="28"/>
  <c r="W17" i="28"/>
  <c r="EI17" i="17"/>
  <c r="AU18" i="28"/>
  <c r="O13" i="35"/>
  <c r="M15" i="18"/>
  <c r="B34" i="12"/>
  <c r="E19" i="13"/>
  <c r="L16" i="35"/>
  <c r="G16" i="35"/>
  <c r="A11" i="35"/>
  <c r="A9" i="34"/>
  <c r="BI17" i="28"/>
  <c r="DZ17" i="28"/>
  <c r="Y17" i="28"/>
  <c r="CS17" i="28"/>
  <c r="Y29" i="37"/>
  <c r="T9" i="37"/>
  <c r="O9" i="25"/>
  <c r="T9" i="19"/>
  <c r="E9" i="22"/>
  <c r="A59" i="12"/>
  <c r="V32" i="22"/>
  <c r="L31" i="19"/>
  <c r="V31" i="37"/>
  <c r="DI17" i="28"/>
  <c r="DG16" i="36"/>
  <c r="D22" i="27" s="1"/>
  <c r="O30" i="22"/>
  <c r="A40" i="16"/>
  <c r="Y20" i="22"/>
  <c r="Y19" i="19"/>
  <c r="J19" i="37"/>
  <c r="U19" i="31"/>
  <c r="X19" i="31"/>
  <c r="BN20" i="18"/>
  <c r="EQ19" i="28"/>
  <c r="P17" i="34"/>
  <c r="DP18" i="36"/>
  <c r="DL19" i="28"/>
  <c r="FK19" i="28"/>
  <c r="FA19" i="28"/>
  <c r="EH18" i="17"/>
  <c r="DP19" i="28"/>
  <c r="EL18" i="17"/>
  <c r="A7" i="12"/>
  <c r="A8" i="12"/>
  <c r="J20" i="22"/>
  <c r="B45" i="16"/>
  <c r="E9" i="37"/>
  <c r="J30" i="22"/>
  <c r="O9" i="37"/>
  <c r="E29" i="37"/>
  <c r="B39" i="12"/>
  <c r="EZ17" i="28"/>
  <c r="E19" i="19"/>
  <c r="T20" i="22"/>
  <c r="J29" i="37"/>
  <c r="DJ16" i="17"/>
  <c r="K2" i="27" s="1"/>
  <c r="T30" i="22"/>
  <c r="AQ17" i="28"/>
  <c r="AJ16" i="36"/>
  <c r="B28" i="37" s="1"/>
  <c r="Q11" i="19"/>
  <c r="B21" i="19"/>
  <c r="Y19" i="37"/>
  <c r="T29" i="19"/>
  <c r="E9" i="25"/>
  <c r="B8" i="25"/>
  <c r="O30" i="25"/>
  <c r="E9" i="19"/>
  <c r="Y20" i="25"/>
  <c r="J9" i="25"/>
  <c r="E29" i="19"/>
  <c r="O29" i="37"/>
  <c r="J9" i="19"/>
  <c r="V21" i="19"/>
  <c r="L32" i="22"/>
  <c r="B31" i="37"/>
  <c r="L11" i="37"/>
  <c r="EX17" i="28"/>
  <c r="J19" i="19"/>
  <c r="J9" i="22"/>
  <c r="A20" i="35"/>
  <c r="BC16" i="36"/>
  <c r="H16" i="27" s="1"/>
  <c r="R19" i="31"/>
  <c r="M16" i="35"/>
  <c r="FF17" i="28"/>
  <c r="EE18" i="17"/>
  <c r="D43" i="12"/>
  <c r="EN18" i="17"/>
  <c r="CD18" i="36"/>
  <c r="FH19" i="28"/>
  <c r="EY18" i="17"/>
  <c r="CT18" i="36"/>
  <c r="B9" i="22"/>
  <c r="FB17" i="28"/>
  <c r="DK16" i="36"/>
  <c r="I22" i="27" s="1"/>
  <c r="T19" i="19"/>
  <c r="B26" i="22"/>
  <c r="G25" i="37"/>
  <c r="AR19" i="18"/>
  <c r="CD17" i="17"/>
  <c r="AJ17" i="36"/>
  <c r="P23" i="8"/>
  <c r="AE19" i="18"/>
  <c r="I17" i="17"/>
  <c r="C17" i="35"/>
  <c r="AX18" i="28"/>
  <c r="BF18" i="28"/>
  <c r="BO18" i="28"/>
  <c r="K17" i="36"/>
  <c r="CO18" i="28"/>
  <c r="CH19" i="18"/>
  <c r="BT17" i="17"/>
  <c r="Y18" i="28"/>
  <c r="CX18" i="28"/>
  <c r="AL17" i="36"/>
  <c r="CQ17" i="17"/>
  <c r="BH17" i="17"/>
  <c r="AP19" i="18"/>
  <c r="EB18" i="28"/>
  <c r="BX17" i="17"/>
  <c r="DG17" i="36"/>
  <c r="DX17" i="28"/>
  <c r="A10" i="17"/>
  <c r="B15" i="22"/>
  <c r="G35" i="37"/>
  <c r="CH18" i="28"/>
  <c r="A23" i="27"/>
  <c r="D18" i="28"/>
  <c r="BF16" i="17"/>
  <c r="BI18" i="28"/>
  <c r="N19" i="18"/>
  <c r="BZ17" i="17"/>
  <c r="X19" i="18"/>
  <c r="BH19" i="18"/>
  <c r="FD18" i="28"/>
  <c r="AM17" i="17"/>
  <c r="AT17" i="36"/>
  <c r="CY17" i="17"/>
  <c r="AC20" i="31"/>
  <c r="EI18" i="28"/>
  <c r="DJ17" i="17"/>
  <c r="N18" i="28"/>
  <c r="AE17" i="36"/>
  <c r="H20" i="31"/>
  <c r="EM17" i="17"/>
  <c r="BL17" i="36"/>
  <c r="AS18" i="28"/>
  <c r="AG18" i="28"/>
  <c r="Q20" i="31"/>
  <c r="BB18" i="28"/>
  <c r="BD17" i="17"/>
  <c r="CX17" i="36"/>
  <c r="M17" i="17"/>
  <c r="G15" i="37"/>
  <c r="E14" i="13"/>
  <c r="Q35" i="37"/>
  <c r="R20" i="31"/>
  <c r="K17" i="17"/>
  <c r="CL17" i="36"/>
  <c r="DU17" i="17"/>
  <c r="AQ17" i="36"/>
  <c r="O17" i="35"/>
  <c r="EM18" i="28"/>
  <c r="BF17" i="36"/>
  <c r="CS18" i="28"/>
  <c r="CD19" i="18"/>
  <c r="AW17" i="17"/>
  <c r="A12" i="18"/>
  <c r="L25" i="19"/>
  <c r="Q26" i="25"/>
  <c r="L35" i="37"/>
  <c r="EV18" i="28"/>
  <c r="BH17" i="36"/>
  <c r="BK18" i="28"/>
  <c r="CF17" i="17"/>
  <c r="R19" i="18"/>
  <c r="BC19" i="18"/>
  <c r="V20" i="31"/>
  <c r="EZ18" i="28"/>
  <c r="BR18" i="28"/>
  <c r="E16" i="34"/>
  <c r="CF19" i="18"/>
  <c r="CB18" i="28"/>
  <c r="BK17" i="17"/>
  <c r="EF18" i="28"/>
  <c r="BN19" i="18"/>
  <c r="A13" i="17"/>
  <c r="L26" i="25"/>
  <c r="L36" i="25"/>
  <c r="L13" i="25"/>
  <c r="Q34" i="25"/>
  <c r="Q13" i="37"/>
  <c r="L23" i="19"/>
  <c r="CH17" i="28"/>
  <c r="B25" i="19"/>
  <c r="B15" i="19"/>
  <c r="Q25" i="37"/>
  <c r="B15" i="37"/>
  <c r="ET18" i="28"/>
  <c r="AT19" i="18"/>
  <c r="DX18" i="28"/>
  <c r="DE18" i="28"/>
  <c r="AJ19" i="31"/>
  <c r="CZ17" i="36"/>
  <c r="O17" i="17"/>
  <c r="BL19" i="18"/>
  <c r="V17" i="17"/>
  <c r="U20" i="31"/>
  <c r="T17" i="36"/>
  <c r="C17" i="36"/>
  <c r="CL17" i="17"/>
  <c r="K16" i="34"/>
  <c r="CQ19" i="18"/>
  <c r="BV18" i="28"/>
  <c r="DB17" i="36"/>
  <c r="BB17" i="17"/>
  <c r="N20" i="31"/>
  <c r="ED18" i="28"/>
  <c r="Q17" i="17"/>
  <c r="CS17" i="36"/>
  <c r="DQ18" i="28"/>
  <c r="CN17" i="36"/>
  <c r="BD18" i="28"/>
  <c r="DG18" i="28"/>
  <c r="E20" i="31"/>
  <c r="V18" i="18"/>
  <c r="B26" i="25"/>
  <c r="L33" i="37"/>
  <c r="V36" i="22"/>
  <c r="Q36" i="22"/>
  <c r="L35" i="19"/>
  <c r="BO17" i="17"/>
  <c r="CB17" i="17"/>
  <c r="R17" i="36"/>
  <c r="AG19" i="18"/>
  <c r="N17" i="36"/>
  <c r="E17" i="35"/>
  <c r="AA18" i="28"/>
  <c r="BJ17" i="36"/>
  <c r="S20" i="31"/>
  <c r="O20" i="31"/>
  <c r="AI18" i="28"/>
  <c r="E17" i="17"/>
  <c r="CS19" i="18"/>
  <c r="EQ18" i="28"/>
  <c r="DO17" i="17"/>
  <c r="P16" i="34"/>
  <c r="ED17" i="17"/>
  <c r="DZ18" i="28"/>
  <c r="CU17" i="17"/>
  <c r="AW17" i="36"/>
  <c r="J20" i="31"/>
  <c r="T17" i="17"/>
  <c r="DQ17" i="17"/>
  <c r="X17" i="17"/>
  <c r="G17" i="36"/>
  <c r="EV17" i="28"/>
  <c r="V15" i="37"/>
  <c r="E13" i="13"/>
  <c r="L15" i="25"/>
  <c r="Q15" i="19"/>
  <c r="L36" i="22"/>
  <c r="B25" i="37"/>
  <c r="L34" i="22"/>
  <c r="B52" i="12"/>
  <c r="G15" i="19"/>
  <c r="L26" i="22"/>
  <c r="B35" i="19"/>
  <c r="Q26" i="22"/>
  <c r="L15" i="19"/>
  <c r="G36" i="22"/>
  <c r="V26" i="22"/>
  <c r="V25" i="37"/>
  <c r="BQ19" i="18"/>
  <c r="AM19" i="18"/>
  <c r="CJ19" i="18"/>
  <c r="EP17" i="17"/>
  <c r="CV17" i="36"/>
  <c r="AD20" i="31"/>
  <c r="W20" i="31"/>
  <c r="DC18" i="28"/>
  <c r="G16" i="34"/>
  <c r="AC17" i="36"/>
  <c r="L17" i="35"/>
  <c r="DB17" i="17"/>
  <c r="ER17" i="17"/>
  <c r="BF17" i="17"/>
  <c r="AM18" i="28"/>
  <c r="AS17" i="17"/>
  <c r="AA17" i="36"/>
  <c r="AQ17" i="17"/>
  <c r="AC19" i="18"/>
  <c r="F18" i="28"/>
  <c r="DZ17" i="17"/>
  <c r="CP17" i="36"/>
  <c r="P20" i="31"/>
  <c r="P17" i="36"/>
  <c r="J20" i="8"/>
  <c r="I20" i="8" s="1"/>
  <c r="C17" i="17"/>
  <c r="FF18" i="28"/>
  <c r="J12" i="34"/>
  <c r="V36" i="25"/>
  <c r="Q35" i="19"/>
  <c r="F18" i="13"/>
  <c r="G26" i="25"/>
  <c r="G36" i="25"/>
  <c r="G15" i="25"/>
  <c r="G34" i="25"/>
  <c r="Q23" i="37"/>
  <c r="B15" i="25"/>
  <c r="V25" i="19"/>
  <c r="V35" i="37"/>
  <c r="F19" i="13"/>
  <c r="G15" i="22"/>
  <c r="G35" i="19"/>
  <c r="L15" i="37"/>
  <c r="B36" i="22"/>
  <c r="EK17" i="17"/>
  <c r="BX18" i="28"/>
  <c r="BA17" i="36"/>
  <c r="CE17" i="36"/>
  <c r="M20" i="31"/>
  <c r="FB18" i="28"/>
  <c r="AO18" i="28"/>
  <c r="DH17" i="17"/>
  <c r="BC17" i="36"/>
  <c r="BU17" i="36"/>
  <c r="AZ18" i="28"/>
  <c r="EG17" i="17"/>
  <c r="G20" i="31"/>
  <c r="C16" i="34"/>
  <c r="FL18" i="28"/>
  <c r="AK18" i="28"/>
  <c r="BZ19" i="18"/>
  <c r="CS17" i="17"/>
  <c r="W18" i="28"/>
  <c r="FH18" i="28"/>
  <c r="AY17" i="36"/>
  <c r="K18" i="28"/>
  <c r="CB19" i="18"/>
  <c r="CO19" i="18"/>
  <c r="A11" i="17"/>
  <c r="K14" i="34"/>
  <c r="B41" i="12"/>
  <c r="N2" i="16"/>
  <c r="R2" i="12"/>
  <c r="CD18" i="18"/>
  <c r="AG18" i="18"/>
  <c r="B29" i="22"/>
  <c r="AB6" i="19"/>
  <c r="AB6" i="37"/>
  <c r="B37" i="16"/>
  <c r="B37" i="12"/>
  <c r="D1" i="13"/>
  <c r="G1" i="25"/>
  <c r="AG1" i="37"/>
  <c r="C1" i="34"/>
  <c r="C1" i="36"/>
  <c r="AG1" i="19"/>
  <c r="C1" i="31"/>
  <c r="G1" i="37"/>
  <c r="G1" i="19"/>
  <c r="C1" i="18"/>
  <c r="D1" i="28"/>
  <c r="G1" i="22"/>
  <c r="C1" i="17"/>
  <c r="A10" i="31"/>
  <c r="D11" i="13"/>
  <c r="A11" i="18"/>
  <c r="M15" i="31"/>
  <c r="A10" i="28"/>
  <c r="F16" i="13"/>
  <c r="A9" i="17"/>
  <c r="B48" i="16"/>
  <c r="B48" i="12"/>
  <c r="B44" i="16"/>
  <c r="B44" i="12"/>
  <c r="N18" i="18"/>
  <c r="BC18" i="18"/>
  <c r="A35" i="12"/>
  <c r="BZ17" i="28"/>
  <c r="AO17" i="28"/>
  <c r="DM17" i="28"/>
  <c r="BU15" i="36"/>
  <c r="B22" i="27" s="1"/>
  <c r="C15" i="36"/>
  <c r="BK15" i="17"/>
  <c r="EP15" i="17"/>
  <c r="V29" i="22"/>
  <c r="B15" i="12"/>
  <c r="B15" i="16"/>
  <c r="AR18" i="18"/>
  <c r="CQ18" i="18"/>
  <c r="B54" i="12"/>
  <c r="B54" i="16"/>
  <c r="BD17" i="36"/>
  <c r="W17" i="36"/>
  <c r="CE18" i="28"/>
  <c r="EE17" i="17"/>
  <c r="BI19" i="18"/>
  <c r="O16" i="34"/>
  <c r="CP17" i="17"/>
  <c r="CG18" i="28"/>
  <c r="Q19" i="18"/>
  <c r="J17" i="17"/>
  <c r="BY18" i="28"/>
  <c r="BT19" i="18"/>
  <c r="AP17" i="17"/>
  <c r="S19" i="18"/>
  <c r="DT18" i="28"/>
  <c r="AV18" i="28"/>
  <c r="DN18" i="28"/>
  <c r="S16" i="34"/>
  <c r="CO17" i="36"/>
  <c r="Z18" i="28"/>
  <c r="CT19" i="18"/>
  <c r="AJ18" i="28"/>
  <c r="BS18" i="28"/>
  <c r="DA17" i="36"/>
  <c r="CZ17" i="17"/>
  <c r="EL17" i="17"/>
  <c r="BP18" i="28"/>
  <c r="H17" i="36"/>
  <c r="F17" i="36"/>
  <c r="AC17" i="17"/>
  <c r="AM17" i="36"/>
  <c r="FI18" i="28"/>
  <c r="EC18" i="28"/>
  <c r="DI17" i="17"/>
  <c r="DC17" i="17"/>
  <c r="BE18" i="28"/>
  <c r="H16" i="34"/>
  <c r="DJ18" i="28"/>
  <c r="W17" i="17"/>
  <c r="CK17" i="36"/>
  <c r="L16" i="34"/>
  <c r="AR18" i="28"/>
  <c r="AD17" i="36"/>
  <c r="CR19" i="18"/>
  <c r="O19" i="18"/>
  <c r="EN18" i="28"/>
  <c r="BD19" i="18"/>
  <c r="AI17" i="17"/>
  <c r="ES17" i="17"/>
  <c r="F16" i="34"/>
  <c r="CF17" i="36"/>
  <c r="BV19" i="18"/>
  <c r="AN17" i="17"/>
  <c r="Y19" i="18"/>
  <c r="AH19" i="18"/>
  <c r="DL17" i="36"/>
  <c r="FM18" i="28"/>
  <c r="DF17" i="36"/>
  <c r="A24" i="27"/>
  <c r="CC17" i="17"/>
  <c r="FE18" i="28"/>
  <c r="CC19" i="18"/>
  <c r="BN18" i="28"/>
  <c r="DC17" i="36"/>
  <c r="EL18" i="28"/>
  <c r="CW17" i="36"/>
  <c r="CY17" i="36"/>
  <c r="BI17" i="36"/>
  <c r="BS17" i="36"/>
  <c r="U17" i="36"/>
  <c r="CM17" i="17"/>
  <c r="X18" i="28"/>
  <c r="EW18" i="28"/>
  <c r="BJ18" i="28"/>
  <c r="AN18" i="28"/>
  <c r="CD17" i="36"/>
  <c r="W19" i="18"/>
  <c r="U19" i="18"/>
  <c r="CP19" i="18"/>
  <c r="FC18" i="28"/>
  <c r="Q16" i="34"/>
  <c r="BM17" i="36"/>
  <c r="U17" i="17"/>
  <c r="DP17" i="17"/>
  <c r="BM19" i="18"/>
  <c r="CQ17" i="36"/>
  <c r="N17" i="17"/>
  <c r="CY18" i="28"/>
  <c r="DP18" i="28"/>
  <c r="EC17" i="17"/>
  <c r="AR17" i="36"/>
  <c r="J21" i="8"/>
  <c r="I21" i="8" s="1"/>
  <c r="AL19" i="18"/>
  <c r="DY18" i="28"/>
  <c r="EA18" i="28"/>
  <c r="DH17" i="36"/>
  <c r="AZ17" i="17"/>
  <c r="EQ17" i="17"/>
  <c r="AY18" i="28"/>
  <c r="AS19" i="18"/>
  <c r="BU17" i="17"/>
  <c r="O17" i="36"/>
  <c r="J17" i="36"/>
  <c r="A18" i="27"/>
  <c r="E18" i="28"/>
  <c r="AF19" i="18"/>
  <c r="BO17" i="36"/>
  <c r="AB17" i="36"/>
  <c r="EY17" i="17"/>
  <c r="AU19" i="18"/>
  <c r="DD18" i="28"/>
  <c r="DE17" i="17"/>
  <c r="AT17" i="17"/>
  <c r="R17" i="17"/>
  <c r="D17" i="17"/>
  <c r="ER18" i="28"/>
  <c r="Y17" i="17"/>
  <c r="L18" i="28"/>
  <c r="DP17" i="36"/>
  <c r="L17" i="36"/>
  <c r="AX17" i="36"/>
  <c r="CM18" i="28"/>
  <c r="D17" i="35"/>
  <c r="EA17" i="17"/>
  <c r="BC18" i="28"/>
  <c r="BY17" i="17"/>
  <c r="BR17" i="17"/>
  <c r="CE17" i="17"/>
  <c r="AL18" i="28"/>
  <c r="CE19" i="18"/>
  <c r="EE18" i="28"/>
  <c r="BW18" i="28"/>
  <c r="BA18" i="28"/>
  <c r="F17" i="17"/>
  <c r="AO17" i="36"/>
  <c r="H17" i="17"/>
  <c r="D16" i="34"/>
  <c r="CP18" i="28"/>
  <c r="CK19" i="18"/>
  <c r="EJ18" i="28"/>
  <c r="AK17" i="17"/>
  <c r="AI17" i="36"/>
  <c r="P17" i="35"/>
  <c r="CI18" i="28"/>
  <c r="DT17" i="17"/>
  <c r="BF19" i="18"/>
  <c r="AP18" i="28"/>
  <c r="AF17" i="36"/>
  <c r="BW17" i="17"/>
  <c r="R18" i="28"/>
  <c r="DA18" i="28"/>
  <c r="CC18" i="28"/>
  <c r="BV17" i="36"/>
  <c r="BL18" i="28"/>
  <c r="AH18" i="28"/>
  <c r="CA18" i="28"/>
  <c r="AU17" i="36"/>
  <c r="CG17" i="17"/>
  <c r="DR17" i="17"/>
  <c r="DW18" i="28"/>
  <c r="EV17" i="17"/>
  <c r="S17" i="36"/>
  <c r="AJ19" i="18"/>
  <c r="M17" i="35"/>
  <c r="FG18" i="28"/>
  <c r="A10" i="27"/>
  <c r="P17" i="17"/>
  <c r="AR17" i="17"/>
  <c r="AE17" i="17"/>
  <c r="Q23" i="8"/>
  <c r="AW19" i="18"/>
  <c r="CG19" i="18"/>
  <c r="Z17" i="36"/>
  <c r="BK17" i="36"/>
  <c r="DR18" i="28"/>
  <c r="CB17" i="36"/>
  <c r="A4" i="27"/>
  <c r="BU18" i="28"/>
  <c r="EJ17" i="17"/>
  <c r="CR18" i="28"/>
  <c r="EY18" i="28"/>
  <c r="EP18" i="28"/>
  <c r="BB17" i="36"/>
  <c r="DN17" i="36"/>
  <c r="EH17" i="17"/>
  <c r="I19" i="18"/>
  <c r="AV17" i="17"/>
  <c r="BE17" i="17"/>
  <c r="AD19" i="18"/>
  <c r="DJ17" i="36"/>
  <c r="CM17" i="36"/>
  <c r="L17" i="17"/>
  <c r="EG18" i="28"/>
  <c r="CI19" i="18"/>
  <c r="BR19" i="18"/>
  <c r="DH18" i="28"/>
  <c r="Q17" i="36"/>
  <c r="CT17" i="17"/>
  <c r="FK18" i="28"/>
  <c r="AB18" i="28"/>
  <c r="AT18" i="28"/>
  <c r="DK17" i="17"/>
  <c r="BG18" i="28"/>
  <c r="DV17" i="17"/>
  <c r="CJ17" i="17"/>
  <c r="AN19" i="18"/>
  <c r="CT18" i="28"/>
  <c r="DL18" i="28"/>
  <c r="FA18" i="28"/>
  <c r="BO19" i="18"/>
  <c r="F17" i="35"/>
  <c r="BB19" i="18"/>
  <c r="BP17" i="17"/>
  <c r="CV19" i="18"/>
  <c r="DF18" i="28"/>
  <c r="A30" i="27"/>
  <c r="CV17" i="17"/>
  <c r="BK19" i="18"/>
  <c r="CT17" i="36"/>
  <c r="AQ19" i="18"/>
  <c r="BC17" i="17"/>
  <c r="EN17" i="17"/>
  <c r="D17" i="36"/>
  <c r="DY17" i="17"/>
  <c r="AK17" i="36"/>
  <c r="CV18" i="28"/>
  <c r="AA18" i="31"/>
  <c r="I18" i="31"/>
  <c r="V18" i="31"/>
  <c r="CH18" i="18"/>
  <c r="AK18" i="18"/>
  <c r="H18" i="35"/>
  <c r="F18" i="35"/>
  <c r="G18" i="35"/>
  <c r="M18" i="35"/>
  <c r="D18" i="35"/>
  <c r="L18" i="35"/>
  <c r="E18" i="35"/>
  <c r="AT18" i="18"/>
  <c r="CS18" i="18"/>
  <c r="G15" i="34"/>
  <c r="R15" i="34"/>
  <c r="BS18" i="36"/>
  <c r="BY20" i="18"/>
  <c r="EX19" i="28"/>
  <c r="CN20" i="18"/>
  <c r="CQ20" i="18"/>
  <c r="EU18" i="17"/>
  <c r="CH20" i="18"/>
  <c r="CM20" i="18"/>
  <c r="DZ19" i="28"/>
  <c r="FJ19" i="28"/>
  <c r="CH18" i="36"/>
  <c r="CM18" i="36"/>
  <c r="EO19" i="28"/>
  <c r="EY19" i="28"/>
  <c r="DK18" i="17"/>
  <c r="CN18" i="36"/>
  <c r="CM19" i="28"/>
  <c r="DP18" i="17"/>
  <c r="DZ18" i="17"/>
  <c r="ED19" i="28"/>
  <c r="DR18" i="17"/>
  <c r="DX18" i="17"/>
  <c r="CC18" i="36"/>
  <c r="DS19" i="28"/>
  <c r="EX18" i="17"/>
  <c r="DO19" i="28"/>
  <c r="ED18" i="17"/>
  <c r="FG19" i="28"/>
  <c r="CT20" i="18"/>
  <c r="CP19" i="28"/>
  <c r="CO19" i="28"/>
  <c r="CG20" i="18"/>
  <c r="CJ20" i="18"/>
  <c r="DO18" i="36"/>
  <c r="CQ19" i="28"/>
  <c r="DH18" i="17"/>
  <c r="DE18" i="36"/>
  <c r="DQ19" i="28"/>
  <c r="DT19" i="28"/>
  <c r="EU19" i="28"/>
  <c r="DR19" i="28"/>
  <c r="EI19" i="28"/>
  <c r="CO18" i="36"/>
  <c r="S17" i="34"/>
  <c r="DF18" i="36"/>
  <c r="O17" i="34"/>
  <c r="L17" i="34"/>
  <c r="DF19" i="28"/>
  <c r="BV20" i="18"/>
  <c r="CY18" i="17"/>
  <c r="DB18" i="36"/>
  <c r="CF20" i="18"/>
  <c r="DD19" i="28"/>
  <c r="DV18" i="17"/>
  <c r="DX19" i="28"/>
  <c r="CE18" i="36"/>
  <c r="DW19" i="28"/>
  <c r="EB19" i="28"/>
  <c r="Q17" i="34"/>
  <c r="CK18" i="36"/>
  <c r="CU20" i="18"/>
  <c r="EF19" i="28"/>
  <c r="CK20" i="18"/>
  <c r="FE19" i="28"/>
  <c r="DJ18" i="36"/>
  <c r="DI19" i="28"/>
  <c r="EB18" i="17"/>
  <c r="DK19" i="28"/>
  <c r="DY18" i="17"/>
  <c r="DE18" i="17"/>
  <c r="EV19" i="28"/>
  <c r="DT18" i="17"/>
  <c r="BR18" i="36"/>
  <c r="EK18" i="17"/>
  <c r="BV18" i="36"/>
  <c r="CF18" i="36"/>
  <c r="CA18" i="36"/>
  <c r="H20" i="18"/>
  <c r="DJ19" i="28"/>
  <c r="DC19" i="28"/>
  <c r="ET19" i="28"/>
  <c r="CZ19" i="28"/>
  <c r="CB18" i="36"/>
  <c r="DA18" i="36"/>
  <c r="A6" i="12"/>
  <c r="A6" i="16"/>
  <c r="B46" i="16"/>
  <c r="B46" i="12"/>
  <c r="A8" i="18"/>
  <c r="A15" i="18"/>
  <c r="G9" i="25"/>
  <c r="D11" i="12"/>
  <c r="R19" i="28"/>
  <c r="E17" i="34"/>
  <c r="B29" i="37"/>
  <c r="D11" i="16"/>
  <c r="Z19" i="28"/>
  <c r="BI19" i="28"/>
  <c r="D57" i="16"/>
  <c r="CC19" i="28"/>
  <c r="BJ18" i="36"/>
  <c r="BZ18" i="17"/>
  <c r="AB19" i="28"/>
  <c r="V9" i="37"/>
  <c r="D16" i="16"/>
  <c r="D20" i="12"/>
  <c r="BJ19" i="28"/>
  <c r="AY18" i="17"/>
  <c r="CD18" i="17"/>
  <c r="B19" i="37"/>
  <c r="B19" i="19"/>
  <c r="AH18" i="17"/>
  <c r="C18" i="17"/>
  <c r="H17" i="34"/>
  <c r="V20" i="22"/>
  <c r="AU19" i="28"/>
  <c r="L19" i="37"/>
  <c r="I18" i="17"/>
  <c r="R18" i="36"/>
  <c r="AX19" i="28"/>
  <c r="AM18" i="17"/>
  <c r="D37" i="16"/>
  <c r="M16" i="31"/>
  <c r="C14" i="36"/>
  <c r="EB17" i="28"/>
  <c r="AM17" i="28"/>
  <c r="L29" i="25"/>
  <c r="B23" i="12"/>
  <c r="B23" i="16"/>
  <c r="Q19" i="22"/>
  <c r="X18" i="18"/>
  <c r="BS18" i="18"/>
  <c r="B13" i="12"/>
  <c r="B13" i="16"/>
  <c r="A21" i="31"/>
  <c r="A20" i="28"/>
  <c r="T20" i="28"/>
  <c r="A19" i="35"/>
  <c r="A21" i="18"/>
  <c r="A19" i="17"/>
  <c r="A19" i="36"/>
  <c r="J19" i="35"/>
  <c r="C3" i="34"/>
  <c r="G3" i="37"/>
  <c r="EG15" i="17"/>
  <c r="CX13" i="17"/>
  <c r="A11" i="28"/>
  <c r="BQ13" i="36"/>
  <c r="A10" i="36"/>
  <c r="AG17" i="28"/>
  <c r="AX17" i="28"/>
  <c r="Y20" i="31"/>
  <c r="I20" i="31"/>
  <c r="AA20" i="31"/>
  <c r="D20" i="31"/>
  <c r="K20" i="31"/>
  <c r="AB20" i="31"/>
  <c r="X20" i="31"/>
  <c r="V17" i="36"/>
  <c r="G17" i="35"/>
  <c r="BM17" i="17"/>
  <c r="BN17" i="36"/>
  <c r="BX19" i="18"/>
  <c r="DI18" i="28"/>
  <c r="DV18" i="28"/>
  <c r="CA17" i="36"/>
  <c r="AV19" i="18"/>
  <c r="G17" i="17"/>
  <c r="DI17" i="36"/>
  <c r="AK19" i="18"/>
  <c r="EB17" i="17"/>
  <c r="Z19" i="18"/>
  <c r="T19" i="18"/>
  <c r="DD17" i="17"/>
  <c r="CZ18" i="28"/>
  <c r="BR17" i="36"/>
  <c r="A3" i="27"/>
  <c r="CU19" i="18"/>
  <c r="Y17" i="36"/>
  <c r="CM19" i="18"/>
  <c r="BE19" i="18"/>
  <c r="AN17" i="36"/>
  <c r="DO18" i="28"/>
  <c r="AU17" i="17"/>
  <c r="BQ17" i="17"/>
  <c r="AO17" i="17"/>
  <c r="AH17" i="17"/>
  <c r="BV17" i="17"/>
  <c r="EK18" i="28"/>
  <c r="DF17" i="17"/>
  <c r="A17" i="27"/>
  <c r="CC17" i="36"/>
  <c r="BM18" i="28"/>
  <c r="BT18" i="28"/>
  <c r="FJ18" i="28"/>
  <c r="BZ18" i="28"/>
  <c r="CJ17" i="36"/>
  <c r="CI17" i="17"/>
  <c r="AD17" i="17"/>
  <c r="EU17" i="17"/>
  <c r="Q18" i="28"/>
  <c r="I17" i="36"/>
  <c r="CQ18" i="28"/>
  <c r="AQ18" i="28"/>
  <c r="AJ17" i="17"/>
  <c r="AY17" i="17"/>
  <c r="DS18" i="28"/>
  <c r="A29" i="27"/>
  <c r="E17" i="36"/>
  <c r="Z17" i="17"/>
  <c r="DS17" i="17"/>
  <c r="CO17" i="17"/>
  <c r="AH17" i="36"/>
  <c r="P19" i="18"/>
  <c r="R16" i="34"/>
  <c r="AI19" i="18"/>
  <c r="BJ19" i="18"/>
  <c r="CH17" i="36"/>
  <c r="DK18" i="28"/>
  <c r="CL18" i="28"/>
  <c r="AF17" i="17"/>
  <c r="EX18" i="28"/>
  <c r="BX17" i="36"/>
  <c r="V34" i="25"/>
  <c r="L34" i="25"/>
  <c r="G13" i="22"/>
  <c r="B23" i="19"/>
  <c r="V13" i="37"/>
  <c r="L13" i="19"/>
  <c r="V13" i="19"/>
  <c r="Q24" i="22"/>
  <c r="B24" i="22"/>
  <c r="L24" i="22"/>
  <c r="G23" i="19"/>
  <c r="V34" i="22"/>
  <c r="G24" i="22"/>
  <c r="B33" i="19"/>
  <c r="Q33" i="19"/>
  <c r="Q34" i="22"/>
  <c r="G34" i="22"/>
  <c r="Q23" i="19"/>
  <c r="G13" i="19"/>
  <c r="G23" i="37"/>
  <c r="G33" i="19"/>
  <c r="B33" i="37"/>
  <c r="G13" i="37"/>
  <c r="L13" i="37"/>
  <c r="V33" i="19"/>
  <c r="B34" i="22"/>
  <c r="Q13" i="19"/>
  <c r="G33" i="37"/>
  <c r="Q33" i="37"/>
  <c r="L33" i="19"/>
  <c r="B34" i="25"/>
  <c r="L23" i="37"/>
  <c r="B13" i="37"/>
  <c r="B13" i="19"/>
  <c r="E16" i="13"/>
  <c r="H15" i="18"/>
  <c r="A10" i="18"/>
  <c r="B11" i="12"/>
  <c r="B11" i="16"/>
  <c r="D20" i="13"/>
  <c r="C13" i="35"/>
  <c r="R23" i="8"/>
  <c r="R2" i="16"/>
  <c r="X2" i="12"/>
  <c r="BU18" i="18"/>
  <c r="Z18" i="18"/>
  <c r="B57" i="12"/>
  <c r="B57" i="16"/>
  <c r="B10" i="16"/>
  <c r="B10" i="12"/>
  <c r="CB18" i="18"/>
  <c r="AE18" i="18"/>
  <c r="L29" i="22" s="1"/>
  <c r="BJ16" i="36"/>
  <c r="DI16" i="36"/>
  <c r="E22" i="27" s="1"/>
  <c r="Y30" i="25"/>
  <c r="Y30" i="22"/>
  <c r="O19" i="37"/>
  <c r="B55" i="16"/>
  <c r="B55" i="12"/>
  <c r="A9" i="31"/>
  <c r="A9" i="18"/>
  <c r="D18" i="13"/>
  <c r="A9" i="28"/>
  <c r="C15" i="31"/>
  <c r="D19" i="13"/>
  <c r="D16" i="13"/>
  <c r="C15" i="18"/>
  <c r="A32" i="16"/>
  <c r="A32" i="12"/>
  <c r="G22" i="25"/>
  <c r="B31" i="19"/>
  <c r="V11" i="37"/>
  <c r="G22" i="22"/>
  <c r="G11" i="22"/>
  <c r="G32" i="22"/>
  <c r="V22" i="22"/>
  <c r="V11" i="19"/>
  <c r="V21" i="37"/>
  <c r="L21" i="37"/>
  <c r="G11" i="37"/>
  <c r="G31" i="37"/>
  <c r="B21" i="37"/>
  <c r="Q11" i="37"/>
  <c r="AL16" i="36"/>
  <c r="G28" i="37" s="1"/>
  <c r="CL16" i="36"/>
  <c r="T15" i="17"/>
  <c r="DO15" i="17"/>
  <c r="B19" i="12"/>
  <c r="B19" i="16"/>
  <c r="DV16" i="28"/>
  <c r="AX16" i="28"/>
  <c r="N16" i="28"/>
  <c r="A17" i="16"/>
  <c r="A17" i="12"/>
  <c r="B21" i="12"/>
  <c r="B21" i="16"/>
  <c r="EO17" i="28"/>
  <c r="BM17" i="28"/>
  <c r="B49" i="12"/>
  <c r="B49" i="16"/>
  <c r="CO18" i="18"/>
  <c r="B16" i="16"/>
  <c r="AP18" i="18"/>
  <c r="V19" i="22" s="1"/>
  <c r="B16" i="12"/>
  <c r="AI16" i="31"/>
  <c r="V15" i="28"/>
  <c r="AZ16" i="18"/>
  <c r="J13" i="34"/>
  <c r="DH16" i="17"/>
  <c r="J2" i="27" s="1"/>
  <c r="J2" i="16"/>
  <c r="Y15" i="36"/>
  <c r="CA15" i="36"/>
  <c r="C15" i="35"/>
  <c r="L15" i="35"/>
  <c r="AW16" i="17"/>
  <c r="EB16" i="17"/>
  <c r="BZ18" i="18"/>
  <c r="AC18" i="18"/>
  <c r="G29" i="22" s="1"/>
  <c r="B12" i="16"/>
  <c r="B12" i="12"/>
  <c r="J8" i="27"/>
  <c r="AW16" i="36"/>
  <c r="V8" i="37" s="1"/>
  <c r="CV16" i="36"/>
  <c r="V19" i="25"/>
  <c r="CP16" i="36"/>
  <c r="B19" i="25"/>
  <c r="B28" i="27"/>
  <c r="B27" i="16"/>
  <c r="B16" i="27"/>
  <c r="N32" i="8"/>
  <c r="A58" i="16"/>
  <c r="A58" i="12"/>
  <c r="Q18" i="37"/>
  <c r="AE16" i="36"/>
  <c r="CE16" i="36"/>
  <c r="H22" i="27" s="1"/>
  <c r="Q20" i="18"/>
  <c r="L20" i="22"/>
  <c r="T20" i="18"/>
  <c r="S20" i="18"/>
  <c r="B20" i="22"/>
  <c r="P20" i="18"/>
  <c r="W20" i="18"/>
  <c r="V20" i="18"/>
  <c r="R20" i="18"/>
  <c r="G20" i="22"/>
  <c r="U20" i="18"/>
  <c r="D14" i="12"/>
  <c r="O20" i="18"/>
  <c r="D14" i="16"/>
  <c r="D9" i="12"/>
  <c r="D9" i="16"/>
  <c r="N20" i="18"/>
  <c r="D31" i="16"/>
  <c r="D31" i="12"/>
  <c r="M17" i="31"/>
  <c r="C17" i="31"/>
  <c r="AK20" i="31"/>
  <c r="AJ20" i="31"/>
  <c r="AL20" i="31"/>
  <c r="D3" i="12"/>
  <c r="D3" i="16"/>
  <c r="B43" i="16"/>
  <c r="B43" i="12"/>
  <c r="A19" i="27"/>
  <c r="A20" i="27"/>
  <c r="A11" i="27"/>
  <c r="A12" i="27"/>
  <c r="E19" i="18"/>
  <c r="B29" i="25"/>
  <c r="B18" i="16"/>
  <c r="B18" i="12"/>
  <c r="Z16" i="17"/>
  <c r="D8" i="27" s="1"/>
  <c r="DQ16" i="17"/>
  <c r="B38" i="37"/>
  <c r="B38" i="19"/>
  <c r="V29" i="25"/>
  <c r="B29" i="16"/>
  <c r="B29" i="12"/>
  <c r="Q30" i="25"/>
  <c r="D25" i="12"/>
  <c r="D26" i="16"/>
  <c r="D26" i="12"/>
  <c r="D27" i="12"/>
  <c r="D25" i="16"/>
  <c r="D27" i="16"/>
  <c r="A30" i="12"/>
  <c r="A30" i="16"/>
  <c r="AB5" i="25"/>
  <c r="B5" i="25"/>
  <c r="E12" i="28"/>
  <c r="B25" i="16"/>
  <c r="B25" i="12"/>
  <c r="G16" i="17"/>
  <c r="I8" i="27" s="1"/>
  <c r="DD16" i="17"/>
  <c r="A8" i="36"/>
  <c r="A13" i="36"/>
  <c r="B26" i="16"/>
  <c r="Q29" i="25"/>
  <c r="B26" i="12"/>
  <c r="AS16" i="17"/>
  <c r="ED16" i="17"/>
  <c r="B17" i="22"/>
  <c r="B6" i="37"/>
  <c r="B6" i="19"/>
  <c r="B17" i="25"/>
  <c r="AM16" i="17"/>
  <c r="B8" i="27" s="1"/>
  <c r="DX16" i="17"/>
  <c r="AW15" i="36"/>
  <c r="CV15" i="36"/>
  <c r="B8" i="37"/>
  <c r="C2" i="27"/>
  <c r="L8" i="19"/>
  <c r="G18" i="19"/>
  <c r="F8" i="27"/>
  <c r="B18" i="19"/>
  <c r="E8" i="27"/>
  <c r="K8" i="27" l="1"/>
  <c r="Q8" i="37"/>
  <c r="C16" i="27"/>
  <c r="L19" i="25"/>
  <c r="D28" i="27"/>
  <c r="V8" i="19"/>
  <c r="D2" i="27"/>
  <c r="G8" i="19"/>
  <c r="B2" i="27"/>
  <c r="G28" i="19"/>
  <c r="I2" i="27"/>
  <c r="B24" i="17" l="1"/>
  <c r="B20" i="17" s="1"/>
  <c r="B25" i="17" l="1"/>
  <c r="B26" i="17" l="1"/>
  <c r="B27" i="17" l="1"/>
  <c r="B28" i="17" l="1"/>
  <c r="B29" i="17" l="1"/>
  <c r="B24" i="36"/>
  <c r="B23" i="36"/>
  <c r="B19" i="36" l="1"/>
  <c r="L6" i="37" s="1"/>
  <c r="BQ23" i="36"/>
  <c r="B29" i="36"/>
  <c r="BQ29" i="36" s="1"/>
  <c r="B30" i="17"/>
  <c r="B28" i="36"/>
  <c r="BQ28" i="36" s="1"/>
  <c r="B27" i="36"/>
  <c r="BQ27" i="36" s="1"/>
  <c r="B25" i="36"/>
  <c r="BQ25" i="36" s="1"/>
  <c r="B26" i="36"/>
  <c r="BQ26" i="36" s="1"/>
  <c r="B20" i="36"/>
  <c r="BQ24" i="36"/>
  <c r="B31" i="17" l="1"/>
  <c r="CX27" i="17"/>
  <c r="V28" i="28" s="1"/>
  <c r="AZ29" i="18"/>
  <c r="AX29" i="18" s="1"/>
  <c r="M29" i="18"/>
  <c r="J26" i="34"/>
  <c r="I26" i="34" s="1"/>
  <c r="BP27" i="36"/>
  <c r="M30" i="18"/>
  <c r="J27" i="34"/>
  <c r="I27" i="34" s="1"/>
  <c r="BP28" i="36"/>
  <c r="CX28" i="17"/>
  <c r="V29" i="28" s="1"/>
  <c r="AZ30" i="18"/>
  <c r="AX30" i="18" s="1"/>
  <c r="J22" i="34"/>
  <c r="CX23" i="17"/>
  <c r="V24" i="28" s="1"/>
  <c r="BQ19" i="36"/>
  <c r="BP19" i="36" s="1"/>
  <c r="AZ25" i="18"/>
  <c r="BP23" i="36"/>
  <c r="M25" i="18"/>
  <c r="M21" i="18" s="1"/>
  <c r="B30" i="36"/>
  <c r="BQ30" i="36" s="1"/>
  <c r="BP26" i="36"/>
  <c r="CX26" i="17"/>
  <c r="V27" i="28" s="1"/>
  <c r="M28" i="18"/>
  <c r="AZ28" i="18"/>
  <c r="AX28" i="18" s="1"/>
  <c r="J25" i="34"/>
  <c r="I25" i="34" s="1"/>
  <c r="M31" i="18"/>
  <c r="BP29" i="36"/>
  <c r="CX29" i="17"/>
  <c r="V30" i="28" s="1"/>
  <c r="J28" i="34"/>
  <c r="I28" i="34" s="1"/>
  <c r="AZ31" i="18"/>
  <c r="AX31" i="18" s="1"/>
  <c r="M26" i="18"/>
  <c r="M22" i="18" s="1"/>
  <c r="BP24" i="36"/>
  <c r="AZ26" i="18"/>
  <c r="AX26" i="18" s="1"/>
  <c r="AX22" i="18" s="1"/>
  <c r="BQ20" i="36"/>
  <c r="BP20" i="36" s="1"/>
  <c r="J23" i="34"/>
  <c r="CX24" i="17"/>
  <c r="V25" i="28" s="1"/>
  <c r="V21" i="28" s="1"/>
  <c r="CX25" i="17"/>
  <c r="V26" i="28" s="1"/>
  <c r="AZ27" i="18"/>
  <c r="M27" i="18"/>
  <c r="J24" i="34"/>
  <c r="I24" i="34" s="1"/>
  <c r="BP25" i="36"/>
  <c r="B31" i="36"/>
  <c r="BQ31" i="36" s="1"/>
  <c r="CK24" i="28" l="1"/>
  <c r="V20" i="28"/>
  <c r="M32" i="18"/>
  <c r="CX30" i="17"/>
  <c r="V31" i="28" s="1"/>
  <c r="CK31" i="28" s="1"/>
  <c r="CJ31" i="28" s="1"/>
  <c r="J29" i="34"/>
  <c r="I29" i="34" s="1"/>
  <c r="AZ32" i="18"/>
  <c r="AX32" i="18" s="1"/>
  <c r="BP30" i="36"/>
  <c r="CK29" i="28"/>
  <c r="CJ29" i="28" s="1"/>
  <c r="CW27" i="17"/>
  <c r="J30" i="34"/>
  <c r="I30" i="34" s="1"/>
  <c r="M33" i="18"/>
  <c r="CX31" i="17"/>
  <c r="V32" i="28" s="1"/>
  <c r="BP31" i="36"/>
  <c r="AZ33" i="18"/>
  <c r="AX33" i="18" s="1"/>
  <c r="AZ21" i="18"/>
  <c r="AX25" i="18"/>
  <c r="AX21" i="18" s="1"/>
  <c r="J19" i="34"/>
  <c r="I19" i="34" s="1"/>
  <c r="I23" i="34"/>
  <c r="CW29" i="17"/>
  <c r="CK30" i="28"/>
  <c r="CJ30" i="28" s="1"/>
  <c r="CW28" i="17"/>
  <c r="AX27" i="18"/>
  <c r="AZ22" i="18"/>
  <c r="CK27" i="28"/>
  <c r="CJ27" i="28" s="1"/>
  <c r="CW25" i="17"/>
  <c r="CK28" i="28"/>
  <c r="CJ28" i="28" s="1"/>
  <c r="CW26" i="17"/>
  <c r="CW23" i="17"/>
  <c r="CX19" i="17"/>
  <c r="CW19" i="17" s="1"/>
  <c r="B32" i="17"/>
  <c r="CW24" i="17"/>
  <c r="CX20" i="17"/>
  <c r="CW20" i="17" s="1"/>
  <c r="I22" i="34"/>
  <c r="J18" i="34"/>
  <c r="I18" i="34" s="1"/>
  <c r="B32" i="36"/>
  <c r="BQ32" i="36" s="1"/>
  <c r="CJ24" i="28" l="1"/>
  <c r="CJ20" i="28" s="1"/>
  <c r="CK20" i="28"/>
  <c r="B33" i="17"/>
  <c r="CW31" i="17"/>
  <c r="M34" i="18"/>
  <c r="J31" i="34"/>
  <c r="I31" i="34" s="1"/>
  <c r="AZ34" i="18"/>
  <c r="AX34" i="18" s="1"/>
  <c r="CX32" i="17"/>
  <c r="V33" i="28" s="1"/>
  <c r="CK33" i="28" s="1"/>
  <c r="CJ33" i="28" s="1"/>
  <c r="BP32" i="36"/>
  <c r="CW30" i="17"/>
  <c r="CK32" i="28"/>
  <c r="CJ32" i="28" s="1"/>
  <c r="CK26" i="28"/>
  <c r="CK25" i="28"/>
  <c r="CK21" i="28" s="1"/>
  <c r="B33" i="36"/>
  <c r="BQ33" i="36" s="1"/>
  <c r="CJ26" i="28" l="1"/>
  <c r="CW32" i="17"/>
  <c r="B34" i="17"/>
  <c r="J32" i="34"/>
  <c r="I32" i="34" s="1"/>
  <c r="M35" i="18"/>
  <c r="CX33" i="17"/>
  <c r="V34" i="28" s="1"/>
  <c r="CK34" i="28" s="1"/>
  <c r="CJ34" i="28" s="1"/>
  <c r="AZ35" i="18"/>
  <c r="AX35" i="18" s="1"/>
  <c r="BP33" i="36"/>
  <c r="CJ25" i="28"/>
  <c r="CJ21" i="28" s="1"/>
  <c r="B34" i="36"/>
  <c r="BQ34" i="36" s="1"/>
  <c r="M36" i="18" l="1"/>
  <c r="CX34" i="17"/>
  <c r="V35" i="28" s="1"/>
  <c r="CK35" i="28" s="1"/>
  <c r="CJ35" i="28" s="1"/>
  <c r="AZ36" i="18"/>
  <c r="AX36" i="18" s="1"/>
  <c r="BP34" i="36"/>
  <c r="J33" i="34"/>
  <c r="I33" i="34" s="1"/>
  <c r="B35" i="17"/>
  <c r="B21" i="17" s="1"/>
  <c r="CW33" i="17"/>
  <c r="B35" i="36"/>
  <c r="B36" i="17" l="1"/>
  <c r="CW34" i="17"/>
  <c r="BQ35" i="36"/>
  <c r="B21" i="36"/>
  <c r="B36" i="36"/>
  <c r="BQ36" i="36" s="1"/>
  <c r="BP35" i="36" l="1"/>
  <c r="M37" i="18"/>
  <c r="M23" i="18" s="1"/>
  <c r="CX35" i="17"/>
  <c r="V36" i="28" s="1"/>
  <c r="AZ37" i="18"/>
  <c r="J34" i="34"/>
  <c r="BQ21" i="36"/>
  <c r="BP21" i="36" s="1"/>
  <c r="M38" i="18"/>
  <c r="AZ38" i="18"/>
  <c r="AX38" i="18" s="1"/>
  <c r="J35" i="34"/>
  <c r="I35" i="34" s="1"/>
  <c r="BP36" i="36"/>
  <c r="CX36" i="17"/>
  <c r="V37" i="28" s="1"/>
  <c r="B37" i="17"/>
  <c r="B37" i="36"/>
  <c r="BQ37" i="36" s="1"/>
  <c r="V22" i="28" l="1"/>
  <c r="CK36" i="28"/>
  <c r="B38" i="17"/>
  <c r="J20" i="34"/>
  <c r="I20" i="34" s="1"/>
  <c r="I34" i="34"/>
  <c r="AX37" i="18"/>
  <c r="AX23" i="18" s="1"/>
  <c r="AZ23" i="18"/>
  <c r="CW36" i="17"/>
  <c r="CW35" i="17"/>
  <c r="CX21" i="17"/>
  <c r="CW21" i="17" s="1"/>
  <c r="BP37" i="36"/>
  <c r="J36" i="34"/>
  <c r="I36" i="34" s="1"/>
  <c r="M39" i="18"/>
  <c r="AZ39" i="18"/>
  <c r="AX39" i="18" s="1"/>
  <c r="CX37" i="17"/>
  <c r="V38" i="28" s="1"/>
  <c r="CK38" i="28" s="1"/>
  <c r="CJ38" i="28" s="1"/>
  <c r="B38" i="36"/>
  <c r="BQ38" i="36" s="1"/>
  <c r="CJ36" i="28" l="1"/>
  <c r="CJ22" i="28" s="1"/>
  <c r="CK22" i="28"/>
  <c r="B39" i="17"/>
  <c r="M40" i="18"/>
  <c r="CX38" i="17"/>
  <c r="V39" i="28" s="1"/>
  <c r="CK39" i="28" s="1"/>
  <c r="CJ39" i="28" s="1"/>
  <c r="AZ40" i="18"/>
  <c r="AX40" i="18" s="1"/>
  <c r="BP38" i="36"/>
  <c r="J37" i="34"/>
  <c r="I37" i="34" s="1"/>
  <c r="CK37" i="28"/>
  <c r="CW37" i="17"/>
  <c r="B39" i="36"/>
  <c r="BQ39" i="36" s="1"/>
  <c r="B40" i="17" l="1"/>
  <c r="J38" i="34"/>
  <c r="I38" i="34" s="1"/>
  <c r="BP39" i="36"/>
  <c r="M41" i="18"/>
  <c r="CX39" i="17"/>
  <c r="V40" i="28" s="1"/>
  <c r="CK40" i="28" s="1"/>
  <c r="CJ40" i="28" s="1"/>
  <c r="AZ41" i="18"/>
  <c r="AX41" i="18" s="1"/>
  <c r="CW38" i="17"/>
  <c r="CJ37" i="28"/>
  <c r="B40" i="36"/>
  <c r="BQ40" i="36" s="1"/>
  <c r="BP40" i="36" l="1"/>
  <c r="M42" i="18"/>
  <c r="J39" i="34"/>
  <c r="I39" i="34" s="1"/>
  <c r="AZ42" i="18"/>
  <c r="AX42" i="18" s="1"/>
  <c r="CX40" i="17"/>
  <c r="V41" i="28" s="1"/>
  <c r="CK41" i="28" s="1"/>
  <c r="CJ41" i="28" s="1"/>
  <c r="B41" i="17"/>
  <c r="B41" i="36"/>
  <c r="BQ41" i="36" s="1"/>
  <c r="M43" i="18" l="1"/>
  <c r="BP41" i="36"/>
  <c r="J40" i="34"/>
  <c r="I40" i="34" s="1"/>
  <c r="AZ43" i="18"/>
  <c r="AX43" i="18" s="1"/>
  <c r="CX41" i="17"/>
  <c r="V42" i="28" s="1"/>
  <c r="CK42" i="28" s="1"/>
  <c r="CJ42" i="28" s="1"/>
  <c r="B42" i="17"/>
  <c r="B42" i="36"/>
  <c r="BQ42" i="36" s="1"/>
  <c r="BP42" i="36" l="1"/>
  <c r="AZ44" i="18"/>
  <c r="AX44" i="18" s="1"/>
  <c r="M44" i="18"/>
  <c r="J41" i="34"/>
  <c r="CX42" i="17"/>
  <c r="V43" i="28" s="1"/>
  <c r="CK43" i="28" s="1"/>
  <c r="CJ43" i="28" s="1"/>
  <c r="B43" i="17"/>
  <c r="B43" i="36"/>
  <c r="BQ43" i="36" s="1"/>
  <c r="CX43" i="17" l="1"/>
  <c r="V44" i="28" s="1"/>
  <c r="CK44" i="28" s="1"/>
  <c r="CJ44" i="28" s="1"/>
  <c r="BP43" i="36"/>
  <c r="AZ45" i="18"/>
  <c r="AX45" i="18" s="1"/>
  <c r="M45" i="18"/>
  <c r="J42" i="34"/>
  <c r="B44" i="17"/>
  <c r="B44" i="36"/>
  <c r="BQ44" i="36" s="1"/>
  <c r="AZ46" i="18" l="1"/>
  <c r="AX46" i="18" s="1"/>
  <c r="CX44" i="17"/>
  <c r="V45" i="28" s="1"/>
  <c r="CK45" i="28" s="1"/>
  <c r="CJ45" i="28" s="1"/>
  <c r="M46" i="18"/>
  <c r="J43" i="34"/>
  <c r="BP44" i="36"/>
  <c r="B45" i="17"/>
  <c r="B45" i="36"/>
  <c r="BQ45" i="36" s="1"/>
  <c r="B46" i="17" l="1"/>
  <c r="J44" i="34"/>
  <c r="M47" i="18"/>
  <c r="BP45" i="36"/>
  <c r="CX45" i="17"/>
  <c r="V46" i="28" s="1"/>
  <c r="CK46" i="28" s="1"/>
  <c r="CJ46" i="28" s="1"/>
  <c r="AZ47" i="18"/>
  <c r="AX47" i="18" s="1"/>
  <c r="B46" i="36"/>
  <c r="BQ46" i="36" s="1"/>
  <c r="BP46" i="36" l="1"/>
  <c r="AZ48" i="18"/>
  <c r="AX48" i="18" s="1"/>
  <c r="M48" i="18"/>
  <c r="J45" i="34"/>
  <c r="CX46" i="17"/>
  <c r="V47" i="28" s="1"/>
  <c r="CK47" i="28" s="1"/>
  <c r="CJ47" i="28" s="1"/>
  <c r="B47" i="17"/>
  <c r="B47" i="36"/>
  <c r="BQ47" i="36" s="1"/>
  <c r="CX47" i="17" l="1"/>
  <c r="V48" i="28" s="1"/>
  <c r="CK48" i="28" s="1"/>
  <c r="CJ48" i="28" s="1"/>
  <c r="BP47" i="36"/>
  <c r="AZ49" i="18"/>
  <c r="AX49" i="18" s="1"/>
  <c r="J46" i="34"/>
  <c r="M49" i="18"/>
  <c r="B48" i="17"/>
  <c r="B48" i="36"/>
  <c r="BQ48" i="36" s="1"/>
  <c r="J47" i="34" l="1"/>
  <c r="AZ50" i="18"/>
  <c r="AX50" i="18" s="1"/>
  <c r="M50" i="18"/>
  <c r="CX48" i="17"/>
  <c r="V49" i="28" s="1"/>
  <c r="CK49" i="28" s="1"/>
  <c r="CJ49" i="28" s="1"/>
  <c r="B49" i="17"/>
  <c r="B49" i="36"/>
  <c r="BQ49" i="36" s="1"/>
  <c r="J48" i="34" l="1"/>
  <c r="AZ51" i="18"/>
  <c r="AX51" i="18" s="1"/>
  <c r="CX49" i="17"/>
  <c r="V50" i="28" s="1"/>
  <c r="CK50" i="28" s="1"/>
  <c r="CJ50" i="28" s="1"/>
  <c r="M51" i="18"/>
  <c r="B50" i="17"/>
  <c r="B50" i="36"/>
  <c r="BQ50" i="36" s="1"/>
  <c r="CX50" i="17" l="1"/>
  <c r="V51" i="28" s="1"/>
  <c r="CK51" i="28" s="1"/>
  <c r="CJ51" i="28" s="1"/>
  <c r="M52" i="18"/>
  <c r="J49" i="34"/>
  <c r="AZ52" i="18"/>
  <c r="AX52" i="18" s="1"/>
  <c r="B51" i="17"/>
  <c r="B51" i="36"/>
  <c r="BQ51" i="36" s="1"/>
  <c r="CX51" i="17" l="1"/>
  <c r="V52" i="28" s="1"/>
  <c r="CK52" i="28" s="1"/>
  <c r="CJ52" i="28" s="1"/>
  <c r="AZ53" i="18"/>
  <c r="AX53" i="18" s="1"/>
  <c r="M53" i="18"/>
  <c r="J50" i="34"/>
  <c r="B52" i="17"/>
  <c r="B52" i="36"/>
  <c r="BQ52" i="36" s="1"/>
  <c r="B53" i="17" l="1"/>
  <c r="CX52" i="17"/>
  <c r="V53" i="28" s="1"/>
  <c r="CK53" i="28" s="1"/>
  <c r="CJ53" i="28" s="1"/>
  <c r="AZ54" i="18"/>
  <c r="AX54" i="18" s="1"/>
  <c r="J51" i="34"/>
  <c r="M54" i="18"/>
  <c r="B53" i="36"/>
  <c r="BQ53" i="36" s="1"/>
  <c r="CX53" i="17" l="1"/>
  <c r="V54" i="28" s="1"/>
  <c r="CK54" i="28" s="1"/>
  <c r="CJ54" i="28" s="1"/>
  <c r="AZ55" i="18"/>
  <c r="AX55" i="18" s="1"/>
  <c r="J52" i="34"/>
  <c r="M55" i="18"/>
  <c r="B54" i="17"/>
  <c r="B54" i="36"/>
  <c r="BQ54" i="36" s="1"/>
  <c r="CX54" i="17" l="1"/>
  <c r="V55" i="28" s="1"/>
  <c r="CK55" i="28" s="1"/>
  <c r="CJ55" i="28" s="1"/>
  <c r="AZ56" i="18"/>
  <c r="AX56" i="18" s="1"/>
  <c r="M56" i="18"/>
  <c r="J53" i="34"/>
  <c r="B55" i="17"/>
  <c r="B55" i="36"/>
  <c r="BQ55" i="36" s="1"/>
  <c r="M57" i="18" l="1"/>
  <c r="AZ57" i="18"/>
  <c r="AX57" i="18" s="1"/>
  <c r="J54" i="34"/>
  <c r="CX55" i="17"/>
  <c r="V56" i="28" s="1"/>
  <c r="CK56" i="28" s="1"/>
  <c r="CJ56" i="28" s="1"/>
  <c r="B56" i="17"/>
  <c r="B56" i="36"/>
  <c r="BQ56" i="36" s="1"/>
  <c r="AZ58" i="18" l="1"/>
  <c r="AX58" i="18" s="1"/>
  <c r="M58" i="18"/>
  <c r="J55" i="34"/>
  <c r="CX56" i="17"/>
  <c r="V57" i="28" s="1"/>
  <c r="CK57" i="28" s="1"/>
  <c r="CJ57" i="28" s="1"/>
  <c r="B57" i="17"/>
  <c r="B57" i="36"/>
  <c r="BQ57" i="36" s="1"/>
  <c r="B58" i="17" l="1"/>
  <c r="M59" i="18"/>
  <c r="CX57" i="17"/>
  <c r="V58" i="28" s="1"/>
  <c r="CK58" i="28" s="1"/>
  <c r="CJ58" i="28" s="1"/>
  <c r="J56" i="34"/>
  <c r="AZ59" i="18"/>
  <c r="AX59" i="18" s="1"/>
  <c r="B58" i="36"/>
  <c r="BQ58" i="36" s="1"/>
  <c r="CX58" i="17" l="1"/>
  <c r="V59" i="28" s="1"/>
  <c r="CK59" i="28" s="1"/>
  <c r="CJ59" i="28" s="1"/>
  <c r="AZ60" i="18"/>
  <c r="AX60" i="18" s="1"/>
  <c r="J57" i="34"/>
  <c r="M60" i="18"/>
  <c r="B59" i="17"/>
  <c r="B59" i="36"/>
  <c r="BQ59" i="36" s="1"/>
  <c r="J58" i="34" l="1"/>
  <c r="M61" i="18"/>
  <c r="CX59" i="17"/>
  <c r="V60" i="28" s="1"/>
  <c r="CK60" i="28" s="1"/>
  <c r="CJ60" i="28" s="1"/>
  <c r="AZ61" i="18"/>
  <c r="AX61" i="18" s="1"/>
  <c r="B60" i="17"/>
  <c r="B60" i="36"/>
  <c r="BQ60" i="36" s="1"/>
  <c r="B61" i="17" l="1"/>
  <c r="CX60" i="17"/>
  <c r="V61" i="28" s="1"/>
  <c r="CK61" i="28" s="1"/>
  <c r="CJ61" i="28" s="1"/>
  <c r="AZ62" i="18"/>
  <c r="AX62" i="18" s="1"/>
  <c r="J59" i="34"/>
  <c r="M62" i="18"/>
  <c r="B61" i="36"/>
  <c r="BQ61" i="36" s="1"/>
  <c r="B62" i="17" l="1"/>
  <c r="CX61" i="17"/>
  <c r="V62" i="28" s="1"/>
  <c r="CK62" i="28" s="1"/>
  <c r="CJ62" i="28" s="1"/>
  <c r="AZ63" i="18"/>
  <c r="M63" i="18"/>
  <c r="J60" i="34"/>
  <c r="B62" i="36"/>
  <c r="BQ62" i="36" s="1"/>
  <c r="M64" i="18" l="1"/>
  <c r="J61" i="34"/>
  <c r="AZ64" i="18"/>
  <c r="CX62" i="17"/>
  <c r="V63" i="28" s="1"/>
  <c r="CK63" i="28" s="1"/>
  <c r="CJ63" i="28" s="1"/>
  <c r="B63" i="17"/>
  <c r="B63" i="36"/>
  <c r="BQ63" i="36" s="1"/>
  <c r="J62" i="34" l="1"/>
  <c r="CX63" i="17"/>
  <c r="V64" i="28" s="1"/>
  <c r="CK64" i="28" s="1"/>
  <c r="CJ64" i="28" s="1"/>
  <c r="AZ65" i="18"/>
  <c r="M65" i="18"/>
  <c r="B64" i="17"/>
  <c r="B64" i="36"/>
  <c r="BQ64" i="36" s="1"/>
  <c r="CX64" i="17" l="1"/>
  <c r="V65" i="28" s="1"/>
  <c r="CK65" i="28" s="1"/>
  <c r="CJ65" i="28" s="1"/>
  <c r="J63" i="34"/>
  <c r="AZ66" i="18"/>
  <c r="M66" i="18"/>
  <c r="B65" i="17"/>
  <c r="B65" i="36"/>
  <c r="BQ65" i="36" s="1"/>
  <c r="CX65" i="17" l="1"/>
  <c r="V66" i="28" s="1"/>
  <c r="CK66" i="28" s="1"/>
  <c r="CJ66" i="28" s="1"/>
  <c r="J64" i="34"/>
  <c r="AZ67" i="18"/>
  <c r="M67" i="18"/>
  <c r="B66" i="17"/>
  <c r="B66" i="36"/>
  <c r="BQ66" i="36" s="1"/>
  <c r="M68" i="18" l="1"/>
  <c r="AZ68" i="18"/>
  <c r="CX66" i="17"/>
  <c r="V67" i="28" s="1"/>
  <c r="CK67" i="28" s="1"/>
  <c r="J65" i="34"/>
  <c r="B67" i="17"/>
  <c r="B67" i="36"/>
  <c r="BQ67" i="36" s="1"/>
  <c r="AZ69" i="18" l="1"/>
  <c r="CX67" i="17"/>
  <c r="V68" i="28" s="1"/>
  <c r="CK68" i="28" s="1"/>
  <c r="J66" i="34"/>
  <c r="M69" i="18"/>
  <c r="B68" i="17"/>
  <c r="B68" i="36"/>
  <c r="BQ68" i="36" s="1"/>
  <c r="B69" i="17" l="1"/>
  <c r="M70" i="18"/>
  <c r="J67" i="34"/>
  <c r="CX68" i="17"/>
  <c r="V69" i="28" s="1"/>
  <c r="CK69" i="28" s="1"/>
  <c r="AZ70" i="18"/>
  <c r="B69" i="36"/>
  <c r="BQ69" i="36" s="1"/>
  <c r="B70" i="17" l="1"/>
  <c r="CX69" i="17"/>
  <c r="V70" i="28" s="1"/>
  <c r="CK70" i="28" s="1"/>
  <c r="M71" i="18"/>
  <c r="AZ71" i="18"/>
  <c r="J68" i="34"/>
  <c r="B70" i="36"/>
  <c r="BQ70" i="36" s="1"/>
  <c r="AZ72" i="18" l="1"/>
  <c r="J69" i="34"/>
  <c r="M72" i="18"/>
  <c r="CX70" i="17"/>
  <c r="V71" i="28" s="1"/>
  <c r="CK71" i="28" s="1"/>
  <c r="B71" i="17"/>
  <c r="B71" i="36"/>
  <c r="BQ71" i="36" s="1"/>
  <c r="B72" i="17" l="1"/>
  <c r="CX71" i="17"/>
  <c r="V72" i="28" s="1"/>
  <c r="CK72" i="28" s="1"/>
  <c r="AZ73" i="18"/>
  <c r="J70" i="34"/>
  <c r="M73" i="18"/>
  <c r="B72" i="36"/>
  <c r="BQ72" i="36" s="1"/>
  <c r="B73" i="17" l="1"/>
  <c r="J71" i="34"/>
  <c r="CX72" i="17"/>
  <c r="V73" i="28" s="1"/>
  <c r="CK73" i="28" s="1"/>
  <c r="M74" i="18"/>
  <c r="AZ74" i="18"/>
  <c r="B73" i="36"/>
  <c r="BQ73" i="36" s="1"/>
  <c r="J72" i="34" l="1"/>
  <c r="CX73" i="17"/>
  <c r="V74" i="28" s="1"/>
  <c r="CK74" i="28" s="1"/>
  <c r="M75" i="18"/>
  <c r="AZ75" i="18"/>
  <c r="B74" i="17"/>
  <c r="B74" i="36"/>
  <c r="BQ74" i="36" s="1"/>
  <c r="CX74" i="17" l="1"/>
  <c r="V75" i="28" s="1"/>
  <c r="CK75" i="28" s="1"/>
  <c r="J73" i="34"/>
  <c r="M76" i="18"/>
  <c r="AZ76" i="18"/>
  <c r="B75" i="17"/>
  <c r="B75" i="36"/>
  <c r="BQ75" i="36" s="1"/>
  <c r="B76" i="17" l="1"/>
  <c r="CX75" i="17"/>
  <c r="V76" i="28" s="1"/>
  <c r="CK76" i="28" s="1"/>
  <c r="M77" i="18"/>
  <c r="AZ77" i="18"/>
  <c r="J74" i="34"/>
  <c r="B76" i="36"/>
  <c r="BQ76" i="36" s="1"/>
  <c r="AZ78" i="18" l="1"/>
  <c r="CX76" i="17"/>
  <c r="V77" i="28" s="1"/>
  <c r="CK77" i="28" s="1"/>
  <c r="J75" i="34"/>
  <c r="M78" i="18"/>
  <c r="B77" i="17"/>
  <c r="B77" i="36"/>
  <c r="BQ77" i="36" s="1"/>
  <c r="J76" i="34" l="1"/>
  <c r="AZ79" i="18"/>
  <c r="M79" i="18"/>
  <c r="CX77" i="17"/>
  <c r="V78" i="28" s="1"/>
  <c r="CK78" i="28" s="1"/>
  <c r="B78" i="17"/>
  <c r="B78" i="36"/>
  <c r="BQ78" i="36" s="1"/>
  <c r="J77" i="34" l="1"/>
  <c r="AZ80" i="18"/>
  <c r="CX78" i="17"/>
  <c r="V79" i="28" s="1"/>
  <c r="CK79" i="28" s="1"/>
  <c r="M80" i="18"/>
  <c r="B79" i="17"/>
  <c r="B79" i="36"/>
  <c r="BQ79" i="36" s="1"/>
  <c r="CX79" i="17" l="1"/>
  <c r="V80" i="28" s="1"/>
  <c r="CK80" i="28" s="1"/>
  <c r="AZ81" i="18"/>
  <c r="J78" i="34"/>
  <c r="M81" i="18"/>
  <c r="B80" i="17"/>
  <c r="B80" i="36"/>
  <c r="BQ80" i="36" s="1"/>
  <c r="B81" i="17" l="1"/>
  <c r="J79" i="34"/>
  <c r="CX80" i="17"/>
  <c r="V81" i="28" s="1"/>
  <c r="CK81" i="28" s="1"/>
  <c r="M82" i="18"/>
  <c r="AZ82" i="18"/>
  <c r="B81" i="36"/>
  <c r="BQ81" i="36" s="1"/>
  <c r="AZ83" i="18" l="1"/>
  <c r="M83" i="18"/>
  <c r="CX81" i="17"/>
  <c r="V82" i="28" s="1"/>
  <c r="CK82" i="28" s="1"/>
  <c r="J80" i="34"/>
  <c r="B82" i="17"/>
  <c r="B82" i="36"/>
  <c r="BQ82" i="36" s="1"/>
  <c r="AZ84" i="18" l="1"/>
  <c r="J81" i="34"/>
  <c r="M84" i="18"/>
  <c r="CX82" i="17"/>
  <c r="V83" i="28" s="1"/>
  <c r="CK83" i="28" s="1"/>
  <c r="B83" i="17"/>
  <c r="B84" i="17"/>
  <c r="B83" i="36"/>
  <c r="BQ83" i="36" s="1"/>
  <c r="J82" i="34" l="1"/>
  <c r="CX83" i="17"/>
  <c r="V84" i="28" s="1"/>
  <c r="CK84" i="28" s="1"/>
  <c r="B85" i="17"/>
  <c r="B84" i="36"/>
  <c r="CK85" i="28" l="1"/>
  <c r="B86" i="17"/>
  <c r="B85" i="36"/>
  <c r="B87" i="17" l="1"/>
  <c r="B86" i="36"/>
  <c r="B87" i="36" l="1"/>
  <c r="B23" i="34" l="1"/>
  <c r="B19" i="34" s="1"/>
  <c r="B24" i="34"/>
  <c r="B25" i="34"/>
  <c r="B26" i="34"/>
  <c r="B27" i="34"/>
  <c r="B28" i="34"/>
  <c r="B22" i="34"/>
  <c r="B18" i="34" s="1"/>
  <c r="B29" i="34" l="1"/>
  <c r="B30" i="34" l="1"/>
  <c r="B31" i="34" l="1"/>
  <c r="B32" i="34" l="1"/>
  <c r="B33" i="34" l="1"/>
  <c r="B34" i="34" l="1"/>
  <c r="B20" i="34" s="1"/>
  <c r="B35" i="34" l="1"/>
  <c r="B36" i="34" l="1"/>
  <c r="B37" i="34" l="1"/>
  <c r="B38" i="34" l="1"/>
  <c r="B39" i="34" l="1"/>
  <c r="B40" i="34" l="1"/>
  <c r="B41" i="34" l="1"/>
  <c r="B42" i="34" l="1"/>
  <c r="B43" i="34" l="1"/>
  <c r="B44" i="34" l="1"/>
  <c r="B45" i="34" l="1"/>
  <c r="B46" i="34" l="1"/>
  <c r="B47" i="34" l="1"/>
  <c r="B48" i="34" l="1"/>
  <c r="B49" i="34" l="1"/>
  <c r="B50" i="34" l="1"/>
  <c r="B51" i="34" l="1"/>
  <c r="B52" i="34" l="1"/>
  <c r="B53" i="34" l="1"/>
  <c r="B54" i="34" l="1"/>
  <c r="B55" i="34" l="1"/>
  <c r="B56" i="34" l="1"/>
  <c r="B57" i="34" l="1"/>
  <c r="B58" i="34" l="1"/>
  <c r="B59" i="34" l="1"/>
  <c r="B60" i="34" l="1"/>
  <c r="B61" i="34" l="1"/>
  <c r="B62" i="34" l="1"/>
  <c r="B63" i="34" l="1"/>
  <c r="B64" i="34" l="1"/>
  <c r="B65" i="34" l="1"/>
  <c r="B66" i="34" l="1"/>
  <c r="B67" i="34" l="1"/>
  <c r="B68" i="34" l="1"/>
  <c r="B69" i="34" l="1"/>
  <c r="B70" i="34" l="1"/>
  <c r="B71" i="34" l="1"/>
  <c r="B72" i="34" l="1"/>
  <c r="B73" i="34" l="1"/>
  <c r="B74" i="34" l="1"/>
  <c r="B75" i="34" l="1"/>
  <c r="B76" i="34" l="1"/>
  <c r="B77" i="34" l="1"/>
  <c r="B78" i="34" l="1"/>
  <c r="B79" i="34" l="1"/>
  <c r="B80" i="34" l="1"/>
  <c r="B81" i="34" l="1"/>
  <c r="B82" i="34" l="1"/>
  <c r="M54" i="35" l="1"/>
  <c r="M55" i="35"/>
  <c r="M56" i="35"/>
  <c r="AL85" i="31" l="1"/>
  <c r="AK85" i="31"/>
  <c r="AJ85" i="31"/>
  <c r="AL86" i="31" l="1"/>
  <c r="AJ86" i="31"/>
  <c r="AK86" i="31"/>
  <c r="N25" i="18" l="1"/>
  <c r="N21" i="18" s="1"/>
  <c r="O25" i="18"/>
  <c r="O21" i="18" s="1"/>
  <c r="P25" i="18"/>
  <c r="P21" i="18" s="1"/>
  <c r="Q25" i="18"/>
  <c r="Q21" i="18" s="1"/>
  <c r="BC25" i="18"/>
  <c r="BC21" i="18" s="1"/>
  <c r="BD25" i="18"/>
  <c r="BD21" i="18" s="1"/>
  <c r="BE25" i="18"/>
  <c r="BE21" i="18" s="1"/>
  <c r="BF25" i="18"/>
  <c r="BF21" i="18" s="1"/>
  <c r="AC25" i="18"/>
  <c r="AC21" i="18" s="1"/>
  <c r="AD25" i="18"/>
  <c r="AD21" i="18" s="1"/>
  <c r="AM25" i="18"/>
  <c r="AM21" i="18" s="1"/>
  <c r="AN25" i="18"/>
  <c r="AN21" i="18" s="1"/>
  <c r="AE25" i="18"/>
  <c r="AE21" i="18" s="1"/>
  <c r="AF25" i="18"/>
  <c r="AF21" i="18" s="1"/>
  <c r="AI25" i="18"/>
  <c r="AI21" i="18" s="1"/>
  <c r="AJ25" i="18"/>
  <c r="AJ21" i="18" s="1"/>
  <c r="AK25" i="18"/>
  <c r="AK21" i="18" s="1"/>
  <c r="AL25" i="18"/>
  <c r="AL21" i="18" s="1"/>
  <c r="AG25" i="18"/>
  <c r="AG21" i="18" s="1"/>
  <c r="AH25" i="18"/>
  <c r="AH21" i="18" s="1"/>
  <c r="BZ25" i="18"/>
  <c r="BZ21" i="18" s="1"/>
  <c r="CA25" i="18"/>
  <c r="CA21" i="18" s="1"/>
  <c r="CJ25" i="18"/>
  <c r="CJ21" i="18" s="1"/>
  <c r="CK25" i="18"/>
  <c r="CK21" i="18" s="1"/>
  <c r="CB25" i="18"/>
  <c r="CB21" i="18" s="1"/>
  <c r="CC25" i="18"/>
  <c r="CC21" i="18" s="1"/>
  <c r="CF25" i="18"/>
  <c r="CF21" i="18" s="1"/>
  <c r="CG25" i="18"/>
  <c r="CG21" i="18" s="1"/>
  <c r="CH25" i="18"/>
  <c r="CH21" i="18" s="1"/>
  <c r="CI25" i="18"/>
  <c r="CI21" i="18" s="1"/>
  <c r="CD25" i="18"/>
  <c r="CD21" i="18" s="1"/>
  <c r="CE25" i="18"/>
  <c r="CE21" i="18" s="1"/>
  <c r="X25" i="18"/>
  <c r="X21" i="18" s="1"/>
  <c r="Y25" i="18"/>
  <c r="Y21" i="18" s="1"/>
  <c r="Z25" i="18"/>
  <c r="Z21" i="18" s="1"/>
  <c r="AA25" i="18"/>
  <c r="AA21" i="18" s="1"/>
  <c r="BS25" i="18"/>
  <c r="BS21" i="18" s="1"/>
  <c r="BT25" i="18"/>
  <c r="BT21" i="18" s="1"/>
  <c r="BU25" i="18"/>
  <c r="BU21" i="18" s="1"/>
  <c r="BV25" i="18"/>
  <c r="BV21" i="18" s="1"/>
  <c r="R25" i="18"/>
  <c r="R21" i="18" s="1"/>
  <c r="S25" i="18"/>
  <c r="S21" i="18" s="1"/>
  <c r="T25" i="18"/>
  <c r="T21" i="18" s="1"/>
  <c r="U25" i="18"/>
  <c r="U21" i="18" s="1"/>
  <c r="V25" i="18"/>
  <c r="V21" i="18" s="1"/>
  <c r="W25" i="18"/>
  <c r="W21" i="18" s="1"/>
  <c r="BJ25" i="18"/>
  <c r="BJ21" i="18" s="1"/>
  <c r="BK25" i="18"/>
  <c r="BK21" i="18" s="1"/>
  <c r="BL25" i="18"/>
  <c r="BL21" i="18" s="1"/>
  <c r="BM25" i="18"/>
  <c r="BM21" i="18" s="1"/>
  <c r="BN25" i="18"/>
  <c r="BN21" i="18" s="1"/>
  <c r="BO25" i="18"/>
  <c r="BO21" i="18" s="1"/>
  <c r="AR25" i="18"/>
  <c r="AR21" i="18" s="1"/>
  <c r="AS25" i="18"/>
  <c r="AS21" i="18" s="1"/>
  <c r="AT25" i="18"/>
  <c r="AT21" i="18" s="1"/>
  <c r="AU25" i="18"/>
  <c r="AU21" i="18" s="1"/>
  <c r="AP25" i="18"/>
  <c r="AP21" i="18" s="1"/>
  <c r="AQ25" i="18"/>
  <c r="AQ21" i="18" s="1"/>
  <c r="AV25" i="18"/>
  <c r="AV21" i="18" s="1"/>
  <c r="AW25" i="18"/>
  <c r="AW21" i="18" s="1"/>
  <c r="CQ25" i="18"/>
  <c r="CQ21" i="18" s="1"/>
  <c r="CR25" i="18"/>
  <c r="CR21" i="18" s="1"/>
  <c r="CS25" i="18"/>
  <c r="CS21" i="18" s="1"/>
  <c r="CT25" i="18"/>
  <c r="CT21" i="18" s="1"/>
  <c r="CO25" i="18"/>
  <c r="CO21" i="18" s="1"/>
  <c r="CP25" i="18"/>
  <c r="CP21" i="18" s="1"/>
  <c r="CU25" i="18"/>
  <c r="CU21" i="18" s="1"/>
  <c r="CV25" i="18"/>
  <c r="CV21" i="18" s="1"/>
  <c r="BX25" i="18"/>
  <c r="BX21" i="18" s="1"/>
  <c r="BY25" i="18"/>
  <c r="BY21" i="18" s="1"/>
  <c r="CM25" i="18"/>
  <c r="CM21" i="18" s="1"/>
  <c r="CN25" i="18"/>
  <c r="CN21" i="18" s="1"/>
  <c r="BQ25" i="18"/>
  <c r="BQ21" i="18" s="1"/>
  <c r="BR25" i="18"/>
  <c r="BR21" i="18" s="1"/>
  <c r="BH25" i="18"/>
  <c r="BH21" i="18" s="1"/>
  <c r="BI25" i="18"/>
  <c r="BI21" i="18" s="1"/>
  <c r="BA25" i="18"/>
  <c r="BA21" i="18" s="1"/>
  <c r="BB25" i="18"/>
  <c r="BB21" i="18" s="1"/>
  <c r="J31" i="22" l="1"/>
  <c r="J37" i="22"/>
  <c r="J21" i="22"/>
  <c r="J27" i="22"/>
  <c r="Y31" i="22"/>
  <c r="Y37" i="22"/>
  <c r="O21" i="22"/>
  <c r="O27" i="22"/>
  <c r="Q27" i="22"/>
  <c r="Q21" i="22"/>
  <c r="B37" i="22"/>
  <c r="B31" i="22"/>
  <c r="E21" i="22"/>
  <c r="E27" i="22"/>
  <c r="E37" i="22"/>
  <c r="E31" i="22"/>
  <c r="G27" i="22"/>
  <c r="G21" i="22"/>
  <c r="V27" i="22"/>
  <c r="V21" i="22"/>
  <c r="Q31" i="22"/>
  <c r="Q37" i="22"/>
  <c r="B27" i="22"/>
  <c r="B21" i="22"/>
  <c r="L21" i="22"/>
  <c r="L27" i="22"/>
  <c r="T31" i="22"/>
  <c r="T37" i="22"/>
  <c r="L37" i="22"/>
  <c r="L31" i="22"/>
  <c r="V31" i="22"/>
  <c r="V37" i="22"/>
  <c r="O31" i="22"/>
  <c r="O37" i="22"/>
  <c r="Y27" i="22"/>
  <c r="Y21" i="22"/>
  <c r="T21" i="22"/>
  <c r="T27" i="22"/>
  <c r="G37" i="22"/>
  <c r="G31" i="22"/>
  <c r="AF26" i="31" l="1"/>
  <c r="AF22" i="31" s="1"/>
  <c r="AF27" i="31"/>
  <c r="N26" i="18" l="1"/>
  <c r="N22" i="18" s="1"/>
  <c r="B23" i="22" s="1"/>
  <c r="C23" i="22" s="1"/>
  <c r="O26" i="18"/>
  <c r="O22" i="18" s="1"/>
  <c r="P26" i="18"/>
  <c r="P22" i="18" s="1"/>
  <c r="G23" i="22" s="1"/>
  <c r="H23" i="22" s="1"/>
  <c r="Q26" i="18"/>
  <c r="Q22" i="18" s="1"/>
  <c r="BC26" i="18"/>
  <c r="BC22" i="18" s="1"/>
  <c r="E23" i="22" s="1"/>
  <c r="D23" i="22" s="1"/>
  <c r="BD26" i="18"/>
  <c r="BD22" i="18" s="1"/>
  <c r="BE26" i="18"/>
  <c r="BE22" i="18" s="1"/>
  <c r="J23" i="22" s="1"/>
  <c r="I23" i="22" s="1"/>
  <c r="BF26" i="18"/>
  <c r="BF22" i="18" s="1"/>
  <c r="AC26" i="18"/>
  <c r="AC22" i="18" s="1"/>
  <c r="G33" i="22" s="1"/>
  <c r="H33" i="22" s="1"/>
  <c r="AD26" i="18"/>
  <c r="AD22" i="18" s="1"/>
  <c r="AM26" i="18"/>
  <c r="AM22" i="18" s="1"/>
  <c r="AN26" i="18"/>
  <c r="AN22" i="18" s="1"/>
  <c r="AE26" i="18"/>
  <c r="AE22" i="18" s="1"/>
  <c r="L33" i="22" s="1"/>
  <c r="M33" i="22" s="1"/>
  <c r="AF26" i="18"/>
  <c r="AF22" i="18" s="1"/>
  <c r="AI26" i="18"/>
  <c r="AI22" i="18" s="1"/>
  <c r="Q33" i="22" s="1"/>
  <c r="R33" i="22" s="1"/>
  <c r="AJ26" i="18"/>
  <c r="AJ22" i="18" s="1"/>
  <c r="AK26" i="18"/>
  <c r="AK22" i="18" s="1"/>
  <c r="AL26" i="18"/>
  <c r="AL22" i="18" s="1"/>
  <c r="AG26" i="18"/>
  <c r="AG22" i="18" s="1"/>
  <c r="B33" i="22" s="1"/>
  <c r="C33" i="22" s="1"/>
  <c r="AH26" i="18"/>
  <c r="AH22" i="18" s="1"/>
  <c r="BZ26" i="18"/>
  <c r="BZ22" i="18" s="1"/>
  <c r="J33" i="22" s="1"/>
  <c r="I33" i="22" s="1"/>
  <c r="CA26" i="18"/>
  <c r="CA22" i="18" s="1"/>
  <c r="CJ26" i="18"/>
  <c r="CJ22" i="18" s="1"/>
  <c r="CK26" i="18"/>
  <c r="CK22" i="18" s="1"/>
  <c r="CB26" i="18"/>
  <c r="CB22" i="18" s="1"/>
  <c r="O33" i="22" s="1"/>
  <c r="N33" i="22" s="1"/>
  <c r="CC26" i="18"/>
  <c r="CC22" i="18" s="1"/>
  <c r="CF26" i="18"/>
  <c r="CF22" i="18" s="1"/>
  <c r="T33" i="22" s="1"/>
  <c r="S33" i="22" s="1"/>
  <c r="CG26" i="18"/>
  <c r="CG22" i="18" s="1"/>
  <c r="CH26" i="18"/>
  <c r="CH22" i="18" s="1"/>
  <c r="CI26" i="18"/>
  <c r="CI22" i="18" s="1"/>
  <c r="CD26" i="18"/>
  <c r="CD22" i="18" s="1"/>
  <c r="E33" i="22" s="1"/>
  <c r="D33" i="22" s="1"/>
  <c r="CE26" i="18"/>
  <c r="CE22" i="18" s="1"/>
  <c r="X26" i="18"/>
  <c r="X22" i="18" s="1"/>
  <c r="Q23" i="22" s="1"/>
  <c r="R23" i="22" s="1"/>
  <c r="Y26" i="18"/>
  <c r="Y22" i="18" s="1"/>
  <c r="Z26" i="18"/>
  <c r="Z22" i="18" s="1"/>
  <c r="AA26" i="18"/>
  <c r="AA22" i="18" s="1"/>
  <c r="BS26" i="18"/>
  <c r="BS22" i="18" s="1"/>
  <c r="T23" i="22" s="1"/>
  <c r="S23" i="22" s="1"/>
  <c r="BT26" i="18"/>
  <c r="BT22" i="18" s="1"/>
  <c r="BU26" i="18"/>
  <c r="BU22" i="18" s="1"/>
  <c r="BV26" i="18"/>
  <c r="BV22" i="18" s="1"/>
  <c r="R26" i="18"/>
  <c r="R22" i="18" s="1"/>
  <c r="L23" i="22" s="1"/>
  <c r="M23" i="22" s="1"/>
  <c r="S26" i="18"/>
  <c r="S22" i="18" s="1"/>
  <c r="T26" i="18"/>
  <c r="T22" i="18" s="1"/>
  <c r="U26" i="18"/>
  <c r="U22" i="18" s="1"/>
  <c r="V26" i="18"/>
  <c r="V22" i="18" s="1"/>
  <c r="W26" i="18"/>
  <c r="W22" i="18" s="1"/>
  <c r="BJ26" i="18"/>
  <c r="BJ22" i="18" s="1"/>
  <c r="O23" i="22" s="1"/>
  <c r="N23" i="22" s="1"/>
  <c r="BK26" i="18"/>
  <c r="BK22" i="18" s="1"/>
  <c r="BL26" i="18"/>
  <c r="BL22" i="18" s="1"/>
  <c r="BM26" i="18"/>
  <c r="BM22" i="18" s="1"/>
  <c r="BN26" i="18"/>
  <c r="BN22" i="18" s="1"/>
  <c r="BO26" i="18"/>
  <c r="BO22" i="18" s="1"/>
  <c r="AR26" i="18"/>
  <c r="AR22" i="18" s="1"/>
  <c r="V33" i="22" s="1"/>
  <c r="W33" i="22" s="1"/>
  <c r="AS26" i="18"/>
  <c r="AS22" i="18" s="1"/>
  <c r="AT26" i="18"/>
  <c r="AT22" i="18" s="1"/>
  <c r="AU26" i="18"/>
  <c r="AU22" i="18" s="1"/>
  <c r="AP26" i="18"/>
  <c r="AP22" i="18" s="1"/>
  <c r="V23" i="22" s="1"/>
  <c r="W23" i="22" s="1"/>
  <c r="AQ26" i="18"/>
  <c r="AQ22" i="18" s="1"/>
  <c r="AV26" i="18"/>
  <c r="AV22" i="18" s="1"/>
  <c r="AW26" i="18"/>
  <c r="AW22" i="18" s="1"/>
  <c r="CQ26" i="18"/>
  <c r="CQ22" i="18" s="1"/>
  <c r="Y33" i="22" s="1"/>
  <c r="X33" i="22" s="1"/>
  <c r="CR26" i="18"/>
  <c r="CR22" i="18" s="1"/>
  <c r="CS26" i="18"/>
  <c r="CS22" i="18" s="1"/>
  <c r="CT26" i="18"/>
  <c r="CT22" i="18" s="1"/>
  <c r="CO26" i="18"/>
  <c r="CO22" i="18" s="1"/>
  <c r="Y23" i="22" s="1"/>
  <c r="X23" i="22" s="1"/>
  <c r="CP26" i="18"/>
  <c r="CP22" i="18" s="1"/>
  <c r="CU26" i="18"/>
  <c r="CU22" i="18" s="1"/>
  <c r="CV26" i="18"/>
  <c r="CV22" i="18" s="1"/>
  <c r="BX26" i="18"/>
  <c r="BX22" i="18" s="1"/>
  <c r="BY26" i="18"/>
  <c r="BY22" i="18" s="1"/>
  <c r="CM26" i="18"/>
  <c r="CM22" i="18" s="1"/>
  <c r="CN26" i="18"/>
  <c r="CN22" i="18" s="1"/>
  <c r="BQ26" i="18"/>
  <c r="BQ22" i="18" s="1"/>
  <c r="BR26" i="18"/>
  <c r="BR22" i="18" s="1"/>
  <c r="BH26" i="18"/>
  <c r="BH22" i="18" s="1"/>
  <c r="BI26" i="18"/>
  <c r="BI22" i="18" s="1"/>
  <c r="BA26" i="18"/>
  <c r="BA22" i="18" s="1"/>
  <c r="BB26" i="18"/>
  <c r="BB22" i="18" s="1"/>
  <c r="N27" i="18" l="1"/>
  <c r="O27" i="18"/>
  <c r="P27" i="18"/>
  <c r="Q27" i="18"/>
  <c r="BC27" i="18"/>
  <c r="BD27" i="18"/>
  <c r="BE27" i="18"/>
  <c r="BF27" i="18"/>
  <c r="AC27" i="18"/>
  <c r="AD27" i="18"/>
  <c r="AM27" i="18"/>
  <c r="AN27" i="18"/>
  <c r="AE27" i="18"/>
  <c r="AF27" i="18"/>
  <c r="AI27" i="18"/>
  <c r="AJ27" i="18"/>
  <c r="AK27" i="18"/>
  <c r="AL27" i="18"/>
  <c r="AG27" i="18"/>
  <c r="AH27" i="18"/>
  <c r="BZ27" i="18"/>
  <c r="CA27" i="18"/>
  <c r="CJ27" i="18"/>
  <c r="CK27" i="18"/>
  <c r="CB27" i="18"/>
  <c r="CC27" i="18"/>
  <c r="CF27" i="18"/>
  <c r="CG27" i="18"/>
  <c r="CH27" i="18"/>
  <c r="CI27" i="18"/>
  <c r="CD27" i="18"/>
  <c r="CE27" i="18"/>
  <c r="X27" i="18"/>
  <c r="Y27" i="18"/>
  <c r="Z27" i="18"/>
  <c r="AA27" i="18"/>
  <c r="BS27" i="18"/>
  <c r="BT27" i="18"/>
  <c r="BU27" i="18"/>
  <c r="BV27" i="18"/>
  <c r="R27" i="18"/>
  <c r="S27" i="18"/>
  <c r="T27" i="18"/>
  <c r="U27" i="18"/>
  <c r="V27" i="18"/>
  <c r="W27" i="18"/>
  <c r="BJ27" i="18"/>
  <c r="BK27" i="18"/>
  <c r="BL27" i="18"/>
  <c r="BM27" i="18"/>
  <c r="BN27" i="18"/>
  <c r="BO27" i="18"/>
  <c r="AR27" i="18"/>
  <c r="AS27" i="18"/>
  <c r="AT27" i="18"/>
  <c r="AU27" i="18"/>
  <c r="AP27" i="18"/>
  <c r="AQ27" i="18"/>
  <c r="AV27" i="18"/>
  <c r="AW27" i="18"/>
  <c r="CQ27" i="18"/>
  <c r="CR27" i="18"/>
  <c r="CS27" i="18"/>
  <c r="CT27" i="18"/>
  <c r="CO27" i="18"/>
  <c r="CP27" i="18"/>
  <c r="CU27" i="18"/>
  <c r="CV27" i="18"/>
  <c r="BX27" i="18"/>
  <c r="BY27" i="18"/>
  <c r="CM27" i="18"/>
  <c r="CN27" i="18"/>
  <c r="BQ27" i="18"/>
  <c r="BR27" i="18"/>
  <c r="BH27" i="18"/>
  <c r="BI27" i="18"/>
  <c r="BA27" i="18"/>
  <c r="BB27" i="18"/>
  <c r="AF28" i="31" l="1"/>
  <c r="N28" i="18"/>
  <c r="O28" i="18"/>
  <c r="P28" i="18"/>
  <c r="Q28" i="18"/>
  <c r="BC28" i="18"/>
  <c r="BD28" i="18"/>
  <c r="BE28" i="18"/>
  <c r="BF28" i="18"/>
  <c r="AC28" i="18"/>
  <c r="AD28" i="18"/>
  <c r="AM28" i="18"/>
  <c r="AN28" i="18"/>
  <c r="AE28" i="18"/>
  <c r="AF28" i="18"/>
  <c r="AI28" i="18"/>
  <c r="AJ28" i="18"/>
  <c r="AK28" i="18"/>
  <c r="AL28" i="18"/>
  <c r="AG28" i="18"/>
  <c r="AH28" i="18"/>
  <c r="BZ28" i="18"/>
  <c r="CA28" i="18"/>
  <c r="CJ28" i="18"/>
  <c r="CK28" i="18"/>
  <c r="CB28" i="18"/>
  <c r="CC28" i="18"/>
  <c r="CF28" i="18"/>
  <c r="CG28" i="18"/>
  <c r="CH28" i="18"/>
  <c r="CI28" i="18"/>
  <c r="CD28" i="18"/>
  <c r="CE28" i="18"/>
  <c r="X28" i="18"/>
  <c r="Y28" i="18"/>
  <c r="Z28" i="18"/>
  <c r="AA28" i="18"/>
  <c r="BS28" i="18"/>
  <c r="BT28" i="18"/>
  <c r="BU28" i="18"/>
  <c r="BV28" i="18"/>
  <c r="R28" i="18"/>
  <c r="S28" i="18"/>
  <c r="T28" i="18"/>
  <c r="U28" i="18"/>
  <c r="V28" i="18"/>
  <c r="W28" i="18"/>
  <c r="BJ28" i="18"/>
  <c r="BK28" i="18"/>
  <c r="BL28" i="18"/>
  <c r="BM28" i="18"/>
  <c r="BN28" i="18"/>
  <c r="BO28" i="18"/>
  <c r="AR28" i="18"/>
  <c r="AS28" i="18"/>
  <c r="AT28" i="18"/>
  <c r="AU28" i="18"/>
  <c r="AP28" i="18"/>
  <c r="AQ28" i="18"/>
  <c r="AV28" i="18"/>
  <c r="AW28" i="18"/>
  <c r="CQ28" i="18"/>
  <c r="CR28" i="18"/>
  <c r="CS28" i="18"/>
  <c r="CT28" i="18"/>
  <c r="CO28" i="18"/>
  <c r="CP28" i="18"/>
  <c r="CU28" i="18"/>
  <c r="CV28" i="18"/>
  <c r="BX28" i="18"/>
  <c r="BY28" i="18"/>
  <c r="CM28" i="18"/>
  <c r="CN28" i="18"/>
  <c r="BQ28" i="18"/>
  <c r="BR28" i="18"/>
  <c r="BH28" i="18"/>
  <c r="BI28" i="18"/>
  <c r="BA28" i="18"/>
  <c r="BB28" i="18"/>
  <c r="AF30" i="31" l="1"/>
  <c r="N29" i="18"/>
  <c r="O29" i="18"/>
  <c r="P29" i="18"/>
  <c r="Q29" i="18"/>
  <c r="BC29" i="18"/>
  <c r="BD29" i="18"/>
  <c r="BE29" i="18"/>
  <c r="BF29" i="18"/>
  <c r="AC29" i="18"/>
  <c r="AD29" i="18"/>
  <c r="AM29" i="18"/>
  <c r="AN29" i="18"/>
  <c r="AE29" i="18"/>
  <c r="AF29" i="18"/>
  <c r="AI29" i="18"/>
  <c r="AJ29" i="18"/>
  <c r="AK29" i="18"/>
  <c r="AL29" i="18"/>
  <c r="AG29" i="18"/>
  <c r="AH29" i="18"/>
  <c r="BZ29" i="18"/>
  <c r="CA29" i="18"/>
  <c r="CJ29" i="18"/>
  <c r="CK29" i="18"/>
  <c r="CB29" i="18"/>
  <c r="CC29" i="18"/>
  <c r="CF29" i="18"/>
  <c r="CG29" i="18"/>
  <c r="CH29" i="18"/>
  <c r="CI29" i="18"/>
  <c r="CD29" i="18"/>
  <c r="CE29" i="18"/>
  <c r="X29" i="18"/>
  <c r="Y29" i="18"/>
  <c r="Z29" i="18"/>
  <c r="AA29" i="18"/>
  <c r="BS29" i="18"/>
  <c r="BT29" i="18"/>
  <c r="BU29" i="18"/>
  <c r="BV29" i="18"/>
  <c r="R29" i="18"/>
  <c r="S29" i="18"/>
  <c r="T29" i="18"/>
  <c r="U29" i="18"/>
  <c r="V29" i="18"/>
  <c r="W29" i="18"/>
  <c r="BJ29" i="18"/>
  <c r="BK29" i="18"/>
  <c r="BL29" i="18"/>
  <c r="BM29" i="18"/>
  <c r="BN29" i="18"/>
  <c r="BO29" i="18"/>
  <c r="AR29" i="18"/>
  <c r="AS29" i="18"/>
  <c r="AT29" i="18"/>
  <c r="AU29" i="18"/>
  <c r="AP29" i="18"/>
  <c r="AQ29" i="18"/>
  <c r="AV29" i="18"/>
  <c r="AW29" i="18"/>
  <c r="CQ29" i="18"/>
  <c r="CR29" i="18"/>
  <c r="CS29" i="18"/>
  <c r="CT29" i="18"/>
  <c r="CO29" i="18"/>
  <c r="CP29" i="18"/>
  <c r="CU29" i="18"/>
  <c r="CV29" i="18"/>
  <c r="BX29" i="18"/>
  <c r="BY29" i="18"/>
  <c r="CM29" i="18"/>
  <c r="CN29" i="18"/>
  <c r="BQ29" i="18"/>
  <c r="BR29" i="18"/>
  <c r="BH29" i="18"/>
  <c r="BI29" i="18"/>
  <c r="BA29" i="18"/>
  <c r="BB29" i="18"/>
  <c r="AF32" i="31"/>
  <c r="AF29" i="31" l="1"/>
  <c r="N30" i="18" l="1"/>
  <c r="O30" i="18"/>
  <c r="P30" i="18"/>
  <c r="Q30" i="18"/>
  <c r="BC30" i="18"/>
  <c r="BD30" i="18"/>
  <c r="BE30" i="18"/>
  <c r="BF30" i="18"/>
  <c r="AC30" i="18"/>
  <c r="AD30" i="18"/>
  <c r="AM30" i="18"/>
  <c r="AN30" i="18"/>
  <c r="AE30" i="18"/>
  <c r="AF30" i="18"/>
  <c r="AI30" i="18"/>
  <c r="AJ30" i="18"/>
  <c r="AK30" i="18"/>
  <c r="AL30" i="18"/>
  <c r="AG30" i="18"/>
  <c r="AH30" i="18"/>
  <c r="BZ30" i="18"/>
  <c r="CA30" i="18"/>
  <c r="CJ30" i="18"/>
  <c r="CK30" i="18"/>
  <c r="CB30" i="18"/>
  <c r="CC30" i="18"/>
  <c r="CF30" i="18"/>
  <c r="CG30" i="18"/>
  <c r="CH30" i="18"/>
  <c r="CI30" i="18"/>
  <c r="CD30" i="18"/>
  <c r="CE30" i="18"/>
  <c r="X30" i="18"/>
  <c r="Y30" i="18"/>
  <c r="Z30" i="18"/>
  <c r="AA30" i="18"/>
  <c r="BS30" i="18"/>
  <c r="BT30" i="18"/>
  <c r="BU30" i="18"/>
  <c r="BV30" i="18"/>
  <c r="R30" i="18"/>
  <c r="S30" i="18"/>
  <c r="T30" i="18"/>
  <c r="U30" i="18"/>
  <c r="V30" i="18"/>
  <c r="W30" i="18"/>
  <c r="BJ30" i="18"/>
  <c r="BK30" i="18"/>
  <c r="BL30" i="18"/>
  <c r="BM30" i="18"/>
  <c r="BN30" i="18"/>
  <c r="BO30" i="18"/>
  <c r="AR30" i="18"/>
  <c r="AS30" i="18"/>
  <c r="AT30" i="18"/>
  <c r="AU30" i="18"/>
  <c r="AP30" i="18"/>
  <c r="AQ30" i="18"/>
  <c r="AV30" i="18"/>
  <c r="AW30" i="18"/>
  <c r="CQ30" i="18"/>
  <c r="CR30" i="18"/>
  <c r="CS30" i="18"/>
  <c r="CT30" i="18"/>
  <c r="CO30" i="18"/>
  <c r="CP30" i="18"/>
  <c r="CU30" i="18"/>
  <c r="CV30" i="18"/>
  <c r="BX30" i="18"/>
  <c r="BY30" i="18"/>
  <c r="CM30" i="18"/>
  <c r="CN30" i="18"/>
  <c r="BQ30" i="18"/>
  <c r="BR30" i="18"/>
  <c r="BH30" i="18"/>
  <c r="BI30" i="18"/>
  <c r="BA30" i="18"/>
  <c r="BB30" i="18"/>
  <c r="AF31" i="31" l="1"/>
  <c r="N31" i="18" l="1"/>
  <c r="O31" i="18"/>
  <c r="P31" i="18"/>
  <c r="Q31" i="18"/>
  <c r="BC31" i="18"/>
  <c r="BD31" i="18"/>
  <c r="BE31" i="18"/>
  <c r="BF31" i="18"/>
  <c r="AC31" i="18"/>
  <c r="AD31" i="18"/>
  <c r="AM31" i="18"/>
  <c r="AN31" i="18"/>
  <c r="AE31" i="18"/>
  <c r="AF31" i="18"/>
  <c r="AI31" i="18"/>
  <c r="AJ31" i="18"/>
  <c r="AK31" i="18"/>
  <c r="AL31" i="18"/>
  <c r="AG31" i="18"/>
  <c r="AH31" i="18"/>
  <c r="BZ31" i="18"/>
  <c r="CA31" i="18"/>
  <c r="CJ31" i="18"/>
  <c r="CK31" i="18"/>
  <c r="CB31" i="18"/>
  <c r="CC31" i="18"/>
  <c r="CF31" i="18"/>
  <c r="CG31" i="18"/>
  <c r="CH31" i="18"/>
  <c r="CI31" i="18"/>
  <c r="CD31" i="18"/>
  <c r="CE31" i="18"/>
  <c r="X31" i="18"/>
  <c r="Y31" i="18"/>
  <c r="Z31" i="18"/>
  <c r="AA31" i="18"/>
  <c r="BS31" i="18"/>
  <c r="BT31" i="18"/>
  <c r="BU31" i="18"/>
  <c r="BV31" i="18"/>
  <c r="R31" i="18"/>
  <c r="S31" i="18"/>
  <c r="T31" i="18"/>
  <c r="U31" i="18"/>
  <c r="V31" i="18"/>
  <c r="W31" i="18"/>
  <c r="BJ31" i="18"/>
  <c r="BK31" i="18"/>
  <c r="BL31" i="18"/>
  <c r="BM31" i="18"/>
  <c r="BN31" i="18"/>
  <c r="BO31" i="18"/>
  <c r="AR31" i="18"/>
  <c r="AS31" i="18"/>
  <c r="AT31" i="18"/>
  <c r="AU31" i="18"/>
  <c r="AP31" i="18"/>
  <c r="AQ31" i="18"/>
  <c r="AV31" i="18"/>
  <c r="AW31" i="18"/>
  <c r="CQ31" i="18"/>
  <c r="CR31" i="18"/>
  <c r="CS31" i="18"/>
  <c r="CT31" i="18"/>
  <c r="CO31" i="18"/>
  <c r="CP31" i="18"/>
  <c r="CU31" i="18"/>
  <c r="CV31" i="18"/>
  <c r="BX31" i="18"/>
  <c r="BY31" i="18"/>
  <c r="CM31" i="18"/>
  <c r="CN31" i="18"/>
  <c r="BQ31" i="18"/>
  <c r="BR31" i="18"/>
  <c r="BH31" i="18"/>
  <c r="BI31" i="18"/>
  <c r="BA31" i="18"/>
  <c r="BB31" i="18"/>
  <c r="N32" i="18" l="1"/>
  <c r="O32" i="18"/>
  <c r="P32" i="18"/>
  <c r="Q32" i="18"/>
  <c r="BC32" i="18"/>
  <c r="BD32" i="18"/>
  <c r="BE32" i="18"/>
  <c r="BF32" i="18"/>
  <c r="AC32" i="18"/>
  <c r="AD32" i="18"/>
  <c r="AM32" i="18"/>
  <c r="AN32" i="18"/>
  <c r="AE32" i="18"/>
  <c r="AF32" i="18"/>
  <c r="AI32" i="18"/>
  <c r="AJ32" i="18"/>
  <c r="AK32" i="18"/>
  <c r="AL32" i="18"/>
  <c r="AG32" i="18"/>
  <c r="AH32" i="18"/>
  <c r="BZ32" i="18"/>
  <c r="CA32" i="18"/>
  <c r="CJ32" i="18"/>
  <c r="CK32" i="18"/>
  <c r="CB32" i="18"/>
  <c r="CC32" i="18"/>
  <c r="CF32" i="18"/>
  <c r="CG32" i="18"/>
  <c r="CH32" i="18"/>
  <c r="CI32" i="18"/>
  <c r="CD32" i="18"/>
  <c r="CE32" i="18"/>
  <c r="X32" i="18"/>
  <c r="Y32" i="18"/>
  <c r="Z32" i="18"/>
  <c r="AA32" i="18"/>
  <c r="BS32" i="18"/>
  <c r="BT32" i="18"/>
  <c r="BU32" i="18"/>
  <c r="BV32" i="18"/>
  <c r="R32" i="18"/>
  <c r="S32" i="18"/>
  <c r="T32" i="18"/>
  <c r="U32" i="18"/>
  <c r="V32" i="18"/>
  <c r="W32" i="18"/>
  <c r="BJ32" i="18"/>
  <c r="BK32" i="18"/>
  <c r="BL32" i="18"/>
  <c r="BM32" i="18"/>
  <c r="BN32" i="18"/>
  <c r="BO32" i="18"/>
  <c r="AR32" i="18"/>
  <c r="AS32" i="18"/>
  <c r="AT32" i="18"/>
  <c r="AU32" i="18"/>
  <c r="AP32" i="18"/>
  <c r="AQ32" i="18"/>
  <c r="AV32" i="18"/>
  <c r="AW32" i="18"/>
  <c r="CQ32" i="18"/>
  <c r="CR32" i="18"/>
  <c r="CS32" i="18"/>
  <c r="CT32" i="18"/>
  <c r="CO32" i="18"/>
  <c r="CP32" i="18"/>
  <c r="CU32" i="18"/>
  <c r="CV32" i="18"/>
  <c r="BX32" i="18"/>
  <c r="BY32" i="18"/>
  <c r="CM32" i="18"/>
  <c r="CN32" i="18"/>
  <c r="BQ32" i="18"/>
  <c r="BR32" i="18"/>
  <c r="BH32" i="18"/>
  <c r="BI32" i="18"/>
  <c r="BA32" i="18"/>
  <c r="BB32" i="18"/>
  <c r="AF33" i="31"/>
  <c r="N33" i="18" l="1"/>
  <c r="O33" i="18"/>
  <c r="P33" i="18"/>
  <c r="Q33" i="18"/>
  <c r="BC33" i="18"/>
  <c r="BD33" i="18"/>
  <c r="BE33" i="18"/>
  <c r="BF33" i="18"/>
  <c r="AC33" i="18"/>
  <c r="AD33" i="18"/>
  <c r="AM33" i="18"/>
  <c r="AN33" i="18"/>
  <c r="AE33" i="18"/>
  <c r="AF33" i="18"/>
  <c r="AI33" i="18"/>
  <c r="AJ33" i="18"/>
  <c r="AK33" i="18"/>
  <c r="AL33" i="18"/>
  <c r="AG33" i="18"/>
  <c r="AH33" i="18"/>
  <c r="BZ33" i="18"/>
  <c r="CA33" i="18"/>
  <c r="CJ33" i="18"/>
  <c r="CK33" i="18"/>
  <c r="CB33" i="18"/>
  <c r="CC33" i="18"/>
  <c r="CF33" i="18"/>
  <c r="CG33" i="18"/>
  <c r="CH33" i="18"/>
  <c r="CI33" i="18"/>
  <c r="CD33" i="18"/>
  <c r="CE33" i="18"/>
  <c r="X33" i="18"/>
  <c r="Y33" i="18"/>
  <c r="Z33" i="18"/>
  <c r="AA33" i="18"/>
  <c r="BS33" i="18"/>
  <c r="BT33" i="18"/>
  <c r="BU33" i="18"/>
  <c r="BV33" i="18"/>
  <c r="R33" i="18"/>
  <c r="S33" i="18"/>
  <c r="T33" i="18"/>
  <c r="U33" i="18"/>
  <c r="V33" i="18"/>
  <c r="W33" i="18"/>
  <c r="BJ33" i="18"/>
  <c r="BK33" i="18"/>
  <c r="BL33" i="18"/>
  <c r="BM33" i="18"/>
  <c r="BN33" i="18"/>
  <c r="BO33" i="18"/>
  <c r="AR33" i="18"/>
  <c r="AS33" i="18"/>
  <c r="AT33" i="18"/>
  <c r="AU33" i="18"/>
  <c r="AP33" i="18"/>
  <c r="AQ33" i="18"/>
  <c r="AV33" i="18"/>
  <c r="AW33" i="18"/>
  <c r="CQ33" i="18"/>
  <c r="CR33" i="18"/>
  <c r="CS33" i="18"/>
  <c r="CT33" i="18"/>
  <c r="CO33" i="18"/>
  <c r="CP33" i="18"/>
  <c r="CU33" i="18"/>
  <c r="CV33" i="18"/>
  <c r="BX33" i="18"/>
  <c r="BY33" i="18"/>
  <c r="CM33" i="18"/>
  <c r="CN33" i="18"/>
  <c r="BQ33" i="18"/>
  <c r="BR33" i="18"/>
  <c r="BH33" i="18"/>
  <c r="BI33" i="18"/>
  <c r="BA33" i="18"/>
  <c r="BB33" i="18"/>
  <c r="AF34" i="31" l="1"/>
  <c r="N34" i="18" l="1"/>
  <c r="O34" i="18"/>
  <c r="P34" i="18"/>
  <c r="Q34" i="18"/>
  <c r="BC34" i="18"/>
  <c r="BD34" i="18"/>
  <c r="BE34" i="18"/>
  <c r="BF34" i="18"/>
  <c r="AC34" i="18"/>
  <c r="AD34" i="18"/>
  <c r="AM34" i="18"/>
  <c r="AN34" i="18"/>
  <c r="AE34" i="18"/>
  <c r="AF34" i="18"/>
  <c r="AI34" i="18"/>
  <c r="AJ34" i="18"/>
  <c r="AK34" i="18"/>
  <c r="AL34" i="18"/>
  <c r="AG34" i="18"/>
  <c r="AH34" i="18"/>
  <c r="BZ34" i="18"/>
  <c r="CA34" i="18"/>
  <c r="CJ34" i="18"/>
  <c r="CK34" i="18"/>
  <c r="CB34" i="18"/>
  <c r="CC34" i="18"/>
  <c r="CF34" i="18"/>
  <c r="CG34" i="18"/>
  <c r="CH34" i="18"/>
  <c r="CI34" i="18"/>
  <c r="CD34" i="18"/>
  <c r="CE34" i="18"/>
  <c r="X34" i="18"/>
  <c r="Y34" i="18"/>
  <c r="Z34" i="18"/>
  <c r="AA34" i="18"/>
  <c r="BS34" i="18"/>
  <c r="BT34" i="18"/>
  <c r="BU34" i="18"/>
  <c r="BV34" i="18"/>
  <c r="R34" i="18"/>
  <c r="S34" i="18"/>
  <c r="T34" i="18"/>
  <c r="U34" i="18"/>
  <c r="V34" i="18"/>
  <c r="W34" i="18"/>
  <c r="BJ34" i="18"/>
  <c r="BK34" i="18"/>
  <c r="BL34" i="18"/>
  <c r="BM34" i="18"/>
  <c r="BN34" i="18"/>
  <c r="BO34" i="18"/>
  <c r="AR34" i="18"/>
  <c r="AS34" i="18"/>
  <c r="AT34" i="18"/>
  <c r="AU34" i="18"/>
  <c r="AP34" i="18"/>
  <c r="AQ34" i="18"/>
  <c r="AV34" i="18"/>
  <c r="AW34" i="18"/>
  <c r="CQ34" i="18"/>
  <c r="CR34" i="18"/>
  <c r="CS34" i="18"/>
  <c r="CT34" i="18"/>
  <c r="CO34" i="18"/>
  <c r="CP34" i="18"/>
  <c r="CU34" i="18"/>
  <c r="CV34" i="18"/>
  <c r="BX34" i="18"/>
  <c r="BY34" i="18"/>
  <c r="CM34" i="18"/>
  <c r="CN34" i="18"/>
  <c r="BQ34" i="18"/>
  <c r="BR34" i="18"/>
  <c r="BH34" i="18"/>
  <c r="BI34" i="18"/>
  <c r="BA34" i="18"/>
  <c r="BB34" i="18"/>
  <c r="AF35" i="31" l="1"/>
  <c r="AF39" i="31" l="1"/>
  <c r="N35" i="18" l="1"/>
  <c r="O35" i="18"/>
  <c r="P35" i="18"/>
  <c r="Q35" i="18"/>
  <c r="BC35" i="18"/>
  <c r="BD35" i="18"/>
  <c r="BE35" i="18"/>
  <c r="BF35" i="18"/>
  <c r="AC35" i="18"/>
  <c r="AD35" i="18"/>
  <c r="AM35" i="18"/>
  <c r="AN35" i="18"/>
  <c r="AE35" i="18"/>
  <c r="AF35" i="18"/>
  <c r="AI35" i="18"/>
  <c r="AJ35" i="18"/>
  <c r="AK35" i="18"/>
  <c r="AL35" i="18"/>
  <c r="AG35" i="18"/>
  <c r="AH35" i="18"/>
  <c r="BZ35" i="18"/>
  <c r="CA35" i="18"/>
  <c r="CJ35" i="18"/>
  <c r="CK35" i="18"/>
  <c r="CB35" i="18"/>
  <c r="CC35" i="18"/>
  <c r="CF35" i="18"/>
  <c r="CG35" i="18"/>
  <c r="CH35" i="18"/>
  <c r="CI35" i="18"/>
  <c r="CD35" i="18"/>
  <c r="CE35" i="18"/>
  <c r="X35" i="18"/>
  <c r="Y35" i="18"/>
  <c r="Z35" i="18"/>
  <c r="AA35" i="18"/>
  <c r="BS35" i="18"/>
  <c r="BT35" i="18"/>
  <c r="BU35" i="18"/>
  <c r="BV35" i="18"/>
  <c r="R35" i="18"/>
  <c r="S35" i="18"/>
  <c r="T35" i="18"/>
  <c r="U35" i="18"/>
  <c r="V35" i="18"/>
  <c r="W35" i="18"/>
  <c r="BJ35" i="18"/>
  <c r="BK35" i="18"/>
  <c r="BL35" i="18"/>
  <c r="BM35" i="18"/>
  <c r="BN35" i="18"/>
  <c r="BO35" i="18"/>
  <c r="AR35" i="18"/>
  <c r="AS35" i="18"/>
  <c r="AT35" i="18"/>
  <c r="AU35" i="18"/>
  <c r="AP35" i="18"/>
  <c r="AQ35" i="18"/>
  <c r="AV35" i="18"/>
  <c r="AW35" i="18"/>
  <c r="CQ35" i="18"/>
  <c r="CR35" i="18"/>
  <c r="CS35" i="18"/>
  <c r="CT35" i="18"/>
  <c r="CO35" i="18"/>
  <c r="CP35" i="18"/>
  <c r="CU35" i="18"/>
  <c r="CV35" i="18"/>
  <c r="BX35" i="18"/>
  <c r="BY35" i="18"/>
  <c r="CM35" i="18"/>
  <c r="CN35" i="18"/>
  <c r="BQ35" i="18"/>
  <c r="BR35" i="18"/>
  <c r="BH35" i="18"/>
  <c r="BI35" i="18"/>
  <c r="BA35" i="18"/>
  <c r="BB35" i="18"/>
  <c r="N24" i="28"/>
  <c r="O24" i="28"/>
  <c r="D24" i="28"/>
  <c r="E24" i="28"/>
  <c r="K24" i="28"/>
  <c r="L24" i="28"/>
  <c r="Q24" i="28"/>
  <c r="R24" i="28"/>
  <c r="F24" i="28"/>
  <c r="H24" i="28"/>
  <c r="AF36" i="31" l="1"/>
  <c r="BC23" i="17"/>
  <c r="BC19" i="17" s="1"/>
  <c r="F10" i="27" s="1"/>
  <c r="N36" i="18"/>
  <c r="O36" i="18"/>
  <c r="P36" i="18"/>
  <c r="Q36" i="18"/>
  <c r="BC36" i="18"/>
  <c r="BD36" i="18"/>
  <c r="BE36" i="18"/>
  <c r="BF36" i="18"/>
  <c r="AC36" i="18"/>
  <c r="AD36" i="18"/>
  <c r="AM36" i="18"/>
  <c r="AN36" i="18"/>
  <c r="AE36" i="18"/>
  <c r="AF36" i="18"/>
  <c r="AI36" i="18"/>
  <c r="AJ36" i="18"/>
  <c r="AK36" i="18"/>
  <c r="AL36" i="18"/>
  <c r="AG36" i="18"/>
  <c r="AH36" i="18"/>
  <c r="BZ36" i="18"/>
  <c r="CA36" i="18"/>
  <c r="CJ36" i="18"/>
  <c r="CK36" i="18"/>
  <c r="CB36" i="18"/>
  <c r="CC36" i="18"/>
  <c r="CF36" i="18"/>
  <c r="CG36" i="18"/>
  <c r="CH36" i="18"/>
  <c r="CI36" i="18"/>
  <c r="CD36" i="18"/>
  <c r="CE36" i="18"/>
  <c r="X36" i="18"/>
  <c r="Y36" i="18"/>
  <c r="Z36" i="18"/>
  <c r="AA36" i="18"/>
  <c r="BS36" i="18"/>
  <c r="BT36" i="18"/>
  <c r="BU36" i="18"/>
  <c r="BV36" i="18"/>
  <c r="R36" i="18"/>
  <c r="S36" i="18"/>
  <c r="T36" i="18"/>
  <c r="U36" i="18"/>
  <c r="V36" i="18"/>
  <c r="W36" i="18"/>
  <c r="BJ36" i="18"/>
  <c r="BK36" i="18"/>
  <c r="BL36" i="18"/>
  <c r="BM36" i="18"/>
  <c r="BN36" i="18"/>
  <c r="BO36" i="18"/>
  <c r="AR36" i="18"/>
  <c r="AS36" i="18"/>
  <c r="AT36" i="18"/>
  <c r="AU36" i="18"/>
  <c r="AP36" i="18"/>
  <c r="AQ36" i="18"/>
  <c r="AV36" i="18"/>
  <c r="AW36" i="18"/>
  <c r="CQ36" i="18"/>
  <c r="CR36" i="18"/>
  <c r="CS36" i="18"/>
  <c r="CT36" i="18"/>
  <c r="CO36" i="18"/>
  <c r="CP36" i="18"/>
  <c r="CU36" i="18"/>
  <c r="CV36" i="18"/>
  <c r="BX36" i="18"/>
  <c r="BY36" i="18"/>
  <c r="CM36" i="18"/>
  <c r="CN36" i="18"/>
  <c r="BQ36" i="18"/>
  <c r="BR36" i="18"/>
  <c r="BH36" i="18"/>
  <c r="BI36" i="18"/>
  <c r="BA36" i="18"/>
  <c r="BB36" i="18"/>
  <c r="H25" i="28"/>
  <c r="H20" i="28" s="1"/>
  <c r="F25" i="28"/>
  <c r="F20" i="28" s="1"/>
  <c r="C35" i="27" s="1"/>
  <c r="R25" i="28"/>
  <c r="R20" i="28" s="1"/>
  <c r="Q25" i="28"/>
  <c r="Q20" i="28" s="1"/>
  <c r="L25" i="28"/>
  <c r="L20" i="28" s="1"/>
  <c r="K25" i="28"/>
  <c r="K20" i="28" s="1"/>
  <c r="E25" i="28"/>
  <c r="E20" i="28" s="1"/>
  <c r="D25" i="28"/>
  <c r="D20" i="28" s="1"/>
  <c r="B35" i="27" s="1"/>
  <c r="O25" i="28"/>
  <c r="O20" i="28" s="1"/>
  <c r="N26" i="28"/>
  <c r="N21" i="28" s="1"/>
  <c r="F36" i="27" s="1"/>
  <c r="AF37" i="31"/>
  <c r="AF23" i="31" s="1"/>
  <c r="B10" i="25" l="1"/>
  <c r="D35" i="27"/>
  <c r="E35" i="27"/>
  <c r="G16" i="25"/>
  <c r="G10" i="25"/>
  <c r="Q16" i="25"/>
  <c r="Q10" i="25"/>
  <c r="G35" i="27"/>
  <c r="N37" i="18"/>
  <c r="N23" i="18" s="1"/>
  <c r="B25" i="22" s="1"/>
  <c r="C25" i="22" s="1"/>
  <c r="O37" i="18"/>
  <c r="O23" i="18" s="1"/>
  <c r="P37" i="18"/>
  <c r="P23" i="18" s="1"/>
  <c r="G25" i="22" s="1"/>
  <c r="H25" i="22" s="1"/>
  <c r="Q37" i="18"/>
  <c r="Q23" i="18" s="1"/>
  <c r="BC37" i="18"/>
  <c r="BC23" i="18" s="1"/>
  <c r="E25" i="22" s="1"/>
  <c r="D25" i="22" s="1"/>
  <c r="BD37" i="18"/>
  <c r="BD23" i="18" s="1"/>
  <c r="BE37" i="18"/>
  <c r="BE23" i="18" s="1"/>
  <c r="J25" i="22" s="1"/>
  <c r="I25" i="22" s="1"/>
  <c r="BF37" i="18"/>
  <c r="BF23" i="18" s="1"/>
  <c r="AC37" i="18"/>
  <c r="AC23" i="18" s="1"/>
  <c r="G35" i="22" s="1"/>
  <c r="H35" i="22" s="1"/>
  <c r="AD37" i="18"/>
  <c r="AD23" i="18" s="1"/>
  <c r="AM37" i="18"/>
  <c r="AM23" i="18" s="1"/>
  <c r="AN37" i="18"/>
  <c r="AN23" i="18" s="1"/>
  <c r="AE37" i="18"/>
  <c r="AE23" i="18" s="1"/>
  <c r="L35" i="22" s="1"/>
  <c r="M35" i="22" s="1"/>
  <c r="AF37" i="18"/>
  <c r="AF23" i="18" s="1"/>
  <c r="AI37" i="18"/>
  <c r="AI23" i="18" s="1"/>
  <c r="Q35" i="22" s="1"/>
  <c r="R35" i="22" s="1"/>
  <c r="AJ37" i="18"/>
  <c r="AJ23" i="18" s="1"/>
  <c r="AK37" i="18"/>
  <c r="AK23" i="18" s="1"/>
  <c r="AL37" i="18"/>
  <c r="AL23" i="18" s="1"/>
  <c r="AG37" i="18"/>
  <c r="AG23" i="18" s="1"/>
  <c r="B35" i="22" s="1"/>
  <c r="C35" i="22" s="1"/>
  <c r="AH37" i="18"/>
  <c r="AH23" i="18" s="1"/>
  <c r="BZ37" i="18"/>
  <c r="BZ23" i="18" s="1"/>
  <c r="J35" i="22" s="1"/>
  <c r="I35" i="22" s="1"/>
  <c r="CA37" i="18"/>
  <c r="CA23" i="18" s="1"/>
  <c r="CJ37" i="18"/>
  <c r="CJ23" i="18" s="1"/>
  <c r="CK37" i="18"/>
  <c r="CK23" i="18" s="1"/>
  <c r="CB37" i="18"/>
  <c r="CB23" i="18" s="1"/>
  <c r="O35" i="22" s="1"/>
  <c r="N35" i="22" s="1"/>
  <c r="CC37" i="18"/>
  <c r="CC23" i="18" s="1"/>
  <c r="CF37" i="18"/>
  <c r="CF23" i="18" s="1"/>
  <c r="T35" i="22" s="1"/>
  <c r="S35" i="22" s="1"/>
  <c r="CG37" i="18"/>
  <c r="CG23" i="18" s="1"/>
  <c r="CH37" i="18"/>
  <c r="CH23" i="18" s="1"/>
  <c r="CI37" i="18"/>
  <c r="CI23" i="18" s="1"/>
  <c r="CD37" i="18"/>
  <c r="CD23" i="18" s="1"/>
  <c r="E35" i="22" s="1"/>
  <c r="D35" i="22" s="1"/>
  <c r="CE37" i="18"/>
  <c r="CE23" i="18" s="1"/>
  <c r="X37" i="18"/>
  <c r="X23" i="18" s="1"/>
  <c r="Q25" i="22" s="1"/>
  <c r="R25" i="22" s="1"/>
  <c r="Y37" i="18"/>
  <c r="Y23" i="18" s="1"/>
  <c r="Z37" i="18"/>
  <c r="Z23" i="18" s="1"/>
  <c r="AA37" i="18"/>
  <c r="AA23" i="18" s="1"/>
  <c r="BS37" i="18"/>
  <c r="BS23" i="18" s="1"/>
  <c r="T25" i="22" s="1"/>
  <c r="S25" i="22" s="1"/>
  <c r="BT37" i="18"/>
  <c r="BT23" i="18" s="1"/>
  <c r="BU37" i="18"/>
  <c r="BU23" i="18" s="1"/>
  <c r="BV37" i="18"/>
  <c r="BV23" i="18" s="1"/>
  <c r="R37" i="18"/>
  <c r="R23" i="18" s="1"/>
  <c r="L25" i="22" s="1"/>
  <c r="M25" i="22" s="1"/>
  <c r="S37" i="18"/>
  <c r="S23" i="18" s="1"/>
  <c r="T37" i="18"/>
  <c r="T23" i="18" s="1"/>
  <c r="U37" i="18"/>
  <c r="U23" i="18" s="1"/>
  <c r="V37" i="18"/>
  <c r="V23" i="18" s="1"/>
  <c r="W37" i="18"/>
  <c r="W23" i="18" s="1"/>
  <c r="BJ37" i="18"/>
  <c r="BJ23" i="18" s="1"/>
  <c r="O25" i="22" s="1"/>
  <c r="N25" i="22" s="1"/>
  <c r="BK37" i="18"/>
  <c r="BK23" i="18" s="1"/>
  <c r="BL37" i="18"/>
  <c r="BL23" i="18" s="1"/>
  <c r="BM37" i="18"/>
  <c r="BM23" i="18" s="1"/>
  <c r="BN37" i="18"/>
  <c r="BN23" i="18" s="1"/>
  <c r="BO37" i="18"/>
  <c r="BO23" i="18" s="1"/>
  <c r="AR37" i="18"/>
  <c r="AR23" i="18" s="1"/>
  <c r="V35" i="22" s="1"/>
  <c r="W35" i="22" s="1"/>
  <c r="AS37" i="18"/>
  <c r="AS23" i="18" s="1"/>
  <c r="AT37" i="18"/>
  <c r="AT23" i="18" s="1"/>
  <c r="AU37" i="18"/>
  <c r="AU23" i="18" s="1"/>
  <c r="AP37" i="18"/>
  <c r="AP23" i="18" s="1"/>
  <c r="V25" i="22" s="1"/>
  <c r="W25" i="22" s="1"/>
  <c r="AQ37" i="18"/>
  <c r="AQ23" i="18" s="1"/>
  <c r="AV37" i="18"/>
  <c r="AV23" i="18" s="1"/>
  <c r="AW37" i="18"/>
  <c r="AW23" i="18" s="1"/>
  <c r="CQ37" i="18"/>
  <c r="CQ23" i="18" s="1"/>
  <c r="Y35" i="22" s="1"/>
  <c r="X35" i="22" s="1"/>
  <c r="CR37" i="18"/>
  <c r="CR23" i="18" s="1"/>
  <c r="CS37" i="18"/>
  <c r="CS23" i="18" s="1"/>
  <c r="CT37" i="18"/>
  <c r="CT23" i="18" s="1"/>
  <c r="CO37" i="18"/>
  <c r="CO23" i="18" s="1"/>
  <c r="Y25" i="22" s="1"/>
  <c r="X25" i="22" s="1"/>
  <c r="CP37" i="18"/>
  <c r="CP23" i="18" s="1"/>
  <c r="CU37" i="18"/>
  <c r="CU23" i="18" s="1"/>
  <c r="CV37" i="18"/>
  <c r="CV23" i="18" s="1"/>
  <c r="BX37" i="18"/>
  <c r="BX23" i="18" s="1"/>
  <c r="BY37" i="18"/>
  <c r="BY23" i="18" s="1"/>
  <c r="CM37" i="18"/>
  <c r="CM23" i="18" s="1"/>
  <c r="CN37" i="18"/>
  <c r="CN23" i="18" s="1"/>
  <c r="BQ37" i="18"/>
  <c r="BQ23" i="18" s="1"/>
  <c r="BR37" i="18"/>
  <c r="BR23" i="18" s="1"/>
  <c r="BH37" i="18"/>
  <c r="BH23" i="18" s="1"/>
  <c r="BI37" i="18"/>
  <c r="BI23" i="18" s="1"/>
  <c r="BA37" i="18"/>
  <c r="BA23" i="18" s="1"/>
  <c r="BB37" i="18"/>
  <c r="BB23" i="18" s="1"/>
  <c r="H26" i="28"/>
  <c r="H21" i="28" s="1"/>
  <c r="D36" i="27" s="1"/>
  <c r="F26" i="28"/>
  <c r="F21" i="28" s="1"/>
  <c r="C36" i="27" s="1"/>
  <c r="R26" i="28"/>
  <c r="R21" i="28" s="1"/>
  <c r="Q26" i="28"/>
  <c r="Q21" i="28" s="1"/>
  <c r="G36" i="27" s="1"/>
  <c r="L26" i="28"/>
  <c r="L21" i="28" s="1"/>
  <c r="K26" i="28"/>
  <c r="K21" i="28" s="1"/>
  <c r="E36" i="27" s="1"/>
  <c r="E26" i="28"/>
  <c r="E21" i="28" s="1"/>
  <c r="D26" i="28"/>
  <c r="D21" i="28" s="1"/>
  <c r="B36" i="27" s="1"/>
  <c r="O26" i="28"/>
  <c r="O21" i="28" s="1"/>
  <c r="N25" i="28"/>
  <c r="N20" i="28" s="1"/>
  <c r="AF38" i="31"/>
  <c r="F23" i="17"/>
  <c r="F19" i="17" s="1"/>
  <c r="H10" i="27" s="1"/>
  <c r="E23" i="17"/>
  <c r="E19" i="17" s="1"/>
  <c r="N38" i="18"/>
  <c r="O38" i="18"/>
  <c r="P38" i="18"/>
  <c r="Q38" i="18"/>
  <c r="BC38" i="18"/>
  <c r="BD38" i="18"/>
  <c r="BE38" i="18"/>
  <c r="BF38" i="18"/>
  <c r="AC38" i="18"/>
  <c r="AD38" i="18"/>
  <c r="AM38" i="18"/>
  <c r="AN38" i="18"/>
  <c r="AE38" i="18"/>
  <c r="AF38" i="18"/>
  <c r="AI38" i="18"/>
  <c r="AJ38" i="18"/>
  <c r="AK38" i="18"/>
  <c r="AL38" i="18"/>
  <c r="AG38" i="18"/>
  <c r="AH38" i="18"/>
  <c r="BZ38" i="18"/>
  <c r="CA38" i="18"/>
  <c r="CJ38" i="18"/>
  <c r="CK38" i="18"/>
  <c r="CB38" i="18"/>
  <c r="CC38" i="18"/>
  <c r="CF38" i="18"/>
  <c r="CG38" i="18"/>
  <c r="CH38" i="18"/>
  <c r="CI38" i="18"/>
  <c r="CD38" i="18"/>
  <c r="CE38" i="18"/>
  <c r="X38" i="18"/>
  <c r="Y38" i="18"/>
  <c r="Z38" i="18"/>
  <c r="AA38" i="18"/>
  <c r="BS38" i="18"/>
  <c r="BT38" i="18"/>
  <c r="BU38" i="18"/>
  <c r="BV38" i="18"/>
  <c r="R38" i="18"/>
  <c r="S38" i="18"/>
  <c r="T38" i="18"/>
  <c r="U38" i="18"/>
  <c r="V38" i="18"/>
  <c r="W38" i="18"/>
  <c r="BJ38" i="18"/>
  <c r="BK38" i="18"/>
  <c r="BL38" i="18"/>
  <c r="BM38" i="18"/>
  <c r="BN38" i="18"/>
  <c r="BO38" i="18"/>
  <c r="AR38" i="18"/>
  <c r="AS38" i="18"/>
  <c r="AT38" i="18"/>
  <c r="AU38" i="18"/>
  <c r="AP38" i="18"/>
  <c r="AQ38" i="18"/>
  <c r="AV38" i="18"/>
  <c r="AW38" i="18"/>
  <c r="CQ38" i="18"/>
  <c r="CR38" i="18"/>
  <c r="CS38" i="18"/>
  <c r="CT38" i="18"/>
  <c r="CO38" i="18"/>
  <c r="CP38" i="18"/>
  <c r="CU38" i="18"/>
  <c r="CV38" i="18"/>
  <c r="BX38" i="18"/>
  <c r="BY38" i="18"/>
  <c r="CM38" i="18"/>
  <c r="CN38" i="18"/>
  <c r="BQ38" i="18"/>
  <c r="BR38" i="18"/>
  <c r="BH38" i="18"/>
  <c r="BI38" i="18"/>
  <c r="BA38" i="18"/>
  <c r="BB38" i="18"/>
  <c r="D27" i="28"/>
  <c r="Q27" i="28"/>
  <c r="F27" i="28"/>
  <c r="N27" i="28"/>
  <c r="O27" i="28"/>
  <c r="E27" i="28"/>
  <c r="K27" i="28"/>
  <c r="L27" i="28"/>
  <c r="R27" i="28"/>
  <c r="H27" i="28"/>
  <c r="N39" i="18"/>
  <c r="O39" i="18"/>
  <c r="P39" i="18"/>
  <c r="Q39" i="18"/>
  <c r="BC39" i="18"/>
  <c r="BD39" i="18"/>
  <c r="BE39" i="18"/>
  <c r="BF39" i="18"/>
  <c r="AC39" i="18"/>
  <c r="AD39" i="18"/>
  <c r="AM39" i="18"/>
  <c r="AN39" i="18"/>
  <c r="AE39" i="18"/>
  <c r="AF39" i="18"/>
  <c r="AI39" i="18"/>
  <c r="AJ39" i="18"/>
  <c r="AK39" i="18"/>
  <c r="AL39" i="18"/>
  <c r="AG39" i="18"/>
  <c r="AH39" i="18"/>
  <c r="BZ39" i="18"/>
  <c r="CA39" i="18"/>
  <c r="CJ39" i="18"/>
  <c r="CK39" i="18"/>
  <c r="CB39" i="18"/>
  <c r="CC39" i="18"/>
  <c r="CF39" i="18"/>
  <c r="CG39" i="18"/>
  <c r="CH39" i="18"/>
  <c r="CI39" i="18"/>
  <c r="CD39" i="18"/>
  <c r="CE39" i="18"/>
  <c r="X39" i="18"/>
  <c r="Y39" i="18"/>
  <c r="Z39" i="18"/>
  <c r="AA39" i="18"/>
  <c r="BS39" i="18"/>
  <c r="BT39" i="18"/>
  <c r="BU39" i="18"/>
  <c r="BV39" i="18"/>
  <c r="R39" i="18"/>
  <c r="S39" i="18"/>
  <c r="T39" i="18"/>
  <c r="U39" i="18"/>
  <c r="V39" i="18"/>
  <c r="W39" i="18"/>
  <c r="BJ39" i="18"/>
  <c r="BK39" i="18"/>
  <c r="BL39" i="18"/>
  <c r="BM39" i="18"/>
  <c r="BN39" i="18"/>
  <c r="BO39" i="18"/>
  <c r="AR39" i="18"/>
  <c r="AS39" i="18"/>
  <c r="AT39" i="18"/>
  <c r="AU39" i="18"/>
  <c r="AP39" i="18"/>
  <c r="AQ39" i="18"/>
  <c r="AV39" i="18"/>
  <c r="AW39" i="18"/>
  <c r="CQ39" i="18"/>
  <c r="CR39" i="18"/>
  <c r="CS39" i="18"/>
  <c r="CT39" i="18"/>
  <c r="CO39" i="18"/>
  <c r="CP39" i="18"/>
  <c r="CU39" i="18"/>
  <c r="CV39" i="18"/>
  <c r="BX39" i="18"/>
  <c r="BY39" i="18"/>
  <c r="CM39" i="18"/>
  <c r="CN39" i="18"/>
  <c r="BQ39" i="18"/>
  <c r="BR39" i="18"/>
  <c r="BH39" i="18"/>
  <c r="BI39" i="18"/>
  <c r="BA39" i="18"/>
  <c r="BB39" i="18"/>
  <c r="O28" i="28"/>
  <c r="AF40" i="31"/>
  <c r="AF41" i="31"/>
  <c r="N40" i="18"/>
  <c r="O40" i="18"/>
  <c r="P40" i="18"/>
  <c r="Q40" i="18"/>
  <c r="BC40" i="18"/>
  <c r="BD40" i="18"/>
  <c r="BE40" i="18"/>
  <c r="BF40" i="18"/>
  <c r="AC40" i="18"/>
  <c r="AD40" i="18"/>
  <c r="AM40" i="18"/>
  <c r="AN40" i="18"/>
  <c r="AE40" i="18"/>
  <c r="AF40" i="18"/>
  <c r="AI40" i="18"/>
  <c r="AJ40" i="18"/>
  <c r="AK40" i="18"/>
  <c r="AL40" i="18"/>
  <c r="AG40" i="18"/>
  <c r="AH40" i="18"/>
  <c r="BZ40" i="18"/>
  <c r="CA40" i="18"/>
  <c r="CJ40" i="18"/>
  <c r="CK40" i="18"/>
  <c r="CB40" i="18"/>
  <c r="CC40" i="18"/>
  <c r="CF40" i="18"/>
  <c r="CG40" i="18"/>
  <c r="CH40" i="18"/>
  <c r="CI40" i="18"/>
  <c r="CD40" i="18"/>
  <c r="CE40" i="18"/>
  <c r="X40" i="18"/>
  <c r="Y40" i="18"/>
  <c r="Z40" i="18"/>
  <c r="AA40" i="18"/>
  <c r="BS40" i="18"/>
  <c r="BT40" i="18"/>
  <c r="BU40" i="18"/>
  <c r="BV40" i="18"/>
  <c r="R40" i="18"/>
  <c r="S40" i="18"/>
  <c r="T40" i="18"/>
  <c r="U40" i="18"/>
  <c r="V40" i="18"/>
  <c r="W40" i="18"/>
  <c r="BJ40" i="18"/>
  <c r="BK40" i="18"/>
  <c r="BL40" i="18"/>
  <c r="BM40" i="18"/>
  <c r="BN40" i="18"/>
  <c r="BO40" i="18"/>
  <c r="AR40" i="18"/>
  <c r="AS40" i="18"/>
  <c r="AT40" i="18"/>
  <c r="AU40" i="18"/>
  <c r="AP40" i="18"/>
  <c r="AQ40" i="18"/>
  <c r="AV40" i="18"/>
  <c r="AW40" i="18"/>
  <c r="CQ40" i="18"/>
  <c r="CR40" i="18"/>
  <c r="CS40" i="18"/>
  <c r="CT40" i="18"/>
  <c r="CO40" i="18"/>
  <c r="CP40" i="18"/>
  <c r="CU40" i="18"/>
  <c r="CV40" i="18"/>
  <c r="BX40" i="18"/>
  <c r="BY40" i="18"/>
  <c r="CM40" i="18"/>
  <c r="CN40" i="18"/>
  <c r="BQ40" i="18"/>
  <c r="BR40" i="18"/>
  <c r="BH40" i="18"/>
  <c r="BI40" i="18"/>
  <c r="BA40" i="18"/>
  <c r="BB40" i="18"/>
  <c r="O29" i="28"/>
  <c r="N41" i="18"/>
  <c r="O41" i="18"/>
  <c r="P41" i="18"/>
  <c r="Q41" i="18"/>
  <c r="BC41" i="18"/>
  <c r="BD41" i="18"/>
  <c r="BE41" i="18"/>
  <c r="BF41" i="18"/>
  <c r="AC41" i="18"/>
  <c r="AD41" i="18"/>
  <c r="AM41" i="18"/>
  <c r="AN41" i="18"/>
  <c r="AE41" i="18"/>
  <c r="AF41" i="18"/>
  <c r="AI41" i="18"/>
  <c r="AJ41" i="18"/>
  <c r="AK41" i="18"/>
  <c r="AL41" i="18"/>
  <c r="AG41" i="18"/>
  <c r="AH41" i="18"/>
  <c r="BZ41" i="18"/>
  <c r="CA41" i="18"/>
  <c r="CJ41" i="18"/>
  <c r="CK41" i="18"/>
  <c r="CB41" i="18"/>
  <c r="CC41" i="18"/>
  <c r="CF41" i="18"/>
  <c r="CG41" i="18"/>
  <c r="CH41" i="18"/>
  <c r="CI41" i="18"/>
  <c r="CD41" i="18"/>
  <c r="CE41" i="18"/>
  <c r="X41" i="18"/>
  <c r="Y41" i="18"/>
  <c r="Z41" i="18"/>
  <c r="AA41" i="18"/>
  <c r="BS41" i="18"/>
  <c r="BT41" i="18"/>
  <c r="BU41" i="18"/>
  <c r="BV41" i="18"/>
  <c r="R41" i="18"/>
  <c r="S41" i="18"/>
  <c r="T41" i="18"/>
  <c r="U41" i="18"/>
  <c r="V41" i="18"/>
  <c r="W41" i="18"/>
  <c r="BJ41" i="18"/>
  <c r="BK41" i="18"/>
  <c r="BL41" i="18"/>
  <c r="BM41" i="18"/>
  <c r="BN41" i="18"/>
  <c r="BO41" i="18"/>
  <c r="AR41" i="18"/>
  <c r="AS41" i="18"/>
  <c r="AT41" i="18"/>
  <c r="AU41" i="18"/>
  <c r="AP41" i="18"/>
  <c r="AQ41" i="18"/>
  <c r="AV41" i="18"/>
  <c r="AW41" i="18"/>
  <c r="CQ41" i="18"/>
  <c r="CR41" i="18"/>
  <c r="CS41" i="18"/>
  <c r="CT41" i="18"/>
  <c r="CO41" i="18"/>
  <c r="CP41" i="18"/>
  <c r="CU41" i="18"/>
  <c r="CV41" i="18"/>
  <c r="BX41" i="18"/>
  <c r="BY41" i="18"/>
  <c r="CM41" i="18"/>
  <c r="CN41" i="18"/>
  <c r="BQ41" i="18"/>
  <c r="BR41" i="18"/>
  <c r="BH41" i="18"/>
  <c r="BI41" i="18"/>
  <c r="BA41" i="18"/>
  <c r="BB41" i="18"/>
  <c r="AF42" i="31"/>
  <c r="O30" i="28"/>
  <c r="N42" i="18"/>
  <c r="O42" i="18"/>
  <c r="P42" i="18"/>
  <c r="Q42" i="18"/>
  <c r="BC42" i="18"/>
  <c r="BD42" i="18"/>
  <c r="BE42" i="18"/>
  <c r="BF42" i="18"/>
  <c r="AC42" i="18"/>
  <c r="AD42" i="18"/>
  <c r="AM42" i="18"/>
  <c r="AN42" i="18"/>
  <c r="AE42" i="18"/>
  <c r="AF42" i="18"/>
  <c r="AI42" i="18"/>
  <c r="AJ42" i="18"/>
  <c r="AK42" i="18"/>
  <c r="AL42" i="18"/>
  <c r="AG42" i="18"/>
  <c r="AH42" i="18"/>
  <c r="BZ42" i="18"/>
  <c r="CA42" i="18"/>
  <c r="CJ42" i="18"/>
  <c r="CK42" i="18"/>
  <c r="CB42" i="18"/>
  <c r="CC42" i="18"/>
  <c r="CF42" i="18"/>
  <c r="CG42" i="18"/>
  <c r="CH42" i="18"/>
  <c r="CI42" i="18"/>
  <c r="CD42" i="18"/>
  <c r="CE42" i="18"/>
  <c r="X42" i="18"/>
  <c r="Y42" i="18"/>
  <c r="Z42" i="18"/>
  <c r="AA42" i="18"/>
  <c r="BS42" i="18"/>
  <c r="BT42" i="18"/>
  <c r="BU42" i="18"/>
  <c r="BV42" i="18"/>
  <c r="R42" i="18"/>
  <c r="S42" i="18"/>
  <c r="T42" i="18"/>
  <c r="U42" i="18"/>
  <c r="V42" i="18"/>
  <c r="W42" i="18"/>
  <c r="BJ42" i="18"/>
  <c r="BK42" i="18"/>
  <c r="BL42" i="18"/>
  <c r="BM42" i="18"/>
  <c r="BN42" i="18"/>
  <c r="BO42" i="18"/>
  <c r="AR42" i="18"/>
  <c r="AS42" i="18"/>
  <c r="AT42" i="18"/>
  <c r="AU42" i="18"/>
  <c r="AP42" i="18"/>
  <c r="AQ42" i="18"/>
  <c r="AV42" i="18"/>
  <c r="AW42" i="18"/>
  <c r="CQ42" i="18"/>
  <c r="CR42" i="18"/>
  <c r="CS42" i="18"/>
  <c r="CT42" i="18"/>
  <c r="CO42" i="18"/>
  <c r="CP42" i="18"/>
  <c r="CU42" i="18"/>
  <c r="CV42" i="18"/>
  <c r="BX42" i="18"/>
  <c r="BY42" i="18"/>
  <c r="CM42" i="18"/>
  <c r="CN42" i="18"/>
  <c r="BQ42" i="18"/>
  <c r="BR42" i="18"/>
  <c r="BH42" i="18"/>
  <c r="BI42" i="18"/>
  <c r="BA42" i="18"/>
  <c r="BB42" i="18"/>
  <c r="AF44" i="31"/>
  <c r="AF43" i="31"/>
  <c r="O31" i="28"/>
  <c r="N43" i="18"/>
  <c r="O43" i="18"/>
  <c r="P43" i="18"/>
  <c r="Q43" i="18"/>
  <c r="BC43" i="18"/>
  <c r="BD43" i="18"/>
  <c r="BE43" i="18"/>
  <c r="BF43" i="18"/>
  <c r="AC43" i="18"/>
  <c r="AD43" i="18"/>
  <c r="AM43" i="18"/>
  <c r="AN43" i="18"/>
  <c r="AE43" i="18"/>
  <c r="AF43" i="18"/>
  <c r="AI43" i="18"/>
  <c r="AJ43" i="18"/>
  <c r="AK43" i="18"/>
  <c r="AL43" i="18"/>
  <c r="AG43" i="18"/>
  <c r="AH43" i="18"/>
  <c r="BZ43" i="18"/>
  <c r="CA43" i="18"/>
  <c r="CJ43" i="18"/>
  <c r="CK43" i="18"/>
  <c r="CB43" i="18"/>
  <c r="CC43" i="18"/>
  <c r="CF43" i="18"/>
  <c r="CG43" i="18"/>
  <c r="CH43" i="18"/>
  <c r="CI43" i="18"/>
  <c r="CD43" i="18"/>
  <c r="CE43" i="18"/>
  <c r="X43" i="18"/>
  <c r="Y43" i="18"/>
  <c r="Z43" i="18"/>
  <c r="AA43" i="18"/>
  <c r="BS43" i="18"/>
  <c r="BT43" i="18"/>
  <c r="BU43" i="18"/>
  <c r="BV43" i="18"/>
  <c r="R43" i="18"/>
  <c r="S43" i="18"/>
  <c r="T43" i="18"/>
  <c r="U43" i="18"/>
  <c r="V43" i="18"/>
  <c r="W43" i="18"/>
  <c r="BJ43" i="18"/>
  <c r="BK43" i="18"/>
  <c r="BL43" i="18"/>
  <c r="BM43" i="18"/>
  <c r="BN43" i="18"/>
  <c r="BO43" i="18"/>
  <c r="AR43" i="18"/>
  <c r="AS43" i="18"/>
  <c r="AT43" i="18"/>
  <c r="AU43" i="18"/>
  <c r="AP43" i="18"/>
  <c r="AQ43" i="18"/>
  <c r="AV43" i="18"/>
  <c r="AW43" i="18"/>
  <c r="CQ43" i="18"/>
  <c r="CR43" i="18"/>
  <c r="CS43" i="18"/>
  <c r="CT43" i="18"/>
  <c r="CO43" i="18"/>
  <c r="CP43" i="18"/>
  <c r="CU43" i="18"/>
  <c r="CV43" i="18"/>
  <c r="BX43" i="18"/>
  <c r="BY43" i="18"/>
  <c r="CM43" i="18"/>
  <c r="CN43" i="18"/>
  <c r="BQ43" i="18"/>
  <c r="BR43" i="18"/>
  <c r="BH43" i="18"/>
  <c r="BI43" i="18"/>
  <c r="BA43" i="18"/>
  <c r="BB43" i="18"/>
  <c r="O32" i="28"/>
  <c r="N44" i="18"/>
  <c r="O44" i="18"/>
  <c r="P44" i="18"/>
  <c r="Q44" i="18"/>
  <c r="BC44" i="18"/>
  <c r="BD44" i="18"/>
  <c r="BE44" i="18"/>
  <c r="BF44" i="18"/>
  <c r="AC44" i="18"/>
  <c r="AD44" i="18"/>
  <c r="AM44" i="18"/>
  <c r="AN44" i="18"/>
  <c r="AE44" i="18"/>
  <c r="AF44" i="18"/>
  <c r="AI44" i="18"/>
  <c r="AJ44" i="18"/>
  <c r="AK44" i="18"/>
  <c r="AL44" i="18"/>
  <c r="AG44" i="18"/>
  <c r="AH44" i="18"/>
  <c r="BZ44" i="18"/>
  <c r="CA44" i="18"/>
  <c r="CJ44" i="18"/>
  <c r="CK44" i="18"/>
  <c r="CB44" i="18"/>
  <c r="CC44" i="18"/>
  <c r="CF44" i="18"/>
  <c r="CG44" i="18"/>
  <c r="CH44" i="18"/>
  <c r="CI44" i="18"/>
  <c r="CD44" i="18"/>
  <c r="CE44" i="18"/>
  <c r="X44" i="18"/>
  <c r="Y44" i="18"/>
  <c r="Z44" i="18"/>
  <c r="AA44" i="18"/>
  <c r="BS44" i="18"/>
  <c r="BT44" i="18"/>
  <c r="BU44" i="18"/>
  <c r="BV44" i="18"/>
  <c r="R44" i="18"/>
  <c r="S44" i="18"/>
  <c r="T44" i="18"/>
  <c r="U44" i="18"/>
  <c r="V44" i="18"/>
  <c r="W44" i="18"/>
  <c r="BJ44" i="18"/>
  <c r="BK44" i="18"/>
  <c r="BL44" i="18"/>
  <c r="BM44" i="18"/>
  <c r="BN44" i="18"/>
  <c r="BO44" i="18"/>
  <c r="AR44" i="18"/>
  <c r="AS44" i="18"/>
  <c r="AT44" i="18"/>
  <c r="AU44" i="18"/>
  <c r="AP44" i="18"/>
  <c r="AQ44" i="18"/>
  <c r="AV44" i="18"/>
  <c r="AW44" i="18"/>
  <c r="CQ44" i="18"/>
  <c r="CR44" i="18"/>
  <c r="CS44" i="18"/>
  <c r="CT44" i="18"/>
  <c r="CO44" i="18"/>
  <c r="CP44" i="18"/>
  <c r="CU44" i="18"/>
  <c r="CV44" i="18"/>
  <c r="BX44" i="18"/>
  <c r="BY44" i="18"/>
  <c r="CM44" i="18"/>
  <c r="CN44" i="18"/>
  <c r="BQ44" i="18"/>
  <c r="BR44" i="18"/>
  <c r="BH44" i="18"/>
  <c r="BI44" i="18"/>
  <c r="BA44" i="18"/>
  <c r="BB44" i="18"/>
  <c r="AF45" i="31"/>
  <c r="O33" i="28"/>
  <c r="N45" i="18"/>
  <c r="O45" i="18"/>
  <c r="P45" i="18"/>
  <c r="Q45" i="18"/>
  <c r="BC45" i="18"/>
  <c r="BD45" i="18"/>
  <c r="BE45" i="18"/>
  <c r="BF45" i="18"/>
  <c r="AC45" i="18"/>
  <c r="AD45" i="18"/>
  <c r="AM45" i="18"/>
  <c r="AN45" i="18"/>
  <c r="AE45" i="18"/>
  <c r="AF45" i="18"/>
  <c r="AI45" i="18"/>
  <c r="AJ45" i="18"/>
  <c r="AK45" i="18"/>
  <c r="AL45" i="18"/>
  <c r="AG45" i="18"/>
  <c r="AH45" i="18"/>
  <c r="BZ45" i="18"/>
  <c r="CA45" i="18"/>
  <c r="CJ45" i="18"/>
  <c r="CK45" i="18"/>
  <c r="CB45" i="18"/>
  <c r="CC45" i="18"/>
  <c r="CF45" i="18"/>
  <c r="CG45" i="18"/>
  <c r="CH45" i="18"/>
  <c r="CI45" i="18"/>
  <c r="CD45" i="18"/>
  <c r="CE45" i="18"/>
  <c r="X45" i="18"/>
  <c r="Y45" i="18"/>
  <c r="Z45" i="18"/>
  <c r="AA45" i="18"/>
  <c r="BS45" i="18"/>
  <c r="BT45" i="18"/>
  <c r="BU45" i="18"/>
  <c r="BV45" i="18"/>
  <c r="R45" i="18"/>
  <c r="S45" i="18"/>
  <c r="T45" i="18"/>
  <c r="U45" i="18"/>
  <c r="V45" i="18"/>
  <c r="W45" i="18"/>
  <c r="BJ45" i="18"/>
  <c r="BK45" i="18"/>
  <c r="BL45" i="18"/>
  <c r="BM45" i="18"/>
  <c r="BN45" i="18"/>
  <c r="BO45" i="18"/>
  <c r="AR45" i="18"/>
  <c r="AS45" i="18"/>
  <c r="AT45" i="18"/>
  <c r="AU45" i="18"/>
  <c r="AP45" i="18"/>
  <c r="AQ45" i="18"/>
  <c r="AV45" i="18"/>
  <c r="AW45" i="18"/>
  <c r="CQ45" i="18"/>
  <c r="CR45" i="18"/>
  <c r="CS45" i="18"/>
  <c r="CT45" i="18"/>
  <c r="CO45" i="18"/>
  <c r="CP45" i="18"/>
  <c r="CU45" i="18"/>
  <c r="CV45" i="18"/>
  <c r="BX45" i="18"/>
  <c r="BY45" i="18"/>
  <c r="CM45" i="18"/>
  <c r="CN45" i="18"/>
  <c r="BQ45" i="18"/>
  <c r="BR45" i="18"/>
  <c r="BH45" i="18"/>
  <c r="BI45" i="18"/>
  <c r="BA45" i="18"/>
  <c r="BB45" i="18"/>
  <c r="AF46" i="31"/>
  <c r="O34" i="28"/>
  <c r="AF47" i="31"/>
  <c r="AF50" i="31"/>
  <c r="O35" i="28"/>
  <c r="N46" i="18"/>
  <c r="O46" i="18"/>
  <c r="P46" i="18"/>
  <c r="Q46" i="18"/>
  <c r="BC46" i="18"/>
  <c r="BD46" i="18"/>
  <c r="BE46" i="18"/>
  <c r="BF46" i="18"/>
  <c r="AC46" i="18"/>
  <c r="AD46" i="18"/>
  <c r="AM46" i="18"/>
  <c r="AN46" i="18"/>
  <c r="AE46" i="18"/>
  <c r="AF46" i="18"/>
  <c r="AI46" i="18"/>
  <c r="AJ46" i="18"/>
  <c r="AK46" i="18"/>
  <c r="AL46" i="18"/>
  <c r="AG46" i="18"/>
  <c r="AH46" i="18"/>
  <c r="BZ46" i="18"/>
  <c r="CA46" i="18"/>
  <c r="CJ46" i="18"/>
  <c r="CK46" i="18"/>
  <c r="CB46" i="18"/>
  <c r="CC46" i="18"/>
  <c r="CF46" i="18"/>
  <c r="CG46" i="18"/>
  <c r="CH46" i="18"/>
  <c r="CI46" i="18"/>
  <c r="CD46" i="18"/>
  <c r="CE46" i="18"/>
  <c r="X46" i="18"/>
  <c r="Y46" i="18"/>
  <c r="Z46" i="18"/>
  <c r="AA46" i="18"/>
  <c r="BS46" i="18"/>
  <c r="BT46" i="18"/>
  <c r="BU46" i="18"/>
  <c r="BV46" i="18"/>
  <c r="R46" i="18"/>
  <c r="S46" i="18"/>
  <c r="T46" i="18"/>
  <c r="U46" i="18"/>
  <c r="V46" i="18"/>
  <c r="W46" i="18"/>
  <c r="BJ46" i="18"/>
  <c r="BK46" i="18"/>
  <c r="BL46" i="18"/>
  <c r="BM46" i="18"/>
  <c r="BN46" i="18"/>
  <c r="BO46" i="18"/>
  <c r="AR46" i="18"/>
  <c r="AS46" i="18"/>
  <c r="AT46" i="18"/>
  <c r="AU46" i="18"/>
  <c r="AP46" i="18"/>
  <c r="AQ46" i="18"/>
  <c r="AV46" i="18"/>
  <c r="AW46" i="18"/>
  <c r="CQ46" i="18"/>
  <c r="CR46" i="18"/>
  <c r="CS46" i="18"/>
  <c r="CT46" i="18"/>
  <c r="CO46" i="18"/>
  <c r="CP46" i="18"/>
  <c r="CU46" i="18"/>
  <c r="CV46" i="18"/>
  <c r="BX46" i="18"/>
  <c r="BY46" i="18"/>
  <c r="CM46" i="18"/>
  <c r="CN46" i="18"/>
  <c r="BQ46" i="18"/>
  <c r="BR46" i="18"/>
  <c r="BH46" i="18"/>
  <c r="BI46" i="18"/>
  <c r="BA46" i="18"/>
  <c r="BB46" i="18"/>
  <c r="AF48" i="31"/>
  <c r="AF49" i="31"/>
  <c r="O36" i="28"/>
  <c r="N47" i="18"/>
  <c r="O47" i="18"/>
  <c r="P47" i="18"/>
  <c r="Q47" i="18"/>
  <c r="BC47" i="18"/>
  <c r="BD47" i="18"/>
  <c r="BE47" i="18"/>
  <c r="BF47" i="18"/>
  <c r="AC47" i="18"/>
  <c r="AD47" i="18"/>
  <c r="AM47" i="18"/>
  <c r="AN47" i="18"/>
  <c r="AE47" i="18"/>
  <c r="AF47" i="18"/>
  <c r="AI47" i="18"/>
  <c r="AJ47" i="18"/>
  <c r="AK47" i="18"/>
  <c r="AL47" i="18"/>
  <c r="AG47" i="18"/>
  <c r="AH47" i="18"/>
  <c r="BZ47" i="18"/>
  <c r="CA47" i="18"/>
  <c r="CJ47" i="18"/>
  <c r="CK47" i="18"/>
  <c r="CB47" i="18"/>
  <c r="CC47" i="18"/>
  <c r="CF47" i="18"/>
  <c r="CG47" i="18"/>
  <c r="CH47" i="18"/>
  <c r="CI47" i="18"/>
  <c r="CD47" i="18"/>
  <c r="CE47" i="18"/>
  <c r="X47" i="18"/>
  <c r="Y47" i="18"/>
  <c r="Z47" i="18"/>
  <c r="AA47" i="18"/>
  <c r="BS47" i="18"/>
  <c r="BT47" i="18"/>
  <c r="BU47" i="18"/>
  <c r="BV47" i="18"/>
  <c r="R47" i="18"/>
  <c r="S47" i="18"/>
  <c r="T47" i="18"/>
  <c r="U47" i="18"/>
  <c r="V47" i="18"/>
  <c r="W47" i="18"/>
  <c r="BJ47" i="18"/>
  <c r="BK47" i="18"/>
  <c r="BL47" i="18"/>
  <c r="BM47" i="18"/>
  <c r="BN47" i="18"/>
  <c r="BO47" i="18"/>
  <c r="AR47" i="18"/>
  <c r="AS47" i="18"/>
  <c r="AT47" i="18"/>
  <c r="AU47" i="18"/>
  <c r="AP47" i="18"/>
  <c r="AQ47" i="18"/>
  <c r="AV47" i="18"/>
  <c r="AW47" i="18"/>
  <c r="CQ47" i="18"/>
  <c r="CR47" i="18"/>
  <c r="CS47" i="18"/>
  <c r="CT47" i="18"/>
  <c r="CO47" i="18"/>
  <c r="CP47" i="18"/>
  <c r="CU47" i="18"/>
  <c r="CV47" i="18"/>
  <c r="BX47" i="18"/>
  <c r="BY47" i="18"/>
  <c r="CM47" i="18"/>
  <c r="CN47" i="18"/>
  <c r="BQ47" i="18"/>
  <c r="BR47" i="18"/>
  <c r="BH47" i="18"/>
  <c r="BI47" i="18"/>
  <c r="BA47" i="18"/>
  <c r="BB47" i="18"/>
  <c r="N48" i="18"/>
  <c r="O48" i="18"/>
  <c r="P48" i="18"/>
  <c r="Q48" i="18"/>
  <c r="BC48" i="18"/>
  <c r="BD48" i="18"/>
  <c r="BE48" i="18"/>
  <c r="BF48" i="18"/>
  <c r="AC48" i="18"/>
  <c r="AD48" i="18"/>
  <c r="AM48" i="18"/>
  <c r="AN48" i="18"/>
  <c r="AE48" i="18"/>
  <c r="AF48" i="18"/>
  <c r="AI48" i="18"/>
  <c r="AJ48" i="18"/>
  <c r="AK48" i="18"/>
  <c r="AL48" i="18"/>
  <c r="AG48" i="18"/>
  <c r="AH48" i="18"/>
  <c r="BZ48" i="18"/>
  <c r="CA48" i="18"/>
  <c r="CJ48" i="18"/>
  <c r="CK48" i="18"/>
  <c r="CB48" i="18"/>
  <c r="CC48" i="18"/>
  <c r="CF48" i="18"/>
  <c r="CG48" i="18"/>
  <c r="CH48" i="18"/>
  <c r="CI48" i="18"/>
  <c r="CD48" i="18"/>
  <c r="CE48" i="18"/>
  <c r="X48" i="18"/>
  <c r="Y48" i="18"/>
  <c r="Z48" i="18"/>
  <c r="AA48" i="18"/>
  <c r="BS48" i="18"/>
  <c r="BT48" i="18"/>
  <c r="BU48" i="18"/>
  <c r="BV48" i="18"/>
  <c r="R48" i="18"/>
  <c r="S48" i="18"/>
  <c r="T48" i="18"/>
  <c r="U48" i="18"/>
  <c r="V48" i="18"/>
  <c r="W48" i="18"/>
  <c r="BJ48" i="18"/>
  <c r="BK48" i="18"/>
  <c r="BL48" i="18"/>
  <c r="BM48" i="18"/>
  <c r="BN48" i="18"/>
  <c r="BO48" i="18"/>
  <c r="AR48" i="18"/>
  <c r="AS48" i="18"/>
  <c r="AT48" i="18"/>
  <c r="AU48" i="18"/>
  <c r="AP48" i="18"/>
  <c r="AQ48" i="18"/>
  <c r="AV48" i="18"/>
  <c r="AW48" i="18"/>
  <c r="CQ48" i="18"/>
  <c r="CR48" i="18"/>
  <c r="CS48" i="18"/>
  <c r="CT48" i="18"/>
  <c r="CO48" i="18"/>
  <c r="CP48" i="18"/>
  <c r="CU48" i="18"/>
  <c r="CV48" i="18"/>
  <c r="BX48" i="18"/>
  <c r="BY48" i="18"/>
  <c r="CM48" i="18"/>
  <c r="CN48" i="18"/>
  <c r="BQ48" i="18"/>
  <c r="BR48" i="18"/>
  <c r="BH48" i="18"/>
  <c r="BI48" i="18"/>
  <c r="BA48" i="18"/>
  <c r="BB48" i="18"/>
  <c r="O37" i="28"/>
  <c r="O22" i="28" s="1"/>
  <c r="N49" i="18"/>
  <c r="O49" i="18"/>
  <c r="P49" i="18"/>
  <c r="Q49" i="18"/>
  <c r="BC49" i="18"/>
  <c r="BD49" i="18"/>
  <c r="BE49" i="18"/>
  <c r="BF49" i="18"/>
  <c r="AC49" i="18"/>
  <c r="AD49" i="18"/>
  <c r="AM49" i="18"/>
  <c r="AN49" i="18"/>
  <c r="AE49" i="18"/>
  <c r="AF49" i="18"/>
  <c r="AI49" i="18"/>
  <c r="AJ49" i="18"/>
  <c r="AK49" i="18"/>
  <c r="AL49" i="18"/>
  <c r="AG49" i="18"/>
  <c r="AH49" i="18"/>
  <c r="BZ49" i="18"/>
  <c r="CA49" i="18"/>
  <c r="CJ49" i="18"/>
  <c r="CK49" i="18"/>
  <c r="CB49" i="18"/>
  <c r="CC49" i="18"/>
  <c r="CF49" i="18"/>
  <c r="CG49" i="18"/>
  <c r="CH49" i="18"/>
  <c r="CI49" i="18"/>
  <c r="CD49" i="18"/>
  <c r="CE49" i="18"/>
  <c r="X49" i="18"/>
  <c r="Y49" i="18"/>
  <c r="Z49" i="18"/>
  <c r="AA49" i="18"/>
  <c r="BS49" i="18"/>
  <c r="BT49" i="18"/>
  <c r="BU49" i="18"/>
  <c r="BV49" i="18"/>
  <c r="R49" i="18"/>
  <c r="S49" i="18"/>
  <c r="T49" i="18"/>
  <c r="U49" i="18"/>
  <c r="V49" i="18"/>
  <c r="W49" i="18"/>
  <c r="BJ49" i="18"/>
  <c r="BK49" i="18"/>
  <c r="BL49" i="18"/>
  <c r="BM49" i="18"/>
  <c r="BN49" i="18"/>
  <c r="BO49" i="18"/>
  <c r="AR49" i="18"/>
  <c r="AS49" i="18"/>
  <c r="AT49" i="18"/>
  <c r="AU49" i="18"/>
  <c r="AP49" i="18"/>
  <c r="AQ49" i="18"/>
  <c r="AV49" i="18"/>
  <c r="AW49" i="18"/>
  <c r="CQ49" i="18"/>
  <c r="CR49" i="18"/>
  <c r="CS49" i="18"/>
  <c r="CT49" i="18"/>
  <c r="CO49" i="18"/>
  <c r="CP49" i="18"/>
  <c r="CU49" i="18"/>
  <c r="CV49" i="18"/>
  <c r="BX49" i="18"/>
  <c r="BY49" i="18"/>
  <c r="CM49" i="18"/>
  <c r="CN49" i="18"/>
  <c r="BQ49" i="18"/>
  <c r="BR49" i="18"/>
  <c r="BH49" i="18"/>
  <c r="BI49" i="18"/>
  <c r="BA49" i="18"/>
  <c r="BB49" i="18"/>
  <c r="O38" i="28"/>
  <c r="AF51" i="31"/>
  <c r="O39" i="28"/>
  <c r="N50" i="18"/>
  <c r="O50" i="18"/>
  <c r="P50" i="18"/>
  <c r="Q50" i="18"/>
  <c r="BC50" i="18"/>
  <c r="BD50" i="18"/>
  <c r="BE50" i="18"/>
  <c r="BF50" i="18"/>
  <c r="AC50" i="18"/>
  <c r="AD50" i="18"/>
  <c r="AM50" i="18"/>
  <c r="AN50" i="18"/>
  <c r="AE50" i="18"/>
  <c r="AF50" i="18"/>
  <c r="AI50" i="18"/>
  <c r="AJ50" i="18"/>
  <c r="AK50" i="18"/>
  <c r="AL50" i="18"/>
  <c r="AG50" i="18"/>
  <c r="AH50" i="18"/>
  <c r="BZ50" i="18"/>
  <c r="CA50" i="18"/>
  <c r="CJ50" i="18"/>
  <c r="CK50" i="18"/>
  <c r="CB50" i="18"/>
  <c r="CC50" i="18"/>
  <c r="CF50" i="18"/>
  <c r="CG50" i="18"/>
  <c r="CH50" i="18"/>
  <c r="CI50" i="18"/>
  <c r="CD50" i="18"/>
  <c r="CE50" i="18"/>
  <c r="X50" i="18"/>
  <c r="Y50" i="18"/>
  <c r="Z50" i="18"/>
  <c r="AA50" i="18"/>
  <c r="BS50" i="18"/>
  <c r="BT50" i="18"/>
  <c r="BU50" i="18"/>
  <c r="BV50" i="18"/>
  <c r="R50" i="18"/>
  <c r="S50" i="18"/>
  <c r="T50" i="18"/>
  <c r="U50" i="18"/>
  <c r="V50" i="18"/>
  <c r="W50" i="18"/>
  <c r="BJ50" i="18"/>
  <c r="BK50" i="18"/>
  <c r="BL50" i="18"/>
  <c r="BM50" i="18"/>
  <c r="BN50" i="18"/>
  <c r="BO50" i="18"/>
  <c r="AR50" i="18"/>
  <c r="AS50" i="18"/>
  <c r="AT50" i="18"/>
  <c r="AU50" i="18"/>
  <c r="AP50" i="18"/>
  <c r="AQ50" i="18"/>
  <c r="AV50" i="18"/>
  <c r="AW50" i="18"/>
  <c r="CQ50" i="18"/>
  <c r="CR50" i="18"/>
  <c r="CS50" i="18"/>
  <c r="CT50" i="18"/>
  <c r="CO50" i="18"/>
  <c r="CP50" i="18"/>
  <c r="CU50" i="18"/>
  <c r="CV50" i="18"/>
  <c r="BX50" i="18"/>
  <c r="BY50" i="18"/>
  <c r="CM50" i="18"/>
  <c r="CN50" i="18"/>
  <c r="BQ50" i="18"/>
  <c r="BR50" i="18"/>
  <c r="BH50" i="18"/>
  <c r="BI50" i="18"/>
  <c r="BA50" i="18"/>
  <c r="BB50" i="18"/>
  <c r="N51" i="18"/>
  <c r="O51" i="18"/>
  <c r="P51" i="18"/>
  <c r="Q51" i="18"/>
  <c r="BC51" i="18"/>
  <c r="BD51" i="18"/>
  <c r="BE51" i="18"/>
  <c r="BF51" i="18"/>
  <c r="AC51" i="18"/>
  <c r="AD51" i="18"/>
  <c r="AM51" i="18"/>
  <c r="AN51" i="18"/>
  <c r="AE51" i="18"/>
  <c r="AF51" i="18"/>
  <c r="AI51" i="18"/>
  <c r="AJ51" i="18"/>
  <c r="AK51" i="18"/>
  <c r="AL51" i="18"/>
  <c r="AG51" i="18"/>
  <c r="AH51" i="18"/>
  <c r="BZ51" i="18"/>
  <c r="CA51" i="18"/>
  <c r="CJ51" i="18"/>
  <c r="CK51" i="18"/>
  <c r="CB51" i="18"/>
  <c r="CC51" i="18"/>
  <c r="CF51" i="18"/>
  <c r="CG51" i="18"/>
  <c r="CH51" i="18"/>
  <c r="CI51" i="18"/>
  <c r="CD51" i="18"/>
  <c r="CE51" i="18"/>
  <c r="X51" i="18"/>
  <c r="Y51" i="18"/>
  <c r="Z51" i="18"/>
  <c r="AA51" i="18"/>
  <c r="BS51" i="18"/>
  <c r="BT51" i="18"/>
  <c r="BU51" i="18"/>
  <c r="BV51" i="18"/>
  <c r="R51" i="18"/>
  <c r="S51" i="18"/>
  <c r="T51" i="18"/>
  <c r="U51" i="18"/>
  <c r="V51" i="18"/>
  <c r="W51" i="18"/>
  <c r="BJ51" i="18"/>
  <c r="BK51" i="18"/>
  <c r="BL51" i="18"/>
  <c r="BM51" i="18"/>
  <c r="BN51" i="18"/>
  <c r="BO51" i="18"/>
  <c r="AR51" i="18"/>
  <c r="AS51" i="18"/>
  <c r="AT51" i="18"/>
  <c r="AU51" i="18"/>
  <c r="AP51" i="18"/>
  <c r="AQ51" i="18"/>
  <c r="AV51" i="18"/>
  <c r="AW51" i="18"/>
  <c r="CQ51" i="18"/>
  <c r="CR51" i="18"/>
  <c r="CS51" i="18"/>
  <c r="CT51" i="18"/>
  <c r="CO51" i="18"/>
  <c r="CP51" i="18"/>
  <c r="CU51" i="18"/>
  <c r="CV51" i="18"/>
  <c r="BX51" i="18"/>
  <c r="BY51" i="18"/>
  <c r="CM51" i="18"/>
  <c r="CN51" i="18"/>
  <c r="BQ51" i="18"/>
  <c r="BR51" i="18"/>
  <c r="BH51" i="18"/>
  <c r="BI51" i="18"/>
  <c r="BA51" i="18"/>
  <c r="BB51" i="18"/>
  <c r="AF52" i="31"/>
  <c r="AF53" i="31"/>
  <c r="O40" i="28"/>
  <c r="O41" i="28"/>
  <c r="CS29" i="17"/>
  <c r="CQ29" i="17"/>
  <c r="CO29" i="17"/>
  <c r="CL29" i="17"/>
  <c r="AH29" i="17"/>
  <c r="BV29" i="17"/>
  <c r="CI29" i="17"/>
  <c r="CF29" i="17"/>
  <c r="CD29" i="17"/>
  <c r="CB29" i="17"/>
  <c r="BZ29" i="17"/>
  <c r="BX29" i="17"/>
  <c r="BT29" i="17"/>
  <c r="BQ29" i="17"/>
  <c r="BO29" i="17"/>
  <c r="BM29" i="17"/>
  <c r="BK29" i="17"/>
  <c r="CU29" i="17"/>
  <c r="BH29" i="17"/>
  <c r="BF29" i="17"/>
  <c r="BD29" i="17"/>
  <c r="AS29" i="17"/>
  <c r="BB29" i="17"/>
  <c r="AY29" i="17"/>
  <c r="AW29" i="17"/>
  <c r="AU29" i="17"/>
  <c r="AQ29" i="17"/>
  <c r="AO29" i="17"/>
  <c r="AM29" i="17"/>
  <c r="AJ29" i="17"/>
  <c r="AF29" i="17"/>
  <c r="AD29" i="17"/>
  <c r="AB29" i="17"/>
  <c r="Z29" i="17"/>
  <c r="X29" i="17"/>
  <c r="V29" i="17"/>
  <c r="T29" i="17"/>
  <c r="Q29" i="17"/>
  <c r="O29" i="17"/>
  <c r="M29" i="17"/>
  <c r="K29" i="17"/>
  <c r="I29" i="17"/>
  <c r="G29" i="17"/>
  <c r="E29" i="17"/>
  <c r="C29" i="17"/>
  <c r="CS28" i="17"/>
  <c r="CQ28" i="17"/>
  <c r="CO28" i="17"/>
  <c r="CL28" i="17"/>
  <c r="AH28" i="17"/>
  <c r="BV28" i="17"/>
  <c r="CI28" i="17"/>
  <c r="CF28" i="17"/>
  <c r="CD28" i="17"/>
  <c r="CB28" i="17"/>
  <c r="BZ28" i="17"/>
  <c r="BX28" i="17"/>
  <c r="BT28" i="17"/>
  <c r="BQ28" i="17"/>
  <c r="BO28" i="17"/>
  <c r="BM28" i="17"/>
  <c r="BK28" i="17"/>
  <c r="CU28" i="17"/>
  <c r="BH28" i="17"/>
  <c r="BF28" i="17"/>
  <c r="BD28" i="17"/>
  <c r="AS28" i="17"/>
  <c r="BB28" i="17"/>
  <c r="AY28" i="17"/>
  <c r="AW28" i="17"/>
  <c r="AU28" i="17"/>
  <c r="AQ28" i="17"/>
  <c r="AO28" i="17"/>
  <c r="AM28" i="17"/>
  <c r="AJ28" i="17"/>
  <c r="AF28" i="17"/>
  <c r="AD28" i="17"/>
  <c r="AB28" i="17"/>
  <c r="Z28" i="17"/>
  <c r="X28" i="17"/>
  <c r="V28" i="17"/>
  <c r="T28" i="17"/>
  <c r="Q28" i="17"/>
  <c r="O28" i="17"/>
  <c r="M28" i="17"/>
  <c r="K28" i="17"/>
  <c r="I28" i="17"/>
  <c r="G28" i="17"/>
  <c r="E28" i="17"/>
  <c r="C28" i="17"/>
  <c r="CS27" i="17"/>
  <c r="CQ27" i="17"/>
  <c r="CO27" i="17"/>
  <c r="CL27" i="17"/>
  <c r="AH27" i="17"/>
  <c r="BV27" i="17"/>
  <c r="CI27" i="17"/>
  <c r="CF27" i="17"/>
  <c r="CD27" i="17"/>
  <c r="CB27" i="17"/>
  <c r="BZ27" i="17"/>
  <c r="BX27" i="17"/>
  <c r="BT27" i="17"/>
  <c r="BQ27" i="17"/>
  <c r="BO27" i="17"/>
  <c r="BM27" i="17"/>
  <c r="BK27" i="17"/>
  <c r="CU27" i="17"/>
  <c r="BH27" i="17"/>
  <c r="BF27" i="17"/>
  <c r="BD27" i="17"/>
  <c r="AS27" i="17"/>
  <c r="BB27" i="17"/>
  <c r="AY27" i="17"/>
  <c r="AW27" i="17"/>
  <c r="AU27" i="17"/>
  <c r="AQ27" i="17"/>
  <c r="AO27" i="17"/>
  <c r="AM27" i="17"/>
  <c r="AJ27" i="17"/>
  <c r="AF27" i="17"/>
  <c r="AD27" i="17"/>
  <c r="AB27" i="17"/>
  <c r="Z27" i="17"/>
  <c r="X27" i="17"/>
  <c r="V27" i="17"/>
  <c r="T27" i="17"/>
  <c r="Q27" i="17"/>
  <c r="O27" i="17"/>
  <c r="M27" i="17"/>
  <c r="K27" i="17"/>
  <c r="I27" i="17"/>
  <c r="G27" i="17"/>
  <c r="E27" i="17"/>
  <c r="C27" i="17"/>
  <c r="CS26" i="17"/>
  <c r="CQ26" i="17"/>
  <c r="CO26" i="17"/>
  <c r="CL26" i="17"/>
  <c r="AH26" i="17"/>
  <c r="BV26" i="17"/>
  <c r="CI26" i="17"/>
  <c r="CF26" i="17"/>
  <c r="CD26" i="17"/>
  <c r="CB26" i="17"/>
  <c r="BZ26" i="17"/>
  <c r="BX26" i="17"/>
  <c r="BT26" i="17"/>
  <c r="BQ26" i="17"/>
  <c r="BO26" i="17"/>
  <c r="BM26" i="17"/>
  <c r="BK26" i="17"/>
  <c r="CU26" i="17"/>
  <c r="BH26" i="17"/>
  <c r="BF26" i="17"/>
  <c r="BD26" i="17"/>
  <c r="AS26" i="17"/>
  <c r="BB26" i="17"/>
  <c r="AY26" i="17"/>
  <c r="AW26" i="17"/>
  <c r="AU26" i="17"/>
  <c r="AQ26" i="17"/>
  <c r="AO26" i="17"/>
  <c r="AM26" i="17"/>
  <c r="AJ26" i="17"/>
  <c r="AF26" i="17"/>
  <c r="AD26" i="17"/>
  <c r="AB26" i="17"/>
  <c r="Z26" i="17"/>
  <c r="X26" i="17"/>
  <c r="V26" i="17"/>
  <c r="T26" i="17"/>
  <c r="Q26" i="17"/>
  <c r="O26" i="17"/>
  <c r="M26" i="17"/>
  <c r="K26" i="17"/>
  <c r="I26" i="17"/>
  <c r="G26" i="17"/>
  <c r="E26" i="17"/>
  <c r="C26" i="17"/>
  <c r="CS25" i="17"/>
  <c r="CQ25" i="17"/>
  <c r="CO25" i="17"/>
  <c r="CL25" i="17"/>
  <c r="AH25" i="17"/>
  <c r="BV25" i="17"/>
  <c r="CI25" i="17"/>
  <c r="CF25" i="17"/>
  <c r="CD25" i="17"/>
  <c r="CB25" i="17"/>
  <c r="BZ25" i="17"/>
  <c r="BX25" i="17"/>
  <c r="BT25" i="17"/>
  <c r="BQ25" i="17"/>
  <c r="BO25" i="17"/>
  <c r="BM25" i="17"/>
  <c r="BK25" i="17"/>
  <c r="CU25" i="17"/>
  <c r="BH25" i="17"/>
  <c r="BF25" i="17"/>
  <c r="BD25" i="17"/>
  <c r="AS25" i="17"/>
  <c r="BB25" i="17"/>
  <c r="AY25" i="17"/>
  <c r="AW25" i="17"/>
  <c r="AU25" i="17"/>
  <c r="AQ25" i="17"/>
  <c r="AO25" i="17"/>
  <c r="AM25" i="17"/>
  <c r="AJ25" i="17"/>
  <c r="AF25" i="17"/>
  <c r="AD25" i="17"/>
  <c r="AB25" i="17"/>
  <c r="Z25" i="17"/>
  <c r="X25" i="17"/>
  <c r="V25" i="17"/>
  <c r="T25" i="17"/>
  <c r="Q25" i="17"/>
  <c r="O25" i="17"/>
  <c r="M25" i="17"/>
  <c r="K25" i="17"/>
  <c r="I25" i="17"/>
  <c r="G25" i="17"/>
  <c r="E25" i="17"/>
  <c r="C25" i="17"/>
  <c r="CS24" i="17"/>
  <c r="CS20" i="17" s="1"/>
  <c r="CQ24" i="17"/>
  <c r="CQ20" i="17" s="1"/>
  <c r="CO24" i="17"/>
  <c r="CO20" i="17" s="1"/>
  <c r="CL24" i="17"/>
  <c r="CL20" i="17" s="1"/>
  <c r="AH24" i="17"/>
  <c r="AH20" i="17" s="1"/>
  <c r="BV24" i="17"/>
  <c r="BV20" i="17" s="1"/>
  <c r="CI24" i="17"/>
  <c r="CI20" i="17" s="1"/>
  <c r="CF24" i="17"/>
  <c r="CF20" i="17" s="1"/>
  <c r="CD24" i="17"/>
  <c r="CD20" i="17" s="1"/>
  <c r="CB24" i="17"/>
  <c r="CB20" i="17" s="1"/>
  <c r="BZ24" i="17"/>
  <c r="BZ20" i="17" s="1"/>
  <c r="BX24" i="17"/>
  <c r="BX20" i="17" s="1"/>
  <c r="BT24" i="17"/>
  <c r="BT20" i="17" s="1"/>
  <c r="BQ24" i="17"/>
  <c r="BQ20" i="17" s="1"/>
  <c r="BO24" i="17"/>
  <c r="BO20" i="17" s="1"/>
  <c r="BM24" i="17"/>
  <c r="BM20" i="17" s="1"/>
  <c r="BK24" i="17"/>
  <c r="BK20" i="17" s="1"/>
  <c r="CU24" i="17"/>
  <c r="CU20" i="17" s="1"/>
  <c r="BH24" i="17"/>
  <c r="BH20" i="17" s="1"/>
  <c r="BF24" i="17"/>
  <c r="BF20" i="17" s="1"/>
  <c r="BD24" i="17"/>
  <c r="BD20" i="17" s="1"/>
  <c r="AS24" i="17"/>
  <c r="AS20" i="17" s="1"/>
  <c r="BB24" i="17"/>
  <c r="BB20" i="17" s="1"/>
  <c r="AY24" i="17"/>
  <c r="AY20" i="17" s="1"/>
  <c r="AW24" i="17"/>
  <c r="AW20" i="17" s="1"/>
  <c r="AU24" i="17"/>
  <c r="AU20" i="17" s="1"/>
  <c r="AQ24" i="17"/>
  <c r="AQ20" i="17" s="1"/>
  <c r="AO24" i="17"/>
  <c r="AO20" i="17" s="1"/>
  <c r="AM24" i="17"/>
  <c r="AM20" i="17" s="1"/>
  <c r="AJ24" i="17"/>
  <c r="AJ20" i="17" s="1"/>
  <c r="AF24" i="17"/>
  <c r="AF20" i="17" s="1"/>
  <c r="AD24" i="17"/>
  <c r="AD20" i="17" s="1"/>
  <c r="AB24" i="17"/>
  <c r="AB20" i="17" s="1"/>
  <c r="Z24" i="17"/>
  <c r="Z20" i="17" s="1"/>
  <c r="X24" i="17"/>
  <c r="X20" i="17" s="1"/>
  <c r="V24" i="17"/>
  <c r="V20" i="17" s="1"/>
  <c r="T24" i="17"/>
  <c r="T20" i="17" s="1"/>
  <c r="Q24" i="17"/>
  <c r="Q20" i="17" s="1"/>
  <c r="O24" i="17"/>
  <c r="O20" i="17" s="1"/>
  <c r="M24" i="17"/>
  <c r="M20" i="17" s="1"/>
  <c r="K24" i="17"/>
  <c r="K20" i="17" s="1"/>
  <c r="I24" i="17"/>
  <c r="I20" i="17" s="1"/>
  <c r="G24" i="17"/>
  <c r="G20" i="17" s="1"/>
  <c r="E24" i="17"/>
  <c r="E20" i="17" s="1"/>
  <c r="C24" i="17"/>
  <c r="C20" i="17" s="1"/>
  <c r="G23" i="17"/>
  <c r="G19" i="17" s="1"/>
  <c r="I23" i="17"/>
  <c r="I19" i="17" s="1"/>
  <c r="K23" i="17"/>
  <c r="K19" i="17" s="1"/>
  <c r="M23" i="17"/>
  <c r="M19" i="17" s="1"/>
  <c r="O23" i="17"/>
  <c r="O19" i="17" s="1"/>
  <c r="Q23" i="17"/>
  <c r="Q19" i="17" s="1"/>
  <c r="T23" i="17"/>
  <c r="T19" i="17" s="1"/>
  <c r="V23" i="17"/>
  <c r="V19" i="17" s="1"/>
  <c r="X23" i="17"/>
  <c r="X19" i="17" s="1"/>
  <c r="Z23" i="17"/>
  <c r="Z19" i="17" s="1"/>
  <c r="AB23" i="17"/>
  <c r="AB19" i="17" s="1"/>
  <c r="AD23" i="17"/>
  <c r="AD19" i="17" s="1"/>
  <c r="AF23" i="17"/>
  <c r="AF19" i="17" s="1"/>
  <c r="AJ23" i="17"/>
  <c r="AJ19" i="17" s="1"/>
  <c r="AM23" i="17"/>
  <c r="AM19" i="17" s="1"/>
  <c r="AO23" i="17"/>
  <c r="AO19" i="17" s="1"/>
  <c r="AQ23" i="17"/>
  <c r="AQ19" i="17" s="1"/>
  <c r="AU23" i="17"/>
  <c r="AU19" i="17" s="1"/>
  <c r="AW23" i="17"/>
  <c r="AW19" i="17" s="1"/>
  <c r="AY23" i="17"/>
  <c r="AY19" i="17" s="1"/>
  <c r="BB23" i="17"/>
  <c r="BB19" i="17" s="1"/>
  <c r="AS23" i="17"/>
  <c r="AS19" i="17" s="1"/>
  <c r="BD23" i="17"/>
  <c r="BD19" i="17" s="1"/>
  <c r="BF23" i="17"/>
  <c r="BF19" i="17" s="1"/>
  <c r="BH23" i="17"/>
  <c r="BH19" i="17" s="1"/>
  <c r="CU23" i="17"/>
  <c r="CU19" i="17" s="1"/>
  <c r="BK23" i="17"/>
  <c r="BK19" i="17" s="1"/>
  <c r="BM23" i="17"/>
  <c r="BM19" i="17" s="1"/>
  <c r="BO23" i="17"/>
  <c r="BO19" i="17" s="1"/>
  <c r="BQ23" i="17"/>
  <c r="BQ19" i="17" s="1"/>
  <c r="BT23" i="17"/>
  <c r="BT19" i="17" s="1"/>
  <c r="BX23" i="17"/>
  <c r="BX19" i="17" s="1"/>
  <c r="BZ23" i="17"/>
  <c r="BZ19" i="17" s="1"/>
  <c r="CB23" i="17"/>
  <c r="CB19" i="17" s="1"/>
  <c r="CD23" i="17"/>
  <c r="CD19" i="17" s="1"/>
  <c r="CF23" i="17"/>
  <c r="CF19" i="17" s="1"/>
  <c r="CI23" i="17"/>
  <c r="CI19" i="17" s="1"/>
  <c r="BV23" i="17"/>
  <c r="BV19" i="17" s="1"/>
  <c r="AH23" i="17"/>
  <c r="AH19" i="17" s="1"/>
  <c r="CL23" i="17"/>
  <c r="CL19" i="17" s="1"/>
  <c r="CO23" i="17"/>
  <c r="CO19" i="17" s="1"/>
  <c r="CQ23" i="17"/>
  <c r="CQ19" i="17" s="1"/>
  <c r="CS23" i="17"/>
  <c r="CS19" i="17" s="1"/>
  <c r="D23" i="17"/>
  <c r="D19" i="17" s="1"/>
  <c r="H23" i="17"/>
  <c r="H19" i="17" s="1"/>
  <c r="I10" i="27" s="1"/>
  <c r="J23" i="17"/>
  <c r="J19" i="17" s="1"/>
  <c r="J10" i="27" s="1"/>
  <c r="L23" i="17"/>
  <c r="L19" i="17" s="1"/>
  <c r="N23" i="17"/>
  <c r="N19" i="17" s="1"/>
  <c r="P23" i="17"/>
  <c r="P19" i="17" s="1"/>
  <c r="R23" i="17"/>
  <c r="R19" i="17" s="1"/>
  <c r="K10" i="27" s="1"/>
  <c r="U23" i="17"/>
  <c r="U19" i="17" s="1"/>
  <c r="W23" i="17"/>
  <c r="W19" i="17" s="1"/>
  <c r="Y23" i="17"/>
  <c r="Y19" i="17" s="1"/>
  <c r="AA23" i="17"/>
  <c r="AA19" i="17" s="1"/>
  <c r="D10" i="27" s="1"/>
  <c r="AC23" i="17"/>
  <c r="AC19" i="17" s="1"/>
  <c r="G10" i="27" s="1"/>
  <c r="AE23" i="17"/>
  <c r="AE19" i="17" s="1"/>
  <c r="AG23" i="17"/>
  <c r="AG19" i="17" s="1"/>
  <c r="AK23" i="17"/>
  <c r="AK19" i="17" s="1"/>
  <c r="AN23" i="17"/>
  <c r="AN19" i="17" s="1"/>
  <c r="B10" i="27" s="1"/>
  <c r="AP23" i="17"/>
  <c r="AP19" i="17" s="1"/>
  <c r="C10" i="27" s="1"/>
  <c r="AR23" i="17"/>
  <c r="AR19" i="17" s="1"/>
  <c r="AV23" i="17"/>
  <c r="AV19" i="17" s="1"/>
  <c r="AX23" i="17"/>
  <c r="AX19" i="17" s="1"/>
  <c r="AZ23" i="17"/>
  <c r="AZ19" i="17" s="1"/>
  <c r="AT23" i="17"/>
  <c r="AT19" i="17" s="1"/>
  <c r="BE23" i="17"/>
  <c r="BE19" i="17" s="1"/>
  <c r="BG23" i="17"/>
  <c r="BG19" i="17" s="1"/>
  <c r="BI23" i="17"/>
  <c r="BI19" i="17" s="1"/>
  <c r="CV23" i="17"/>
  <c r="CV19" i="17" s="1"/>
  <c r="BL23" i="17"/>
  <c r="BL19" i="17" s="1"/>
  <c r="BN23" i="17"/>
  <c r="BN19" i="17" s="1"/>
  <c r="BP23" i="17"/>
  <c r="BP19" i="17" s="1"/>
  <c r="BR23" i="17"/>
  <c r="BR19" i="17" s="1"/>
  <c r="L10" i="27" s="1"/>
  <c r="BU23" i="17"/>
  <c r="BU19" i="17" s="1"/>
  <c r="E10" i="27" s="1"/>
  <c r="BY23" i="17"/>
  <c r="BY19" i="17" s="1"/>
  <c r="CA23" i="17"/>
  <c r="CA19" i="17" s="1"/>
  <c r="CC23" i="17"/>
  <c r="CC19" i="17" s="1"/>
  <c r="CE23" i="17"/>
  <c r="CE19" i="17" s="1"/>
  <c r="CG23" i="17"/>
  <c r="CG19" i="17" s="1"/>
  <c r="CJ23" i="17"/>
  <c r="CJ19" i="17" s="1"/>
  <c r="BW23" i="17"/>
  <c r="BW19" i="17" s="1"/>
  <c r="AI23" i="17"/>
  <c r="AI19" i="17" s="1"/>
  <c r="CM23" i="17"/>
  <c r="CM19" i="17" s="1"/>
  <c r="CP23" i="17"/>
  <c r="CP19" i="17" s="1"/>
  <c r="CR23" i="17"/>
  <c r="CR19" i="17" s="1"/>
  <c r="CT23" i="17"/>
  <c r="CT19" i="17" s="1"/>
  <c r="C23" i="17"/>
  <c r="C19" i="17" s="1"/>
  <c r="N52" i="18"/>
  <c r="O52" i="18"/>
  <c r="P52" i="18"/>
  <c r="Q52" i="18"/>
  <c r="BC52" i="18"/>
  <c r="BD52" i="18"/>
  <c r="BE52" i="18"/>
  <c r="BF52" i="18"/>
  <c r="AC52" i="18"/>
  <c r="AD52" i="18"/>
  <c r="AM52" i="18"/>
  <c r="AN52" i="18"/>
  <c r="AE52" i="18"/>
  <c r="AF52" i="18"/>
  <c r="AI52" i="18"/>
  <c r="AJ52" i="18"/>
  <c r="AK52" i="18"/>
  <c r="AL52" i="18"/>
  <c r="AG52" i="18"/>
  <c r="AH52" i="18"/>
  <c r="BZ52" i="18"/>
  <c r="CA52" i="18"/>
  <c r="CJ52" i="18"/>
  <c r="CK52" i="18"/>
  <c r="CB52" i="18"/>
  <c r="CC52" i="18"/>
  <c r="CF52" i="18"/>
  <c r="CG52" i="18"/>
  <c r="CH52" i="18"/>
  <c r="CI52" i="18"/>
  <c r="CD52" i="18"/>
  <c r="CE52" i="18"/>
  <c r="X52" i="18"/>
  <c r="Y52" i="18"/>
  <c r="Z52" i="18"/>
  <c r="AA52" i="18"/>
  <c r="BS52" i="18"/>
  <c r="BT52" i="18"/>
  <c r="BU52" i="18"/>
  <c r="BV52" i="18"/>
  <c r="R52" i="18"/>
  <c r="S52" i="18"/>
  <c r="T52" i="18"/>
  <c r="U52" i="18"/>
  <c r="V52" i="18"/>
  <c r="W52" i="18"/>
  <c r="BJ52" i="18"/>
  <c r="BK52" i="18"/>
  <c r="BL52" i="18"/>
  <c r="BM52" i="18"/>
  <c r="BN52" i="18"/>
  <c r="BO52" i="18"/>
  <c r="AR52" i="18"/>
  <c r="AS52" i="18"/>
  <c r="AT52" i="18"/>
  <c r="AU52" i="18"/>
  <c r="AP52" i="18"/>
  <c r="AQ52" i="18"/>
  <c r="AV52" i="18"/>
  <c r="AW52" i="18"/>
  <c r="CQ52" i="18"/>
  <c r="CR52" i="18"/>
  <c r="CS52" i="18"/>
  <c r="CT52" i="18"/>
  <c r="CO52" i="18"/>
  <c r="CP52" i="18"/>
  <c r="CU52" i="18"/>
  <c r="CV52" i="18"/>
  <c r="BX52" i="18"/>
  <c r="BY52" i="18"/>
  <c r="CM52" i="18"/>
  <c r="CN52" i="18"/>
  <c r="BQ52" i="18"/>
  <c r="BR52" i="18"/>
  <c r="BH52" i="18"/>
  <c r="BI52" i="18"/>
  <c r="BA52" i="18"/>
  <c r="BB52" i="18"/>
  <c r="AF54" i="31"/>
  <c r="O42" i="28"/>
  <c r="N53" i="18"/>
  <c r="O53" i="18"/>
  <c r="P53" i="18"/>
  <c r="Q53" i="18"/>
  <c r="BC53" i="18"/>
  <c r="BD53" i="18"/>
  <c r="BE53" i="18"/>
  <c r="BF53" i="18"/>
  <c r="AC53" i="18"/>
  <c r="AD53" i="18"/>
  <c r="AM53" i="18"/>
  <c r="AN53" i="18"/>
  <c r="AE53" i="18"/>
  <c r="AF53" i="18"/>
  <c r="AI53" i="18"/>
  <c r="AJ53" i="18"/>
  <c r="AK53" i="18"/>
  <c r="AL53" i="18"/>
  <c r="AG53" i="18"/>
  <c r="AH53" i="18"/>
  <c r="BZ53" i="18"/>
  <c r="CA53" i="18"/>
  <c r="CJ53" i="18"/>
  <c r="CK53" i="18"/>
  <c r="CB53" i="18"/>
  <c r="CC53" i="18"/>
  <c r="CF53" i="18"/>
  <c r="CG53" i="18"/>
  <c r="CH53" i="18"/>
  <c r="CI53" i="18"/>
  <c r="CD53" i="18"/>
  <c r="CE53" i="18"/>
  <c r="X53" i="18"/>
  <c r="Y53" i="18"/>
  <c r="Z53" i="18"/>
  <c r="AA53" i="18"/>
  <c r="BS53" i="18"/>
  <c r="BT53" i="18"/>
  <c r="BU53" i="18"/>
  <c r="BV53" i="18"/>
  <c r="R53" i="18"/>
  <c r="S53" i="18"/>
  <c r="T53" i="18"/>
  <c r="U53" i="18"/>
  <c r="V53" i="18"/>
  <c r="W53" i="18"/>
  <c r="BJ53" i="18"/>
  <c r="BK53" i="18"/>
  <c r="BL53" i="18"/>
  <c r="BM53" i="18"/>
  <c r="BN53" i="18"/>
  <c r="BO53" i="18"/>
  <c r="AR53" i="18"/>
  <c r="AS53" i="18"/>
  <c r="AT53" i="18"/>
  <c r="AU53" i="18"/>
  <c r="AP53" i="18"/>
  <c r="AQ53" i="18"/>
  <c r="AV53" i="18"/>
  <c r="AW53" i="18"/>
  <c r="CQ53" i="18"/>
  <c r="CR53" i="18"/>
  <c r="CS53" i="18"/>
  <c r="CT53" i="18"/>
  <c r="CO53" i="18"/>
  <c r="CP53" i="18"/>
  <c r="CU53" i="18"/>
  <c r="CV53" i="18"/>
  <c r="BX53" i="18"/>
  <c r="BY53" i="18"/>
  <c r="CM53" i="18"/>
  <c r="CN53" i="18"/>
  <c r="BQ53" i="18"/>
  <c r="BR53" i="18"/>
  <c r="BH53" i="18"/>
  <c r="BI53" i="18"/>
  <c r="BA53" i="18"/>
  <c r="BB53" i="18"/>
  <c r="AF55" i="31"/>
  <c r="O43" i="28"/>
  <c r="N54" i="18"/>
  <c r="O54" i="18"/>
  <c r="P54" i="18"/>
  <c r="Q54" i="18"/>
  <c r="BC54" i="18"/>
  <c r="BD54" i="18"/>
  <c r="BE54" i="18"/>
  <c r="BF54" i="18"/>
  <c r="AC54" i="18"/>
  <c r="AD54" i="18"/>
  <c r="AM54" i="18"/>
  <c r="AN54" i="18"/>
  <c r="AE54" i="18"/>
  <c r="AF54" i="18"/>
  <c r="AI54" i="18"/>
  <c r="AJ54" i="18"/>
  <c r="AK54" i="18"/>
  <c r="AL54" i="18"/>
  <c r="AG54" i="18"/>
  <c r="AH54" i="18"/>
  <c r="BZ54" i="18"/>
  <c r="CA54" i="18"/>
  <c r="CJ54" i="18"/>
  <c r="CK54" i="18"/>
  <c r="CB54" i="18"/>
  <c r="CC54" i="18"/>
  <c r="CF54" i="18"/>
  <c r="CG54" i="18"/>
  <c r="CH54" i="18"/>
  <c r="CI54" i="18"/>
  <c r="CD54" i="18"/>
  <c r="CE54" i="18"/>
  <c r="X54" i="18"/>
  <c r="Y54" i="18"/>
  <c r="Z54" i="18"/>
  <c r="AA54" i="18"/>
  <c r="BS54" i="18"/>
  <c r="BT54" i="18"/>
  <c r="BU54" i="18"/>
  <c r="BV54" i="18"/>
  <c r="R54" i="18"/>
  <c r="S54" i="18"/>
  <c r="T54" i="18"/>
  <c r="U54" i="18"/>
  <c r="V54" i="18"/>
  <c r="W54" i="18"/>
  <c r="BJ54" i="18"/>
  <c r="BK54" i="18"/>
  <c r="BL54" i="18"/>
  <c r="BM54" i="18"/>
  <c r="BN54" i="18"/>
  <c r="BO54" i="18"/>
  <c r="AR54" i="18"/>
  <c r="AS54" i="18"/>
  <c r="AT54" i="18"/>
  <c r="AU54" i="18"/>
  <c r="AP54" i="18"/>
  <c r="AQ54" i="18"/>
  <c r="AV54" i="18"/>
  <c r="AW54" i="18"/>
  <c r="CQ54" i="18"/>
  <c r="CR54" i="18"/>
  <c r="CS54" i="18"/>
  <c r="CT54" i="18"/>
  <c r="CO54" i="18"/>
  <c r="CP54" i="18"/>
  <c r="CU54" i="18"/>
  <c r="CV54" i="18"/>
  <c r="BX54" i="18"/>
  <c r="BY54" i="18"/>
  <c r="CM54" i="18"/>
  <c r="CN54" i="18"/>
  <c r="BQ54" i="18"/>
  <c r="BR54" i="18"/>
  <c r="BH54" i="18"/>
  <c r="BI54" i="18"/>
  <c r="BA54" i="18"/>
  <c r="BB54" i="18"/>
  <c r="AF56" i="31"/>
  <c r="O44" i="28"/>
  <c r="N55" i="18"/>
  <c r="O55" i="18"/>
  <c r="P55" i="18"/>
  <c r="Q55" i="18"/>
  <c r="BC55" i="18"/>
  <c r="BD55" i="18"/>
  <c r="BE55" i="18"/>
  <c r="BF55" i="18"/>
  <c r="AC55" i="18"/>
  <c r="AD55" i="18"/>
  <c r="AM55" i="18"/>
  <c r="AN55" i="18"/>
  <c r="AE55" i="18"/>
  <c r="AF55" i="18"/>
  <c r="AI55" i="18"/>
  <c r="AJ55" i="18"/>
  <c r="AK55" i="18"/>
  <c r="AL55" i="18"/>
  <c r="AG55" i="18"/>
  <c r="AH55" i="18"/>
  <c r="BZ55" i="18"/>
  <c r="CA55" i="18"/>
  <c r="CJ55" i="18"/>
  <c r="CK55" i="18"/>
  <c r="CB55" i="18"/>
  <c r="CC55" i="18"/>
  <c r="CF55" i="18"/>
  <c r="CG55" i="18"/>
  <c r="CH55" i="18"/>
  <c r="CI55" i="18"/>
  <c r="CD55" i="18"/>
  <c r="CE55" i="18"/>
  <c r="X55" i="18"/>
  <c r="Y55" i="18"/>
  <c r="Z55" i="18"/>
  <c r="AA55" i="18"/>
  <c r="BS55" i="18"/>
  <c r="BT55" i="18"/>
  <c r="BU55" i="18"/>
  <c r="BV55" i="18"/>
  <c r="R55" i="18"/>
  <c r="S55" i="18"/>
  <c r="T55" i="18"/>
  <c r="U55" i="18"/>
  <c r="V55" i="18"/>
  <c r="W55" i="18"/>
  <c r="BJ55" i="18"/>
  <c r="BK55" i="18"/>
  <c r="BL55" i="18"/>
  <c r="BM55" i="18"/>
  <c r="BN55" i="18"/>
  <c r="BO55" i="18"/>
  <c r="AR55" i="18"/>
  <c r="AS55" i="18"/>
  <c r="AT55" i="18"/>
  <c r="AU55" i="18"/>
  <c r="AP55" i="18"/>
  <c r="AQ55" i="18"/>
  <c r="AV55" i="18"/>
  <c r="AW55" i="18"/>
  <c r="CQ55" i="18"/>
  <c r="CR55" i="18"/>
  <c r="CS55" i="18"/>
  <c r="CT55" i="18"/>
  <c r="CO55" i="18"/>
  <c r="CP55" i="18"/>
  <c r="CU55" i="18"/>
  <c r="CV55" i="18"/>
  <c r="BX55" i="18"/>
  <c r="BY55" i="18"/>
  <c r="CM55" i="18"/>
  <c r="CN55" i="18"/>
  <c r="BQ55" i="18"/>
  <c r="BR55" i="18"/>
  <c r="BH55" i="18"/>
  <c r="BI55" i="18"/>
  <c r="BA55" i="18"/>
  <c r="BB55" i="18"/>
  <c r="N56" i="18"/>
  <c r="O56" i="18"/>
  <c r="P56" i="18"/>
  <c r="Q56" i="18"/>
  <c r="BC56" i="18"/>
  <c r="BD56" i="18"/>
  <c r="BE56" i="18"/>
  <c r="BF56" i="18"/>
  <c r="AC56" i="18"/>
  <c r="AD56" i="18"/>
  <c r="AM56" i="18"/>
  <c r="AN56" i="18"/>
  <c r="AE56" i="18"/>
  <c r="AF56" i="18"/>
  <c r="AI56" i="18"/>
  <c r="AJ56" i="18"/>
  <c r="AK56" i="18"/>
  <c r="AL56" i="18"/>
  <c r="AG56" i="18"/>
  <c r="AH56" i="18"/>
  <c r="BZ56" i="18"/>
  <c r="CA56" i="18"/>
  <c r="CJ56" i="18"/>
  <c r="CK56" i="18"/>
  <c r="CB56" i="18"/>
  <c r="CC56" i="18"/>
  <c r="CF56" i="18"/>
  <c r="CG56" i="18"/>
  <c r="CH56" i="18"/>
  <c r="CI56" i="18"/>
  <c r="CD56" i="18"/>
  <c r="CE56" i="18"/>
  <c r="X56" i="18"/>
  <c r="Y56" i="18"/>
  <c r="Z56" i="18"/>
  <c r="AA56" i="18"/>
  <c r="BS56" i="18"/>
  <c r="BT56" i="18"/>
  <c r="BU56" i="18"/>
  <c r="BV56" i="18"/>
  <c r="R56" i="18"/>
  <c r="S56" i="18"/>
  <c r="T56" i="18"/>
  <c r="U56" i="18"/>
  <c r="V56" i="18"/>
  <c r="W56" i="18"/>
  <c r="BJ56" i="18"/>
  <c r="BK56" i="18"/>
  <c r="BL56" i="18"/>
  <c r="BM56" i="18"/>
  <c r="BN56" i="18"/>
  <c r="BO56" i="18"/>
  <c r="AR56" i="18"/>
  <c r="AS56" i="18"/>
  <c r="AT56" i="18"/>
  <c r="AU56" i="18"/>
  <c r="AP56" i="18"/>
  <c r="AQ56" i="18"/>
  <c r="AV56" i="18"/>
  <c r="AW56" i="18"/>
  <c r="CQ56" i="18"/>
  <c r="CR56" i="18"/>
  <c r="CS56" i="18"/>
  <c r="CT56" i="18"/>
  <c r="CO56" i="18"/>
  <c r="CP56" i="18"/>
  <c r="CU56" i="18"/>
  <c r="CV56" i="18"/>
  <c r="BX56" i="18"/>
  <c r="BY56" i="18"/>
  <c r="CM56" i="18"/>
  <c r="CN56" i="18"/>
  <c r="BQ56" i="18"/>
  <c r="BR56" i="18"/>
  <c r="BH56" i="18"/>
  <c r="BI56" i="18"/>
  <c r="BA56" i="18"/>
  <c r="BB56" i="18"/>
  <c r="AF57" i="31"/>
  <c r="O45" i="28"/>
  <c r="AF58" i="31"/>
  <c r="N57" i="18"/>
  <c r="O57" i="18"/>
  <c r="P57" i="18"/>
  <c r="Q57" i="18"/>
  <c r="BC57" i="18"/>
  <c r="BD57" i="18"/>
  <c r="BE57" i="18"/>
  <c r="BF57" i="18"/>
  <c r="AC57" i="18"/>
  <c r="AD57" i="18"/>
  <c r="AM57" i="18"/>
  <c r="AN57" i="18"/>
  <c r="AE57" i="18"/>
  <c r="AF57" i="18"/>
  <c r="AI57" i="18"/>
  <c r="AJ57" i="18"/>
  <c r="AK57" i="18"/>
  <c r="AL57" i="18"/>
  <c r="AG57" i="18"/>
  <c r="AH57" i="18"/>
  <c r="BZ57" i="18"/>
  <c r="CA57" i="18"/>
  <c r="CJ57" i="18"/>
  <c r="CK57" i="18"/>
  <c r="CB57" i="18"/>
  <c r="CC57" i="18"/>
  <c r="CF57" i="18"/>
  <c r="CG57" i="18"/>
  <c r="CH57" i="18"/>
  <c r="CI57" i="18"/>
  <c r="CD57" i="18"/>
  <c r="CE57" i="18"/>
  <c r="X57" i="18"/>
  <c r="Y57" i="18"/>
  <c r="Z57" i="18"/>
  <c r="AA57" i="18"/>
  <c r="BS57" i="18"/>
  <c r="BT57" i="18"/>
  <c r="BU57" i="18"/>
  <c r="BV57" i="18"/>
  <c r="R57" i="18"/>
  <c r="S57" i="18"/>
  <c r="T57" i="18"/>
  <c r="U57" i="18"/>
  <c r="V57" i="18"/>
  <c r="W57" i="18"/>
  <c r="BJ57" i="18"/>
  <c r="BK57" i="18"/>
  <c r="BL57" i="18"/>
  <c r="BM57" i="18"/>
  <c r="BN57" i="18"/>
  <c r="BO57" i="18"/>
  <c r="AR57" i="18"/>
  <c r="AS57" i="18"/>
  <c r="AT57" i="18"/>
  <c r="AU57" i="18"/>
  <c r="AP57" i="18"/>
  <c r="AQ57" i="18"/>
  <c r="AV57" i="18"/>
  <c r="AW57" i="18"/>
  <c r="CQ57" i="18"/>
  <c r="CR57" i="18"/>
  <c r="CS57" i="18"/>
  <c r="CT57" i="18"/>
  <c r="CO57" i="18"/>
  <c r="CP57" i="18"/>
  <c r="CU57" i="18"/>
  <c r="CV57" i="18"/>
  <c r="BX57" i="18"/>
  <c r="BY57" i="18"/>
  <c r="CM57" i="18"/>
  <c r="CN57" i="18"/>
  <c r="BQ57" i="18"/>
  <c r="BR57" i="18"/>
  <c r="BH57" i="18"/>
  <c r="BI57" i="18"/>
  <c r="BA57" i="18"/>
  <c r="BB57" i="18"/>
  <c r="O46" i="28"/>
  <c r="AF59" i="31"/>
  <c r="N58" i="18"/>
  <c r="O58" i="18"/>
  <c r="P58" i="18"/>
  <c r="Q58" i="18"/>
  <c r="BC58" i="18"/>
  <c r="BD58" i="18"/>
  <c r="BE58" i="18"/>
  <c r="BF58" i="18"/>
  <c r="AC58" i="18"/>
  <c r="AD58" i="18"/>
  <c r="AM58" i="18"/>
  <c r="AN58" i="18"/>
  <c r="AE58" i="18"/>
  <c r="AF58" i="18"/>
  <c r="AI58" i="18"/>
  <c r="AJ58" i="18"/>
  <c r="AK58" i="18"/>
  <c r="AL58" i="18"/>
  <c r="AG58" i="18"/>
  <c r="AH58" i="18"/>
  <c r="BZ58" i="18"/>
  <c r="CA58" i="18"/>
  <c r="CJ58" i="18"/>
  <c r="CK58" i="18"/>
  <c r="CB58" i="18"/>
  <c r="CC58" i="18"/>
  <c r="CF58" i="18"/>
  <c r="CG58" i="18"/>
  <c r="CH58" i="18"/>
  <c r="CI58" i="18"/>
  <c r="CD58" i="18"/>
  <c r="CE58" i="18"/>
  <c r="X58" i="18"/>
  <c r="Y58" i="18"/>
  <c r="Z58" i="18"/>
  <c r="AA58" i="18"/>
  <c r="BS58" i="18"/>
  <c r="BT58" i="18"/>
  <c r="BU58" i="18"/>
  <c r="BV58" i="18"/>
  <c r="R58" i="18"/>
  <c r="S58" i="18"/>
  <c r="T58" i="18"/>
  <c r="U58" i="18"/>
  <c r="V58" i="18"/>
  <c r="W58" i="18"/>
  <c r="BJ58" i="18"/>
  <c r="BK58" i="18"/>
  <c r="BL58" i="18"/>
  <c r="BM58" i="18"/>
  <c r="BN58" i="18"/>
  <c r="BO58" i="18"/>
  <c r="AR58" i="18"/>
  <c r="AS58" i="18"/>
  <c r="AT58" i="18"/>
  <c r="AU58" i="18"/>
  <c r="AP58" i="18"/>
  <c r="AQ58" i="18"/>
  <c r="AV58" i="18"/>
  <c r="AW58" i="18"/>
  <c r="CQ58" i="18"/>
  <c r="CR58" i="18"/>
  <c r="CS58" i="18"/>
  <c r="CT58" i="18"/>
  <c r="CO58" i="18"/>
  <c r="CP58" i="18"/>
  <c r="CU58" i="18"/>
  <c r="CV58" i="18"/>
  <c r="BX58" i="18"/>
  <c r="BY58" i="18"/>
  <c r="CM58" i="18"/>
  <c r="CN58" i="18"/>
  <c r="BQ58" i="18"/>
  <c r="BR58" i="18"/>
  <c r="BH58" i="18"/>
  <c r="BI58" i="18"/>
  <c r="BA58" i="18"/>
  <c r="BB58" i="18"/>
  <c r="O47" i="28"/>
  <c r="AF60" i="31"/>
  <c r="M57" i="35"/>
  <c r="N59" i="18"/>
  <c r="O59" i="18"/>
  <c r="P59" i="18"/>
  <c r="Q59" i="18"/>
  <c r="BC59" i="18"/>
  <c r="BD59" i="18"/>
  <c r="BE59" i="18"/>
  <c r="BF59" i="18"/>
  <c r="AC59" i="18"/>
  <c r="AD59" i="18"/>
  <c r="AM59" i="18"/>
  <c r="AN59" i="18"/>
  <c r="AE59" i="18"/>
  <c r="AF59" i="18"/>
  <c r="AI59" i="18"/>
  <c r="AJ59" i="18"/>
  <c r="AK59" i="18"/>
  <c r="AL59" i="18"/>
  <c r="AG59" i="18"/>
  <c r="AH59" i="18"/>
  <c r="BZ59" i="18"/>
  <c r="CA59" i="18"/>
  <c r="CJ59" i="18"/>
  <c r="CK59" i="18"/>
  <c r="CB59" i="18"/>
  <c r="CC59" i="18"/>
  <c r="CF59" i="18"/>
  <c r="CG59" i="18"/>
  <c r="CH59" i="18"/>
  <c r="CI59" i="18"/>
  <c r="CD59" i="18"/>
  <c r="CE59" i="18"/>
  <c r="X59" i="18"/>
  <c r="Y59" i="18"/>
  <c r="Z59" i="18"/>
  <c r="AA59" i="18"/>
  <c r="BS59" i="18"/>
  <c r="BT59" i="18"/>
  <c r="BU59" i="18"/>
  <c r="BV59" i="18"/>
  <c r="R59" i="18"/>
  <c r="S59" i="18"/>
  <c r="T59" i="18"/>
  <c r="U59" i="18"/>
  <c r="V59" i="18"/>
  <c r="W59" i="18"/>
  <c r="BJ59" i="18"/>
  <c r="BK59" i="18"/>
  <c r="BL59" i="18"/>
  <c r="BM59" i="18"/>
  <c r="BN59" i="18"/>
  <c r="BO59" i="18"/>
  <c r="AR59" i="18"/>
  <c r="AS59" i="18"/>
  <c r="AT59" i="18"/>
  <c r="AU59" i="18"/>
  <c r="AP59" i="18"/>
  <c r="AQ59" i="18"/>
  <c r="AV59" i="18"/>
  <c r="AW59" i="18"/>
  <c r="CQ59" i="18"/>
  <c r="CR59" i="18"/>
  <c r="CS59" i="18"/>
  <c r="CT59" i="18"/>
  <c r="CO59" i="18"/>
  <c r="CP59" i="18"/>
  <c r="CU59" i="18"/>
  <c r="CV59" i="18"/>
  <c r="BX59" i="18"/>
  <c r="BY59" i="18"/>
  <c r="CM59" i="18"/>
  <c r="CN59" i="18"/>
  <c r="BQ59" i="18"/>
  <c r="BR59" i="18"/>
  <c r="BH59" i="18"/>
  <c r="BI59" i="18"/>
  <c r="BA59" i="18"/>
  <c r="BB59" i="18"/>
  <c r="O48" i="28"/>
  <c r="N60" i="18"/>
  <c r="O60" i="18"/>
  <c r="P60" i="18"/>
  <c r="Q60" i="18"/>
  <c r="BC60" i="18"/>
  <c r="BD60" i="18"/>
  <c r="BE60" i="18"/>
  <c r="BF60" i="18"/>
  <c r="AC60" i="18"/>
  <c r="AD60" i="18"/>
  <c r="AM60" i="18"/>
  <c r="AN60" i="18"/>
  <c r="AE60" i="18"/>
  <c r="AF60" i="18"/>
  <c r="AI60" i="18"/>
  <c r="AJ60" i="18"/>
  <c r="AK60" i="18"/>
  <c r="AL60" i="18"/>
  <c r="AG60" i="18"/>
  <c r="AH60" i="18"/>
  <c r="BZ60" i="18"/>
  <c r="CA60" i="18"/>
  <c r="CJ60" i="18"/>
  <c r="CK60" i="18"/>
  <c r="CB60" i="18"/>
  <c r="CC60" i="18"/>
  <c r="CF60" i="18"/>
  <c r="CG60" i="18"/>
  <c r="CH60" i="18"/>
  <c r="CI60" i="18"/>
  <c r="CD60" i="18"/>
  <c r="CE60" i="18"/>
  <c r="X60" i="18"/>
  <c r="Y60" i="18"/>
  <c r="Z60" i="18"/>
  <c r="AA60" i="18"/>
  <c r="BS60" i="18"/>
  <c r="BT60" i="18"/>
  <c r="BU60" i="18"/>
  <c r="BV60" i="18"/>
  <c r="R60" i="18"/>
  <c r="S60" i="18"/>
  <c r="T60" i="18"/>
  <c r="U60" i="18"/>
  <c r="V60" i="18"/>
  <c r="W60" i="18"/>
  <c r="BJ60" i="18"/>
  <c r="BK60" i="18"/>
  <c r="BL60" i="18"/>
  <c r="BM60" i="18"/>
  <c r="BN60" i="18"/>
  <c r="BO60" i="18"/>
  <c r="AR60" i="18"/>
  <c r="AS60" i="18"/>
  <c r="AT60" i="18"/>
  <c r="AU60" i="18"/>
  <c r="AP60" i="18"/>
  <c r="AQ60" i="18"/>
  <c r="AV60" i="18"/>
  <c r="AW60" i="18"/>
  <c r="CQ60" i="18"/>
  <c r="CR60" i="18"/>
  <c r="CS60" i="18"/>
  <c r="CT60" i="18"/>
  <c r="CO60" i="18"/>
  <c r="CP60" i="18"/>
  <c r="CU60" i="18"/>
  <c r="CV60" i="18"/>
  <c r="BX60" i="18"/>
  <c r="BY60" i="18"/>
  <c r="CM60" i="18"/>
  <c r="CN60" i="18"/>
  <c r="BQ60" i="18"/>
  <c r="BR60" i="18"/>
  <c r="BH60" i="18"/>
  <c r="BI60" i="18"/>
  <c r="BA60" i="18"/>
  <c r="BB60" i="18"/>
  <c r="O49" i="28"/>
  <c r="M58" i="35"/>
  <c r="AF61" i="31"/>
  <c r="O50" i="28"/>
  <c r="M59" i="35"/>
  <c r="AF62" i="31"/>
  <c r="N61" i="18"/>
  <c r="O61" i="18"/>
  <c r="P61" i="18"/>
  <c r="Q61" i="18"/>
  <c r="BC61" i="18"/>
  <c r="BD61" i="18"/>
  <c r="BE61" i="18"/>
  <c r="BF61" i="18"/>
  <c r="AC61" i="18"/>
  <c r="AD61" i="18"/>
  <c r="AM61" i="18"/>
  <c r="AN61" i="18"/>
  <c r="AE61" i="18"/>
  <c r="AF61" i="18"/>
  <c r="AI61" i="18"/>
  <c r="AJ61" i="18"/>
  <c r="AK61" i="18"/>
  <c r="AL61" i="18"/>
  <c r="AG61" i="18"/>
  <c r="AH61" i="18"/>
  <c r="BZ61" i="18"/>
  <c r="CA61" i="18"/>
  <c r="CJ61" i="18"/>
  <c r="CK61" i="18"/>
  <c r="CB61" i="18"/>
  <c r="CC61" i="18"/>
  <c r="CF61" i="18"/>
  <c r="CG61" i="18"/>
  <c r="CH61" i="18"/>
  <c r="CI61" i="18"/>
  <c r="CD61" i="18"/>
  <c r="CE61" i="18"/>
  <c r="X61" i="18"/>
  <c r="Y61" i="18"/>
  <c r="Z61" i="18"/>
  <c r="AA61" i="18"/>
  <c r="BS61" i="18"/>
  <c r="BT61" i="18"/>
  <c r="BU61" i="18"/>
  <c r="BV61" i="18"/>
  <c r="R61" i="18"/>
  <c r="S61" i="18"/>
  <c r="T61" i="18"/>
  <c r="U61" i="18"/>
  <c r="V61" i="18"/>
  <c r="W61" i="18"/>
  <c r="BJ61" i="18"/>
  <c r="BK61" i="18"/>
  <c r="BL61" i="18"/>
  <c r="BM61" i="18"/>
  <c r="BN61" i="18"/>
  <c r="BO61" i="18"/>
  <c r="AR61" i="18"/>
  <c r="AS61" i="18"/>
  <c r="AT61" i="18"/>
  <c r="AU61" i="18"/>
  <c r="AP61" i="18"/>
  <c r="AQ61" i="18"/>
  <c r="AV61" i="18"/>
  <c r="AW61" i="18"/>
  <c r="CQ61" i="18"/>
  <c r="CR61" i="18"/>
  <c r="CS61" i="18"/>
  <c r="CT61" i="18"/>
  <c r="CO61" i="18"/>
  <c r="CP61" i="18"/>
  <c r="CU61" i="18"/>
  <c r="CV61" i="18"/>
  <c r="BX61" i="18"/>
  <c r="BY61" i="18"/>
  <c r="CM61" i="18"/>
  <c r="CN61" i="18"/>
  <c r="BQ61" i="18"/>
  <c r="BR61" i="18"/>
  <c r="BH61" i="18"/>
  <c r="BI61" i="18"/>
  <c r="BA61" i="18"/>
  <c r="BB61" i="18"/>
  <c r="O57" i="28"/>
  <c r="O60" i="28"/>
  <c r="O59" i="28"/>
  <c r="O58" i="28"/>
  <c r="O56" i="28"/>
  <c r="O55" i="28"/>
  <c r="O54" i="28"/>
  <c r="O53" i="28"/>
  <c r="O52" i="28"/>
  <c r="O51" i="28"/>
  <c r="N62" i="18"/>
  <c r="O62" i="18"/>
  <c r="P62" i="18"/>
  <c r="Q62" i="18"/>
  <c r="BC62" i="18"/>
  <c r="BD62" i="18"/>
  <c r="BE62" i="18"/>
  <c r="BF62" i="18"/>
  <c r="AC62" i="18"/>
  <c r="AD62" i="18"/>
  <c r="AM62" i="18"/>
  <c r="AN62" i="18"/>
  <c r="AE62" i="18"/>
  <c r="AF62" i="18"/>
  <c r="AI62" i="18"/>
  <c r="AJ62" i="18"/>
  <c r="AK62" i="18"/>
  <c r="AL62" i="18"/>
  <c r="AG62" i="18"/>
  <c r="AH62" i="18"/>
  <c r="BZ62" i="18"/>
  <c r="CA62" i="18"/>
  <c r="CJ62" i="18"/>
  <c r="CK62" i="18"/>
  <c r="CB62" i="18"/>
  <c r="CC62" i="18"/>
  <c r="CF62" i="18"/>
  <c r="CG62" i="18"/>
  <c r="CH62" i="18"/>
  <c r="CI62" i="18"/>
  <c r="CD62" i="18"/>
  <c r="CE62" i="18"/>
  <c r="X62" i="18"/>
  <c r="Y62" i="18"/>
  <c r="Z62" i="18"/>
  <c r="AA62" i="18"/>
  <c r="BS62" i="18"/>
  <c r="BT62" i="18"/>
  <c r="BU62" i="18"/>
  <c r="BV62" i="18"/>
  <c r="R62" i="18"/>
  <c r="S62" i="18"/>
  <c r="T62" i="18"/>
  <c r="U62" i="18"/>
  <c r="V62" i="18"/>
  <c r="W62" i="18"/>
  <c r="BJ62" i="18"/>
  <c r="BK62" i="18"/>
  <c r="BL62" i="18"/>
  <c r="BM62" i="18"/>
  <c r="BN62" i="18"/>
  <c r="BO62" i="18"/>
  <c r="AR62" i="18"/>
  <c r="AS62" i="18"/>
  <c r="AT62" i="18"/>
  <c r="AU62" i="18"/>
  <c r="AP62" i="18"/>
  <c r="AQ62" i="18"/>
  <c r="AV62" i="18"/>
  <c r="AW62" i="18"/>
  <c r="CQ62" i="18"/>
  <c r="CR62" i="18"/>
  <c r="CS62" i="18"/>
  <c r="CT62" i="18"/>
  <c r="CO62" i="18"/>
  <c r="CP62" i="18"/>
  <c r="CU62" i="18"/>
  <c r="CV62" i="18"/>
  <c r="BX62" i="18"/>
  <c r="BY62" i="18"/>
  <c r="CM62" i="18"/>
  <c r="CN62" i="18"/>
  <c r="BQ62" i="18"/>
  <c r="BR62" i="18"/>
  <c r="BH62" i="18"/>
  <c r="BI62" i="18"/>
  <c r="BA62" i="18"/>
  <c r="BB62" i="18"/>
  <c r="AF63" i="31"/>
  <c r="M60" i="35"/>
  <c r="N63" i="18"/>
  <c r="O63" i="18"/>
  <c r="P63" i="18"/>
  <c r="Q63" i="18"/>
  <c r="BC63" i="18"/>
  <c r="BD63" i="18"/>
  <c r="BE63" i="18"/>
  <c r="BF63" i="18"/>
  <c r="AC63" i="18"/>
  <c r="AD63" i="18"/>
  <c r="AM63" i="18"/>
  <c r="AN63" i="18"/>
  <c r="AE63" i="18"/>
  <c r="AF63" i="18"/>
  <c r="AI63" i="18"/>
  <c r="AJ63" i="18"/>
  <c r="AK63" i="18"/>
  <c r="AL63" i="18"/>
  <c r="AG63" i="18"/>
  <c r="AH63" i="18"/>
  <c r="BZ63" i="18"/>
  <c r="CA63" i="18"/>
  <c r="CJ63" i="18"/>
  <c r="CK63" i="18"/>
  <c r="CB63" i="18"/>
  <c r="CC63" i="18"/>
  <c r="CF63" i="18"/>
  <c r="CG63" i="18"/>
  <c r="CH63" i="18"/>
  <c r="CI63" i="18"/>
  <c r="CD63" i="18"/>
  <c r="CE63" i="18"/>
  <c r="X63" i="18"/>
  <c r="Y63" i="18"/>
  <c r="Z63" i="18"/>
  <c r="AA63" i="18"/>
  <c r="BS63" i="18"/>
  <c r="BT63" i="18"/>
  <c r="BU63" i="18"/>
  <c r="BV63" i="18"/>
  <c r="R63" i="18"/>
  <c r="S63" i="18"/>
  <c r="T63" i="18"/>
  <c r="U63" i="18"/>
  <c r="V63" i="18"/>
  <c r="W63" i="18"/>
  <c r="BJ63" i="18"/>
  <c r="BK63" i="18"/>
  <c r="BL63" i="18"/>
  <c r="BM63" i="18"/>
  <c r="BN63" i="18"/>
  <c r="BO63" i="18"/>
  <c r="AR63" i="18"/>
  <c r="AS63" i="18"/>
  <c r="AT63" i="18"/>
  <c r="AU63" i="18"/>
  <c r="AP63" i="18"/>
  <c r="AQ63" i="18"/>
  <c r="AV63" i="18"/>
  <c r="AW63" i="18"/>
  <c r="CQ63" i="18"/>
  <c r="CR63" i="18"/>
  <c r="CS63" i="18"/>
  <c r="CT63" i="18"/>
  <c r="CO63" i="18"/>
  <c r="CP63" i="18"/>
  <c r="CU63" i="18"/>
  <c r="CV63" i="18"/>
  <c r="BX63" i="18"/>
  <c r="BY63" i="18"/>
  <c r="CM63" i="18"/>
  <c r="CN63" i="18"/>
  <c r="BQ63" i="18"/>
  <c r="BR63" i="18"/>
  <c r="BH63" i="18"/>
  <c r="BI63" i="18"/>
  <c r="BA63" i="18"/>
  <c r="BB63" i="18"/>
  <c r="AF64" i="31"/>
  <c r="M61" i="35"/>
  <c r="AF65" i="31"/>
  <c r="N64" i="18"/>
  <c r="O64" i="18"/>
  <c r="P64" i="18"/>
  <c r="Q64" i="18"/>
  <c r="BC64" i="18"/>
  <c r="BD64" i="18"/>
  <c r="BE64" i="18"/>
  <c r="BF64" i="18"/>
  <c r="AC64" i="18"/>
  <c r="AD64" i="18"/>
  <c r="AM64" i="18"/>
  <c r="AN64" i="18"/>
  <c r="AE64" i="18"/>
  <c r="AF64" i="18"/>
  <c r="AI64" i="18"/>
  <c r="AJ64" i="18"/>
  <c r="AK64" i="18"/>
  <c r="AL64" i="18"/>
  <c r="AG64" i="18"/>
  <c r="AH64" i="18"/>
  <c r="BZ64" i="18"/>
  <c r="CA64" i="18"/>
  <c r="CJ64" i="18"/>
  <c r="CK64" i="18"/>
  <c r="CB64" i="18"/>
  <c r="CC64" i="18"/>
  <c r="CF64" i="18"/>
  <c r="CG64" i="18"/>
  <c r="CH64" i="18"/>
  <c r="CI64" i="18"/>
  <c r="CD64" i="18"/>
  <c r="CE64" i="18"/>
  <c r="X64" i="18"/>
  <c r="Y64" i="18"/>
  <c r="Z64" i="18"/>
  <c r="AA64" i="18"/>
  <c r="BS64" i="18"/>
  <c r="BT64" i="18"/>
  <c r="BU64" i="18"/>
  <c r="BV64" i="18"/>
  <c r="R64" i="18"/>
  <c r="S64" i="18"/>
  <c r="T64" i="18"/>
  <c r="U64" i="18"/>
  <c r="V64" i="18"/>
  <c r="W64" i="18"/>
  <c r="BJ64" i="18"/>
  <c r="BK64" i="18"/>
  <c r="BL64" i="18"/>
  <c r="BM64" i="18"/>
  <c r="BN64" i="18"/>
  <c r="BO64" i="18"/>
  <c r="AR64" i="18"/>
  <c r="AS64" i="18"/>
  <c r="AT64" i="18"/>
  <c r="AU64" i="18"/>
  <c r="AP64" i="18"/>
  <c r="AQ64" i="18"/>
  <c r="AV64" i="18"/>
  <c r="AW64" i="18"/>
  <c r="CQ64" i="18"/>
  <c r="CR64" i="18"/>
  <c r="CS64" i="18"/>
  <c r="CT64" i="18"/>
  <c r="CO64" i="18"/>
  <c r="CP64" i="18"/>
  <c r="CU64" i="18"/>
  <c r="CV64" i="18"/>
  <c r="BX64" i="18"/>
  <c r="BY64" i="18"/>
  <c r="CM64" i="18"/>
  <c r="CN64" i="18"/>
  <c r="BQ64" i="18"/>
  <c r="BR64" i="18"/>
  <c r="BH64" i="18"/>
  <c r="BI64" i="18"/>
  <c r="BA64" i="18"/>
  <c r="BB64" i="18"/>
  <c r="M62" i="35"/>
  <c r="AF66" i="31"/>
  <c r="M63" i="35"/>
  <c r="N65" i="18"/>
  <c r="O65" i="18"/>
  <c r="P65" i="18"/>
  <c r="Q65" i="18"/>
  <c r="BC65" i="18"/>
  <c r="BD65" i="18"/>
  <c r="BE65" i="18"/>
  <c r="BF65" i="18"/>
  <c r="AC65" i="18"/>
  <c r="AD65" i="18"/>
  <c r="AM65" i="18"/>
  <c r="AN65" i="18"/>
  <c r="AE65" i="18"/>
  <c r="AF65" i="18"/>
  <c r="AI65" i="18"/>
  <c r="AJ65" i="18"/>
  <c r="AK65" i="18"/>
  <c r="AL65" i="18"/>
  <c r="AG65" i="18"/>
  <c r="AH65" i="18"/>
  <c r="BZ65" i="18"/>
  <c r="CA65" i="18"/>
  <c r="CJ65" i="18"/>
  <c r="CK65" i="18"/>
  <c r="CB65" i="18"/>
  <c r="CC65" i="18"/>
  <c r="CF65" i="18"/>
  <c r="CG65" i="18"/>
  <c r="CH65" i="18"/>
  <c r="CI65" i="18"/>
  <c r="CD65" i="18"/>
  <c r="CE65" i="18"/>
  <c r="X65" i="18"/>
  <c r="Y65" i="18"/>
  <c r="Z65" i="18"/>
  <c r="AA65" i="18"/>
  <c r="BS65" i="18"/>
  <c r="BT65" i="18"/>
  <c r="BU65" i="18"/>
  <c r="BV65" i="18"/>
  <c r="R65" i="18"/>
  <c r="S65" i="18"/>
  <c r="T65" i="18"/>
  <c r="U65" i="18"/>
  <c r="V65" i="18"/>
  <c r="W65" i="18"/>
  <c r="BJ65" i="18"/>
  <c r="BK65" i="18"/>
  <c r="BL65" i="18"/>
  <c r="BM65" i="18"/>
  <c r="BN65" i="18"/>
  <c r="BO65" i="18"/>
  <c r="AR65" i="18"/>
  <c r="AS65" i="18"/>
  <c r="AT65" i="18"/>
  <c r="AU65" i="18"/>
  <c r="AP65" i="18"/>
  <c r="AQ65" i="18"/>
  <c r="AV65" i="18"/>
  <c r="AW65" i="18"/>
  <c r="CQ65" i="18"/>
  <c r="CR65" i="18"/>
  <c r="CS65" i="18"/>
  <c r="CT65" i="18"/>
  <c r="CO65" i="18"/>
  <c r="CP65" i="18"/>
  <c r="CU65" i="18"/>
  <c r="CV65" i="18"/>
  <c r="BX65" i="18"/>
  <c r="BY65" i="18"/>
  <c r="CM65" i="18"/>
  <c r="CN65" i="18"/>
  <c r="BQ65" i="18"/>
  <c r="BR65" i="18"/>
  <c r="BH65" i="18"/>
  <c r="BI65" i="18"/>
  <c r="BA65" i="18"/>
  <c r="BB65" i="18"/>
  <c r="N66" i="18"/>
  <c r="O66" i="18"/>
  <c r="P66" i="18"/>
  <c r="Q66" i="18"/>
  <c r="BC66" i="18"/>
  <c r="BD66" i="18"/>
  <c r="BE66" i="18"/>
  <c r="BF66" i="18"/>
  <c r="AC66" i="18"/>
  <c r="AD66" i="18"/>
  <c r="AM66" i="18"/>
  <c r="AN66" i="18"/>
  <c r="AE66" i="18"/>
  <c r="AF66" i="18"/>
  <c r="AI66" i="18"/>
  <c r="AJ66" i="18"/>
  <c r="AK66" i="18"/>
  <c r="AL66" i="18"/>
  <c r="AG66" i="18"/>
  <c r="AH66" i="18"/>
  <c r="BZ66" i="18"/>
  <c r="CA66" i="18"/>
  <c r="CJ66" i="18"/>
  <c r="CK66" i="18"/>
  <c r="CB66" i="18"/>
  <c r="CC66" i="18"/>
  <c r="CF66" i="18"/>
  <c r="CG66" i="18"/>
  <c r="CH66" i="18"/>
  <c r="CI66" i="18"/>
  <c r="CD66" i="18"/>
  <c r="CE66" i="18"/>
  <c r="X66" i="18"/>
  <c r="Y66" i="18"/>
  <c r="Z66" i="18"/>
  <c r="AA66" i="18"/>
  <c r="BS66" i="18"/>
  <c r="BT66" i="18"/>
  <c r="BU66" i="18"/>
  <c r="BV66" i="18"/>
  <c r="R66" i="18"/>
  <c r="S66" i="18"/>
  <c r="T66" i="18"/>
  <c r="U66" i="18"/>
  <c r="V66" i="18"/>
  <c r="W66" i="18"/>
  <c r="BJ66" i="18"/>
  <c r="BK66" i="18"/>
  <c r="BL66" i="18"/>
  <c r="BM66" i="18"/>
  <c r="BN66" i="18"/>
  <c r="BO66" i="18"/>
  <c r="AR66" i="18"/>
  <c r="AS66" i="18"/>
  <c r="AT66" i="18"/>
  <c r="AU66" i="18"/>
  <c r="AP66" i="18"/>
  <c r="AQ66" i="18"/>
  <c r="AV66" i="18"/>
  <c r="AW66" i="18"/>
  <c r="CQ66" i="18"/>
  <c r="CR66" i="18"/>
  <c r="CS66" i="18"/>
  <c r="CT66" i="18"/>
  <c r="CO66" i="18"/>
  <c r="CP66" i="18"/>
  <c r="CU66" i="18"/>
  <c r="CV66" i="18"/>
  <c r="BX66" i="18"/>
  <c r="BY66" i="18"/>
  <c r="CM66" i="18"/>
  <c r="CN66" i="18"/>
  <c r="BQ66" i="18"/>
  <c r="BR66" i="18"/>
  <c r="BH66" i="18"/>
  <c r="BI66" i="18"/>
  <c r="BA66" i="18"/>
  <c r="BB66" i="18"/>
  <c r="AF67" i="31"/>
  <c r="M64" i="35"/>
  <c r="AF68" i="31"/>
  <c r="N67" i="18"/>
  <c r="O67" i="18"/>
  <c r="P67" i="18"/>
  <c r="Q67" i="18"/>
  <c r="BC67" i="18"/>
  <c r="BD67" i="18"/>
  <c r="BE67" i="18"/>
  <c r="BF67" i="18"/>
  <c r="AC67" i="18"/>
  <c r="AD67" i="18"/>
  <c r="AM67" i="18"/>
  <c r="AN67" i="18"/>
  <c r="AE67" i="18"/>
  <c r="AF67" i="18"/>
  <c r="AI67" i="18"/>
  <c r="AJ67" i="18"/>
  <c r="AK67" i="18"/>
  <c r="AL67" i="18"/>
  <c r="AG67" i="18"/>
  <c r="AH67" i="18"/>
  <c r="BZ67" i="18"/>
  <c r="CA67" i="18"/>
  <c r="CJ67" i="18"/>
  <c r="CK67" i="18"/>
  <c r="CB67" i="18"/>
  <c r="CC67" i="18"/>
  <c r="CF67" i="18"/>
  <c r="CG67" i="18"/>
  <c r="CH67" i="18"/>
  <c r="CI67" i="18"/>
  <c r="CD67" i="18"/>
  <c r="CE67" i="18"/>
  <c r="X67" i="18"/>
  <c r="Y67" i="18"/>
  <c r="Z67" i="18"/>
  <c r="AA67" i="18"/>
  <c r="BS67" i="18"/>
  <c r="BT67" i="18"/>
  <c r="BU67" i="18"/>
  <c r="BV67" i="18"/>
  <c r="R67" i="18"/>
  <c r="S67" i="18"/>
  <c r="T67" i="18"/>
  <c r="U67" i="18"/>
  <c r="V67" i="18"/>
  <c r="W67" i="18"/>
  <c r="BJ67" i="18"/>
  <c r="BK67" i="18"/>
  <c r="BL67" i="18"/>
  <c r="BM67" i="18"/>
  <c r="BN67" i="18"/>
  <c r="BO67" i="18"/>
  <c r="AR67" i="18"/>
  <c r="AS67" i="18"/>
  <c r="AT67" i="18"/>
  <c r="AU67" i="18"/>
  <c r="AP67" i="18"/>
  <c r="AQ67" i="18"/>
  <c r="AV67" i="18"/>
  <c r="AW67" i="18"/>
  <c r="CQ67" i="18"/>
  <c r="CR67" i="18"/>
  <c r="CS67" i="18"/>
  <c r="CT67" i="18"/>
  <c r="CO67" i="18"/>
  <c r="CP67" i="18"/>
  <c r="CU67" i="18"/>
  <c r="CV67" i="18"/>
  <c r="BX67" i="18"/>
  <c r="BY67" i="18"/>
  <c r="CM67" i="18"/>
  <c r="CN67" i="18"/>
  <c r="BQ67" i="18"/>
  <c r="BR67" i="18"/>
  <c r="BH67" i="18"/>
  <c r="BI67" i="18"/>
  <c r="BA67" i="18"/>
  <c r="BB67" i="18"/>
  <c r="AF69" i="31"/>
  <c r="N68" i="18"/>
  <c r="O68" i="18"/>
  <c r="P68" i="18"/>
  <c r="Q68" i="18"/>
  <c r="BC68" i="18"/>
  <c r="BD68" i="18"/>
  <c r="BE68" i="18"/>
  <c r="BF68" i="18"/>
  <c r="AC68" i="18"/>
  <c r="AD68" i="18"/>
  <c r="AM68" i="18"/>
  <c r="AN68" i="18"/>
  <c r="AE68" i="18"/>
  <c r="AF68" i="18"/>
  <c r="AI68" i="18"/>
  <c r="AJ68" i="18"/>
  <c r="AK68" i="18"/>
  <c r="AL68" i="18"/>
  <c r="AG68" i="18"/>
  <c r="AH68" i="18"/>
  <c r="BZ68" i="18"/>
  <c r="CA68" i="18"/>
  <c r="CJ68" i="18"/>
  <c r="CK68" i="18"/>
  <c r="CB68" i="18"/>
  <c r="CC68" i="18"/>
  <c r="CF68" i="18"/>
  <c r="CG68" i="18"/>
  <c r="CH68" i="18"/>
  <c r="CI68" i="18"/>
  <c r="CD68" i="18"/>
  <c r="CE68" i="18"/>
  <c r="X68" i="18"/>
  <c r="Y68" i="18"/>
  <c r="Z68" i="18"/>
  <c r="AA68" i="18"/>
  <c r="BS68" i="18"/>
  <c r="BT68" i="18"/>
  <c r="BU68" i="18"/>
  <c r="BV68" i="18"/>
  <c r="R68" i="18"/>
  <c r="S68" i="18"/>
  <c r="T68" i="18"/>
  <c r="U68" i="18"/>
  <c r="V68" i="18"/>
  <c r="W68" i="18"/>
  <c r="BJ68" i="18"/>
  <c r="BK68" i="18"/>
  <c r="BL68" i="18"/>
  <c r="BM68" i="18"/>
  <c r="BN68" i="18"/>
  <c r="BO68" i="18"/>
  <c r="AR68" i="18"/>
  <c r="AS68" i="18"/>
  <c r="AT68" i="18"/>
  <c r="AU68" i="18"/>
  <c r="AP68" i="18"/>
  <c r="AQ68" i="18"/>
  <c r="AV68" i="18"/>
  <c r="AW68" i="18"/>
  <c r="CQ68" i="18"/>
  <c r="CR68" i="18"/>
  <c r="CS68" i="18"/>
  <c r="CT68" i="18"/>
  <c r="CO68" i="18"/>
  <c r="CP68" i="18"/>
  <c r="CU68" i="18"/>
  <c r="CV68" i="18"/>
  <c r="BX68" i="18"/>
  <c r="BY68" i="18"/>
  <c r="CM68" i="18"/>
  <c r="CN68" i="18"/>
  <c r="BQ68" i="18"/>
  <c r="BR68" i="18"/>
  <c r="BH68" i="18"/>
  <c r="BI68" i="18"/>
  <c r="BA68" i="18"/>
  <c r="BB68" i="18"/>
  <c r="AF71" i="31"/>
  <c r="N69" i="18"/>
  <c r="O69" i="18"/>
  <c r="P69" i="18"/>
  <c r="Q69" i="18"/>
  <c r="BC69" i="18"/>
  <c r="BD69" i="18"/>
  <c r="BE69" i="18"/>
  <c r="BF69" i="18"/>
  <c r="AC69" i="18"/>
  <c r="AD69" i="18"/>
  <c r="AM69" i="18"/>
  <c r="AN69" i="18"/>
  <c r="AE69" i="18"/>
  <c r="AF69" i="18"/>
  <c r="AI69" i="18"/>
  <c r="AJ69" i="18"/>
  <c r="AK69" i="18"/>
  <c r="AL69" i="18"/>
  <c r="AG69" i="18"/>
  <c r="AH69" i="18"/>
  <c r="BZ69" i="18"/>
  <c r="CA69" i="18"/>
  <c r="CJ69" i="18"/>
  <c r="CK69" i="18"/>
  <c r="CB69" i="18"/>
  <c r="CC69" i="18"/>
  <c r="CF69" i="18"/>
  <c r="CG69" i="18"/>
  <c r="CH69" i="18"/>
  <c r="CI69" i="18"/>
  <c r="CD69" i="18"/>
  <c r="CE69" i="18"/>
  <c r="X69" i="18"/>
  <c r="Y69" i="18"/>
  <c r="Z69" i="18"/>
  <c r="AA69" i="18"/>
  <c r="BS69" i="18"/>
  <c r="BT69" i="18"/>
  <c r="BU69" i="18"/>
  <c r="BV69" i="18"/>
  <c r="R69" i="18"/>
  <c r="S69" i="18"/>
  <c r="T69" i="18"/>
  <c r="U69" i="18"/>
  <c r="V69" i="18"/>
  <c r="W69" i="18"/>
  <c r="BJ69" i="18"/>
  <c r="BK69" i="18"/>
  <c r="BL69" i="18"/>
  <c r="BM69" i="18"/>
  <c r="BN69" i="18"/>
  <c r="BO69" i="18"/>
  <c r="AR69" i="18"/>
  <c r="AS69" i="18"/>
  <c r="AT69" i="18"/>
  <c r="AU69" i="18"/>
  <c r="AP69" i="18"/>
  <c r="AQ69" i="18"/>
  <c r="AV69" i="18"/>
  <c r="AW69" i="18"/>
  <c r="CQ69" i="18"/>
  <c r="CR69" i="18"/>
  <c r="CS69" i="18"/>
  <c r="CT69" i="18"/>
  <c r="CO69" i="18"/>
  <c r="CP69" i="18"/>
  <c r="CU69" i="18"/>
  <c r="CV69" i="18"/>
  <c r="BX69" i="18"/>
  <c r="BY69" i="18"/>
  <c r="CM69" i="18"/>
  <c r="CN69" i="18"/>
  <c r="BQ69" i="18"/>
  <c r="BR69" i="18"/>
  <c r="BH69" i="18"/>
  <c r="BI69" i="18"/>
  <c r="BA69" i="18"/>
  <c r="BB69" i="18"/>
  <c r="AF70" i="31"/>
  <c r="AF72" i="31"/>
  <c r="AF73" i="31"/>
  <c r="N70" i="18"/>
  <c r="O70" i="18"/>
  <c r="P70" i="18"/>
  <c r="Q70" i="18"/>
  <c r="BC70" i="18"/>
  <c r="BD70" i="18"/>
  <c r="BE70" i="18"/>
  <c r="BF70" i="18"/>
  <c r="AC70" i="18"/>
  <c r="AD70" i="18"/>
  <c r="AM70" i="18"/>
  <c r="AN70" i="18"/>
  <c r="AE70" i="18"/>
  <c r="AF70" i="18"/>
  <c r="AI70" i="18"/>
  <c r="AJ70" i="18"/>
  <c r="AK70" i="18"/>
  <c r="AL70" i="18"/>
  <c r="AG70" i="18"/>
  <c r="AH70" i="18"/>
  <c r="BZ70" i="18"/>
  <c r="CA70" i="18"/>
  <c r="CJ70" i="18"/>
  <c r="CK70" i="18"/>
  <c r="CB70" i="18"/>
  <c r="CC70" i="18"/>
  <c r="CF70" i="18"/>
  <c r="CG70" i="18"/>
  <c r="CH70" i="18"/>
  <c r="CI70" i="18"/>
  <c r="CD70" i="18"/>
  <c r="CE70" i="18"/>
  <c r="X70" i="18"/>
  <c r="Y70" i="18"/>
  <c r="Z70" i="18"/>
  <c r="AA70" i="18"/>
  <c r="BS70" i="18"/>
  <c r="BT70" i="18"/>
  <c r="BU70" i="18"/>
  <c r="BV70" i="18"/>
  <c r="R70" i="18"/>
  <c r="S70" i="18"/>
  <c r="T70" i="18"/>
  <c r="U70" i="18"/>
  <c r="V70" i="18"/>
  <c r="W70" i="18"/>
  <c r="BJ70" i="18"/>
  <c r="BK70" i="18"/>
  <c r="BL70" i="18"/>
  <c r="BM70" i="18"/>
  <c r="BN70" i="18"/>
  <c r="BO70" i="18"/>
  <c r="AR70" i="18"/>
  <c r="AS70" i="18"/>
  <c r="AT70" i="18"/>
  <c r="AU70" i="18"/>
  <c r="AP70" i="18"/>
  <c r="AQ70" i="18"/>
  <c r="AV70" i="18"/>
  <c r="AW70" i="18"/>
  <c r="CQ70" i="18"/>
  <c r="CR70" i="18"/>
  <c r="CS70" i="18"/>
  <c r="CT70" i="18"/>
  <c r="CO70" i="18"/>
  <c r="CP70" i="18"/>
  <c r="CU70" i="18"/>
  <c r="CV70" i="18"/>
  <c r="BX70" i="18"/>
  <c r="BY70" i="18"/>
  <c r="CM70" i="18"/>
  <c r="CN70" i="18"/>
  <c r="BQ70" i="18"/>
  <c r="BR70" i="18"/>
  <c r="BH70" i="18"/>
  <c r="BI70" i="18"/>
  <c r="BA70" i="18"/>
  <c r="BB70" i="18"/>
  <c r="N71" i="18"/>
  <c r="O71" i="18"/>
  <c r="P71" i="18"/>
  <c r="Q71" i="18"/>
  <c r="BC71" i="18"/>
  <c r="BD71" i="18"/>
  <c r="BE71" i="18"/>
  <c r="BF71" i="18"/>
  <c r="AC71" i="18"/>
  <c r="AD71" i="18"/>
  <c r="AM71" i="18"/>
  <c r="AN71" i="18"/>
  <c r="AE71" i="18"/>
  <c r="AF71" i="18"/>
  <c r="AI71" i="18"/>
  <c r="AJ71" i="18"/>
  <c r="AK71" i="18"/>
  <c r="AL71" i="18"/>
  <c r="AG71" i="18"/>
  <c r="AH71" i="18"/>
  <c r="BZ71" i="18"/>
  <c r="CA71" i="18"/>
  <c r="CJ71" i="18"/>
  <c r="CK71" i="18"/>
  <c r="CB71" i="18"/>
  <c r="CC71" i="18"/>
  <c r="CF71" i="18"/>
  <c r="CG71" i="18"/>
  <c r="CH71" i="18"/>
  <c r="CI71" i="18"/>
  <c r="CD71" i="18"/>
  <c r="CE71" i="18"/>
  <c r="X71" i="18"/>
  <c r="Y71" i="18"/>
  <c r="Z71" i="18"/>
  <c r="AA71" i="18"/>
  <c r="BS71" i="18"/>
  <c r="BT71" i="18"/>
  <c r="BU71" i="18"/>
  <c r="BV71" i="18"/>
  <c r="R71" i="18"/>
  <c r="S71" i="18"/>
  <c r="T71" i="18"/>
  <c r="U71" i="18"/>
  <c r="V71" i="18"/>
  <c r="W71" i="18"/>
  <c r="BJ71" i="18"/>
  <c r="BK71" i="18"/>
  <c r="BL71" i="18"/>
  <c r="BM71" i="18"/>
  <c r="BN71" i="18"/>
  <c r="BO71" i="18"/>
  <c r="AR71" i="18"/>
  <c r="AS71" i="18"/>
  <c r="AT71" i="18"/>
  <c r="AU71" i="18"/>
  <c r="AP71" i="18"/>
  <c r="AQ71" i="18"/>
  <c r="AV71" i="18"/>
  <c r="AW71" i="18"/>
  <c r="CQ71" i="18"/>
  <c r="CR71" i="18"/>
  <c r="CS71" i="18"/>
  <c r="CT71" i="18"/>
  <c r="CO71" i="18"/>
  <c r="CP71" i="18"/>
  <c r="CU71" i="18"/>
  <c r="CV71" i="18"/>
  <c r="BX71" i="18"/>
  <c r="BY71" i="18"/>
  <c r="CM71" i="18"/>
  <c r="CN71" i="18"/>
  <c r="BQ71" i="18"/>
  <c r="BR71" i="18"/>
  <c r="BH71" i="18"/>
  <c r="BI71" i="18"/>
  <c r="BA71" i="18"/>
  <c r="BB71" i="18"/>
  <c r="N72" i="18"/>
  <c r="O72" i="18"/>
  <c r="P72" i="18"/>
  <c r="Q72" i="18"/>
  <c r="BC72" i="18"/>
  <c r="BD72" i="18"/>
  <c r="BE72" i="18"/>
  <c r="BF72" i="18"/>
  <c r="AC72" i="18"/>
  <c r="AD72" i="18"/>
  <c r="AM72" i="18"/>
  <c r="AN72" i="18"/>
  <c r="AE72" i="18"/>
  <c r="AF72" i="18"/>
  <c r="AI72" i="18"/>
  <c r="AJ72" i="18"/>
  <c r="AK72" i="18"/>
  <c r="AL72" i="18"/>
  <c r="AG72" i="18"/>
  <c r="AH72" i="18"/>
  <c r="BZ72" i="18"/>
  <c r="CA72" i="18"/>
  <c r="CJ72" i="18"/>
  <c r="CK72" i="18"/>
  <c r="CB72" i="18"/>
  <c r="CC72" i="18"/>
  <c r="CF72" i="18"/>
  <c r="CG72" i="18"/>
  <c r="CH72" i="18"/>
  <c r="CI72" i="18"/>
  <c r="CD72" i="18"/>
  <c r="CE72" i="18"/>
  <c r="X72" i="18"/>
  <c r="Y72" i="18"/>
  <c r="Z72" i="18"/>
  <c r="AA72" i="18"/>
  <c r="BS72" i="18"/>
  <c r="BT72" i="18"/>
  <c r="BU72" i="18"/>
  <c r="BV72" i="18"/>
  <c r="R72" i="18"/>
  <c r="S72" i="18"/>
  <c r="T72" i="18"/>
  <c r="U72" i="18"/>
  <c r="V72" i="18"/>
  <c r="W72" i="18"/>
  <c r="BJ72" i="18"/>
  <c r="BK72" i="18"/>
  <c r="BL72" i="18"/>
  <c r="BM72" i="18"/>
  <c r="BN72" i="18"/>
  <c r="BO72" i="18"/>
  <c r="AR72" i="18"/>
  <c r="AS72" i="18"/>
  <c r="AT72" i="18"/>
  <c r="AU72" i="18"/>
  <c r="AP72" i="18"/>
  <c r="AQ72" i="18"/>
  <c r="AV72" i="18"/>
  <c r="AW72" i="18"/>
  <c r="CQ72" i="18"/>
  <c r="CR72" i="18"/>
  <c r="CS72" i="18"/>
  <c r="CT72" i="18"/>
  <c r="CO72" i="18"/>
  <c r="CP72" i="18"/>
  <c r="CU72" i="18"/>
  <c r="CV72" i="18"/>
  <c r="BX72" i="18"/>
  <c r="BY72" i="18"/>
  <c r="CM72" i="18"/>
  <c r="CN72" i="18"/>
  <c r="BQ72" i="18"/>
  <c r="BR72" i="18"/>
  <c r="BH72" i="18"/>
  <c r="BI72" i="18"/>
  <c r="BA72" i="18"/>
  <c r="BB72" i="18"/>
  <c r="AF74" i="31"/>
  <c r="N73" i="18"/>
  <c r="O73" i="18"/>
  <c r="P73" i="18"/>
  <c r="Q73" i="18"/>
  <c r="BC73" i="18"/>
  <c r="BD73" i="18"/>
  <c r="BE73" i="18"/>
  <c r="BF73" i="18"/>
  <c r="AC73" i="18"/>
  <c r="AD73" i="18"/>
  <c r="AM73" i="18"/>
  <c r="AN73" i="18"/>
  <c r="AE73" i="18"/>
  <c r="AF73" i="18"/>
  <c r="AI73" i="18"/>
  <c r="AJ73" i="18"/>
  <c r="AK73" i="18"/>
  <c r="AL73" i="18"/>
  <c r="AG73" i="18"/>
  <c r="AH73" i="18"/>
  <c r="BZ73" i="18"/>
  <c r="CA73" i="18"/>
  <c r="CJ73" i="18"/>
  <c r="CK73" i="18"/>
  <c r="CB73" i="18"/>
  <c r="CC73" i="18"/>
  <c r="CF73" i="18"/>
  <c r="CG73" i="18"/>
  <c r="CH73" i="18"/>
  <c r="CI73" i="18"/>
  <c r="CD73" i="18"/>
  <c r="CE73" i="18"/>
  <c r="X73" i="18"/>
  <c r="Y73" i="18"/>
  <c r="Z73" i="18"/>
  <c r="AA73" i="18"/>
  <c r="BS73" i="18"/>
  <c r="BT73" i="18"/>
  <c r="BU73" i="18"/>
  <c r="BV73" i="18"/>
  <c r="R73" i="18"/>
  <c r="S73" i="18"/>
  <c r="T73" i="18"/>
  <c r="U73" i="18"/>
  <c r="V73" i="18"/>
  <c r="W73" i="18"/>
  <c r="BJ73" i="18"/>
  <c r="BK73" i="18"/>
  <c r="BL73" i="18"/>
  <c r="BM73" i="18"/>
  <c r="BN73" i="18"/>
  <c r="BO73" i="18"/>
  <c r="AR73" i="18"/>
  <c r="AS73" i="18"/>
  <c r="AT73" i="18"/>
  <c r="AU73" i="18"/>
  <c r="AP73" i="18"/>
  <c r="AQ73" i="18"/>
  <c r="AV73" i="18"/>
  <c r="AW73" i="18"/>
  <c r="CQ73" i="18"/>
  <c r="CR73" i="18"/>
  <c r="CS73" i="18"/>
  <c r="CT73" i="18"/>
  <c r="CO73" i="18"/>
  <c r="CP73" i="18"/>
  <c r="CU73" i="18"/>
  <c r="CV73" i="18"/>
  <c r="BX73" i="18"/>
  <c r="BY73" i="18"/>
  <c r="CM73" i="18"/>
  <c r="CN73" i="18"/>
  <c r="BQ73" i="18"/>
  <c r="BR73" i="18"/>
  <c r="BH73" i="18"/>
  <c r="BI73" i="18"/>
  <c r="BA73" i="18"/>
  <c r="BB73" i="18"/>
  <c r="AF75" i="31"/>
  <c r="N74" i="18"/>
  <c r="O74" i="18"/>
  <c r="P74" i="18"/>
  <c r="Q74" i="18"/>
  <c r="BC74" i="18"/>
  <c r="BD74" i="18"/>
  <c r="BE74" i="18"/>
  <c r="BF74" i="18"/>
  <c r="AC74" i="18"/>
  <c r="AD74" i="18"/>
  <c r="AM74" i="18"/>
  <c r="AN74" i="18"/>
  <c r="AE74" i="18"/>
  <c r="AF74" i="18"/>
  <c r="AI74" i="18"/>
  <c r="AJ74" i="18"/>
  <c r="AK74" i="18"/>
  <c r="AL74" i="18"/>
  <c r="AG74" i="18"/>
  <c r="AH74" i="18"/>
  <c r="BZ74" i="18"/>
  <c r="CA74" i="18"/>
  <c r="CJ74" i="18"/>
  <c r="CK74" i="18"/>
  <c r="CB74" i="18"/>
  <c r="CC74" i="18"/>
  <c r="CF74" i="18"/>
  <c r="CG74" i="18"/>
  <c r="CH74" i="18"/>
  <c r="CI74" i="18"/>
  <c r="CD74" i="18"/>
  <c r="CE74" i="18"/>
  <c r="X74" i="18"/>
  <c r="Y74" i="18"/>
  <c r="Z74" i="18"/>
  <c r="AA74" i="18"/>
  <c r="BS74" i="18"/>
  <c r="BT74" i="18"/>
  <c r="BU74" i="18"/>
  <c r="BV74" i="18"/>
  <c r="R74" i="18"/>
  <c r="S74" i="18"/>
  <c r="T74" i="18"/>
  <c r="U74" i="18"/>
  <c r="V74" i="18"/>
  <c r="W74" i="18"/>
  <c r="BJ74" i="18"/>
  <c r="BK74" i="18"/>
  <c r="BL74" i="18"/>
  <c r="BM74" i="18"/>
  <c r="BN74" i="18"/>
  <c r="BO74" i="18"/>
  <c r="AR74" i="18"/>
  <c r="AS74" i="18"/>
  <c r="AT74" i="18"/>
  <c r="AU74" i="18"/>
  <c r="AP74" i="18"/>
  <c r="AQ74" i="18"/>
  <c r="AV74" i="18"/>
  <c r="AW74" i="18"/>
  <c r="CQ74" i="18"/>
  <c r="CR74" i="18"/>
  <c r="CS74" i="18"/>
  <c r="CT74" i="18"/>
  <c r="CO74" i="18"/>
  <c r="CP74" i="18"/>
  <c r="CU74" i="18"/>
  <c r="CV74" i="18"/>
  <c r="BX74" i="18"/>
  <c r="BY74" i="18"/>
  <c r="CM74" i="18"/>
  <c r="CN74" i="18"/>
  <c r="BQ74" i="18"/>
  <c r="BR74" i="18"/>
  <c r="BH74" i="18"/>
  <c r="BI74" i="18"/>
  <c r="BA74" i="18"/>
  <c r="BB74" i="18"/>
  <c r="BN29" i="17"/>
  <c r="BN28" i="17"/>
  <c r="BN27" i="17"/>
  <c r="BN26" i="17"/>
  <c r="BN25" i="17"/>
  <c r="BN24" i="17"/>
  <c r="BN20" i="17" s="1"/>
  <c r="BI29" i="17"/>
  <c r="BI28" i="17"/>
  <c r="BI27" i="17"/>
  <c r="BI26" i="17"/>
  <c r="BI25" i="17"/>
  <c r="BI24" i="17"/>
  <c r="BI20" i="17" s="1"/>
  <c r="N75" i="18"/>
  <c r="O75" i="18"/>
  <c r="P75" i="18"/>
  <c r="Q75" i="18"/>
  <c r="BC75" i="18"/>
  <c r="BD75" i="18"/>
  <c r="BE75" i="18"/>
  <c r="BF75" i="18"/>
  <c r="AC75" i="18"/>
  <c r="AD75" i="18"/>
  <c r="AM75" i="18"/>
  <c r="AN75" i="18"/>
  <c r="AE75" i="18"/>
  <c r="AF75" i="18"/>
  <c r="AI75" i="18"/>
  <c r="AJ75" i="18"/>
  <c r="AK75" i="18"/>
  <c r="AL75" i="18"/>
  <c r="AG75" i="18"/>
  <c r="AH75" i="18"/>
  <c r="BZ75" i="18"/>
  <c r="CA75" i="18"/>
  <c r="CJ75" i="18"/>
  <c r="CK75" i="18"/>
  <c r="CB75" i="18"/>
  <c r="CC75" i="18"/>
  <c r="CF75" i="18"/>
  <c r="CG75" i="18"/>
  <c r="CH75" i="18"/>
  <c r="CI75" i="18"/>
  <c r="CD75" i="18"/>
  <c r="CE75" i="18"/>
  <c r="X75" i="18"/>
  <c r="Y75" i="18"/>
  <c r="Z75" i="18"/>
  <c r="AA75" i="18"/>
  <c r="BS75" i="18"/>
  <c r="BT75" i="18"/>
  <c r="BU75" i="18"/>
  <c r="BV75" i="18"/>
  <c r="R75" i="18"/>
  <c r="S75" i="18"/>
  <c r="T75" i="18"/>
  <c r="U75" i="18"/>
  <c r="V75" i="18"/>
  <c r="W75" i="18"/>
  <c r="BJ75" i="18"/>
  <c r="BK75" i="18"/>
  <c r="BL75" i="18"/>
  <c r="BM75" i="18"/>
  <c r="BN75" i="18"/>
  <c r="BO75" i="18"/>
  <c r="AR75" i="18"/>
  <c r="AS75" i="18"/>
  <c r="AT75" i="18"/>
  <c r="AU75" i="18"/>
  <c r="AP75" i="18"/>
  <c r="AQ75" i="18"/>
  <c r="AV75" i="18"/>
  <c r="AW75" i="18"/>
  <c r="CQ75" i="18"/>
  <c r="CR75" i="18"/>
  <c r="CS75" i="18"/>
  <c r="CT75" i="18"/>
  <c r="CO75" i="18"/>
  <c r="CP75" i="18"/>
  <c r="CU75" i="18"/>
  <c r="CV75" i="18"/>
  <c r="BX75" i="18"/>
  <c r="BY75" i="18"/>
  <c r="CM75" i="18"/>
  <c r="CN75" i="18"/>
  <c r="BQ75" i="18"/>
  <c r="BR75" i="18"/>
  <c r="BH75" i="18"/>
  <c r="BI75" i="18"/>
  <c r="BA75" i="18"/>
  <c r="BB75" i="18"/>
  <c r="AF76" i="31"/>
  <c r="N76" i="18"/>
  <c r="O76" i="18"/>
  <c r="P76" i="18"/>
  <c r="Q76" i="18"/>
  <c r="BC76" i="18"/>
  <c r="BD76" i="18"/>
  <c r="BE76" i="18"/>
  <c r="BF76" i="18"/>
  <c r="AC76" i="18"/>
  <c r="AD76" i="18"/>
  <c r="AM76" i="18"/>
  <c r="AN76" i="18"/>
  <c r="AE76" i="18"/>
  <c r="AF76" i="18"/>
  <c r="AI76" i="18"/>
  <c r="AJ76" i="18"/>
  <c r="AK76" i="18"/>
  <c r="AL76" i="18"/>
  <c r="AG76" i="18"/>
  <c r="AH76" i="18"/>
  <c r="BZ76" i="18"/>
  <c r="CA76" i="18"/>
  <c r="CJ76" i="18"/>
  <c r="CK76" i="18"/>
  <c r="CB76" i="18"/>
  <c r="CC76" i="18"/>
  <c r="CF76" i="18"/>
  <c r="CG76" i="18"/>
  <c r="CH76" i="18"/>
  <c r="CI76" i="18"/>
  <c r="CD76" i="18"/>
  <c r="CE76" i="18"/>
  <c r="X76" i="18"/>
  <c r="Y76" i="18"/>
  <c r="Z76" i="18"/>
  <c r="AA76" i="18"/>
  <c r="BS76" i="18"/>
  <c r="BT76" i="18"/>
  <c r="BU76" i="18"/>
  <c r="BV76" i="18"/>
  <c r="R76" i="18"/>
  <c r="S76" i="18"/>
  <c r="T76" i="18"/>
  <c r="U76" i="18"/>
  <c r="V76" i="18"/>
  <c r="W76" i="18"/>
  <c r="BJ76" i="18"/>
  <c r="BK76" i="18"/>
  <c r="BL76" i="18"/>
  <c r="BM76" i="18"/>
  <c r="BN76" i="18"/>
  <c r="BO76" i="18"/>
  <c r="AR76" i="18"/>
  <c r="AS76" i="18"/>
  <c r="AT76" i="18"/>
  <c r="AU76" i="18"/>
  <c r="AP76" i="18"/>
  <c r="AQ76" i="18"/>
  <c r="AV76" i="18"/>
  <c r="AW76" i="18"/>
  <c r="CQ76" i="18"/>
  <c r="CR76" i="18"/>
  <c r="CS76" i="18"/>
  <c r="CT76" i="18"/>
  <c r="CO76" i="18"/>
  <c r="CP76" i="18"/>
  <c r="CU76" i="18"/>
  <c r="CV76" i="18"/>
  <c r="BX76" i="18"/>
  <c r="BY76" i="18"/>
  <c r="CM76" i="18"/>
  <c r="CN76" i="18"/>
  <c r="BQ76" i="18"/>
  <c r="BR76" i="18"/>
  <c r="BH76" i="18"/>
  <c r="BI76" i="18"/>
  <c r="BA76" i="18"/>
  <c r="BB76" i="18"/>
  <c r="AF77" i="31"/>
  <c r="N77" i="18"/>
  <c r="O77" i="18"/>
  <c r="P77" i="18"/>
  <c r="Q77" i="18"/>
  <c r="BC77" i="18"/>
  <c r="BD77" i="18"/>
  <c r="BE77" i="18"/>
  <c r="BF77" i="18"/>
  <c r="AC77" i="18"/>
  <c r="AD77" i="18"/>
  <c r="AM77" i="18"/>
  <c r="AN77" i="18"/>
  <c r="AE77" i="18"/>
  <c r="AF77" i="18"/>
  <c r="AI77" i="18"/>
  <c r="AJ77" i="18"/>
  <c r="AK77" i="18"/>
  <c r="AL77" i="18"/>
  <c r="AG77" i="18"/>
  <c r="AH77" i="18"/>
  <c r="BZ77" i="18"/>
  <c r="CA77" i="18"/>
  <c r="CJ77" i="18"/>
  <c r="CK77" i="18"/>
  <c r="CB77" i="18"/>
  <c r="CC77" i="18"/>
  <c r="CF77" i="18"/>
  <c r="CG77" i="18"/>
  <c r="CH77" i="18"/>
  <c r="CI77" i="18"/>
  <c r="CD77" i="18"/>
  <c r="CE77" i="18"/>
  <c r="X77" i="18"/>
  <c r="Y77" i="18"/>
  <c r="Z77" i="18"/>
  <c r="AA77" i="18"/>
  <c r="BS77" i="18"/>
  <c r="BT77" i="18"/>
  <c r="BU77" i="18"/>
  <c r="BV77" i="18"/>
  <c r="R77" i="18"/>
  <c r="S77" i="18"/>
  <c r="T77" i="18"/>
  <c r="U77" i="18"/>
  <c r="V77" i="18"/>
  <c r="W77" i="18"/>
  <c r="BJ77" i="18"/>
  <c r="BK77" i="18"/>
  <c r="BL77" i="18"/>
  <c r="BM77" i="18"/>
  <c r="BN77" i="18"/>
  <c r="BO77" i="18"/>
  <c r="AR77" i="18"/>
  <c r="AS77" i="18"/>
  <c r="AT77" i="18"/>
  <c r="AU77" i="18"/>
  <c r="AP77" i="18"/>
  <c r="AQ77" i="18"/>
  <c r="AV77" i="18"/>
  <c r="AW77" i="18"/>
  <c r="CQ77" i="18"/>
  <c r="CR77" i="18"/>
  <c r="CS77" i="18"/>
  <c r="CT77" i="18"/>
  <c r="CO77" i="18"/>
  <c r="CP77" i="18"/>
  <c r="CU77" i="18"/>
  <c r="CV77" i="18"/>
  <c r="BX77" i="18"/>
  <c r="BY77" i="18"/>
  <c r="CM77" i="18"/>
  <c r="CN77" i="18"/>
  <c r="BQ77" i="18"/>
  <c r="BR77" i="18"/>
  <c r="BH77" i="18"/>
  <c r="BI77" i="18"/>
  <c r="BA77" i="18"/>
  <c r="BB77" i="18"/>
  <c r="AF78" i="31"/>
  <c r="W78" i="18"/>
  <c r="BB84" i="18"/>
  <c r="BA84" i="18"/>
  <c r="BI84" i="18"/>
  <c r="BH84" i="18"/>
  <c r="BR84" i="18"/>
  <c r="BQ84" i="18"/>
  <c r="CN84" i="18"/>
  <c r="CM84" i="18"/>
  <c r="BY84" i="18"/>
  <c r="BX84" i="18"/>
  <c r="CV84" i="18"/>
  <c r="CU84" i="18"/>
  <c r="CP84" i="18"/>
  <c r="CO84" i="18"/>
  <c r="CT84" i="18"/>
  <c r="CS84" i="18"/>
  <c r="CR84" i="18"/>
  <c r="CQ84" i="18"/>
  <c r="AW84" i="18"/>
  <c r="AV84" i="18"/>
  <c r="AQ84" i="18"/>
  <c r="AP84" i="18"/>
  <c r="AU84" i="18"/>
  <c r="AT84" i="18"/>
  <c r="AS84" i="18"/>
  <c r="AR84" i="18"/>
  <c r="BO84" i="18"/>
  <c r="BN84" i="18"/>
  <c r="BM84" i="18"/>
  <c r="BL84" i="18"/>
  <c r="BK84" i="18"/>
  <c r="BJ84" i="18"/>
  <c r="W84" i="18"/>
  <c r="V84" i="18"/>
  <c r="U84" i="18"/>
  <c r="T84" i="18"/>
  <c r="S84" i="18"/>
  <c r="R84" i="18"/>
  <c r="BV84" i="18"/>
  <c r="BU84" i="18"/>
  <c r="BT84" i="18"/>
  <c r="BS84" i="18"/>
  <c r="AA84" i="18"/>
  <c r="Z84" i="18"/>
  <c r="Y84" i="18"/>
  <c r="X84" i="18"/>
  <c r="CE84" i="18"/>
  <c r="CD84" i="18"/>
  <c r="CI84" i="18"/>
  <c r="CH84" i="18"/>
  <c r="CG84" i="18"/>
  <c r="CF84" i="18"/>
  <c r="CC84" i="18"/>
  <c r="CB84" i="18"/>
  <c r="CK84" i="18"/>
  <c r="CJ84" i="18"/>
  <c r="CA84" i="18"/>
  <c r="BZ84" i="18"/>
  <c r="AH84" i="18"/>
  <c r="AG84" i="18"/>
  <c r="AL84" i="18"/>
  <c r="AK84" i="18"/>
  <c r="AJ84" i="18"/>
  <c r="AI84" i="18"/>
  <c r="AF84" i="18"/>
  <c r="AE84" i="18"/>
  <c r="AN84" i="18"/>
  <c r="AM84" i="18"/>
  <c r="AD84" i="18"/>
  <c r="AC84" i="18"/>
  <c r="BF84" i="18"/>
  <c r="BE84" i="18"/>
  <c r="BD84" i="18"/>
  <c r="BC84" i="18"/>
  <c r="Q84" i="18"/>
  <c r="P84" i="18"/>
  <c r="O84" i="18"/>
  <c r="N84" i="18"/>
  <c r="BB83" i="18"/>
  <c r="BA83" i="18"/>
  <c r="BI83" i="18"/>
  <c r="BH83" i="18"/>
  <c r="BR83" i="18"/>
  <c r="BQ83" i="18"/>
  <c r="CN83" i="18"/>
  <c r="CM83" i="18"/>
  <c r="BY83" i="18"/>
  <c r="BX83" i="18"/>
  <c r="CV83" i="18"/>
  <c r="CU83" i="18"/>
  <c r="CP83" i="18"/>
  <c r="CO83" i="18"/>
  <c r="CT83" i="18"/>
  <c r="CS83" i="18"/>
  <c r="CR83" i="18"/>
  <c r="CQ83" i="18"/>
  <c r="AW83" i="18"/>
  <c r="AV83" i="18"/>
  <c r="AQ83" i="18"/>
  <c r="AP83" i="18"/>
  <c r="AU83" i="18"/>
  <c r="AT83" i="18"/>
  <c r="AS83" i="18"/>
  <c r="AR83" i="18"/>
  <c r="BO83" i="18"/>
  <c r="BN83" i="18"/>
  <c r="BM83" i="18"/>
  <c r="BL83" i="18"/>
  <c r="BK83" i="18"/>
  <c r="BJ83" i="18"/>
  <c r="W83" i="18"/>
  <c r="V83" i="18"/>
  <c r="U83" i="18"/>
  <c r="T83" i="18"/>
  <c r="S83" i="18"/>
  <c r="R83" i="18"/>
  <c r="BV83" i="18"/>
  <c r="BU83" i="18"/>
  <c r="BT83" i="18"/>
  <c r="BS83" i="18"/>
  <c r="AA83" i="18"/>
  <c r="Z83" i="18"/>
  <c r="Y83" i="18"/>
  <c r="X83" i="18"/>
  <c r="CE83" i="18"/>
  <c r="CD83" i="18"/>
  <c r="CI83" i="18"/>
  <c r="CH83" i="18"/>
  <c r="CG83" i="18"/>
  <c r="CF83" i="18"/>
  <c r="CC83" i="18"/>
  <c r="CB83" i="18"/>
  <c r="CK83" i="18"/>
  <c r="CJ83" i="18"/>
  <c r="CA83" i="18"/>
  <c r="BZ83" i="18"/>
  <c r="AH83" i="18"/>
  <c r="AG83" i="18"/>
  <c r="AL83" i="18"/>
  <c r="AK83" i="18"/>
  <c r="AJ83" i="18"/>
  <c r="AI83" i="18"/>
  <c r="AF83" i="18"/>
  <c r="AE83" i="18"/>
  <c r="AN83" i="18"/>
  <c r="AM83" i="18"/>
  <c r="AD83" i="18"/>
  <c r="AC83" i="18"/>
  <c r="BF83" i="18"/>
  <c r="BE83" i="18"/>
  <c r="BD83" i="18"/>
  <c r="BC83" i="18"/>
  <c r="Q83" i="18"/>
  <c r="P83" i="18"/>
  <c r="O83" i="18"/>
  <c r="N83" i="18"/>
  <c r="BB82" i="18"/>
  <c r="BA82" i="18"/>
  <c r="BI82" i="18"/>
  <c r="BH82" i="18"/>
  <c r="BR82" i="18"/>
  <c r="BQ82" i="18"/>
  <c r="CN82" i="18"/>
  <c r="CM82" i="18"/>
  <c r="BY82" i="18"/>
  <c r="BX82" i="18"/>
  <c r="CV82" i="18"/>
  <c r="CU82" i="18"/>
  <c r="CP82" i="18"/>
  <c r="CO82" i="18"/>
  <c r="CT82" i="18"/>
  <c r="CS82" i="18"/>
  <c r="CR82" i="18"/>
  <c r="CQ82" i="18"/>
  <c r="AW82" i="18"/>
  <c r="AV82" i="18"/>
  <c r="AQ82" i="18"/>
  <c r="AP82" i="18"/>
  <c r="AU82" i="18"/>
  <c r="AT82" i="18"/>
  <c r="AS82" i="18"/>
  <c r="AR82" i="18"/>
  <c r="BO82" i="18"/>
  <c r="BN82" i="18"/>
  <c r="BM82" i="18"/>
  <c r="BL82" i="18"/>
  <c r="BK82" i="18"/>
  <c r="BJ82" i="18"/>
  <c r="W82" i="18"/>
  <c r="V82" i="18"/>
  <c r="U82" i="18"/>
  <c r="T82" i="18"/>
  <c r="S82" i="18"/>
  <c r="R82" i="18"/>
  <c r="BV82" i="18"/>
  <c r="BU82" i="18"/>
  <c r="BT82" i="18"/>
  <c r="BS82" i="18"/>
  <c r="AA82" i="18"/>
  <c r="Z82" i="18"/>
  <c r="Y82" i="18"/>
  <c r="X82" i="18"/>
  <c r="CE82" i="18"/>
  <c r="CD82" i="18"/>
  <c r="CI82" i="18"/>
  <c r="CH82" i="18"/>
  <c r="CG82" i="18"/>
  <c r="CF82" i="18"/>
  <c r="CC82" i="18"/>
  <c r="CB82" i="18"/>
  <c r="CK82" i="18"/>
  <c r="CJ82" i="18"/>
  <c r="CA82" i="18"/>
  <c r="BZ82" i="18"/>
  <c r="AH82" i="18"/>
  <c r="AG82" i="18"/>
  <c r="AL82" i="18"/>
  <c r="AK82" i="18"/>
  <c r="AJ82" i="18"/>
  <c r="AI82" i="18"/>
  <c r="AF82" i="18"/>
  <c r="AE82" i="18"/>
  <c r="AN82" i="18"/>
  <c r="AM82" i="18"/>
  <c r="AD82" i="18"/>
  <c r="AC82" i="18"/>
  <c r="BF82" i="18"/>
  <c r="BE82" i="18"/>
  <c r="BD82" i="18"/>
  <c r="BC82" i="18"/>
  <c r="Q82" i="18"/>
  <c r="P82" i="18"/>
  <c r="O82" i="18"/>
  <c r="N82" i="18"/>
  <c r="BB81" i="18"/>
  <c r="BA81" i="18"/>
  <c r="BI81" i="18"/>
  <c r="BH81" i="18"/>
  <c r="BR81" i="18"/>
  <c r="BQ81" i="18"/>
  <c r="CN81" i="18"/>
  <c r="CM81" i="18"/>
  <c r="BY81" i="18"/>
  <c r="BX81" i="18"/>
  <c r="CV81" i="18"/>
  <c r="CU81" i="18"/>
  <c r="CP81" i="18"/>
  <c r="CO81" i="18"/>
  <c r="CT81" i="18"/>
  <c r="CS81" i="18"/>
  <c r="CR81" i="18"/>
  <c r="CQ81" i="18"/>
  <c r="AW81" i="18"/>
  <c r="AV81" i="18"/>
  <c r="AQ81" i="18"/>
  <c r="AP81" i="18"/>
  <c r="AU81" i="18"/>
  <c r="AT81" i="18"/>
  <c r="AS81" i="18"/>
  <c r="AR81" i="18"/>
  <c r="BO81" i="18"/>
  <c r="BN81" i="18"/>
  <c r="BM81" i="18"/>
  <c r="BL81" i="18"/>
  <c r="BK81" i="18"/>
  <c r="BJ81" i="18"/>
  <c r="W81" i="18"/>
  <c r="V81" i="18"/>
  <c r="U81" i="18"/>
  <c r="T81" i="18"/>
  <c r="S81" i="18"/>
  <c r="R81" i="18"/>
  <c r="BV81" i="18"/>
  <c r="BU81" i="18"/>
  <c r="BT81" i="18"/>
  <c r="BS81" i="18"/>
  <c r="AA81" i="18"/>
  <c r="Z81" i="18"/>
  <c r="Y81" i="18"/>
  <c r="X81" i="18"/>
  <c r="CE81" i="18"/>
  <c r="CD81" i="18"/>
  <c r="CI81" i="18"/>
  <c r="CH81" i="18"/>
  <c r="CG81" i="18"/>
  <c r="CF81" i="18"/>
  <c r="CC81" i="18"/>
  <c r="CB81" i="18"/>
  <c r="CK81" i="18"/>
  <c r="CJ81" i="18"/>
  <c r="CA81" i="18"/>
  <c r="BZ81" i="18"/>
  <c r="AH81" i="18"/>
  <c r="AG81" i="18"/>
  <c r="AL81" i="18"/>
  <c r="AK81" i="18"/>
  <c r="AJ81" i="18"/>
  <c r="AI81" i="18"/>
  <c r="AF81" i="18"/>
  <c r="AE81" i="18"/>
  <c r="AN81" i="18"/>
  <c r="AM81" i="18"/>
  <c r="AD81" i="18"/>
  <c r="AC81" i="18"/>
  <c r="BF81" i="18"/>
  <c r="BE81" i="18"/>
  <c r="BD81" i="18"/>
  <c r="BC81" i="18"/>
  <c r="Q81" i="18"/>
  <c r="P81" i="18"/>
  <c r="O81" i="18"/>
  <c r="N81" i="18"/>
  <c r="BB80" i="18"/>
  <c r="BA80" i="18"/>
  <c r="BI80" i="18"/>
  <c r="BH80" i="18"/>
  <c r="BR80" i="18"/>
  <c r="BQ80" i="18"/>
  <c r="CN80" i="18"/>
  <c r="CM80" i="18"/>
  <c r="BY80" i="18"/>
  <c r="BX80" i="18"/>
  <c r="CV80" i="18"/>
  <c r="CU80" i="18"/>
  <c r="CP80" i="18"/>
  <c r="CO80" i="18"/>
  <c r="CT80" i="18"/>
  <c r="CS80" i="18"/>
  <c r="CR80" i="18"/>
  <c r="CQ80" i="18"/>
  <c r="AW80" i="18"/>
  <c r="AV80" i="18"/>
  <c r="AQ80" i="18"/>
  <c r="AP80" i="18"/>
  <c r="AU80" i="18"/>
  <c r="AT80" i="18"/>
  <c r="AS80" i="18"/>
  <c r="AR80" i="18"/>
  <c r="BO80" i="18"/>
  <c r="BN80" i="18"/>
  <c r="BM80" i="18"/>
  <c r="BL80" i="18"/>
  <c r="BK80" i="18"/>
  <c r="BJ80" i="18"/>
  <c r="W80" i="18"/>
  <c r="V80" i="18"/>
  <c r="U80" i="18"/>
  <c r="T80" i="18"/>
  <c r="S80" i="18"/>
  <c r="R80" i="18"/>
  <c r="BV80" i="18"/>
  <c r="BU80" i="18"/>
  <c r="BT80" i="18"/>
  <c r="BS80" i="18"/>
  <c r="AA80" i="18"/>
  <c r="Z80" i="18"/>
  <c r="Y80" i="18"/>
  <c r="X80" i="18"/>
  <c r="CE80" i="18"/>
  <c r="CD80" i="18"/>
  <c r="CI80" i="18"/>
  <c r="CH80" i="18"/>
  <c r="CG80" i="18"/>
  <c r="CF80" i="18"/>
  <c r="CC80" i="18"/>
  <c r="CB80" i="18"/>
  <c r="CK80" i="18"/>
  <c r="CJ80" i="18"/>
  <c r="CA80" i="18"/>
  <c r="BZ80" i="18"/>
  <c r="AH80" i="18"/>
  <c r="AG80" i="18"/>
  <c r="AL80" i="18"/>
  <c r="AK80" i="18"/>
  <c r="AJ80" i="18"/>
  <c r="AI80" i="18"/>
  <c r="AF80" i="18"/>
  <c r="AE80" i="18"/>
  <c r="AN80" i="18"/>
  <c r="AM80" i="18"/>
  <c r="AD80" i="18"/>
  <c r="AC80" i="18"/>
  <c r="BF80" i="18"/>
  <c r="BE80" i="18"/>
  <c r="BD80" i="18"/>
  <c r="BC80" i="18"/>
  <c r="Q80" i="18"/>
  <c r="P80" i="18"/>
  <c r="O80" i="18"/>
  <c r="BB79" i="18"/>
  <c r="BA79" i="18"/>
  <c r="BI79" i="18"/>
  <c r="BH79" i="18"/>
  <c r="BR79" i="18"/>
  <c r="BQ79" i="18"/>
  <c r="CN79" i="18"/>
  <c r="CM79" i="18"/>
  <c r="BY79" i="18"/>
  <c r="BX79" i="18"/>
  <c r="CV79" i="18"/>
  <c r="CU79" i="18"/>
  <c r="CP79" i="18"/>
  <c r="CO79" i="18"/>
  <c r="CT79" i="18"/>
  <c r="CS79" i="18"/>
  <c r="CR79" i="18"/>
  <c r="CQ79" i="18"/>
  <c r="AW79" i="18"/>
  <c r="AV79" i="18"/>
  <c r="AQ79" i="18"/>
  <c r="AP79" i="18"/>
  <c r="AU79" i="18"/>
  <c r="AT79" i="18"/>
  <c r="AS79" i="18"/>
  <c r="AR79" i="18"/>
  <c r="BO79" i="18"/>
  <c r="BN79" i="18"/>
  <c r="BM79" i="18"/>
  <c r="BL79" i="18"/>
  <c r="BK79" i="18"/>
  <c r="BJ79" i="18"/>
  <c r="W79" i="18"/>
  <c r="V79" i="18"/>
  <c r="U79" i="18"/>
  <c r="T79" i="18"/>
  <c r="S79" i="18"/>
  <c r="R79" i="18"/>
  <c r="BV79" i="18"/>
  <c r="BU79" i="18"/>
  <c r="BT79" i="18"/>
  <c r="BS79" i="18"/>
  <c r="AA79" i="18"/>
  <c r="Z79" i="18"/>
  <c r="Y79" i="18"/>
  <c r="X79" i="18"/>
  <c r="CE79" i="18"/>
  <c r="CD79" i="18"/>
  <c r="CI79" i="18"/>
  <c r="CH79" i="18"/>
  <c r="CG79" i="18"/>
  <c r="CF79" i="18"/>
  <c r="CC79" i="18"/>
  <c r="CB79" i="18"/>
  <c r="CK79" i="18"/>
  <c r="CJ79" i="18"/>
  <c r="CA79" i="18"/>
  <c r="BZ79" i="18"/>
  <c r="AH79" i="18"/>
  <c r="AG79" i="18"/>
  <c r="AL79" i="18"/>
  <c r="AK79" i="18"/>
  <c r="AJ79" i="18"/>
  <c r="AI79" i="18"/>
  <c r="AF79" i="18"/>
  <c r="AE79" i="18"/>
  <c r="AN79" i="18"/>
  <c r="AM79" i="18"/>
  <c r="AD79" i="18"/>
  <c r="AC79" i="18"/>
  <c r="BF79" i="18"/>
  <c r="BE79" i="18"/>
  <c r="BD79" i="18"/>
  <c r="BC79" i="18"/>
  <c r="Q79" i="18"/>
  <c r="P79" i="18"/>
  <c r="O79" i="18"/>
  <c r="BB78" i="18"/>
  <c r="BA78" i="18"/>
  <c r="BI78" i="18"/>
  <c r="BH78" i="18"/>
  <c r="BR78" i="18"/>
  <c r="BQ78" i="18"/>
  <c r="CN78" i="18"/>
  <c r="CM78" i="18"/>
  <c r="BY78" i="18"/>
  <c r="BX78" i="18"/>
  <c r="CV78" i="18"/>
  <c r="CU78" i="18"/>
  <c r="CP78" i="18"/>
  <c r="CO78" i="18"/>
  <c r="CT78" i="18"/>
  <c r="CS78" i="18"/>
  <c r="CR78" i="18"/>
  <c r="CQ78" i="18"/>
  <c r="AW78" i="18"/>
  <c r="AV78" i="18"/>
  <c r="AQ78" i="18"/>
  <c r="AP78" i="18"/>
  <c r="AU78" i="18"/>
  <c r="AT78" i="18"/>
  <c r="AS78" i="18"/>
  <c r="AR78" i="18"/>
  <c r="BO78" i="18"/>
  <c r="BN78" i="18"/>
  <c r="BM78" i="18"/>
  <c r="BL78" i="18"/>
  <c r="BK78" i="18"/>
  <c r="BJ78" i="18"/>
  <c r="V78" i="18"/>
  <c r="U78" i="18"/>
  <c r="T78" i="18"/>
  <c r="S78" i="18"/>
  <c r="R78" i="18"/>
  <c r="BV78" i="18"/>
  <c r="BU78" i="18"/>
  <c r="BT78" i="18"/>
  <c r="BS78" i="18"/>
  <c r="AA78" i="18"/>
  <c r="Z78" i="18"/>
  <c r="Y78" i="18"/>
  <c r="X78" i="18"/>
  <c r="CE78" i="18"/>
  <c r="CD78" i="18"/>
  <c r="CI78" i="18"/>
  <c r="CH78" i="18"/>
  <c r="CG78" i="18"/>
  <c r="CF78" i="18"/>
  <c r="CC78" i="18"/>
  <c r="CB78" i="18"/>
  <c r="CK78" i="18"/>
  <c r="CJ78" i="18"/>
  <c r="CA78" i="18"/>
  <c r="BZ78" i="18"/>
  <c r="AH78" i="18"/>
  <c r="AG78" i="18"/>
  <c r="AL78" i="18"/>
  <c r="AK78" i="18"/>
  <c r="AJ78" i="18"/>
  <c r="AI78" i="18"/>
  <c r="AF78" i="18"/>
  <c r="AE78" i="18"/>
  <c r="AN78" i="18"/>
  <c r="AM78" i="18"/>
  <c r="AD78" i="18"/>
  <c r="AC78" i="18"/>
  <c r="BF78" i="18"/>
  <c r="BE78" i="18"/>
  <c r="BD78" i="18"/>
  <c r="BC78" i="18"/>
  <c r="Q78" i="18"/>
  <c r="P78" i="18"/>
  <c r="O78" i="18"/>
  <c r="N79" i="18"/>
  <c r="N80" i="18"/>
  <c r="N78" i="18"/>
  <c r="D24" i="17"/>
  <c r="D20" i="17" s="1"/>
  <c r="F24" i="17"/>
  <c r="F20" i="17" s="1"/>
  <c r="H24" i="17"/>
  <c r="H20" i="17" s="1"/>
  <c r="J24" i="17"/>
  <c r="J20" i="17" s="1"/>
  <c r="L24" i="17"/>
  <c r="L20" i="17" s="1"/>
  <c r="N24" i="17"/>
  <c r="N20" i="17" s="1"/>
  <c r="P24" i="17"/>
  <c r="P20" i="17" s="1"/>
  <c r="R24" i="17"/>
  <c r="R20" i="17" s="1"/>
  <c r="U24" i="17"/>
  <c r="U20" i="17" s="1"/>
  <c r="W24" i="17"/>
  <c r="W20" i="17" s="1"/>
  <c r="Y24" i="17"/>
  <c r="Y20" i="17" s="1"/>
  <c r="AA24" i="17"/>
  <c r="AA20" i="17" s="1"/>
  <c r="AC24" i="17"/>
  <c r="AC20" i="17" s="1"/>
  <c r="AE24" i="17"/>
  <c r="AE20" i="17" s="1"/>
  <c r="AG24" i="17"/>
  <c r="AG20" i="17" s="1"/>
  <c r="AK24" i="17"/>
  <c r="AK20" i="17" s="1"/>
  <c r="AN24" i="17"/>
  <c r="AN20" i="17" s="1"/>
  <c r="AP24" i="17"/>
  <c r="AP20" i="17" s="1"/>
  <c r="AR24" i="17"/>
  <c r="AR20" i="17" s="1"/>
  <c r="AV24" i="17"/>
  <c r="AV20" i="17" s="1"/>
  <c r="AX24" i="17"/>
  <c r="AX20" i="17" s="1"/>
  <c r="AZ24" i="17"/>
  <c r="AZ20" i="17" s="1"/>
  <c r="BC24" i="17"/>
  <c r="BC20" i="17" s="1"/>
  <c r="AT24" i="17"/>
  <c r="AT20" i="17" s="1"/>
  <c r="BE24" i="17"/>
  <c r="BE20" i="17" s="1"/>
  <c r="CV24" i="17"/>
  <c r="CV20" i="17" s="1"/>
  <c r="BL24" i="17"/>
  <c r="BL20" i="17" s="1"/>
  <c r="BU24" i="17"/>
  <c r="BU20" i="17" s="1"/>
  <c r="BP24" i="17"/>
  <c r="BP20" i="17" s="1"/>
  <c r="BG24" i="17"/>
  <c r="BG20" i="17" s="1"/>
  <c r="BR24" i="17"/>
  <c r="BR20" i="17" s="1"/>
  <c r="BY24" i="17"/>
  <c r="BY20" i="17" s="1"/>
  <c r="CA24" i="17"/>
  <c r="CA20" i="17" s="1"/>
  <c r="CC24" i="17"/>
  <c r="CC20" i="17" s="1"/>
  <c r="CE24" i="17"/>
  <c r="CE20" i="17" s="1"/>
  <c r="CG24" i="17"/>
  <c r="CG20" i="17" s="1"/>
  <c r="CJ24" i="17"/>
  <c r="CJ20" i="17" s="1"/>
  <c r="BW24" i="17"/>
  <c r="BW20" i="17" s="1"/>
  <c r="AI24" i="17"/>
  <c r="AI20" i="17" s="1"/>
  <c r="CM24" i="17"/>
  <c r="CM20" i="17" s="1"/>
  <c r="CP24" i="17"/>
  <c r="CP20" i="17" s="1"/>
  <c r="CR24" i="17"/>
  <c r="CR20" i="17" s="1"/>
  <c r="CT24" i="17"/>
  <c r="CT20" i="17" s="1"/>
  <c r="CC25" i="17"/>
  <c r="D25" i="17"/>
  <c r="F25" i="17"/>
  <c r="H25" i="17"/>
  <c r="J25" i="17"/>
  <c r="L25" i="17"/>
  <c r="N25" i="17"/>
  <c r="P25" i="17"/>
  <c r="R25" i="17"/>
  <c r="U25" i="17"/>
  <c r="W25" i="17"/>
  <c r="Y25" i="17"/>
  <c r="AA25" i="17"/>
  <c r="AC25" i="17"/>
  <c r="AE25" i="17"/>
  <c r="AG25" i="17"/>
  <c r="AK25" i="17"/>
  <c r="AN25" i="17"/>
  <c r="AP25" i="17"/>
  <c r="AR25" i="17"/>
  <c r="AV25" i="17"/>
  <c r="AX25" i="17"/>
  <c r="AZ25" i="17"/>
  <c r="BC25" i="17"/>
  <c r="AT25" i="17"/>
  <c r="BE25" i="17"/>
  <c r="CV25" i="17"/>
  <c r="BL25" i="17"/>
  <c r="BU25" i="17"/>
  <c r="BP25" i="17"/>
  <c r="BG25" i="17"/>
  <c r="BR25" i="17"/>
  <c r="BY25" i="17"/>
  <c r="CA25" i="17"/>
  <c r="CE25" i="17"/>
  <c r="CG25" i="17"/>
  <c r="CJ25" i="17"/>
  <c r="BW25" i="17"/>
  <c r="AI25" i="17"/>
  <c r="CM25" i="17"/>
  <c r="CP25" i="17"/>
  <c r="CR25" i="17"/>
  <c r="CT25" i="17"/>
  <c r="D26" i="17"/>
  <c r="F26" i="17"/>
  <c r="H26" i="17"/>
  <c r="J26" i="17"/>
  <c r="L26" i="17"/>
  <c r="N26" i="17"/>
  <c r="P26" i="17"/>
  <c r="R26" i="17"/>
  <c r="U26" i="17"/>
  <c r="W26" i="17"/>
  <c r="Y26" i="17"/>
  <c r="AA26" i="17"/>
  <c r="AC26" i="17"/>
  <c r="AE26" i="17"/>
  <c r="AG26" i="17"/>
  <c r="AK26" i="17"/>
  <c r="AN26" i="17"/>
  <c r="AP26" i="17"/>
  <c r="AR26" i="17"/>
  <c r="AV26" i="17"/>
  <c r="AX26" i="17"/>
  <c r="AZ26" i="17"/>
  <c r="BC26" i="17"/>
  <c r="AT26" i="17"/>
  <c r="BE26" i="17"/>
  <c r="CV26" i="17"/>
  <c r="BL26" i="17"/>
  <c r="BU26" i="17"/>
  <c r="BP26" i="17"/>
  <c r="BG26" i="17"/>
  <c r="BR26" i="17"/>
  <c r="BY26" i="17"/>
  <c r="CA26" i="17"/>
  <c r="CC26" i="17"/>
  <c r="CE26" i="17"/>
  <c r="CG26" i="17"/>
  <c r="CJ26" i="17"/>
  <c r="BW26" i="17"/>
  <c r="AI26" i="17"/>
  <c r="CM26" i="17"/>
  <c r="CP26" i="17"/>
  <c r="CR26" i="17"/>
  <c r="CT26" i="17"/>
  <c r="D27" i="17"/>
  <c r="F27" i="17"/>
  <c r="H27" i="17"/>
  <c r="J27" i="17"/>
  <c r="L27" i="17"/>
  <c r="N27" i="17"/>
  <c r="P27" i="17"/>
  <c r="R27" i="17"/>
  <c r="U27" i="17"/>
  <c r="W27" i="17"/>
  <c r="Y27" i="17"/>
  <c r="AA27" i="17"/>
  <c r="AC27" i="17"/>
  <c r="AE27" i="17"/>
  <c r="AG27" i="17"/>
  <c r="AK27" i="17"/>
  <c r="AN27" i="17"/>
  <c r="AP27" i="17"/>
  <c r="AR27" i="17"/>
  <c r="AV27" i="17"/>
  <c r="AX27" i="17"/>
  <c r="AZ27" i="17"/>
  <c r="BC27" i="17"/>
  <c r="AT27" i="17"/>
  <c r="BE27" i="17"/>
  <c r="CV27" i="17"/>
  <c r="BL27" i="17"/>
  <c r="BU27" i="17"/>
  <c r="BP27" i="17"/>
  <c r="BG27" i="17"/>
  <c r="BR27" i="17"/>
  <c r="BY27" i="17"/>
  <c r="CA27" i="17"/>
  <c r="CC27" i="17"/>
  <c r="CE27" i="17"/>
  <c r="CG27" i="17"/>
  <c r="CJ27" i="17"/>
  <c r="BW27" i="17"/>
  <c r="AI27" i="17"/>
  <c r="CM27" i="17"/>
  <c r="CP27" i="17"/>
  <c r="CR27" i="17"/>
  <c r="CT27" i="17"/>
  <c r="D28" i="17"/>
  <c r="F28" i="17"/>
  <c r="H28" i="17"/>
  <c r="J28" i="17"/>
  <c r="L28" i="17"/>
  <c r="N28" i="17"/>
  <c r="P28" i="17"/>
  <c r="R28" i="17"/>
  <c r="U28" i="17"/>
  <c r="W28" i="17"/>
  <c r="Y28" i="17"/>
  <c r="AA28" i="17"/>
  <c r="AC28" i="17"/>
  <c r="AE28" i="17"/>
  <c r="AG28" i="17"/>
  <c r="AK28" i="17"/>
  <c r="AN28" i="17"/>
  <c r="AP28" i="17"/>
  <c r="AR28" i="17"/>
  <c r="AV28" i="17"/>
  <c r="AX28" i="17"/>
  <c r="AZ28" i="17"/>
  <c r="BC28" i="17"/>
  <c r="AT28" i="17"/>
  <c r="BE28" i="17"/>
  <c r="CV28" i="17"/>
  <c r="BL28" i="17"/>
  <c r="BU28" i="17"/>
  <c r="BP28" i="17"/>
  <c r="BG28" i="17"/>
  <c r="BR28" i="17"/>
  <c r="BY28" i="17"/>
  <c r="CA28" i="17"/>
  <c r="CC28" i="17"/>
  <c r="CE28" i="17"/>
  <c r="CG28" i="17"/>
  <c r="CJ28" i="17"/>
  <c r="BW28" i="17"/>
  <c r="AI28" i="17"/>
  <c r="CM28" i="17"/>
  <c r="CP28" i="17"/>
  <c r="CR28" i="17"/>
  <c r="CT28" i="17"/>
  <c r="D29" i="17"/>
  <c r="F29" i="17"/>
  <c r="H29" i="17"/>
  <c r="J29" i="17"/>
  <c r="L29" i="17"/>
  <c r="N29" i="17"/>
  <c r="P29" i="17"/>
  <c r="R29" i="17"/>
  <c r="U29" i="17"/>
  <c r="W29" i="17"/>
  <c r="Y29" i="17"/>
  <c r="AA29" i="17"/>
  <c r="AC29" i="17"/>
  <c r="AE29" i="17"/>
  <c r="AG29" i="17"/>
  <c r="AK29" i="17"/>
  <c r="AN29" i="17"/>
  <c r="AP29" i="17"/>
  <c r="AR29" i="17"/>
  <c r="AV29" i="17"/>
  <c r="AX29" i="17"/>
  <c r="AZ29" i="17"/>
  <c r="BC29" i="17"/>
  <c r="AT29" i="17"/>
  <c r="BE29" i="17"/>
  <c r="CV29" i="17"/>
  <c r="BL29" i="17"/>
  <c r="BU29" i="17"/>
  <c r="BP29" i="17"/>
  <c r="BG29" i="17"/>
  <c r="BR29" i="17"/>
  <c r="BY29" i="17"/>
  <c r="CA29" i="17"/>
  <c r="CC29" i="17"/>
  <c r="CE29" i="17"/>
  <c r="CG29" i="17"/>
  <c r="CJ29" i="17"/>
  <c r="BW29" i="17"/>
  <c r="AI29" i="17"/>
  <c r="CM29" i="17"/>
  <c r="CP29" i="17"/>
  <c r="CR29" i="17"/>
  <c r="CT29" i="17"/>
  <c r="AF84" i="31"/>
  <c r="AF83" i="31"/>
  <c r="AF82" i="31"/>
  <c r="AF81" i="31"/>
  <c r="AF80" i="31"/>
  <c r="AF79" i="31"/>
  <c r="AF107" i="31"/>
  <c r="AF106" i="31"/>
  <c r="AF105" i="31"/>
  <c r="AF104" i="31"/>
  <c r="AF103" i="31"/>
  <c r="AF102" i="31"/>
  <c r="AF101" i="31"/>
  <c r="AF100" i="31"/>
  <c r="AF99" i="31"/>
  <c r="AF98" i="31"/>
  <c r="AF97" i="31"/>
  <c r="AF96" i="31"/>
  <c r="AF95" i="31"/>
  <c r="AF94" i="31"/>
  <c r="AF93" i="31"/>
  <c r="AF92" i="31"/>
  <c r="AF91" i="31"/>
  <c r="AF90" i="31"/>
  <c r="AF89" i="31"/>
  <c r="AF88" i="31"/>
  <c r="AF87" i="31"/>
  <c r="AF86" i="31"/>
  <c r="AF85" i="31"/>
  <c r="N32" i="28"/>
  <c r="D32" i="28"/>
  <c r="E32" i="28"/>
  <c r="K32" i="28"/>
  <c r="L32" i="28"/>
  <c r="Q32" i="28"/>
  <c r="R32" i="28"/>
  <c r="F32" i="28"/>
  <c r="H32" i="28"/>
  <c r="N31" i="28"/>
  <c r="D31" i="28"/>
  <c r="E31" i="28"/>
  <c r="K31" i="28"/>
  <c r="L31" i="28"/>
  <c r="Q31" i="28"/>
  <c r="R31" i="28"/>
  <c r="F31" i="28"/>
  <c r="H31" i="28"/>
  <c r="N30" i="28"/>
  <c r="D30" i="28"/>
  <c r="E30" i="28"/>
  <c r="K30" i="28"/>
  <c r="L30" i="28"/>
  <c r="Q30" i="28"/>
  <c r="R30" i="28"/>
  <c r="F30" i="28"/>
  <c r="H30" i="28"/>
  <c r="N29" i="28"/>
  <c r="D29" i="28"/>
  <c r="E29" i="28"/>
  <c r="K29" i="28"/>
  <c r="L29" i="28"/>
  <c r="Q29" i="28"/>
  <c r="R29" i="28"/>
  <c r="F29" i="28"/>
  <c r="H29" i="28"/>
  <c r="N28" i="28"/>
  <c r="D28" i="28"/>
  <c r="E28" i="28"/>
  <c r="K28" i="28"/>
  <c r="L28" i="28"/>
  <c r="Q28" i="28"/>
  <c r="R28" i="28"/>
  <c r="F28" i="28"/>
  <c r="H28" i="28"/>
  <c r="N33" i="28"/>
  <c r="D33" i="28"/>
  <c r="E33" i="28"/>
  <c r="K33" i="28"/>
  <c r="L33" i="28"/>
  <c r="Q33" i="28"/>
  <c r="R33" i="28"/>
  <c r="F33" i="28"/>
  <c r="H33" i="28"/>
  <c r="N34" i="28"/>
  <c r="D34" i="28"/>
  <c r="E34" i="28"/>
  <c r="K34" i="28"/>
  <c r="L34" i="28"/>
  <c r="Q34" i="28"/>
  <c r="R34" i="28"/>
  <c r="F34" i="28"/>
  <c r="H34" i="28"/>
  <c r="N35" i="28"/>
  <c r="D35" i="28"/>
  <c r="E35" i="28"/>
  <c r="K35" i="28"/>
  <c r="L35" i="28"/>
  <c r="Q35" i="28"/>
  <c r="R35" i="28"/>
  <c r="F35" i="28"/>
  <c r="H35" i="28"/>
  <c r="N36" i="28"/>
  <c r="D36" i="28"/>
  <c r="E36" i="28"/>
  <c r="K36" i="28"/>
  <c r="L36" i="28"/>
  <c r="Q36" i="28"/>
  <c r="R36" i="28"/>
  <c r="F36" i="28"/>
  <c r="H36" i="28"/>
  <c r="N37" i="28"/>
  <c r="N22" i="28" s="1"/>
  <c r="F37" i="27" s="1"/>
  <c r="D37" i="28"/>
  <c r="D22" i="28" s="1"/>
  <c r="B37" i="27" s="1"/>
  <c r="B38" i="27" s="1"/>
  <c r="E37" i="28"/>
  <c r="E22" i="28" s="1"/>
  <c r="K37" i="28"/>
  <c r="K22" i="28" s="1"/>
  <c r="E37" i="27" s="1"/>
  <c r="L37" i="28"/>
  <c r="L22" i="28" s="1"/>
  <c r="Q37" i="28"/>
  <c r="Q22" i="28" s="1"/>
  <c r="G37" i="27" s="1"/>
  <c r="R37" i="28"/>
  <c r="R22" i="28" s="1"/>
  <c r="F37" i="28"/>
  <c r="F22" i="28" s="1"/>
  <c r="C37" i="27" s="1"/>
  <c r="C38" i="27" s="1"/>
  <c r="H37" i="28"/>
  <c r="H22" i="28" s="1"/>
  <c r="D37" i="27" s="1"/>
  <c r="N38" i="28"/>
  <c r="D38" i="28"/>
  <c r="E38" i="28"/>
  <c r="K38" i="28"/>
  <c r="L38" i="28"/>
  <c r="Q38" i="28"/>
  <c r="R38" i="28"/>
  <c r="F38" i="28"/>
  <c r="H38" i="28"/>
  <c r="N39" i="28"/>
  <c r="D39" i="28"/>
  <c r="E39" i="28"/>
  <c r="K39" i="28"/>
  <c r="L39" i="28"/>
  <c r="Q39" i="28"/>
  <c r="R39" i="28"/>
  <c r="F39" i="28"/>
  <c r="H39" i="28"/>
  <c r="N41" i="28"/>
  <c r="D41" i="28"/>
  <c r="E41" i="28"/>
  <c r="K41" i="28"/>
  <c r="L41" i="28"/>
  <c r="Q41" i="28"/>
  <c r="R41" i="28"/>
  <c r="F41" i="28"/>
  <c r="H41" i="28"/>
  <c r="N42" i="28"/>
  <c r="D42" i="28"/>
  <c r="E42" i="28"/>
  <c r="K42" i="28"/>
  <c r="L42" i="28"/>
  <c r="Q42" i="28"/>
  <c r="R42" i="28"/>
  <c r="F42" i="28"/>
  <c r="H42" i="28"/>
  <c r="N40" i="28"/>
  <c r="D40" i="28"/>
  <c r="E40" i="28"/>
  <c r="K40" i="28"/>
  <c r="L40" i="28"/>
  <c r="Q40" i="28"/>
  <c r="R40" i="28"/>
  <c r="F40" i="28"/>
  <c r="H40" i="28"/>
  <c r="N43" i="28"/>
  <c r="D43" i="28"/>
  <c r="E43" i="28"/>
  <c r="K43" i="28"/>
  <c r="L43" i="28"/>
  <c r="Q43" i="28"/>
  <c r="R43" i="28"/>
  <c r="F43" i="28"/>
  <c r="H43" i="28"/>
  <c r="N44" i="28"/>
  <c r="D44" i="28"/>
  <c r="E44" i="28"/>
  <c r="K44" i="28"/>
  <c r="L44" i="28"/>
  <c r="Q44" i="28"/>
  <c r="R44" i="28"/>
  <c r="F44" i="28"/>
  <c r="H44" i="28"/>
  <c r="N45" i="28"/>
  <c r="D45" i="28"/>
  <c r="E45" i="28"/>
  <c r="K45" i="28"/>
  <c r="L45" i="28"/>
  <c r="Q45" i="28"/>
  <c r="R45" i="28"/>
  <c r="F45" i="28"/>
  <c r="H45" i="28"/>
  <c r="N46" i="28"/>
  <c r="D46" i="28"/>
  <c r="E46" i="28"/>
  <c r="K46" i="28"/>
  <c r="L46" i="28"/>
  <c r="Q46" i="28"/>
  <c r="R46" i="28"/>
  <c r="F46" i="28"/>
  <c r="H46" i="28"/>
  <c r="N47" i="28"/>
  <c r="D47" i="28"/>
  <c r="E47" i="28"/>
  <c r="K47" i="28"/>
  <c r="L47" i="28"/>
  <c r="Q47" i="28"/>
  <c r="R47" i="28"/>
  <c r="F47" i="28"/>
  <c r="H47" i="28"/>
  <c r="N50" i="28"/>
  <c r="D50" i="28"/>
  <c r="E50" i="28"/>
  <c r="K50" i="28"/>
  <c r="L50" i="28"/>
  <c r="Q50" i="28"/>
  <c r="R50" i="28"/>
  <c r="F50" i="28"/>
  <c r="H50" i="28"/>
  <c r="N60" i="28"/>
  <c r="Q75" i="28"/>
  <c r="H63" i="28"/>
  <c r="O81" i="28"/>
  <c r="O80" i="28"/>
  <c r="O79" i="28"/>
  <c r="O78" i="28"/>
  <c r="O77" i="28"/>
  <c r="O76" i="28"/>
  <c r="O75" i="28"/>
  <c r="O74" i="28"/>
  <c r="O73" i="28"/>
  <c r="O72" i="28"/>
  <c r="O71" i="28"/>
  <c r="O70" i="28"/>
  <c r="O69" i="28"/>
  <c r="O68" i="28"/>
  <c r="O67" i="28"/>
  <c r="O66" i="28"/>
  <c r="O65" i="28"/>
  <c r="O64" i="28"/>
  <c r="O63" i="28"/>
  <c r="O62" i="28"/>
  <c r="O61" i="28"/>
  <c r="O91" i="28"/>
  <c r="O90" i="28"/>
  <c r="O89" i="28"/>
  <c r="O88" i="28"/>
  <c r="O87" i="28"/>
  <c r="O86" i="28"/>
  <c r="O85" i="28"/>
  <c r="O84" i="28"/>
  <c r="O83" i="28"/>
  <c r="O82" i="28"/>
  <c r="N53" i="28"/>
  <c r="D53" i="28"/>
  <c r="E53" i="28"/>
  <c r="K53" i="28"/>
  <c r="L53" i="28"/>
  <c r="Q53" i="28"/>
  <c r="R53" i="28"/>
  <c r="F53" i="28"/>
  <c r="H53" i="28"/>
  <c r="N52" i="28"/>
  <c r="D52" i="28"/>
  <c r="E52" i="28"/>
  <c r="K52" i="28"/>
  <c r="L52" i="28"/>
  <c r="Q52" i="28"/>
  <c r="R52" i="28"/>
  <c r="F52" i="28"/>
  <c r="H52" i="28"/>
  <c r="N51" i="28"/>
  <c r="D51" i="28"/>
  <c r="E51" i="28"/>
  <c r="K51" i="28"/>
  <c r="L51" i="28"/>
  <c r="Q51" i="28"/>
  <c r="R51" i="28"/>
  <c r="F51" i="28"/>
  <c r="H51" i="28"/>
  <c r="N49" i="28"/>
  <c r="D49" i="28"/>
  <c r="E49" i="28"/>
  <c r="K49" i="28"/>
  <c r="L49" i="28"/>
  <c r="Q49" i="28"/>
  <c r="R49" i="28"/>
  <c r="F49" i="28"/>
  <c r="H49" i="28"/>
  <c r="N48" i="28"/>
  <c r="D48" i="28"/>
  <c r="E48" i="28"/>
  <c r="K48" i="28"/>
  <c r="L48" i="28"/>
  <c r="Q48" i="28"/>
  <c r="R48" i="28"/>
  <c r="F48" i="28"/>
  <c r="H48" i="28"/>
  <c r="N72" i="28"/>
  <c r="D72" i="28"/>
  <c r="E72" i="28"/>
  <c r="K72" i="28"/>
  <c r="L72" i="28"/>
  <c r="Q72" i="28"/>
  <c r="R72" i="28"/>
  <c r="F72" i="28"/>
  <c r="H72" i="28"/>
  <c r="N71" i="28"/>
  <c r="D71" i="28"/>
  <c r="E71" i="28"/>
  <c r="K71" i="28"/>
  <c r="L71" i="28"/>
  <c r="Q71" i="28"/>
  <c r="R71" i="28"/>
  <c r="F71" i="28"/>
  <c r="H71" i="28"/>
  <c r="N70" i="28"/>
  <c r="D70" i="28"/>
  <c r="E70" i="28"/>
  <c r="K70" i="28"/>
  <c r="L70" i="28"/>
  <c r="Q70" i="28"/>
  <c r="R70" i="28"/>
  <c r="F70" i="28"/>
  <c r="H70" i="28"/>
  <c r="N69" i="28"/>
  <c r="D69" i="28"/>
  <c r="E69" i="28"/>
  <c r="K69" i="28"/>
  <c r="L69" i="28"/>
  <c r="Q69" i="28"/>
  <c r="R69" i="28"/>
  <c r="F69" i="28"/>
  <c r="H69" i="28"/>
  <c r="N68" i="28"/>
  <c r="D68" i="28"/>
  <c r="E68" i="28"/>
  <c r="K68" i="28"/>
  <c r="L68" i="28"/>
  <c r="Q68" i="28"/>
  <c r="R68" i="28"/>
  <c r="F68" i="28"/>
  <c r="H68" i="28"/>
  <c r="N67" i="28"/>
  <c r="D67" i="28"/>
  <c r="E67" i="28"/>
  <c r="K67" i="28"/>
  <c r="L67" i="28"/>
  <c r="Q67" i="28"/>
  <c r="R67" i="28"/>
  <c r="F67" i="28"/>
  <c r="H67" i="28"/>
  <c r="N66" i="28"/>
  <c r="D66" i="28"/>
  <c r="E66" i="28"/>
  <c r="K66" i="28"/>
  <c r="L66" i="28"/>
  <c r="Q66" i="28"/>
  <c r="R66" i="28"/>
  <c r="F66" i="28"/>
  <c r="H66" i="28"/>
  <c r="N65" i="28"/>
  <c r="D65" i="28"/>
  <c r="E65" i="28"/>
  <c r="K65" i="28"/>
  <c r="L65" i="28"/>
  <c r="Q65" i="28"/>
  <c r="R65" i="28"/>
  <c r="F65" i="28"/>
  <c r="H65" i="28"/>
  <c r="N64" i="28"/>
  <c r="D64" i="28"/>
  <c r="E64" i="28"/>
  <c r="K64" i="28"/>
  <c r="L64" i="28"/>
  <c r="Q64" i="28"/>
  <c r="R64" i="28"/>
  <c r="F64" i="28"/>
  <c r="H64" i="28"/>
  <c r="N63" i="28"/>
  <c r="D63" i="28"/>
  <c r="E63" i="28"/>
  <c r="K63" i="28"/>
  <c r="L63" i="28"/>
  <c r="Q63" i="28"/>
  <c r="R63" i="28"/>
  <c r="F63" i="28"/>
  <c r="N62" i="28"/>
  <c r="D62" i="28"/>
  <c r="E62" i="28"/>
  <c r="K62" i="28"/>
  <c r="L62" i="28"/>
  <c r="Q62" i="28"/>
  <c r="R62" i="28"/>
  <c r="F62" i="28"/>
  <c r="H62" i="28"/>
  <c r="N61" i="28"/>
  <c r="D61" i="28"/>
  <c r="E61" i="28"/>
  <c r="K61" i="28"/>
  <c r="L61" i="28"/>
  <c r="Q61" i="28"/>
  <c r="R61" i="28"/>
  <c r="F61" i="28"/>
  <c r="H61" i="28"/>
  <c r="D60" i="28"/>
  <c r="E60" i="28"/>
  <c r="K60" i="28"/>
  <c r="L60" i="28"/>
  <c r="Q60" i="28"/>
  <c r="R60" i="28"/>
  <c r="F60" i="28"/>
  <c r="H60" i="28"/>
  <c r="N59" i="28"/>
  <c r="D59" i="28"/>
  <c r="E59" i="28"/>
  <c r="K59" i="28"/>
  <c r="L59" i="28"/>
  <c r="Q59" i="28"/>
  <c r="R59" i="28"/>
  <c r="F59" i="28"/>
  <c r="H59" i="28"/>
  <c r="N58" i="28"/>
  <c r="D58" i="28"/>
  <c r="E58" i="28"/>
  <c r="K58" i="28"/>
  <c r="L58" i="28"/>
  <c r="Q58" i="28"/>
  <c r="R58" i="28"/>
  <c r="F58" i="28"/>
  <c r="H58" i="28"/>
  <c r="N57" i="28"/>
  <c r="D57" i="28"/>
  <c r="E57" i="28"/>
  <c r="K57" i="28"/>
  <c r="L57" i="28"/>
  <c r="Q57" i="28"/>
  <c r="R57" i="28"/>
  <c r="F57" i="28"/>
  <c r="H57" i="28"/>
  <c r="N56" i="28"/>
  <c r="D56" i="28"/>
  <c r="E56" i="28"/>
  <c r="K56" i="28"/>
  <c r="L56" i="28"/>
  <c r="Q56" i="28"/>
  <c r="R56" i="28"/>
  <c r="F56" i="28"/>
  <c r="H56" i="28"/>
  <c r="N55" i="28"/>
  <c r="D55" i="28"/>
  <c r="E55" i="28"/>
  <c r="K55" i="28"/>
  <c r="L55" i="28"/>
  <c r="Q55" i="28"/>
  <c r="R55" i="28"/>
  <c r="F55" i="28"/>
  <c r="H55" i="28"/>
  <c r="N54" i="28"/>
  <c r="D54" i="28"/>
  <c r="E54" i="28"/>
  <c r="K54" i="28"/>
  <c r="L54" i="28"/>
  <c r="Q54" i="28"/>
  <c r="R54" i="28"/>
  <c r="F54" i="28"/>
  <c r="H54" i="28"/>
  <c r="R91" i="28"/>
  <c r="R90" i="28"/>
  <c r="R89" i="28"/>
  <c r="R88" i="28"/>
  <c r="R87" i="28"/>
  <c r="R86" i="28"/>
  <c r="R85" i="28"/>
  <c r="R84" i="28"/>
  <c r="R83" i="28"/>
  <c r="R82" i="28"/>
  <c r="R81" i="28"/>
  <c r="R80" i="28"/>
  <c r="R79" i="28"/>
  <c r="R78" i="28"/>
  <c r="R77" i="28"/>
  <c r="R76" i="28"/>
  <c r="R75" i="28"/>
  <c r="R74" i="28"/>
  <c r="R73" i="28"/>
  <c r="L91" i="28"/>
  <c r="L90" i="28"/>
  <c r="L89" i="28"/>
  <c r="L88" i="28"/>
  <c r="L87" i="28"/>
  <c r="L86" i="28"/>
  <c r="L85" i="28"/>
  <c r="L84" i="28"/>
  <c r="L83" i="28"/>
  <c r="L82" i="28"/>
  <c r="L81" i="28"/>
  <c r="L80" i="28"/>
  <c r="L79" i="28"/>
  <c r="L78" i="28"/>
  <c r="L77" i="28"/>
  <c r="L76" i="28"/>
  <c r="L75" i="28"/>
  <c r="L74" i="28"/>
  <c r="L73" i="28"/>
  <c r="E91" i="28"/>
  <c r="E90" i="28"/>
  <c r="E89" i="28"/>
  <c r="E88" i="28"/>
  <c r="E87" i="28"/>
  <c r="E86" i="28"/>
  <c r="E85" i="28"/>
  <c r="E84" i="28"/>
  <c r="E83" i="28"/>
  <c r="E82" i="28"/>
  <c r="E81" i="28"/>
  <c r="E80" i="28"/>
  <c r="E79" i="28"/>
  <c r="E78" i="28"/>
  <c r="E77" i="28"/>
  <c r="E76" i="28"/>
  <c r="E75" i="28"/>
  <c r="E74" i="28"/>
  <c r="E73" i="28"/>
  <c r="N91" i="28"/>
  <c r="D91" i="28"/>
  <c r="K91" i="28"/>
  <c r="Q91" i="28"/>
  <c r="F91" i="28"/>
  <c r="H91" i="28"/>
  <c r="N90" i="28"/>
  <c r="D90" i="28"/>
  <c r="K90" i="28"/>
  <c r="Q90" i="28"/>
  <c r="F90" i="28"/>
  <c r="H90" i="28"/>
  <c r="N89" i="28"/>
  <c r="D89" i="28"/>
  <c r="K89" i="28"/>
  <c r="Q89" i="28"/>
  <c r="F89" i="28"/>
  <c r="H89" i="28"/>
  <c r="N88" i="28"/>
  <c r="D88" i="28"/>
  <c r="K88" i="28"/>
  <c r="Q88" i="28"/>
  <c r="F88" i="28"/>
  <c r="H88" i="28"/>
  <c r="N87" i="28"/>
  <c r="D87" i="28"/>
  <c r="K87" i="28"/>
  <c r="Q87" i="28"/>
  <c r="F87" i="28"/>
  <c r="H87" i="28"/>
  <c r="N86" i="28"/>
  <c r="D86" i="28"/>
  <c r="K86" i="28"/>
  <c r="Q86" i="28"/>
  <c r="F86" i="28"/>
  <c r="H86" i="28"/>
  <c r="N85" i="28"/>
  <c r="D85" i="28"/>
  <c r="K85" i="28"/>
  <c r="Q85" i="28"/>
  <c r="F85" i="28"/>
  <c r="H85" i="28"/>
  <c r="N84" i="28"/>
  <c r="D84" i="28"/>
  <c r="K84" i="28"/>
  <c r="Q84" i="28"/>
  <c r="F84" i="28"/>
  <c r="H84" i="28"/>
  <c r="N83" i="28"/>
  <c r="D83" i="28"/>
  <c r="K83" i="28"/>
  <c r="Q83" i="28"/>
  <c r="F83" i="28"/>
  <c r="H83" i="28"/>
  <c r="N82" i="28"/>
  <c r="D82" i="28"/>
  <c r="K82" i="28"/>
  <c r="Q82" i="28"/>
  <c r="F82" i="28"/>
  <c r="H82" i="28"/>
  <c r="N81" i="28"/>
  <c r="D81" i="28"/>
  <c r="K81" i="28"/>
  <c r="Q81" i="28"/>
  <c r="F81" i="28"/>
  <c r="H81" i="28"/>
  <c r="N80" i="28"/>
  <c r="D80" i="28"/>
  <c r="K80" i="28"/>
  <c r="Q80" i="28"/>
  <c r="F80" i="28"/>
  <c r="H80" i="28"/>
  <c r="N79" i="28"/>
  <c r="D79" i="28"/>
  <c r="K79" i="28"/>
  <c r="Q79" i="28"/>
  <c r="F79" i="28"/>
  <c r="H79" i="28"/>
  <c r="N78" i="28"/>
  <c r="D78" i="28"/>
  <c r="K78" i="28"/>
  <c r="Q78" i="28"/>
  <c r="F78" i="28"/>
  <c r="H78" i="28"/>
  <c r="N77" i="28"/>
  <c r="D77" i="28"/>
  <c r="K77" i="28"/>
  <c r="Q77" i="28"/>
  <c r="F77" i="28"/>
  <c r="H77" i="28"/>
  <c r="N76" i="28"/>
  <c r="D76" i="28"/>
  <c r="K76" i="28"/>
  <c r="Q76" i="28"/>
  <c r="F76" i="28"/>
  <c r="H76" i="28"/>
  <c r="N75" i="28"/>
  <c r="D75" i="28"/>
  <c r="K75" i="28"/>
  <c r="F75" i="28"/>
  <c r="H75" i="28"/>
  <c r="N74" i="28"/>
  <c r="D74" i="28"/>
  <c r="K74" i="28"/>
  <c r="Q74" i="28"/>
  <c r="F74" i="28"/>
  <c r="H74" i="28"/>
  <c r="N73" i="28"/>
  <c r="D73" i="28"/>
  <c r="K73" i="28"/>
  <c r="Q73" i="28"/>
  <c r="F73" i="28"/>
  <c r="H73" i="28"/>
  <c r="V26" i="19" l="1"/>
  <c r="V22" i="19"/>
  <c r="W22" i="19" s="1"/>
  <c r="V20" i="19"/>
  <c r="B22" i="19"/>
  <c r="C22" i="19" s="1"/>
  <c r="Q14" i="25"/>
  <c r="R14" i="25" s="1"/>
  <c r="J9" i="27"/>
  <c r="J11" i="27" s="1"/>
  <c r="J12" i="27" s="1"/>
  <c r="L36" i="19"/>
  <c r="L30" i="19"/>
  <c r="L32" i="19"/>
  <c r="M32" i="19" s="1"/>
  <c r="I9" i="27"/>
  <c r="I11" i="27" s="1"/>
  <c r="I12" i="27" s="1"/>
  <c r="G32" i="19"/>
  <c r="H32" i="19" s="1"/>
  <c r="G30" i="19"/>
  <c r="G36" i="19"/>
  <c r="L20" i="19"/>
  <c r="G9" i="27"/>
  <c r="G11" i="27" s="1"/>
  <c r="G12" i="27" s="1"/>
  <c r="L26" i="19"/>
  <c r="L22" i="19"/>
  <c r="M22" i="19" s="1"/>
  <c r="F9" i="27"/>
  <c r="F11" i="27" s="1"/>
  <c r="F12" i="27" s="1"/>
  <c r="G20" i="19"/>
  <c r="G26" i="19"/>
  <c r="G22" i="19"/>
  <c r="H22" i="19" s="1"/>
  <c r="G14" i="25"/>
  <c r="H14" i="25" s="1"/>
  <c r="G12" i="25"/>
  <c r="H12" i="25" s="1"/>
  <c r="V12" i="19"/>
  <c r="W12" i="19" s="1"/>
  <c r="V16" i="19"/>
  <c r="D9" i="27"/>
  <c r="D11" i="27" s="1"/>
  <c r="D12" i="27" s="1"/>
  <c r="V10" i="19"/>
  <c r="E38" i="27"/>
  <c r="B36" i="19"/>
  <c r="H9" i="27"/>
  <c r="H11" i="27" s="1"/>
  <c r="H12" i="27" s="1"/>
  <c r="B30" i="19"/>
  <c r="B32" i="19"/>
  <c r="C32" i="19" s="1"/>
  <c r="E9" i="27"/>
  <c r="E11" i="27" s="1"/>
  <c r="E12" i="27" s="1"/>
  <c r="B26" i="19"/>
  <c r="B20" i="19"/>
  <c r="V36" i="19"/>
  <c r="V32" i="19"/>
  <c r="W32" i="19" s="1"/>
  <c r="V30" i="19"/>
  <c r="L9" i="27"/>
  <c r="L11" i="27" s="1"/>
  <c r="L12" i="27" s="1"/>
  <c r="D38" i="27"/>
  <c r="Q20" i="19"/>
  <c r="Q22" i="19"/>
  <c r="R22" i="19" s="1"/>
  <c r="Q26" i="19"/>
  <c r="L10" i="19"/>
  <c r="L16" i="19"/>
  <c r="L12" i="19"/>
  <c r="M12" i="19" s="1"/>
  <c r="C9" i="27"/>
  <c r="C11" i="27" s="1"/>
  <c r="C12" i="27" s="1"/>
  <c r="K9" i="27"/>
  <c r="K11" i="27" s="1"/>
  <c r="K12" i="27" s="1"/>
  <c r="Q32" i="19"/>
  <c r="R32" i="19" s="1"/>
  <c r="Q30" i="19"/>
  <c r="Q36" i="19"/>
  <c r="B14" i="25"/>
  <c r="C14" i="25" s="1"/>
  <c r="G10" i="19"/>
  <c r="G12" i="19"/>
  <c r="H12" i="19" s="1"/>
  <c r="B9" i="27"/>
  <c r="B11" i="27" s="1"/>
  <c r="B12" i="27" s="1"/>
  <c r="G16" i="19"/>
  <c r="F35" i="27"/>
  <c r="F38" i="27" s="1"/>
  <c r="L12" i="25"/>
  <c r="M12" i="25" s="1"/>
  <c r="L10" i="25"/>
  <c r="L14" i="25"/>
  <c r="M14" i="25" s="1"/>
  <c r="L16" i="25"/>
  <c r="Q12" i="25"/>
  <c r="R12" i="25" s="1"/>
  <c r="Q12" i="19"/>
  <c r="R12" i="19" s="1"/>
  <c r="Q16" i="19"/>
  <c r="Q10" i="19"/>
  <c r="G38" i="27"/>
  <c r="B12" i="25"/>
  <c r="C12" i="25" s="1"/>
  <c r="C29" i="36"/>
  <c r="BC25" i="36"/>
  <c r="R27" i="36"/>
  <c r="BH26" i="36"/>
  <c r="BC30" i="17"/>
  <c r="BM30" i="17"/>
  <c r="AK30" i="17"/>
  <c r="N30" i="17"/>
  <c r="BW30" i="17"/>
  <c r="BR30" i="17"/>
  <c r="CP30" i="17"/>
  <c r="CV30" i="17"/>
  <c r="AR30" i="17"/>
  <c r="AC30" i="17"/>
  <c r="R30" i="17"/>
  <c r="D30" i="17"/>
  <c r="CM30" i="17"/>
  <c r="CA30" i="17"/>
  <c r="BE30" i="17"/>
  <c r="AP30" i="17"/>
  <c r="AI30" i="17"/>
  <c r="BY30" i="17"/>
  <c r="AT30" i="17"/>
  <c r="AN30" i="17"/>
  <c r="P30" i="17"/>
  <c r="CJ30" i="17"/>
  <c r="BG30" i="17"/>
  <c r="AZ30" i="17"/>
  <c r="AG30" i="17"/>
  <c r="AA30" i="17"/>
  <c r="L30" i="17"/>
  <c r="CT30" i="17"/>
  <c r="CG30" i="17"/>
  <c r="BP30" i="17"/>
  <c r="AX30" i="17"/>
  <c r="AE30" i="17"/>
  <c r="Y30" i="17"/>
  <c r="J30" i="17"/>
  <c r="CR30" i="17"/>
  <c r="CE30" i="17"/>
  <c r="BU30" i="17"/>
  <c r="AV30" i="17"/>
  <c r="W30" i="17"/>
  <c r="H30" i="17"/>
  <c r="CC30" i="17"/>
  <c r="BL30" i="17"/>
  <c r="U30" i="17"/>
  <c r="F30" i="17"/>
  <c r="AQ30" i="36"/>
  <c r="BN30" i="17"/>
  <c r="BI30" i="17"/>
  <c r="BD27" i="36"/>
  <c r="V27" i="36"/>
  <c r="E27" i="36"/>
  <c r="BZ30" i="17"/>
  <c r="AD26" i="36"/>
  <c r="L26" i="36"/>
  <c r="K26" i="36"/>
  <c r="N27" i="36"/>
  <c r="BG27" i="36"/>
  <c r="O27" i="36"/>
  <c r="AC27" i="36"/>
  <c r="T27" i="36"/>
  <c r="O28" i="36"/>
  <c r="AR28" i="36"/>
  <c r="AE28" i="36"/>
  <c r="AL25" i="36"/>
  <c r="R25" i="36"/>
  <c r="AY30" i="17"/>
  <c r="CB30" i="17"/>
  <c r="S25" i="36"/>
  <c r="AF30" i="17"/>
  <c r="E30" i="17"/>
  <c r="T30" i="17"/>
  <c r="AT29" i="36"/>
  <c r="K29" i="36"/>
  <c r="BB29" i="36"/>
  <c r="AX29" i="36"/>
  <c r="AN29" i="36"/>
  <c r="AJ29" i="36"/>
  <c r="D29" i="36"/>
  <c r="I29" i="36"/>
  <c r="AM29" i="36"/>
  <c r="AL29" i="36"/>
  <c r="AZ27" i="36"/>
  <c r="Q27" i="36"/>
  <c r="AI27" i="36"/>
  <c r="G27" i="36"/>
  <c r="AD27" i="36"/>
  <c r="J27" i="36"/>
  <c r="Y27" i="36"/>
  <c r="AY27" i="36"/>
  <c r="BK27" i="36"/>
  <c r="Z27" i="36"/>
  <c r="C26" i="36"/>
  <c r="I30" i="17"/>
  <c r="CD30" i="17"/>
  <c r="K30" i="17"/>
  <c r="AW30" i="17"/>
  <c r="CL30" i="17"/>
  <c r="X30" i="17"/>
  <c r="BH30" i="17"/>
  <c r="CQ30" i="17"/>
  <c r="Z30" i="17"/>
  <c r="BK30" i="17"/>
  <c r="AD30" i="17"/>
  <c r="BI25" i="36"/>
  <c r="AU25" i="36"/>
  <c r="BD25" i="36"/>
  <c r="AN25" i="36"/>
  <c r="P25" i="36"/>
  <c r="Z25" i="36"/>
  <c r="BN25" i="36"/>
  <c r="AK25" i="36"/>
  <c r="T25" i="36"/>
  <c r="BJ25" i="36"/>
  <c r="AW25" i="36"/>
  <c r="BK25" i="36"/>
  <c r="K25" i="36"/>
  <c r="AE26" i="36"/>
  <c r="BG26" i="36"/>
  <c r="AF27" i="36"/>
  <c r="AX27" i="36"/>
  <c r="AJ27" i="36"/>
  <c r="AL27" i="36"/>
  <c r="P27" i="36"/>
  <c r="K27" i="36"/>
  <c r="AN27" i="36"/>
  <c r="BI27" i="36"/>
  <c r="BM27" i="36"/>
  <c r="W27" i="36"/>
  <c r="BF27" i="36"/>
  <c r="BL27" i="36"/>
  <c r="AA27" i="36"/>
  <c r="BH27" i="36"/>
  <c r="BO27" i="36"/>
  <c r="L27" i="36"/>
  <c r="H27" i="36"/>
  <c r="I27" i="36"/>
  <c r="C27" i="36"/>
  <c r="AT27" i="36"/>
  <c r="BA27" i="36"/>
  <c r="AU27" i="36"/>
  <c r="AK27" i="36"/>
  <c r="AB27" i="36"/>
  <c r="BJ27" i="36"/>
  <c r="AQ27" i="36"/>
  <c r="AE27" i="36"/>
  <c r="AH27" i="36"/>
  <c r="D27" i="36"/>
  <c r="BN27" i="36"/>
  <c r="AW27" i="36"/>
  <c r="BC27" i="36"/>
  <c r="W26" i="36"/>
  <c r="H26" i="36"/>
  <c r="AI26" i="36"/>
  <c r="BI26" i="36"/>
  <c r="F26" i="36"/>
  <c r="AM26" i="36"/>
  <c r="BO26" i="36"/>
  <c r="I26" i="36"/>
  <c r="AQ26" i="36"/>
  <c r="BF26" i="36"/>
  <c r="AY26" i="36"/>
  <c r="Q26" i="36"/>
  <c r="U26" i="36"/>
  <c r="BD26" i="36"/>
  <c r="AU26" i="36"/>
  <c r="V26" i="36"/>
  <c r="BN26" i="36"/>
  <c r="BM26" i="36"/>
  <c r="O26" i="36"/>
  <c r="BJ26" i="36"/>
  <c r="BA26" i="36"/>
  <c r="R26" i="36"/>
  <c r="BK26" i="36"/>
  <c r="AA26" i="36"/>
  <c r="AC26" i="36"/>
  <c r="AB26" i="36"/>
  <c r="Z26" i="36"/>
  <c r="AF26" i="36"/>
  <c r="AZ26" i="36"/>
  <c r="AR26" i="36"/>
  <c r="AO26" i="36"/>
  <c r="AT26" i="36"/>
  <c r="AH26" i="36"/>
  <c r="AN26" i="36"/>
  <c r="D26" i="36"/>
  <c r="S26" i="36"/>
  <c r="BL26" i="36"/>
  <c r="E26" i="36"/>
  <c r="BC26" i="36"/>
  <c r="G26" i="36"/>
  <c r="AW26" i="36"/>
  <c r="AJ26" i="36"/>
  <c r="AX26" i="36"/>
  <c r="BB26" i="36"/>
  <c r="AK26" i="36"/>
  <c r="J26" i="36"/>
  <c r="U29" i="36"/>
  <c r="Y26" i="36"/>
  <c r="N26" i="36"/>
  <c r="AH30" i="17"/>
  <c r="AL26" i="36"/>
  <c r="P26" i="36"/>
  <c r="T26" i="36"/>
  <c r="J29" i="36"/>
  <c r="Q29" i="36"/>
  <c r="AB29" i="36"/>
  <c r="BA29" i="36"/>
  <c r="BF29" i="36"/>
  <c r="BL29" i="36"/>
  <c r="AA29" i="36"/>
  <c r="BH29" i="36"/>
  <c r="Z29" i="36"/>
  <c r="G30" i="17"/>
  <c r="V30" i="17"/>
  <c r="AU30" i="17"/>
  <c r="CU30" i="17"/>
  <c r="CO30" i="17"/>
  <c r="AI29" i="36"/>
  <c r="BI29" i="36"/>
  <c r="W29" i="36"/>
  <c r="AO29" i="36"/>
  <c r="AH29" i="36"/>
  <c r="Y29" i="36"/>
  <c r="N29" i="36"/>
  <c r="M30" i="17"/>
  <c r="AJ30" i="17"/>
  <c r="BB30" i="17"/>
  <c r="BO30" i="17"/>
  <c r="CF30" i="17"/>
  <c r="CS30" i="17"/>
  <c r="O29" i="36"/>
  <c r="V29" i="36"/>
  <c r="E29" i="36"/>
  <c r="AY29" i="36"/>
  <c r="H29" i="36"/>
  <c r="BD29" i="36"/>
  <c r="BG29" i="36"/>
  <c r="AD29" i="36"/>
  <c r="BK29" i="36"/>
  <c r="BC29" i="36"/>
  <c r="BJ29" i="36"/>
  <c r="AQ29" i="36"/>
  <c r="AE29" i="36"/>
  <c r="O30" i="17"/>
  <c r="AM30" i="17"/>
  <c r="AS30" i="17"/>
  <c r="BQ30" i="17"/>
  <c r="CI30" i="17"/>
  <c r="BO29" i="36"/>
  <c r="AZ29" i="36"/>
  <c r="F29" i="36"/>
  <c r="AR29" i="36"/>
  <c r="S29" i="36"/>
  <c r="L29" i="36"/>
  <c r="BN29" i="36"/>
  <c r="AW29" i="36"/>
  <c r="R29" i="36"/>
  <c r="AO30" i="17"/>
  <c r="BD30" i="17"/>
  <c r="BT30" i="17"/>
  <c r="BV30" i="17"/>
  <c r="AF29" i="36"/>
  <c r="P29" i="36"/>
  <c r="T29" i="36"/>
  <c r="G29" i="36"/>
  <c r="AC29" i="36"/>
  <c r="BM29" i="36"/>
  <c r="C30" i="17"/>
  <c r="Q30" i="17"/>
  <c r="AB30" i="17"/>
  <c r="AQ30" i="17"/>
  <c r="BF30" i="17"/>
  <c r="BX30" i="17"/>
  <c r="BN24" i="36"/>
  <c r="BN20" i="36" s="1"/>
  <c r="BC24" i="36"/>
  <c r="BC20" i="36" s="1"/>
  <c r="AF24" i="36"/>
  <c r="AF20" i="36" s="1"/>
  <c r="AW24" i="36"/>
  <c r="AW20" i="36" s="1"/>
  <c r="J25" i="36"/>
  <c r="BM25" i="36"/>
  <c r="AX25" i="36"/>
  <c r="BL25" i="36"/>
  <c r="AA25" i="36"/>
  <c r="AJ25" i="36"/>
  <c r="BH25" i="36"/>
  <c r="AD25" i="36"/>
  <c r="H25" i="36"/>
  <c r="AM25" i="36"/>
  <c r="C25" i="36"/>
  <c r="AT25" i="36"/>
  <c r="BA25" i="36"/>
  <c r="BF25" i="36"/>
  <c r="AI25" i="36"/>
  <c r="AU29" i="36"/>
  <c r="AZ25" i="36"/>
  <c r="E25" i="36"/>
  <c r="I25" i="36"/>
  <c r="AY25" i="36"/>
  <c r="AO25" i="36"/>
  <c r="O25" i="36"/>
  <c r="Q25" i="36"/>
  <c r="F25" i="36"/>
  <c r="Y25" i="36"/>
  <c r="N25" i="36"/>
  <c r="V25" i="36"/>
  <c r="BB25" i="36"/>
  <c r="AF25" i="36"/>
  <c r="U25" i="36"/>
  <c r="BG25" i="36"/>
  <c r="W25" i="36"/>
  <c r="AQ25" i="36"/>
  <c r="AE25" i="36"/>
  <c r="AH25" i="36"/>
  <c r="L25" i="36"/>
  <c r="D25" i="36"/>
  <c r="AR25" i="36"/>
  <c r="BO25" i="36"/>
  <c r="AB25" i="36"/>
  <c r="G25" i="36"/>
  <c r="AC25" i="36"/>
  <c r="BC28" i="36"/>
  <c r="BJ28" i="36"/>
  <c r="AQ28" i="36"/>
  <c r="BK28" i="36"/>
  <c r="R28" i="36"/>
  <c r="AY28" i="36"/>
  <c r="D28" i="36"/>
  <c r="H28" i="36"/>
  <c r="AI28" i="36"/>
  <c r="BB28" i="36"/>
  <c r="Q28" i="36"/>
  <c r="U28" i="36"/>
  <c r="I28" i="36"/>
  <c r="C28" i="36"/>
  <c r="AT28" i="36"/>
  <c r="BA28" i="36"/>
  <c r="K28" i="36"/>
  <c r="AM28" i="36"/>
  <c r="J28" i="36"/>
  <c r="L28" i="36"/>
  <c r="V28" i="36"/>
  <c r="E28" i="36"/>
  <c r="AF28" i="36"/>
  <c r="S28" i="36"/>
  <c r="AK28" i="36"/>
  <c r="AD28" i="36"/>
  <c r="AH28" i="36"/>
  <c r="Y28" i="36"/>
  <c r="N28" i="36"/>
  <c r="BG28" i="36"/>
  <c r="Z28" i="36"/>
  <c r="F28" i="36"/>
  <c r="BN28" i="36"/>
  <c r="AW28" i="36"/>
  <c r="AC28" i="36"/>
  <c r="BI28" i="36"/>
  <c r="AZ28" i="36"/>
  <c r="AX28" i="36"/>
  <c r="T28" i="36"/>
  <c r="AN28" i="36"/>
  <c r="AO28" i="36"/>
  <c r="BD28" i="36"/>
  <c r="BO28" i="36"/>
  <c r="BM28" i="36"/>
  <c r="AU28" i="36"/>
  <c r="AJ28" i="36"/>
  <c r="AL28" i="36"/>
  <c r="P28" i="36"/>
  <c r="BH28" i="36"/>
  <c r="W28" i="36"/>
  <c r="AB28" i="36"/>
  <c r="BF28" i="36"/>
  <c r="BL28" i="36"/>
  <c r="AA28" i="36"/>
  <c r="G28" i="36"/>
  <c r="S27" i="36"/>
  <c r="AO27" i="36"/>
  <c r="BB27" i="36"/>
  <c r="AM27" i="36"/>
  <c r="F27" i="36"/>
  <c r="U27" i="36"/>
  <c r="AR27" i="36"/>
  <c r="AK29" i="36"/>
  <c r="BK24" i="36"/>
  <c r="BK20" i="36" s="1"/>
  <c r="G24" i="36"/>
  <c r="G20" i="36" s="1"/>
  <c r="Z24" i="36"/>
  <c r="Z20" i="36" s="1"/>
  <c r="R24" i="36"/>
  <c r="R20" i="36" s="1"/>
  <c r="AE24" i="36"/>
  <c r="AE20" i="36" s="1"/>
  <c r="AB24" i="36"/>
  <c r="AB20" i="36" s="1"/>
  <c r="AI24" i="36"/>
  <c r="AI20" i="36" s="1"/>
  <c r="AT24" i="36"/>
  <c r="AT20" i="36" s="1"/>
  <c r="AK23" i="36"/>
  <c r="AK19" i="36" s="1"/>
  <c r="I23" i="36"/>
  <c r="I19" i="36" s="1"/>
  <c r="AL23" i="36"/>
  <c r="AL19" i="36" s="1"/>
  <c r="H23" i="36"/>
  <c r="H19" i="36" s="1"/>
  <c r="BO23" i="36"/>
  <c r="BO19" i="36" s="1"/>
  <c r="J23" i="36"/>
  <c r="J19" i="36" s="1"/>
  <c r="AM24" i="36"/>
  <c r="AM20" i="36" s="1"/>
  <c r="AR24" i="36"/>
  <c r="AR20" i="36" s="1"/>
  <c r="BG24" i="36"/>
  <c r="BG20" i="36" s="1"/>
  <c r="AC24" i="36"/>
  <c r="AC20" i="36" s="1"/>
  <c r="AQ24" i="36"/>
  <c r="AQ20" i="36" s="1"/>
  <c r="BL24" i="36"/>
  <c r="BL20" i="36" s="1"/>
  <c r="K24" i="36"/>
  <c r="K20" i="36" s="1"/>
  <c r="BM24" i="36"/>
  <c r="BM20" i="36" s="1"/>
  <c r="F24" i="36"/>
  <c r="F20" i="36" s="1"/>
  <c r="AX24" i="36"/>
  <c r="AX20" i="36" s="1"/>
  <c r="S24" i="36"/>
  <c r="S20" i="36" s="1"/>
  <c r="H24" i="36"/>
  <c r="H20" i="36" s="1"/>
  <c r="BI24" i="36"/>
  <c r="BI20" i="36" s="1"/>
  <c r="L24" i="36"/>
  <c r="L20" i="36" s="1"/>
  <c r="BA24" i="36"/>
  <c r="BA20" i="36" s="1"/>
  <c r="P24" i="36"/>
  <c r="P20" i="36" s="1"/>
  <c r="AN24" i="36"/>
  <c r="AN20" i="36" s="1"/>
  <c r="BJ24" i="36"/>
  <c r="BJ20" i="36" s="1"/>
  <c r="E24" i="36"/>
  <c r="E20" i="36" s="1"/>
  <c r="AU24" i="36"/>
  <c r="AU20" i="36" s="1"/>
  <c r="AD24" i="36"/>
  <c r="AD20" i="36" s="1"/>
  <c r="BO24" i="36"/>
  <c r="BO20" i="36" s="1"/>
  <c r="AK24" i="36"/>
  <c r="AK20" i="36" s="1"/>
  <c r="AA24" i="36"/>
  <c r="AA20" i="36" s="1"/>
  <c r="BH24" i="36"/>
  <c r="BH20" i="36" s="1"/>
  <c r="AO24" i="36"/>
  <c r="AO20" i="36" s="1"/>
  <c r="BB24" i="36"/>
  <c r="BB20" i="36" s="1"/>
  <c r="BD24" i="36"/>
  <c r="BD20" i="36" s="1"/>
  <c r="N24" i="36"/>
  <c r="N20" i="36" s="1"/>
  <c r="AL24" i="36"/>
  <c r="AL20" i="36" s="1"/>
  <c r="AJ24" i="36"/>
  <c r="AJ20" i="36" s="1"/>
  <c r="V24" i="36"/>
  <c r="V20" i="36" s="1"/>
  <c r="AY24" i="36"/>
  <c r="AY20" i="36" s="1"/>
  <c r="O24" i="36"/>
  <c r="O20" i="36" s="1"/>
  <c r="Q24" i="36"/>
  <c r="Q20" i="36" s="1"/>
  <c r="D24" i="36"/>
  <c r="D20" i="36" s="1"/>
  <c r="AZ24" i="36"/>
  <c r="AZ20" i="36" s="1"/>
  <c r="Y24" i="36"/>
  <c r="Y20" i="36" s="1"/>
  <c r="BF24" i="36"/>
  <c r="BF20" i="36" s="1"/>
  <c r="C24" i="36"/>
  <c r="C20" i="36" s="1"/>
  <c r="AH24" i="36"/>
  <c r="AH20" i="36" s="1"/>
  <c r="U24" i="36"/>
  <c r="U20" i="36" s="1"/>
  <c r="W24" i="36"/>
  <c r="W20" i="36" s="1"/>
  <c r="J24" i="36"/>
  <c r="J20" i="36" s="1"/>
  <c r="I24" i="36"/>
  <c r="I20" i="36" s="1"/>
  <c r="T24" i="36"/>
  <c r="T20" i="36" s="1"/>
  <c r="AB23" i="36"/>
  <c r="AB19" i="36" s="1"/>
  <c r="S23" i="36"/>
  <c r="S19" i="36" s="1"/>
  <c r="E23" i="36"/>
  <c r="E19" i="36" s="1"/>
  <c r="AC23" i="36"/>
  <c r="AC19" i="36" s="1"/>
  <c r="AI23" i="36"/>
  <c r="AI19" i="36" s="1"/>
  <c r="BM23" i="36"/>
  <c r="BM19" i="36" s="1"/>
  <c r="F18" i="27" s="1"/>
  <c r="AR23" i="36"/>
  <c r="AR19" i="36" s="1"/>
  <c r="G18" i="27" s="1"/>
  <c r="BL23" i="36"/>
  <c r="BL19" i="36" s="1"/>
  <c r="BJ23" i="36"/>
  <c r="BJ19" i="36" s="1"/>
  <c r="R23" i="36"/>
  <c r="R19" i="36" s="1"/>
  <c r="BC23" i="36"/>
  <c r="BC19" i="36" s="1"/>
  <c r="AJ23" i="36"/>
  <c r="AJ19" i="36" s="1"/>
  <c r="K23" i="36"/>
  <c r="K19" i="36" s="1"/>
  <c r="BA23" i="36"/>
  <c r="BA19" i="36" s="1"/>
  <c r="AF23" i="36"/>
  <c r="AF19" i="36" s="1"/>
  <c r="AA23" i="36"/>
  <c r="AA19" i="36" s="1"/>
  <c r="BN23" i="36"/>
  <c r="BN19" i="36" s="1"/>
  <c r="L23" i="36"/>
  <c r="L19" i="36" s="1"/>
  <c r="Z23" i="36"/>
  <c r="Z19" i="36" s="1"/>
  <c r="AW23" i="36"/>
  <c r="AW19" i="36" s="1"/>
  <c r="P23" i="36"/>
  <c r="P19" i="36" s="1"/>
  <c r="AH23" i="36"/>
  <c r="AH19" i="36" s="1"/>
  <c r="BH23" i="36"/>
  <c r="BH19" i="36" s="1"/>
  <c r="AM23" i="36"/>
  <c r="AM19" i="36" s="1"/>
  <c r="AD23" i="36"/>
  <c r="AD19" i="36" s="1"/>
  <c r="AT23" i="36"/>
  <c r="AT19" i="36" s="1"/>
  <c r="AQ23" i="36"/>
  <c r="AQ19" i="36" s="1"/>
  <c r="G23" i="36"/>
  <c r="G19" i="36" s="1"/>
  <c r="Q23" i="36"/>
  <c r="Q19" i="36" s="1"/>
  <c r="O23" i="36"/>
  <c r="O19" i="36" s="1"/>
  <c r="BK23" i="36"/>
  <c r="BK19" i="36" s="1"/>
  <c r="C18" i="27" s="1"/>
  <c r="BG23" i="36"/>
  <c r="BG19" i="36" s="1"/>
  <c r="AZ23" i="36"/>
  <c r="AZ19" i="36" s="1"/>
  <c r="C23" i="36"/>
  <c r="C19" i="36" s="1"/>
  <c r="AY23" i="36"/>
  <c r="AY19" i="36" s="1"/>
  <c r="W23" i="36"/>
  <c r="W19" i="36" s="1"/>
  <c r="D23" i="36"/>
  <c r="D19" i="36" s="1"/>
  <c r="BD23" i="36"/>
  <c r="BD19" i="36" s="1"/>
  <c r="H18" i="27" s="1"/>
  <c r="AN23" i="36"/>
  <c r="AN19" i="36" s="1"/>
  <c r="AX23" i="36"/>
  <c r="AX19" i="36" s="1"/>
  <c r="AE23" i="36"/>
  <c r="AE19" i="36" s="1"/>
  <c r="V23" i="36"/>
  <c r="V19" i="36" s="1"/>
  <c r="Y23" i="36"/>
  <c r="Y19" i="36" s="1"/>
  <c r="BB23" i="36"/>
  <c r="BB19" i="36" s="1"/>
  <c r="AU23" i="36"/>
  <c r="AU19" i="36" s="1"/>
  <c r="AO23" i="36"/>
  <c r="AO19" i="36" s="1"/>
  <c r="U23" i="36"/>
  <c r="U19" i="36" s="1"/>
  <c r="F23" i="36"/>
  <c r="F19" i="36" s="1"/>
  <c r="B18" i="27" s="1"/>
  <c r="BI23" i="36"/>
  <c r="BI19" i="36" s="1"/>
  <c r="T23" i="36"/>
  <c r="T19" i="36" s="1"/>
  <c r="BF23" i="36"/>
  <c r="BF19" i="36" s="1"/>
  <c r="N23" i="36"/>
  <c r="N19" i="36" s="1"/>
  <c r="C17" i="27" l="1"/>
  <c r="C19" i="27" s="1"/>
  <c r="C20" i="27" s="1"/>
  <c r="Q16" i="37"/>
  <c r="Q12" i="37"/>
  <c r="R12" i="37" s="1"/>
  <c r="Q10" i="37"/>
  <c r="V20" i="37"/>
  <c r="V26" i="37"/>
  <c r="V22" i="37"/>
  <c r="W22" i="37" s="1"/>
  <c r="F17" i="27"/>
  <c r="F19" i="27" s="1"/>
  <c r="F20" i="27" s="1"/>
  <c r="V16" i="37"/>
  <c r="V12" i="37"/>
  <c r="W12" i="37" s="1"/>
  <c r="V10" i="37"/>
  <c r="Q36" i="37"/>
  <c r="Q32" i="37"/>
  <c r="R32" i="37" s="1"/>
  <c r="Q30" i="37"/>
  <c r="G26" i="37"/>
  <c r="G22" i="37"/>
  <c r="H22" i="37" s="1"/>
  <c r="G20" i="37"/>
  <c r="G30" i="37"/>
  <c r="G32" i="37"/>
  <c r="H32" i="37" s="1"/>
  <c r="G36" i="37"/>
  <c r="L12" i="37"/>
  <c r="M12" i="37" s="1"/>
  <c r="L16" i="37"/>
  <c r="L10" i="37"/>
  <c r="L32" i="37"/>
  <c r="M32" i="37" s="1"/>
  <c r="L36" i="37"/>
  <c r="G17" i="27"/>
  <c r="G19" i="27" s="1"/>
  <c r="G20" i="27" s="1"/>
  <c r="L30" i="37"/>
  <c r="B20" i="37"/>
  <c r="B26" i="37"/>
  <c r="B22" i="37"/>
  <c r="C22" i="37" s="1"/>
  <c r="B17" i="27"/>
  <c r="B19" i="27" s="1"/>
  <c r="B20" i="27" s="1"/>
  <c r="G16" i="37"/>
  <c r="G10" i="37"/>
  <c r="G12" i="37"/>
  <c r="H12" i="37" s="1"/>
  <c r="Q26" i="37"/>
  <c r="Q22" i="37"/>
  <c r="R22" i="37" s="1"/>
  <c r="Q20" i="37"/>
  <c r="B30" i="37"/>
  <c r="B32" i="37"/>
  <c r="C32" i="37" s="1"/>
  <c r="B36" i="37"/>
  <c r="L22" i="37"/>
  <c r="M22" i="37" s="1"/>
  <c r="L26" i="37"/>
  <c r="L20" i="37"/>
  <c r="V36" i="37"/>
  <c r="V30" i="37"/>
  <c r="H17" i="27"/>
  <c r="H19" i="27" s="1"/>
  <c r="H20" i="27" s="1"/>
  <c r="V32" i="37"/>
  <c r="Q30" i="36"/>
  <c r="V30" i="36"/>
  <c r="D30" i="36"/>
  <c r="AU30" i="36"/>
  <c r="I30" i="36"/>
  <c r="G30" i="36"/>
  <c r="BA30" i="36"/>
  <c r="AI30" i="36"/>
  <c r="AN30" i="36"/>
  <c r="BD30" i="36"/>
  <c r="P30" i="36"/>
  <c r="Y30" i="36"/>
  <c r="AM30" i="36"/>
  <c r="Z30" i="36"/>
  <c r="BH30" i="36"/>
  <c r="AR30" i="36"/>
  <c r="AF30" i="36"/>
  <c r="E30" i="36"/>
  <c r="AA30" i="36"/>
  <c r="AT30" i="36"/>
  <c r="AH30" i="36"/>
  <c r="F30" i="36"/>
  <c r="AY30" i="36"/>
  <c r="AE30" i="36"/>
  <c r="BI30" i="36"/>
  <c r="AO30" i="36"/>
  <c r="N30" i="36"/>
  <c r="AX30" i="36"/>
  <c r="BL30" i="36"/>
  <c r="R30" i="36"/>
  <c r="BB30" i="36"/>
  <c r="BO30" i="36"/>
  <c r="AB30" i="36"/>
  <c r="J30" i="36"/>
  <c r="AD30" i="36"/>
  <c r="W30" i="36"/>
  <c r="AK30" i="36"/>
  <c r="K30" i="36"/>
  <c r="H30" i="36"/>
  <c r="BC30" i="36"/>
  <c r="AZ30" i="36"/>
  <c r="BK30" i="36"/>
  <c r="BN30" i="36"/>
  <c r="BG30" i="36"/>
  <c r="O30" i="36"/>
  <c r="C30" i="36"/>
  <c r="AL30" i="36"/>
  <c r="BM30" i="36"/>
  <c r="S30" i="36"/>
  <c r="AW30" i="36"/>
  <c r="AJ30" i="36"/>
  <c r="BJ30" i="36"/>
  <c r="AC30" i="36"/>
  <c r="U30" i="36"/>
  <c r="BF30" i="36"/>
  <c r="T30" i="36"/>
  <c r="L30" i="36"/>
  <c r="CS31" i="17"/>
  <c r="CF31" i="17"/>
  <c r="BO31" i="17"/>
  <c r="BB31" i="17"/>
  <c r="AJ31" i="17"/>
  <c r="M31" i="17"/>
  <c r="CQ31" i="17"/>
  <c r="CD31" i="17"/>
  <c r="BM31" i="17"/>
  <c r="AY31" i="17"/>
  <c r="AF31" i="17"/>
  <c r="Z31" i="17"/>
  <c r="K31" i="17"/>
  <c r="CB31" i="17"/>
  <c r="BK31" i="17"/>
  <c r="AW31" i="17"/>
  <c r="AD31" i="17"/>
  <c r="X31" i="17"/>
  <c r="I31" i="17"/>
  <c r="CO31" i="17"/>
  <c r="CU31" i="17"/>
  <c r="AU31" i="17"/>
  <c r="V31" i="17"/>
  <c r="G31" i="17"/>
  <c r="CL31" i="17"/>
  <c r="BZ31" i="17"/>
  <c r="BH31" i="17"/>
  <c r="T31" i="17"/>
  <c r="E31" i="17"/>
  <c r="AH31" i="17"/>
  <c r="BX31" i="17"/>
  <c r="BF31" i="17"/>
  <c r="AQ31" i="17"/>
  <c r="AB31" i="17"/>
  <c r="Q31" i="17"/>
  <c r="C31" i="17"/>
  <c r="BV31" i="17"/>
  <c r="BT31" i="17"/>
  <c r="BD31" i="17"/>
  <c r="AO31" i="17"/>
  <c r="CI31" i="17"/>
  <c r="BQ31" i="17"/>
  <c r="AS31" i="17"/>
  <c r="AM31" i="17"/>
  <c r="O31" i="17"/>
  <c r="F31" i="17"/>
  <c r="U31" i="17"/>
  <c r="BL31" i="17"/>
  <c r="CC31" i="17"/>
  <c r="BN31" i="17"/>
  <c r="AC31" i="17"/>
  <c r="AV31" i="17"/>
  <c r="BP31" i="17"/>
  <c r="CJ31" i="17"/>
  <c r="R31" i="17"/>
  <c r="AX31" i="17"/>
  <c r="BG31" i="17"/>
  <c r="BW31" i="17"/>
  <c r="H31" i="17"/>
  <c r="Y31" i="17"/>
  <c r="AG31" i="17"/>
  <c r="BC31" i="17"/>
  <c r="BY31" i="17"/>
  <c r="CM31" i="17"/>
  <c r="J31" i="17"/>
  <c r="AA31" i="17"/>
  <c r="AK31" i="17"/>
  <c r="AT31" i="17"/>
  <c r="CA31" i="17"/>
  <c r="CP31" i="17"/>
  <c r="L31" i="17"/>
  <c r="AN31" i="17"/>
  <c r="BE31" i="17"/>
  <c r="CR31" i="17"/>
  <c r="W31" i="17"/>
  <c r="BU31" i="17"/>
  <c r="BR31" i="17"/>
  <c r="CE31" i="17"/>
  <c r="AE31" i="17"/>
  <c r="CG31" i="17"/>
  <c r="AP31" i="17"/>
  <c r="AI31" i="17"/>
  <c r="D31" i="17"/>
  <c r="AR31" i="17"/>
  <c r="CT31" i="17"/>
  <c r="BI31" i="17"/>
  <c r="N31" i="17"/>
  <c r="AZ31" i="17"/>
  <c r="P31" i="17"/>
  <c r="CV31" i="17"/>
  <c r="AJ31" i="36" l="1"/>
  <c r="AY31" i="36"/>
  <c r="C31" i="36"/>
  <c r="AE31" i="36"/>
  <c r="BL31" i="36"/>
  <c r="N31" i="36"/>
  <c r="AM31" i="36"/>
  <c r="J31" i="36"/>
  <c r="AF31" i="36"/>
  <c r="AD31" i="36"/>
  <c r="BK31" i="36"/>
  <c r="Z31" i="36"/>
  <c r="F31" i="36"/>
  <c r="L31" i="36"/>
  <c r="O31" i="36"/>
  <c r="R31" i="36"/>
  <c r="S31" i="36"/>
  <c r="AZ31" i="36"/>
  <c r="BF31" i="36"/>
  <c r="AR31" i="36"/>
  <c r="BM31" i="36"/>
  <c r="BB31" i="36"/>
  <c r="AT31" i="36"/>
  <c r="AB31" i="36"/>
  <c r="H31" i="36"/>
  <c r="AI31" i="36"/>
  <c r="BO31" i="36"/>
  <c r="BI31" i="36"/>
  <c r="BG31" i="36"/>
  <c r="AU31" i="36"/>
  <c r="BD31" i="36"/>
  <c r="Q31" i="36"/>
  <c r="W31" i="36"/>
  <c r="BC31" i="36"/>
  <c r="AO31" i="36"/>
  <c r="BN31" i="36"/>
  <c r="AW31" i="36"/>
  <c r="I31" i="36"/>
  <c r="BH31" i="36"/>
  <c r="AA31" i="36"/>
  <c r="AC31" i="36"/>
  <c r="Y31" i="36"/>
  <c r="G31" i="36"/>
  <c r="U31" i="36"/>
  <c r="AN31" i="36"/>
  <c r="AK31" i="36"/>
  <c r="AX31" i="36"/>
  <c r="K31" i="36"/>
  <c r="T31" i="36"/>
  <c r="E31" i="36"/>
  <c r="AQ31" i="36"/>
  <c r="P31" i="36"/>
  <c r="BA31" i="36"/>
  <c r="AH31" i="36"/>
  <c r="BJ31" i="36"/>
  <c r="D31" i="36"/>
  <c r="V31" i="36"/>
  <c r="AL31" i="36"/>
  <c r="BV32" i="17"/>
  <c r="BT32" i="17"/>
  <c r="BD32" i="17"/>
  <c r="AO32" i="17"/>
  <c r="CI32" i="17"/>
  <c r="BQ32" i="17"/>
  <c r="AS32" i="17"/>
  <c r="AM32" i="17"/>
  <c r="O32" i="17"/>
  <c r="CS32" i="17"/>
  <c r="CF32" i="17"/>
  <c r="BO32" i="17"/>
  <c r="BB32" i="17"/>
  <c r="AJ32" i="17"/>
  <c r="M32" i="17"/>
  <c r="BI32" i="17"/>
  <c r="CQ32" i="17"/>
  <c r="CD32" i="17"/>
  <c r="BM32" i="17"/>
  <c r="AY32" i="17"/>
  <c r="AF32" i="17"/>
  <c r="Z32" i="17"/>
  <c r="K32" i="17"/>
  <c r="CB32" i="17"/>
  <c r="BK32" i="17"/>
  <c r="AW32" i="17"/>
  <c r="AD32" i="17"/>
  <c r="X32" i="17"/>
  <c r="I32" i="17"/>
  <c r="CO32" i="17"/>
  <c r="CU32" i="17"/>
  <c r="AU32" i="17"/>
  <c r="V32" i="17"/>
  <c r="G32" i="17"/>
  <c r="CL32" i="17"/>
  <c r="BZ32" i="17"/>
  <c r="BH32" i="17"/>
  <c r="T32" i="17"/>
  <c r="E32" i="17"/>
  <c r="AH32" i="17"/>
  <c r="BX32" i="17"/>
  <c r="BF32" i="17"/>
  <c r="AQ32" i="17"/>
  <c r="AB32" i="17"/>
  <c r="Q32" i="17"/>
  <c r="C32" i="17"/>
  <c r="BN32" i="17"/>
  <c r="BW32" i="17"/>
  <c r="BR32" i="17"/>
  <c r="BC32" i="17"/>
  <c r="AK32" i="17"/>
  <c r="N32" i="17"/>
  <c r="CM32" i="17"/>
  <c r="BY32" i="17"/>
  <c r="AZ32" i="17"/>
  <c r="AE32" i="17"/>
  <c r="W32" i="17"/>
  <c r="F32" i="17"/>
  <c r="AI32" i="17"/>
  <c r="BG32" i="17"/>
  <c r="AX32" i="17"/>
  <c r="U32" i="17"/>
  <c r="D32" i="17"/>
  <c r="CG32" i="17"/>
  <c r="BU32" i="17"/>
  <c r="AC32" i="17"/>
  <c r="CT32" i="17"/>
  <c r="CE32" i="17"/>
  <c r="BL32" i="17"/>
  <c r="AR32" i="17"/>
  <c r="P32" i="17"/>
  <c r="CR32" i="17"/>
  <c r="CC32" i="17"/>
  <c r="CV32" i="17"/>
  <c r="AP32" i="17"/>
  <c r="L32" i="17"/>
  <c r="BE32" i="17"/>
  <c r="R32" i="17"/>
  <c r="AT32" i="17"/>
  <c r="J32" i="17"/>
  <c r="AV32" i="17"/>
  <c r="H32" i="17"/>
  <c r="CP32" i="17"/>
  <c r="AN32" i="17"/>
  <c r="CJ32" i="17"/>
  <c r="AG32" i="17"/>
  <c r="CA32" i="17"/>
  <c r="AA32" i="17"/>
  <c r="BP32" i="17"/>
  <c r="Y32" i="17"/>
  <c r="K32" i="36" l="1"/>
  <c r="BL32" i="36"/>
  <c r="BF32" i="36"/>
  <c r="BA32" i="36"/>
  <c r="AT32" i="36"/>
  <c r="G32" i="36"/>
  <c r="AL32" i="36"/>
  <c r="AJ32" i="36"/>
  <c r="AA32" i="36"/>
  <c r="BH32" i="36"/>
  <c r="T32" i="36"/>
  <c r="P32" i="36"/>
  <c r="AN32" i="36"/>
  <c r="BN32" i="36"/>
  <c r="AC32" i="36"/>
  <c r="BJ32" i="36"/>
  <c r="BC32" i="36"/>
  <c r="AW32" i="36"/>
  <c r="AQ32" i="36"/>
  <c r="AY32" i="36"/>
  <c r="R32" i="36"/>
  <c r="AH32" i="36"/>
  <c r="AE32" i="36"/>
  <c r="Y32" i="36"/>
  <c r="N32" i="36"/>
  <c r="BB32" i="36"/>
  <c r="AM32" i="36"/>
  <c r="H32" i="36"/>
  <c r="E32" i="36"/>
  <c r="AI32" i="36"/>
  <c r="J32" i="36"/>
  <c r="AB32" i="36"/>
  <c r="AU32" i="36"/>
  <c r="W32" i="36"/>
  <c r="Q32" i="36"/>
  <c r="C32" i="36"/>
  <c r="AR32" i="36"/>
  <c r="V32" i="36"/>
  <c r="S32" i="36"/>
  <c r="BK32" i="36"/>
  <c r="AZ32" i="36"/>
  <c r="I32" i="36"/>
  <c r="AD32" i="36"/>
  <c r="F32" i="36"/>
  <c r="U32" i="36"/>
  <c r="D32" i="36"/>
  <c r="Z32" i="36"/>
  <c r="O32" i="36"/>
  <c r="BM32" i="36"/>
  <c r="AK32" i="36"/>
  <c r="AX32" i="36"/>
  <c r="BO32" i="36"/>
  <c r="BI32" i="36"/>
  <c r="BD32" i="36"/>
  <c r="L32" i="36"/>
  <c r="BG32" i="36"/>
  <c r="AF32" i="36"/>
  <c r="AO32" i="36"/>
  <c r="CL33" i="17"/>
  <c r="BZ33" i="17"/>
  <c r="BH33" i="17"/>
  <c r="T33" i="17"/>
  <c r="E33" i="17"/>
  <c r="AH33" i="17"/>
  <c r="BX33" i="17"/>
  <c r="BF33" i="17"/>
  <c r="AQ33" i="17"/>
  <c r="AB33" i="17"/>
  <c r="Q33" i="17"/>
  <c r="C33" i="17"/>
  <c r="BV33" i="17"/>
  <c r="BT33" i="17"/>
  <c r="BD33" i="17"/>
  <c r="AO33" i="17"/>
  <c r="CI33" i="17"/>
  <c r="BQ33" i="17"/>
  <c r="AS33" i="17"/>
  <c r="AM33" i="17"/>
  <c r="O33" i="17"/>
  <c r="CS33" i="17"/>
  <c r="CF33" i="17"/>
  <c r="BO33" i="17"/>
  <c r="BB33" i="17"/>
  <c r="AJ33" i="17"/>
  <c r="M33" i="17"/>
  <c r="CQ33" i="17"/>
  <c r="CD33" i="17"/>
  <c r="BM33" i="17"/>
  <c r="AY33" i="17"/>
  <c r="AF33" i="17"/>
  <c r="Z33" i="17"/>
  <c r="K33" i="17"/>
  <c r="CB33" i="17"/>
  <c r="BK33" i="17"/>
  <c r="AW33" i="17"/>
  <c r="AD33" i="17"/>
  <c r="X33" i="17"/>
  <c r="I33" i="17"/>
  <c r="BN33" i="17"/>
  <c r="CO33" i="17"/>
  <c r="CU33" i="17"/>
  <c r="AU33" i="17"/>
  <c r="V33" i="17"/>
  <c r="G33" i="17"/>
  <c r="BI33" i="17"/>
  <c r="CC33" i="17"/>
  <c r="BL33" i="17"/>
  <c r="U33" i="17"/>
  <c r="F33" i="17"/>
  <c r="CR33" i="17"/>
  <c r="BE33" i="17"/>
  <c r="AN33" i="17"/>
  <c r="L33" i="17"/>
  <c r="CP33" i="17"/>
  <c r="CA33" i="17"/>
  <c r="AT33" i="17"/>
  <c r="AK33" i="17"/>
  <c r="AA33" i="17"/>
  <c r="J33" i="17"/>
  <c r="AI33" i="17"/>
  <c r="BR33" i="17"/>
  <c r="AZ33" i="17"/>
  <c r="AE33" i="17"/>
  <c r="W33" i="17"/>
  <c r="D33" i="17"/>
  <c r="BW33" i="17"/>
  <c r="BG33" i="17"/>
  <c r="AX33" i="17"/>
  <c r="R33" i="17"/>
  <c r="CJ33" i="17"/>
  <c r="BP33" i="17"/>
  <c r="AV33" i="17"/>
  <c r="AC33" i="17"/>
  <c r="BC33" i="17"/>
  <c r="N33" i="17"/>
  <c r="CT33" i="17"/>
  <c r="AR33" i="17"/>
  <c r="H33" i="17"/>
  <c r="CM33" i="17"/>
  <c r="AP33" i="17"/>
  <c r="CG33" i="17"/>
  <c r="AG33" i="17"/>
  <c r="CE33" i="17"/>
  <c r="BY33" i="17"/>
  <c r="BU33" i="17"/>
  <c r="Y33" i="17"/>
  <c r="CV33" i="17"/>
  <c r="P33" i="17"/>
  <c r="Z33" i="36" l="1"/>
  <c r="BF33" i="36"/>
  <c r="V33" i="36"/>
  <c r="BL33" i="36"/>
  <c r="AL33" i="36"/>
  <c r="BA33" i="36"/>
  <c r="AJ33" i="36"/>
  <c r="BB33" i="36"/>
  <c r="P33" i="36"/>
  <c r="AQ33" i="36"/>
  <c r="BJ33" i="36"/>
  <c r="I33" i="36"/>
  <c r="T33" i="36"/>
  <c r="BM33" i="36"/>
  <c r="Y33" i="36"/>
  <c r="AY33" i="36"/>
  <c r="G33" i="36"/>
  <c r="BN33" i="36"/>
  <c r="K33" i="36"/>
  <c r="AH33" i="36"/>
  <c r="E33" i="36"/>
  <c r="AT33" i="36"/>
  <c r="C33" i="36"/>
  <c r="AN33" i="36"/>
  <c r="BC33" i="36"/>
  <c r="R33" i="36"/>
  <c r="BK33" i="36"/>
  <c r="BH33" i="36"/>
  <c r="N33" i="36"/>
  <c r="Q33" i="36"/>
  <c r="AX33" i="36"/>
  <c r="BO33" i="36"/>
  <c r="AA33" i="36"/>
  <c r="AR33" i="36"/>
  <c r="AU33" i="36"/>
  <c r="AW33" i="36"/>
  <c r="BI33" i="36"/>
  <c r="AE33" i="36"/>
  <c r="F33" i="36"/>
  <c r="S33" i="36"/>
  <c r="AC33" i="36"/>
  <c r="H33" i="36"/>
  <c r="AZ33" i="36"/>
  <c r="AF33" i="36"/>
  <c r="AO33" i="36"/>
  <c r="O33" i="36"/>
  <c r="U33" i="36"/>
  <c r="D33" i="36"/>
  <c r="L33" i="36"/>
  <c r="AM33" i="36"/>
  <c r="W33" i="36"/>
  <c r="BG33" i="36"/>
  <c r="BD33" i="36"/>
  <c r="AI33" i="36"/>
  <c r="AK33" i="36"/>
  <c r="AD33" i="36"/>
  <c r="J33" i="36"/>
  <c r="AB33" i="36"/>
  <c r="CB34" i="17"/>
  <c r="BK34" i="17"/>
  <c r="AW34" i="17"/>
  <c r="AD34" i="17"/>
  <c r="X34" i="17"/>
  <c r="I34" i="17"/>
  <c r="CO34" i="17"/>
  <c r="CU34" i="17"/>
  <c r="AU34" i="17"/>
  <c r="V34" i="17"/>
  <c r="G34" i="17"/>
  <c r="CL34" i="17"/>
  <c r="BZ34" i="17"/>
  <c r="BH34" i="17"/>
  <c r="T34" i="17"/>
  <c r="E34" i="17"/>
  <c r="AH34" i="17"/>
  <c r="BX34" i="17"/>
  <c r="BF34" i="17"/>
  <c r="AQ34" i="17"/>
  <c r="AB34" i="17"/>
  <c r="Q34" i="17"/>
  <c r="C34" i="17"/>
  <c r="BV34" i="17"/>
  <c r="BT34" i="17"/>
  <c r="BD34" i="17"/>
  <c r="AO34" i="17"/>
  <c r="CI34" i="17"/>
  <c r="BQ34" i="17"/>
  <c r="AS34" i="17"/>
  <c r="AM34" i="17"/>
  <c r="O34" i="17"/>
  <c r="CS34" i="17"/>
  <c r="CF34" i="17"/>
  <c r="BO34" i="17"/>
  <c r="BB34" i="17"/>
  <c r="AJ34" i="17"/>
  <c r="M34" i="17"/>
  <c r="CQ34" i="17"/>
  <c r="CD34" i="17"/>
  <c r="BM34" i="17"/>
  <c r="AY34" i="17"/>
  <c r="AF34" i="17"/>
  <c r="Z34" i="17"/>
  <c r="K34" i="17"/>
  <c r="BI34" i="17"/>
  <c r="BW34" i="17"/>
  <c r="BR34" i="17"/>
  <c r="BC34" i="17"/>
  <c r="AK34" i="17"/>
  <c r="N34" i="17"/>
  <c r="CG34" i="17"/>
  <c r="BU34" i="17"/>
  <c r="AC34" i="17"/>
  <c r="CT34" i="17"/>
  <c r="CE34" i="17"/>
  <c r="BL34" i="17"/>
  <c r="AR34" i="17"/>
  <c r="P34" i="17"/>
  <c r="BE34" i="17"/>
  <c r="AN34" i="17"/>
  <c r="AA34" i="17"/>
  <c r="J34" i="17"/>
  <c r="CP34" i="17"/>
  <c r="CA34" i="17"/>
  <c r="AT34" i="17"/>
  <c r="AG34" i="17"/>
  <c r="Y34" i="17"/>
  <c r="H34" i="17"/>
  <c r="CM34" i="17"/>
  <c r="BY34" i="17"/>
  <c r="AZ34" i="17"/>
  <c r="AE34" i="17"/>
  <c r="W34" i="17"/>
  <c r="F34" i="17"/>
  <c r="CR34" i="17"/>
  <c r="AV34" i="17"/>
  <c r="D34" i="17"/>
  <c r="AI34" i="17"/>
  <c r="AP34" i="17"/>
  <c r="CJ34" i="17"/>
  <c r="CC34" i="17"/>
  <c r="BG34" i="17"/>
  <c r="BP34" i="17"/>
  <c r="U34" i="17"/>
  <c r="BN34" i="17"/>
  <c r="CV34" i="17"/>
  <c r="R34" i="17"/>
  <c r="L34" i="17"/>
  <c r="AX34" i="17"/>
  <c r="BF34" i="36" l="1"/>
  <c r="K34" i="36"/>
  <c r="AJ34" i="36"/>
  <c r="BB34" i="36"/>
  <c r="AL34" i="36"/>
  <c r="BC34" i="36"/>
  <c r="N34" i="36"/>
  <c r="AW34" i="36"/>
  <c r="P34" i="36"/>
  <c r="I34" i="36"/>
  <c r="T34" i="36"/>
  <c r="BJ34" i="36"/>
  <c r="AH34" i="36"/>
  <c r="R34" i="36"/>
  <c r="AY34" i="36"/>
  <c r="G34" i="36"/>
  <c r="V34" i="36"/>
  <c r="BL34" i="36"/>
  <c r="Y34" i="36"/>
  <c r="BA34" i="36"/>
  <c r="BH34" i="36"/>
  <c r="C34" i="36"/>
  <c r="BN34" i="36"/>
  <c r="AE34" i="36"/>
  <c r="AC34" i="36"/>
  <c r="E34" i="36"/>
  <c r="AT34" i="36"/>
  <c r="AB34" i="36"/>
  <c r="AX34" i="36"/>
  <c r="AQ34" i="36"/>
  <c r="L34" i="36"/>
  <c r="AF34" i="36"/>
  <c r="F34" i="36"/>
  <c r="S34" i="36"/>
  <c r="AK34" i="36"/>
  <c r="Q34" i="36"/>
  <c r="AD34" i="36"/>
  <c r="J34" i="36"/>
  <c r="Z34" i="36"/>
  <c r="BG34" i="36"/>
  <c r="AA34" i="36"/>
  <c r="AU34" i="36"/>
  <c r="AO34" i="36"/>
  <c r="AN34" i="36"/>
  <c r="D34" i="36"/>
  <c r="H34" i="36"/>
  <c r="AM34" i="36"/>
  <c r="AI34" i="36"/>
  <c r="AZ34" i="36"/>
  <c r="BK34" i="36"/>
  <c r="AR34" i="36"/>
  <c r="BM34" i="36"/>
  <c r="O34" i="36"/>
  <c r="BO34" i="36"/>
  <c r="W34" i="36"/>
  <c r="U34" i="36"/>
  <c r="BI34" i="36"/>
  <c r="BD34" i="36"/>
  <c r="F35" i="17"/>
  <c r="F21" i="17" s="1"/>
  <c r="E35" i="17"/>
  <c r="E21" i="17" s="1"/>
  <c r="B34" i="19" s="1"/>
  <c r="C34" i="19" s="1"/>
  <c r="CI35" i="17"/>
  <c r="CI21" i="17" s="1"/>
  <c r="BQ35" i="17"/>
  <c r="BQ21" i="17" s="1"/>
  <c r="V34" i="19" s="1"/>
  <c r="W34" i="19" s="1"/>
  <c r="AS35" i="17"/>
  <c r="AS21" i="17" s="1"/>
  <c r="AM35" i="17"/>
  <c r="AM21" i="17" s="1"/>
  <c r="G14" i="19" s="1"/>
  <c r="H14" i="19" s="1"/>
  <c r="O35" i="17"/>
  <c r="O21" i="17" s="1"/>
  <c r="CS35" i="17"/>
  <c r="CS21" i="17" s="1"/>
  <c r="CF35" i="17"/>
  <c r="CF21" i="17" s="1"/>
  <c r="BO35" i="17"/>
  <c r="BO21" i="17" s="1"/>
  <c r="Q24" i="19" s="1"/>
  <c r="R24" i="19" s="1"/>
  <c r="BB35" i="17"/>
  <c r="BB21" i="17" s="1"/>
  <c r="G24" i="19" s="1"/>
  <c r="H24" i="19" s="1"/>
  <c r="AJ35" i="17"/>
  <c r="AJ21" i="17" s="1"/>
  <c r="M35" i="17"/>
  <c r="M21" i="17" s="1"/>
  <c r="CQ35" i="17"/>
  <c r="CQ21" i="17" s="1"/>
  <c r="CD35" i="17"/>
  <c r="CD21" i="17" s="1"/>
  <c r="BM35" i="17"/>
  <c r="BM21" i="17" s="1"/>
  <c r="AY35" i="17"/>
  <c r="AY21" i="17" s="1"/>
  <c r="AF35" i="17"/>
  <c r="AF21" i="17" s="1"/>
  <c r="Z35" i="17"/>
  <c r="Z21" i="17" s="1"/>
  <c r="V14" i="19" s="1"/>
  <c r="W14" i="19" s="1"/>
  <c r="K35" i="17"/>
  <c r="K21" i="17" s="1"/>
  <c r="CB35" i="17"/>
  <c r="CB21" i="17" s="1"/>
  <c r="BK35" i="17"/>
  <c r="BK21" i="17" s="1"/>
  <c r="AW35" i="17"/>
  <c r="AW21" i="17" s="1"/>
  <c r="AD35" i="17"/>
  <c r="AD21" i="17" s="1"/>
  <c r="V24" i="19" s="1"/>
  <c r="W24" i="19" s="1"/>
  <c r="X35" i="17"/>
  <c r="X21" i="17" s="1"/>
  <c r="I35" i="17"/>
  <c r="I21" i="17" s="1"/>
  <c r="L34" i="19" s="1"/>
  <c r="M34" i="19" s="1"/>
  <c r="CO35" i="17"/>
  <c r="CO21" i="17" s="1"/>
  <c r="CU35" i="17"/>
  <c r="CU21" i="17" s="1"/>
  <c r="AU35" i="17"/>
  <c r="AU21" i="17" s="1"/>
  <c r="V35" i="17"/>
  <c r="V21" i="17" s="1"/>
  <c r="G35" i="17"/>
  <c r="G21" i="17" s="1"/>
  <c r="G34" i="19" s="1"/>
  <c r="H34" i="19" s="1"/>
  <c r="CL35" i="17"/>
  <c r="CL21" i="17" s="1"/>
  <c r="Q14" i="19" s="1"/>
  <c r="R14" i="19" s="1"/>
  <c r="BZ35" i="17"/>
  <c r="BZ21" i="17" s="1"/>
  <c r="BH35" i="17"/>
  <c r="BH21" i="17" s="1"/>
  <c r="C35" i="17"/>
  <c r="C21" i="17" s="1"/>
  <c r="AH35" i="17"/>
  <c r="AH21" i="17" s="1"/>
  <c r="BX35" i="17"/>
  <c r="BX21" i="17" s="1"/>
  <c r="BF35" i="17"/>
  <c r="BF21" i="17" s="1"/>
  <c r="AQ35" i="17"/>
  <c r="AQ21" i="17" s="1"/>
  <c r="AB35" i="17"/>
  <c r="AB21" i="17" s="1"/>
  <c r="L24" i="19" s="1"/>
  <c r="M24" i="19" s="1"/>
  <c r="Q35" i="17"/>
  <c r="Q21" i="17" s="1"/>
  <c r="Q34" i="19" s="1"/>
  <c r="R34" i="19" s="1"/>
  <c r="BV35" i="17"/>
  <c r="BV21" i="17" s="1"/>
  <c r="BT35" i="17"/>
  <c r="BT21" i="17" s="1"/>
  <c r="B24" i="19" s="1"/>
  <c r="C24" i="19" s="1"/>
  <c r="BD35" i="17"/>
  <c r="BD21" i="17" s="1"/>
  <c r="AO35" i="17"/>
  <c r="AO21" i="17" s="1"/>
  <c r="L14" i="19" s="1"/>
  <c r="M14" i="19" s="1"/>
  <c r="BN35" i="17"/>
  <c r="BN21" i="17" s="1"/>
  <c r="CR35" i="17"/>
  <c r="CR21" i="17" s="1"/>
  <c r="CE35" i="17"/>
  <c r="CE21" i="17" s="1"/>
  <c r="BU35" i="17"/>
  <c r="BU21" i="17" s="1"/>
  <c r="AV35" i="17"/>
  <c r="AV21" i="17" s="1"/>
  <c r="W35" i="17"/>
  <c r="W21" i="17" s="1"/>
  <c r="H35" i="17"/>
  <c r="H21" i="17" s="1"/>
  <c r="CM35" i="17"/>
  <c r="CM21" i="17" s="1"/>
  <c r="BY35" i="17"/>
  <c r="BY21" i="17" s="1"/>
  <c r="BC35" i="17"/>
  <c r="BC21" i="17" s="1"/>
  <c r="AG35" i="17"/>
  <c r="AG21" i="17" s="1"/>
  <c r="Y35" i="17"/>
  <c r="Y21" i="17" s="1"/>
  <c r="D35" i="17"/>
  <c r="D21" i="17" s="1"/>
  <c r="AI35" i="17"/>
  <c r="AI21" i="17" s="1"/>
  <c r="BR35" i="17"/>
  <c r="BR21" i="17" s="1"/>
  <c r="AZ35" i="17"/>
  <c r="AZ21" i="17" s="1"/>
  <c r="AE35" i="17"/>
  <c r="AE21" i="17" s="1"/>
  <c r="U35" i="17"/>
  <c r="U21" i="17" s="1"/>
  <c r="CJ35" i="17"/>
  <c r="CJ21" i="17" s="1"/>
  <c r="BP35" i="17"/>
  <c r="BP21" i="17" s="1"/>
  <c r="AC35" i="17"/>
  <c r="AC21" i="17" s="1"/>
  <c r="CG35" i="17"/>
  <c r="CG21" i="17" s="1"/>
  <c r="BL35" i="17"/>
  <c r="BL21" i="17" s="1"/>
  <c r="AR35" i="17"/>
  <c r="AR21" i="17" s="1"/>
  <c r="P35" i="17"/>
  <c r="P21" i="17" s="1"/>
  <c r="BI35" i="17"/>
  <c r="BI21" i="17" s="1"/>
  <c r="CT35" i="17"/>
  <c r="CT21" i="17" s="1"/>
  <c r="CC35" i="17"/>
  <c r="CC21" i="17" s="1"/>
  <c r="CV35" i="17"/>
  <c r="CV21" i="17" s="1"/>
  <c r="AP35" i="17"/>
  <c r="AP21" i="17" s="1"/>
  <c r="N35" i="17"/>
  <c r="N21" i="17" s="1"/>
  <c r="CP35" i="17"/>
  <c r="CP21" i="17" s="1"/>
  <c r="AN35" i="17"/>
  <c r="AN21" i="17" s="1"/>
  <c r="BW35" i="17"/>
  <c r="BW21" i="17" s="1"/>
  <c r="AK35" i="17"/>
  <c r="AK21" i="17" s="1"/>
  <c r="CA35" i="17"/>
  <c r="CA21" i="17" s="1"/>
  <c r="BG35" i="17"/>
  <c r="BG21" i="17" s="1"/>
  <c r="AA35" i="17"/>
  <c r="AA21" i="17" s="1"/>
  <c r="BE35" i="17"/>
  <c r="BE21" i="17" s="1"/>
  <c r="R35" i="17"/>
  <c r="R21" i="17" s="1"/>
  <c r="AT35" i="17"/>
  <c r="AT21" i="17" s="1"/>
  <c r="L35" i="17"/>
  <c r="L21" i="17" s="1"/>
  <c r="AX35" i="17"/>
  <c r="AX21" i="17" s="1"/>
  <c r="J35" i="17"/>
  <c r="J21" i="17" s="1"/>
  <c r="T35" i="17" l="1"/>
  <c r="T21" i="17" s="1"/>
  <c r="AH36" i="17"/>
  <c r="BX36" i="17"/>
  <c r="BF36" i="17"/>
  <c r="AQ36" i="17"/>
  <c r="AB36" i="17"/>
  <c r="Q36" i="17"/>
  <c r="C36" i="17"/>
  <c r="BV36" i="17"/>
  <c r="BT36" i="17"/>
  <c r="BD36" i="17"/>
  <c r="AO36" i="17"/>
  <c r="CI36" i="17"/>
  <c r="BQ36" i="17"/>
  <c r="AS36" i="17"/>
  <c r="AM36" i="17"/>
  <c r="O36" i="17"/>
  <c r="CS36" i="17"/>
  <c r="CF36" i="17"/>
  <c r="BO36" i="17"/>
  <c r="BB36" i="17"/>
  <c r="AJ36" i="17"/>
  <c r="M36" i="17"/>
  <c r="CQ36" i="17"/>
  <c r="CD36" i="17"/>
  <c r="BM36" i="17"/>
  <c r="AY36" i="17"/>
  <c r="AF36" i="17"/>
  <c r="Z36" i="17"/>
  <c r="K36" i="17"/>
  <c r="CB36" i="17"/>
  <c r="BK36" i="17"/>
  <c r="AW36" i="17"/>
  <c r="AD36" i="17"/>
  <c r="X36" i="17"/>
  <c r="I36" i="17"/>
  <c r="CO36" i="17"/>
  <c r="CU36" i="17"/>
  <c r="AU36" i="17"/>
  <c r="V36" i="17"/>
  <c r="G36" i="17"/>
  <c r="BI36" i="17"/>
  <c r="CL36" i="17"/>
  <c r="BZ36" i="17"/>
  <c r="BH36" i="17"/>
  <c r="T36" i="17"/>
  <c r="E36" i="17"/>
  <c r="BN36" i="17"/>
  <c r="AI36" i="17"/>
  <c r="BY36" i="17"/>
  <c r="AT36" i="17"/>
  <c r="AN36" i="17"/>
  <c r="P36" i="17"/>
  <c r="CR36" i="17"/>
  <c r="CC36" i="17"/>
  <c r="CV36" i="17"/>
  <c r="AP36" i="17"/>
  <c r="L36" i="17"/>
  <c r="BE36" i="17"/>
  <c r="AK36" i="17"/>
  <c r="AA36" i="17"/>
  <c r="J36" i="17"/>
  <c r="CM36" i="17"/>
  <c r="BR36" i="17"/>
  <c r="AZ36" i="17"/>
  <c r="AE36" i="17"/>
  <c r="W36" i="17"/>
  <c r="F36" i="17"/>
  <c r="BW36" i="17"/>
  <c r="BG36" i="17"/>
  <c r="AX36" i="17"/>
  <c r="U36" i="17"/>
  <c r="D36" i="17"/>
  <c r="CJ36" i="17"/>
  <c r="BP36" i="17"/>
  <c r="AV36" i="17"/>
  <c r="R36" i="17"/>
  <c r="CG36" i="17"/>
  <c r="AG36" i="17"/>
  <c r="CE36" i="17"/>
  <c r="AC36" i="17"/>
  <c r="CA36" i="17"/>
  <c r="BU36" i="17"/>
  <c r="Y36" i="17"/>
  <c r="BL36" i="17"/>
  <c r="BC36" i="17"/>
  <c r="N36" i="17"/>
  <c r="CT36" i="17"/>
  <c r="H36" i="17"/>
  <c r="CP36" i="17"/>
  <c r="AR36" i="17"/>
  <c r="BB35" i="36"/>
  <c r="BB21" i="36" s="1"/>
  <c r="AO35" i="36"/>
  <c r="AO21" i="36" s="1"/>
  <c r="D35" i="36"/>
  <c r="D21" i="36" s="1"/>
  <c r="BM35" i="36"/>
  <c r="BM21" i="36" s="1"/>
  <c r="AQ35" i="36"/>
  <c r="AQ21" i="36" s="1"/>
  <c r="L34" i="37" s="1"/>
  <c r="M34" i="37" s="1"/>
  <c r="BC35" i="36"/>
  <c r="BC21" i="36" s="1"/>
  <c r="V34" i="37" s="1"/>
  <c r="AR35" i="36"/>
  <c r="AR21" i="36" s="1"/>
  <c r="U35" i="36"/>
  <c r="U21" i="36" s="1"/>
  <c r="AH35" i="36"/>
  <c r="AH21" i="36" s="1"/>
  <c r="R35" i="36"/>
  <c r="R21" i="36" s="1"/>
  <c r="AC35" i="36"/>
  <c r="AC21" i="36" s="1"/>
  <c r="L24" i="37" s="1"/>
  <c r="M24" i="37" s="1"/>
  <c r="AX35" i="36"/>
  <c r="AX21" i="36" s="1"/>
  <c r="BF35" i="36"/>
  <c r="BF21" i="36" s="1"/>
  <c r="V35" i="36"/>
  <c r="V21" i="36" s="1"/>
  <c r="BJ35" i="36"/>
  <c r="BJ21" i="36" s="1"/>
  <c r="Q14" i="37" s="1"/>
  <c r="R14" i="37" s="1"/>
  <c r="AY35" i="36"/>
  <c r="AY21" i="36" s="1"/>
  <c r="O35" i="36"/>
  <c r="O21" i="36" s="1"/>
  <c r="Z35" i="36"/>
  <c r="Z21" i="36" s="1"/>
  <c r="AL35" i="36"/>
  <c r="AL21" i="36" s="1"/>
  <c r="G34" i="37" s="1"/>
  <c r="H34" i="37" s="1"/>
  <c r="BL35" i="36"/>
  <c r="BL21" i="36" s="1"/>
  <c r="V24" i="37" s="1"/>
  <c r="W24" i="37" s="1"/>
  <c r="N35" i="36"/>
  <c r="N21" i="36" s="1"/>
  <c r="C35" i="36"/>
  <c r="C21" i="36" s="1"/>
  <c r="L35" i="36"/>
  <c r="L21" i="36" s="1"/>
  <c r="W35" i="36"/>
  <c r="W21" i="36" s="1"/>
  <c r="AA35" i="36"/>
  <c r="AA21" i="36" s="1"/>
  <c r="G24" i="37" s="1"/>
  <c r="H24" i="37" s="1"/>
  <c r="AN35" i="36"/>
  <c r="AN21" i="36" s="1"/>
  <c r="Q34" i="37" s="1"/>
  <c r="R34" i="37" s="1"/>
  <c r="G35" i="36"/>
  <c r="G21" i="36" s="1"/>
  <c r="K35" i="36"/>
  <c r="K21" i="36" s="1"/>
  <c r="AF35" i="36"/>
  <c r="AF21" i="36" s="1"/>
  <c r="AB35" i="36"/>
  <c r="AB21" i="36" s="1"/>
  <c r="P35" i="36"/>
  <c r="P21" i="36" s="1"/>
  <c r="L14" i="37" s="1"/>
  <c r="M14" i="37" s="1"/>
  <c r="AJ35" i="36"/>
  <c r="AJ21" i="36" s="1"/>
  <c r="B34" i="37" s="1"/>
  <c r="C34" i="37" s="1"/>
  <c r="AU35" i="36"/>
  <c r="AU21" i="36" s="1"/>
  <c r="S35" i="36"/>
  <c r="S21" i="36" s="1"/>
  <c r="BN35" i="36"/>
  <c r="BN21" i="36" s="1"/>
  <c r="AM35" i="36"/>
  <c r="AM21" i="36" s="1"/>
  <c r="H35" i="36"/>
  <c r="H21" i="36" s="1"/>
  <c r="AZ35" i="36"/>
  <c r="AZ21" i="36" s="1"/>
  <c r="BK35" i="36"/>
  <c r="BK21" i="36" s="1"/>
  <c r="AW35" i="36"/>
  <c r="AW21" i="36" s="1"/>
  <c r="V14" i="37" s="1"/>
  <c r="W14" i="37" s="1"/>
  <c r="I35" i="36"/>
  <c r="I21" i="36" s="1"/>
  <c r="Y35" i="36"/>
  <c r="Y21" i="36" s="1"/>
  <c r="AI35" i="36"/>
  <c r="AI21" i="36" s="1"/>
  <c r="J35" i="36"/>
  <c r="J21" i="36" s="1"/>
  <c r="Q35" i="36"/>
  <c r="Q21" i="36" s="1"/>
  <c r="E35" i="36"/>
  <c r="E21" i="36" s="1"/>
  <c r="G14" i="37" s="1"/>
  <c r="H14" i="37" s="1"/>
  <c r="T35" i="36"/>
  <c r="T21" i="36" s="1"/>
  <c r="AD35" i="36"/>
  <c r="AD21" i="36" s="1"/>
  <c r="AK35" i="36"/>
  <c r="AK21" i="36" s="1"/>
  <c r="F35" i="36"/>
  <c r="F21" i="36" s="1"/>
  <c r="BD35" i="36"/>
  <c r="BD21" i="36" s="1"/>
  <c r="AT35" i="36"/>
  <c r="AT21" i="36" s="1"/>
  <c r="AE35" i="36"/>
  <c r="AE21" i="36" s="1"/>
  <c r="Q24" i="37" s="1"/>
  <c r="R24" i="37" s="1"/>
  <c r="BO35" i="36"/>
  <c r="BO21" i="36" s="1"/>
  <c r="BI35" i="36"/>
  <c r="BI21" i="36" s="1"/>
  <c r="BG35" i="36"/>
  <c r="BG21" i="36" s="1"/>
  <c r="BH35" i="36"/>
  <c r="BH21" i="36" s="1"/>
  <c r="BA35" i="36"/>
  <c r="BA21" i="36" s="1"/>
  <c r="B24" i="37" s="1"/>
  <c r="C24" i="37" s="1"/>
  <c r="AI36" i="36" l="1"/>
  <c r="AO36" i="36"/>
  <c r="AB36" i="36"/>
  <c r="J36" i="36"/>
  <c r="AL36" i="36"/>
  <c r="BL36" i="36"/>
  <c r="I36" i="36"/>
  <c r="G36" i="36"/>
  <c r="BN36" i="36"/>
  <c r="AA36" i="36"/>
  <c r="AN36" i="36"/>
  <c r="BH36" i="36"/>
  <c r="BA36" i="36"/>
  <c r="AT36" i="36"/>
  <c r="AW36" i="36"/>
  <c r="P36" i="36"/>
  <c r="AJ36" i="36"/>
  <c r="AC36" i="36"/>
  <c r="AH36" i="36"/>
  <c r="T36" i="36"/>
  <c r="R36" i="36"/>
  <c r="V36" i="36"/>
  <c r="AQ36" i="36"/>
  <c r="Y36" i="36"/>
  <c r="BJ36" i="36"/>
  <c r="BC36" i="36"/>
  <c r="AY36" i="36"/>
  <c r="E36" i="36"/>
  <c r="AE36" i="36"/>
  <c r="S36" i="36"/>
  <c r="BM36" i="36"/>
  <c r="Z36" i="36"/>
  <c r="BF36" i="36"/>
  <c r="N36" i="36"/>
  <c r="AM36" i="36"/>
  <c r="AF36" i="36"/>
  <c r="K36" i="36"/>
  <c r="F36" i="36"/>
  <c r="C36" i="36"/>
  <c r="Q36" i="36"/>
  <c r="U36" i="36"/>
  <c r="H36" i="36"/>
  <c r="D36" i="36"/>
  <c r="AZ36" i="36"/>
  <c r="AR36" i="36"/>
  <c r="W36" i="36"/>
  <c r="BB36" i="36"/>
  <c r="AU36" i="36"/>
  <c r="BK36" i="36"/>
  <c r="AX36" i="36"/>
  <c r="AD36" i="36"/>
  <c r="O36" i="36"/>
  <c r="L36" i="36"/>
  <c r="BI36" i="36"/>
  <c r="BG36" i="36"/>
  <c r="BD36" i="36"/>
  <c r="AK36" i="36"/>
  <c r="BO36" i="36"/>
  <c r="CO37" i="17"/>
  <c r="CU37" i="17"/>
  <c r="AU37" i="17"/>
  <c r="V37" i="17"/>
  <c r="G37" i="17"/>
  <c r="CL37" i="17"/>
  <c r="BZ37" i="17"/>
  <c r="BH37" i="17"/>
  <c r="T37" i="17"/>
  <c r="E37" i="17"/>
  <c r="AH37" i="17"/>
  <c r="BX37" i="17"/>
  <c r="BF37" i="17"/>
  <c r="AQ37" i="17"/>
  <c r="AB37" i="17"/>
  <c r="Q37" i="17"/>
  <c r="C37" i="17"/>
  <c r="BN37" i="17"/>
  <c r="BV37" i="17"/>
  <c r="BT37" i="17"/>
  <c r="BD37" i="17"/>
  <c r="AO37" i="17"/>
  <c r="CI37" i="17"/>
  <c r="BQ37" i="17"/>
  <c r="AS37" i="17"/>
  <c r="AM37" i="17"/>
  <c r="O37" i="17"/>
  <c r="CS37" i="17"/>
  <c r="CF37" i="17"/>
  <c r="BO37" i="17"/>
  <c r="BB37" i="17"/>
  <c r="AJ37" i="17"/>
  <c r="M37" i="17"/>
  <c r="CQ37" i="17"/>
  <c r="CD37" i="17"/>
  <c r="BM37" i="17"/>
  <c r="AY37" i="17"/>
  <c r="AF37" i="17"/>
  <c r="Z37" i="17"/>
  <c r="K37" i="17"/>
  <c r="CB37" i="17"/>
  <c r="BK37" i="17"/>
  <c r="AW37" i="17"/>
  <c r="AD37" i="17"/>
  <c r="X37" i="17"/>
  <c r="I37" i="17"/>
  <c r="P37" i="17"/>
  <c r="AN37" i="17"/>
  <c r="AT37" i="17"/>
  <c r="BY37" i="17"/>
  <c r="AI37" i="17"/>
  <c r="H37" i="17"/>
  <c r="Y37" i="17"/>
  <c r="AG37" i="17"/>
  <c r="BC37" i="17"/>
  <c r="CA37" i="17"/>
  <c r="CP37" i="17"/>
  <c r="J37" i="17"/>
  <c r="AA37" i="17"/>
  <c r="AK37" i="17"/>
  <c r="BE37" i="17"/>
  <c r="N37" i="17"/>
  <c r="AR37" i="17"/>
  <c r="BL37" i="17"/>
  <c r="CE37" i="17"/>
  <c r="CT37" i="17"/>
  <c r="BI37" i="17"/>
  <c r="AC37" i="17"/>
  <c r="BU37" i="17"/>
  <c r="CG37" i="17"/>
  <c r="R37" i="17"/>
  <c r="AV37" i="17"/>
  <c r="BP37" i="17"/>
  <c r="CJ37" i="17"/>
  <c r="F37" i="17"/>
  <c r="AX37" i="17"/>
  <c r="CR37" i="17"/>
  <c r="L37" i="17"/>
  <c r="AZ37" i="17"/>
  <c r="U37" i="17"/>
  <c r="CV37" i="17"/>
  <c r="W37" i="17"/>
  <c r="BG37" i="17"/>
  <c r="BR37" i="17"/>
  <c r="CC37" i="17"/>
  <c r="AE37" i="17"/>
  <c r="BW37" i="17"/>
  <c r="D37" i="17"/>
  <c r="AP37" i="17"/>
  <c r="CM37" i="17"/>
  <c r="AK37" i="36" l="1"/>
  <c r="BF37" i="36"/>
  <c r="V37" i="36"/>
  <c r="BJ37" i="36"/>
  <c r="BC37" i="36"/>
  <c r="AY37" i="36"/>
  <c r="AQ37" i="36"/>
  <c r="AL37" i="36"/>
  <c r="AE37" i="36"/>
  <c r="Y37" i="36"/>
  <c r="AA37" i="36"/>
  <c r="E37" i="36"/>
  <c r="N37" i="36"/>
  <c r="K37" i="36"/>
  <c r="P37" i="36"/>
  <c r="BL37" i="36"/>
  <c r="I37" i="36"/>
  <c r="G37" i="36"/>
  <c r="C37" i="36"/>
  <c r="AN37" i="36"/>
  <c r="BH37" i="36"/>
  <c r="BA37" i="36"/>
  <c r="AT37" i="36"/>
  <c r="BN37" i="36"/>
  <c r="AJ37" i="36"/>
  <c r="AC37" i="36"/>
  <c r="R37" i="36"/>
  <c r="U37" i="36"/>
  <c r="Q37" i="36"/>
  <c r="AI37" i="36"/>
  <c r="AU37" i="36"/>
  <c r="AR37" i="36"/>
  <c r="AW37" i="36"/>
  <c r="L37" i="36"/>
  <c r="BM37" i="36"/>
  <c r="AH37" i="36"/>
  <c r="F37" i="36"/>
  <c r="BB37" i="36"/>
  <c r="J37" i="36"/>
  <c r="AZ37" i="36"/>
  <c r="O37" i="36"/>
  <c r="AB37" i="36"/>
  <c r="AD37" i="36"/>
  <c r="AF37" i="36"/>
  <c r="BO37" i="36"/>
  <c r="T37" i="36"/>
  <c r="W37" i="36"/>
  <c r="AO37" i="36"/>
  <c r="BK37" i="36"/>
  <c r="AX37" i="36"/>
  <c r="BG37" i="36"/>
  <c r="Z37" i="36"/>
  <c r="BI37" i="36"/>
  <c r="H37" i="36"/>
  <c r="BD37" i="36"/>
  <c r="S37" i="36"/>
  <c r="D37" i="36"/>
  <c r="AM37" i="36"/>
  <c r="CQ38" i="17"/>
  <c r="CD38" i="17"/>
  <c r="BM38" i="17"/>
  <c r="AY38" i="17"/>
  <c r="AF38" i="17"/>
  <c r="Z38" i="17"/>
  <c r="K38" i="17"/>
  <c r="CB38" i="17"/>
  <c r="BK38" i="17"/>
  <c r="AW38" i="17"/>
  <c r="AD38" i="17"/>
  <c r="X38" i="17"/>
  <c r="I38" i="17"/>
  <c r="CO38" i="17"/>
  <c r="CU38" i="17"/>
  <c r="AU38" i="17"/>
  <c r="V38" i="17"/>
  <c r="G38" i="17"/>
  <c r="CL38" i="17"/>
  <c r="BZ38" i="17"/>
  <c r="BH38" i="17"/>
  <c r="T38" i="17"/>
  <c r="E38" i="17"/>
  <c r="AH38" i="17"/>
  <c r="BX38" i="17"/>
  <c r="BF38" i="17"/>
  <c r="AQ38" i="17"/>
  <c r="AB38" i="17"/>
  <c r="Q38" i="17"/>
  <c r="C38" i="17"/>
  <c r="BV38" i="17"/>
  <c r="BT38" i="17"/>
  <c r="BD38" i="17"/>
  <c r="AO38" i="17"/>
  <c r="CI38" i="17"/>
  <c r="BQ38" i="17"/>
  <c r="AS38" i="17"/>
  <c r="AM38" i="17"/>
  <c r="O38" i="17"/>
  <c r="CS38" i="17"/>
  <c r="CF38" i="17"/>
  <c r="BO38" i="17"/>
  <c r="BB38" i="17"/>
  <c r="AJ38" i="17"/>
  <c r="M38" i="17"/>
  <c r="H38" i="17"/>
  <c r="W38" i="17"/>
  <c r="AV38" i="17"/>
  <c r="BU38" i="17"/>
  <c r="CE38" i="17"/>
  <c r="CR38" i="17"/>
  <c r="BI38" i="17"/>
  <c r="N38" i="17"/>
  <c r="AP38" i="17"/>
  <c r="CV38" i="17"/>
  <c r="CC38" i="17"/>
  <c r="CT38" i="17"/>
  <c r="P38" i="17"/>
  <c r="AR38" i="17"/>
  <c r="BL38" i="17"/>
  <c r="CG38" i="17"/>
  <c r="R38" i="17"/>
  <c r="AX38" i="17"/>
  <c r="BG38" i="17"/>
  <c r="BW38" i="17"/>
  <c r="D38" i="17"/>
  <c r="U38" i="17"/>
  <c r="AE38" i="17"/>
  <c r="AZ38" i="17"/>
  <c r="BR38" i="17"/>
  <c r="AI38" i="17"/>
  <c r="BN38" i="17"/>
  <c r="F38" i="17"/>
  <c r="Y38" i="17"/>
  <c r="AG38" i="17"/>
  <c r="BC38" i="17"/>
  <c r="BY38" i="17"/>
  <c r="CM38" i="17"/>
  <c r="AN38" i="17"/>
  <c r="CP38" i="17"/>
  <c r="J38" i="17"/>
  <c r="L38" i="17"/>
  <c r="AT38" i="17"/>
  <c r="BE38" i="17"/>
  <c r="AA38" i="17"/>
  <c r="BP38" i="17"/>
  <c r="CA38" i="17"/>
  <c r="AC38" i="17"/>
  <c r="AK38" i="17"/>
  <c r="CJ38" i="17"/>
  <c r="CI39" i="17" l="1"/>
  <c r="BQ39" i="17"/>
  <c r="AS39" i="17"/>
  <c r="AM39" i="17"/>
  <c r="O39" i="17"/>
  <c r="CS39" i="17"/>
  <c r="CF39" i="17"/>
  <c r="BO39" i="17"/>
  <c r="BB39" i="17"/>
  <c r="AJ39" i="17"/>
  <c r="M39" i="17"/>
  <c r="CQ39" i="17"/>
  <c r="CD39" i="17"/>
  <c r="BM39" i="17"/>
  <c r="AY39" i="17"/>
  <c r="AF39" i="17"/>
  <c r="Z39" i="17"/>
  <c r="K39" i="17"/>
  <c r="CB39" i="17"/>
  <c r="BK39" i="17"/>
  <c r="AW39" i="17"/>
  <c r="AD39" i="17"/>
  <c r="X39" i="17"/>
  <c r="I39" i="17"/>
  <c r="CO39" i="17"/>
  <c r="CU39" i="17"/>
  <c r="AU39" i="17"/>
  <c r="V39" i="17"/>
  <c r="G39" i="17"/>
  <c r="CL39" i="17"/>
  <c r="BZ39" i="17"/>
  <c r="BH39" i="17"/>
  <c r="T39" i="17"/>
  <c r="E39" i="17"/>
  <c r="AH39" i="17"/>
  <c r="BX39" i="17"/>
  <c r="BF39" i="17"/>
  <c r="AQ39" i="17"/>
  <c r="AB39" i="17"/>
  <c r="Q39" i="17"/>
  <c r="C39" i="17"/>
  <c r="BV39" i="17"/>
  <c r="BT39" i="17"/>
  <c r="BD39" i="17"/>
  <c r="AO39" i="17"/>
  <c r="D39" i="17"/>
  <c r="R39" i="17"/>
  <c r="AC39" i="17"/>
  <c r="AR39" i="17"/>
  <c r="CV39" i="17"/>
  <c r="CP39" i="17"/>
  <c r="BI39" i="17"/>
  <c r="H39" i="17"/>
  <c r="Y39" i="17"/>
  <c r="AG39" i="17"/>
  <c r="BC39" i="17"/>
  <c r="BY39" i="17"/>
  <c r="CM39" i="17"/>
  <c r="J39" i="17"/>
  <c r="AA39" i="17"/>
  <c r="AK39" i="17"/>
  <c r="AT39" i="17"/>
  <c r="CA39" i="17"/>
  <c r="N39" i="17"/>
  <c r="AP39" i="17"/>
  <c r="BL39" i="17"/>
  <c r="CE39" i="17"/>
  <c r="CT39" i="17"/>
  <c r="BN39" i="17"/>
  <c r="P39" i="17"/>
  <c r="BU39" i="17"/>
  <c r="CG39" i="17"/>
  <c r="AV39" i="17"/>
  <c r="BP39" i="17"/>
  <c r="CJ39" i="17"/>
  <c r="F39" i="17"/>
  <c r="AX39" i="17"/>
  <c r="CR39" i="17"/>
  <c r="L39" i="17"/>
  <c r="AZ39" i="17"/>
  <c r="U39" i="17"/>
  <c r="BE39" i="17"/>
  <c r="W39" i="17"/>
  <c r="BG39" i="17"/>
  <c r="BR39" i="17"/>
  <c r="CC39" i="17"/>
  <c r="AE39" i="17"/>
  <c r="BW39" i="17"/>
  <c r="AN39" i="17"/>
  <c r="AI39" i="17"/>
  <c r="BN38" i="36"/>
  <c r="AA38" i="36"/>
  <c r="AJ38" i="36"/>
  <c r="AC38" i="36"/>
  <c r="AN38" i="36"/>
  <c r="AW38" i="36"/>
  <c r="P38" i="36"/>
  <c r="T38" i="36"/>
  <c r="R38" i="36"/>
  <c r="AH38" i="36"/>
  <c r="V38" i="36"/>
  <c r="BJ38" i="36"/>
  <c r="BC38" i="36"/>
  <c r="AY38" i="36"/>
  <c r="AQ38" i="36"/>
  <c r="AE38" i="36"/>
  <c r="Y38" i="36"/>
  <c r="E38" i="36"/>
  <c r="N38" i="36"/>
  <c r="K38" i="36"/>
  <c r="H38" i="36"/>
  <c r="BK38" i="36"/>
  <c r="BO38" i="36"/>
  <c r="BA38" i="36"/>
  <c r="F38" i="36"/>
  <c r="BB38" i="36"/>
  <c r="AX38" i="36"/>
  <c r="BI38" i="36"/>
  <c r="G38" i="36"/>
  <c r="L38" i="36"/>
  <c r="BG38" i="36"/>
  <c r="AT38" i="36"/>
  <c r="Q38" i="36"/>
  <c r="BF38" i="36"/>
  <c r="C38" i="36"/>
  <c r="AI38" i="36"/>
  <c r="AU38" i="36"/>
  <c r="AL38" i="36"/>
  <c r="BL38" i="36"/>
  <c r="AZ38" i="36"/>
  <c r="AD38" i="36"/>
  <c r="D38" i="36"/>
  <c r="AR38" i="36"/>
  <c r="U38" i="36"/>
  <c r="I38" i="36"/>
  <c r="BM38" i="36"/>
  <c r="Z38" i="36"/>
  <c r="BH38" i="36"/>
  <c r="AK38" i="36"/>
  <c r="AB38" i="36"/>
  <c r="O38" i="36"/>
  <c r="W38" i="36"/>
  <c r="S38" i="36"/>
  <c r="BD38" i="36"/>
  <c r="AM38" i="36"/>
  <c r="AO38" i="36"/>
  <c r="J38" i="36"/>
  <c r="AF38" i="36"/>
  <c r="BN39" i="36" l="1"/>
  <c r="AT39" i="36"/>
  <c r="AH39" i="36"/>
  <c r="AC39" i="36"/>
  <c r="E39" i="36"/>
  <c r="AQ39" i="36"/>
  <c r="BC39" i="36"/>
  <c r="AN39" i="36"/>
  <c r="BB39" i="36"/>
  <c r="S39" i="36"/>
  <c r="G39" i="36"/>
  <c r="F39" i="36"/>
  <c r="D39" i="36"/>
  <c r="W39" i="36"/>
  <c r="O39" i="36"/>
  <c r="AM39" i="36"/>
  <c r="BM39" i="36"/>
  <c r="AZ39" i="36"/>
  <c r="L39" i="36"/>
  <c r="Q39" i="36"/>
  <c r="AK39" i="36"/>
  <c r="AI39" i="36"/>
  <c r="AX39" i="36"/>
  <c r="H39" i="36"/>
  <c r="U39" i="36"/>
  <c r="AU39" i="36"/>
  <c r="AO39" i="36"/>
  <c r="BG39" i="36"/>
  <c r="BD39" i="36"/>
  <c r="AD39" i="36"/>
  <c r="BO39" i="36"/>
  <c r="AR39" i="36"/>
  <c r="BI39" i="36"/>
  <c r="BK39" i="36"/>
  <c r="BH39" i="36"/>
  <c r="BF39" i="36"/>
  <c r="Z39" i="36"/>
  <c r="J39" i="36"/>
  <c r="AL39" i="36"/>
  <c r="V39" i="36"/>
  <c r="C39" i="36"/>
  <c r="AF39" i="36"/>
  <c r="AY39" i="36"/>
  <c r="AB39" i="36"/>
  <c r="BA39" i="36"/>
  <c r="AE39" i="36"/>
  <c r="BL39" i="36"/>
  <c r="AJ39" i="36"/>
  <c r="Y39" i="36"/>
  <c r="N39" i="36"/>
  <c r="AA39" i="36"/>
  <c r="I39" i="36"/>
  <c r="BJ39" i="36"/>
  <c r="T39" i="36"/>
  <c r="K39" i="36"/>
  <c r="AW39" i="36"/>
  <c r="P39" i="36"/>
  <c r="R39" i="36"/>
  <c r="AH40" i="17"/>
  <c r="BX40" i="17"/>
  <c r="BF40" i="17"/>
  <c r="AQ40" i="17"/>
  <c r="AB40" i="17"/>
  <c r="Q40" i="17"/>
  <c r="C40" i="17"/>
  <c r="BV40" i="17"/>
  <c r="BT40" i="17"/>
  <c r="BD40" i="17"/>
  <c r="AO40" i="17"/>
  <c r="CI40" i="17"/>
  <c r="BQ40" i="17"/>
  <c r="AS40" i="17"/>
  <c r="AM40" i="17"/>
  <c r="O40" i="17"/>
  <c r="BI40" i="17"/>
  <c r="CS40" i="17"/>
  <c r="CF40" i="17"/>
  <c r="BO40" i="17"/>
  <c r="BB40" i="17"/>
  <c r="AJ40" i="17"/>
  <c r="M40" i="17"/>
  <c r="CQ40" i="17"/>
  <c r="CD40" i="17"/>
  <c r="BM40" i="17"/>
  <c r="AY40" i="17"/>
  <c r="AF40" i="17"/>
  <c r="Z40" i="17"/>
  <c r="K40" i="17"/>
  <c r="CB40" i="17"/>
  <c r="BK40" i="17"/>
  <c r="AW40" i="17"/>
  <c r="AD40" i="17"/>
  <c r="X40" i="17"/>
  <c r="I40" i="17"/>
  <c r="CO40" i="17"/>
  <c r="CU40" i="17"/>
  <c r="AU40" i="17"/>
  <c r="V40" i="17"/>
  <c r="G40" i="17"/>
  <c r="CL40" i="17"/>
  <c r="BZ40" i="17"/>
  <c r="BH40" i="17"/>
  <c r="T40" i="17"/>
  <c r="E40" i="17"/>
  <c r="L40" i="17"/>
  <c r="AA40" i="17"/>
  <c r="AG40" i="17"/>
  <c r="AZ40" i="17"/>
  <c r="BG40" i="17"/>
  <c r="CJ40" i="17"/>
  <c r="BN40" i="17"/>
  <c r="N40" i="17"/>
  <c r="AP40" i="17"/>
  <c r="CV40" i="17"/>
  <c r="CC40" i="17"/>
  <c r="CR40" i="17"/>
  <c r="P40" i="17"/>
  <c r="AR40" i="17"/>
  <c r="BL40" i="17"/>
  <c r="CE40" i="17"/>
  <c r="CT40" i="17"/>
  <c r="R40" i="17"/>
  <c r="AV40" i="17"/>
  <c r="BP40" i="17"/>
  <c r="BW40" i="17"/>
  <c r="D40" i="17"/>
  <c r="U40" i="17"/>
  <c r="AX40" i="17"/>
  <c r="BR40" i="17"/>
  <c r="AI40" i="17"/>
  <c r="F40" i="17"/>
  <c r="W40" i="17"/>
  <c r="AE40" i="17"/>
  <c r="BC40" i="17"/>
  <c r="BY40" i="17"/>
  <c r="CM40" i="17"/>
  <c r="AN40" i="17"/>
  <c r="CP40" i="17"/>
  <c r="H40" i="17"/>
  <c r="J40" i="17"/>
  <c r="AT40" i="17"/>
  <c r="BE40" i="17"/>
  <c r="Y40" i="17"/>
  <c r="BU40" i="17"/>
  <c r="CA40" i="17"/>
  <c r="AC40" i="17"/>
  <c r="AK40" i="17"/>
  <c r="CG40" i="17"/>
  <c r="BN40" i="36" l="1"/>
  <c r="AA40" i="36"/>
  <c r="AC40" i="36"/>
  <c r="AN40" i="36"/>
  <c r="BH40" i="36"/>
  <c r="AW40" i="36"/>
  <c r="P40" i="36"/>
  <c r="R40" i="36"/>
  <c r="AJ40" i="36"/>
  <c r="AH40" i="36"/>
  <c r="T40" i="36"/>
  <c r="V40" i="36"/>
  <c r="BC40" i="36"/>
  <c r="AY40" i="36"/>
  <c r="AQ40" i="36"/>
  <c r="AE40" i="36"/>
  <c r="Y40" i="36"/>
  <c r="BJ40" i="36"/>
  <c r="E40" i="36"/>
  <c r="N40" i="36"/>
  <c r="K40" i="36"/>
  <c r="S40" i="36"/>
  <c r="J40" i="36"/>
  <c r="BA40" i="36"/>
  <c r="AM40" i="36"/>
  <c r="AD40" i="36"/>
  <c r="AI40" i="36"/>
  <c r="D40" i="36"/>
  <c r="G40" i="36"/>
  <c r="AK40" i="36"/>
  <c r="BB40" i="36"/>
  <c r="BM40" i="36"/>
  <c r="AU40" i="36"/>
  <c r="AZ40" i="36"/>
  <c r="AT40" i="36"/>
  <c r="L40" i="36"/>
  <c r="H40" i="36"/>
  <c r="C40" i="36"/>
  <c r="AO40" i="36"/>
  <c r="AB40" i="36"/>
  <c r="Q40" i="36"/>
  <c r="U40" i="36"/>
  <c r="Z40" i="36"/>
  <c r="BL40" i="36"/>
  <c r="W40" i="36"/>
  <c r="AX40" i="36"/>
  <c r="AR40" i="36"/>
  <c r="O40" i="36"/>
  <c r="BF40" i="36"/>
  <c r="BK40" i="36"/>
  <c r="AF40" i="36"/>
  <c r="AL40" i="36"/>
  <c r="I40" i="36"/>
  <c r="BD40" i="36"/>
  <c r="F40" i="36"/>
  <c r="BI40" i="36"/>
  <c r="BO40" i="36"/>
  <c r="BG40" i="36"/>
  <c r="CO41" i="17"/>
  <c r="CU41" i="17"/>
  <c r="AU41" i="17"/>
  <c r="V41" i="17"/>
  <c r="G41" i="17"/>
  <c r="CL41" i="17"/>
  <c r="BZ41" i="17"/>
  <c r="BH41" i="17"/>
  <c r="T41" i="17"/>
  <c r="E41" i="17"/>
  <c r="AH41" i="17"/>
  <c r="BX41" i="17"/>
  <c r="BF41" i="17"/>
  <c r="AQ41" i="17"/>
  <c r="AB41" i="17"/>
  <c r="Q41" i="17"/>
  <c r="C41" i="17"/>
  <c r="BV41" i="17"/>
  <c r="BT41" i="17"/>
  <c r="BD41" i="17"/>
  <c r="AO41" i="17"/>
  <c r="CI41" i="17"/>
  <c r="BQ41" i="17"/>
  <c r="AS41" i="17"/>
  <c r="AM41" i="17"/>
  <c r="O41" i="17"/>
  <c r="CS41" i="17"/>
  <c r="CF41" i="17"/>
  <c r="BO41" i="17"/>
  <c r="BB41" i="17"/>
  <c r="AJ41" i="17"/>
  <c r="M41" i="17"/>
  <c r="CQ41" i="17"/>
  <c r="CD41" i="17"/>
  <c r="BM41" i="17"/>
  <c r="AY41" i="17"/>
  <c r="AF41" i="17"/>
  <c r="Z41" i="17"/>
  <c r="K41" i="17"/>
  <c r="BN41" i="17"/>
  <c r="CB41" i="17"/>
  <c r="BK41" i="17"/>
  <c r="AW41" i="17"/>
  <c r="AD41" i="17"/>
  <c r="X41" i="17"/>
  <c r="I41" i="17"/>
  <c r="BI41" i="17"/>
  <c r="D41" i="17"/>
  <c r="R41" i="17"/>
  <c r="AC41" i="17"/>
  <c r="AR41" i="17"/>
  <c r="CV41" i="17"/>
  <c r="CP41" i="17"/>
  <c r="AV41" i="17"/>
  <c r="BP41" i="17"/>
  <c r="CJ41" i="17"/>
  <c r="U41" i="17"/>
  <c r="AX41" i="17"/>
  <c r="BG41" i="17"/>
  <c r="BW41" i="17"/>
  <c r="H41" i="17"/>
  <c r="Y41" i="17"/>
  <c r="AG41" i="17"/>
  <c r="BC41" i="17"/>
  <c r="BY41" i="17"/>
  <c r="CM41" i="17"/>
  <c r="J41" i="17"/>
  <c r="AA41" i="17"/>
  <c r="AK41" i="17"/>
  <c r="AT41" i="17"/>
  <c r="CA41" i="17"/>
  <c r="L41" i="17"/>
  <c r="AN41" i="17"/>
  <c r="BE41" i="17"/>
  <c r="CC41" i="17"/>
  <c r="CR41" i="17"/>
  <c r="AE41" i="17"/>
  <c r="CG41" i="17"/>
  <c r="AP41" i="17"/>
  <c r="AI41" i="17"/>
  <c r="F41" i="17"/>
  <c r="CT41" i="17"/>
  <c r="N41" i="17"/>
  <c r="AZ41" i="17"/>
  <c r="P41" i="17"/>
  <c r="BL41" i="17"/>
  <c r="W41" i="17"/>
  <c r="BU41" i="17"/>
  <c r="BR41" i="17"/>
  <c r="CE41" i="17"/>
  <c r="AU41" i="36" l="1"/>
  <c r="BN41" i="36"/>
  <c r="R41" i="36"/>
  <c r="AJ41" i="36"/>
  <c r="AW41" i="36"/>
  <c r="T41" i="36"/>
  <c r="AX41" i="36"/>
  <c r="BF41" i="36"/>
  <c r="V41" i="36"/>
  <c r="AE41" i="36"/>
  <c r="Y41" i="36"/>
  <c r="BJ41" i="36"/>
  <c r="BC41" i="36"/>
  <c r="J41" i="36"/>
  <c r="AL41" i="36"/>
  <c r="N41" i="36"/>
  <c r="K41" i="36"/>
  <c r="AA41" i="36"/>
  <c r="E41" i="36"/>
  <c r="G41" i="36"/>
  <c r="C41" i="36"/>
  <c r="AF41" i="36"/>
  <c r="BA41" i="36"/>
  <c r="Z41" i="36"/>
  <c r="I41" i="36"/>
  <c r="AY41" i="36"/>
  <c r="BH41" i="36"/>
  <c r="AT41" i="36"/>
  <c r="O41" i="36"/>
  <c r="AC41" i="36"/>
  <c r="P41" i="36"/>
  <c r="AQ41" i="36"/>
  <c r="AN41" i="36"/>
  <c r="W41" i="36"/>
  <c r="AM41" i="36"/>
  <c r="AI41" i="36"/>
  <c r="BB41" i="36"/>
  <c r="H41" i="36"/>
  <c r="AZ41" i="36"/>
  <c r="BO41" i="36"/>
  <c r="L41" i="36"/>
  <c r="AK41" i="36"/>
  <c r="BM41" i="36"/>
  <c r="AH41" i="36"/>
  <c r="F41" i="36"/>
  <c r="BK41" i="36"/>
  <c r="Q41" i="36"/>
  <c r="BL41" i="36"/>
  <c r="BI41" i="36"/>
  <c r="AB41" i="36"/>
  <c r="BD41" i="36"/>
  <c r="BG41" i="36"/>
  <c r="AO41" i="36"/>
  <c r="D41" i="36"/>
  <c r="AR41" i="36"/>
  <c r="AD41" i="36"/>
  <c r="S41" i="36"/>
  <c r="U41" i="36"/>
  <c r="CQ42" i="17"/>
  <c r="CD42" i="17"/>
  <c r="BM42" i="17"/>
  <c r="AY42" i="17"/>
  <c r="AF42" i="17"/>
  <c r="Z42" i="17"/>
  <c r="K42" i="17"/>
  <c r="CB42" i="17"/>
  <c r="BK42" i="17"/>
  <c r="AW42" i="17"/>
  <c r="AD42" i="17"/>
  <c r="X42" i="17"/>
  <c r="I42" i="17"/>
  <c r="CO42" i="17"/>
  <c r="CU42" i="17"/>
  <c r="AU42" i="17"/>
  <c r="V42" i="17"/>
  <c r="G42" i="17"/>
  <c r="CL42" i="17"/>
  <c r="BZ42" i="17"/>
  <c r="BH42" i="17"/>
  <c r="T42" i="17"/>
  <c r="E42" i="17"/>
  <c r="AH42" i="17"/>
  <c r="BX42" i="17"/>
  <c r="BF42" i="17"/>
  <c r="AQ42" i="17"/>
  <c r="AB42" i="17"/>
  <c r="Q42" i="17"/>
  <c r="C42" i="17"/>
  <c r="BV42" i="17"/>
  <c r="BT42" i="17"/>
  <c r="BD42" i="17"/>
  <c r="AO42" i="17"/>
  <c r="CI42" i="17"/>
  <c r="BQ42" i="17"/>
  <c r="AS42" i="17"/>
  <c r="AM42" i="17"/>
  <c r="O42" i="17"/>
  <c r="CS42" i="17"/>
  <c r="CF42" i="17"/>
  <c r="BO42" i="17"/>
  <c r="BB42" i="17"/>
  <c r="AJ42" i="17"/>
  <c r="M42" i="17"/>
  <c r="L42" i="17"/>
  <c r="AA42" i="17"/>
  <c r="AG42" i="17"/>
  <c r="AZ42" i="17"/>
  <c r="BG42" i="17"/>
  <c r="CJ42" i="17"/>
  <c r="BN42" i="17"/>
  <c r="F42" i="17"/>
  <c r="W42" i="17"/>
  <c r="AE42" i="17"/>
  <c r="BC42" i="17"/>
  <c r="BY42" i="17"/>
  <c r="CM42" i="17"/>
  <c r="H42" i="17"/>
  <c r="Y42" i="17"/>
  <c r="AK42" i="17"/>
  <c r="AT42" i="17"/>
  <c r="CA42" i="17"/>
  <c r="CP42" i="17"/>
  <c r="BI42" i="17"/>
  <c r="N42" i="17"/>
  <c r="AP42" i="17"/>
  <c r="CV42" i="17"/>
  <c r="CC42" i="17"/>
  <c r="CR42" i="17"/>
  <c r="P42" i="17"/>
  <c r="AR42" i="17"/>
  <c r="BL42" i="17"/>
  <c r="CE42" i="17"/>
  <c r="CT42" i="17"/>
  <c r="AC42" i="17"/>
  <c r="BU42" i="17"/>
  <c r="CG42" i="17"/>
  <c r="BW42" i="17"/>
  <c r="AN42" i="17"/>
  <c r="AI42" i="17"/>
  <c r="D42" i="17"/>
  <c r="AV42" i="17"/>
  <c r="J42" i="17"/>
  <c r="AX42" i="17"/>
  <c r="R42" i="17"/>
  <c r="BE42" i="17"/>
  <c r="U42" i="17"/>
  <c r="BP42" i="17"/>
  <c r="BR42" i="17"/>
  <c r="AI42" i="36" l="1"/>
  <c r="F42" i="36"/>
  <c r="V42" i="36"/>
  <c r="AY42" i="36"/>
  <c r="AQ42" i="36"/>
  <c r="AE42" i="36"/>
  <c r="Y42" i="36"/>
  <c r="BJ42" i="36"/>
  <c r="BC42" i="36"/>
  <c r="BF42" i="36"/>
  <c r="G42" i="36"/>
  <c r="C42" i="36"/>
  <c r="AM42" i="36"/>
  <c r="AL42" i="36"/>
  <c r="AT42" i="36"/>
  <c r="BL42" i="36"/>
  <c r="I42" i="36"/>
  <c r="BN42" i="36"/>
  <c r="AA42" i="36"/>
  <c r="AC42" i="36"/>
  <c r="AN42" i="36"/>
  <c r="BH42" i="36"/>
  <c r="BA42" i="36"/>
  <c r="AW42" i="36"/>
  <c r="K42" i="36"/>
  <c r="R42" i="36"/>
  <c r="BB42" i="36"/>
  <c r="AH42" i="36"/>
  <c r="E42" i="36"/>
  <c r="P42" i="36"/>
  <c r="AO42" i="36"/>
  <c r="BM42" i="36"/>
  <c r="H42" i="36"/>
  <c r="BK42" i="36"/>
  <c r="J42" i="36"/>
  <c r="AU42" i="36"/>
  <c r="AX42" i="36"/>
  <c r="N42" i="36"/>
  <c r="Q42" i="36"/>
  <c r="AZ42" i="36"/>
  <c r="AJ42" i="36"/>
  <c r="S42" i="36"/>
  <c r="T42" i="36"/>
  <c r="AF42" i="36"/>
  <c r="O42" i="36"/>
  <c r="BO42" i="36"/>
  <c r="AB42" i="36"/>
  <c r="AD42" i="36"/>
  <c r="AK42" i="36"/>
  <c r="U42" i="36"/>
  <c r="BI42" i="36"/>
  <c r="D42" i="36"/>
  <c r="W42" i="36"/>
  <c r="AR42" i="36"/>
  <c r="BG42" i="36"/>
  <c r="BD42" i="36"/>
  <c r="Z42" i="36"/>
  <c r="L42" i="36"/>
  <c r="CI43" i="17"/>
  <c r="BQ43" i="17"/>
  <c r="AS43" i="17"/>
  <c r="AM43" i="17"/>
  <c r="O43" i="17"/>
  <c r="CS43" i="17"/>
  <c r="CF43" i="17"/>
  <c r="BO43" i="17"/>
  <c r="BB43" i="17"/>
  <c r="AJ43" i="17"/>
  <c r="M43" i="17"/>
  <c r="CQ43" i="17"/>
  <c r="CD43" i="17"/>
  <c r="BM43" i="17"/>
  <c r="AY43" i="17"/>
  <c r="AF43" i="17"/>
  <c r="Z43" i="17"/>
  <c r="K43" i="17"/>
  <c r="CB43" i="17"/>
  <c r="BK43" i="17"/>
  <c r="AW43" i="17"/>
  <c r="AD43" i="17"/>
  <c r="X43" i="17"/>
  <c r="I43" i="17"/>
  <c r="CO43" i="17"/>
  <c r="CU43" i="17"/>
  <c r="AU43" i="17"/>
  <c r="V43" i="17"/>
  <c r="G43" i="17"/>
  <c r="CL43" i="17"/>
  <c r="BZ43" i="17"/>
  <c r="BH43" i="17"/>
  <c r="T43" i="17"/>
  <c r="E43" i="17"/>
  <c r="AH43" i="17"/>
  <c r="BX43" i="17"/>
  <c r="BF43" i="17"/>
  <c r="AQ43" i="17"/>
  <c r="AB43" i="17"/>
  <c r="Q43" i="17"/>
  <c r="C43" i="17"/>
  <c r="BV43" i="17"/>
  <c r="BT43" i="17"/>
  <c r="BD43" i="17"/>
  <c r="AO43" i="17"/>
  <c r="BI43" i="17"/>
  <c r="BN43" i="17"/>
  <c r="D43" i="17"/>
  <c r="R43" i="17"/>
  <c r="AC43" i="17"/>
  <c r="AR43" i="17"/>
  <c r="CV43" i="17"/>
  <c r="CP43" i="17"/>
  <c r="L43" i="17"/>
  <c r="AN43" i="17"/>
  <c r="BE43" i="17"/>
  <c r="CC43" i="17"/>
  <c r="CR43" i="17"/>
  <c r="N43" i="17"/>
  <c r="AP43" i="17"/>
  <c r="BL43" i="17"/>
  <c r="CE43" i="17"/>
  <c r="CT43" i="17"/>
  <c r="AV43" i="17"/>
  <c r="BP43" i="17"/>
  <c r="CJ43" i="17"/>
  <c r="U43" i="17"/>
  <c r="AX43" i="17"/>
  <c r="BG43" i="17"/>
  <c r="BW43" i="17"/>
  <c r="F43" i="17"/>
  <c r="W43" i="17"/>
  <c r="AE43" i="17"/>
  <c r="AZ43" i="17"/>
  <c r="BR43" i="17"/>
  <c r="AI43" i="17"/>
  <c r="AA43" i="17"/>
  <c r="BY43" i="17"/>
  <c r="CA43" i="17"/>
  <c r="AG43" i="17"/>
  <c r="CG43" i="17"/>
  <c r="AK43" i="17"/>
  <c r="CM43" i="17"/>
  <c r="H43" i="17"/>
  <c r="J43" i="17"/>
  <c r="BC43" i="17"/>
  <c r="P43" i="17"/>
  <c r="AT43" i="17"/>
  <c r="Y43" i="17"/>
  <c r="BU43" i="17"/>
  <c r="AH44" i="17" l="1"/>
  <c r="BX44" i="17"/>
  <c r="BF44" i="17"/>
  <c r="AQ44" i="17"/>
  <c r="AB44" i="17"/>
  <c r="Q44" i="17"/>
  <c r="C44" i="17"/>
  <c r="BV44" i="17"/>
  <c r="BT44" i="17"/>
  <c r="BD44" i="17"/>
  <c r="AO44" i="17"/>
  <c r="CI44" i="17"/>
  <c r="BQ44" i="17"/>
  <c r="AS44" i="17"/>
  <c r="AM44" i="17"/>
  <c r="O44" i="17"/>
  <c r="CS44" i="17"/>
  <c r="CF44" i="17"/>
  <c r="BO44" i="17"/>
  <c r="BB44" i="17"/>
  <c r="AJ44" i="17"/>
  <c r="M44" i="17"/>
  <c r="CQ44" i="17"/>
  <c r="CD44" i="17"/>
  <c r="BM44" i="17"/>
  <c r="AY44" i="17"/>
  <c r="AF44" i="17"/>
  <c r="Z44" i="17"/>
  <c r="K44" i="17"/>
  <c r="CB44" i="17"/>
  <c r="BK44" i="17"/>
  <c r="AW44" i="17"/>
  <c r="AD44" i="17"/>
  <c r="X44" i="17"/>
  <c r="I44" i="17"/>
  <c r="CO44" i="17"/>
  <c r="CU44" i="17"/>
  <c r="AU44" i="17"/>
  <c r="V44" i="17"/>
  <c r="G44" i="17"/>
  <c r="BI44" i="17"/>
  <c r="CL44" i="17"/>
  <c r="BZ44" i="17"/>
  <c r="BH44" i="17"/>
  <c r="T44" i="17"/>
  <c r="E44" i="17"/>
  <c r="L44" i="17"/>
  <c r="AA44" i="17"/>
  <c r="AG44" i="17"/>
  <c r="AZ44" i="17"/>
  <c r="BG44" i="17"/>
  <c r="CJ44" i="17"/>
  <c r="AC44" i="17"/>
  <c r="BU44" i="17"/>
  <c r="CG44" i="17"/>
  <c r="R44" i="17"/>
  <c r="AV44" i="17"/>
  <c r="BP44" i="17"/>
  <c r="BW44" i="17"/>
  <c r="BN44" i="17"/>
  <c r="F44" i="17"/>
  <c r="W44" i="17"/>
  <c r="AE44" i="17"/>
  <c r="BC44" i="17"/>
  <c r="BY44" i="17"/>
  <c r="CM44" i="17"/>
  <c r="H44" i="17"/>
  <c r="Y44" i="17"/>
  <c r="AK44" i="17"/>
  <c r="AT44" i="17"/>
  <c r="CA44" i="17"/>
  <c r="CP44" i="17"/>
  <c r="J44" i="17"/>
  <c r="AN44" i="17"/>
  <c r="BE44" i="17"/>
  <c r="U44" i="17"/>
  <c r="BL44" i="17"/>
  <c r="BR44" i="17"/>
  <c r="CC44" i="17"/>
  <c r="CE44" i="17"/>
  <c r="AP44" i="17"/>
  <c r="AI44" i="17"/>
  <c r="D44" i="17"/>
  <c r="AR44" i="17"/>
  <c r="CR44" i="17"/>
  <c r="N44" i="17"/>
  <c r="AX44" i="17"/>
  <c r="CT44" i="17"/>
  <c r="P44" i="17"/>
  <c r="CV44" i="17"/>
  <c r="BK43" i="36"/>
  <c r="J43" i="36"/>
  <c r="F43" i="36"/>
  <c r="Q43" i="36"/>
  <c r="W43" i="36"/>
  <c r="AK43" i="36"/>
  <c r="BB43" i="36"/>
  <c r="AX43" i="36"/>
  <c r="AI43" i="36"/>
  <c r="AO43" i="36"/>
  <c r="O43" i="36"/>
  <c r="L43" i="36"/>
  <c r="AR43" i="36"/>
  <c r="BM43" i="36"/>
  <c r="AD43" i="36"/>
  <c r="BF43" i="36"/>
  <c r="V43" i="36"/>
  <c r="Y43" i="36"/>
  <c r="BJ43" i="36"/>
  <c r="BC43" i="36"/>
  <c r="AY43" i="36"/>
  <c r="AM43" i="36"/>
  <c r="U43" i="36"/>
  <c r="AU43" i="36"/>
  <c r="P43" i="36"/>
  <c r="AT43" i="36"/>
  <c r="BL43" i="36"/>
  <c r="I43" i="36"/>
  <c r="G43" i="36"/>
  <c r="AC43" i="36"/>
  <c r="AN43" i="36"/>
  <c r="BH43" i="36"/>
  <c r="BA43" i="36"/>
  <c r="S43" i="36"/>
  <c r="AW43" i="36"/>
  <c r="C43" i="36"/>
  <c r="AH43" i="36"/>
  <c r="AZ43" i="36"/>
  <c r="E43" i="36"/>
  <c r="R43" i="36"/>
  <c r="AL43" i="36"/>
  <c r="AA43" i="36"/>
  <c r="AQ43" i="36"/>
  <c r="AJ43" i="36"/>
  <c r="AE43" i="36"/>
  <c r="BN43" i="36"/>
  <c r="BI43" i="36"/>
  <c r="K43" i="36"/>
  <c r="BG43" i="36"/>
  <c r="BD43" i="36"/>
  <c r="T43" i="36"/>
  <c r="N43" i="36"/>
  <c r="BO43" i="36"/>
  <c r="AB43" i="36"/>
  <c r="D43" i="36"/>
  <c r="H43" i="36"/>
  <c r="Z43" i="36"/>
  <c r="AF43" i="36"/>
  <c r="CO45" i="17" l="1"/>
  <c r="CU45" i="17"/>
  <c r="AU45" i="17"/>
  <c r="V45" i="17"/>
  <c r="G45" i="17"/>
  <c r="CL45" i="17"/>
  <c r="BZ45" i="17"/>
  <c r="BH45" i="17"/>
  <c r="T45" i="17"/>
  <c r="E45" i="17"/>
  <c r="AH45" i="17"/>
  <c r="BX45" i="17"/>
  <c r="BF45" i="17"/>
  <c r="AQ45" i="17"/>
  <c r="AB45" i="17"/>
  <c r="Q45" i="17"/>
  <c r="C45" i="17"/>
  <c r="BN45" i="17"/>
  <c r="BV45" i="17"/>
  <c r="BT45" i="17"/>
  <c r="BD45" i="17"/>
  <c r="AO45" i="17"/>
  <c r="CI45" i="17"/>
  <c r="BQ45" i="17"/>
  <c r="AS45" i="17"/>
  <c r="AM45" i="17"/>
  <c r="O45" i="17"/>
  <c r="CS45" i="17"/>
  <c r="CF45" i="17"/>
  <c r="BO45" i="17"/>
  <c r="BB45" i="17"/>
  <c r="AJ45" i="17"/>
  <c r="M45" i="17"/>
  <c r="CQ45" i="17"/>
  <c r="CD45" i="17"/>
  <c r="BM45" i="17"/>
  <c r="AY45" i="17"/>
  <c r="AF45" i="17"/>
  <c r="Z45" i="17"/>
  <c r="K45" i="17"/>
  <c r="CB45" i="17"/>
  <c r="BK45" i="17"/>
  <c r="AW45" i="17"/>
  <c r="AD45" i="17"/>
  <c r="X45" i="17"/>
  <c r="I45" i="17"/>
  <c r="BI45" i="17"/>
  <c r="D45" i="17"/>
  <c r="R45" i="17"/>
  <c r="AC45" i="17"/>
  <c r="AR45" i="17"/>
  <c r="CV45" i="17"/>
  <c r="CP45" i="17"/>
  <c r="F45" i="17"/>
  <c r="W45" i="17"/>
  <c r="AE45" i="17"/>
  <c r="AZ45" i="17"/>
  <c r="BR45" i="17"/>
  <c r="AI45" i="17"/>
  <c r="H45" i="17"/>
  <c r="Y45" i="17"/>
  <c r="AG45" i="17"/>
  <c r="BC45" i="17"/>
  <c r="BY45" i="17"/>
  <c r="CM45" i="17"/>
  <c r="L45" i="17"/>
  <c r="AN45" i="17"/>
  <c r="BE45" i="17"/>
  <c r="CC45" i="17"/>
  <c r="CR45" i="17"/>
  <c r="N45" i="17"/>
  <c r="AP45" i="17"/>
  <c r="BL45" i="17"/>
  <c r="CE45" i="17"/>
  <c r="CT45" i="17"/>
  <c r="P45" i="17"/>
  <c r="BU45" i="17"/>
  <c r="CG45" i="17"/>
  <c r="AT45" i="17"/>
  <c r="U45" i="17"/>
  <c r="BP45" i="17"/>
  <c r="AA45" i="17"/>
  <c r="BG45" i="17"/>
  <c r="CA45" i="17"/>
  <c r="CJ45" i="17"/>
  <c r="AK45" i="17"/>
  <c r="BW45" i="17"/>
  <c r="AV45" i="17"/>
  <c r="J45" i="17"/>
  <c r="AX45" i="17"/>
  <c r="AU44" i="36"/>
  <c r="S44" i="36"/>
  <c r="L44" i="36"/>
  <c r="H44" i="36"/>
  <c r="AB44" i="36"/>
  <c r="O44" i="36"/>
  <c r="Z44" i="36"/>
  <c r="AM44" i="36"/>
  <c r="AD44" i="36"/>
  <c r="AK44" i="36"/>
  <c r="BK44" i="36"/>
  <c r="V44" i="36"/>
  <c r="AQ44" i="36"/>
  <c r="Y44" i="36"/>
  <c r="BJ44" i="36"/>
  <c r="BC44" i="36"/>
  <c r="AY44" i="36"/>
  <c r="E44" i="36"/>
  <c r="K44" i="36"/>
  <c r="AE44" i="36"/>
  <c r="AO44" i="36"/>
  <c r="BF44" i="36"/>
  <c r="C44" i="36"/>
  <c r="N44" i="36"/>
  <c r="Q44" i="36"/>
  <c r="AL44" i="36"/>
  <c r="BL44" i="36"/>
  <c r="I44" i="36"/>
  <c r="G44" i="36"/>
  <c r="BM44" i="36"/>
  <c r="BN44" i="36"/>
  <c r="AA44" i="36"/>
  <c r="AN44" i="36"/>
  <c r="BH44" i="36"/>
  <c r="BA44" i="36"/>
  <c r="AT44" i="36"/>
  <c r="D44" i="36"/>
  <c r="J44" i="36"/>
  <c r="AX44" i="36"/>
  <c r="AZ44" i="36"/>
  <c r="AJ44" i="36"/>
  <c r="F44" i="36"/>
  <c r="T44" i="36"/>
  <c r="AF44" i="36"/>
  <c r="AW44" i="36"/>
  <c r="W44" i="36"/>
  <c r="AR44" i="36"/>
  <c r="AH44" i="36"/>
  <c r="R44" i="36"/>
  <c r="AI44" i="36"/>
  <c r="P44" i="36"/>
  <c r="AC44" i="36"/>
  <c r="BB44" i="36"/>
  <c r="BD44" i="36"/>
  <c r="U44" i="36"/>
  <c r="BI44" i="36"/>
  <c r="BG44" i="36"/>
  <c r="BO44" i="36"/>
  <c r="AM45" i="36" l="1"/>
  <c r="AN45" i="36"/>
  <c r="BH45" i="36"/>
  <c r="BA45" i="36"/>
  <c r="AT45" i="36"/>
  <c r="BN45" i="36"/>
  <c r="AJ45" i="36"/>
  <c r="AC45" i="36"/>
  <c r="AW45" i="36"/>
  <c r="T45" i="36"/>
  <c r="R45" i="36"/>
  <c r="AH45" i="36"/>
  <c r="BF45" i="36"/>
  <c r="V45" i="36"/>
  <c r="BJ45" i="36"/>
  <c r="BC45" i="36"/>
  <c r="AY45" i="36"/>
  <c r="AQ45" i="36"/>
  <c r="AL45" i="36"/>
  <c r="AE45" i="36"/>
  <c r="Y45" i="36"/>
  <c r="E45" i="36"/>
  <c r="K45" i="36"/>
  <c r="BB45" i="36"/>
  <c r="S45" i="36"/>
  <c r="AX45" i="36"/>
  <c r="AU45" i="36"/>
  <c r="BK45" i="36"/>
  <c r="BG45" i="36"/>
  <c r="BL45" i="36"/>
  <c r="C45" i="36"/>
  <c r="AD45" i="36"/>
  <c r="AZ45" i="36"/>
  <c r="AK45" i="36"/>
  <c r="O45" i="36"/>
  <c r="L45" i="36"/>
  <c r="I45" i="36"/>
  <c r="W45" i="36"/>
  <c r="AO45" i="36"/>
  <c r="J45" i="36"/>
  <c r="BM45" i="36"/>
  <c r="AR45" i="36"/>
  <c r="AB45" i="36"/>
  <c r="AI45" i="36"/>
  <c r="AF45" i="36"/>
  <c r="AA45" i="36"/>
  <c r="N45" i="36"/>
  <c r="H45" i="36"/>
  <c r="Q45" i="36"/>
  <c r="U45" i="36"/>
  <c r="Z45" i="36"/>
  <c r="BD45" i="36"/>
  <c r="P45" i="36"/>
  <c r="F45" i="36"/>
  <c r="BO45" i="36"/>
  <c r="G45" i="36"/>
  <c r="D45" i="36"/>
  <c r="BI45" i="36"/>
  <c r="CB46" i="17"/>
  <c r="BK46" i="17"/>
  <c r="AW46" i="17"/>
  <c r="AD46" i="17"/>
  <c r="CO46" i="17"/>
  <c r="CU46" i="17"/>
  <c r="AU46" i="17"/>
  <c r="CL46" i="17"/>
  <c r="BZ46" i="17"/>
  <c r="BH46" i="17"/>
  <c r="AH46" i="17"/>
  <c r="BX46" i="17"/>
  <c r="BF46" i="17"/>
  <c r="AQ46" i="17"/>
  <c r="AB46" i="17"/>
  <c r="BV46" i="17"/>
  <c r="BT46" i="17"/>
  <c r="BD46" i="17"/>
  <c r="AO46" i="17"/>
  <c r="CI46" i="17"/>
  <c r="BQ46" i="17"/>
  <c r="AS46" i="17"/>
  <c r="AM46" i="17"/>
  <c r="CS46" i="17"/>
  <c r="CF46" i="17"/>
  <c r="BO46" i="17"/>
  <c r="BB46" i="17"/>
  <c r="AJ46" i="17"/>
  <c r="CQ46" i="17"/>
  <c r="CD46" i="17"/>
  <c r="BM46" i="17"/>
  <c r="AY46" i="17"/>
  <c r="AF46" i="17"/>
  <c r="Z46" i="17"/>
  <c r="K46" i="17"/>
  <c r="X46" i="17"/>
  <c r="I46" i="17"/>
  <c r="V46" i="17"/>
  <c r="G46" i="17"/>
  <c r="T46" i="17"/>
  <c r="E46" i="17"/>
  <c r="Q46" i="17"/>
  <c r="C46" i="17"/>
  <c r="O46" i="17"/>
  <c r="M46" i="17"/>
  <c r="BN46" i="17"/>
  <c r="L46" i="17"/>
  <c r="AA46" i="17"/>
  <c r="AG46" i="17"/>
  <c r="AZ46" i="17"/>
  <c r="BG46" i="17"/>
  <c r="CJ46" i="17"/>
  <c r="J46" i="17"/>
  <c r="AN46" i="17"/>
  <c r="BE46" i="17"/>
  <c r="N46" i="17"/>
  <c r="AP46" i="17"/>
  <c r="CV46" i="17"/>
  <c r="CC46" i="17"/>
  <c r="CR46" i="17"/>
  <c r="BI46" i="17"/>
  <c r="AC46" i="17"/>
  <c r="BU46" i="17"/>
  <c r="CG46" i="17"/>
  <c r="R46" i="17"/>
  <c r="AV46" i="17"/>
  <c r="BP46" i="17"/>
  <c r="BW46" i="17"/>
  <c r="D46" i="17"/>
  <c r="U46" i="17"/>
  <c r="AX46" i="17"/>
  <c r="BR46" i="17"/>
  <c r="AI46" i="17"/>
  <c r="H46" i="17"/>
  <c r="BC46" i="17"/>
  <c r="CT46" i="17"/>
  <c r="P46" i="17"/>
  <c r="AT46" i="17"/>
  <c r="W46" i="17"/>
  <c r="BL46" i="17"/>
  <c r="Y46" i="17"/>
  <c r="BY46" i="17"/>
  <c r="CA46" i="17"/>
  <c r="AE46" i="17"/>
  <c r="CE46" i="17"/>
  <c r="AK46" i="17"/>
  <c r="CM46" i="17"/>
  <c r="F46" i="17"/>
  <c r="AR46" i="17"/>
  <c r="CP46" i="17"/>
  <c r="AE46" i="36" l="1"/>
  <c r="Y46" i="36"/>
  <c r="E46" i="36"/>
  <c r="N46" i="36"/>
  <c r="K46" i="36"/>
  <c r="BF46" i="36"/>
  <c r="I46" i="36"/>
  <c r="G46" i="36"/>
  <c r="C46" i="36"/>
  <c r="AL46" i="36"/>
  <c r="BH46" i="36"/>
  <c r="BA46" i="36"/>
  <c r="AT46" i="36"/>
  <c r="BL46" i="36"/>
  <c r="BN46" i="36"/>
  <c r="AA46" i="36"/>
  <c r="AJ46" i="36"/>
  <c r="AC46" i="36"/>
  <c r="AN46" i="36"/>
  <c r="AW46" i="36"/>
  <c r="P46" i="36"/>
  <c r="T46" i="36"/>
  <c r="R46" i="36"/>
  <c r="AH46" i="36"/>
  <c r="W46" i="36"/>
  <c r="Q46" i="36"/>
  <c r="AU46" i="36"/>
  <c r="AK46" i="36"/>
  <c r="Z46" i="36"/>
  <c r="V46" i="36"/>
  <c r="AQ46" i="36"/>
  <c r="BB46" i="36"/>
  <c r="AZ46" i="36"/>
  <c r="AO46" i="36"/>
  <c r="D46" i="36"/>
  <c r="AR46" i="36"/>
  <c r="F46" i="36"/>
  <c r="H46" i="36"/>
  <c r="BK46" i="36"/>
  <c r="BM46" i="36"/>
  <c r="BO46" i="36"/>
  <c r="BJ46" i="36"/>
  <c r="AB46" i="36"/>
  <c r="AI46" i="36"/>
  <c r="L46" i="36"/>
  <c r="BC46" i="36"/>
  <c r="S46" i="36"/>
  <c r="AM46" i="36"/>
  <c r="O46" i="36"/>
  <c r="AY46" i="36"/>
  <c r="U46" i="36"/>
  <c r="AX46" i="36"/>
  <c r="AD46" i="36"/>
  <c r="BI46" i="36"/>
  <c r="BG46" i="36"/>
  <c r="BD46" i="36"/>
  <c r="J46" i="36"/>
  <c r="AF46" i="36"/>
  <c r="E47" i="17"/>
  <c r="F47" i="17"/>
  <c r="CI47" i="17"/>
  <c r="BQ47" i="17"/>
  <c r="AS47" i="17"/>
  <c r="AM47" i="17"/>
  <c r="O47" i="17"/>
  <c r="CS47" i="17"/>
  <c r="CF47" i="17"/>
  <c r="BO47" i="17"/>
  <c r="BB47" i="17"/>
  <c r="AJ47" i="17"/>
  <c r="M47" i="17"/>
  <c r="CQ47" i="17"/>
  <c r="CD47" i="17"/>
  <c r="BM47" i="17"/>
  <c r="AY47" i="17"/>
  <c r="AF47" i="17"/>
  <c r="Z47" i="17"/>
  <c r="K47" i="17"/>
  <c r="CB47" i="17"/>
  <c r="BK47" i="17"/>
  <c r="AW47" i="17"/>
  <c r="AD47" i="17"/>
  <c r="X47" i="17"/>
  <c r="I47" i="17"/>
  <c r="CO47" i="17"/>
  <c r="CU47" i="17"/>
  <c r="AU47" i="17"/>
  <c r="V47" i="17"/>
  <c r="G47" i="17"/>
  <c r="CL47" i="17"/>
  <c r="BZ47" i="17"/>
  <c r="BH47" i="17"/>
  <c r="T47" i="17"/>
  <c r="C47" i="17"/>
  <c r="AH47" i="17"/>
  <c r="BX47" i="17"/>
  <c r="BF47" i="17"/>
  <c r="AQ47" i="17"/>
  <c r="AB47" i="17"/>
  <c r="Q47" i="17"/>
  <c r="BV47" i="17"/>
  <c r="BT47" i="17"/>
  <c r="BD47" i="17"/>
  <c r="AO47" i="17"/>
  <c r="BN47" i="17"/>
  <c r="D47" i="17"/>
  <c r="U47" i="17"/>
  <c r="BL47" i="17"/>
  <c r="CC47" i="17"/>
  <c r="AC47" i="17"/>
  <c r="AV47" i="17"/>
  <c r="BP47" i="17"/>
  <c r="CJ47" i="17"/>
  <c r="BI47" i="17"/>
  <c r="R47" i="17"/>
  <c r="AX47" i="17"/>
  <c r="BG47" i="17"/>
  <c r="BW47" i="17"/>
  <c r="H47" i="17"/>
  <c r="Y47" i="17"/>
  <c r="AG47" i="17"/>
  <c r="BC47" i="17"/>
  <c r="BY47" i="17"/>
  <c r="CM47" i="17"/>
  <c r="J47" i="17"/>
  <c r="AA47" i="17"/>
  <c r="AK47" i="17"/>
  <c r="AT47" i="17"/>
  <c r="CA47" i="17"/>
  <c r="CP47" i="17"/>
  <c r="L47" i="17"/>
  <c r="AN47" i="17"/>
  <c r="BE47" i="17"/>
  <c r="CR47" i="17"/>
  <c r="AR47" i="17"/>
  <c r="CT47" i="17"/>
  <c r="N47" i="17"/>
  <c r="AZ47" i="17"/>
  <c r="P47" i="17"/>
  <c r="CV47" i="17"/>
  <c r="W47" i="17"/>
  <c r="BU47" i="17"/>
  <c r="BR47" i="17"/>
  <c r="CE47" i="17"/>
  <c r="AE47" i="17"/>
  <c r="CG47" i="17"/>
  <c r="AP47" i="17"/>
  <c r="AI47" i="17"/>
  <c r="AH47" i="36" l="1"/>
  <c r="V47" i="36"/>
  <c r="BH47" i="36"/>
  <c r="Y47" i="36"/>
  <c r="BA47" i="36"/>
  <c r="BJ47" i="36"/>
  <c r="AK47" i="36"/>
  <c r="Z47" i="36"/>
  <c r="AZ47" i="36"/>
  <c r="H47" i="36"/>
  <c r="AI47" i="36"/>
  <c r="D47" i="36"/>
  <c r="BF47" i="36"/>
  <c r="BB47" i="36"/>
  <c r="L47" i="36"/>
  <c r="AR47" i="36"/>
  <c r="BM47" i="36"/>
  <c r="AM47" i="36"/>
  <c r="AW47" i="36"/>
  <c r="AF47" i="36"/>
  <c r="AB47" i="36"/>
  <c r="J47" i="36"/>
  <c r="AX47" i="36"/>
  <c r="Q47" i="36"/>
  <c r="AT47" i="36"/>
  <c r="O47" i="36"/>
  <c r="AD47" i="36"/>
  <c r="I47" i="36"/>
  <c r="S47" i="36"/>
  <c r="F47" i="36"/>
  <c r="U47" i="36"/>
  <c r="BD47" i="36"/>
  <c r="BO47" i="36"/>
  <c r="AU47" i="36"/>
  <c r="BI47" i="36"/>
  <c r="BG47" i="36"/>
  <c r="AO47" i="36"/>
  <c r="AC47" i="36"/>
  <c r="N47" i="36"/>
  <c r="P47" i="36"/>
  <c r="AN47" i="36"/>
  <c r="BC47" i="36"/>
  <c r="K47" i="36"/>
  <c r="AA47" i="36"/>
  <c r="BN47" i="36"/>
  <c r="AY47" i="36"/>
  <c r="E47" i="36"/>
  <c r="W47" i="36"/>
  <c r="T47" i="36"/>
  <c r="BK47" i="36"/>
  <c r="AL47" i="36"/>
  <c r="G47" i="36"/>
  <c r="BL47" i="36"/>
  <c r="AQ47" i="36"/>
  <c r="AJ47" i="36"/>
  <c r="C47" i="36"/>
  <c r="AE47" i="36"/>
  <c r="R47" i="36"/>
  <c r="AH48" i="17"/>
  <c r="BX48" i="17"/>
  <c r="BF48" i="17"/>
  <c r="AQ48" i="17"/>
  <c r="AB48" i="17"/>
  <c r="Q48" i="17"/>
  <c r="C48" i="17"/>
  <c r="BV48" i="17"/>
  <c r="BT48" i="17"/>
  <c r="BD48" i="17"/>
  <c r="AO48" i="17"/>
  <c r="CI48" i="17"/>
  <c r="BQ48" i="17"/>
  <c r="AS48" i="17"/>
  <c r="AM48" i="17"/>
  <c r="O48" i="17"/>
  <c r="CS48" i="17"/>
  <c r="CF48" i="17"/>
  <c r="BO48" i="17"/>
  <c r="BB48" i="17"/>
  <c r="AJ48" i="17"/>
  <c r="M48" i="17"/>
  <c r="CQ48" i="17"/>
  <c r="CD48" i="17"/>
  <c r="BM48" i="17"/>
  <c r="AY48" i="17"/>
  <c r="AF48" i="17"/>
  <c r="Z48" i="17"/>
  <c r="K48" i="17"/>
  <c r="CB48" i="17"/>
  <c r="BK48" i="17"/>
  <c r="AW48" i="17"/>
  <c r="AD48" i="17"/>
  <c r="X48" i="17"/>
  <c r="I48" i="17"/>
  <c r="CO48" i="17"/>
  <c r="CU48" i="17"/>
  <c r="AU48" i="17"/>
  <c r="V48" i="17"/>
  <c r="G48" i="17"/>
  <c r="CL48" i="17"/>
  <c r="BZ48" i="17"/>
  <c r="BH48" i="17"/>
  <c r="T48" i="17"/>
  <c r="E48" i="17"/>
  <c r="BI48" i="17"/>
  <c r="N48" i="17"/>
  <c r="AK48" i="17"/>
  <c r="BC48" i="17"/>
  <c r="BR48" i="17"/>
  <c r="BW48" i="17"/>
  <c r="F48" i="17"/>
  <c r="W48" i="17"/>
  <c r="AE48" i="17"/>
  <c r="AZ48" i="17"/>
  <c r="BY48" i="17"/>
  <c r="CM48" i="17"/>
  <c r="H48" i="17"/>
  <c r="Y48" i="17"/>
  <c r="AG48" i="17"/>
  <c r="AT48" i="17"/>
  <c r="CA48" i="17"/>
  <c r="CP48" i="17"/>
  <c r="BN48" i="17"/>
  <c r="L48" i="17"/>
  <c r="AP48" i="17"/>
  <c r="CV48" i="17"/>
  <c r="CC48" i="17"/>
  <c r="CR48" i="17"/>
  <c r="P48" i="17"/>
  <c r="AR48" i="17"/>
  <c r="BL48" i="17"/>
  <c r="CE48" i="17"/>
  <c r="CT48" i="17"/>
  <c r="AC48" i="17"/>
  <c r="BU48" i="17"/>
  <c r="CG48" i="17"/>
  <c r="AN48" i="17"/>
  <c r="AI48" i="17"/>
  <c r="D48" i="17"/>
  <c r="AV48" i="17"/>
  <c r="J48" i="17"/>
  <c r="AX48" i="17"/>
  <c r="R48" i="17"/>
  <c r="BE48" i="17"/>
  <c r="U48" i="17"/>
  <c r="BP48" i="17"/>
  <c r="AA48" i="17"/>
  <c r="BG48" i="17"/>
  <c r="CJ48" i="17"/>
  <c r="CO49" i="17" l="1"/>
  <c r="CU49" i="17"/>
  <c r="AU49" i="17"/>
  <c r="V49" i="17"/>
  <c r="G49" i="17"/>
  <c r="CL49" i="17"/>
  <c r="BZ49" i="17"/>
  <c r="BH49" i="17"/>
  <c r="T49" i="17"/>
  <c r="E49" i="17"/>
  <c r="AH49" i="17"/>
  <c r="BX49" i="17"/>
  <c r="BF49" i="17"/>
  <c r="AQ49" i="17"/>
  <c r="AB49" i="17"/>
  <c r="Q49" i="17"/>
  <c r="C49" i="17"/>
  <c r="BV49" i="17"/>
  <c r="BT49" i="17"/>
  <c r="BD49" i="17"/>
  <c r="AO49" i="17"/>
  <c r="CI49" i="17"/>
  <c r="BQ49" i="17"/>
  <c r="AS49" i="17"/>
  <c r="AM49" i="17"/>
  <c r="O49" i="17"/>
  <c r="CS49" i="17"/>
  <c r="CF49" i="17"/>
  <c r="BO49" i="17"/>
  <c r="BB49" i="17"/>
  <c r="AJ49" i="17"/>
  <c r="M49" i="17"/>
  <c r="CQ49" i="17"/>
  <c r="CD49" i="17"/>
  <c r="BM49" i="17"/>
  <c r="AY49" i="17"/>
  <c r="AF49" i="17"/>
  <c r="Z49" i="17"/>
  <c r="K49" i="17"/>
  <c r="CB49" i="17"/>
  <c r="BK49" i="17"/>
  <c r="AW49" i="17"/>
  <c r="AD49" i="17"/>
  <c r="X49" i="17"/>
  <c r="I49" i="17"/>
  <c r="BN49" i="17"/>
  <c r="F49" i="17"/>
  <c r="U49" i="17"/>
  <c r="BL49" i="17"/>
  <c r="CC49" i="17"/>
  <c r="BI49" i="17"/>
  <c r="L49" i="17"/>
  <c r="AN49" i="17"/>
  <c r="BE49" i="17"/>
  <c r="CR49" i="17"/>
  <c r="N49" i="17"/>
  <c r="AP49" i="17"/>
  <c r="CV49" i="17"/>
  <c r="CE49" i="17"/>
  <c r="CT49" i="17"/>
  <c r="AC49" i="17"/>
  <c r="AV49" i="17"/>
  <c r="BP49" i="17"/>
  <c r="CJ49" i="17"/>
  <c r="R49" i="17"/>
  <c r="AX49" i="17"/>
  <c r="BG49" i="17"/>
  <c r="BW49" i="17"/>
  <c r="D49" i="17"/>
  <c r="W49" i="17"/>
  <c r="AE49" i="17"/>
  <c r="AZ49" i="17"/>
  <c r="BR49" i="17"/>
  <c r="AI49" i="17"/>
  <c r="AG49" i="17"/>
  <c r="CG49" i="17"/>
  <c r="AK49" i="17"/>
  <c r="CM49" i="17"/>
  <c r="H49" i="17"/>
  <c r="AR49" i="17"/>
  <c r="CP49" i="17"/>
  <c r="J49" i="17"/>
  <c r="BC49" i="17"/>
  <c r="P49" i="17"/>
  <c r="AT49" i="17"/>
  <c r="Y49" i="17"/>
  <c r="BU49" i="17"/>
  <c r="AA49" i="17"/>
  <c r="BY49" i="17"/>
  <c r="CA49" i="17"/>
  <c r="V48" i="36"/>
  <c r="BF48" i="36"/>
  <c r="BA48" i="36"/>
  <c r="AQ48" i="36"/>
  <c r="BN48" i="36"/>
  <c r="AE48" i="36"/>
  <c r="Y48" i="36"/>
  <c r="E48" i="36"/>
  <c r="N48" i="36"/>
  <c r="K48" i="36"/>
  <c r="BJ48" i="36"/>
  <c r="G48" i="36"/>
  <c r="C48" i="36"/>
  <c r="I48" i="36"/>
  <c r="AY48" i="36"/>
  <c r="AL48" i="36"/>
  <c r="BC48" i="36"/>
  <c r="AT48" i="36"/>
  <c r="AN48" i="36"/>
  <c r="BL48" i="36"/>
  <c r="BH48" i="36"/>
  <c r="AA48" i="36"/>
  <c r="AC48" i="36"/>
  <c r="AJ48" i="36"/>
  <c r="J48" i="36"/>
  <c r="L48" i="36"/>
  <c r="O48" i="36"/>
  <c r="AD48" i="36"/>
  <c r="AZ48" i="36"/>
  <c r="Z48" i="36"/>
  <c r="AF48" i="36"/>
  <c r="S48" i="36"/>
  <c r="AW48" i="36"/>
  <c r="AM48" i="36"/>
  <c r="AU48" i="36"/>
  <c r="AR48" i="36"/>
  <c r="BK48" i="36"/>
  <c r="BB48" i="36"/>
  <c r="AH48" i="36"/>
  <c r="AK48" i="36"/>
  <c r="AI48" i="36"/>
  <c r="P48" i="36"/>
  <c r="T48" i="36"/>
  <c r="Q48" i="36"/>
  <c r="W48" i="36"/>
  <c r="AB48" i="36"/>
  <c r="R48" i="36"/>
  <c r="U48" i="36"/>
  <c r="AX48" i="36"/>
  <c r="BM48" i="36"/>
  <c r="F48" i="36"/>
  <c r="BO48" i="36"/>
  <c r="AO48" i="36"/>
  <c r="H48" i="36"/>
  <c r="BI48" i="36"/>
  <c r="D48" i="36"/>
  <c r="BG48" i="36"/>
  <c r="BD48" i="36"/>
  <c r="BB49" i="36" l="1"/>
  <c r="AC49" i="36"/>
  <c r="G49" i="36"/>
  <c r="BN49" i="36"/>
  <c r="J49" i="36"/>
  <c r="R49" i="36"/>
  <c r="AT49" i="36"/>
  <c r="BC49" i="36"/>
  <c r="V49" i="36"/>
  <c r="C49" i="36"/>
  <c r="AM49" i="36"/>
  <c r="AY49" i="36"/>
  <c r="BA49" i="36"/>
  <c r="BL49" i="36"/>
  <c r="BF49" i="36"/>
  <c r="Y49" i="36"/>
  <c r="AL49" i="36"/>
  <c r="AH49" i="36"/>
  <c r="AA49" i="36"/>
  <c r="E49" i="36"/>
  <c r="AJ49" i="36"/>
  <c r="P49" i="36"/>
  <c r="T49" i="36"/>
  <c r="N49" i="36"/>
  <c r="BH49" i="36"/>
  <c r="AE49" i="36"/>
  <c r="BJ49" i="36"/>
  <c r="AN49" i="36"/>
  <c r="I49" i="36"/>
  <c r="AW49" i="36"/>
  <c r="AX49" i="36"/>
  <c r="AU49" i="36"/>
  <c r="BK49" i="36"/>
  <c r="AZ49" i="36"/>
  <c r="AR49" i="36"/>
  <c r="H49" i="36"/>
  <c r="Z49" i="36"/>
  <c r="AD49" i="36"/>
  <c r="K49" i="36"/>
  <c r="O49" i="36"/>
  <c r="L49" i="36"/>
  <c r="AQ49" i="36"/>
  <c r="S49" i="36"/>
  <c r="BM49" i="36"/>
  <c r="AO49" i="36"/>
  <c r="AI49" i="36"/>
  <c r="AF49" i="36"/>
  <c r="BG49" i="36"/>
  <c r="Q49" i="36"/>
  <c r="BI49" i="36"/>
  <c r="D49" i="36"/>
  <c r="U49" i="36"/>
  <c r="BD49" i="36"/>
  <c r="AB49" i="36"/>
  <c r="BO49" i="36"/>
  <c r="F49" i="36"/>
  <c r="AK49" i="36"/>
  <c r="W49" i="36"/>
  <c r="CQ50" i="17"/>
  <c r="CD50" i="17"/>
  <c r="BM50" i="17"/>
  <c r="AY50" i="17"/>
  <c r="AF50" i="17"/>
  <c r="Z50" i="17"/>
  <c r="K50" i="17"/>
  <c r="CB50" i="17"/>
  <c r="BK50" i="17"/>
  <c r="AW50" i="17"/>
  <c r="AD50" i="17"/>
  <c r="X50" i="17"/>
  <c r="I50" i="17"/>
  <c r="CO50" i="17"/>
  <c r="CU50" i="17"/>
  <c r="AU50" i="17"/>
  <c r="V50" i="17"/>
  <c r="G50" i="17"/>
  <c r="CL50" i="17"/>
  <c r="BZ50" i="17"/>
  <c r="BH50" i="17"/>
  <c r="T50" i="17"/>
  <c r="E50" i="17"/>
  <c r="AH50" i="17"/>
  <c r="BX50" i="17"/>
  <c r="BF50" i="17"/>
  <c r="AQ50" i="17"/>
  <c r="AB50" i="17"/>
  <c r="Q50" i="17"/>
  <c r="C50" i="17"/>
  <c r="BV50" i="17"/>
  <c r="BT50" i="17"/>
  <c r="BD50" i="17"/>
  <c r="AO50" i="17"/>
  <c r="CI50" i="17"/>
  <c r="BQ50" i="17"/>
  <c r="AS50" i="17"/>
  <c r="AM50" i="17"/>
  <c r="O50" i="17"/>
  <c r="CS50" i="17"/>
  <c r="CF50" i="17"/>
  <c r="BO50" i="17"/>
  <c r="BB50" i="17"/>
  <c r="AJ50" i="17"/>
  <c r="M50" i="17"/>
  <c r="N50" i="17"/>
  <c r="AK50" i="17"/>
  <c r="BC50" i="17"/>
  <c r="BR50" i="17"/>
  <c r="BW50" i="17"/>
  <c r="BI50" i="17"/>
  <c r="AC50" i="17"/>
  <c r="BU50" i="17"/>
  <c r="CG50" i="17"/>
  <c r="BN50" i="17"/>
  <c r="R50" i="17"/>
  <c r="AV50" i="17"/>
  <c r="BP50" i="17"/>
  <c r="CJ50" i="17"/>
  <c r="F50" i="17"/>
  <c r="W50" i="17"/>
  <c r="AE50" i="17"/>
  <c r="AZ50" i="17"/>
  <c r="BY50" i="17"/>
  <c r="CM50" i="17"/>
  <c r="H50" i="17"/>
  <c r="Y50" i="17"/>
  <c r="AG50" i="17"/>
  <c r="AT50" i="17"/>
  <c r="CA50" i="17"/>
  <c r="CP50" i="17"/>
  <c r="J50" i="17"/>
  <c r="AA50" i="17"/>
  <c r="AN50" i="17"/>
  <c r="BE50" i="17"/>
  <c r="CC50" i="17"/>
  <c r="CE50" i="17"/>
  <c r="AP50" i="17"/>
  <c r="AI50" i="17"/>
  <c r="D50" i="17"/>
  <c r="AR50" i="17"/>
  <c r="CR50" i="17"/>
  <c r="L50" i="17"/>
  <c r="AX50" i="17"/>
  <c r="CT50" i="17"/>
  <c r="P50" i="17"/>
  <c r="CV50" i="17"/>
  <c r="U50" i="17"/>
  <c r="BL50" i="17"/>
  <c r="BG50" i="17"/>
  <c r="AI50" i="36" l="1"/>
  <c r="K50" i="36"/>
  <c r="AQ50" i="36"/>
  <c r="I50" i="36"/>
  <c r="E50" i="36"/>
  <c r="W50" i="36"/>
  <c r="G50" i="36"/>
  <c r="AW50" i="36"/>
  <c r="BF50" i="36"/>
  <c r="AC50" i="36"/>
  <c r="BC50" i="36"/>
  <c r="R50" i="36"/>
  <c r="AH50" i="36"/>
  <c r="AT50" i="36"/>
  <c r="BL50" i="36"/>
  <c r="AY50" i="36"/>
  <c r="V50" i="36"/>
  <c r="AJ50" i="36"/>
  <c r="C50" i="36"/>
  <c r="AE50" i="36"/>
  <c r="BA50" i="36"/>
  <c r="AN50" i="36"/>
  <c r="T50" i="36"/>
  <c r="P50" i="36"/>
  <c r="F50" i="36"/>
  <c r="AD50" i="36"/>
  <c r="U50" i="36"/>
  <c r="BI50" i="36"/>
  <c r="BJ50" i="36"/>
  <c r="AF50" i="36"/>
  <c r="Z50" i="36"/>
  <c r="BG50" i="36"/>
  <c r="Q50" i="36"/>
  <c r="AO50" i="36"/>
  <c r="AK50" i="36"/>
  <c r="AM50" i="36"/>
  <c r="L50" i="36"/>
  <c r="J50" i="36"/>
  <c r="BB50" i="36"/>
  <c r="AU50" i="36"/>
  <c r="S50" i="36"/>
  <c r="BN50" i="36"/>
  <c r="D50" i="36"/>
  <c r="BO50" i="36"/>
  <c r="BD50" i="36"/>
  <c r="AZ50" i="36"/>
  <c r="H50" i="36"/>
  <c r="AR50" i="36"/>
  <c r="O50" i="36"/>
  <c r="BM50" i="36"/>
  <c r="BK50" i="36"/>
  <c r="AX50" i="36"/>
  <c r="AL50" i="36"/>
  <c r="AA50" i="36"/>
  <c r="AB50" i="36"/>
  <c r="Y50" i="36"/>
  <c r="BH50" i="36"/>
  <c r="N50" i="36"/>
  <c r="CI51" i="17"/>
  <c r="BQ51" i="17"/>
  <c r="AS51" i="17"/>
  <c r="AM51" i="17"/>
  <c r="O51" i="17"/>
  <c r="CS51" i="17"/>
  <c r="CF51" i="17"/>
  <c r="BO51" i="17"/>
  <c r="BB51" i="17"/>
  <c r="AJ51" i="17"/>
  <c r="M51" i="17"/>
  <c r="CQ51" i="17"/>
  <c r="CD51" i="17"/>
  <c r="BM51" i="17"/>
  <c r="AY51" i="17"/>
  <c r="AF51" i="17"/>
  <c r="Z51" i="17"/>
  <c r="K51" i="17"/>
  <c r="CB51" i="17"/>
  <c r="BK51" i="17"/>
  <c r="AW51" i="17"/>
  <c r="AD51" i="17"/>
  <c r="X51" i="17"/>
  <c r="I51" i="17"/>
  <c r="CO51" i="17"/>
  <c r="CU51" i="17"/>
  <c r="AU51" i="17"/>
  <c r="V51" i="17"/>
  <c r="G51" i="17"/>
  <c r="CL51" i="17"/>
  <c r="BZ51" i="17"/>
  <c r="BH51" i="17"/>
  <c r="T51" i="17"/>
  <c r="E51" i="17"/>
  <c r="AH51" i="17"/>
  <c r="BX51" i="17"/>
  <c r="BF51" i="17"/>
  <c r="AQ51" i="17"/>
  <c r="AB51" i="17"/>
  <c r="Q51" i="17"/>
  <c r="C51" i="17"/>
  <c r="BV51" i="17"/>
  <c r="BT51" i="17"/>
  <c r="BD51" i="17"/>
  <c r="AO51" i="17"/>
  <c r="BI51" i="17"/>
  <c r="F51" i="17"/>
  <c r="U51" i="17"/>
  <c r="BL51" i="17"/>
  <c r="CC51" i="17"/>
  <c r="BN51" i="17"/>
  <c r="D51" i="17"/>
  <c r="W51" i="17"/>
  <c r="AE51" i="17"/>
  <c r="AZ51" i="17"/>
  <c r="BR51" i="17"/>
  <c r="AI51" i="17"/>
  <c r="H51" i="17"/>
  <c r="Y51" i="17"/>
  <c r="AG51" i="17"/>
  <c r="BC51" i="17"/>
  <c r="BY51" i="17"/>
  <c r="CM51" i="17"/>
  <c r="L51" i="17"/>
  <c r="AN51" i="17"/>
  <c r="BE51" i="17"/>
  <c r="CR51" i="17"/>
  <c r="N51" i="17"/>
  <c r="AP51" i="17"/>
  <c r="CV51" i="17"/>
  <c r="CE51" i="17"/>
  <c r="CT51" i="17"/>
  <c r="P51" i="17"/>
  <c r="AR51" i="17"/>
  <c r="BU51" i="17"/>
  <c r="CG51" i="17"/>
  <c r="AA51" i="17"/>
  <c r="BG51" i="17"/>
  <c r="AC51" i="17"/>
  <c r="CA51" i="17"/>
  <c r="CJ51" i="17"/>
  <c r="AK51" i="17"/>
  <c r="BW51" i="17"/>
  <c r="AV51" i="17"/>
  <c r="CP51" i="17"/>
  <c r="J51" i="17"/>
  <c r="AX51" i="17"/>
  <c r="AT51" i="17"/>
  <c r="R51" i="17"/>
  <c r="BP51" i="17"/>
  <c r="AR51" i="36" l="1"/>
  <c r="BB51" i="36"/>
  <c r="AO51" i="36"/>
  <c r="F51" i="36"/>
  <c r="Q51" i="36"/>
  <c r="W51" i="36"/>
  <c r="S51" i="36"/>
  <c r="AL51" i="36"/>
  <c r="Y51" i="36"/>
  <c r="AH51" i="36"/>
  <c r="U51" i="36"/>
  <c r="BA51" i="36"/>
  <c r="V51" i="36"/>
  <c r="BN51" i="36"/>
  <c r="AE51" i="36"/>
  <c r="BH51" i="36"/>
  <c r="AJ51" i="36"/>
  <c r="BL51" i="36"/>
  <c r="AQ51" i="36"/>
  <c r="O51" i="36"/>
  <c r="L51" i="36"/>
  <c r="AN51" i="36"/>
  <c r="T51" i="36"/>
  <c r="BF51" i="36"/>
  <c r="BK51" i="36"/>
  <c r="AC51" i="36"/>
  <c r="E51" i="36"/>
  <c r="BC51" i="36"/>
  <c r="AK51" i="36"/>
  <c r="Z51" i="36"/>
  <c r="AU51" i="36"/>
  <c r="AB51" i="36"/>
  <c r="R51" i="36"/>
  <c r="P51" i="36"/>
  <c r="AA51" i="36"/>
  <c r="H51" i="36"/>
  <c r="J51" i="36"/>
  <c r="AF51" i="36"/>
  <c r="I51" i="36"/>
  <c r="AI51" i="36"/>
  <c r="AY51" i="36"/>
  <c r="AW51" i="36"/>
  <c r="N51" i="36"/>
  <c r="D51" i="36"/>
  <c r="K51" i="36"/>
  <c r="C51" i="36"/>
  <c r="AM51" i="36"/>
  <c r="BM51" i="36"/>
  <c r="AX51" i="36"/>
  <c r="AZ51" i="36"/>
  <c r="BI51" i="36"/>
  <c r="BO51" i="36"/>
  <c r="AD51" i="36"/>
  <c r="BG51" i="36"/>
  <c r="G51" i="36"/>
  <c r="AT51" i="36"/>
  <c r="BJ51" i="36"/>
  <c r="BD51" i="36"/>
  <c r="AH52" i="17"/>
  <c r="BX52" i="17"/>
  <c r="BF52" i="17"/>
  <c r="AQ52" i="17"/>
  <c r="AB52" i="17"/>
  <c r="Q52" i="17"/>
  <c r="C52" i="17"/>
  <c r="BV52" i="17"/>
  <c r="BT52" i="17"/>
  <c r="BD52" i="17"/>
  <c r="AO52" i="17"/>
  <c r="CI52" i="17"/>
  <c r="BQ52" i="17"/>
  <c r="AS52" i="17"/>
  <c r="AM52" i="17"/>
  <c r="O52" i="17"/>
  <c r="CS52" i="17"/>
  <c r="CF52" i="17"/>
  <c r="BO52" i="17"/>
  <c r="BB52" i="17"/>
  <c r="AJ52" i="17"/>
  <c r="M52" i="17"/>
  <c r="CQ52" i="17"/>
  <c r="CD52" i="17"/>
  <c r="BM52" i="17"/>
  <c r="AY52" i="17"/>
  <c r="AF52" i="17"/>
  <c r="Z52" i="17"/>
  <c r="K52" i="17"/>
  <c r="CB52" i="17"/>
  <c r="BK52" i="17"/>
  <c r="AW52" i="17"/>
  <c r="AD52" i="17"/>
  <c r="X52" i="17"/>
  <c r="I52" i="17"/>
  <c r="CO52" i="17"/>
  <c r="CU52" i="17"/>
  <c r="AU52" i="17"/>
  <c r="V52" i="17"/>
  <c r="G52" i="17"/>
  <c r="CL52" i="17"/>
  <c r="BZ52" i="17"/>
  <c r="BH52" i="17"/>
  <c r="T52" i="17"/>
  <c r="E52" i="17"/>
  <c r="BI52" i="17"/>
  <c r="N52" i="17"/>
  <c r="AK52" i="17"/>
  <c r="BC52" i="17"/>
  <c r="BR52" i="17"/>
  <c r="BW52" i="17"/>
  <c r="BN52" i="17"/>
  <c r="J52" i="17"/>
  <c r="AA52" i="17"/>
  <c r="AN52" i="17"/>
  <c r="BE52" i="17"/>
  <c r="L52" i="17"/>
  <c r="AP52" i="17"/>
  <c r="CV52" i="17"/>
  <c r="CC52" i="17"/>
  <c r="CR52" i="17"/>
  <c r="AC52" i="17"/>
  <c r="BU52" i="17"/>
  <c r="CG52" i="17"/>
  <c r="R52" i="17"/>
  <c r="AV52" i="17"/>
  <c r="BP52" i="17"/>
  <c r="CJ52" i="17"/>
  <c r="D52" i="17"/>
  <c r="U52" i="17"/>
  <c r="AX52" i="17"/>
  <c r="BG52" i="17"/>
  <c r="AI52" i="17"/>
  <c r="W52" i="17"/>
  <c r="BL52" i="17"/>
  <c r="Y52" i="17"/>
  <c r="BY52" i="17"/>
  <c r="CA52" i="17"/>
  <c r="AE52" i="17"/>
  <c r="CE52" i="17"/>
  <c r="AG52" i="17"/>
  <c r="CM52" i="17"/>
  <c r="F52" i="17"/>
  <c r="AR52" i="17"/>
  <c r="CP52" i="17"/>
  <c r="H52" i="17"/>
  <c r="AZ52" i="17"/>
  <c r="CT52" i="17"/>
  <c r="AT52" i="17"/>
  <c r="P52" i="17"/>
  <c r="CO53" i="17" l="1"/>
  <c r="CU53" i="17"/>
  <c r="AU53" i="17"/>
  <c r="V53" i="17"/>
  <c r="G53" i="17"/>
  <c r="CL53" i="17"/>
  <c r="BZ53" i="17"/>
  <c r="BH53" i="17"/>
  <c r="T53" i="17"/>
  <c r="E53" i="17"/>
  <c r="AH53" i="17"/>
  <c r="BX53" i="17"/>
  <c r="BF53" i="17"/>
  <c r="AQ53" i="17"/>
  <c r="AB53" i="17"/>
  <c r="Q53" i="17"/>
  <c r="C53" i="17"/>
  <c r="BV53" i="17"/>
  <c r="BT53" i="17"/>
  <c r="BD53" i="17"/>
  <c r="AO53" i="17"/>
  <c r="CI53" i="17"/>
  <c r="BQ53" i="17"/>
  <c r="AS53" i="17"/>
  <c r="AM53" i="17"/>
  <c r="O53" i="17"/>
  <c r="CS53" i="17"/>
  <c r="CF53" i="17"/>
  <c r="BO53" i="17"/>
  <c r="BB53" i="17"/>
  <c r="AJ53" i="17"/>
  <c r="M53" i="17"/>
  <c r="CQ53" i="17"/>
  <c r="CD53" i="17"/>
  <c r="BM53" i="17"/>
  <c r="AY53" i="17"/>
  <c r="AF53" i="17"/>
  <c r="Z53" i="17"/>
  <c r="K53" i="17"/>
  <c r="CB53" i="17"/>
  <c r="BK53" i="17"/>
  <c r="AW53" i="17"/>
  <c r="AD53" i="17"/>
  <c r="X53" i="17"/>
  <c r="I53" i="17"/>
  <c r="BN53" i="17"/>
  <c r="F53" i="17"/>
  <c r="U53" i="17"/>
  <c r="BL53" i="17"/>
  <c r="CC53" i="17"/>
  <c r="BI53" i="17"/>
  <c r="P53" i="17"/>
  <c r="AR53" i="17"/>
  <c r="BU53" i="17"/>
  <c r="CG53" i="17"/>
  <c r="AC53" i="17"/>
  <c r="AV53" i="17"/>
  <c r="BP53" i="17"/>
  <c r="CJ53" i="17"/>
  <c r="D53" i="17"/>
  <c r="W53" i="17"/>
  <c r="AE53" i="17"/>
  <c r="AZ53" i="17"/>
  <c r="BR53" i="17"/>
  <c r="AI53" i="17"/>
  <c r="H53" i="17"/>
  <c r="Y53" i="17"/>
  <c r="AG53" i="17"/>
  <c r="BC53" i="17"/>
  <c r="BY53" i="17"/>
  <c r="CM53" i="17"/>
  <c r="J53" i="17"/>
  <c r="AA53" i="17"/>
  <c r="AK53" i="17"/>
  <c r="AT53" i="17"/>
  <c r="CA53" i="17"/>
  <c r="CP53" i="17"/>
  <c r="N53" i="17"/>
  <c r="BE53" i="17"/>
  <c r="R53" i="17"/>
  <c r="CV53" i="17"/>
  <c r="BG53" i="17"/>
  <c r="CE53" i="17"/>
  <c r="AN53" i="17"/>
  <c r="BW53" i="17"/>
  <c r="AP53" i="17"/>
  <c r="CR53" i="17"/>
  <c r="L53" i="17"/>
  <c r="AX53" i="17"/>
  <c r="CT53" i="17"/>
  <c r="Z52" i="36"/>
  <c r="AK52" i="36"/>
  <c r="AC52" i="36"/>
  <c r="AW52" i="36"/>
  <c r="T52" i="36"/>
  <c r="C52" i="36"/>
  <c r="AA52" i="36"/>
  <c r="AY52" i="36"/>
  <c r="R52" i="36"/>
  <c r="AE52" i="36"/>
  <c r="BL52" i="36"/>
  <c r="N52" i="36"/>
  <c r="AL52" i="36"/>
  <c r="AH52" i="36"/>
  <c r="BA52" i="36"/>
  <c r="E52" i="36"/>
  <c r="Y52" i="36"/>
  <c r="K52" i="36"/>
  <c r="BJ52" i="36"/>
  <c r="AT52" i="36"/>
  <c r="BF52" i="36"/>
  <c r="G52" i="36"/>
  <c r="BN52" i="36"/>
  <c r="AJ52" i="36"/>
  <c r="AM52" i="36"/>
  <c r="AF52" i="36"/>
  <c r="BB52" i="36"/>
  <c r="P52" i="36"/>
  <c r="L52" i="36"/>
  <c r="F52" i="36"/>
  <c r="BH52" i="36"/>
  <c r="AX52" i="36"/>
  <c r="BM52" i="36"/>
  <c r="AN52" i="36"/>
  <c r="BC52" i="36"/>
  <c r="O52" i="36"/>
  <c r="S52" i="36"/>
  <c r="AD52" i="36"/>
  <c r="V52" i="36"/>
  <c r="H52" i="36"/>
  <c r="I52" i="36"/>
  <c r="AO52" i="36"/>
  <c r="J52" i="36"/>
  <c r="BK52" i="36"/>
  <c r="D52" i="36"/>
  <c r="AB52" i="36"/>
  <c r="Q52" i="36"/>
  <c r="W52" i="36"/>
  <c r="AU52" i="36"/>
  <c r="U52" i="36"/>
  <c r="AQ52" i="36"/>
  <c r="BI52" i="36"/>
  <c r="AR52" i="36"/>
  <c r="BG52" i="36"/>
  <c r="BO52" i="36"/>
  <c r="AZ52" i="36"/>
  <c r="BD52" i="36"/>
  <c r="AI52" i="36"/>
  <c r="CQ54" i="17" l="1"/>
  <c r="CD54" i="17"/>
  <c r="BM54" i="17"/>
  <c r="AY54" i="17"/>
  <c r="AF54" i="17"/>
  <c r="Z54" i="17"/>
  <c r="K54" i="17"/>
  <c r="CB54" i="17"/>
  <c r="BK54" i="17"/>
  <c r="AW54" i="17"/>
  <c r="AD54" i="17"/>
  <c r="X54" i="17"/>
  <c r="I54" i="17"/>
  <c r="CO54" i="17"/>
  <c r="CU54" i="17"/>
  <c r="AU54" i="17"/>
  <c r="V54" i="17"/>
  <c r="G54" i="17"/>
  <c r="CL54" i="17"/>
  <c r="BZ54" i="17"/>
  <c r="BH54" i="17"/>
  <c r="T54" i="17"/>
  <c r="E54" i="17"/>
  <c r="AH54" i="17"/>
  <c r="BX54" i="17"/>
  <c r="BF54" i="17"/>
  <c r="AQ54" i="17"/>
  <c r="AB54" i="17"/>
  <c r="Q54" i="17"/>
  <c r="C54" i="17"/>
  <c r="BV54" i="17"/>
  <c r="BT54" i="17"/>
  <c r="BD54" i="17"/>
  <c r="AO54" i="17"/>
  <c r="CI54" i="17"/>
  <c r="BQ54" i="17"/>
  <c r="AS54" i="17"/>
  <c r="AM54" i="17"/>
  <c r="O54" i="17"/>
  <c r="CS54" i="17"/>
  <c r="CF54" i="17"/>
  <c r="BO54" i="17"/>
  <c r="BB54" i="17"/>
  <c r="AJ54" i="17"/>
  <c r="M54" i="17"/>
  <c r="BI54" i="17"/>
  <c r="BN54" i="17"/>
  <c r="N54" i="17"/>
  <c r="AK54" i="17"/>
  <c r="BC54" i="17"/>
  <c r="BR54" i="17"/>
  <c r="BW54" i="17"/>
  <c r="D54" i="17"/>
  <c r="U54" i="17"/>
  <c r="AX54" i="17"/>
  <c r="BG54" i="17"/>
  <c r="AI54" i="17"/>
  <c r="F54" i="17"/>
  <c r="W54" i="17"/>
  <c r="AE54" i="17"/>
  <c r="AZ54" i="17"/>
  <c r="BY54" i="17"/>
  <c r="CM54" i="17"/>
  <c r="J54" i="17"/>
  <c r="AA54" i="17"/>
  <c r="AN54" i="17"/>
  <c r="BE54" i="17"/>
  <c r="L54" i="17"/>
  <c r="AP54" i="17"/>
  <c r="CV54" i="17"/>
  <c r="CC54" i="17"/>
  <c r="CR54" i="17"/>
  <c r="P54" i="17"/>
  <c r="AR54" i="17"/>
  <c r="BL54" i="17"/>
  <c r="CE54" i="17"/>
  <c r="CT54" i="17"/>
  <c r="H54" i="17"/>
  <c r="AV54" i="17"/>
  <c r="AT54" i="17"/>
  <c r="R54" i="17"/>
  <c r="BU54" i="17"/>
  <c r="Y54" i="17"/>
  <c r="BP54" i="17"/>
  <c r="AC54" i="17"/>
  <c r="CA54" i="17"/>
  <c r="CG54" i="17"/>
  <c r="AG54" i="17"/>
  <c r="CJ54" i="17"/>
  <c r="CP54" i="17"/>
  <c r="AB53" i="36"/>
  <c r="O53" i="36"/>
  <c r="BH53" i="36"/>
  <c r="AA53" i="36"/>
  <c r="E53" i="36"/>
  <c r="BJ53" i="36"/>
  <c r="I53" i="36"/>
  <c r="S53" i="36"/>
  <c r="AN53" i="36"/>
  <c r="K53" i="36"/>
  <c r="BN53" i="36"/>
  <c r="AW53" i="36"/>
  <c r="AC53" i="36"/>
  <c r="G53" i="36"/>
  <c r="R53" i="36"/>
  <c r="BF53" i="36"/>
  <c r="AQ53" i="36"/>
  <c r="P53" i="36"/>
  <c r="BC53" i="36"/>
  <c r="AO53" i="36"/>
  <c r="AJ53" i="36"/>
  <c r="V53" i="36"/>
  <c r="C53" i="36"/>
  <c r="AE53" i="36"/>
  <c r="T53" i="36"/>
  <c r="BL53" i="36"/>
  <c r="AL53" i="36"/>
  <c r="BK53" i="36"/>
  <c r="J53" i="36"/>
  <c r="U53" i="36"/>
  <c r="F53" i="36"/>
  <c r="AH53" i="36"/>
  <c r="AM53" i="36"/>
  <c r="D53" i="36"/>
  <c r="AK53" i="36"/>
  <c r="BI53" i="36"/>
  <c r="N53" i="36"/>
  <c r="AX53" i="36"/>
  <c r="W53" i="36"/>
  <c r="BM53" i="36"/>
  <c r="AY53" i="36"/>
  <c r="BA53" i="36"/>
  <c r="AF53" i="36"/>
  <c r="AR53" i="36"/>
  <c r="AI53" i="36"/>
  <c r="H53" i="36"/>
  <c r="Y53" i="36"/>
  <c r="BB53" i="36"/>
  <c r="L53" i="36"/>
  <c r="Z53" i="36"/>
  <c r="AD53" i="36"/>
  <c r="AU53" i="36"/>
  <c r="BD53" i="36"/>
  <c r="AZ53" i="36"/>
  <c r="BO53" i="36"/>
  <c r="BG53" i="36"/>
  <c r="AT53" i="36"/>
  <c r="Q53" i="36"/>
  <c r="AY54" i="36" l="1"/>
  <c r="R54" i="36"/>
  <c r="AQ54" i="36"/>
  <c r="P54" i="36"/>
  <c r="BF54" i="36"/>
  <c r="Y54" i="36"/>
  <c r="AE54" i="36"/>
  <c r="AT54" i="36"/>
  <c r="BL54" i="36"/>
  <c r="V54" i="36"/>
  <c r="K54" i="36"/>
  <c r="BC54" i="36"/>
  <c r="C54" i="36"/>
  <c r="AJ54" i="36"/>
  <c r="BA54" i="36"/>
  <c r="G54" i="36"/>
  <c r="AH54" i="36"/>
  <c r="AL54" i="36"/>
  <c r="N54" i="36"/>
  <c r="AA54" i="36"/>
  <c r="BH54" i="36"/>
  <c r="T54" i="36"/>
  <c r="BJ54" i="36"/>
  <c r="I54" i="36"/>
  <c r="U54" i="36"/>
  <c r="BN54" i="36"/>
  <c r="BB54" i="36"/>
  <c r="F54" i="36"/>
  <c r="AO54" i="36"/>
  <c r="Z54" i="36"/>
  <c r="AD54" i="36"/>
  <c r="E54" i="36"/>
  <c r="AM54" i="36"/>
  <c r="BM54" i="36"/>
  <c r="AK54" i="36"/>
  <c r="O54" i="36"/>
  <c r="AF54" i="36"/>
  <c r="AI54" i="36"/>
  <c r="AB54" i="36"/>
  <c r="W54" i="36"/>
  <c r="D54" i="36"/>
  <c r="BI54" i="36"/>
  <c r="AN54" i="36"/>
  <c r="AW54" i="36"/>
  <c r="J54" i="36"/>
  <c r="BK54" i="36"/>
  <c r="AZ54" i="36"/>
  <c r="Q54" i="36"/>
  <c r="S54" i="36"/>
  <c r="BG54" i="36"/>
  <c r="AC54" i="36"/>
  <c r="H54" i="36"/>
  <c r="BO54" i="36"/>
  <c r="BD54" i="36"/>
  <c r="L54" i="36"/>
  <c r="AR54" i="36"/>
  <c r="AU54" i="36"/>
  <c r="AX54" i="36"/>
  <c r="CI55" i="17"/>
  <c r="BQ55" i="17"/>
  <c r="AS55" i="17"/>
  <c r="AM55" i="17"/>
  <c r="O55" i="17"/>
  <c r="CS55" i="17"/>
  <c r="CF55" i="17"/>
  <c r="BO55" i="17"/>
  <c r="BB55" i="17"/>
  <c r="AJ55" i="17"/>
  <c r="M55" i="17"/>
  <c r="CQ55" i="17"/>
  <c r="CD55" i="17"/>
  <c r="BM55" i="17"/>
  <c r="AY55" i="17"/>
  <c r="AF55" i="17"/>
  <c r="Z55" i="17"/>
  <c r="K55" i="17"/>
  <c r="CB55" i="17"/>
  <c r="BK55" i="17"/>
  <c r="AW55" i="17"/>
  <c r="AD55" i="17"/>
  <c r="X55" i="17"/>
  <c r="I55" i="17"/>
  <c r="CO55" i="17"/>
  <c r="CU55" i="17"/>
  <c r="AU55" i="17"/>
  <c r="V55" i="17"/>
  <c r="G55" i="17"/>
  <c r="CL55" i="17"/>
  <c r="BZ55" i="17"/>
  <c r="BH55" i="17"/>
  <c r="T55" i="17"/>
  <c r="E55" i="17"/>
  <c r="AH55" i="17"/>
  <c r="BX55" i="17"/>
  <c r="BF55" i="17"/>
  <c r="AQ55" i="17"/>
  <c r="AB55" i="17"/>
  <c r="Q55" i="17"/>
  <c r="C55" i="17"/>
  <c r="BV55" i="17"/>
  <c r="BT55" i="17"/>
  <c r="BD55" i="17"/>
  <c r="AO55" i="17"/>
  <c r="BI55" i="17"/>
  <c r="F55" i="17"/>
  <c r="U55" i="17"/>
  <c r="BL55" i="17"/>
  <c r="CC55" i="17"/>
  <c r="BN55" i="17"/>
  <c r="J55" i="17"/>
  <c r="AA55" i="17"/>
  <c r="AK55" i="17"/>
  <c r="AT55" i="17"/>
  <c r="CA55" i="17"/>
  <c r="CP55" i="17"/>
  <c r="L55" i="17"/>
  <c r="AN55" i="17"/>
  <c r="BE55" i="17"/>
  <c r="CR55" i="17"/>
  <c r="P55" i="17"/>
  <c r="AR55" i="17"/>
  <c r="BU55" i="17"/>
  <c r="CG55" i="17"/>
  <c r="AC55" i="17"/>
  <c r="AV55" i="17"/>
  <c r="BP55" i="17"/>
  <c r="CJ55" i="17"/>
  <c r="R55" i="17"/>
  <c r="AX55" i="17"/>
  <c r="BG55" i="17"/>
  <c r="BW55" i="17"/>
  <c r="D55" i="17"/>
  <c r="AP55" i="17"/>
  <c r="CM55" i="17"/>
  <c r="H55" i="17"/>
  <c r="AZ55" i="17"/>
  <c r="CT55" i="17"/>
  <c r="N55" i="17"/>
  <c r="BC55" i="17"/>
  <c r="W55" i="17"/>
  <c r="CV55" i="17"/>
  <c r="Y55" i="17"/>
  <c r="BR55" i="17"/>
  <c r="BY55" i="17"/>
  <c r="AE55" i="17"/>
  <c r="CE55" i="17"/>
  <c r="AG55" i="17"/>
  <c r="AI55" i="17"/>
  <c r="K55" i="36" l="1"/>
  <c r="BF55" i="36"/>
  <c r="G55" i="36"/>
  <c r="I55" i="36"/>
  <c r="V55" i="36"/>
  <c r="AQ55" i="36"/>
  <c r="T55" i="36"/>
  <c r="AJ55" i="36"/>
  <c r="H55" i="36"/>
  <c r="Q55" i="36"/>
  <c r="Z55" i="36"/>
  <c r="AK55" i="36"/>
  <c r="BK55" i="36"/>
  <c r="AR55" i="36"/>
  <c r="L55" i="36"/>
  <c r="AB55" i="36"/>
  <c r="U55" i="36"/>
  <c r="AX55" i="36"/>
  <c r="AO55" i="36"/>
  <c r="AU55" i="36"/>
  <c r="F55" i="36"/>
  <c r="AD55" i="36"/>
  <c r="AI55" i="36"/>
  <c r="O55" i="36"/>
  <c r="S55" i="36"/>
  <c r="AC55" i="36"/>
  <c r="D55" i="36"/>
  <c r="AZ55" i="36"/>
  <c r="BO55" i="36"/>
  <c r="BM55" i="36"/>
  <c r="W55" i="36"/>
  <c r="BI55" i="36"/>
  <c r="BD55" i="36"/>
  <c r="BG55" i="36"/>
  <c r="J55" i="36"/>
  <c r="P55" i="36"/>
  <c r="AY55" i="36"/>
  <c r="R55" i="36"/>
  <c r="E55" i="36"/>
  <c r="AM55" i="36"/>
  <c r="Y55" i="36"/>
  <c r="AA55" i="36"/>
  <c r="BH55" i="36"/>
  <c r="BN55" i="36"/>
  <c r="AF55" i="36"/>
  <c r="BJ55" i="36"/>
  <c r="AE55" i="36"/>
  <c r="BL55" i="36"/>
  <c r="BA55" i="36"/>
  <c r="AL55" i="36"/>
  <c r="AT55" i="36"/>
  <c r="AH55" i="36"/>
  <c r="AN55" i="36"/>
  <c r="N55" i="36"/>
  <c r="BB55" i="36"/>
  <c r="AW55" i="36"/>
  <c r="BC55" i="36"/>
  <c r="C55" i="36"/>
  <c r="AH56" i="17"/>
  <c r="BX56" i="17"/>
  <c r="BF56" i="17"/>
  <c r="AQ56" i="17"/>
  <c r="AB56" i="17"/>
  <c r="Q56" i="17"/>
  <c r="C56" i="17"/>
  <c r="BV56" i="17"/>
  <c r="BT56" i="17"/>
  <c r="BD56" i="17"/>
  <c r="AO56" i="17"/>
  <c r="CI56" i="17"/>
  <c r="BQ56" i="17"/>
  <c r="AS56" i="17"/>
  <c r="AM56" i="17"/>
  <c r="O56" i="17"/>
  <c r="CS56" i="17"/>
  <c r="CF56" i="17"/>
  <c r="BO56" i="17"/>
  <c r="BB56" i="17"/>
  <c r="AJ56" i="17"/>
  <c r="M56" i="17"/>
  <c r="CQ56" i="17"/>
  <c r="CD56" i="17"/>
  <c r="BM56" i="17"/>
  <c r="AY56" i="17"/>
  <c r="AF56" i="17"/>
  <c r="Z56" i="17"/>
  <c r="K56" i="17"/>
  <c r="CB56" i="17"/>
  <c r="BK56" i="17"/>
  <c r="AW56" i="17"/>
  <c r="AD56" i="17"/>
  <c r="X56" i="17"/>
  <c r="I56" i="17"/>
  <c r="CO56" i="17"/>
  <c r="CU56" i="17"/>
  <c r="AU56" i="17"/>
  <c r="V56" i="17"/>
  <c r="G56" i="17"/>
  <c r="CL56" i="17"/>
  <c r="BZ56" i="17"/>
  <c r="BH56" i="17"/>
  <c r="T56" i="17"/>
  <c r="E56" i="17"/>
  <c r="BI56" i="17"/>
  <c r="BN56" i="17"/>
  <c r="N56" i="17"/>
  <c r="AK56" i="17"/>
  <c r="BC56" i="17"/>
  <c r="BR56" i="17"/>
  <c r="BW56" i="17"/>
  <c r="P56" i="17"/>
  <c r="AR56" i="17"/>
  <c r="BL56" i="17"/>
  <c r="CE56" i="17"/>
  <c r="CT56" i="17"/>
  <c r="AC56" i="17"/>
  <c r="BU56" i="17"/>
  <c r="CG56" i="17"/>
  <c r="D56" i="17"/>
  <c r="U56" i="17"/>
  <c r="AX56" i="17"/>
  <c r="BG56" i="17"/>
  <c r="AI56" i="17"/>
  <c r="F56" i="17"/>
  <c r="W56" i="17"/>
  <c r="AE56" i="17"/>
  <c r="AZ56" i="17"/>
  <c r="BY56" i="17"/>
  <c r="CM56" i="17"/>
  <c r="H56" i="17"/>
  <c r="Y56" i="17"/>
  <c r="AG56" i="17"/>
  <c r="AT56" i="17"/>
  <c r="CA56" i="17"/>
  <c r="CP56" i="17"/>
  <c r="AN56" i="17"/>
  <c r="CJ56" i="17"/>
  <c r="AP56" i="17"/>
  <c r="J56" i="17"/>
  <c r="AV56" i="17"/>
  <c r="CR56" i="17"/>
  <c r="L56" i="17"/>
  <c r="BE56" i="17"/>
  <c r="R56" i="17"/>
  <c r="CV56" i="17"/>
  <c r="AA56" i="17"/>
  <c r="BP56" i="17"/>
  <c r="CC56" i="17"/>
  <c r="AY56" i="36" l="1"/>
  <c r="R56" i="36"/>
  <c r="AH56" i="36"/>
  <c r="BA56" i="36"/>
  <c r="V56" i="36"/>
  <c r="Y56" i="36"/>
  <c r="AL56" i="36"/>
  <c r="I56" i="36"/>
  <c r="BF56" i="36"/>
  <c r="K56" i="36"/>
  <c r="AW56" i="36"/>
  <c r="BN56" i="36"/>
  <c r="AT56" i="36"/>
  <c r="G56" i="36"/>
  <c r="AE56" i="36"/>
  <c r="AJ56" i="36"/>
  <c r="BH56" i="36"/>
  <c r="N56" i="36"/>
  <c r="P56" i="36"/>
  <c r="BC56" i="36"/>
  <c r="AN56" i="36"/>
  <c r="AQ56" i="36"/>
  <c r="AD56" i="36"/>
  <c r="L56" i="36"/>
  <c r="O56" i="36"/>
  <c r="AC56" i="36"/>
  <c r="T56" i="36"/>
  <c r="AI56" i="36"/>
  <c r="D56" i="36"/>
  <c r="AR56" i="36"/>
  <c r="BK56" i="36"/>
  <c r="AF56" i="36"/>
  <c r="AM56" i="36"/>
  <c r="E56" i="36"/>
  <c r="BM56" i="36"/>
  <c r="AK56" i="36"/>
  <c r="AB56" i="36"/>
  <c r="BJ56" i="36"/>
  <c r="J56" i="36"/>
  <c r="AX56" i="36"/>
  <c r="Q56" i="36"/>
  <c r="C56" i="36"/>
  <c r="S56" i="36"/>
  <c r="W56" i="36"/>
  <c r="BL56" i="36"/>
  <c r="AO56" i="36"/>
  <c r="BB56" i="36"/>
  <c r="U56" i="36"/>
  <c r="AU56" i="36"/>
  <c r="AA56" i="36"/>
  <c r="H56" i="36"/>
  <c r="AZ56" i="36"/>
  <c r="Z56" i="36"/>
  <c r="BI56" i="36"/>
  <c r="BG56" i="36"/>
  <c r="BO56" i="36"/>
  <c r="F56" i="36"/>
  <c r="BD56" i="36"/>
  <c r="CO57" i="17"/>
  <c r="CU57" i="17"/>
  <c r="AU57" i="17"/>
  <c r="V57" i="17"/>
  <c r="G57" i="17"/>
  <c r="CL57" i="17"/>
  <c r="BZ57" i="17"/>
  <c r="BH57" i="17"/>
  <c r="T57" i="17"/>
  <c r="E57" i="17"/>
  <c r="AH57" i="17"/>
  <c r="BX57" i="17"/>
  <c r="BF57" i="17"/>
  <c r="AQ57" i="17"/>
  <c r="AB57" i="17"/>
  <c r="Q57" i="17"/>
  <c r="C57" i="17"/>
  <c r="BV57" i="17"/>
  <c r="BT57" i="17"/>
  <c r="BD57" i="17"/>
  <c r="AO57" i="17"/>
  <c r="CI57" i="17"/>
  <c r="BQ57" i="17"/>
  <c r="AS57" i="17"/>
  <c r="AM57" i="17"/>
  <c r="O57" i="17"/>
  <c r="CS57" i="17"/>
  <c r="CF57" i="17"/>
  <c r="BO57" i="17"/>
  <c r="BB57" i="17"/>
  <c r="AJ57" i="17"/>
  <c r="M57" i="17"/>
  <c r="CQ57" i="17"/>
  <c r="CD57" i="17"/>
  <c r="BM57" i="17"/>
  <c r="AY57" i="17"/>
  <c r="AF57" i="17"/>
  <c r="Z57" i="17"/>
  <c r="K57" i="17"/>
  <c r="CB57" i="17"/>
  <c r="BK57" i="17"/>
  <c r="AW57" i="17"/>
  <c r="AD57" i="17"/>
  <c r="X57" i="17"/>
  <c r="I57" i="17"/>
  <c r="BN57" i="17"/>
  <c r="F57" i="17"/>
  <c r="U57" i="17"/>
  <c r="BL57" i="17"/>
  <c r="CC57" i="17"/>
  <c r="R57" i="17"/>
  <c r="AX57" i="17"/>
  <c r="BG57" i="17"/>
  <c r="BW57" i="17"/>
  <c r="D57" i="17"/>
  <c r="W57" i="17"/>
  <c r="AE57" i="17"/>
  <c r="AZ57" i="17"/>
  <c r="BR57" i="17"/>
  <c r="AI57" i="17"/>
  <c r="J57" i="17"/>
  <c r="AA57" i="17"/>
  <c r="AK57" i="17"/>
  <c r="AT57" i="17"/>
  <c r="CA57" i="17"/>
  <c r="CP57" i="17"/>
  <c r="L57" i="17"/>
  <c r="AN57" i="17"/>
  <c r="BE57" i="17"/>
  <c r="CR57" i="17"/>
  <c r="N57" i="17"/>
  <c r="AP57" i="17"/>
  <c r="CV57" i="17"/>
  <c r="CE57" i="17"/>
  <c r="CT57" i="17"/>
  <c r="AC57" i="17"/>
  <c r="CG57" i="17"/>
  <c r="AG57" i="17"/>
  <c r="CJ57" i="17"/>
  <c r="AR57" i="17"/>
  <c r="CM57" i="17"/>
  <c r="H57" i="17"/>
  <c r="AV57" i="17"/>
  <c r="P57" i="17"/>
  <c r="BC57" i="17"/>
  <c r="BI57" i="17"/>
  <c r="BU57" i="17"/>
  <c r="Y57" i="17"/>
  <c r="BP57" i="17"/>
  <c r="BY57" i="17"/>
  <c r="CQ58" i="17" l="1"/>
  <c r="CD58" i="17"/>
  <c r="BM58" i="17"/>
  <c r="AY58" i="17"/>
  <c r="AF58" i="17"/>
  <c r="Z58" i="17"/>
  <c r="K58" i="17"/>
  <c r="CB58" i="17"/>
  <c r="BK58" i="17"/>
  <c r="AW58" i="17"/>
  <c r="AD58" i="17"/>
  <c r="X58" i="17"/>
  <c r="I58" i="17"/>
  <c r="CO58" i="17"/>
  <c r="CU58" i="17"/>
  <c r="AU58" i="17"/>
  <c r="V58" i="17"/>
  <c r="G58" i="17"/>
  <c r="CL58" i="17"/>
  <c r="BZ58" i="17"/>
  <c r="BH58" i="17"/>
  <c r="T58" i="17"/>
  <c r="E58" i="17"/>
  <c r="AH58" i="17"/>
  <c r="BX58" i="17"/>
  <c r="BF58" i="17"/>
  <c r="AQ58" i="17"/>
  <c r="AB58" i="17"/>
  <c r="Q58" i="17"/>
  <c r="C58" i="17"/>
  <c r="BV58" i="17"/>
  <c r="BT58" i="17"/>
  <c r="BD58" i="17"/>
  <c r="AO58" i="17"/>
  <c r="CI58" i="17"/>
  <c r="BQ58" i="17"/>
  <c r="AS58" i="17"/>
  <c r="AM58" i="17"/>
  <c r="O58" i="17"/>
  <c r="CS58" i="17"/>
  <c r="CF58" i="17"/>
  <c r="BO58" i="17"/>
  <c r="BB58" i="17"/>
  <c r="AJ58" i="17"/>
  <c r="M58" i="17"/>
  <c r="BN58" i="17"/>
  <c r="N58" i="17"/>
  <c r="AK58" i="17"/>
  <c r="BC58" i="17"/>
  <c r="BR58" i="17"/>
  <c r="BW58" i="17"/>
  <c r="H58" i="17"/>
  <c r="Y58" i="17"/>
  <c r="AG58" i="17"/>
  <c r="AT58" i="17"/>
  <c r="CA58" i="17"/>
  <c r="CP58" i="17"/>
  <c r="J58" i="17"/>
  <c r="AA58" i="17"/>
  <c r="AN58" i="17"/>
  <c r="BE58" i="17"/>
  <c r="P58" i="17"/>
  <c r="AR58" i="17"/>
  <c r="BL58" i="17"/>
  <c r="CE58" i="17"/>
  <c r="CT58" i="17"/>
  <c r="AC58" i="17"/>
  <c r="BU58" i="17"/>
  <c r="CG58" i="17"/>
  <c r="R58" i="17"/>
  <c r="AV58" i="17"/>
  <c r="BP58" i="17"/>
  <c r="CJ58" i="17"/>
  <c r="BY58" i="17"/>
  <c r="CC58" i="17"/>
  <c r="AE58" i="17"/>
  <c r="AI58" i="17"/>
  <c r="D58" i="17"/>
  <c r="AP58" i="17"/>
  <c r="CM58" i="17"/>
  <c r="BI58" i="17"/>
  <c r="F58" i="17"/>
  <c r="AX58" i="17"/>
  <c r="CR58" i="17"/>
  <c r="L58" i="17"/>
  <c r="AZ58" i="17"/>
  <c r="U58" i="17"/>
  <c r="CV58" i="17"/>
  <c r="W58" i="17"/>
  <c r="BG58" i="17"/>
  <c r="AB57" i="36"/>
  <c r="Z57" i="36"/>
  <c r="BF57" i="36"/>
  <c r="AW57" i="36"/>
  <c r="E57" i="36"/>
  <c r="BH57" i="36"/>
  <c r="AJ57" i="36"/>
  <c r="BN57" i="36"/>
  <c r="AF57" i="36"/>
  <c r="AC57" i="36"/>
  <c r="G57" i="36"/>
  <c r="AE57" i="36"/>
  <c r="AQ57" i="36"/>
  <c r="P57" i="36"/>
  <c r="R57" i="36"/>
  <c r="AT57" i="36"/>
  <c r="BL57" i="36"/>
  <c r="V57" i="36"/>
  <c r="C57" i="36"/>
  <c r="AA57" i="36"/>
  <c r="AH57" i="36"/>
  <c r="BA57" i="36"/>
  <c r="AL57" i="36"/>
  <c r="T57" i="36"/>
  <c r="N57" i="36"/>
  <c r="AN57" i="36"/>
  <c r="BJ57" i="36"/>
  <c r="BC57" i="36"/>
  <c r="AY57" i="36"/>
  <c r="Y57" i="36"/>
  <c r="AM57" i="36"/>
  <c r="BG57" i="36"/>
  <c r="U57" i="36"/>
  <c r="AI57" i="36"/>
  <c r="AR57" i="36"/>
  <c r="H57" i="36"/>
  <c r="O57" i="36"/>
  <c r="AO57" i="36"/>
  <c r="BM57" i="36"/>
  <c r="D57" i="36"/>
  <c r="L57" i="36"/>
  <c r="W57" i="36"/>
  <c r="AK57" i="36"/>
  <c r="S57" i="36"/>
  <c r="K57" i="36"/>
  <c r="AX57" i="36"/>
  <c r="BK57" i="36"/>
  <c r="F57" i="36"/>
  <c r="J57" i="36"/>
  <c r="AZ57" i="36"/>
  <c r="BO57" i="36"/>
  <c r="I57" i="36"/>
  <c r="BD57" i="36"/>
  <c r="BB57" i="36"/>
  <c r="BI57" i="36"/>
  <c r="Q57" i="36"/>
  <c r="AD57" i="36"/>
  <c r="AU57" i="36"/>
  <c r="C58" i="36" l="1"/>
  <c r="BL58" i="36"/>
  <c r="AT58" i="36"/>
  <c r="V58" i="36"/>
  <c r="P58" i="36"/>
  <c r="G58" i="36"/>
  <c r="AA58" i="36"/>
  <c r="I58" i="36"/>
  <c r="BH58" i="36"/>
  <c r="BN58" i="36"/>
  <c r="BF58" i="36"/>
  <c r="AJ58" i="36"/>
  <c r="BC58" i="36"/>
  <c r="AN58" i="36"/>
  <c r="AE58" i="36"/>
  <c r="AC58" i="36"/>
  <c r="AW58" i="36"/>
  <c r="Y58" i="36"/>
  <c r="BB58" i="36"/>
  <c r="F58" i="36"/>
  <c r="U58" i="36"/>
  <c r="AF58" i="36"/>
  <c r="AM58" i="36"/>
  <c r="AR58" i="36"/>
  <c r="AD58" i="36"/>
  <c r="BO58" i="36"/>
  <c r="AI58" i="36"/>
  <c r="AU58" i="36"/>
  <c r="AK58" i="36"/>
  <c r="BK58" i="36"/>
  <c r="BI58" i="36"/>
  <c r="S58" i="36"/>
  <c r="AB58" i="36"/>
  <c r="AO58" i="36"/>
  <c r="W58" i="36"/>
  <c r="BJ58" i="36"/>
  <c r="AZ58" i="36"/>
  <c r="Q58" i="36"/>
  <c r="L58" i="36"/>
  <c r="J58" i="36"/>
  <c r="O58" i="36"/>
  <c r="Z58" i="36"/>
  <c r="H58" i="36"/>
  <c r="BD58" i="36"/>
  <c r="AX58" i="36"/>
  <c r="D58" i="36"/>
  <c r="BG58" i="36"/>
  <c r="R58" i="36"/>
  <c r="E58" i="36"/>
  <c r="BM58" i="36"/>
  <c r="AL58" i="36"/>
  <c r="T58" i="36"/>
  <c r="K58" i="36"/>
  <c r="N58" i="36"/>
  <c r="BA58" i="36"/>
  <c r="AQ58" i="36"/>
  <c r="AY58" i="36"/>
  <c r="AH58" i="36"/>
  <c r="E59" i="17"/>
  <c r="F59" i="17"/>
  <c r="BV59" i="17"/>
  <c r="BT59" i="17"/>
  <c r="BD59" i="17"/>
  <c r="AO59" i="17"/>
  <c r="CI59" i="17"/>
  <c r="BQ59" i="17"/>
  <c r="AS59" i="17"/>
  <c r="AM59" i="17"/>
  <c r="O59" i="17"/>
  <c r="CS59" i="17"/>
  <c r="CF59" i="17"/>
  <c r="BO59" i="17"/>
  <c r="BB59" i="17"/>
  <c r="AJ59" i="17"/>
  <c r="M59" i="17"/>
  <c r="CQ59" i="17"/>
  <c r="CD59" i="17"/>
  <c r="BM59" i="17"/>
  <c r="AY59" i="17"/>
  <c r="AF59" i="17"/>
  <c r="Z59" i="17"/>
  <c r="K59" i="17"/>
  <c r="CB59" i="17"/>
  <c r="BK59" i="17"/>
  <c r="AW59" i="17"/>
  <c r="AD59" i="17"/>
  <c r="X59" i="17"/>
  <c r="I59" i="17"/>
  <c r="CO59" i="17"/>
  <c r="CU59" i="17"/>
  <c r="AU59" i="17"/>
  <c r="V59" i="17"/>
  <c r="G59" i="17"/>
  <c r="CL59" i="17"/>
  <c r="BZ59" i="17"/>
  <c r="BH59" i="17"/>
  <c r="T59" i="17"/>
  <c r="C59" i="17"/>
  <c r="AH59" i="17"/>
  <c r="BX59" i="17"/>
  <c r="BF59" i="17"/>
  <c r="AQ59" i="17"/>
  <c r="AB59" i="17"/>
  <c r="Q59" i="17"/>
  <c r="H59" i="17"/>
  <c r="W59" i="17"/>
  <c r="AV59" i="17"/>
  <c r="BU59" i="17"/>
  <c r="CE59" i="17"/>
  <c r="CR59" i="17"/>
  <c r="BI59" i="17"/>
  <c r="P59" i="17"/>
  <c r="AR59" i="17"/>
  <c r="BL59" i="17"/>
  <c r="CG59" i="17"/>
  <c r="AC59" i="17"/>
  <c r="BP59" i="17"/>
  <c r="CJ59" i="17"/>
  <c r="U59" i="17"/>
  <c r="AE59" i="17"/>
  <c r="AZ59" i="17"/>
  <c r="BR59" i="17"/>
  <c r="AI59" i="17"/>
  <c r="D59" i="17"/>
  <c r="Y59" i="17"/>
  <c r="AG59" i="17"/>
  <c r="BC59" i="17"/>
  <c r="BY59" i="17"/>
  <c r="CM59" i="17"/>
  <c r="J59" i="17"/>
  <c r="AA59" i="17"/>
  <c r="AK59" i="17"/>
  <c r="AT59" i="17"/>
  <c r="CA59" i="17"/>
  <c r="CP59" i="17"/>
  <c r="BG59" i="17"/>
  <c r="CC59" i="17"/>
  <c r="AN59" i="17"/>
  <c r="BW59" i="17"/>
  <c r="AP59" i="17"/>
  <c r="BN59" i="17"/>
  <c r="L59" i="17"/>
  <c r="AX59" i="17"/>
  <c r="CT59" i="17"/>
  <c r="N59" i="17"/>
  <c r="BE59" i="17"/>
  <c r="R59" i="17"/>
  <c r="CV59" i="17"/>
  <c r="F59" i="36" l="1"/>
  <c r="Q59" i="36"/>
  <c r="S59" i="36"/>
  <c r="W59" i="36"/>
  <c r="AX59" i="36"/>
  <c r="BH59" i="36"/>
  <c r="AA59" i="36"/>
  <c r="BL59" i="36"/>
  <c r="BF59" i="36"/>
  <c r="BA59" i="36"/>
  <c r="R59" i="36"/>
  <c r="AW59" i="36"/>
  <c r="BN59" i="36"/>
  <c r="AR59" i="36"/>
  <c r="AE59" i="36"/>
  <c r="AQ59" i="36"/>
  <c r="BJ59" i="36"/>
  <c r="BC59" i="36"/>
  <c r="V59" i="36"/>
  <c r="P59" i="36"/>
  <c r="AF59" i="36"/>
  <c r="BB59" i="36"/>
  <c r="AY59" i="36"/>
  <c r="I59" i="36"/>
  <c r="AM59" i="36"/>
  <c r="D59" i="36"/>
  <c r="AK59" i="36"/>
  <c r="L59" i="36"/>
  <c r="Z59" i="36"/>
  <c r="Y59" i="36"/>
  <c r="AJ59" i="36"/>
  <c r="U59" i="36"/>
  <c r="BM59" i="36"/>
  <c r="J59" i="36"/>
  <c r="K59" i="36"/>
  <c r="T59" i="36"/>
  <c r="AI59" i="36"/>
  <c r="AD59" i="36"/>
  <c r="G59" i="36"/>
  <c r="C59" i="36"/>
  <c r="AH59" i="36"/>
  <c r="H59" i="36"/>
  <c r="AO59" i="36"/>
  <c r="N59" i="36"/>
  <c r="AL59" i="36"/>
  <c r="O59" i="36"/>
  <c r="BK59" i="36"/>
  <c r="AZ59" i="36"/>
  <c r="AN59" i="36"/>
  <c r="E59" i="36"/>
  <c r="AB59" i="36"/>
  <c r="AC59" i="36"/>
  <c r="AT59" i="36"/>
  <c r="AU59" i="36"/>
  <c r="BI59" i="36"/>
  <c r="BO59" i="36"/>
  <c r="BG59" i="36"/>
  <c r="BD59" i="36"/>
  <c r="CL60" i="17"/>
  <c r="BZ60" i="17"/>
  <c r="BH60" i="17"/>
  <c r="T60" i="17"/>
  <c r="E60" i="17"/>
  <c r="AH60" i="17"/>
  <c r="BX60" i="17"/>
  <c r="BF60" i="17"/>
  <c r="AQ60" i="17"/>
  <c r="AB60" i="17"/>
  <c r="Q60" i="17"/>
  <c r="C60" i="17"/>
  <c r="BV60" i="17"/>
  <c r="BT60" i="17"/>
  <c r="BD60" i="17"/>
  <c r="AO60" i="17"/>
  <c r="CI60" i="17"/>
  <c r="BQ60" i="17"/>
  <c r="AS60" i="17"/>
  <c r="AM60" i="17"/>
  <c r="O60" i="17"/>
  <c r="CS60" i="17"/>
  <c r="CF60" i="17"/>
  <c r="BO60" i="17"/>
  <c r="BB60" i="17"/>
  <c r="AJ60" i="17"/>
  <c r="M60" i="17"/>
  <c r="CQ60" i="17"/>
  <c r="CD60" i="17"/>
  <c r="BM60" i="17"/>
  <c r="AY60" i="17"/>
  <c r="AF60" i="17"/>
  <c r="Z60" i="17"/>
  <c r="K60" i="17"/>
  <c r="CB60" i="17"/>
  <c r="BK60" i="17"/>
  <c r="AW60" i="17"/>
  <c r="AD60" i="17"/>
  <c r="X60" i="17"/>
  <c r="I60" i="17"/>
  <c r="CO60" i="17"/>
  <c r="CU60" i="17"/>
  <c r="AU60" i="17"/>
  <c r="V60" i="17"/>
  <c r="G60" i="17"/>
  <c r="BI60" i="17"/>
  <c r="P60" i="17"/>
  <c r="AN60" i="17"/>
  <c r="AT60" i="17"/>
  <c r="BY60" i="17"/>
  <c r="AI60" i="17"/>
  <c r="D60" i="17"/>
  <c r="U60" i="17"/>
  <c r="AX60" i="17"/>
  <c r="BG60" i="17"/>
  <c r="BW60" i="17"/>
  <c r="F60" i="17"/>
  <c r="W60" i="17"/>
  <c r="AE60" i="17"/>
  <c r="AZ60" i="17"/>
  <c r="BR60" i="17"/>
  <c r="CM60" i="17"/>
  <c r="J60" i="17"/>
  <c r="AA60" i="17"/>
  <c r="AK60" i="17"/>
  <c r="BE60" i="17"/>
  <c r="L60" i="17"/>
  <c r="AP60" i="17"/>
  <c r="CV60" i="17"/>
  <c r="CC60" i="17"/>
  <c r="CR60" i="17"/>
  <c r="N60" i="17"/>
  <c r="AR60" i="17"/>
  <c r="BL60" i="17"/>
  <c r="CE60" i="17"/>
  <c r="CT60" i="17"/>
  <c r="R60" i="17"/>
  <c r="BU60" i="17"/>
  <c r="Y60" i="17"/>
  <c r="BP60" i="17"/>
  <c r="AC60" i="17"/>
  <c r="CA60" i="17"/>
  <c r="CG60" i="17"/>
  <c r="BN60" i="17"/>
  <c r="AG60" i="17"/>
  <c r="CJ60" i="17"/>
  <c r="CP60" i="17"/>
  <c r="H60" i="17"/>
  <c r="AV60" i="17"/>
  <c r="BC60" i="17"/>
  <c r="CB61" i="17" l="1"/>
  <c r="BK61" i="17"/>
  <c r="AW61" i="17"/>
  <c r="AD61" i="17"/>
  <c r="X61" i="17"/>
  <c r="I61" i="17"/>
  <c r="CO61" i="17"/>
  <c r="CU61" i="17"/>
  <c r="AU61" i="17"/>
  <c r="V61" i="17"/>
  <c r="G61" i="17"/>
  <c r="CL61" i="17"/>
  <c r="BZ61" i="17"/>
  <c r="BH61" i="17"/>
  <c r="T61" i="17"/>
  <c r="E61" i="17"/>
  <c r="AH61" i="17"/>
  <c r="BX61" i="17"/>
  <c r="BF61" i="17"/>
  <c r="AQ61" i="17"/>
  <c r="AB61" i="17"/>
  <c r="Q61" i="17"/>
  <c r="C61" i="17"/>
  <c r="BV61" i="17"/>
  <c r="BT61" i="17"/>
  <c r="BD61" i="17"/>
  <c r="AO61" i="17"/>
  <c r="CI61" i="17"/>
  <c r="BQ61" i="17"/>
  <c r="AS61" i="17"/>
  <c r="AM61" i="17"/>
  <c r="O61" i="17"/>
  <c r="CS61" i="17"/>
  <c r="CF61" i="17"/>
  <c r="BO61" i="17"/>
  <c r="BB61" i="17"/>
  <c r="AJ61" i="17"/>
  <c r="M61" i="17"/>
  <c r="CQ61" i="17"/>
  <c r="CD61" i="17"/>
  <c r="BM61" i="17"/>
  <c r="AY61" i="17"/>
  <c r="AF61" i="17"/>
  <c r="Z61" i="17"/>
  <c r="K61" i="17"/>
  <c r="BN61" i="17"/>
  <c r="H61" i="17"/>
  <c r="W61" i="17"/>
  <c r="AV61" i="17"/>
  <c r="BU61" i="17"/>
  <c r="CE61" i="17"/>
  <c r="CR61" i="17"/>
  <c r="BI61" i="17"/>
  <c r="J61" i="17"/>
  <c r="AA61" i="17"/>
  <c r="AK61" i="17"/>
  <c r="AT61" i="17"/>
  <c r="CA61" i="17"/>
  <c r="CP61" i="17"/>
  <c r="L61" i="17"/>
  <c r="AN61" i="17"/>
  <c r="BE61" i="17"/>
  <c r="P61" i="17"/>
  <c r="AR61" i="17"/>
  <c r="BL61" i="17"/>
  <c r="CG61" i="17"/>
  <c r="AC61" i="17"/>
  <c r="BP61" i="17"/>
  <c r="CJ61" i="17"/>
  <c r="R61" i="17"/>
  <c r="AX61" i="17"/>
  <c r="BG61" i="17"/>
  <c r="BW61" i="17"/>
  <c r="N61" i="17"/>
  <c r="BC61" i="17"/>
  <c r="U61" i="17"/>
  <c r="CV61" i="17"/>
  <c r="Y61" i="17"/>
  <c r="BR61" i="17"/>
  <c r="BY61" i="17"/>
  <c r="AE61" i="17"/>
  <c r="CC61" i="17"/>
  <c r="AG61" i="17"/>
  <c r="AI61" i="17"/>
  <c r="D61" i="17"/>
  <c r="AP61" i="17"/>
  <c r="CM61" i="17"/>
  <c r="F61" i="17"/>
  <c r="AZ61" i="17"/>
  <c r="CT61" i="17"/>
  <c r="H60" i="36"/>
  <c r="W60" i="36"/>
  <c r="BB60" i="36"/>
  <c r="K60" i="36"/>
  <c r="AT60" i="36"/>
  <c r="C60" i="36"/>
  <c r="I60" i="36"/>
  <c r="E60" i="36"/>
  <c r="G60" i="36"/>
  <c r="AA60" i="36"/>
  <c r="BL60" i="36"/>
  <c r="BF60" i="36"/>
  <c r="BA60" i="36"/>
  <c r="BH60" i="36"/>
  <c r="AL60" i="36"/>
  <c r="AJ60" i="36"/>
  <c r="AN60" i="36"/>
  <c r="T60" i="36"/>
  <c r="P60" i="36"/>
  <c r="D60" i="36"/>
  <c r="F60" i="36"/>
  <c r="AC60" i="36"/>
  <c r="BN60" i="36"/>
  <c r="Z60" i="36"/>
  <c r="AY60" i="36"/>
  <c r="R60" i="36"/>
  <c r="AQ60" i="36"/>
  <c r="BJ60" i="36"/>
  <c r="BC60" i="36"/>
  <c r="AW60" i="36"/>
  <c r="AE60" i="36"/>
  <c r="AX60" i="36"/>
  <c r="AI60" i="36"/>
  <c r="O60" i="36"/>
  <c r="AB60" i="36"/>
  <c r="N60" i="36"/>
  <c r="AK60" i="36"/>
  <c r="AO60" i="36"/>
  <c r="AU60" i="36"/>
  <c r="Y60" i="36"/>
  <c r="AR60" i="36"/>
  <c r="J60" i="36"/>
  <c r="AF60" i="36"/>
  <c r="AM60" i="36"/>
  <c r="L60" i="36"/>
  <c r="BM60" i="36"/>
  <c r="V60" i="36"/>
  <c r="U60" i="36"/>
  <c r="AD60" i="36"/>
  <c r="AZ60" i="36"/>
  <c r="AH60" i="36"/>
  <c r="Q60" i="36"/>
  <c r="S60" i="36"/>
  <c r="BD60" i="36"/>
  <c r="BK60" i="36"/>
  <c r="BI60" i="36"/>
  <c r="BG60" i="36"/>
  <c r="BO60" i="36"/>
  <c r="AB61" i="36" l="1"/>
  <c r="J61" i="36"/>
  <c r="AQ61" i="36"/>
  <c r="BJ61" i="36"/>
  <c r="BC61" i="36"/>
  <c r="AW61" i="36"/>
  <c r="Y61" i="36"/>
  <c r="AH61" i="36"/>
  <c r="AE61" i="36"/>
  <c r="AY61" i="36"/>
  <c r="V61" i="36"/>
  <c r="N61" i="36"/>
  <c r="C61" i="36"/>
  <c r="I61" i="36"/>
  <c r="E61" i="36"/>
  <c r="BH61" i="36"/>
  <c r="BL61" i="36"/>
  <c r="BF61" i="36"/>
  <c r="BA61" i="36"/>
  <c r="AT61" i="36"/>
  <c r="AN61" i="36"/>
  <c r="K61" i="36"/>
  <c r="AL61" i="36"/>
  <c r="AJ61" i="36"/>
  <c r="AA61" i="36"/>
  <c r="AC61" i="36"/>
  <c r="P61" i="36"/>
  <c r="BB61" i="36"/>
  <c r="S61" i="36"/>
  <c r="AF61" i="36"/>
  <c r="R61" i="36"/>
  <c r="H61" i="36"/>
  <c r="L61" i="36"/>
  <c r="G61" i="36"/>
  <c r="AK61" i="36"/>
  <c r="Q61" i="36"/>
  <c r="AI61" i="36"/>
  <c r="BM61" i="36"/>
  <c r="BN61" i="36"/>
  <c r="O61" i="36"/>
  <c r="AD61" i="36"/>
  <c r="U61" i="36"/>
  <c r="D61" i="36"/>
  <c r="AM61" i="36"/>
  <c r="AZ61" i="36"/>
  <c r="BG61" i="36"/>
  <c r="T61" i="36"/>
  <c r="AR61" i="36"/>
  <c r="W61" i="36"/>
  <c r="BI61" i="36"/>
  <c r="BK61" i="36"/>
  <c r="F61" i="36"/>
  <c r="AX61" i="36"/>
  <c r="AO61" i="36"/>
  <c r="AU61" i="36"/>
  <c r="BO61" i="36"/>
  <c r="BD61" i="36"/>
  <c r="Z61" i="36"/>
  <c r="CS62" i="17"/>
  <c r="CF62" i="17"/>
  <c r="BO62" i="17"/>
  <c r="BB62" i="17"/>
  <c r="AJ62" i="17"/>
  <c r="M62" i="17"/>
  <c r="CQ62" i="17"/>
  <c r="CD62" i="17"/>
  <c r="BM62" i="17"/>
  <c r="AY62" i="17"/>
  <c r="AF62" i="17"/>
  <c r="Z62" i="17"/>
  <c r="K62" i="17"/>
  <c r="CB62" i="17"/>
  <c r="BK62" i="17"/>
  <c r="AW62" i="17"/>
  <c r="AD62" i="17"/>
  <c r="X62" i="17"/>
  <c r="I62" i="17"/>
  <c r="CO62" i="17"/>
  <c r="CU62" i="17"/>
  <c r="AU62" i="17"/>
  <c r="V62" i="17"/>
  <c r="G62" i="17"/>
  <c r="CL62" i="17"/>
  <c r="BZ62" i="17"/>
  <c r="BH62" i="17"/>
  <c r="T62" i="17"/>
  <c r="E62" i="17"/>
  <c r="AH62" i="17"/>
  <c r="BX62" i="17"/>
  <c r="BF62" i="17"/>
  <c r="AQ62" i="17"/>
  <c r="AB62" i="17"/>
  <c r="Q62" i="17"/>
  <c r="C62" i="17"/>
  <c r="BV62" i="17"/>
  <c r="BT62" i="17"/>
  <c r="BD62" i="17"/>
  <c r="AO62" i="17"/>
  <c r="CI62" i="17"/>
  <c r="BQ62" i="17"/>
  <c r="AS62" i="17"/>
  <c r="AM62" i="17"/>
  <c r="O62" i="17"/>
  <c r="BI62" i="17"/>
  <c r="P62" i="17"/>
  <c r="AN62" i="17"/>
  <c r="AT62" i="17"/>
  <c r="BY62" i="17"/>
  <c r="AI62" i="17"/>
  <c r="BN62" i="17"/>
  <c r="N62" i="17"/>
  <c r="AR62" i="17"/>
  <c r="BL62" i="17"/>
  <c r="CE62" i="17"/>
  <c r="CT62" i="17"/>
  <c r="AC62" i="17"/>
  <c r="BU62" i="17"/>
  <c r="CG62" i="17"/>
  <c r="D62" i="17"/>
  <c r="U62" i="17"/>
  <c r="AX62" i="17"/>
  <c r="BG62" i="17"/>
  <c r="BW62" i="17"/>
  <c r="F62" i="17"/>
  <c r="W62" i="17"/>
  <c r="AE62" i="17"/>
  <c r="AZ62" i="17"/>
  <c r="BR62" i="17"/>
  <c r="CM62" i="17"/>
  <c r="H62" i="17"/>
  <c r="Y62" i="17"/>
  <c r="AG62" i="17"/>
  <c r="BC62" i="17"/>
  <c r="CA62" i="17"/>
  <c r="CP62" i="17"/>
  <c r="J62" i="17"/>
  <c r="AV62" i="17"/>
  <c r="CR62" i="17"/>
  <c r="L62" i="17"/>
  <c r="BE62" i="17"/>
  <c r="R62" i="17"/>
  <c r="CV62" i="17"/>
  <c r="AA62" i="17"/>
  <c r="BP62" i="17"/>
  <c r="CC62" i="17"/>
  <c r="AK62" i="17"/>
  <c r="CJ62" i="17"/>
  <c r="AP62" i="17"/>
  <c r="G62" i="36" l="1"/>
  <c r="AL62" i="36"/>
  <c r="AJ62" i="36"/>
  <c r="AA62" i="36"/>
  <c r="BH62" i="36"/>
  <c r="T62" i="36"/>
  <c r="P62" i="36"/>
  <c r="AN62" i="36"/>
  <c r="AC62" i="36"/>
  <c r="BJ62" i="36"/>
  <c r="BC62" i="36"/>
  <c r="AW62" i="36"/>
  <c r="BN62" i="36"/>
  <c r="AY62" i="36"/>
  <c r="R62" i="36"/>
  <c r="AH62" i="36"/>
  <c r="AE62" i="36"/>
  <c r="AQ62" i="36"/>
  <c r="V62" i="36"/>
  <c r="N62" i="36"/>
  <c r="Y62" i="36"/>
  <c r="AX62" i="36"/>
  <c r="AU62" i="36"/>
  <c r="BG62" i="36"/>
  <c r="BA62" i="36"/>
  <c r="AO62" i="36"/>
  <c r="BK62" i="36"/>
  <c r="E62" i="36"/>
  <c r="L62" i="36"/>
  <c r="BB62" i="36"/>
  <c r="F62" i="36"/>
  <c r="K62" i="36"/>
  <c r="AT62" i="36"/>
  <c r="AD62" i="36"/>
  <c r="AM62" i="36"/>
  <c r="BM62" i="36"/>
  <c r="AZ62" i="36"/>
  <c r="AI62" i="36"/>
  <c r="AR62" i="36"/>
  <c r="BL62" i="36"/>
  <c r="C62" i="36"/>
  <c r="D62" i="36"/>
  <c r="AB62" i="36"/>
  <c r="AK62" i="36"/>
  <c r="J62" i="36"/>
  <c r="S62" i="36"/>
  <c r="I62" i="36"/>
  <c r="W62" i="36"/>
  <c r="AF62" i="36"/>
  <c r="U62" i="36"/>
  <c r="O62" i="36"/>
  <c r="Z62" i="36"/>
  <c r="BO62" i="36"/>
  <c r="BF62" i="36"/>
  <c r="Q62" i="36"/>
  <c r="H62" i="36"/>
  <c r="BI62" i="36"/>
  <c r="BD62" i="36"/>
  <c r="BV63" i="17"/>
  <c r="BT63" i="17"/>
  <c r="BD63" i="17"/>
  <c r="AO63" i="17"/>
  <c r="CI63" i="17"/>
  <c r="BQ63" i="17"/>
  <c r="AS63" i="17"/>
  <c r="AM63" i="17"/>
  <c r="O63" i="17"/>
  <c r="CS63" i="17"/>
  <c r="CF63" i="17"/>
  <c r="BO63" i="17"/>
  <c r="BB63" i="17"/>
  <c r="AJ63" i="17"/>
  <c r="M63" i="17"/>
  <c r="CQ63" i="17"/>
  <c r="CD63" i="17"/>
  <c r="BM63" i="17"/>
  <c r="AY63" i="17"/>
  <c r="AF63" i="17"/>
  <c r="Z63" i="17"/>
  <c r="K63" i="17"/>
  <c r="CB63" i="17"/>
  <c r="BK63" i="17"/>
  <c r="AW63" i="17"/>
  <c r="AD63" i="17"/>
  <c r="X63" i="17"/>
  <c r="I63" i="17"/>
  <c r="CO63" i="17"/>
  <c r="CU63" i="17"/>
  <c r="AU63" i="17"/>
  <c r="V63" i="17"/>
  <c r="G63" i="17"/>
  <c r="CL63" i="17"/>
  <c r="BZ63" i="17"/>
  <c r="BH63" i="17"/>
  <c r="T63" i="17"/>
  <c r="E63" i="17"/>
  <c r="AH63" i="17"/>
  <c r="BX63" i="17"/>
  <c r="BF63" i="17"/>
  <c r="AQ63" i="17"/>
  <c r="AB63" i="17"/>
  <c r="Q63" i="17"/>
  <c r="C63" i="17"/>
  <c r="H63" i="17"/>
  <c r="W63" i="17"/>
  <c r="AV63" i="17"/>
  <c r="BU63" i="17"/>
  <c r="CE63" i="17"/>
  <c r="CR63" i="17"/>
  <c r="BN63" i="17"/>
  <c r="R63" i="17"/>
  <c r="AX63" i="17"/>
  <c r="BG63" i="17"/>
  <c r="BW63" i="17"/>
  <c r="D63" i="17"/>
  <c r="U63" i="17"/>
  <c r="AE63" i="17"/>
  <c r="AZ63" i="17"/>
  <c r="BR63" i="17"/>
  <c r="AI63" i="17"/>
  <c r="J63" i="17"/>
  <c r="AA63" i="17"/>
  <c r="AK63" i="17"/>
  <c r="AT63" i="17"/>
  <c r="CA63" i="17"/>
  <c r="CP63" i="17"/>
  <c r="L63" i="17"/>
  <c r="AN63" i="17"/>
  <c r="BE63" i="17"/>
  <c r="BI63" i="17"/>
  <c r="N63" i="17"/>
  <c r="AP63" i="17"/>
  <c r="CV63" i="17"/>
  <c r="CC63" i="17"/>
  <c r="CT63" i="17"/>
  <c r="AR63" i="17"/>
  <c r="CM63" i="17"/>
  <c r="F63" i="17"/>
  <c r="P63" i="17"/>
  <c r="BC63" i="17"/>
  <c r="BL63" i="17"/>
  <c r="Y63" i="17"/>
  <c r="BP63" i="17"/>
  <c r="BY63" i="17"/>
  <c r="AC63" i="17"/>
  <c r="CG63" i="17"/>
  <c r="CJ63" i="17"/>
  <c r="AG63" i="17"/>
  <c r="K63" i="36" l="1"/>
  <c r="AT63" i="36"/>
  <c r="BJ63" i="36"/>
  <c r="AA63" i="36"/>
  <c r="I63" i="36"/>
  <c r="BN63" i="36"/>
  <c r="BC63" i="36"/>
  <c r="BL63" i="36"/>
  <c r="AL63" i="36"/>
  <c r="BH63" i="36"/>
  <c r="AR63" i="36"/>
  <c r="U63" i="36"/>
  <c r="BK63" i="36"/>
  <c r="AK63" i="36"/>
  <c r="AU63" i="36"/>
  <c r="F63" i="36"/>
  <c r="R63" i="36"/>
  <c r="Z63" i="36"/>
  <c r="S63" i="36"/>
  <c r="D63" i="36"/>
  <c r="AX63" i="36"/>
  <c r="L63" i="36"/>
  <c r="AO63" i="36"/>
  <c r="BM63" i="36"/>
  <c r="O63" i="36"/>
  <c r="AM63" i="36"/>
  <c r="H63" i="36"/>
  <c r="AZ63" i="36"/>
  <c r="E63" i="36"/>
  <c r="J63" i="36"/>
  <c r="AB63" i="36"/>
  <c r="BB63" i="36"/>
  <c r="Q63" i="36"/>
  <c r="AI63" i="36"/>
  <c r="W63" i="36"/>
  <c r="BI63" i="36"/>
  <c r="AF63" i="36"/>
  <c r="BO63" i="36"/>
  <c r="BG63" i="36"/>
  <c r="BD63" i="36"/>
  <c r="C63" i="36"/>
  <c r="AJ63" i="36"/>
  <c r="V63" i="36"/>
  <c r="N63" i="36"/>
  <c r="AY63" i="36"/>
  <c r="AN63" i="36"/>
  <c r="AH63" i="36"/>
  <c r="T63" i="36"/>
  <c r="Y63" i="36"/>
  <c r="AE63" i="36"/>
  <c r="P63" i="36"/>
  <c r="AQ63" i="36"/>
  <c r="AD63" i="36"/>
  <c r="BF63" i="36"/>
  <c r="AC63" i="36"/>
  <c r="G63" i="36"/>
  <c r="AW63" i="36"/>
  <c r="BA63" i="36"/>
  <c r="CL64" i="17"/>
  <c r="BZ64" i="17"/>
  <c r="BH64" i="17"/>
  <c r="T64" i="17"/>
  <c r="E64" i="17"/>
  <c r="AH64" i="17"/>
  <c r="BX64" i="17"/>
  <c r="BF64" i="17"/>
  <c r="AQ64" i="17"/>
  <c r="AB64" i="17"/>
  <c r="Q64" i="17"/>
  <c r="C64" i="17"/>
  <c r="BV64" i="17"/>
  <c r="BT64" i="17"/>
  <c r="BD64" i="17"/>
  <c r="AO64" i="17"/>
  <c r="CI64" i="17"/>
  <c r="BQ64" i="17"/>
  <c r="AS64" i="17"/>
  <c r="AM64" i="17"/>
  <c r="O64" i="17"/>
  <c r="CS64" i="17"/>
  <c r="CF64" i="17"/>
  <c r="BO64" i="17"/>
  <c r="BB64" i="17"/>
  <c r="AJ64" i="17"/>
  <c r="M64" i="17"/>
  <c r="CQ64" i="17"/>
  <c r="CD64" i="17"/>
  <c r="BM64" i="17"/>
  <c r="AY64" i="17"/>
  <c r="AF64" i="17"/>
  <c r="Z64" i="17"/>
  <c r="K64" i="17"/>
  <c r="CB64" i="17"/>
  <c r="BK64" i="17"/>
  <c r="AW64" i="17"/>
  <c r="AD64" i="17"/>
  <c r="X64" i="17"/>
  <c r="I64" i="17"/>
  <c r="CO64" i="17"/>
  <c r="CU64" i="17"/>
  <c r="AU64" i="17"/>
  <c r="V64" i="17"/>
  <c r="G64" i="17"/>
  <c r="BI64" i="17"/>
  <c r="BN64" i="17"/>
  <c r="P64" i="17"/>
  <c r="AN64" i="17"/>
  <c r="AT64" i="17"/>
  <c r="BY64" i="17"/>
  <c r="AI64" i="17"/>
  <c r="H64" i="17"/>
  <c r="Y64" i="17"/>
  <c r="AG64" i="17"/>
  <c r="BC64" i="17"/>
  <c r="CA64" i="17"/>
  <c r="CP64" i="17"/>
  <c r="J64" i="17"/>
  <c r="AA64" i="17"/>
  <c r="AK64" i="17"/>
  <c r="BE64" i="17"/>
  <c r="N64" i="17"/>
  <c r="AR64" i="17"/>
  <c r="BL64" i="17"/>
  <c r="CE64" i="17"/>
  <c r="CT64" i="17"/>
  <c r="AC64" i="17"/>
  <c r="BU64" i="17"/>
  <c r="CG64" i="17"/>
  <c r="R64" i="17"/>
  <c r="AV64" i="17"/>
  <c r="BP64" i="17"/>
  <c r="CJ64" i="17"/>
  <c r="AE64" i="17"/>
  <c r="BW64" i="17"/>
  <c r="D64" i="17"/>
  <c r="AP64" i="17"/>
  <c r="CM64" i="17"/>
  <c r="F64" i="17"/>
  <c r="AX64" i="17"/>
  <c r="CR64" i="17"/>
  <c r="L64" i="17"/>
  <c r="AZ64" i="17"/>
  <c r="U64" i="17"/>
  <c r="CV64" i="17"/>
  <c r="W64" i="17"/>
  <c r="BG64" i="17"/>
  <c r="BR64" i="17"/>
  <c r="CC64" i="17"/>
  <c r="AY64" i="36" l="1"/>
  <c r="BH64" i="36"/>
  <c r="N64" i="36"/>
  <c r="AN64" i="36"/>
  <c r="AQ64" i="36"/>
  <c r="E64" i="36"/>
  <c r="C64" i="36"/>
  <c r="AC64" i="36"/>
  <c r="T64" i="36"/>
  <c r="BL64" i="36"/>
  <c r="BC64" i="36"/>
  <c r="K64" i="36"/>
  <c r="R64" i="36"/>
  <c r="Y64" i="36"/>
  <c r="BF64" i="36"/>
  <c r="G64" i="36"/>
  <c r="AL64" i="36"/>
  <c r="BN64" i="36"/>
  <c r="BA64" i="36"/>
  <c r="AT64" i="36"/>
  <c r="L64" i="36"/>
  <c r="AO64" i="36"/>
  <c r="D64" i="36"/>
  <c r="V64" i="36"/>
  <c r="AI64" i="36"/>
  <c r="AU64" i="36"/>
  <c r="H64" i="36"/>
  <c r="AJ64" i="36"/>
  <c r="AD64" i="36"/>
  <c r="Q64" i="36"/>
  <c r="U64" i="36"/>
  <c r="AB64" i="36"/>
  <c r="Z64" i="36"/>
  <c r="AA64" i="36"/>
  <c r="BJ64" i="36"/>
  <c r="BK64" i="36"/>
  <c r="AM64" i="36"/>
  <c r="AX64" i="36"/>
  <c r="AR64" i="36"/>
  <c r="O64" i="36"/>
  <c r="AZ64" i="36"/>
  <c r="P64" i="36"/>
  <c r="AE64" i="36"/>
  <c r="AF64" i="36"/>
  <c r="AW64" i="36"/>
  <c r="F64" i="36"/>
  <c r="BM64" i="36"/>
  <c r="AH64" i="36"/>
  <c r="I64" i="36"/>
  <c r="S64" i="36"/>
  <c r="BI64" i="36"/>
  <c r="BG64" i="36"/>
  <c r="BD64" i="36"/>
  <c r="BO64" i="36"/>
  <c r="J64" i="36"/>
  <c r="AK64" i="36"/>
  <c r="BB64" i="36"/>
  <c r="W64" i="36"/>
  <c r="CB65" i="17"/>
  <c r="BK65" i="17"/>
  <c r="AW65" i="17"/>
  <c r="AD65" i="17"/>
  <c r="X65" i="17"/>
  <c r="I65" i="17"/>
  <c r="CO65" i="17"/>
  <c r="CU65" i="17"/>
  <c r="AU65" i="17"/>
  <c r="V65" i="17"/>
  <c r="G65" i="17"/>
  <c r="CL65" i="17"/>
  <c r="BZ65" i="17"/>
  <c r="BH65" i="17"/>
  <c r="T65" i="17"/>
  <c r="E65" i="17"/>
  <c r="AH65" i="17"/>
  <c r="BX65" i="17"/>
  <c r="BF65" i="17"/>
  <c r="AQ65" i="17"/>
  <c r="AB65" i="17"/>
  <c r="Q65" i="17"/>
  <c r="C65" i="17"/>
  <c r="BV65" i="17"/>
  <c r="BT65" i="17"/>
  <c r="BD65" i="17"/>
  <c r="AO65" i="17"/>
  <c r="CI65" i="17"/>
  <c r="BQ65" i="17"/>
  <c r="AS65" i="17"/>
  <c r="AM65" i="17"/>
  <c r="O65" i="17"/>
  <c r="CS65" i="17"/>
  <c r="CF65" i="17"/>
  <c r="BO65" i="17"/>
  <c r="BB65" i="17"/>
  <c r="AJ65" i="17"/>
  <c r="M65" i="17"/>
  <c r="CQ65" i="17"/>
  <c r="CD65" i="17"/>
  <c r="BM65" i="17"/>
  <c r="AY65" i="17"/>
  <c r="AF65" i="17"/>
  <c r="Z65" i="17"/>
  <c r="K65" i="17"/>
  <c r="BN65" i="17"/>
  <c r="BI65" i="17"/>
  <c r="H65" i="17"/>
  <c r="W65" i="17"/>
  <c r="AV65" i="17"/>
  <c r="BU65" i="17"/>
  <c r="CE65" i="17"/>
  <c r="CR65" i="17"/>
  <c r="N65" i="17"/>
  <c r="AP65" i="17"/>
  <c r="CV65" i="17"/>
  <c r="CC65" i="17"/>
  <c r="CT65" i="17"/>
  <c r="P65" i="17"/>
  <c r="AR65" i="17"/>
  <c r="BL65" i="17"/>
  <c r="CG65" i="17"/>
  <c r="R65" i="17"/>
  <c r="AX65" i="17"/>
  <c r="BG65" i="17"/>
  <c r="BW65" i="17"/>
  <c r="D65" i="17"/>
  <c r="U65" i="17"/>
  <c r="AE65" i="17"/>
  <c r="AZ65" i="17"/>
  <c r="BR65" i="17"/>
  <c r="AI65" i="17"/>
  <c r="F65" i="17"/>
  <c r="Y65" i="17"/>
  <c r="AG65" i="17"/>
  <c r="BC65" i="17"/>
  <c r="BY65" i="17"/>
  <c r="CM65" i="17"/>
  <c r="AC65" i="17"/>
  <c r="AK65" i="17"/>
  <c r="CJ65" i="17"/>
  <c r="AN65" i="17"/>
  <c r="CP65" i="17"/>
  <c r="J65" i="17"/>
  <c r="L65" i="17"/>
  <c r="AT65" i="17"/>
  <c r="BE65" i="17"/>
  <c r="AA65" i="17"/>
  <c r="BP65" i="17"/>
  <c r="CA65" i="17"/>
  <c r="AI65" i="36" l="1"/>
  <c r="D65" i="36"/>
  <c r="BF65" i="36"/>
  <c r="K65" i="36"/>
  <c r="AT65" i="36"/>
  <c r="AJ65" i="36"/>
  <c r="AF65" i="36"/>
  <c r="E65" i="36"/>
  <c r="AL65" i="36"/>
  <c r="G65" i="36"/>
  <c r="T65" i="36"/>
  <c r="AB65" i="36"/>
  <c r="AO65" i="36"/>
  <c r="AN65" i="36"/>
  <c r="P65" i="36"/>
  <c r="Y65" i="36"/>
  <c r="AQ65" i="36"/>
  <c r="Q65" i="36"/>
  <c r="BN65" i="36"/>
  <c r="AC65" i="36"/>
  <c r="AW65" i="36"/>
  <c r="R65" i="36"/>
  <c r="AY65" i="36"/>
  <c r="BA65" i="36"/>
  <c r="C65" i="36"/>
  <c r="BJ65" i="36"/>
  <c r="BL65" i="36"/>
  <c r="W65" i="36"/>
  <c r="AE65" i="36"/>
  <c r="AX65" i="36"/>
  <c r="AH65" i="36"/>
  <c r="BC65" i="36"/>
  <c r="I65" i="36"/>
  <c r="V65" i="36"/>
  <c r="U65" i="36"/>
  <c r="AR65" i="36"/>
  <c r="BH65" i="36"/>
  <c r="H65" i="36"/>
  <c r="BM65" i="36"/>
  <c r="BO65" i="36"/>
  <c r="L65" i="36"/>
  <c r="AA65" i="36"/>
  <c r="BG65" i="36"/>
  <c r="S65" i="36"/>
  <c r="N65" i="36"/>
  <c r="BK65" i="36"/>
  <c r="O65" i="36"/>
  <c r="AD65" i="36"/>
  <c r="AZ65" i="36"/>
  <c r="Z65" i="36"/>
  <c r="AU65" i="36"/>
  <c r="AK65" i="36"/>
  <c r="BI65" i="36"/>
  <c r="BD65" i="36"/>
  <c r="F65" i="36"/>
  <c r="AM65" i="36"/>
  <c r="J65" i="36"/>
  <c r="BB65" i="36"/>
  <c r="CS66" i="17"/>
  <c r="CF66" i="17"/>
  <c r="BO66" i="17"/>
  <c r="BB66" i="17"/>
  <c r="AJ66" i="17"/>
  <c r="M66" i="17"/>
  <c r="CQ66" i="17"/>
  <c r="CD66" i="17"/>
  <c r="BM66" i="17"/>
  <c r="AY66" i="17"/>
  <c r="AF66" i="17"/>
  <c r="Z66" i="17"/>
  <c r="K66" i="17"/>
  <c r="CB66" i="17"/>
  <c r="BK66" i="17"/>
  <c r="AW66" i="17"/>
  <c r="AD66" i="17"/>
  <c r="X66" i="17"/>
  <c r="I66" i="17"/>
  <c r="CO66" i="17"/>
  <c r="CU66" i="17"/>
  <c r="AU66" i="17"/>
  <c r="V66" i="17"/>
  <c r="G66" i="17"/>
  <c r="CL66" i="17"/>
  <c r="BZ66" i="17"/>
  <c r="BH66" i="17"/>
  <c r="T66" i="17"/>
  <c r="E66" i="17"/>
  <c r="AH66" i="17"/>
  <c r="BX66" i="17"/>
  <c r="BF66" i="17"/>
  <c r="AQ66" i="17"/>
  <c r="AB66" i="17"/>
  <c r="Q66" i="17"/>
  <c r="C66" i="17"/>
  <c r="BV66" i="17"/>
  <c r="BT66" i="17"/>
  <c r="BD66" i="17"/>
  <c r="AO66" i="17"/>
  <c r="CI66" i="17"/>
  <c r="BQ66" i="17"/>
  <c r="AS66" i="17"/>
  <c r="AM66" i="17"/>
  <c r="O66" i="17"/>
  <c r="BI66" i="17"/>
  <c r="P66" i="17"/>
  <c r="AN66" i="17"/>
  <c r="AT66" i="17"/>
  <c r="BY66" i="17"/>
  <c r="AI66" i="17"/>
  <c r="R66" i="17"/>
  <c r="AV66" i="17"/>
  <c r="BP66" i="17"/>
  <c r="CJ66" i="17"/>
  <c r="D66" i="17"/>
  <c r="U66" i="17"/>
  <c r="AX66" i="17"/>
  <c r="BG66" i="17"/>
  <c r="BW66" i="17"/>
  <c r="H66" i="17"/>
  <c r="Y66" i="17"/>
  <c r="AG66" i="17"/>
  <c r="BC66" i="17"/>
  <c r="CA66" i="17"/>
  <c r="CP66" i="17"/>
  <c r="J66" i="17"/>
  <c r="AA66" i="17"/>
  <c r="AK66" i="17"/>
  <c r="BE66" i="17"/>
  <c r="BN66" i="17"/>
  <c r="L66" i="17"/>
  <c r="AP66" i="17"/>
  <c r="CV66" i="17"/>
  <c r="CC66" i="17"/>
  <c r="CR66" i="17"/>
  <c r="BR66" i="17"/>
  <c r="AC66" i="17"/>
  <c r="CE66" i="17"/>
  <c r="AE66" i="17"/>
  <c r="CG66" i="17"/>
  <c r="AR66" i="17"/>
  <c r="CM66" i="17"/>
  <c r="F66" i="17"/>
  <c r="CT66" i="17"/>
  <c r="N66" i="17"/>
  <c r="AZ66" i="17"/>
  <c r="BL66" i="17"/>
  <c r="W66" i="17"/>
  <c r="BU66" i="17"/>
  <c r="AA66" i="36" l="1"/>
  <c r="BN66" i="36"/>
  <c r="AC66" i="36"/>
  <c r="AE66" i="36"/>
  <c r="AT66" i="36"/>
  <c r="AJ66" i="36"/>
  <c r="AB66" i="36"/>
  <c r="P66" i="36"/>
  <c r="AW66" i="36"/>
  <c r="R66" i="36"/>
  <c r="I66" i="36"/>
  <c r="T66" i="36"/>
  <c r="AM66" i="36"/>
  <c r="AY66" i="36"/>
  <c r="V66" i="36"/>
  <c r="Y66" i="36"/>
  <c r="AQ66" i="36"/>
  <c r="BL66" i="36"/>
  <c r="Q66" i="36"/>
  <c r="E66" i="36"/>
  <c r="BA66" i="36"/>
  <c r="C66" i="36"/>
  <c r="BF66" i="36"/>
  <c r="N66" i="36"/>
  <c r="AL66" i="36"/>
  <c r="BJ66" i="36"/>
  <c r="K66" i="36"/>
  <c r="BC66" i="36"/>
  <c r="G66" i="36"/>
  <c r="AH66" i="36"/>
  <c r="BH66" i="36"/>
  <c r="AO66" i="36"/>
  <c r="AU66" i="36"/>
  <c r="AN66" i="36"/>
  <c r="AX66" i="36"/>
  <c r="D66" i="36"/>
  <c r="AD66" i="36"/>
  <c r="J66" i="36"/>
  <c r="F66" i="36"/>
  <c r="AZ66" i="36"/>
  <c r="S66" i="36"/>
  <c r="Z66" i="36"/>
  <c r="AF66" i="36"/>
  <c r="L66" i="36"/>
  <c r="U66" i="36"/>
  <c r="AR66" i="36"/>
  <c r="AI66" i="36"/>
  <c r="BM66" i="36"/>
  <c r="BG66" i="36"/>
  <c r="O66" i="36"/>
  <c r="BB66" i="36"/>
  <c r="BO66" i="36"/>
  <c r="BK66" i="36"/>
  <c r="W66" i="36"/>
  <c r="BI66" i="36"/>
  <c r="H66" i="36"/>
  <c r="AK66" i="36"/>
  <c r="BD66" i="36"/>
  <c r="BV67" i="17"/>
  <c r="BT67" i="17"/>
  <c r="BD67" i="17"/>
  <c r="AO67" i="17"/>
  <c r="CI67" i="17"/>
  <c r="BQ67" i="17"/>
  <c r="AS67" i="17"/>
  <c r="AM67" i="17"/>
  <c r="O67" i="17"/>
  <c r="CS67" i="17"/>
  <c r="CF67" i="17"/>
  <c r="BO67" i="17"/>
  <c r="BB67" i="17"/>
  <c r="AJ67" i="17"/>
  <c r="M67" i="17"/>
  <c r="CQ67" i="17"/>
  <c r="CD67" i="17"/>
  <c r="BM67" i="17"/>
  <c r="AY67" i="17"/>
  <c r="AF67" i="17"/>
  <c r="Z67" i="17"/>
  <c r="K67" i="17"/>
  <c r="CB67" i="17"/>
  <c r="BK67" i="17"/>
  <c r="AW67" i="17"/>
  <c r="AD67" i="17"/>
  <c r="X67" i="17"/>
  <c r="I67" i="17"/>
  <c r="CO67" i="17"/>
  <c r="CU67" i="17"/>
  <c r="AU67" i="17"/>
  <c r="V67" i="17"/>
  <c r="G67" i="17"/>
  <c r="CL67" i="17"/>
  <c r="BZ67" i="17"/>
  <c r="BH67" i="17"/>
  <c r="T67" i="17"/>
  <c r="E67" i="17"/>
  <c r="AH67" i="17"/>
  <c r="BX67" i="17"/>
  <c r="BF67" i="17"/>
  <c r="AQ67" i="17"/>
  <c r="AB67" i="17"/>
  <c r="Q67" i="17"/>
  <c r="C67" i="17"/>
  <c r="BN67" i="17"/>
  <c r="H67" i="17"/>
  <c r="W67" i="17"/>
  <c r="AV67" i="17"/>
  <c r="BU67" i="17"/>
  <c r="CE67" i="17"/>
  <c r="CR67" i="17"/>
  <c r="F67" i="17"/>
  <c r="Y67" i="17"/>
  <c r="AG67" i="17"/>
  <c r="BC67" i="17"/>
  <c r="BY67" i="17"/>
  <c r="CM67" i="17"/>
  <c r="J67" i="17"/>
  <c r="AA67" i="17"/>
  <c r="AK67" i="17"/>
  <c r="AT67" i="17"/>
  <c r="CA67" i="17"/>
  <c r="CP67" i="17"/>
  <c r="N67" i="17"/>
  <c r="AP67" i="17"/>
  <c r="CV67" i="17"/>
  <c r="CC67" i="17"/>
  <c r="CT67" i="17"/>
  <c r="BI67" i="17"/>
  <c r="P67" i="17"/>
  <c r="AR67" i="17"/>
  <c r="BL67" i="17"/>
  <c r="CG67" i="17"/>
  <c r="AC67" i="17"/>
  <c r="BP67" i="17"/>
  <c r="CJ67" i="17"/>
  <c r="U67" i="17"/>
  <c r="BG67" i="17"/>
  <c r="BR67" i="17"/>
  <c r="AE67" i="17"/>
  <c r="BW67" i="17"/>
  <c r="AN67" i="17"/>
  <c r="AI67" i="17"/>
  <c r="D67" i="17"/>
  <c r="AX67" i="17"/>
  <c r="L67" i="17"/>
  <c r="AZ67" i="17"/>
  <c r="BE67" i="17"/>
  <c r="R67" i="17"/>
  <c r="BM67" i="36" l="1"/>
  <c r="AM67" i="36"/>
  <c r="Q67" i="36"/>
  <c r="D67" i="36"/>
  <c r="AI67" i="36"/>
  <c r="Z67" i="36"/>
  <c r="J67" i="36"/>
  <c r="H67" i="36"/>
  <c r="AX67" i="36"/>
  <c r="L67" i="36"/>
  <c r="AO67" i="36"/>
  <c r="O67" i="36"/>
  <c r="AF67" i="36"/>
  <c r="BF67" i="36"/>
  <c r="K67" i="36"/>
  <c r="AN67" i="36"/>
  <c r="P67" i="36"/>
  <c r="N67" i="36"/>
  <c r="I67" i="36"/>
  <c r="T67" i="36"/>
  <c r="BK67" i="36"/>
  <c r="BN67" i="36"/>
  <c r="AC67" i="36"/>
  <c r="AJ67" i="36"/>
  <c r="BC67" i="36"/>
  <c r="BA67" i="36"/>
  <c r="AW67" i="36"/>
  <c r="AL67" i="36"/>
  <c r="BL67" i="36"/>
  <c r="AT67" i="36"/>
  <c r="W67" i="36"/>
  <c r="AH67" i="36"/>
  <c r="AA67" i="36"/>
  <c r="AQ67" i="36"/>
  <c r="AZ67" i="36"/>
  <c r="F67" i="36"/>
  <c r="AB67" i="36"/>
  <c r="V67" i="36"/>
  <c r="AY67" i="36"/>
  <c r="BJ67" i="36"/>
  <c r="AD67" i="36"/>
  <c r="E67" i="36"/>
  <c r="AE67" i="36"/>
  <c r="C67" i="36"/>
  <c r="U67" i="36"/>
  <c r="BH67" i="36"/>
  <c r="Y67" i="36"/>
  <c r="BD67" i="36"/>
  <c r="BI67" i="36"/>
  <c r="R67" i="36"/>
  <c r="BG67" i="36"/>
  <c r="G67" i="36"/>
  <c r="BO67" i="36"/>
  <c r="BB67" i="36"/>
  <c r="AR67" i="36"/>
  <c r="AK67" i="36"/>
  <c r="AU67" i="36"/>
  <c r="S67" i="36"/>
  <c r="CL68" i="17"/>
  <c r="BZ68" i="17"/>
  <c r="BH68" i="17"/>
  <c r="T68" i="17"/>
  <c r="E68" i="17"/>
  <c r="AH68" i="17"/>
  <c r="BX68" i="17"/>
  <c r="BF68" i="17"/>
  <c r="AQ68" i="17"/>
  <c r="AB68" i="17"/>
  <c r="Q68" i="17"/>
  <c r="C68" i="17"/>
  <c r="BV68" i="17"/>
  <c r="BT68" i="17"/>
  <c r="BD68" i="17"/>
  <c r="AO68" i="17"/>
  <c r="CI68" i="17"/>
  <c r="BQ68" i="17"/>
  <c r="AS68" i="17"/>
  <c r="AM68" i="17"/>
  <c r="O68" i="17"/>
  <c r="CS68" i="17"/>
  <c r="CF68" i="17"/>
  <c r="BO68" i="17"/>
  <c r="BB68" i="17"/>
  <c r="AJ68" i="17"/>
  <c r="M68" i="17"/>
  <c r="CQ68" i="17"/>
  <c r="CD68" i="17"/>
  <c r="BM68" i="17"/>
  <c r="AY68" i="17"/>
  <c r="AF68" i="17"/>
  <c r="Z68" i="17"/>
  <c r="K68" i="17"/>
  <c r="CB68" i="17"/>
  <c r="BK68" i="17"/>
  <c r="AW68" i="17"/>
  <c r="AD68" i="17"/>
  <c r="X68" i="17"/>
  <c r="I68" i="17"/>
  <c r="CO68" i="17"/>
  <c r="CU68" i="17"/>
  <c r="AU68" i="17"/>
  <c r="V68" i="17"/>
  <c r="G68" i="17"/>
  <c r="BI68" i="17"/>
  <c r="BN68" i="17"/>
  <c r="P68" i="17"/>
  <c r="AN68" i="17"/>
  <c r="AT68" i="17"/>
  <c r="BY68" i="17"/>
  <c r="AI68" i="17"/>
  <c r="L68" i="17"/>
  <c r="AP68" i="17"/>
  <c r="CV68" i="17"/>
  <c r="CC68" i="17"/>
  <c r="CR68" i="17"/>
  <c r="N68" i="17"/>
  <c r="AR68" i="17"/>
  <c r="BL68" i="17"/>
  <c r="CE68" i="17"/>
  <c r="CT68" i="17"/>
  <c r="R68" i="17"/>
  <c r="AV68" i="17"/>
  <c r="BP68" i="17"/>
  <c r="CJ68" i="17"/>
  <c r="D68" i="17"/>
  <c r="U68" i="17"/>
  <c r="AX68" i="17"/>
  <c r="BG68" i="17"/>
  <c r="BW68" i="17"/>
  <c r="F68" i="17"/>
  <c r="W68" i="17"/>
  <c r="AE68" i="17"/>
  <c r="AZ68" i="17"/>
  <c r="BR68" i="17"/>
  <c r="CM68" i="17"/>
  <c r="BE68" i="17"/>
  <c r="Y68" i="17"/>
  <c r="BU68" i="17"/>
  <c r="AA68" i="17"/>
  <c r="CA68" i="17"/>
  <c r="AC68" i="17"/>
  <c r="AG68" i="17"/>
  <c r="CG68" i="17"/>
  <c r="AK68" i="17"/>
  <c r="CP68" i="17"/>
  <c r="H68" i="17"/>
  <c r="J68" i="17"/>
  <c r="BC68" i="17"/>
  <c r="CB69" i="17" l="1"/>
  <c r="BK69" i="17"/>
  <c r="AW69" i="17"/>
  <c r="AD69" i="17"/>
  <c r="X69" i="17"/>
  <c r="I69" i="17"/>
  <c r="CO69" i="17"/>
  <c r="CU69" i="17"/>
  <c r="AU69" i="17"/>
  <c r="V69" i="17"/>
  <c r="G69" i="17"/>
  <c r="CL69" i="17"/>
  <c r="BZ69" i="17"/>
  <c r="BH69" i="17"/>
  <c r="T69" i="17"/>
  <c r="E69" i="17"/>
  <c r="AH69" i="17"/>
  <c r="BX69" i="17"/>
  <c r="BF69" i="17"/>
  <c r="AQ69" i="17"/>
  <c r="AB69" i="17"/>
  <c r="Q69" i="17"/>
  <c r="C69" i="17"/>
  <c r="BV69" i="17"/>
  <c r="BT69" i="17"/>
  <c r="BD69" i="17"/>
  <c r="AO69" i="17"/>
  <c r="CI69" i="17"/>
  <c r="BQ69" i="17"/>
  <c r="AS69" i="17"/>
  <c r="AM69" i="17"/>
  <c r="O69" i="17"/>
  <c r="CS69" i="17"/>
  <c r="CF69" i="17"/>
  <c r="BO69" i="17"/>
  <c r="BB69" i="17"/>
  <c r="AJ69" i="17"/>
  <c r="M69" i="17"/>
  <c r="CQ69" i="17"/>
  <c r="CD69" i="17"/>
  <c r="BM69" i="17"/>
  <c r="AY69" i="17"/>
  <c r="AF69" i="17"/>
  <c r="Z69" i="17"/>
  <c r="K69" i="17"/>
  <c r="BN69" i="17"/>
  <c r="H69" i="17"/>
  <c r="W69" i="17"/>
  <c r="AV69" i="17"/>
  <c r="BU69" i="17"/>
  <c r="CE69" i="17"/>
  <c r="CR69" i="17"/>
  <c r="AC69" i="17"/>
  <c r="BP69" i="17"/>
  <c r="CJ69" i="17"/>
  <c r="R69" i="17"/>
  <c r="AX69" i="17"/>
  <c r="BG69" i="17"/>
  <c r="BW69" i="17"/>
  <c r="BI69" i="17"/>
  <c r="F69" i="17"/>
  <c r="Y69" i="17"/>
  <c r="AG69" i="17"/>
  <c r="BC69" i="17"/>
  <c r="BY69" i="17"/>
  <c r="CM69" i="17"/>
  <c r="J69" i="17"/>
  <c r="AA69" i="17"/>
  <c r="AK69" i="17"/>
  <c r="AT69" i="17"/>
  <c r="CA69" i="17"/>
  <c r="CP69" i="17"/>
  <c r="L69" i="17"/>
  <c r="AN69" i="17"/>
  <c r="BE69" i="17"/>
  <c r="N69" i="17"/>
  <c r="AZ69" i="17"/>
  <c r="P69" i="17"/>
  <c r="CV69" i="17"/>
  <c r="U69" i="17"/>
  <c r="BL69" i="17"/>
  <c r="BR69" i="17"/>
  <c r="CC69" i="17"/>
  <c r="AE69" i="17"/>
  <c r="CG69" i="17"/>
  <c r="AP69" i="17"/>
  <c r="AI69" i="17"/>
  <c r="D69" i="17"/>
  <c r="AR69" i="17"/>
  <c r="CT69" i="17"/>
  <c r="AD68" i="36"/>
  <c r="AU68" i="36"/>
  <c r="AB68" i="36"/>
  <c r="E68" i="36"/>
  <c r="T68" i="36"/>
  <c r="Y68" i="36"/>
  <c r="BF68" i="36"/>
  <c r="K68" i="36"/>
  <c r="BH68" i="36"/>
  <c r="BL68" i="36"/>
  <c r="AK68" i="36"/>
  <c r="BM68" i="36"/>
  <c r="AL68" i="36"/>
  <c r="G68" i="36"/>
  <c r="AN68" i="36"/>
  <c r="AQ68" i="36"/>
  <c r="BA68" i="36"/>
  <c r="L68" i="36"/>
  <c r="O68" i="36"/>
  <c r="AA68" i="36"/>
  <c r="BN68" i="36"/>
  <c r="AC68" i="36"/>
  <c r="P68" i="36"/>
  <c r="AW68" i="36"/>
  <c r="R68" i="36"/>
  <c r="C68" i="36"/>
  <c r="BJ68" i="36"/>
  <c r="AH68" i="36"/>
  <c r="AE68" i="36"/>
  <c r="U68" i="36"/>
  <c r="AT68" i="36"/>
  <c r="AX68" i="36"/>
  <c r="F68" i="36"/>
  <c r="D68" i="36"/>
  <c r="N68" i="36"/>
  <c r="J68" i="36"/>
  <c r="AJ68" i="36"/>
  <c r="W68" i="36"/>
  <c r="AZ68" i="36"/>
  <c r="AY68" i="36"/>
  <c r="I68" i="36"/>
  <c r="AI68" i="36"/>
  <c r="AF68" i="36"/>
  <c r="BC68" i="36"/>
  <c r="BB68" i="36"/>
  <c r="AR68" i="36"/>
  <c r="V68" i="36"/>
  <c r="BG68" i="36"/>
  <c r="BO68" i="36"/>
  <c r="BD68" i="36"/>
  <c r="BI68" i="36"/>
  <c r="Z68" i="36"/>
  <c r="AO68" i="36"/>
  <c r="S68" i="36"/>
  <c r="H68" i="36"/>
  <c r="BK68" i="36"/>
  <c r="AM68" i="36"/>
  <c r="Q68" i="36"/>
  <c r="BN69" i="36" l="1"/>
  <c r="AC69" i="36"/>
  <c r="AW69" i="36"/>
  <c r="R69" i="36"/>
  <c r="AY69" i="36"/>
  <c r="BA69" i="36"/>
  <c r="C69" i="36"/>
  <c r="BJ69" i="36"/>
  <c r="AH69" i="36"/>
  <c r="AE69" i="36"/>
  <c r="V69" i="36"/>
  <c r="N69" i="36"/>
  <c r="I69" i="36"/>
  <c r="BF69" i="36"/>
  <c r="K69" i="36"/>
  <c r="AT69" i="36"/>
  <c r="AJ69" i="36"/>
  <c r="E69" i="36"/>
  <c r="AL69" i="36"/>
  <c r="G69" i="36"/>
  <c r="T69" i="36"/>
  <c r="AA69" i="36"/>
  <c r="AD69" i="36"/>
  <c r="BB69" i="36"/>
  <c r="P69" i="36"/>
  <c r="AF69" i="36"/>
  <c r="Q69" i="36"/>
  <c r="F69" i="36"/>
  <c r="Z69" i="36"/>
  <c r="AO69" i="36"/>
  <c r="BC69" i="36"/>
  <c r="BM69" i="36"/>
  <c r="S69" i="36"/>
  <c r="H69" i="36"/>
  <c r="J69" i="36"/>
  <c r="W69" i="36"/>
  <c r="Y69" i="36"/>
  <c r="AB69" i="36"/>
  <c r="U69" i="36"/>
  <c r="AX69" i="36"/>
  <c r="AZ69" i="36"/>
  <c r="L69" i="36"/>
  <c r="D69" i="36"/>
  <c r="AM69" i="36"/>
  <c r="AQ69" i="36"/>
  <c r="AU69" i="36"/>
  <c r="O69" i="36"/>
  <c r="AK69" i="36"/>
  <c r="BO69" i="36"/>
  <c r="BH69" i="36"/>
  <c r="BL69" i="36"/>
  <c r="AI69" i="36"/>
  <c r="AR69" i="36"/>
  <c r="BI69" i="36"/>
  <c r="AN69" i="36"/>
  <c r="BG69" i="36"/>
  <c r="BD69" i="36"/>
  <c r="BK69" i="36"/>
  <c r="CS70" i="17"/>
  <c r="CF70" i="17"/>
  <c r="BO70" i="17"/>
  <c r="BB70" i="17"/>
  <c r="AJ70" i="17"/>
  <c r="M70" i="17"/>
  <c r="CQ70" i="17"/>
  <c r="CD70" i="17"/>
  <c r="BM70" i="17"/>
  <c r="AY70" i="17"/>
  <c r="AF70" i="17"/>
  <c r="Z70" i="17"/>
  <c r="K70" i="17"/>
  <c r="CB70" i="17"/>
  <c r="BK70" i="17"/>
  <c r="AW70" i="17"/>
  <c r="AD70" i="17"/>
  <c r="X70" i="17"/>
  <c r="I70" i="17"/>
  <c r="CO70" i="17"/>
  <c r="CU70" i="17"/>
  <c r="AU70" i="17"/>
  <c r="V70" i="17"/>
  <c r="G70" i="17"/>
  <c r="CL70" i="17"/>
  <c r="BZ70" i="17"/>
  <c r="BH70" i="17"/>
  <c r="T70" i="17"/>
  <c r="E70" i="17"/>
  <c r="AH70" i="17"/>
  <c r="BX70" i="17"/>
  <c r="BF70" i="17"/>
  <c r="AQ70" i="17"/>
  <c r="AB70" i="17"/>
  <c r="Q70" i="17"/>
  <c r="C70" i="17"/>
  <c r="BV70" i="17"/>
  <c r="BT70" i="17"/>
  <c r="BD70" i="17"/>
  <c r="AO70" i="17"/>
  <c r="CI70" i="17"/>
  <c r="BQ70" i="17"/>
  <c r="AS70" i="17"/>
  <c r="AM70" i="17"/>
  <c r="O70" i="17"/>
  <c r="P70" i="17"/>
  <c r="AN70" i="17"/>
  <c r="AT70" i="17"/>
  <c r="BY70" i="17"/>
  <c r="AI70" i="17"/>
  <c r="BI70" i="17"/>
  <c r="F70" i="17"/>
  <c r="W70" i="17"/>
  <c r="AE70" i="17"/>
  <c r="AZ70" i="17"/>
  <c r="BR70" i="17"/>
  <c r="CM70" i="17"/>
  <c r="H70" i="17"/>
  <c r="Y70" i="17"/>
  <c r="AG70" i="17"/>
  <c r="BC70" i="17"/>
  <c r="CA70" i="17"/>
  <c r="CP70" i="17"/>
  <c r="L70" i="17"/>
  <c r="AP70" i="17"/>
  <c r="CV70" i="17"/>
  <c r="CC70" i="17"/>
  <c r="CR70" i="17"/>
  <c r="BN70" i="17"/>
  <c r="N70" i="17"/>
  <c r="AR70" i="17"/>
  <c r="BL70" i="17"/>
  <c r="CE70" i="17"/>
  <c r="CT70" i="17"/>
  <c r="AC70" i="17"/>
  <c r="BU70" i="17"/>
  <c r="CG70" i="17"/>
  <c r="D70" i="17"/>
  <c r="AV70" i="17"/>
  <c r="J70" i="17"/>
  <c r="AX70" i="17"/>
  <c r="R70" i="17"/>
  <c r="BE70" i="17"/>
  <c r="U70" i="17"/>
  <c r="BP70" i="17"/>
  <c r="AA70" i="17"/>
  <c r="BG70" i="17"/>
  <c r="CJ70" i="17"/>
  <c r="AK70" i="17"/>
  <c r="BW70" i="17"/>
  <c r="BF70" i="36" l="1"/>
  <c r="K70" i="36"/>
  <c r="BH70" i="36"/>
  <c r="AL70" i="36"/>
  <c r="G70" i="36"/>
  <c r="AN70" i="36"/>
  <c r="BJ70" i="36"/>
  <c r="N70" i="36"/>
  <c r="AA70" i="36"/>
  <c r="BN70" i="36"/>
  <c r="AC70" i="36"/>
  <c r="AE70" i="36"/>
  <c r="AT70" i="36"/>
  <c r="AJ70" i="36"/>
  <c r="P70" i="36"/>
  <c r="AW70" i="36"/>
  <c r="R70" i="36"/>
  <c r="I70" i="36"/>
  <c r="T70" i="36"/>
  <c r="AH70" i="36"/>
  <c r="BC70" i="36"/>
  <c r="AY70" i="36"/>
  <c r="V70" i="36"/>
  <c r="Y70" i="36"/>
  <c r="AQ70" i="36"/>
  <c r="AB70" i="36"/>
  <c r="J70" i="36"/>
  <c r="W70" i="36"/>
  <c r="BO70" i="36"/>
  <c r="C70" i="36"/>
  <c r="AK70" i="36"/>
  <c r="S70" i="36"/>
  <c r="Z70" i="36"/>
  <c r="AM70" i="36"/>
  <c r="AI70" i="36"/>
  <c r="BI70" i="36"/>
  <c r="AZ70" i="36"/>
  <c r="L70" i="36"/>
  <c r="U70" i="36"/>
  <c r="AF70" i="36"/>
  <c r="BB70" i="36"/>
  <c r="BG70" i="36"/>
  <c r="E70" i="36"/>
  <c r="O70" i="36"/>
  <c r="BL70" i="36"/>
  <c r="BK70" i="36"/>
  <c r="H70" i="36"/>
  <c r="AO70" i="36"/>
  <c r="AU70" i="36"/>
  <c r="AX70" i="36"/>
  <c r="F70" i="36"/>
  <c r="BA70" i="36"/>
  <c r="AD70" i="36"/>
  <c r="BM70" i="36"/>
  <c r="Q70" i="36"/>
  <c r="BD70" i="36"/>
  <c r="D70" i="36"/>
  <c r="AR70" i="36"/>
  <c r="E71" i="17"/>
  <c r="F71" i="17"/>
  <c r="AH71" i="17"/>
  <c r="BX71" i="17"/>
  <c r="BF71" i="17"/>
  <c r="AQ71" i="17"/>
  <c r="AB71" i="17"/>
  <c r="Q71" i="17"/>
  <c r="BV71" i="17"/>
  <c r="BT71" i="17"/>
  <c r="BD71" i="17"/>
  <c r="AO71" i="17"/>
  <c r="CI71" i="17"/>
  <c r="BQ71" i="17"/>
  <c r="AS71" i="17"/>
  <c r="AM71" i="17"/>
  <c r="O71" i="17"/>
  <c r="CS71" i="17"/>
  <c r="CF71" i="17"/>
  <c r="BO71" i="17"/>
  <c r="BB71" i="17"/>
  <c r="AJ71" i="17"/>
  <c r="M71" i="17"/>
  <c r="CQ71" i="17"/>
  <c r="CD71" i="17"/>
  <c r="BM71" i="17"/>
  <c r="AY71" i="17"/>
  <c r="AF71" i="17"/>
  <c r="Z71" i="17"/>
  <c r="K71" i="17"/>
  <c r="CB71" i="17"/>
  <c r="BK71" i="17"/>
  <c r="AW71" i="17"/>
  <c r="AD71" i="17"/>
  <c r="X71" i="17"/>
  <c r="I71" i="17"/>
  <c r="CO71" i="17"/>
  <c r="CU71" i="17"/>
  <c r="AU71" i="17"/>
  <c r="V71" i="17"/>
  <c r="G71" i="17"/>
  <c r="CL71" i="17"/>
  <c r="BZ71" i="17"/>
  <c r="BH71" i="17"/>
  <c r="T71" i="17"/>
  <c r="C71" i="17"/>
  <c r="J71" i="17"/>
  <c r="Y71" i="17"/>
  <c r="AE71" i="17"/>
  <c r="AX71" i="17"/>
  <c r="BP71" i="17"/>
  <c r="CG71" i="17"/>
  <c r="CT71" i="17"/>
  <c r="BI71" i="17"/>
  <c r="N71" i="17"/>
  <c r="AP71" i="17"/>
  <c r="CV71" i="17"/>
  <c r="CC71" i="17"/>
  <c r="CR71" i="17"/>
  <c r="P71" i="17"/>
  <c r="AR71" i="17"/>
  <c r="BL71" i="17"/>
  <c r="CE71" i="17"/>
  <c r="BN71" i="17"/>
  <c r="R71" i="17"/>
  <c r="AV71" i="17"/>
  <c r="BG71" i="17"/>
  <c r="BW71" i="17"/>
  <c r="U71" i="17"/>
  <c r="AZ71" i="17"/>
  <c r="BR71" i="17"/>
  <c r="AI71" i="17"/>
  <c r="D71" i="17"/>
  <c r="W71" i="17"/>
  <c r="AG71" i="17"/>
  <c r="BC71" i="17"/>
  <c r="BY71" i="17"/>
  <c r="CM71" i="17"/>
  <c r="AN71" i="17"/>
  <c r="CP71" i="17"/>
  <c r="H71" i="17"/>
  <c r="L71" i="17"/>
  <c r="AT71" i="17"/>
  <c r="BE71" i="17"/>
  <c r="AA71" i="17"/>
  <c r="BU71" i="17"/>
  <c r="CA71" i="17"/>
  <c r="AC71" i="17"/>
  <c r="AK71" i="17"/>
  <c r="CJ71" i="17"/>
  <c r="CO72" i="17" l="1"/>
  <c r="CU72" i="17"/>
  <c r="AU72" i="17"/>
  <c r="V72" i="17"/>
  <c r="G72" i="17"/>
  <c r="CL72" i="17"/>
  <c r="BZ72" i="17"/>
  <c r="BH72" i="17"/>
  <c r="T72" i="17"/>
  <c r="E72" i="17"/>
  <c r="AH72" i="17"/>
  <c r="BX72" i="17"/>
  <c r="BF72" i="17"/>
  <c r="AQ72" i="17"/>
  <c r="AB72" i="17"/>
  <c r="Q72" i="17"/>
  <c r="C72" i="17"/>
  <c r="BV72" i="17"/>
  <c r="BT72" i="17"/>
  <c r="BD72" i="17"/>
  <c r="AO72" i="17"/>
  <c r="CI72" i="17"/>
  <c r="BQ72" i="17"/>
  <c r="AS72" i="17"/>
  <c r="AM72" i="17"/>
  <c r="O72" i="17"/>
  <c r="CS72" i="17"/>
  <c r="CF72" i="17"/>
  <c r="BO72" i="17"/>
  <c r="BB72" i="17"/>
  <c r="AJ72" i="17"/>
  <c r="M72" i="17"/>
  <c r="CQ72" i="17"/>
  <c r="CD72" i="17"/>
  <c r="BM72" i="17"/>
  <c r="AY72" i="17"/>
  <c r="AF72" i="17"/>
  <c r="Z72" i="17"/>
  <c r="K72" i="17"/>
  <c r="CB72" i="17"/>
  <c r="BK72" i="17"/>
  <c r="AW72" i="17"/>
  <c r="AD72" i="17"/>
  <c r="X72" i="17"/>
  <c r="I72" i="17"/>
  <c r="BI72" i="17"/>
  <c r="AP72" i="17"/>
  <c r="BE72" i="17"/>
  <c r="CA72" i="17"/>
  <c r="CM72" i="17"/>
  <c r="BN72" i="17"/>
  <c r="R72" i="17"/>
  <c r="AV72" i="17"/>
  <c r="BP72" i="17"/>
  <c r="CJ72" i="17"/>
  <c r="D72" i="17"/>
  <c r="U72" i="17"/>
  <c r="AX72" i="17"/>
  <c r="BG72" i="17"/>
  <c r="BW72" i="17"/>
  <c r="H72" i="17"/>
  <c r="Y72" i="17"/>
  <c r="AG72" i="17"/>
  <c r="BC72" i="17"/>
  <c r="BY72" i="17"/>
  <c r="CP72" i="17"/>
  <c r="J72" i="17"/>
  <c r="AA72" i="17"/>
  <c r="AK72" i="17"/>
  <c r="AT72" i="17"/>
  <c r="L72" i="17"/>
  <c r="AN72" i="17"/>
  <c r="CV72" i="17"/>
  <c r="CC72" i="17"/>
  <c r="CR72" i="17"/>
  <c r="AE72" i="17"/>
  <c r="CG72" i="17"/>
  <c r="AR72" i="17"/>
  <c r="AI72" i="17"/>
  <c r="F72" i="17"/>
  <c r="CT72" i="17"/>
  <c r="N72" i="17"/>
  <c r="AZ72" i="17"/>
  <c r="P72" i="17"/>
  <c r="BL72" i="17"/>
  <c r="W72" i="17"/>
  <c r="BU72" i="17"/>
  <c r="BR72" i="17"/>
  <c r="AC72" i="17"/>
  <c r="CE72" i="17"/>
  <c r="AT71" i="36"/>
  <c r="AN71" i="36"/>
  <c r="P71" i="36"/>
  <c r="T71" i="36"/>
  <c r="BN71" i="36"/>
  <c r="BJ71" i="36"/>
  <c r="AC71" i="36"/>
  <c r="AY71" i="36"/>
  <c r="N71" i="36"/>
  <c r="AW71" i="36"/>
  <c r="AQ71" i="36"/>
  <c r="R71" i="36"/>
  <c r="BC71" i="36"/>
  <c r="AH71" i="36"/>
  <c r="AE71" i="36"/>
  <c r="V71" i="36"/>
  <c r="BA71" i="36"/>
  <c r="K71" i="36"/>
  <c r="I71" i="36"/>
  <c r="BF71" i="36"/>
  <c r="AJ71" i="36"/>
  <c r="G71" i="36"/>
  <c r="E71" i="36"/>
  <c r="AI71" i="36"/>
  <c r="BM71" i="36"/>
  <c r="J71" i="36"/>
  <c r="BL71" i="36"/>
  <c r="Y71" i="36"/>
  <c r="W71" i="36"/>
  <c r="Z71" i="36"/>
  <c r="C71" i="36"/>
  <c r="D71" i="36"/>
  <c r="O71" i="36"/>
  <c r="AZ71" i="36"/>
  <c r="BH71" i="36"/>
  <c r="BK71" i="36"/>
  <c r="F71" i="36"/>
  <c r="AR71" i="36"/>
  <c r="AM71" i="36"/>
  <c r="AL71" i="36"/>
  <c r="AD71" i="36"/>
  <c r="H71" i="36"/>
  <c r="L71" i="36"/>
  <c r="AB71" i="36"/>
  <c r="AA71" i="36"/>
  <c r="BB71" i="36"/>
  <c r="AF71" i="36"/>
  <c r="AO71" i="36"/>
  <c r="AX71" i="36"/>
  <c r="Q71" i="36"/>
  <c r="S71" i="36"/>
  <c r="AK71" i="36"/>
  <c r="BI71" i="36"/>
  <c r="BD71" i="36"/>
  <c r="BG71" i="36"/>
  <c r="BO71" i="36"/>
  <c r="U71" i="36"/>
  <c r="AU71" i="36"/>
  <c r="AY72" i="36" l="1"/>
  <c r="AA72" i="36"/>
  <c r="BL72" i="36"/>
  <c r="AH72" i="36"/>
  <c r="P72" i="36"/>
  <c r="AL72" i="36"/>
  <c r="R72" i="36"/>
  <c r="BF72" i="36"/>
  <c r="BJ72" i="36"/>
  <c r="AW72" i="36"/>
  <c r="BN72" i="36"/>
  <c r="AJ72" i="36"/>
  <c r="AQ72" i="36"/>
  <c r="AC72" i="36"/>
  <c r="AN72" i="36"/>
  <c r="E72" i="36"/>
  <c r="T72" i="36"/>
  <c r="AE72" i="36"/>
  <c r="N72" i="36"/>
  <c r="Y72" i="36"/>
  <c r="BH72" i="36"/>
  <c r="I72" i="36"/>
  <c r="AK72" i="36"/>
  <c r="F72" i="36"/>
  <c r="L72" i="36"/>
  <c r="AD72" i="36"/>
  <c r="V72" i="36"/>
  <c r="O72" i="36"/>
  <c r="Q72" i="36"/>
  <c r="H72" i="36"/>
  <c r="S72" i="36"/>
  <c r="C72" i="36"/>
  <c r="W72" i="36"/>
  <c r="Z72" i="36"/>
  <c r="AR72" i="36"/>
  <c r="AZ72" i="36"/>
  <c r="BA72" i="36"/>
  <c r="BC72" i="36"/>
  <c r="AM72" i="36"/>
  <c r="BB72" i="36"/>
  <c r="AF72" i="36"/>
  <c r="AT72" i="36"/>
  <c r="U72" i="36"/>
  <c r="BK72" i="36"/>
  <c r="J72" i="36"/>
  <c r="K72" i="36"/>
  <c r="AI72" i="36"/>
  <c r="AB72" i="36"/>
  <c r="D72" i="36"/>
  <c r="G72" i="36"/>
  <c r="BD72" i="36"/>
  <c r="AU72" i="36"/>
  <c r="BM72" i="36"/>
  <c r="AX72" i="36"/>
  <c r="AO72" i="36"/>
  <c r="BI72" i="36"/>
  <c r="BG72" i="36"/>
  <c r="BO72" i="36"/>
  <c r="CQ73" i="17"/>
  <c r="CD73" i="17"/>
  <c r="BM73" i="17"/>
  <c r="AY73" i="17"/>
  <c r="AF73" i="17"/>
  <c r="Z73" i="17"/>
  <c r="K73" i="17"/>
  <c r="CB73" i="17"/>
  <c r="BK73" i="17"/>
  <c r="AW73" i="17"/>
  <c r="AD73" i="17"/>
  <c r="X73" i="17"/>
  <c r="I73" i="17"/>
  <c r="CO73" i="17"/>
  <c r="CU73" i="17"/>
  <c r="AU73" i="17"/>
  <c r="V73" i="17"/>
  <c r="G73" i="17"/>
  <c r="CL73" i="17"/>
  <c r="BZ73" i="17"/>
  <c r="BH73" i="17"/>
  <c r="T73" i="17"/>
  <c r="E73" i="17"/>
  <c r="AH73" i="17"/>
  <c r="BX73" i="17"/>
  <c r="BF73" i="17"/>
  <c r="AQ73" i="17"/>
  <c r="AB73" i="17"/>
  <c r="Q73" i="17"/>
  <c r="C73" i="17"/>
  <c r="BV73" i="17"/>
  <c r="BT73" i="17"/>
  <c r="BD73" i="17"/>
  <c r="AO73" i="17"/>
  <c r="CI73" i="17"/>
  <c r="BQ73" i="17"/>
  <c r="AS73" i="17"/>
  <c r="AM73" i="17"/>
  <c r="O73" i="17"/>
  <c r="CS73" i="17"/>
  <c r="CF73" i="17"/>
  <c r="BO73" i="17"/>
  <c r="BB73" i="17"/>
  <c r="AJ73" i="17"/>
  <c r="M73" i="17"/>
  <c r="BN73" i="17"/>
  <c r="BI73" i="17"/>
  <c r="J73" i="17"/>
  <c r="Y73" i="17"/>
  <c r="AE73" i="17"/>
  <c r="AX73" i="17"/>
  <c r="BP73" i="17"/>
  <c r="CG73" i="17"/>
  <c r="CT73" i="17"/>
  <c r="F73" i="17"/>
  <c r="W73" i="17"/>
  <c r="AG73" i="17"/>
  <c r="BC73" i="17"/>
  <c r="BY73" i="17"/>
  <c r="CM73" i="17"/>
  <c r="H73" i="17"/>
  <c r="AA73" i="17"/>
  <c r="AK73" i="17"/>
  <c r="AT73" i="17"/>
  <c r="CA73" i="17"/>
  <c r="CP73" i="17"/>
  <c r="N73" i="17"/>
  <c r="AP73" i="17"/>
  <c r="CV73" i="17"/>
  <c r="CC73" i="17"/>
  <c r="CR73" i="17"/>
  <c r="P73" i="17"/>
  <c r="AR73" i="17"/>
  <c r="BL73" i="17"/>
  <c r="CE73" i="17"/>
  <c r="AC73" i="17"/>
  <c r="BU73" i="17"/>
  <c r="CJ73" i="17"/>
  <c r="BW73" i="17"/>
  <c r="AN73" i="17"/>
  <c r="AI73" i="17"/>
  <c r="D73" i="17"/>
  <c r="AV73" i="17"/>
  <c r="L73" i="17"/>
  <c r="AZ73" i="17"/>
  <c r="R73" i="17"/>
  <c r="BE73" i="17"/>
  <c r="U73" i="17"/>
  <c r="BG73" i="17"/>
  <c r="BR73" i="17"/>
  <c r="BH73" i="36" l="1"/>
  <c r="N73" i="36"/>
  <c r="AN73" i="36"/>
  <c r="BJ73" i="36"/>
  <c r="AE73" i="36"/>
  <c r="BL73" i="36"/>
  <c r="BA73" i="36"/>
  <c r="Y73" i="36"/>
  <c r="AB73" i="36"/>
  <c r="AJ73" i="36"/>
  <c r="AH73" i="36"/>
  <c r="E73" i="36"/>
  <c r="AQ73" i="36"/>
  <c r="V73" i="36"/>
  <c r="AA73" i="36"/>
  <c r="BC73" i="36"/>
  <c r="BN73" i="36"/>
  <c r="L73" i="36"/>
  <c r="BK73" i="36"/>
  <c r="AU73" i="36"/>
  <c r="Z73" i="36"/>
  <c r="AR73" i="36"/>
  <c r="BM73" i="36"/>
  <c r="AI73" i="36"/>
  <c r="AK73" i="36"/>
  <c r="S73" i="36"/>
  <c r="AZ73" i="36"/>
  <c r="BO73" i="36"/>
  <c r="AD73" i="36"/>
  <c r="BB73" i="36"/>
  <c r="D73" i="36"/>
  <c r="AO73" i="36"/>
  <c r="AF73" i="36"/>
  <c r="AM73" i="36"/>
  <c r="F73" i="36"/>
  <c r="Q73" i="36"/>
  <c r="O73" i="36"/>
  <c r="U73" i="36"/>
  <c r="AX73" i="36"/>
  <c r="AW73" i="36"/>
  <c r="H73" i="36"/>
  <c r="BI73" i="36"/>
  <c r="W73" i="36"/>
  <c r="BG73" i="36"/>
  <c r="BD73" i="36"/>
  <c r="AC73" i="36"/>
  <c r="BF73" i="36"/>
  <c r="P73" i="36"/>
  <c r="AY73" i="36"/>
  <c r="G73" i="36"/>
  <c r="I73" i="36"/>
  <c r="AL73" i="36"/>
  <c r="C73" i="36"/>
  <c r="J73" i="36"/>
  <c r="T73" i="36"/>
  <c r="R73" i="36"/>
  <c r="AT73" i="36"/>
  <c r="K73" i="36"/>
  <c r="CI74" i="17"/>
  <c r="BQ74" i="17"/>
  <c r="AS74" i="17"/>
  <c r="AM74" i="17"/>
  <c r="O74" i="17"/>
  <c r="CS74" i="17"/>
  <c r="CF74" i="17"/>
  <c r="BO74" i="17"/>
  <c r="BB74" i="17"/>
  <c r="AJ74" i="17"/>
  <c r="M74" i="17"/>
  <c r="CQ74" i="17"/>
  <c r="CD74" i="17"/>
  <c r="BM74" i="17"/>
  <c r="AY74" i="17"/>
  <c r="AF74" i="17"/>
  <c r="Z74" i="17"/>
  <c r="K74" i="17"/>
  <c r="CB74" i="17"/>
  <c r="BK74" i="17"/>
  <c r="AW74" i="17"/>
  <c r="AD74" i="17"/>
  <c r="X74" i="17"/>
  <c r="I74" i="17"/>
  <c r="CO74" i="17"/>
  <c r="CU74" i="17"/>
  <c r="AU74" i="17"/>
  <c r="V74" i="17"/>
  <c r="G74" i="17"/>
  <c r="CL74" i="17"/>
  <c r="BZ74" i="17"/>
  <c r="BH74" i="17"/>
  <c r="T74" i="17"/>
  <c r="E74" i="17"/>
  <c r="AH74" i="17"/>
  <c r="BX74" i="17"/>
  <c r="BF74" i="17"/>
  <c r="AQ74" i="17"/>
  <c r="AB74" i="17"/>
  <c r="Q74" i="17"/>
  <c r="C74" i="17"/>
  <c r="BV74" i="17"/>
  <c r="BT74" i="17"/>
  <c r="BD74" i="17"/>
  <c r="AO74" i="17"/>
  <c r="AP74" i="17"/>
  <c r="BE74" i="17"/>
  <c r="CA74" i="17"/>
  <c r="CM74" i="17"/>
  <c r="BN74" i="17"/>
  <c r="L74" i="17"/>
  <c r="AN74" i="17"/>
  <c r="CV74" i="17"/>
  <c r="CC74" i="17"/>
  <c r="CR74" i="17"/>
  <c r="N74" i="17"/>
  <c r="AR74" i="17"/>
  <c r="BL74" i="17"/>
  <c r="CE74" i="17"/>
  <c r="CT74" i="17"/>
  <c r="BI74" i="17"/>
  <c r="R74" i="17"/>
  <c r="AV74" i="17"/>
  <c r="BP74" i="17"/>
  <c r="CJ74" i="17"/>
  <c r="D74" i="17"/>
  <c r="U74" i="17"/>
  <c r="AX74" i="17"/>
  <c r="BG74" i="17"/>
  <c r="BW74" i="17"/>
  <c r="F74" i="17"/>
  <c r="W74" i="17"/>
  <c r="AE74" i="17"/>
  <c r="AZ74" i="17"/>
  <c r="BR74" i="17"/>
  <c r="AI74" i="17"/>
  <c r="AA74" i="17"/>
  <c r="BY74" i="17"/>
  <c r="AC74" i="17"/>
  <c r="AG74" i="17"/>
  <c r="CG74" i="17"/>
  <c r="AK74" i="17"/>
  <c r="CP74" i="17"/>
  <c r="H74" i="17"/>
  <c r="J74" i="17"/>
  <c r="BC74" i="17"/>
  <c r="P74" i="17"/>
  <c r="AT74" i="17"/>
  <c r="Y74" i="17"/>
  <c r="BU74" i="17"/>
  <c r="AE74" i="36" l="1"/>
  <c r="V74" i="36"/>
  <c r="AH74" i="36"/>
  <c r="AC74" i="36"/>
  <c r="AY74" i="36"/>
  <c r="BH74" i="36"/>
  <c r="P74" i="36"/>
  <c r="C74" i="36"/>
  <c r="AJ74" i="36"/>
  <c r="T74" i="36"/>
  <c r="BL74" i="36"/>
  <c r="AA74" i="36"/>
  <c r="K74" i="36"/>
  <c r="BN74" i="36"/>
  <c r="AW74" i="36"/>
  <c r="G74" i="36"/>
  <c r="AN74" i="36"/>
  <c r="N74" i="36"/>
  <c r="AT74" i="36"/>
  <c r="BJ74" i="36"/>
  <c r="AL74" i="36"/>
  <c r="AQ74" i="36"/>
  <c r="R74" i="36"/>
  <c r="I74" i="36"/>
  <c r="Y74" i="36"/>
  <c r="E74" i="36"/>
  <c r="BK74" i="36"/>
  <c r="H74" i="36"/>
  <c r="O74" i="36"/>
  <c r="AZ74" i="36"/>
  <c r="AO74" i="36"/>
  <c r="BB74" i="36"/>
  <c r="F74" i="36"/>
  <c r="AM74" i="36"/>
  <c r="AU74" i="36"/>
  <c r="J74" i="36"/>
  <c r="AD74" i="36"/>
  <c r="AI74" i="36"/>
  <c r="AX74" i="36"/>
  <c r="BF74" i="36"/>
  <c r="AB74" i="36"/>
  <c r="BM74" i="36"/>
  <c r="S74" i="36"/>
  <c r="W74" i="36"/>
  <c r="AK74" i="36"/>
  <c r="AR74" i="36"/>
  <c r="BO74" i="36"/>
  <c r="BC74" i="36"/>
  <c r="L74" i="36"/>
  <c r="Q74" i="36"/>
  <c r="Z74" i="36"/>
  <c r="BI74" i="36"/>
  <c r="BA74" i="36"/>
  <c r="D74" i="36"/>
  <c r="U74" i="36"/>
  <c r="BG74" i="36"/>
  <c r="BD74" i="36"/>
  <c r="AF74" i="36"/>
  <c r="AH75" i="17"/>
  <c r="BX75" i="17"/>
  <c r="BF75" i="17"/>
  <c r="AQ75" i="17"/>
  <c r="AB75" i="17"/>
  <c r="Q75" i="17"/>
  <c r="C75" i="17"/>
  <c r="BV75" i="17"/>
  <c r="BT75" i="17"/>
  <c r="BD75" i="17"/>
  <c r="AO75" i="17"/>
  <c r="CI75" i="17"/>
  <c r="BQ75" i="17"/>
  <c r="AS75" i="17"/>
  <c r="AM75" i="17"/>
  <c r="O75" i="17"/>
  <c r="CS75" i="17"/>
  <c r="CF75" i="17"/>
  <c r="BO75" i="17"/>
  <c r="BB75" i="17"/>
  <c r="AJ75" i="17"/>
  <c r="M75" i="17"/>
  <c r="CQ75" i="17"/>
  <c r="CD75" i="17"/>
  <c r="BM75" i="17"/>
  <c r="AY75" i="17"/>
  <c r="AF75" i="17"/>
  <c r="Z75" i="17"/>
  <c r="K75" i="17"/>
  <c r="CB75" i="17"/>
  <c r="BK75" i="17"/>
  <c r="AW75" i="17"/>
  <c r="AD75" i="17"/>
  <c r="X75" i="17"/>
  <c r="I75" i="17"/>
  <c r="CO75" i="17"/>
  <c r="CU75" i="17"/>
  <c r="AU75" i="17"/>
  <c r="V75" i="17"/>
  <c r="G75" i="17"/>
  <c r="CL75" i="17"/>
  <c r="BZ75" i="17"/>
  <c r="BH75" i="17"/>
  <c r="T75" i="17"/>
  <c r="E75" i="17"/>
  <c r="BI75" i="17"/>
  <c r="BN75" i="17"/>
  <c r="J75" i="17"/>
  <c r="Y75" i="17"/>
  <c r="AE75" i="17"/>
  <c r="AX75" i="17"/>
  <c r="BP75" i="17"/>
  <c r="CG75" i="17"/>
  <c r="CT75" i="17"/>
  <c r="AC75" i="17"/>
  <c r="BU75" i="17"/>
  <c r="CJ75" i="17"/>
  <c r="R75" i="17"/>
  <c r="AV75" i="17"/>
  <c r="BG75" i="17"/>
  <c r="BW75" i="17"/>
  <c r="F75" i="17"/>
  <c r="W75" i="17"/>
  <c r="AG75" i="17"/>
  <c r="BC75" i="17"/>
  <c r="BY75" i="17"/>
  <c r="CM75" i="17"/>
  <c r="H75" i="17"/>
  <c r="AA75" i="17"/>
  <c r="AK75" i="17"/>
  <c r="AT75" i="17"/>
  <c r="CA75" i="17"/>
  <c r="CP75" i="17"/>
  <c r="L75" i="17"/>
  <c r="AN75" i="17"/>
  <c r="BE75" i="17"/>
  <c r="U75" i="17"/>
  <c r="BL75" i="17"/>
  <c r="BR75" i="17"/>
  <c r="CC75" i="17"/>
  <c r="CE75" i="17"/>
  <c r="AP75" i="17"/>
  <c r="AI75" i="17"/>
  <c r="D75" i="17"/>
  <c r="AR75" i="17"/>
  <c r="CR75" i="17"/>
  <c r="N75" i="17"/>
  <c r="AZ75" i="17"/>
  <c r="P75" i="17"/>
  <c r="CV75" i="17"/>
  <c r="BB75" i="36" l="1"/>
  <c r="Q75" i="36"/>
  <c r="BH75" i="36"/>
  <c r="AA75" i="36"/>
  <c r="G75" i="36"/>
  <c r="AY75" i="36"/>
  <c r="R75" i="36"/>
  <c r="BL75" i="36"/>
  <c r="BC75" i="36"/>
  <c r="AQ75" i="36"/>
  <c r="BN75" i="36"/>
  <c r="N75" i="36"/>
  <c r="O75" i="36"/>
  <c r="AL75" i="36"/>
  <c r="AH75" i="36"/>
  <c r="Y75" i="36"/>
  <c r="AC75" i="36"/>
  <c r="BF75" i="36"/>
  <c r="P75" i="36"/>
  <c r="AR75" i="36"/>
  <c r="AU75" i="36"/>
  <c r="T75" i="36"/>
  <c r="I75" i="36"/>
  <c r="AW75" i="36"/>
  <c r="AB75" i="36"/>
  <c r="BM75" i="36"/>
  <c r="AZ75" i="36"/>
  <c r="BA75" i="36"/>
  <c r="BK75" i="36"/>
  <c r="J75" i="36"/>
  <c r="AJ75" i="36"/>
  <c r="AE75" i="36"/>
  <c r="U75" i="36"/>
  <c r="AD75" i="36"/>
  <c r="E75" i="36"/>
  <c r="H75" i="36"/>
  <c r="L75" i="36"/>
  <c r="AT75" i="36"/>
  <c r="C75" i="36"/>
  <c r="D75" i="36"/>
  <c r="AO75" i="36"/>
  <c r="AK75" i="36"/>
  <c r="AF75" i="36"/>
  <c r="K75" i="36"/>
  <c r="BJ75" i="36"/>
  <c r="AI75" i="36"/>
  <c r="S75" i="36"/>
  <c r="Z75" i="36"/>
  <c r="BO75" i="36"/>
  <c r="BG75" i="36"/>
  <c r="BD75" i="36"/>
  <c r="AN75" i="36"/>
  <c r="AM75" i="36"/>
  <c r="V75" i="36"/>
  <c r="F75" i="36"/>
  <c r="BI75" i="36"/>
  <c r="AX75" i="36"/>
  <c r="W75" i="36"/>
  <c r="CO76" i="17"/>
  <c r="CU76" i="17"/>
  <c r="AU76" i="17"/>
  <c r="V76" i="17"/>
  <c r="G76" i="17"/>
  <c r="CL76" i="17"/>
  <c r="BZ76" i="17"/>
  <c r="BH76" i="17"/>
  <c r="T76" i="17"/>
  <c r="E76" i="17"/>
  <c r="AH76" i="17"/>
  <c r="BX76" i="17"/>
  <c r="BF76" i="17"/>
  <c r="AQ76" i="17"/>
  <c r="AB76" i="17"/>
  <c r="Q76" i="17"/>
  <c r="C76" i="17"/>
  <c r="BV76" i="17"/>
  <c r="BT76" i="17"/>
  <c r="BD76" i="17"/>
  <c r="AO76" i="17"/>
  <c r="CI76" i="17"/>
  <c r="BQ76" i="17"/>
  <c r="AS76" i="17"/>
  <c r="AM76" i="17"/>
  <c r="O76" i="17"/>
  <c r="CS76" i="17"/>
  <c r="CF76" i="17"/>
  <c r="BO76" i="17"/>
  <c r="BB76" i="17"/>
  <c r="AJ76" i="17"/>
  <c r="M76" i="17"/>
  <c r="CQ76" i="17"/>
  <c r="CD76" i="17"/>
  <c r="BM76" i="17"/>
  <c r="AY76" i="17"/>
  <c r="AF76" i="17"/>
  <c r="Z76" i="17"/>
  <c r="K76" i="17"/>
  <c r="CB76" i="17"/>
  <c r="BK76" i="17"/>
  <c r="AW76" i="17"/>
  <c r="AD76" i="17"/>
  <c r="X76" i="17"/>
  <c r="I76" i="17"/>
  <c r="BI76" i="17"/>
  <c r="AP76" i="17"/>
  <c r="BE76" i="17"/>
  <c r="CA76" i="17"/>
  <c r="CM76" i="17"/>
  <c r="F76" i="17"/>
  <c r="W76" i="17"/>
  <c r="AE76" i="17"/>
  <c r="AZ76" i="17"/>
  <c r="BR76" i="17"/>
  <c r="AI76" i="17"/>
  <c r="H76" i="17"/>
  <c r="Y76" i="17"/>
  <c r="AG76" i="17"/>
  <c r="BC76" i="17"/>
  <c r="BY76" i="17"/>
  <c r="CP76" i="17"/>
  <c r="BN76" i="17"/>
  <c r="L76" i="17"/>
  <c r="AN76" i="17"/>
  <c r="CV76" i="17"/>
  <c r="CC76" i="17"/>
  <c r="CR76" i="17"/>
  <c r="N76" i="17"/>
  <c r="AR76" i="17"/>
  <c r="BL76" i="17"/>
  <c r="CE76" i="17"/>
  <c r="CT76" i="17"/>
  <c r="P76" i="17"/>
  <c r="AC76" i="17"/>
  <c r="BU76" i="17"/>
  <c r="CG76" i="17"/>
  <c r="R76" i="17"/>
  <c r="AT76" i="17"/>
  <c r="U76" i="17"/>
  <c r="BP76" i="17"/>
  <c r="AA76" i="17"/>
  <c r="BG76" i="17"/>
  <c r="CJ76" i="17"/>
  <c r="AK76" i="17"/>
  <c r="BW76" i="17"/>
  <c r="D76" i="17"/>
  <c r="AV76" i="17"/>
  <c r="J76" i="17"/>
  <c r="AX76" i="17"/>
  <c r="CQ77" i="17" l="1"/>
  <c r="CD77" i="17"/>
  <c r="BM77" i="17"/>
  <c r="AY77" i="17"/>
  <c r="AF77" i="17"/>
  <c r="Z77" i="17"/>
  <c r="K77" i="17"/>
  <c r="CB77" i="17"/>
  <c r="BK77" i="17"/>
  <c r="AW77" i="17"/>
  <c r="AD77" i="17"/>
  <c r="X77" i="17"/>
  <c r="I77" i="17"/>
  <c r="CO77" i="17"/>
  <c r="CU77" i="17"/>
  <c r="AU77" i="17"/>
  <c r="V77" i="17"/>
  <c r="G77" i="17"/>
  <c r="CL77" i="17"/>
  <c r="BZ77" i="17"/>
  <c r="BH77" i="17"/>
  <c r="T77" i="17"/>
  <c r="E77" i="17"/>
  <c r="AH77" i="17"/>
  <c r="BX77" i="17"/>
  <c r="BF77" i="17"/>
  <c r="AQ77" i="17"/>
  <c r="AB77" i="17"/>
  <c r="Q77" i="17"/>
  <c r="C77" i="17"/>
  <c r="BV77" i="17"/>
  <c r="BT77" i="17"/>
  <c r="BD77" i="17"/>
  <c r="AO77" i="17"/>
  <c r="CI77" i="17"/>
  <c r="BQ77" i="17"/>
  <c r="AS77" i="17"/>
  <c r="AM77" i="17"/>
  <c r="O77" i="17"/>
  <c r="CS77" i="17"/>
  <c r="CF77" i="17"/>
  <c r="BO77" i="17"/>
  <c r="BB77" i="17"/>
  <c r="AJ77" i="17"/>
  <c r="M77" i="17"/>
  <c r="BN77" i="17"/>
  <c r="BI77" i="17"/>
  <c r="J77" i="17"/>
  <c r="Y77" i="17"/>
  <c r="AE77" i="17"/>
  <c r="AX77" i="17"/>
  <c r="BP77" i="17"/>
  <c r="CG77" i="17"/>
  <c r="CT77" i="17"/>
  <c r="L77" i="17"/>
  <c r="AN77" i="17"/>
  <c r="BE77" i="17"/>
  <c r="N77" i="17"/>
  <c r="AP77" i="17"/>
  <c r="CV77" i="17"/>
  <c r="CC77" i="17"/>
  <c r="CR77" i="17"/>
  <c r="AC77" i="17"/>
  <c r="BU77" i="17"/>
  <c r="CJ77" i="17"/>
  <c r="R77" i="17"/>
  <c r="AV77" i="17"/>
  <c r="BG77" i="17"/>
  <c r="BW77" i="17"/>
  <c r="D77" i="17"/>
  <c r="U77" i="17"/>
  <c r="AZ77" i="17"/>
  <c r="BR77" i="17"/>
  <c r="AI77" i="17"/>
  <c r="H77" i="17"/>
  <c r="BC77" i="17"/>
  <c r="P77" i="17"/>
  <c r="AT77" i="17"/>
  <c r="W77" i="17"/>
  <c r="BL77" i="17"/>
  <c r="AA77" i="17"/>
  <c r="BY77" i="17"/>
  <c r="CA77" i="17"/>
  <c r="AG77" i="17"/>
  <c r="CE77" i="17"/>
  <c r="AK77" i="17"/>
  <c r="CM77" i="17"/>
  <c r="F77" i="17"/>
  <c r="AR77" i="17"/>
  <c r="CP77" i="17"/>
  <c r="K76" i="36"/>
  <c r="BH76" i="36"/>
  <c r="BA76" i="36"/>
  <c r="G76" i="36"/>
  <c r="AL76" i="36"/>
  <c r="BL76" i="36"/>
  <c r="BJ76" i="36"/>
  <c r="V76" i="36"/>
  <c r="P76" i="36"/>
  <c r="AQ76" i="36"/>
  <c r="AJ76" i="36"/>
  <c r="BF76" i="36"/>
  <c r="AE76" i="36"/>
  <c r="BC76" i="36"/>
  <c r="BN76" i="36"/>
  <c r="T76" i="36"/>
  <c r="AY76" i="36"/>
  <c r="AH76" i="36"/>
  <c r="AN76" i="36"/>
  <c r="AC76" i="36"/>
  <c r="AW76" i="36"/>
  <c r="E76" i="36"/>
  <c r="BM76" i="36"/>
  <c r="AI76" i="36"/>
  <c r="U76" i="36"/>
  <c r="J76" i="36"/>
  <c r="AA76" i="36"/>
  <c r="H76" i="36"/>
  <c r="AD76" i="36"/>
  <c r="BK76" i="36"/>
  <c r="L76" i="36"/>
  <c r="AZ76" i="36"/>
  <c r="I76" i="36"/>
  <c r="N76" i="36"/>
  <c r="AO76" i="36"/>
  <c r="AU76" i="36"/>
  <c r="C76" i="36"/>
  <c r="AT76" i="36"/>
  <c r="O76" i="36"/>
  <c r="S76" i="36"/>
  <c r="R76" i="36"/>
  <c r="AX76" i="36"/>
  <c r="BB76" i="36"/>
  <c r="D76" i="36"/>
  <c r="Z76" i="36"/>
  <c r="W76" i="36"/>
  <c r="AM76" i="36"/>
  <c r="Y76" i="36"/>
  <c r="AB76" i="36"/>
  <c r="AF76" i="36"/>
  <c r="AK76" i="36"/>
  <c r="F76" i="36"/>
  <c r="Q76" i="36"/>
  <c r="BD76" i="36"/>
  <c r="BI76" i="36"/>
  <c r="BG76" i="36"/>
  <c r="BO76" i="36"/>
  <c r="AR76" i="36"/>
  <c r="D77" i="36" l="1"/>
  <c r="AE77" i="36"/>
  <c r="I77" i="36"/>
  <c r="BJ77" i="36"/>
  <c r="T77" i="36"/>
  <c r="N77" i="36"/>
  <c r="AH77" i="36"/>
  <c r="V77" i="36"/>
  <c r="BA77" i="36"/>
  <c r="E77" i="36"/>
  <c r="BC77" i="36"/>
  <c r="AJ77" i="36"/>
  <c r="AY77" i="36"/>
  <c r="BL77" i="36"/>
  <c r="AA77" i="36"/>
  <c r="BH77" i="36"/>
  <c r="AL77" i="36"/>
  <c r="AT77" i="36"/>
  <c r="AN77" i="36"/>
  <c r="P77" i="36"/>
  <c r="BN77" i="36"/>
  <c r="K77" i="36"/>
  <c r="Z77" i="36"/>
  <c r="BI77" i="36"/>
  <c r="AZ77" i="36"/>
  <c r="AC77" i="36"/>
  <c r="Y77" i="36"/>
  <c r="S77" i="36"/>
  <c r="F77" i="36"/>
  <c r="BK77" i="36"/>
  <c r="AK77" i="36"/>
  <c r="R77" i="36"/>
  <c r="C77" i="36"/>
  <c r="AX77" i="36"/>
  <c r="BM77" i="36"/>
  <c r="AQ77" i="36"/>
  <c r="AU77" i="36"/>
  <c r="W77" i="36"/>
  <c r="BF77" i="36"/>
  <c r="J77" i="36"/>
  <c r="AI77" i="36"/>
  <c r="G77" i="36"/>
  <c r="AR77" i="36"/>
  <c r="Q77" i="36"/>
  <c r="BB77" i="36"/>
  <c r="H77" i="36"/>
  <c r="AW77" i="36"/>
  <c r="AM77" i="36"/>
  <c r="O77" i="36"/>
  <c r="BO77" i="36"/>
  <c r="L77" i="36"/>
  <c r="BG77" i="36"/>
  <c r="BD77" i="36"/>
  <c r="U77" i="36"/>
  <c r="AF77" i="36"/>
  <c r="AB77" i="36"/>
  <c r="AD77" i="36"/>
  <c r="AO77" i="36"/>
  <c r="CI78" i="17"/>
  <c r="BQ78" i="17"/>
  <c r="AS78" i="17"/>
  <c r="AM78" i="17"/>
  <c r="O78" i="17"/>
  <c r="CS78" i="17"/>
  <c r="CF78" i="17"/>
  <c r="BO78" i="17"/>
  <c r="BB78" i="17"/>
  <c r="AJ78" i="17"/>
  <c r="M78" i="17"/>
  <c r="CQ78" i="17"/>
  <c r="CD78" i="17"/>
  <c r="BM78" i="17"/>
  <c r="AY78" i="17"/>
  <c r="AF78" i="17"/>
  <c r="Z78" i="17"/>
  <c r="K78" i="17"/>
  <c r="CB78" i="17"/>
  <c r="BK78" i="17"/>
  <c r="AW78" i="17"/>
  <c r="AD78" i="17"/>
  <c r="X78" i="17"/>
  <c r="I78" i="17"/>
  <c r="CO78" i="17"/>
  <c r="CU78" i="17"/>
  <c r="AU78" i="17"/>
  <c r="V78" i="17"/>
  <c r="G78" i="17"/>
  <c r="CL78" i="17"/>
  <c r="BZ78" i="17"/>
  <c r="BH78" i="17"/>
  <c r="T78" i="17"/>
  <c r="E78" i="17"/>
  <c r="AH78" i="17"/>
  <c r="BX78" i="17"/>
  <c r="BF78" i="17"/>
  <c r="AQ78" i="17"/>
  <c r="AB78" i="17"/>
  <c r="Q78" i="17"/>
  <c r="C78" i="17"/>
  <c r="BV78" i="17"/>
  <c r="BT78" i="17"/>
  <c r="BD78" i="17"/>
  <c r="AO78" i="17"/>
  <c r="BN78" i="17"/>
  <c r="AP78" i="17"/>
  <c r="BE78" i="17"/>
  <c r="CA78" i="17"/>
  <c r="CM78" i="17"/>
  <c r="P78" i="17"/>
  <c r="AC78" i="17"/>
  <c r="BU78" i="17"/>
  <c r="CG78" i="17"/>
  <c r="BI78" i="17"/>
  <c r="R78" i="17"/>
  <c r="AV78" i="17"/>
  <c r="BP78" i="17"/>
  <c r="CJ78" i="17"/>
  <c r="F78" i="17"/>
  <c r="W78" i="17"/>
  <c r="AE78" i="17"/>
  <c r="AZ78" i="17"/>
  <c r="BR78" i="17"/>
  <c r="AI78" i="17"/>
  <c r="H78" i="17"/>
  <c r="Y78" i="17"/>
  <c r="AG78" i="17"/>
  <c r="BC78" i="17"/>
  <c r="BY78" i="17"/>
  <c r="CP78" i="17"/>
  <c r="J78" i="17"/>
  <c r="AA78" i="17"/>
  <c r="AK78" i="17"/>
  <c r="AT78" i="17"/>
  <c r="D78" i="17"/>
  <c r="AR78" i="17"/>
  <c r="CR78" i="17"/>
  <c r="L78" i="17"/>
  <c r="AX78" i="17"/>
  <c r="CT78" i="17"/>
  <c r="N78" i="17"/>
  <c r="CV78" i="17"/>
  <c r="U78" i="17"/>
  <c r="BL78" i="17"/>
  <c r="BG78" i="17"/>
  <c r="CC78" i="17"/>
  <c r="CE78" i="17"/>
  <c r="BW78" i="17"/>
  <c r="AN78" i="17"/>
  <c r="G78" i="36" l="1"/>
  <c r="AH78" i="36"/>
  <c r="AA78" i="36"/>
  <c r="AJ78" i="36"/>
  <c r="BJ78" i="36"/>
  <c r="R78" i="36"/>
  <c r="T78" i="36"/>
  <c r="AQ78" i="36"/>
  <c r="Y78" i="36"/>
  <c r="AE78" i="36"/>
  <c r="AW78" i="36"/>
  <c r="BH78" i="36"/>
  <c r="BA78" i="36"/>
  <c r="AY78" i="36"/>
  <c r="AC78" i="36"/>
  <c r="BN78" i="36"/>
  <c r="I78" i="36"/>
  <c r="N78" i="36"/>
  <c r="V78" i="36"/>
  <c r="AN78" i="36"/>
  <c r="P78" i="36"/>
  <c r="E78" i="36"/>
  <c r="AZ78" i="36"/>
  <c r="AB78" i="36"/>
  <c r="AR78" i="36"/>
  <c r="AT78" i="36"/>
  <c r="S78" i="36"/>
  <c r="W78" i="36"/>
  <c r="L78" i="36"/>
  <c r="Q78" i="36"/>
  <c r="Z78" i="36"/>
  <c r="BO78" i="36"/>
  <c r="BF78" i="36"/>
  <c r="U78" i="36"/>
  <c r="BK78" i="36"/>
  <c r="H78" i="36"/>
  <c r="O78" i="36"/>
  <c r="K78" i="36"/>
  <c r="AL78" i="36"/>
  <c r="BM78" i="36"/>
  <c r="AO78" i="36"/>
  <c r="BB78" i="36"/>
  <c r="F78" i="36"/>
  <c r="AF78" i="36"/>
  <c r="C78" i="36"/>
  <c r="BL78" i="36"/>
  <c r="AM78" i="36"/>
  <c r="AU78" i="36"/>
  <c r="D78" i="36"/>
  <c r="BC78" i="36"/>
  <c r="AK78" i="36"/>
  <c r="BI78" i="36"/>
  <c r="BG78" i="36"/>
  <c r="BD78" i="36"/>
  <c r="AD78" i="36"/>
  <c r="AI78" i="36"/>
  <c r="AX78" i="36"/>
  <c r="J78" i="36"/>
  <c r="AH79" i="17"/>
  <c r="BX79" i="17"/>
  <c r="BF79" i="17"/>
  <c r="AQ79" i="17"/>
  <c r="AB79" i="17"/>
  <c r="Q79" i="17"/>
  <c r="C79" i="17"/>
  <c r="BV79" i="17"/>
  <c r="BT79" i="17"/>
  <c r="BD79" i="17"/>
  <c r="AO79" i="17"/>
  <c r="CI79" i="17"/>
  <c r="BQ79" i="17"/>
  <c r="AS79" i="17"/>
  <c r="AM79" i="17"/>
  <c r="O79" i="17"/>
  <c r="CS79" i="17"/>
  <c r="CF79" i="17"/>
  <c r="BO79" i="17"/>
  <c r="BB79" i="17"/>
  <c r="AJ79" i="17"/>
  <c r="M79" i="17"/>
  <c r="CQ79" i="17"/>
  <c r="CD79" i="17"/>
  <c r="BM79" i="17"/>
  <c r="AY79" i="17"/>
  <c r="AF79" i="17"/>
  <c r="Z79" i="17"/>
  <c r="K79" i="17"/>
  <c r="CB79" i="17"/>
  <c r="BK79" i="17"/>
  <c r="AW79" i="17"/>
  <c r="AD79" i="17"/>
  <c r="X79" i="17"/>
  <c r="I79" i="17"/>
  <c r="CO79" i="17"/>
  <c r="CU79" i="17"/>
  <c r="AU79" i="17"/>
  <c r="V79" i="17"/>
  <c r="G79" i="17"/>
  <c r="CL79" i="17"/>
  <c r="BZ79" i="17"/>
  <c r="BH79" i="17"/>
  <c r="T79" i="17"/>
  <c r="E79" i="17"/>
  <c r="BN79" i="17"/>
  <c r="J79" i="17"/>
  <c r="Y79" i="17"/>
  <c r="AE79" i="17"/>
  <c r="AX79" i="17"/>
  <c r="BP79" i="17"/>
  <c r="CG79" i="17"/>
  <c r="CT79" i="17"/>
  <c r="BI79" i="17"/>
  <c r="D79" i="17"/>
  <c r="U79" i="17"/>
  <c r="AZ79" i="17"/>
  <c r="BR79" i="17"/>
  <c r="AI79" i="17"/>
  <c r="F79" i="17"/>
  <c r="W79" i="17"/>
  <c r="AG79" i="17"/>
  <c r="BC79" i="17"/>
  <c r="BY79" i="17"/>
  <c r="CM79" i="17"/>
  <c r="L79" i="17"/>
  <c r="AN79" i="17"/>
  <c r="BE79" i="17"/>
  <c r="N79" i="17"/>
  <c r="AP79" i="17"/>
  <c r="CV79" i="17"/>
  <c r="CC79" i="17"/>
  <c r="CR79" i="17"/>
  <c r="P79" i="17"/>
  <c r="AR79" i="17"/>
  <c r="BL79" i="17"/>
  <c r="CE79" i="17"/>
  <c r="AK79" i="17"/>
  <c r="BW79" i="17"/>
  <c r="CP79" i="17"/>
  <c r="H79" i="17"/>
  <c r="AV79" i="17"/>
  <c r="AT79" i="17"/>
  <c r="R79" i="17"/>
  <c r="BU79" i="17"/>
  <c r="AA79" i="17"/>
  <c r="BG79" i="17"/>
  <c r="AC79" i="17"/>
  <c r="CA79" i="17"/>
  <c r="CJ79" i="17"/>
  <c r="R79" i="36" l="1"/>
  <c r="AY79" i="36"/>
  <c r="BN79" i="36"/>
  <c r="N79" i="36"/>
  <c r="AE79" i="36"/>
  <c r="AQ79" i="36"/>
  <c r="BC79" i="36"/>
  <c r="BJ79" i="36"/>
  <c r="P79" i="36"/>
  <c r="Y79" i="36"/>
  <c r="AH79" i="36"/>
  <c r="BA79" i="36"/>
  <c r="G79" i="36"/>
  <c r="AW79" i="36"/>
  <c r="AJ79" i="36"/>
  <c r="AT79" i="36"/>
  <c r="C79" i="36"/>
  <c r="I79" i="36"/>
  <c r="BH79" i="36"/>
  <c r="AA79" i="36"/>
  <c r="BF79" i="36"/>
  <c r="AL79" i="36"/>
  <c r="K79" i="36"/>
  <c r="D79" i="36"/>
  <c r="U79" i="36"/>
  <c r="AD79" i="36"/>
  <c r="BK79" i="36"/>
  <c r="AZ79" i="36"/>
  <c r="Q79" i="36"/>
  <c r="AU79" i="36"/>
  <c r="AM79" i="36"/>
  <c r="S79" i="36"/>
  <c r="O79" i="36"/>
  <c r="T79" i="36"/>
  <c r="AB79" i="36"/>
  <c r="BM79" i="36"/>
  <c r="L79" i="36"/>
  <c r="AN79" i="36"/>
  <c r="V79" i="36"/>
  <c r="W79" i="36"/>
  <c r="J79" i="36"/>
  <c r="AK79" i="36"/>
  <c r="H79" i="36"/>
  <c r="AC79" i="36"/>
  <c r="BL79" i="36"/>
  <c r="AR79" i="36"/>
  <c r="Z79" i="36"/>
  <c r="E79" i="36"/>
  <c r="F79" i="36"/>
  <c r="AX79" i="36"/>
  <c r="BD79" i="36"/>
  <c r="AO79" i="36"/>
  <c r="BI79" i="36"/>
  <c r="AF79" i="36"/>
  <c r="BO79" i="36"/>
  <c r="BG79" i="36"/>
  <c r="BB79" i="36"/>
  <c r="AI79" i="36"/>
  <c r="CO80" i="17"/>
  <c r="CU80" i="17"/>
  <c r="AU80" i="17"/>
  <c r="V80" i="17"/>
  <c r="G80" i="17"/>
  <c r="CL80" i="17"/>
  <c r="BZ80" i="17"/>
  <c r="BH80" i="17"/>
  <c r="T80" i="17"/>
  <c r="E80" i="17"/>
  <c r="AH80" i="17"/>
  <c r="BX80" i="17"/>
  <c r="BF80" i="17"/>
  <c r="AQ80" i="17"/>
  <c r="AB80" i="17"/>
  <c r="Q80" i="17"/>
  <c r="C80" i="17"/>
  <c r="BV80" i="17"/>
  <c r="BT80" i="17"/>
  <c r="BD80" i="17"/>
  <c r="AO80" i="17"/>
  <c r="CI80" i="17"/>
  <c r="BQ80" i="17"/>
  <c r="AS80" i="17"/>
  <c r="AM80" i="17"/>
  <c r="O80" i="17"/>
  <c r="CS80" i="17"/>
  <c r="CF80" i="17"/>
  <c r="BO80" i="17"/>
  <c r="BB80" i="17"/>
  <c r="AJ80" i="17"/>
  <c r="M80" i="17"/>
  <c r="CQ80" i="17"/>
  <c r="CD80" i="17"/>
  <c r="BM80" i="17"/>
  <c r="AY80" i="17"/>
  <c r="AF80" i="17"/>
  <c r="Z80" i="17"/>
  <c r="K80" i="17"/>
  <c r="CB80" i="17"/>
  <c r="BK80" i="17"/>
  <c r="AW80" i="17"/>
  <c r="AD80" i="17"/>
  <c r="X80" i="17"/>
  <c r="I80" i="17"/>
  <c r="BI80" i="17"/>
  <c r="AP80" i="17"/>
  <c r="BE80" i="17"/>
  <c r="J80" i="17"/>
  <c r="AA80" i="17"/>
  <c r="AK80" i="17"/>
  <c r="AT80" i="17"/>
  <c r="CA80" i="17"/>
  <c r="CM80" i="17"/>
  <c r="BN80" i="17"/>
  <c r="L80" i="17"/>
  <c r="AN80" i="17"/>
  <c r="CV80" i="17"/>
  <c r="CP80" i="17"/>
  <c r="P80" i="17"/>
  <c r="AC80" i="17"/>
  <c r="BU80" i="17"/>
  <c r="CE80" i="17"/>
  <c r="CR80" i="17"/>
  <c r="R80" i="17"/>
  <c r="AV80" i="17"/>
  <c r="BP80" i="17"/>
  <c r="CG80" i="17"/>
  <c r="CT80" i="17"/>
  <c r="D80" i="17"/>
  <c r="U80" i="17"/>
  <c r="AX80" i="17"/>
  <c r="BG80" i="17"/>
  <c r="CJ80" i="17"/>
  <c r="AE80" i="17"/>
  <c r="CC80" i="17"/>
  <c r="AG80" i="17"/>
  <c r="BW80" i="17"/>
  <c r="F80" i="17"/>
  <c r="AR80" i="17"/>
  <c r="AI80" i="17"/>
  <c r="H80" i="17"/>
  <c r="AZ80" i="17"/>
  <c r="N80" i="17"/>
  <c r="BC80" i="17"/>
  <c r="W80" i="17"/>
  <c r="BL80" i="17"/>
  <c r="Y80" i="17"/>
  <c r="BR80" i="17"/>
  <c r="BY80" i="17"/>
  <c r="CQ81" i="17" l="1"/>
  <c r="CD81" i="17"/>
  <c r="BM81" i="17"/>
  <c r="AY81" i="17"/>
  <c r="AF81" i="17"/>
  <c r="Z81" i="17"/>
  <c r="K81" i="17"/>
  <c r="CB81" i="17"/>
  <c r="BK81" i="17"/>
  <c r="AW81" i="17"/>
  <c r="AD81" i="17"/>
  <c r="X81" i="17"/>
  <c r="I81" i="17"/>
  <c r="CO81" i="17"/>
  <c r="CU81" i="17"/>
  <c r="AU81" i="17"/>
  <c r="V81" i="17"/>
  <c r="G81" i="17"/>
  <c r="CL81" i="17"/>
  <c r="BZ81" i="17"/>
  <c r="BH81" i="17"/>
  <c r="T81" i="17"/>
  <c r="E81" i="17"/>
  <c r="AH81" i="17"/>
  <c r="BX81" i="17"/>
  <c r="BF81" i="17"/>
  <c r="AQ81" i="17"/>
  <c r="AB81" i="17"/>
  <c r="Q81" i="17"/>
  <c r="C81" i="17"/>
  <c r="BV81" i="17"/>
  <c r="BT81" i="17"/>
  <c r="BD81" i="17"/>
  <c r="AO81" i="17"/>
  <c r="CI81" i="17"/>
  <c r="BQ81" i="17"/>
  <c r="AS81" i="17"/>
  <c r="AM81" i="17"/>
  <c r="O81" i="17"/>
  <c r="CS81" i="17"/>
  <c r="CF81" i="17"/>
  <c r="BO81" i="17"/>
  <c r="BB81" i="17"/>
  <c r="AJ81" i="17"/>
  <c r="M81" i="17"/>
  <c r="BN81" i="17"/>
  <c r="BI81" i="17"/>
  <c r="J81" i="17"/>
  <c r="Y81" i="17"/>
  <c r="AE81" i="17"/>
  <c r="AX81" i="17"/>
  <c r="BP81" i="17"/>
  <c r="CG81" i="17"/>
  <c r="CT81" i="17"/>
  <c r="L81" i="17"/>
  <c r="AA81" i="17"/>
  <c r="AG81" i="17"/>
  <c r="AZ81" i="17"/>
  <c r="BG81" i="17"/>
  <c r="CJ81" i="17"/>
  <c r="P81" i="17"/>
  <c r="AN81" i="17"/>
  <c r="AT81" i="17"/>
  <c r="BY81" i="17"/>
  <c r="AI81" i="17"/>
  <c r="AP81" i="17"/>
  <c r="BE81" i="17"/>
  <c r="CA81" i="17"/>
  <c r="CM81" i="17"/>
  <c r="D81" i="17"/>
  <c r="R81" i="17"/>
  <c r="AC81" i="17"/>
  <c r="AR81" i="17"/>
  <c r="CV81" i="17"/>
  <c r="CP81" i="17"/>
  <c r="W81" i="17"/>
  <c r="BL81" i="17"/>
  <c r="BU81" i="17"/>
  <c r="BR81" i="17"/>
  <c r="CC81" i="17"/>
  <c r="F81" i="17"/>
  <c r="AK81" i="17"/>
  <c r="CE81" i="17"/>
  <c r="H81" i="17"/>
  <c r="BW81" i="17"/>
  <c r="N81" i="17"/>
  <c r="AV81" i="17"/>
  <c r="U81" i="17"/>
  <c r="BC81" i="17"/>
  <c r="CR81" i="17"/>
  <c r="G80" i="36"/>
  <c r="AC80" i="36"/>
  <c r="BL80" i="36"/>
  <c r="BA80" i="36"/>
  <c r="AJ80" i="36"/>
  <c r="BJ80" i="36"/>
  <c r="N80" i="36"/>
  <c r="AL80" i="36"/>
  <c r="AA80" i="36"/>
  <c r="AQ80" i="36"/>
  <c r="E80" i="36"/>
  <c r="P80" i="36"/>
  <c r="V80" i="36"/>
  <c r="AE80" i="36"/>
  <c r="BN80" i="36"/>
  <c r="T80" i="36"/>
  <c r="AY80" i="36"/>
  <c r="AN80" i="36"/>
  <c r="BC80" i="36"/>
  <c r="AT80" i="36"/>
  <c r="BH80" i="36"/>
  <c r="I80" i="36"/>
  <c r="Y80" i="36"/>
  <c r="AH80" i="36"/>
  <c r="C80" i="36"/>
  <c r="BF80" i="36"/>
  <c r="L80" i="36"/>
  <c r="F80" i="36"/>
  <c r="U80" i="36"/>
  <c r="AZ80" i="36"/>
  <c r="AW80" i="36"/>
  <c r="BB80" i="36"/>
  <c r="AF80" i="36"/>
  <c r="S80" i="36"/>
  <c r="Z80" i="36"/>
  <c r="J80" i="36"/>
  <c r="W80" i="36"/>
  <c r="BM80" i="36"/>
  <c r="O80" i="36"/>
  <c r="AM80" i="36"/>
  <c r="R80" i="36"/>
  <c r="AR80" i="36"/>
  <c r="AO80" i="36"/>
  <c r="D80" i="36"/>
  <c r="AB80" i="36"/>
  <c r="Q80" i="36"/>
  <c r="AD80" i="36"/>
  <c r="AI80" i="36"/>
  <c r="H80" i="36"/>
  <c r="AX80" i="36"/>
  <c r="K80" i="36"/>
  <c r="BO80" i="36"/>
  <c r="BK80" i="36"/>
  <c r="AU80" i="36"/>
  <c r="AK80" i="36"/>
  <c r="BI80" i="36"/>
  <c r="BG80" i="36"/>
  <c r="BD80" i="36"/>
  <c r="AR81" i="36" l="1"/>
  <c r="K81" i="36"/>
  <c r="V81" i="36"/>
  <c r="N81" i="36"/>
  <c r="BA81" i="36"/>
  <c r="I81" i="36"/>
  <c r="E81" i="36"/>
  <c r="AQ81" i="36"/>
  <c r="BH81" i="36"/>
  <c r="AL81" i="36"/>
  <c r="BN81" i="36"/>
  <c r="S81" i="36"/>
  <c r="AN81" i="36"/>
  <c r="P81" i="36"/>
  <c r="C81" i="36"/>
  <c r="AU81" i="36"/>
  <c r="AC81" i="36"/>
  <c r="G81" i="36"/>
  <c r="BF81" i="36"/>
  <c r="AH81" i="36"/>
  <c r="AW81" i="36"/>
  <c r="AJ81" i="36"/>
  <c r="AE81" i="36"/>
  <c r="AT81" i="36"/>
  <c r="T81" i="36"/>
  <c r="AA81" i="36"/>
  <c r="BL81" i="36"/>
  <c r="BC81" i="36"/>
  <c r="BJ81" i="36"/>
  <c r="BB81" i="36"/>
  <c r="AZ81" i="36"/>
  <c r="AK81" i="36"/>
  <c r="D81" i="36"/>
  <c r="F81" i="36"/>
  <c r="AF81" i="36"/>
  <c r="R81" i="36"/>
  <c r="Q81" i="36"/>
  <c r="AB81" i="36"/>
  <c r="AX81" i="36"/>
  <c r="O81" i="36"/>
  <c r="BM81" i="36"/>
  <c r="AO81" i="36"/>
  <c r="W81" i="36"/>
  <c r="AD81" i="36"/>
  <c r="AY81" i="36"/>
  <c r="BK81" i="36"/>
  <c r="H81" i="36"/>
  <c r="J81" i="36"/>
  <c r="Y81" i="36"/>
  <c r="AI81" i="36"/>
  <c r="BI81" i="36"/>
  <c r="AM81" i="36"/>
  <c r="L81" i="36"/>
  <c r="BG81" i="36"/>
  <c r="BO81" i="36"/>
  <c r="Z81" i="36"/>
  <c r="BD81" i="36"/>
  <c r="U81" i="36"/>
  <c r="CI82" i="17"/>
  <c r="BQ82" i="17"/>
  <c r="AS82" i="17"/>
  <c r="AM82" i="17"/>
  <c r="O82" i="17"/>
  <c r="CS82" i="17"/>
  <c r="CF82" i="17"/>
  <c r="BO82" i="17"/>
  <c r="BB82" i="17"/>
  <c r="AJ82" i="17"/>
  <c r="M82" i="17"/>
  <c r="CQ82" i="17"/>
  <c r="CD82" i="17"/>
  <c r="BM82" i="17"/>
  <c r="AY82" i="17"/>
  <c r="AF82" i="17"/>
  <c r="Z82" i="17"/>
  <c r="K82" i="17"/>
  <c r="CB82" i="17"/>
  <c r="BK82" i="17"/>
  <c r="AW82" i="17"/>
  <c r="AD82" i="17"/>
  <c r="X82" i="17"/>
  <c r="I82" i="17"/>
  <c r="CO82" i="17"/>
  <c r="CU82" i="17"/>
  <c r="AU82" i="17"/>
  <c r="V82" i="17"/>
  <c r="G82" i="17"/>
  <c r="CL82" i="17"/>
  <c r="BZ82" i="17"/>
  <c r="BH82" i="17"/>
  <c r="T82" i="17"/>
  <c r="E82" i="17"/>
  <c r="AH82" i="17"/>
  <c r="BX82" i="17"/>
  <c r="BF82" i="17"/>
  <c r="AQ82" i="17"/>
  <c r="AB82" i="17"/>
  <c r="Q82" i="17"/>
  <c r="C82" i="17"/>
  <c r="BV82" i="17"/>
  <c r="BT82" i="17"/>
  <c r="BD82" i="17"/>
  <c r="AO82" i="17"/>
  <c r="BI82" i="17"/>
  <c r="BN82" i="17"/>
  <c r="AP82" i="17"/>
  <c r="BE82" i="17"/>
  <c r="CA82" i="17"/>
  <c r="CM82" i="17"/>
  <c r="D82" i="17"/>
  <c r="R82" i="17"/>
  <c r="AC82" i="17"/>
  <c r="AR82" i="17"/>
  <c r="CV82" i="17"/>
  <c r="CP82" i="17"/>
  <c r="H82" i="17"/>
  <c r="W82" i="17"/>
  <c r="AV82" i="17"/>
  <c r="BU82" i="17"/>
  <c r="CE82" i="17"/>
  <c r="CR82" i="17"/>
  <c r="J82" i="17"/>
  <c r="Y82" i="17"/>
  <c r="AE82" i="17"/>
  <c r="AX82" i="17"/>
  <c r="BP82" i="17"/>
  <c r="CG82" i="17"/>
  <c r="CT82" i="17"/>
  <c r="L82" i="17"/>
  <c r="AA82" i="17"/>
  <c r="AG82" i="17"/>
  <c r="AZ82" i="17"/>
  <c r="BG82" i="17"/>
  <c r="CJ82" i="17"/>
  <c r="F82" i="17"/>
  <c r="AN82" i="17"/>
  <c r="BW82" i="17"/>
  <c r="N82" i="17"/>
  <c r="AI82" i="17"/>
  <c r="P82" i="17"/>
  <c r="BC82" i="17"/>
  <c r="U82" i="17"/>
  <c r="AT82" i="17"/>
  <c r="BL82" i="17"/>
  <c r="BR82" i="17"/>
  <c r="BY82" i="17"/>
  <c r="AK82" i="17"/>
  <c r="CC82" i="17"/>
  <c r="DE83" i="17" l="1"/>
  <c r="DP83" i="17"/>
  <c r="DY83" i="17"/>
  <c r="EH83" i="17"/>
  <c r="EQ83" i="17"/>
  <c r="DF83" i="17"/>
  <c r="DQ83" i="17"/>
  <c r="DZ83" i="17"/>
  <c r="EI83" i="17"/>
  <c r="ER83" i="17"/>
  <c r="DG83" i="17"/>
  <c r="ES83" i="17"/>
  <c r="CY83" i="17"/>
  <c r="DH83" i="17"/>
  <c r="DS83" i="17"/>
  <c r="EB83" i="17"/>
  <c r="EK83" i="17"/>
  <c r="EU83" i="17"/>
  <c r="DJ83" i="17"/>
  <c r="DU83" i="17"/>
  <c r="EM83" i="17"/>
  <c r="EN83" i="17"/>
  <c r="DO83" i="17"/>
  <c r="CZ83" i="17"/>
  <c r="DI83" i="17"/>
  <c r="DT83" i="17"/>
  <c r="EC83" i="17"/>
  <c r="EL83" i="17"/>
  <c r="EV83" i="17"/>
  <c r="DB83" i="17"/>
  <c r="ED83" i="17"/>
  <c r="EX83" i="17"/>
  <c r="DX83" i="17"/>
  <c r="DC83" i="17"/>
  <c r="DK83" i="17"/>
  <c r="DV83" i="17"/>
  <c r="EE83" i="17"/>
  <c r="EY83" i="17"/>
  <c r="DD83" i="17"/>
  <c r="EG83" i="17"/>
  <c r="EP83" i="17"/>
  <c r="DR83" i="17"/>
  <c r="EA83" i="17"/>
  <c r="EJ83" i="17"/>
  <c r="G82" i="36"/>
  <c r="AN82" i="36"/>
  <c r="BF82" i="36"/>
  <c r="AT82" i="36"/>
  <c r="BJ82" i="36"/>
  <c r="Y82" i="36"/>
  <c r="AJ82" i="36"/>
  <c r="AA82" i="36"/>
  <c r="R82" i="36"/>
  <c r="AE82" i="36"/>
  <c r="P82" i="36"/>
  <c r="AY82" i="36"/>
  <c r="BH82" i="36"/>
  <c r="AW82" i="36"/>
  <c r="AL82" i="36"/>
  <c r="BC82" i="36"/>
  <c r="I82" i="36"/>
  <c r="AC82" i="36"/>
  <c r="K82" i="36"/>
  <c r="N82" i="36"/>
  <c r="AQ82" i="36"/>
  <c r="E82" i="36"/>
  <c r="C82" i="36"/>
  <c r="BN82" i="36"/>
  <c r="AH82" i="36"/>
  <c r="V82" i="36"/>
  <c r="BL82" i="36"/>
  <c r="BM82" i="36"/>
  <c r="BK82" i="36"/>
  <c r="H82" i="36"/>
  <c r="O82" i="36"/>
  <c r="BI82" i="36"/>
  <c r="T82" i="36"/>
  <c r="AO82" i="36"/>
  <c r="BB82" i="36"/>
  <c r="F82" i="36"/>
  <c r="AK82" i="36"/>
  <c r="D82" i="36"/>
  <c r="BG82" i="36"/>
  <c r="BA82" i="36"/>
  <c r="AM82" i="36"/>
  <c r="AU82" i="36"/>
  <c r="AD82" i="36"/>
  <c r="AI82" i="36"/>
  <c r="AX82" i="36"/>
  <c r="AB82" i="36"/>
  <c r="S82" i="36"/>
  <c r="W82" i="36"/>
  <c r="L82" i="36"/>
  <c r="Q82" i="36"/>
  <c r="Z82" i="36"/>
  <c r="J82" i="36"/>
  <c r="AZ82" i="36"/>
  <c r="BO82" i="36"/>
  <c r="BD82" i="36"/>
  <c r="U82" i="36"/>
  <c r="AR82" i="36"/>
  <c r="AF82" i="36"/>
  <c r="E83" i="17"/>
  <c r="F83" i="17"/>
  <c r="CL83" i="17"/>
  <c r="BZ83" i="17"/>
  <c r="BH83" i="17"/>
  <c r="T83" i="17"/>
  <c r="C83" i="17"/>
  <c r="AH83" i="17"/>
  <c r="BX83" i="17"/>
  <c r="BF83" i="17"/>
  <c r="AQ83" i="17"/>
  <c r="AB83" i="17"/>
  <c r="Q83" i="17"/>
  <c r="BV83" i="17"/>
  <c r="BT83" i="17"/>
  <c r="BD83" i="17"/>
  <c r="AO83" i="17"/>
  <c r="CI83" i="17"/>
  <c r="BQ83" i="17"/>
  <c r="AS83" i="17"/>
  <c r="AM83" i="17"/>
  <c r="O83" i="17"/>
  <c r="CS83" i="17"/>
  <c r="CF83" i="17"/>
  <c r="BO83" i="17"/>
  <c r="BB83" i="17"/>
  <c r="AJ83" i="17"/>
  <c r="M83" i="17"/>
  <c r="CQ83" i="17"/>
  <c r="CD83" i="17"/>
  <c r="BM83" i="17"/>
  <c r="AY83" i="17"/>
  <c r="AF83" i="17"/>
  <c r="Z83" i="17"/>
  <c r="K83" i="17"/>
  <c r="CB83" i="17"/>
  <c r="BK83" i="17"/>
  <c r="AW83" i="17"/>
  <c r="AD83" i="17"/>
  <c r="X83" i="17"/>
  <c r="I83" i="17"/>
  <c r="CO83" i="17"/>
  <c r="CU83" i="17"/>
  <c r="AU83" i="17"/>
  <c r="V83" i="17"/>
  <c r="G83" i="17"/>
  <c r="BI83" i="17"/>
  <c r="BN83" i="17"/>
  <c r="L83" i="17"/>
  <c r="AA83" i="17"/>
  <c r="AG83" i="17"/>
  <c r="AZ83" i="17"/>
  <c r="BG83" i="17"/>
  <c r="CJ83" i="17"/>
  <c r="N83" i="17"/>
  <c r="AK83" i="17"/>
  <c r="BC83" i="17"/>
  <c r="BR83" i="17"/>
  <c r="BW83" i="17"/>
  <c r="AP83" i="17"/>
  <c r="BE83" i="17"/>
  <c r="CA83" i="17"/>
  <c r="CM83" i="17"/>
  <c r="R83" i="17"/>
  <c r="AC83" i="17"/>
  <c r="AR83" i="17"/>
  <c r="CV83" i="17"/>
  <c r="CP83" i="17"/>
  <c r="D83" i="17"/>
  <c r="U83" i="17"/>
  <c r="BL83" i="17"/>
  <c r="CC83" i="17"/>
  <c r="BP83" i="17"/>
  <c r="BY83" i="17"/>
  <c r="AE83" i="17"/>
  <c r="CE83" i="17"/>
  <c r="H83" i="17"/>
  <c r="AN83" i="17"/>
  <c r="CG83" i="17"/>
  <c r="J83" i="17"/>
  <c r="AV83" i="17"/>
  <c r="AI83" i="17"/>
  <c r="P83" i="17"/>
  <c r="AX83" i="17"/>
  <c r="CR83" i="17"/>
  <c r="W83" i="17"/>
  <c r="AT83" i="17"/>
  <c r="CT83" i="17"/>
  <c r="Y83" i="17"/>
  <c r="BU83" i="17"/>
  <c r="C82" i="34" l="1"/>
  <c r="D82" i="34"/>
  <c r="E82" i="34"/>
  <c r="F82" i="34"/>
  <c r="G82" i="34"/>
  <c r="H82" i="34"/>
  <c r="K82" i="34"/>
  <c r="L82" i="34"/>
  <c r="N82" i="34"/>
  <c r="O82" i="34"/>
  <c r="P82" i="34"/>
  <c r="Q82" i="34"/>
  <c r="R82" i="34"/>
  <c r="S82" i="34"/>
  <c r="CE83" i="36"/>
  <c r="CH83" i="36"/>
  <c r="DB83" i="36"/>
  <c r="CD83" i="36"/>
  <c r="CQ83" i="36"/>
  <c r="CB83" i="36"/>
  <c r="DC83" i="36"/>
  <c r="CJ83" i="36"/>
  <c r="DO83" i="36"/>
  <c r="DG83" i="36"/>
  <c r="DI83" i="36"/>
  <c r="DK83" i="36"/>
  <c r="CM83" i="36"/>
  <c r="BU83" i="36"/>
  <c r="CW83" i="36"/>
  <c r="CA83" i="36"/>
  <c r="CV83" i="36"/>
  <c r="BX83" i="36"/>
  <c r="BS83" i="36"/>
  <c r="BR83" i="36"/>
  <c r="DA83" i="36"/>
  <c r="DF83" i="36"/>
  <c r="CT83" i="36"/>
  <c r="DN83" i="36"/>
  <c r="CY83" i="36"/>
  <c r="DH83" i="36"/>
  <c r="DL83" i="36"/>
  <c r="CS83" i="36"/>
  <c r="DJ83" i="36"/>
  <c r="CO83" i="36"/>
  <c r="DM83" i="36"/>
  <c r="DP83" i="36"/>
  <c r="CF83" i="36"/>
  <c r="CX83" i="36"/>
  <c r="CN83" i="36"/>
  <c r="DE83" i="36"/>
  <c r="BY83" i="36"/>
  <c r="CZ83" i="36"/>
  <c r="CI83" i="36"/>
  <c r="CL83" i="36"/>
  <c r="CC83" i="36"/>
  <c r="AB83" i="36"/>
  <c r="AL83" i="36"/>
  <c r="AH83" i="36"/>
  <c r="AQ83" i="36"/>
  <c r="I83" i="36"/>
  <c r="BM83" i="36"/>
  <c r="AJ83" i="36"/>
  <c r="BF83" i="36"/>
  <c r="AT83" i="36"/>
  <c r="C83" i="36"/>
  <c r="BH83" i="36"/>
  <c r="AA83" i="36"/>
  <c r="P83" i="36"/>
  <c r="E83" i="36"/>
  <c r="N83" i="36"/>
  <c r="AF83" i="36"/>
  <c r="U83" i="36"/>
  <c r="AY83" i="36"/>
  <c r="AD83" i="36"/>
  <c r="J83" i="36"/>
  <c r="D83" i="36"/>
  <c r="BL83" i="36"/>
  <c r="K83" i="36"/>
  <c r="AW83" i="36"/>
  <c r="AX83" i="36"/>
  <c r="AO83" i="36"/>
  <c r="AN83" i="36"/>
  <c r="G83" i="36"/>
  <c r="H83" i="36"/>
  <c r="S83" i="36"/>
  <c r="AC83" i="36"/>
  <c r="BN83" i="36"/>
  <c r="BB83" i="36"/>
  <c r="AM83" i="36"/>
  <c r="L83" i="36"/>
  <c r="R83" i="36"/>
  <c r="T83" i="36"/>
  <c r="Y83" i="36"/>
  <c r="AE83" i="36"/>
  <c r="AI83" i="36"/>
  <c r="O83" i="36"/>
  <c r="V83" i="36"/>
  <c r="Q83" i="36"/>
  <c r="AK83" i="36"/>
  <c r="BC83" i="36"/>
  <c r="AR83" i="36"/>
  <c r="AZ83" i="36"/>
  <c r="BJ83" i="36"/>
  <c r="BK83" i="36"/>
  <c r="BI83" i="36"/>
  <c r="BG83" i="36"/>
  <c r="BO83" i="36"/>
  <c r="BA83" i="36"/>
  <c r="F83" i="36"/>
  <c r="BD83" i="36"/>
  <c r="W83" i="36"/>
  <c r="Z83" i="36"/>
  <c r="AU83" i="36"/>
  <c r="CB84" i="17"/>
  <c r="BK84" i="17"/>
  <c r="AW84" i="17"/>
  <c r="AD84" i="17"/>
  <c r="X84" i="17"/>
  <c r="I84" i="17"/>
  <c r="CO84" i="17"/>
  <c r="CU84" i="17"/>
  <c r="AU84" i="17"/>
  <c r="V84" i="17"/>
  <c r="G84" i="17"/>
  <c r="CL84" i="17"/>
  <c r="BZ84" i="17"/>
  <c r="BH84" i="17"/>
  <c r="T84" i="17"/>
  <c r="E84" i="17"/>
  <c r="AH84" i="17"/>
  <c r="BX84" i="17"/>
  <c r="BF84" i="17"/>
  <c r="AQ84" i="17"/>
  <c r="AB84" i="17"/>
  <c r="Q84" i="17"/>
  <c r="C84" i="17"/>
  <c r="BV84" i="17"/>
  <c r="BT84" i="17"/>
  <c r="BD84" i="17"/>
  <c r="AO84" i="17"/>
  <c r="CI84" i="17"/>
  <c r="BQ84" i="17"/>
  <c r="AS84" i="17"/>
  <c r="AM84" i="17"/>
  <c r="O84" i="17"/>
  <c r="CS84" i="17"/>
  <c r="CF84" i="17"/>
  <c r="BO84" i="17"/>
  <c r="BB84" i="17"/>
  <c r="AJ84" i="17"/>
  <c r="M84" i="17"/>
  <c r="CQ84" i="17"/>
  <c r="CD84" i="17"/>
  <c r="BM84" i="17"/>
  <c r="AY84" i="17"/>
  <c r="AF84" i="17"/>
  <c r="Z84" i="17"/>
  <c r="K84" i="17"/>
  <c r="BI84" i="17"/>
  <c r="BN84" i="17"/>
  <c r="D84" i="17"/>
  <c r="R84" i="17"/>
  <c r="AC84" i="17"/>
  <c r="AR84" i="17"/>
  <c r="CV84" i="17"/>
  <c r="CP84" i="17"/>
  <c r="F84" i="17"/>
  <c r="U84" i="17"/>
  <c r="BL84" i="17"/>
  <c r="CC84" i="17"/>
  <c r="J84" i="17"/>
  <c r="Y84" i="17"/>
  <c r="AE84" i="17"/>
  <c r="AX84" i="17"/>
  <c r="BP84" i="17"/>
  <c r="CG84" i="17"/>
  <c r="CT84" i="17"/>
  <c r="L84" i="17"/>
  <c r="AA84" i="17"/>
  <c r="AG84" i="17"/>
  <c r="AZ84" i="17"/>
  <c r="BG84" i="17"/>
  <c r="CJ84" i="17"/>
  <c r="N84" i="17"/>
  <c r="AK84" i="17"/>
  <c r="BC84" i="17"/>
  <c r="BR84" i="17"/>
  <c r="BW84" i="17"/>
  <c r="P84" i="17"/>
  <c r="AV84" i="17"/>
  <c r="CM84" i="17"/>
  <c r="AT84" i="17"/>
  <c r="CR84" i="17"/>
  <c r="W84" i="17"/>
  <c r="BE84" i="17"/>
  <c r="BU84" i="17"/>
  <c r="BY84" i="17"/>
  <c r="CA84" i="17"/>
  <c r="AN84" i="17"/>
  <c r="CE84" i="17"/>
  <c r="H84" i="17"/>
  <c r="AP84" i="17"/>
  <c r="AI84" i="17"/>
  <c r="CP83" i="36" l="1"/>
  <c r="BV83" i="36"/>
  <c r="CK83" i="36"/>
  <c r="AR84" i="36"/>
  <c r="AX84" i="36"/>
  <c r="O84" i="36"/>
  <c r="AE84" i="36"/>
  <c r="BC84" i="36"/>
  <c r="BN84" i="36"/>
  <c r="AY84" i="36"/>
  <c r="AH84" i="36"/>
  <c r="AN84" i="36"/>
  <c r="AJ84" i="36"/>
  <c r="AW84" i="36"/>
  <c r="I84" i="36"/>
  <c r="R84" i="36"/>
  <c r="Y84" i="36"/>
  <c r="C84" i="36"/>
  <c r="AC84" i="36"/>
  <c r="AT84" i="36"/>
  <c r="K84" i="36"/>
  <c r="BH84" i="36"/>
  <c r="BA84" i="36"/>
  <c r="AA84" i="36"/>
  <c r="E84" i="36"/>
  <c r="L84" i="36"/>
  <c r="G84" i="36"/>
  <c r="BL84" i="36"/>
  <c r="T84" i="36"/>
  <c r="V84" i="36"/>
  <c r="AK84" i="36"/>
  <c r="AD84" i="36"/>
  <c r="AM84" i="36"/>
  <c r="J84" i="36"/>
  <c r="P84" i="36"/>
  <c r="Q84" i="36"/>
  <c r="U84" i="36"/>
  <c r="AB84" i="36"/>
  <c r="H84" i="36"/>
  <c r="BB84" i="36"/>
  <c r="AL84" i="36"/>
  <c r="BM84" i="36"/>
  <c r="AU84" i="36"/>
  <c r="S84" i="36"/>
  <c r="AF84" i="36"/>
  <c r="Z84" i="36"/>
  <c r="BJ84" i="36"/>
  <c r="N84" i="36"/>
  <c r="BK84" i="36"/>
  <c r="AI84" i="36"/>
  <c r="D84" i="36"/>
  <c r="BI84" i="36"/>
  <c r="AO84" i="36"/>
  <c r="BG84" i="36"/>
  <c r="AQ84" i="36"/>
  <c r="F84" i="36"/>
  <c r="AZ84" i="36"/>
  <c r="BO84" i="36"/>
  <c r="BF84" i="36"/>
  <c r="BD84" i="36"/>
  <c r="W84" i="36"/>
  <c r="CS85" i="17"/>
  <c r="CF85" i="17"/>
  <c r="BO85" i="17"/>
  <c r="BB85" i="17"/>
  <c r="AJ85" i="17"/>
  <c r="M85" i="17"/>
  <c r="CQ85" i="17"/>
  <c r="CD85" i="17"/>
  <c r="BM85" i="17"/>
  <c r="AY85" i="17"/>
  <c r="AF85" i="17"/>
  <c r="Z85" i="17"/>
  <c r="K85" i="17"/>
  <c r="CB85" i="17"/>
  <c r="BK85" i="17"/>
  <c r="AW85" i="17"/>
  <c r="AD85" i="17"/>
  <c r="X85" i="17"/>
  <c r="I85" i="17"/>
  <c r="CO85" i="17"/>
  <c r="CU85" i="17"/>
  <c r="AU85" i="17"/>
  <c r="V85" i="17"/>
  <c r="G85" i="17"/>
  <c r="CL85" i="17"/>
  <c r="BZ85" i="17"/>
  <c r="BH85" i="17"/>
  <c r="T85" i="17"/>
  <c r="E85" i="17"/>
  <c r="AH85" i="17"/>
  <c r="BX85" i="17"/>
  <c r="BF85" i="17"/>
  <c r="AQ85" i="17"/>
  <c r="AB85" i="17"/>
  <c r="Q85" i="17"/>
  <c r="C85" i="17"/>
  <c r="BV85" i="17"/>
  <c r="BT85" i="17"/>
  <c r="BD85" i="17"/>
  <c r="AO85" i="17"/>
  <c r="CI85" i="17"/>
  <c r="BQ85" i="17"/>
  <c r="AS85" i="17"/>
  <c r="AM85" i="17"/>
  <c r="O85" i="17"/>
  <c r="BN85" i="17"/>
  <c r="L85" i="17"/>
  <c r="AA85" i="17"/>
  <c r="AG85" i="17"/>
  <c r="AZ85" i="17"/>
  <c r="BG85" i="17"/>
  <c r="CJ85" i="17"/>
  <c r="N85" i="17"/>
  <c r="AK85" i="17"/>
  <c r="BC85" i="17"/>
  <c r="BR85" i="17"/>
  <c r="BW85" i="17"/>
  <c r="AP85" i="17"/>
  <c r="BE85" i="17"/>
  <c r="CA85" i="17"/>
  <c r="CM85" i="17"/>
  <c r="D85" i="17"/>
  <c r="R85" i="17"/>
  <c r="AC85" i="17"/>
  <c r="AR85" i="17"/>
  <c r="CV85" i="17"/>
  <c r="CP85" i="17"/>
  <c r="F85" i="17"/>
  <c r="U85" i="17"/>
  <c r="BL85" i="17"/>
  <c r="CC85" i="17"/>
  <c r="BY85" i="17"/>
  <c r="AE85" i="17"/>
  <c r="CE85" i="17"/>
  <c r="H85" i="17"/>
  <c r="AN85" i="17"/>
  <c r="CG85" i="17"/>
  <c r="BI85" i="17"/>
  <c r="J85" i="17"/>
  <c r="AV85" i="17"/>
  <c r="AI85" i="17"/>
  <c r="P85" i="17"/>
  <c r="AX85" i="17"/>
  <c r="CR85" i="17"/>
  <c r="W85" i="17"/>
  <c r="AT85" i="17"/>
  <c r="CT85" i="17"/>
  <c r="Y85" i="17"/>
  <c r="BU85" i="17"/>
  <c r="BP85" i="17"/>
  <c r="BV86" i="17" l="1"/>
  <c r="BT86" i="17"/>
  <c r="BD86" i="17"/>
  <c r="AO86" i="17"/>
  <c r="CI86" i="17"/>
  <c r="BQ86" i="17"/>
  <c r="AS86" i="17"/>
  <c r="AM86" i="17"/>
  <c r="O86" i="17"/>
  <c r="CS86" i="17"/>
  <c r="CF86" i="17"/>
  <c r="BO86" i="17"/>
  <c r="BB86" i="17"/>
  <c r="AJ86" i="17"/>
  <c r="M86" i="17"/>
  <c r="CQ86" i="17"/>
  <c r="CD86" i="17"/>
  <c r="BM86" i="17"/>
  <c r="AY86" i="17"/>
  <c r="AF86" i="17"/>
  <c r="Z86" i="17"/>
  <c r="K86" i="17"/>
  <c r="CB86" i="17"/>
  <c r="BK86" i="17"/>
  <c r="AW86" i="17"/>
  <c r="AD86" i="17"/>
  <c r="X86" i="17"/>
  <c r="I86" i="17"/>
  <c r="CO86" i="17"/>
  <c r="CU86" i="17"/>
  <c r="AU86" i="17"/>
  <c r="V86" i="17"/>
  <c r="G86" i="17"/>
  <c r="CL86" i="17"/>
  <c r="BZ86" i="17"/>
  <c r="BH86" i="17"/>
  <c r="T86" i="17"/>
  <c r="E86" i="17"/>
  <c r="AH86" i="17"/>
  <c r="BX86" i="17"/>
  <c r="BF86" i="17"/>
  <c r="AQ86" i="17"/>
  <c r="AB86" i="17"/>
  <c r="Q86" i="17"/>
  <c r="C86" i="17"/>
  <c r="BI86" i="17"/>
  <c r="BN86" i="17"/>
  <c r="D86" i="17"/>
  <c r="R86" i="17"/>
  <c r="AC86" i="17"/>
  <c r="AR86" i="17"/>
  <c r="CV86" i="17"/>
  <c r="CP86" i="17"/>
  <c r="F86" i="17"/>
  <c r="U86" i="17"/>
  <c r="BL86" i="17"/>
  <c r="CC86" i="17"/>
  <c r="J86" i="17"/>
  <c r="Y86" i="17"/>
  <c r="AE86" i="17"/>
  <c r="AX86" i="17"/>
  <c r="BP86" i="17"/>
  <c r="CG86" i="17"/>
  <c r="CT86" i="17"/>
  <c r="L86" i="17"/>
  <c r="AA86" i="17"/>
  <c r="AG86" i="17"/>
  <c r="AZ86" i="17"/>
  <c r="BG86" i="17"/>
  <c r="CJ86" i="17"/>
  <c r="N86" i="17"/>
  <c r="AK86" i="17"/>
  <c r="BC86" i="17"/>
  <c r="BR86" i="17"/>
  <c r="BW86" i="17"/>
  <c r="AT86" i="17"/>
  <c r="CR86" i="17"/>
  <c r="W86" i="17"/>
  <c r="BE86" i="17"/>
  <c r="BU86" i="17"/>
  <c r="BY86" i="17"/>
  <c r="CA86" i="17"/>
  <c r="AN86" i="17"/>
  <c r="CE86" i="17"/>
  <c r="H86" i="17"/>
  <c r="AP86" i="17"/>
  <c r="AI86" i="17"/>
  <c r="P86" i="17"/>
  <c r="AV86" i="17"/>
  <c r="CM86" i="17"/>
  <c r="BH85" i="36"/>
  <c r="AL85" i="36"/>
  <c r="K85" i="36"/>
  <c r="C85" i="36"/>
  <c r="AN85" i="36"/>
  <c r="P85" i="36"/>
  <c r="BC85" i="36"/>
  <c r="AA85" i="36"/>
  <c r="AC85" i="36"/>
  <c r="G85" i="36"/>
  <c r="Y85" i="36"/>
  <c r="R85" i="36"/>
  <c r="BF85" i="36"/>
  <c r="AW85" i="36"/>
  <c r="BJ85" i="36"/>
  <c r="AT85" i="36"/>
  <c r="AE85" i="36"/>
  <c r="T85" i="36"/>
  <c r="N85" i="36"/>
  <c r="V85" i="36"/>
  <c r="AQ85" i="36"/>
  <c r="BA85" i="36"/>
  <c r="AF85" i="36"/>
  <c r="O85" i="36"/>
  <c r="AO85" i="36"/>
  <c r="H85" i="36"/>
  <c r="Q85" i="36"/>
  <c r="AJ85" i="36"/>
  <c r="AH85" i="36"/>
  <c r="AK85" i="36"/>
  <c r="W85" i="36"/>
  <c r="AX85" i="36"/>
  <c r="J85" i="36"/>
  <c r="U85" i="36"/>
  <c r="BI85" i="36"/>
  <c r="AY85" i="36"/>
  <c r="BM85" i="36"/>
  <c r="Z85" i="36"/>
  <c r="L85" i="36"/>
  <c r="F85" i="36"/>
  <c r="E85" i="36"/>
  <c r="AI85" i="36"/>
  <c r="S85" i="36"/>
  <c r="AR85" i="36"/>
  <c r="BL85" i="36"/>
  <c r="BB85" i="36"/>
  <c r="I85" i="36"/>
  <c r="AB85" i="36"/>
  <c r="BK85" i="36"/>
  <c r="D85" i="36"/>
  <c r="AZ85" i="36"/>
  <c r="BD85" i="36"/>
  <c r="AM85" i="36"/>
  <c r="BO85" i="36"/>
  <c r="BN85" i="36"/>
  <c r="BG85" i="36"/>
  <c r="AU85" i="36"/>
  <c r="AD85" i="36"/>
  <c r="AY86" i="36" l="1"/>
  <c r="AC86" i="36"/>
  <c r="Y86" i="36"/>
  <c r="AN86" i="36"/>
  <c r="I86" i="36"/>
  <c r="N86" i="36"/>
  <c r="V86" i="36"/>
  <c r="C86" i="36"/>
  <c r="E86" i="36"/>
  <c r="BN86" i="36"/>
  <c r="AL86" i="36"/>
  <c r="K86" i="36"/>
  <c r="BC86" i="36"/>
  <c r="AT86" i="36"/>
  <c r="BF86" i="36"/>
  <c r="P86" i="36"/>
  <c r="G86" i="36"/>
  <c r="AH86" i="36"/>
  <c r="AA86" i="36"/>
  <c r="AJ86" i="36"/>
  <c r="BL86" i="36"/>
  <c r="BJ86" i="36"/>
  <c r="R86" i="36"/>
  <c r="T86" i="36"/>
  <c r="AB86" i="36"/>
  <c r="J86" i="36"/>
  <c r="S86" i="36"/>
  <c r="W86" i="36"/>
  <c r="AF86" i="36"/>
  <c r="AQ86" i="36"/>
  <c r="BA86" i="36"/>
  <c r="L86" i="36"/>
  <c r="Q86" i="36"/>
  <c r="Z86" i="36"/>
  <c r="AE86" i="36"/>
  <c r="U86" i="36"/>
  <c r="BK86" i="36"/>
  <c r="H86" i="36"/>
  <c r="O86" i="36"/>
  <c r="AW86" i="36"/>
  <c r="AO86" i="36"/>
  <c r="BB86" i="36"/>
  <c r="F86" i="36"/>
  <c r="BI86" i="36"/>
  <c r="BM86" i="36"/>
  <c r="AZ86" i="36"/>
  <c r="AM86" i="36"/>
  <c r="AU86" i="36"/>
  <c r="AR86" i="36"/>
  <c r="BG86" i="36"/>
  <c r="BH86" i="36"/>
  <c r="BD86" i="36"/>
  <c r="AK86" i="36"/>
  <c r="D86" i="36"/>
  <c r="AD86" i="36"/>
  <c r="AI86" i="36"/>
  <c r="AX86" i="36"/>
  <c r="BO86" i="36"/>
  <c r="CL87" i="17"/>
  <c r="BZ87" i="17"/>
  <c r="BH87" i="17"/>
  <c r="T87" i="17"/>
  <c r="E87" i="17"/>
  <c r="AH87" i="17"/>
  <c r="BX87" i="17"/>
  <c r="BF87" i="17"/>
  <c r="AQ87" i="17"/>
  <c r="AB87" i="17"/>
  <c r="Q87" i="17"/>
  <c r="C87" i="17"/>
  <c r="BV87" i="17"/>
  <c r="BT87" i="17"/>
  <c r="BD87" i="17"/>
  <c r="AO87" i="17"/>
  <c r="CI87" i="17"/>
  <c r="BQ87" i="17"/>
  <c r="AS87" i="17"/>
  <c r="AM87" i="17"/>
  <c r="O87" i="17"/>
  <c r="CS87" i="17"/>
  <c r="CF87" i="17"/>
  <c r="BO87" i="17"/>
  <c r="BB87" i="17"/>
  <c r="AJ87" i="17"/>
  <c r="M87" i="17"/>
  <c r="CQ87" i="17"/>
  <c r="CD87" i="17"/>
  <c r="BM87" i="17"/>
  <c r="AY87" i="17"/>
  <c r="AF87" i="17"/>
  <c r="Z87" i="17"/>
  <c r="K87" i="17"/>
  <c r="CB87" i="17"/>
  <c r="BK87" i="17"/>
  <c r="AW87" i="17"/>
  <c r="AD87" i="17"/>
  <c r="X87" i="17"/>
  <c r="I87" i="17"/>
  <c r="CO87" i="17"/>
  <c r="CU87" i="17"/>
  <c r="AU87" i="17"/>
  <c r="V87" i="17"/>
  <c r="G87" i="17"/>
  <c r="BI87" i="17"/>
  <c r="L87" i="17"/>
  <c r="AA87" i="17"/>
  <c r="AG87" i="17"/>
  <c r="AZ87" i="17"/>
  <c r="BG87" i="17"/>
  <c r="CJ87" i="17"/>
  <c r="N87" i="17"/>
  <c r="AK87" i="17"/>
  <c r="BC87" i="17"/>
  <c r="BR87" i="17"/>
  <c r="BW87" i="17"/>
  <c r="AP87" i="17"/>
  <c r="BE87" i="17"/>
  <c r="CA87" i="17"/>
  <c r="CM87" i="17"/>
  <c r="D87" i="17"/>
  <c r="R87" i="17"/>
  <c r="AC87" i="17"/>
  <c r="AR87" i="17"/>
  <c r="CV87" i="17"/>
  <c r="CP87" i="17"/>
  <c r="F87" i="17"/>
  <c r="U87" i="17"/>
  <c r="BL87" i="17"/>
  <c r="CC87" i="17"/>
  <c r="AE87" i="17"/>
  <c r="CE87" i="17"/>
  <c r="H87" i="17"/>
  <c r="AN87" i="17"/>
  <c r="CG87" i="17"/>
  <c r="J87" i="17"/>
  <c r="AV87" i="17"/>
  <c r="AI87" i="17"/>
  <c r="BN87" i="17"/>
  <c r="P87" i="17"/>
  <c r="AX87" i="17"/>
  <c r="CR87" i="17"/>
  <c r="W87" i="17"/>
  <c r="AT87" i="17"/>
  <c r="CT87" i="17"/>
  <c r="Y87" i="17"/>
  <c r="BU87" i="17"/>
  <c r="BP87" i="17"/>
  <c r="BY87" i="17"/>
  <c r="AJ87" i="36" l="1"/>
  <c r="AT87" i="36"/>
  <c r="C87" i="36"/>
  <c r="AE87" i="36"/>
  <c r="BH87" i="36"/>
  <c r="AA87" i="36"/>
  <c r="BF87" i="36"/>
  <c r="BJ87" i="36"/>
  <c r="AN87" i="36"/>
  <c r="K87" i="36"/>
  <c r="V87" i="36"/>
  <c r="AC87" i="36"/>
  <c r="T87" i="36"/>
  <c r="AW87" i="36"/>
  <c r="BL87" i="36"/>
  <c r="R87" i="36"/>
  <c r="AY87" i="36"/>
  <c r="BN87" i="36"/>
  <c r="I87" i="36"/>
  <c r="N87" i="36"/>
  <c r="AQ87" i="36"/>
  <c r="BC87" i="36"/>
  <c r="AL87" i="36"/>
  <c r="AH87" i="36"/>
  <c r="AB87" i="36"/>
  <c r="L87" i="36"/>
  <c r="BM87" i="36"/>
  <c r="F87" i="36"/>
  <c r="AD87" i="36"/>
  <c r="AK87" i="36"/>
  <c r="Z87" i="36"/>
  <c r="E87" i="36"/>
  <c r="AR87" i="36"/>
  <c r="J87" i="36"/>
  <c r="O87" i="36"/>
  <c r="AX87" i="36"/>
  <c r="BA87" i="36"/>
  <c r="AF87" i="36"/>
  <c r="BK87" i="36"/>
  <c r="AO87" i="36"/>
  <c r="P87" i="36"/>
  <c r="BB87" i="36"/>
  <c r="U87" i="36"/>
  <c r="G87" i="36"/>
  <c r="H87" i="36"/>
  <c r="AI87" i="36"/>
  <c r="Y87" i="36"/>
  <c r="D87" i="36"/>
  <c r="S87" i="36"/>
  <c r="W87" i="36"/>
  <c r="AZ87" i="36"/>
  <c r="BO87" i="36"/>
  <c r="AU87" i="36"/>
  <c r="AM87" i="36"/>
  <c r="Q87" i="36"/>
  <c r="BI87" i="36"/>
  <c r="BD87" i="36"/>
  <c r="BG87" i="36"/>
  <c r="DE85" i="28" l="1"/>
  <c r="DK85" i="28"/>
  <c r="DF85" i="28"/>
  <c r="EN85" i="28"/>
  <c r="EX85" i="28"/>
  <c r="DO85" i="28"/>
  <c r="EA85" i="28"/>
  <c r="CU85" i="28"/>
  <c r="ED85" i="28"/>
  <c r="FM85" i="28"/>
  <c r="EM85" i="28"/>
  <c r="EF85" i="28"/>
  <c r="DL85" i="28"/>
  <c r="DC85" i="28"/>
  <c r="DR85" i="28"/>
  <c r="DV85" i="28"/>
  <c r="DJ85" i="28"/>
  <c r="FL85" i="28"/>
  <c r="CQ85" i="28"/>
  <c r="DP85" i="28"/>
  <c r="EG85" i="28"/>
  <c r="EE85" i="28"/>
  <c r="CV85" i="28"/>
  <c r="EY85" i="28"/>
  <c r="DG85" i="28"/>
  <c r="DS85" i="28"/>
  <c r="CM85" i="28"/>
  <c r="EJ85" i="28"/>
  <c r="CR85" i="28"/>
  <c r="CY85" i="28"/>
  <c r="EP85" i="28"/>
  <c r="CX85" i="28"/>
  <c r="DH85" i="28"/>
  <c r="CP85" i="28"/>
  <c r="CZ85" i="28"/>
  <c r="DQ85" i="28"/>
  <c r="CS85" i="28"/>
  <c r="CO85" i="28"/>
  <c r="DD85" i="28"/>
  <c r="CT85" i="28"/>
  <c r="CL85" i="28"/>
  <c r="EO85" i="28"/>
  <c r="DT85" i="28"/>
  <c r="EC85" i="28"/>
  <c r="EI85" i="28"/>
  <c r="DA85" i="28"/>
  <c r="DY85" i="28"/>
  <c r="DZ85" i="28"/>
  <c r="EB85" i="28"/>
  <c r="DI85" i="28"/>
  <c r="DX85" i="28"/>
  <c r="DW85" i="28"/>
  <c r="W85" i="28" l="1"/>
  <c r="AQ85" i="28"/>
  <c r="AM85" i="28"/>
  <c r="AN85" i="28"/>
  <c r="Y85" i="28"/>
  <c r="AT85" i="28"/>
  <c r="AK85" i="28"/>
  <c r="BU85" i="28"/>
  <c r="AD85" i="28"/>
  <c r="AS85" i="28"/>
  <c r="BT85" i="28"/>
  <c r="BL85" i="28"/>
  <c r="AV85" i="28"/>
  <c r="AL85" i="28"/>
  <c r="BG85" i="28"/>
  <c r="BM85" i="28"/>
  <c r="BN85" i="28"/>
  <c r="BB85" i="28"/>
  <c r="BK85" i="28"/>
  <c r="AB85" i="28"/>
  <c r="AY85" i="28"/>
  <c r="BE85" i="28"/>
  <c r="AE85" i="28"/>
  <c r="BD85" i="28"/>
  <c r="AI85" i="28"/>
  <c r="AU85" i="28"/>
  <c r="BA85" i="28"/>
  <c r="BC85" i="28"/>
  <c r="AH85" i="28"/>
  <c r="X85" i="28"/>
  <c r="AR85" i="28"/>
  <c r="BF85" i="28"/>
  <c r="AZ85" i="28"/>
  <c r="Z85" i="28"/>
  <c r="AJ85" i="28"/>
  <c r="AA85" i="28"/>
  <c r="AX85" i="28"/>
  <c r="AG85" i="28"/>
  <c r="DM85" i="28"/>
  <c r="EQ85" i="28"/>
  <c r="EK85" i="28"/>
  <c r="FK85" i="28"/>
  <c r="FA85" i="28"/>
  <c r="FH85" i="28"/>
  <c r="DN85" i="28"/>
  <c r="FG85" i="28"/>
  <c r="FE85" i="28"/>
  <c r="EU85" i="28"/>
  <c r="FB85" i="28"/>
  <c r="EL85" i="28"/>
  <c r="ET85" i="28"/>
  <c r="EW85" i="28"/>
  <c r="FJ85" i="28"/>
  <c r="FD85" i="28"/>
  <c r="FF85" i="28"/>
  <c r="EZ85" i="28"/>
  <c r="FI85" i="28"/>
  <c r="FC85" i="28"/>
  <c r="EV85" i="28"/>
  <c r="ER85" i="28"/>
  <c r="CB85" i="28" l="1"/>
  <c r="CF85" i="28"/>
  <c r="BV85" i="28"/>
  <c r="BJ85" i="28"/>
  <c r="BI85" i="28"/>
  <c r="BX85" i="28"/>
  <c r="CG85" i="28"/>
  <c r="CC85" i="28"/>
  <c r="BO85" i="28"/>
  <c r="AP85" i="28"/>
  <c r="CH85" i="28"/>
  <c r="BW85" i="28"/>
  <c r="BY85" i="28"/>
  <c r="CE85" i="28"/>
  <c r="CA85" i="28"/>
  <c r="BS85" i="28"/>
  <c r="BP85" i="28"/>
  <c r="BR85" i="28"/>
  <c r="CI85" i="28"/>
  <c r="AO85" i="28"/>
  <c r="BZ85" i="28"/>
  <c r="CD85" i="28"/>
  <c r="FM84" i="28" l="1"/>
  <c r="FL84" i="28"/>
  <c r="EF84" i="28"/>
  <c r="EG84" i="28"/>
  <c r="EA84" i="28"/>
  <c r="DZ84" i="28"/>
  <c r="DT84" i="28"/>
  <c r="DS84" i="28"/>
  <c r="DI84" i="28"/>
  <c r="DJ84" i="28"/>
  <c r="DK84" i="28"/>
  <c r="CU84" i="28"/>
  <c r="DF84" i="28"/>
  <c r="CR84" i="28"/>
  <c r="CQ84" i="28"/>
  <c r="DP84" i="28"/>
  <c r="DQ84" i="28"/>
  <c r="DA84" i="28"/>
  <c r="DL84" i="28"/>
  <c r="CV84" i="28"/>
  <c r="CS84" i="28"/>
  <c r="CT84" i="28"/>
  <c r="EJ84" i="28"/>
  <c r="DD84" i="28"/>
  <c r="CM84" i="28"/>
  <c r="CX84" i="28"/>
  <c r="EI84" i="28"/>
  <c r="DV84" i="28"/>
  <c r="DC84" i="28"/>
  <c r="CP84" i="28"/>
  <c r="CO84" i="28"/>
  <c r="CL84" i="28"/>
  <c r="DW84" i="28"/>
  <c r="CY84" i="28"/>
  <c r="EY84" i="28"/>
  <c r="EX84" i="28"/>
  <c r="EP84" i="28"/>
  <c r="EO84" i="28"/>
  <c r="DY84" i="28"/>
  <c r="DX84" i="28"/>
  <c r="ED84" i="28"/>
  <c r="DO84" i="28"/>
  <c r="CZ84" i="28"/>
  <c r="DG84" i="28"/>
  <c r="DR84" i="28"/>
  <c r="EE84" i="28"/>
  <c r="DE84" i="28"/>
  <c r="DH84" i="28"/>
  <c r="EC84" i="28"/>
  <c r="EB84" i="28"/>
  <c r="EM84" i="28" l="1"/>
  <c r="EN84" i="28"/>
  <c r="FI84" i="28"/>
  <c r="FH84" i="28"/>
  <c r="FE84" i="28"/>
  <c r="FG84" i="28"/>
  <c r="FF84" i="28"/>
  <c r="FD84" i="28"/>
  <c r="FC84" i="28"/>
  <c r="FB84" i="28"/>
  <c r="EV84" i="28"/>
  <c r="EW84" i="28"/>
  <c r="EL84" i="28"/>
  <c r="EK84" i="28"/>
  <c r="DM84" i="28"/>
  <c r="DN84" i="28"/>
  <c r="BU84" i="28"/>
  <c r="BT84" i="28"/>
  <c r="BM84" i="28"/>
  <c r="AU84" i="28"/>
  <c r="BB84" i="28"/>
  <c r="BE84" i="28"/>
  <c r="BD84" i="28"/>
  <c r="AV84" i="28"/>
  <c r="AY84" i="28"/>
  <c r="AZ84" i="28"/>
  <c r="AT84" i="28"/>
  <c r="AQ84" i="28"/>
  <c r="BA84" i="28"/>
  <c r="AM84" i="28"/>
  <c r="BK84" i="28"/>
  <c r="BC84" i="28"/>
  <c r="AL84" i="28"/>
  <c r="BF84" i="28"/>
  <c r="AX84" i="28"/>
  <c r="AN84" i="28"/>
  <c r="AH84" i="28"/>
  <c r="AA84" i="28"/>
  <c r="AS84" i="28"/>
  <c r="W84" i="28"/>
  <c r="X84" i="28"/>
  <c r="BG84" i="28"/>
  <c r="AR84" i="28"/>
  <c r="AJ84" i="28"/>
  <c r="AG84" i="28"/>
  <c r="BN84" i="28"/>
  <c r="AI84" i="28"/>
  <c r="Z84" i="28"/>
  <c r="Y84" i="28"/>
  <c r="AK84" i="28"/>
  <c r="AB84" i="28"/>
  <c r="FK84" i="28"/>
  <c r="FJ84" i="28"/>
  <c r="EZ84" i="28"/>
  <c r="FA84" i="28"/>
  <c r="EQ84" i="28"/>
  <c r="ER84" i="28"/>
  <c r="ET84" i="28"/>
  <c r="EU84" i="28"/>
  <c r="AE84" i="28"/>
  <c r="AD84" i="28"/>
  <c r="BL84" i="28" l="1"/>
  <c r="CH84" i="28"/>
  <c r="CI84" i="28"/>
  <c r="CD84" i="28"/>
  <c r="CE84" i="28"/>
  <c r="CC84" i="28"/>
  <c r="CB84" i="28"/>
  <c r="BW84" i="28"/>
  <c r="BZ84" i="28"/>
  <c r="CA84" i="28"/>
  <c r="BY84" i="28"/>
  <c r="BX84" i="28"/>
  <c r="BV84" i="28"/>
  <c r="BP84" i="28"/>
  <c r="BJ84" i="28"/>
  <c r="AP84" i="28"/>
  <c r="BS84" i="28"/>
  <c r="BI84" i="28"/>
  <c r="BR84" i="28"/>
  <c r="AO84" i="28"/>
  <c r="CG84" i="28"/>
  <c r="CF84" i="28"/>
  <c r="BO84" i="28"/>
  <c r="EB29" i="17" l="1"/>
  <c r="EB33" i="17"/>
  <c r="EC25" i="17"/>
  <c r="EC29" i="17"/>
  <c r="EC33" i="17"/>
  <c r="EB25" i="17"/>
  <c r="EC26" i="17"/>
  <c r="EC31" i="17"/>
  <c r="EB26" i="17"/>
  <c r="EB30" i="17"/>
  <c r="EC27" i="17"/>
  <c r="EB27" i="17"/>
  <c r="EY28" i="17"/>
  <c r="EY25" i="17"/>
  <c r="EY33" i="17"/>
  <c r="EY30" i="17"/>
  <c r="EX29" i="17"/>
  <c r="EX33" i="17"/>
  <c r="EY26" i="17"/>
  <c r="EY34" i="17"/>
  <c r="EX26" i="17"/>
  <c r="EX34" i="17"/>
  <c r="EY27" i="17"/>
  <c r="EX27" i="17"/>
  <c r="EX31" i="17"/>
  <c r="EE26" i="17"/>
  <c r="ED26" i="17"/>
  <c r="ED30" i="17"/>
  <c r="ED34" i="17"/>
  <c r="ED31" i="17"/>
  <c r="EE33" i="17"/>
  <c r="EE31" i="17"/>
  <c r="EE28" i="17"/>
  <c r="EE25" i="17"/>
  <c r="ER28" i="17"/>
  <c r="ER32" i="17"/>
  <c r="ES25" i="17"/>
  <c r="ES29" i="17"/>
  <c r="ES33" i="17"/>
  <c r="ER25" i="17"/>
  <c r="ER29" i="17"/>
  <c r="ES26" i="17"/>
  <c r="ES34" i="17"/>
  <c r="ES31" i="17"/>
  <c r="ER31" i="17"/>
  <c r="ER26" i="17"/>
  <c r="ER30" i="17"/>
  <c r="ER34" i="17"/>
  <c r="ES27" i="17"/>
  <c r="EQ26" i="17"/>
  <c r="EQ30" i="17"/>
  <c r="EQ34" i="17"/>
  <c r="EQ31" i="17"/>
  <c r="EP31" i="17"/>
  <c r="EP30" i="17"/>
  <c r="EP34" i="17"/>
  <c r="EQ27" i="17"/>
  <c r="EP27" i="17"/>
  <c r="EP28" i="17"/>
  <c r="EP32" i="17"/>
  <c r="EV29" i="17"/>
  <c r="EU32" i="17"/>
  <c r="EV34" i="17"/>
  <c r="EU29" i="17"/>
  <c r="EV31" i="17"/>
  <c r="EV27" i="17"/>
  <c r="EV26" i="17"/>
  <c r="EU33" i="17"/>
  <c r="EU34" i="17"/>
  <c r="EU26" i="17"/>
  <c r="EV30" i="17"/>
  <c r="EU25" i="17"/>
  <c r="DY25" i="17"/>
  <c r="DY27" i="17"/>
  <c r="DY30" i="17"/>
  <c r="DY31" i="17"/>
  <c r="DY33" i="17"/>
  <c r="DX27" i="17"/>
  <c r="DX28" i="17"/>
  <c r="DX30" i="17"/>
  <c r="DX32" i="17"/>
  <c r="EA25" i="17"/>
  <c r="EA27" i="17"/>
  <c r="EA29" i="17"/>
  <c r="EA32" i="17"/>
  <c r="EA33" i="17"/>
  <c r="DQ26" i="17"/>
  <c r="DZ25" i="17"/>
  <c r="DZ28" i="17"/>
  <c r="DZ29" i="17"/>
  <c r="DZ31" i="17"/>
  <c r="DZ33" i="17"/>
  <c r="DQ30" i="17"/>
  <c r="DR25" i="17"/>
  <c r="DR28" i="17"/>
  <c r="DR29" i="17"/>
  <c r="DR31" i="17"/>
  <c r="DR33" i="17"/>
  <c r="DQ29" i="17"/>
  <c r="DQ33" i="17"/>
  <c r="DT24" i="17"/>
  <c r="DT20" i="17" s="1"/>
  <c r="DT25" i="17"/>
  <c r="DT28" i="17"/>
  <c r="DT29" i="17"/>
  <c r="DT31" i="17"/>
  <c r="DT33" i="17"/>
  <c r="DS25" i="17"/>
  <c r="DS26" i="17"/>
  <c r="DS28" i="17"/>
  <c r="DS30" i="17"/>
  <c r="DS33" i="17"/>
  <c r="DS34" i="17"/>
  <c r="DP33" i="17"/>
  <c r="DO29" i="17"/>
  <c r="DO33" i="17"/>
  <c r="DP25" i="17"/>
  <c r="DO26" i="17"/>
  <c r="DO30" i="17"/>
  <c r="DO34" i="17"/>
  <c r="DP31" i="17"/>
  <c r="DO27" i="17"/>
  <c r="DP29" i="17"/>
  <c r="EL28" i="17"/>
  <c r="EL29" i="17"/>
  <c r="EL33" i="17"/>
  <c r="EK25" i="17"/>
  <c r="EK29" i="17"/>
  <c r="EL34" i="17"/>
  <c r="EK26" i="17"/>
  <c r="EK34" i="17"/>
  <c r="EL27" i="17"/>
  <c r="EL31" i="17"/>
  <c r="EK31" i="17"/>
  <c r="EK28" i="17"/>
  <c r="EK32" i="17"/>
  <c r="EI32" i="17"/>
  <c r="EI25" i="17"/>
  <c r="EI27" i="17"/>
  <c r="EI28" i="17"/>
  <c r="EI30" i="17"/>
  <c r="EJ24" i="17"/>
  <c r="EJ20" i="17" s="1"/>
  <c r="EJ33" i="17"/>
  <c r="EJ26" i="17"/>
  <c r="EJ31" i="17"/>
  <c r="EJ30" i="17"/>
  <c r="EH28" i="17"/>
  <c r="EG29" i="17"/>
  <c r="EG33" i="17"/>
  <c r="EH26" i="17"/>
  <c r="EH33" i="17"/>
  <c r="EG25" i="17"/>
  <c r="EG34" i="17"/>
  <c r="EH31" i="17"/>
  <c r="EG27" i="17"/>
  <c r="EG31" i="17"/>
  <c r="DD30" i="17"/>
  <c r="DD28" i="17"/>
  <c r="DD31" i="17"/>
  <c r="DD24" i="17"/>
  <c r="DD20" i="17" s="1"/>
  <c r="DD26" i="17"/>
  <c r="DD34" i="17"/>
  <c r="DC32" i="17"/>
  <c r="DC25" i="17"/>
  <c r="DC29" i="17"/>
  <c r="DB25" i="17"/>
  <c r="DB29" i="17"/>
  <c r="DB33" i="17"/>
  <c r="DC26" i="17"/>
  <c r="DC30" i="17"/>
  <c r="DC34" i="17"/>
  <c r="DC27" i="17"/>
  <c r="DB31" i="17"/>
  <c r="DI28" i="17"/>
  <c r="DI25" i="17"/>
  <c r="DI33" i="17"/>
  <c r="DH25" i="17"/>
  <c r="DH29" i="17"/>
  <c r="DH33" i="17"/>
  <c r="DI30" i="17"/>
  <c r="DH26" i="17"/>
  <c r="DH34" i="17"/>
  <c r="DH23" i="17"/>
  <c r="DH19" i="17" s="1"/>
  <c r="ED23" i="17"/>
  <c r="ED19" i="17" s="1"/>
  <c r="EG23" i="17"/>
  <c r="EG19" i="17" s="1"/>
  <c r="DS23" i="17"/>
  <c r="DS19" i="17" s="1"/>
  <c r="DR23" i="17"/>
  <c r="DR19" i="17" s="1"/>
  <c r="D4" i="27" s="1"/>
  <c r="DX23" i="17"/>
  <c r="DX19" i="17" s="1"/>
  <c r="ER23" i="17"/>
  <c r="ER19" i="17" s="1"/>
  <c r="EL23" i="17"/>
  <c r="EL19" i="17" s="1"/>
  <c r="EE23" i="17"/>
  <c r="EE19" i="17" s="1"/>
  <c r="DZ23" i="17"/>
  <c r="DZ19" i="17" s="1"/>
  <c r="DC23" i="17"/>
  <c r="DC19" i="17" s="1"/>
  <c r="H4" i="27" s="1"/>
  <c r="DI23" i="17"/>
  <c r="DI19" i="17" s="1"/>
  <c r="J4" i="27" s="1"/>
  <c r="DE28" i="17"/>
  <c r="DE32" i="17"/>
  <c r="DE34" i="17"/>
  <c r="DE31" i="17"/>
  <c r="DE25" i="17"/>
  <c r="DE29" i="17"/>
  <c r="Q33" i="34"/>
  <c r="O32" i="34"/>
  <c r="K33" i="34"/>
  <c r="DJ33" i="17"/>
  <c r="N30" i="34"/>
  <c r="DJ29" i="17"/>
  <c r="P27" i="34"/>
  <c r="DF26" i="17"/>
  <c r="P23" i="34"/>
  <c r="P19" i="34" s="1"/>
  <c r="K23" i="34"/>
  <c r="K19" i="34" s="1"/>
  <c r="O33" i="34"/>
  <c r="S32" i="34"/>
  <c r="L32" i="34"/>
  <c r="DG31" i="17"/>
  <c r="S25" i="34"/>
  <c r="L24" i="34"/>
  <c r="N33" i="34"/>
  <c r="R32" i="34"/>
  <c r="DF31" i="17"/>
  <c r="K28" i="34"/>
  <c r="DF27" i="17"/>
  <c r="R25" i="34"/>
  <c r="N23" i="34"/>
  <c r="N19" i="34" s="1"/>
  <c r="Q32" i="34"/>
  <c r="S30" i="34"/>
  <c r="DK31" i="17"/>
  <c r="O28" i="34"/>
  <c r="DK27" i="17"/>
  <c r="Q25" i="34"/>
  <c r="DG24" i="17"/>
  <c r="DG20" i="17" s="1"/>
  <c r="S22" i="34"/>
  <c r="S18" i="34" s="1"/>
  <c r="P32" i="34"/>
  <c r="DJ31" i="17"/>
  <c r="N28" i="34"/>
  <c r="P25" i="34"/>
  <c r="DF24" i="17"/>
  <c r="DF20" i="17" s="1"/>
  <c r="DJ23" i="17"/>
  <c r="DJ19" i="17" s="1"/>
  <c r="DG33" i="17"/>
  <c r="Q30" i="34"/>
  <c r="L30" i="34"/>
  <c r="DG29" i="17"/>
  <c r="S27" i="34"/>
  <c r="L26" i="34"/>
  <c r="O25" i="34"/>
  <c r="S23" i="34"/>
  <c r="S19" i="34" s="1"/>
  <c r="DK24" i="17"/>
  <c r="DK20" i="17" s="1"/>
  <c r="DF33" i="17"/>
  <c r="P30" i="34"/>
  <c r="K30" i="34"/>
  <c r="DF29" i="17"/>
  <c r="R27" i="34"/>
  <c r="K26" i="34"/>
  <c r="N25" i="34"/>
  <c r="R23" i="34"/>
  <c r="R19" i="34" s="1"/>
  <c r="DJ24" i="17"/>
  <c r="DJ20" i="17" s="1"/>
  <c r="DK33" i="17"/>
  <c r="Q27" i="34"/>
  <c r="L27" i="34"/>
  <c r="O22" i="34"/>
  <c r="O18" i="34" s="1"/>
  <c r="O30" i="34"/>
  <c r="DG26" i="17"/>
  <c r="DK25" i="17"/>
  <c r="DK29" i="17"/>
  <c r="Q23" i="34"/>
  <c r="Q19" i="34" s="1"/>
  <c r="T32" i="19" l="1"/>
  <c r="S32" i="19" s="1"/>
  <c r="T30" i="19"/>
  <c r="K3" i="27"/>
  <c r="DJ27" i="17"/>
  <c r="R30" i="34"/>
  <c r="C3" i="27"/>
  <c r="O10" i="19"/>
  <c r="Y30" i="19"/>
  <c r="L3" i="27"/>
  <c r="B3" i="27"/>
  <c r="J10" i="19"/>
  <c r="G3" i="27"/>
  <c r="O20" i="19"/>
  <c r="F3" i="27"/>
  <c r="J20" i="19"/>
  <c r="J3" i="27"/>
  <c r="J5" i="27" s="1"/>
  <c r="O36" i="19"/>
  <c r="O30" i="19"/>
  <c r="EP26" i="17"/>
  <c r="DG34" i="17"/>
  <c r="O26" i="34"/>
  <c r="P26" i="34"/>
  <c r="DG25" i="17"/>
  <c r="R26" i="34"/>
  <c r="DF34" i="17"/>
  <c r="P28" i="34"/>
  <c r="EQ23" i="17"/>
  <c r="EQ19" i="17" s="1"/>
  <c r="DJ34" i="17"/>
  <c r="K24" i="34"/>
  <c r="DE26" i="17"/>
  <c r="EU23" i="17"/>
  <c r="EU19" i="17" s="1"/>
  <c r="O23" i="34"/>
  <c r="O19" i="34" s="1"/>
  <c r="L28" i="34"/>
  <c r="DE23" i="17"/>
  <c r="DE19" i="17" s="1"/>
  <c r="I4" i="27" s="1"/>
  <c r="S28" i="34"/>
  <c r="DK34" i="17"/>
  <c r="Q28" i="34"/>
  <c r="S33" i="34"/>
  <c r="K22" i="34"/>
  <c r="K18" i="34" s="1"/>
  <c r="DJ32" i="17"/>
  <c r="DF32" i="17"/>
  <c r="O24" i="34"/>
  <c r="L29" i="34"/>
  <c r="DF23" i="17"/>
  <c r="DF19" i="17" s="1"/>
  <c r="N31" i="34"/>
  <c r="Q24" i="34"/>
  <c r="DK30" i="17"/>
  <c r="N26" i="34"/>
  <c r="K31" i="34"/>
  <c r="EC23" i="17"/>
  <c r="EC19" i="17" s="1"/>
  <c r="DH27" i="17"/>
  <c r="DC28" i="17"/>
  <c r="DQ34" i="17"/>
  <c r="DG30" i="17"/>
  <c r="L31" i="34"/>
  <c r="P22" i="34"/>
  <c r="P18" i="34" s="1"/>
  <c r="DJ28" i="17"/>
  <c r="R31" i="34"/>
  <c r="O29" i="34"/>
  <c r="R22" i="34"/>
  <c r="R18" i="34" s="1"/>
  <c r="DF28" i="17"/>
  <c r="L25" i="34"/>
  <c r="Q29" i="34"/>
  <c r="N27" i="34"/>
  <c r="K32" i="34"/>
  <c r="DK26" i="17"/>
  <c r="S29" i="34"/>
  <c r="P31" i="34"/>
  <c r="DE27" i="17"/>
  <c r="DP23" i="17"/>
  <c r="DP19" i="17" s="1"/>
  <c r="EB23" i="17"/>
  <c r="EB19" i="17" s="1"/>
  <c r="ES23" i="17"/>
  <c r="ES19" i="17" s="1"/>
  <c r="L4" i="27" s="1"/>
  <c r="DI34" i="17"/>
  <c r="DI32" i="17"/>
  <c r="DC33" i="17"/>
  <c r="DC24" i="17"/>
  <c r="DC20" i="17" s="1"/>
  <c r="DD27" i="17"/>
  <c r="DD23" i="17"/>
  <c r="DD19" i="17" s="1"/>
  <c r="J32" i="19" s="1"/>
  <c r="I32" i="19" s="1"/>
  <c r="EH27" i="17"/>
  <c r="EH25" i="17"/>
  <c r="EH32" i="17"/>
  <c r="EJ34" i="17"/>
  <c r="EI29" i="17"/>
  <c r="EK30" i="17"/>
  <c r="DO32" i="17"/>
  <c r="DS27" i="17"/>
  <c r="DQ31" i="17"/>
  <c r="DR30" i="17"/>
  <c r="DQ32" i="17"/>
  <c r="DZ30" i="17"/>
  <c r="EA34" i="17"/>
  <c r="EA26" i="17"/>
  <c r="DX29" i="17"/>
  <c r="DY24" i="17"/>
  <c r="DY20" i="17" s="1"/>
  <c r="EU30" i="17"/>
  <c r="EV25" i="17"/>
  <c r="EQ25" i="17"/>
  <c r="ES30" i="17"/>
  <c r="ED24" i="17"/>
  <c r="ED20" i="17" s="1"/>
  <c r="EY32" i="17"/>
  <c r="EC24" i="17"/>
  <c r="EC20" i="17" s="1"/>
  <c r="EU31" i="17"/>
  <c r="DH31" i="17"/>
  <c r="DI24" i="17"/>
  <c r="DI20" i="17" s="1"/>
  <c r="EG30" i="17"/>
  <c r="EH24" i="17"/>
  <c r="EH20" i="17" s="1"/>
  <c r="DP34" i="17"/>
  <c r="DP32" i="17"/>
  <c r="DQ27" i="17"/>
  <c r="DQ28" i="17"/>
  <c r="EA24" i="17"/>
  <c r="EA20" i="17" s="1"/>
  <c r="EU28" i="17"/>
  <c r="ER33" i="17"/>
  <c r="ED27" i="17"/>
  <c r="EE29" i="17"/>
  <c r="EY24" i="17"/>
  <c r="EY20" i="17" s="1"/>
  <c r="EC34" i="17"/>
  <c r="EB32" i="17"/>
  <c r="EJ23" i="17"/>
  <c r="EJ19" i="17" s="1"/>
  <c r="EX23" i="17"/>
  <c r="EX19" i="17" s="1"/>
  <c r="DI27" i="17"/>
  <c r="DB34" i="17"/>
  <c r="DB27" i="17"/>
  <c r="DD33" i="17"/>
  <c r="EG26" i="17"/>
  <c r="EG32" i="17"/>
  <c r="EJ25" i="17"/>
  <c r="EI34" i="17"/>
  <c r="EK24" i="17"/>
  <c r="EK20" i="17" s="1"/>
  <c r="DP28" i="17"/>
  <c r="DS32" i="17"/>
  <c r="DS24" i="17"/>
  <c r="DS20" i="17" s="1"/>
  <c r="O22" i="19" s="1"/>
  <c r="N22" i="19" s="1"/>
  <c r="DT27" i="17"/>
  <c r="DQ24" i="17"/>
  <c r="DQ20" i="17" s="1"/>
  <c r="DR27" i="17"/>
  <c r="DZ27" i="17"/>
  <c r="DX34" i="17"/>
  <c r="DX26" i="17"/>
  <c r="DY29" i="17"/>
  <c r="EP33" i="17"/>
  <c r="ER24" i="17"/>
  <c r="ER20" i="17" s="1"/>
  <c r="Y32" i="19" s="1"/>
  <c r="X32" i="19" s="1"/>
  <c r="ED32" i="17"/>
  <c r="ED29" i="17"/>
  <c r="EY29" i="17"/>
  <c r="EC30" i="17"/>
  <c r="EB28" i="17"/>
  <c r="S24" i="34"/>
  <c r="Q31" i="34"/>
  <c r="L22" i="34"/>
  <c r="L18" i="34" s="1"/>
  <c r="Q26" i="34"/>
  <c r="N24" i="34"/>
  <c r="DK23" i="17"/>
  <c r="DK19" i="17" s="1"/>
  <c r="K4" i="27" s="1"/>
  <c r="S26" i="34"/>
  <c r="DJ30" i="17"/>
  <c r="O31" i="34"/>
  <c r="L23" i="34"/>
  <c r="L19" i="34" s="1"/>
  <c r="Q22" i="34"/>
  <c r="Q18" i="34" s="1"/>
  <c r="S31" i="34"/>
  <c r="K25" i="34"/>
  <c r="DG28" i="17"/>
  <c r="O27" i="34"/>
  <c r="R24" i="34"/>
  <c r="DF30" i="17"/>
  <c r="DE24" i="17"/>
  <c r="DE20" i="17" s="1"/>
  <c r="EV23" i="17"/>
  <c r="EV19" i="17" s="1"/>
  <c r="DQ23" i="17"/>
  <c r="DQ19" i="17" s="1"/>
  <c r="DH32" i="17"/>
  <c r="DC31" i="17"/>
  <c r="DB28" i="17"/>
  <c r="DD29" i="17"/>
  <c r="EH30" i="17"/>
  <c r="EJ29" i="17"/>
  <c r="EI26" i="17"/>
  <c r="EK27" i="17"/>
  <c r="EL30" i="17"/>
  <c r="DP24" i="17"/>
  <c r="DP20" i="17" s="1"/>
  <c r="DR34" i="17"/>
  <c r="EA30" i="17"/>
  <c r="EV24" i="17"/>
  <c r="EV20" i="17" s="1"/>
  <c r="EP29" i="17"/>
  <c r="EE27" i="17"/>
  <c r="ED25" i="17"/>
  <c r="EY23" i="17"/>
  <c r="EY19" i="17" s="1"/>
  <c r="E4" i="27" s="1"/>
  <c r="DB24" i="17"/>
  <c r="DB20" i="17" s="1"/>
  <c r="EJ28" i="17"/>
  <c r="EV28" i="17"/>
  <c r="EP24" i="17"/>
  <c r="EP20" i="17" s="1"/>
  <c r="DT32" i="17"/>
  <c r="DY34" i="17"/>
  <c r="DY26" i="17"/>
  <c r="EU24" i="17"/>
  <c r="EU20" i="17" s="1"/>
  <c r="EB34" i="17"/>
  <c r="EQ24" i="17"/>
  <c r="EQ20" i="17" s="1"/>
  <c r="EC28" i="17"/>
  <c r="EN30" i="17"/>
  <c r="EM25" i="17"/>
  <c r="EN25" i="17"/>
  <c r="EM27" i="17"/>
  <c r="EN32" i="17"/>
  <c r="EN33" i="17"/>
  <c r="EN26" i="17"/>
  <c r="EN28" i="17"/>
  <c r="DV28" i="17"/>
  <c r="DV25" i="17"/>
  <c r="DU34" i="17"/>
  <c r="DV33" i="17"/>
  <c r="DU26" i="17"/>
  <c r="DV30" i="17"/>
  <c r="DU31" i="17"/>
  <c r="DV34" i="17"/>
  <c r="DU28" i="17"/>
  <c r="DU29" i="17"/>
  <c r="DV23" i="17"/>
  <c r="DV19" i="17" s="1"/>
  <c r="DU32" i="17"/>
  <c r="EN23" i="17"/>
  <c r="EN19" i="17" s="1"/>
  <c r="EM29" i="17"/>
  <c r="EM30" i="17"/>
  <c r="EM23" i="17"/>
  <c r="EM19" i="17" s="1"/>
  <c r="EM32" i="17"/>
  <c r="EM34" i="17"/>
  <c r="Y36" i="19" l="1"/>
  <c r="L5" i="27"/>
  <c r="Y12" i="19"/>
  <c r="X12" i="19" s="1"/>
  <c r="K5" i="27"/>
  <c r="T12" i="19"/>
  <c r="S12" i="19" s="1"/>
  <c r="T36" i="19"/>
  <c r="EX24" i="17"/>
  <c r="EX20" i="17" s="1"/>
  <c r="E22" i="19" s="1"/>
  <c r="D22" i="19" s="1"/>
  <c r="EY31" i="17"/>
  <c r="EE34" i="17"/>
  <c r="EQ29" i="17"/>
  <c r="EC32" i="17"/>
  <c r="EX28" i="17"/>
  <c r="EE24" i="17"/>
  <c r="EE20" i="17" s="1"/>
  <c r="ES24" i="17"/>
  <c r="ES20" i="17" s="1"/>
  <c r="EQ33" i="17"/>
  <c r="EQ32" i="17"/>
  <c r="EV32" i="17"/>
  <c r="DX31" i="17"/>
  <c r="EA28" i="17"/>
  <c r="DZ24" i="17"/>
  <c r="DZ20" i="17" s="1"/>
  <c r="O12" i="19" s="1"/>
  <c r="N12" i="19" s="1"/>
  <c r="DZ32" i="17"/>
  <c r="DR24" i="17"/>
  <c r="DR20" i="17" s="1"/>
  <c r="DR32" i="17"/>
  <c r="DS29" i="17"/>
  <c r="EL24" i="17"/>
  <c r="EL20" i="17" s="1"/>
  <c r="EI31" i="17"/>
  <c r="EH34" i="17"/>
  <c r="DH24" i="17"/>
  <c r="DH20" i="17" s="1"/>
  <c r="O32" i="19" s="1"/>
  <c r="N32" i="19" s="1"/>
  <c r="DH30" i="17"/>
  <c r="EX32" i="17"/>
  <c r="EE32" i="17"/>
  <c r="ES28" i="17"/>
  <c r="EP25" i="17"/>
  <c r="EQ28" i="17"/>
  <c r="DX24" i="17"/>
  <c r="DX20" i="17" s="1"/>
  <c r="J12" i="19" s="1"/>
  <c r="I12" i="19" s="1"/>
  <c r="DO24" i="17"/>
  <c r="DO20" i="17" s="1"/>
  <c r="DO31" i="17"/>
  <c r="EK33" i="17"/>
  <c r="EI33" i="17"/>
  <c r="EG24" i="17"/>
  <c r="EG20" i="17" s="1"/>
  <c r="J22" i="19" s="1"/>
  <c r="I22" i="19" s="1"/>
  <c r="DD32" i="17"/>
  <c r="DB26" i="17"/>
  <c r="DH28" i="17"/>
  <c r="DB23" i="17"/>
  <c r="DB19" i="17" s="1"/>
  <c r="E32" i="19" s="1"/>
  <c r="D32" i="19" s="1"/>
  <c r="EH23" i="17"/>
  <c r="EH19" i="17" s="1"/>
  <c r="EI23" i="17"/>
  <c r="EI19" i="17" s="1"/>
  <c r="EB24" i="17"/>
  <c r="EB20" i="17" s="1"/>
  <c r="ED28" i="17"/>
  <c r="ES32" i="17"/>
  <c r="DY28" i="17"/>
  <c r="DX25" i="17"/>
  <c r="DX33" i="17"/>
  <c r="DZ26" i="17"/>
  <c r="DZ34" i="17"/>
  <c r="DR26" i="17"/>
  <c r="DT26" i="17"/>
  <c r="DT34" i="17"/>
  <c r="DS31" i="17"/>
  <c r="DP26" i="17"/>
  <c r="DO28" i="17"/>
  <c r="EL32" i="17"/>
  <c r="EJ32" i="17"/>
  <c r="EG28" i="17"/>
  <c r="DD25" i="17"/>
  <c r="DB30" i="17"/>
  <c r="D3" i="27"/>
  <c r="D5" i="27" s="1"/>
  <c r="Y16" i="19"/>
  <c r="Y10" i="19"/>
  <c r="DT23" i="17"/>
  <c r="DT19" i="17" s="1"/>
  <c r="DO23" i="17"/>
  <c r="DO19" i="17" s="1"/>
  <c r="EP23" i="17"/>
  <c r="EP19" i="17" s="1"/>
  <c r="T22" i="19" s="1"/>
  <c r="S22" i="19" s="1"/>
  <c r="DE33" i="17"/>
  <c r="N32" i="34"/>
  <c r="R29" i="34"/>
  <c r="DJ26" i="17"/>
  <c r="P29" i="34"/>
  <c r="DK28" i="17"/>
  <c r="N29" i="34"/>
  <c r="EA23" i="17"/>
  <c r="EA19" i="17" s="1"/>
  <c r="DE30" i="17"/>
  <c r="R33" i="34"/>
  <c r="R28" i="34"/>
  <c r="DJ25" i="17"/>
  <c r="DG23" i="17"/>
  <c r="DG19" i="17" s="1"/>
  <c r="P24" i="34"/>
  <c r="DG32" i="17"/>
  <c r="K29" i="34"/>
  <c r="DK32" i="17"/>
  <c r="DF25" i="17"/>
  <c r="EB31" i="17"/>
  <c r="EA31" i="17"/>
  <c r="DQ25" i="17"/>
  <c r="DP30" i="17"/>
  <c r="DP27" i="17"/>
  <c r="EL26" i="17"/>
  <c r="DB32" i="17"/>
  <c r="DI31" i="17"/>
  <c r="E20" i="19"/>
  <c r="E26" i="19"/>
  <c r="E3" i="27"/>
  <c r="E5" i="27" s="1"/>
  <c r="EX30" i="17"/>
  <c r="ED33" i="17"/>
  <c r="EV33" i="17"/>
  <c r="EL25" i="17"/>
  <c r="DI26" i="17"/>
  <c r="EK23" i="17"/>
  <c r="EK19" i="17" s="1"/>
  <c r="EX25" i="17"/>
  <c r="EE30" i="17"/>
  <c r="ER27" i="17"/>
  <c r="EU27" i="17"/>
  <c r="DY32" i="17"/>
  <c r="DT30" i="17"/>
  <c r="DO25" i="17"/>
  <c r="EI24" i="17"/>
  <c r="EI20" i="17" s="1"/>
  <c r="J36" i="19"/>
  <c r="J30" i="19"/>
  <c r="I3" i="27"/>
  <c r="I5" i="27" s="1"/>
  <c r="DI29" i="17"/>
  <c r="L33" i="34"/>
  <c r="K27" i="34"/>
  <c r="N22" i="34"/>
  <c r="N18" i="34" s="1"/>
  <c r="EJ27" i="17"/>
  <c r="EH29" i="17"/>
  <c r="P33" i="34"/>
  <c r="DY23" i="17"/>
  <c r="DY19" i="17" s="1"/>
  <c r="T10" i="19"/>
  <c r="T16" i="19"/>
  <c r="DG27" i="17"/>
  <c r="CZ23" i="17"/>
  <c r="CZ19" i="17" s="1"/>
  <c r="DU27" i="17"/>
  <c r="EM31" i="17"/>
  <c r="DV24" i="17"/>
  <c r="DV20" i="17" s="1"/>
  <c r="EM24" i="17"/>
  <c r="EM20" i="17" s="1"/>
  <c r="DV27" i="17"/>
  <c r="EN31" i="17"/>
  <c r="DU24" i="17"/>
  <c r="DU20" i="17" s="1"/>
  <c r="EN24" i="17"/>
  <c r="EN20" i="17" s="1"/>
  <c r="H22" i="34"/>
  <c r="H18" i="34" s="1"/>
  <c r="E22" i="34"/>
  <c r="E18" i="34" s="1"/>
  <c r="F22" i="34"/>
  <c r="F18" i="34" s="1"/>
  <c r="D22" i="34"/>
  <c r="D18" i="34" s="1"/>
  <c r="C22" i="34"/>
  <c r="C18" i="34" s="1"/>
  <c r="F4" i="27" l="1"/>
  <c r="F5" i="27" s="1"/>
  <c r="J26" i="19"/>
  <c r="C4" i="27"/>
  <c r="C5" i="27" s="1"/>
  <c r="O16" i="19"/>
  <c r="G4" i="27"/>
  <c r="G5" i="27" s="1"/>
  <c r="O26" i="19"/>
  <c r="Y22" i="19"/>
  <c r="X22" i="19" s="1"/>
  <c r="B4" i="27"/>
  <c r="B5" i="27" s="1"/>
  <c r="J16" i="19"/>
  <c r="CY23" i="17"/>
  <c r="CY19" i="17" s="1"/>
  <c r="G22" i="34"/>
  <c r="G18" i="34" s="1"/>
  <c r="DV32" i="17"/>
  <c r="DU33" i="17"/>
  <c r="EM33" i="17"/>
  <c r="EN29" i="17"/>
  <c r="DV29" i="17"/>
  <c r="DU25" i="17"/>
  <c r="EM28" i="17"/>
  <c r="EN27" i="17"/>
  <c r="DU23" i="17"/>
  <c r="DU19" i="17" s="1"/>
  <c r="DU30" i="17"/>
  <c r="EN34" i="17"/>
  <c r="DV26" i="17"/>
  <c r="EM26" i="17"/>
  <c r="DV31" i="17"/>
  <c r="T20" i="19"/>
  <c r="T26" i="19"/>
  <c r="H3" i="27"/>
  <c r="H5" i="27" s="1"/>
  <c r="E30" i="19"/>
  <c r="E36" i="19"/>
  <c r="D23" i="34"/>
  <c r="D19" i="34" s="1"/>
  <c r="F23" i="34"/>
  <c r="F19" i="34" s="1"/>
  <c r="H23" i="34"/>
  <c r="H19" i="34" s="1"/>
  <c r="C23" i="34"/>
  <c r="C19" i="34" s="1"/>
  <c r="G23" i="34"/>
  <c r="G19" i="34" s="1"/>
  <c r="E23" i="34"/>
  <c r="E19" i="34" s="1"/>
  <c r="G24" i="34"/>
  <c r="F24" i="34"/>
  <c r="CZ24" i="17"/>
  <c r="CZ20" i="17" s="1"/>
  <c r="CY24" i="17"/>
  <c r="CY20" i="17" s="1"/>
  <c r="E12" i="19" s="1"/>
  <c r="D12" i="19" s="1"/>
  <c r="Y26" i="19" l="1"/>
  <c r="Y20" i="19"/>
  <c r="E10" i="19"/>
  <c r="E16" i="19"/>
  <c r="D24" i="34"/>
  <c r="D25" i="34"/>
  <c r="F25" i="34"/>
  <c r="C25" i="34"/>
  <c r="H25" i="34"/>
  <c r="G25" i="34"/>
  <c r="CY25" i="17"/>
  <c r="CZ25" i="17"/>
  <c r="E25" i="34" l="1"/>
  <c r="E24" i="34"/>
  <c r="C24" i="34"/>
  <c r="H24" i="34"/>
  <c r="D26" i="34"/>
  <c r="G26" i="34"/>
  <c r="E26" i="34"/>
  <c r="F26" i="34"/>
  <c r="H26" i="34"/>
  <c r="C26" i="34"/>
  <c r="CY27" i="17"/>
  <c r="CZ26" i="17"/>
  <c r="CZ27" i="17"/>
  <c r="CY26" i="17" l="1"/>
  <c r="F27" i="34"/>
  <c r="H27" i="34"/>
  <c r="D27" i="34"/>
  <c r="G27" i="34"/>
  <c r="E27" i="34"/>
  <c r="C27" i="34"/>
  <c r="CZ28" i="17"/>
  <c r="CY28" i="17"/>
  <c r="C28" i="34" l="1"/>
  <c r="E28" i="34"/>
  <c r="F28" i="34"/>
  <c r="D28" i="34"/>
  <c r="G28" i="34"/>
  <c r="H28" i="34"/>
  <c r="CZ29" i="17"/>
  <c r="CY29" i="17"/>
  <c r="H29" i="34" l="1"/>
  <c r="D29" i="34"/>
  <c r="C29" i="34"/>
  <c r="F29" i="34"/>
  <c r="E29" i="34"/>
  <c r="G29" i="34"/>
  <c r="CY30" i="17"/>
  <c r="CZ30" i="17"/>
  <c r="H30" i="34" l="1"/>
  <c r="D30" i="34"/>
  <c r="F30" i="34"/>
  <c r="C30" i="34"/>
  <c r="E30" i="34"/>
  <c r="G30" i="34"/>
  <c r="CY31" i="17"/>
  <c r="CZ31" i="17"/>
  <c r="D31" i="34" l="1"/>
  <c r="F31" i="34"/>
  <c r="C31" i="34"/>
  <c r="G31" i="34"/>
  <c r="E31" i="34"/>
  <c r="H31" i="34"/>
  <c r="CY32" i="17"/>
  <c r="CZ32" i="17"/>
  <c r="D32" i="34" l="1"/>
  <c r="C32" i="34"/>
  <c r="E32" i="34"/>
  <c r="G32" i="34"/>
  <c r="F32" i="34"/>
  <c r="H32" i="34"/>
  <c r="CY33" i="17"/>
  <c r="CZ33" i="17"/>
  <c r="EB35" i="17" l="1"/>
  <c r="EB21" i="17" s="1"/>
  <c r="ES35" i="17"/>
  <c r="ES21" i="17" s="1"/>
  <c r="EE35" i="17"/>
  <c r="EE21" i="17" s="1"/>
  <c r="EC35" i="17"/>
  <c r="EC21" i="17" s="1"/>
  <c r="EX35" i="17"/>
  <c r="EX21" i="17" s="1"/>
  <c r="E24" i="19" s="1"/>
  <c r="D24" i="19" s="1"/>
  <c r="ED35" i="17"/>
  <c r="ED21" i="17" s="1"/>
  <c r="EQ35" i="17"/>
  <c r="EQ21" i="17" s="1"/>
  <c r="EU35" i="17"/>
  <c r="EU21" i="17" s="1"/>
  <c r="T14" i="19" s="1"/>
  <c r="S14" i="19" s="1"/>
  <c r="EY35" i="17"/>
  <c r="EY21" i="17" s="1"/>
  <c r="EP35" i="17"/>
  <c r="EP21" i="17" s="1"/>
  <c r="T24" i="19" s="1"/>
  <c r="S24" i="19" s="1"/>
  <c r="EV35" i="17"/>
  <c r="EV21" i="17" s="1"/>
  <c r="DD35" i="17"/>
  <c r="DD21" i="17" s="1"/>
  <c r="J34" i="19" s="1"/>
  <c r="I34" i="19" s="1"/>
  <c r="DY35" i="17"/>
  <c r="DY21" i="17" s="1"/>
  <c r="EA35" i="17"/>
  <c r="EA21" i="17" s="1"/>
  <c r="DS35" i="17"/>
  <c r="DS21" i="17" s="1"/>
  <c r="O24" i="19" s="1"/>
  <c r="N24" i="19" s="1"/>
  <c r="DX35" i="17"/>
  <c r="DX21" i="17" s="1"/>
  <c r="J14" i="19" s="1"/>
  <c r="I14" i="19" s="1"/>
  <c r="DQ35" i="17"/>
  <c r="DQ21" i="17" s="1"/>
  <c r="Y14" i="19" s="1"/>
  <c r="X14" i="19" s="1"/>
  <c r="DP35" i="17"/>
  <c r="DP21" i="17" s="1"/>
  <c r="DO35" i="17"/>
  <c r="DO21" i="17" s="1"/>
  <c r="DT35" i="17"/>
  <c r="DT21" i="17" s="1"/>
  <c r="EH35" i="17"/>
  <c r="EH21" i="17" s="1"/>
  <c r="DZ35" i="17"/>
  <c r="DZ21" i="17" s="1"/>
  <c r="O14" i="19" s="1"/>
  <c r="N14" i="19" s="1"/>
  <c r="DR35" i="17"/>
  <c r="DR21" i="17" s="1"/>
  <c r="EI35" i="17"/>
  <c r="EI21" i="17" s="1"/>
  <c r="EG35" i="17"/>
  <c r="EG21" i="17" s="1"/>
  <c r="J24" i="19" s="1"/>
  <c r="I24" i="19" s="1"/>
  <c r="EK35" i="17"/>
  <c r="EK21" i="17" s="1"/>
  <c r="EJ35" i="17"/>
  <c r="EJ21" i="17" s="1"/>
  <c r="EL35" i="17"/>
  <c r="EL21" i="17" s="1"/>
  <c r="H33" i="34"/>
  <c r="C33" i="34"/>
  <c r="D33" i="34"/>
  <c r="G33" i="34"/>
  <c r="F33" i="34"/>
  <c r="E33" i="34"/>
  <c r="DC35" i="17"/>
  <c r="DC21" i="17" s="1"/>
  <c r="DH35" i="17"/>
  <c r="DH21" i="17" s="1"/>
  <c r="O34" i="19" s="1"/>
  <c r="N34" i="19" s="1"/>
  <c r="DB35" i="17"/>
  <c r="DB21" i="17" s="1"/>
  <c r="E34" i="19" s="1"/>
  <c r="D34" i="19" s="1"/>
  <c r="DI35" i="17"/>
  <c r="DI21" i="17" s="1"/>
  <c r="DE35" i="17"/>
  <c r="DE21" i="17" s="1"/>
  <c r="DJ35" i="17"/>
  <c r="DJ21" i="17" s="1"/>
  <c r="T34" i="19" s="1"/>
  <c r="S34" i="19" s="1"/>
  <c r="S34" i="34"/>
  <c r="S20" i="34" s="1"/>
  <c r="DK35" i="17"/>
  <c r="DK21" i="17" s="1"/>
  <c r="N34" i="34"/>
  <c r="N20" i="34" s="1"/>
  <c r="R34" i="34"/>
  <c r="R20" i="34" s="1"/>
  <c r="K34" i="34"/>
  <c r="K20" i="34" s="1"/>
  <c r="P34" i="34"/>
  <c r="P20" i="34" s="1"/>
  <c r="DG35" i="17"/>
  <c r="DG21" i="17" s="1"/>
  <c r="DF35" i="17"/>
  <c r="DF21" i="17" s="1"/>
  <c r="L34" i="34"/>
  <c r="L20" i="34" s="1"/>
  <c r="O34" i="34"/>
  <c r="O20" i="34" s="1"/>
  <c r="Q34" i="34"/>
  <c r="Q20" i="34" s="1"/>
  <c r="CY34" i="17"/>
  <c r="CZ34" i="17"/>
  <c r="ER35" i="17" l="1"/>
  <c r="ER21" i="17" s="1"/>
  <c r="Y34" i="19" s="1"/>
  <c r="X34" i="19" s="1"/>
  <c r="ED36" i="17"/>
  <c r="EP36" i="17"/>
  <c r="EE36" i="17"/>
  <c r="EC36" i="17"/>
  <c r="EB36" i="17"/>
  <c r="EQ36" i="17"/>
  <c r="EV36" i="17"/>
  <c r="EX36" i="17"/>
  <c r="EU36" i="17"/>
  <c r="EY36" i="17"/>
  <c r="ES36" i="17"/>
  <c r="ER36" i="17"/>
  <c r="DV35" i="17"/>
  <c r="DV21" i="17" s="1"/>
  <c r="DU35" i="17"/>
  <c r="DU21" i="17" s="1"/>
  <c r="Y24" i="19" s="1"/>
  <c r="X24" i="19" s="1"/>
  <c r="EN35" i="17"/>
  <c r="EN21" i="17" s="1"/>
  <c r="EM35" i="17"/>
  <c r="EM21" i="17" s="1"/>
  <c r="DD36" i="17"/>
  <c r="DZ36" i="17"/>
  <c r="DR36" i="17"/>
  <c r="DT36" i="17"/>
  <c r="DY36" i="17"/>
  <c r="EA36" i="17"/>
  <c r="DS36" i="17"/>
  <c r="DX36" i="17"/>
  <c r="DQ36" i="17"/>
  <c r="DP36" i="17"/>
  <c r="EG36" i="17"/>
  <c r="EI36" i="17"/>
  <c r="DO36" i="17"/>
  <c r="EL36" i="17"/>
  <c r="EH36" i="17"/>
  <c r="EK36" i="17"/>
  <c r="EJ36" i="17"/>
  <c r="DH36" i="17"/>
  <c r="DI36" i="17"/>
  <c r="DB36" i="17"/>
  <c r="DC36" i="17"/>
  <c r="DE36" i="17"/>
  <c r="DG36" i="17"/>
  <c r="DJ36" i="17"/>
  <c r="DF36" i="17"/>
  <c r="O35" i="34"/>
  <c r="S35" i="34"/>
  <c r="R35" i="34"/>
  <c r="Q35" i="34"/>
  <c r="N35" i="34"/>
  <c r="L35" i="34"/>
  <c r="K35" i="34"/>
  <c r="P35" i="34"/>
  <c r="DK36" i="17"/>
  <c r="E34" i="34"/>
  <c r="E20" i="34" s="1"/>
  <c r="C34" i="34"/>
  <c r="C20" i="34" s="1"/>
  <c r="F34" i="34"/>
  <c r="F20" i="34" s="1"/>
  <c r="G34" i="34"/>
  <c r="G20" i="34" s="1"/>
  <c r="D34" i="34"/>
  <c r="D20" i="34" s="1"/>
  <c r="H34" i="34"/>
  <c r="H20" i="34" s="1"/>
  <c r="CZ35" i="17"/>
  <c r="CZ21" i="17" s="1"/>
  <c r="CY35" i="17"/>
  <c r="CY21" i="17" s="1"/>
  <c r="E14" i="19" s="1"/>
  <c r="D14" i="19" s="1"/>
  <c r="EB37" i="17" l="1"/>
  <c r="EX37" i="17"/>
  <c r="EE37" i="17"/>
  <c r="EP37" i="17"/>
  <c r="ED37" i="17"/>
  <c r="ES37" i="17"/>
  <c r="EQ37" i="17"/>
  <c r="EC37" i="17"/>
  <c r="EY37" i="17"/>
  <c r="ER37" i="17"/>
  <c r="EU37" i="17"/>
  <c r="EV37" i="17"/>
  <c r="DV36" i="17"/>
  <c r="DU36" i="17"/>
  <c r="EM36" i="17"/>
  <c r="EN36" i="17"/>
  <c r="DD37" i="17"/>
  <c r="DZ37" i="17"/>
  <c r="DR37" i="17"/>
  <c r="DT37" i="17"/>
  <c r="DY37" i="17"/>
  <c r="EA37" i="17"/>
  <c r="DS37" i="17"/>
  <c r="DX37" i="17"/>
  <c r="DQ37" i="17"/>
  <c r="EI37" i="17"/>
  <c r="EK37" i="17"/>
  <c r="EH37" i="17"/>
  <c r="DO37" i="17"/>
  <c r="EL37" i="17"/>
  <c r="EJ37" i="17"/>
  <c r="DP37" i="17"/>
  <c r="EG37" i="17"/>
  <c r="DI37" i="17"/>
  <c r="DC37" i="17"/>
  <c r="DB37" i="17"/>
  <c r="DH37" i="17"/>
  <c r="DE37" i="17"/>
  <c r="O36" i="34"/>
  <c r="Q36" i="34"/>
  <c r="P36" i="34"/>
  <c r="DG37" i="17"/>
  <c r="DJ37" i="17"/>
  <c r="N36" i="34"/>
  <c r="R36" i="34"/>
  <c r="L36" i="34"/>
  <c r="K36" i="34"/>
  <c r="DK37" i="17"/>
  <c r="DF37" i="17"/>
  <c r="S36" i="34"/>
  <c r="D35" i="34"/>
  <c r="C35" i="34"/>
  <c r="G35" i="34"/>
  <c r="F35" i="34"/>
  <c r="E35" i="34"/>
  <c r="H35" i="34"/>
  <c r="CY36" i="17"/>
  <c r="CZ36" i="17"/>
  <c r="EX38" i="17" l="1"/>
  <c r="ED38" i="17"/>
  <c r="EE38" i="17"/>
  <c r="ES38" i="17"/>
  <c r="EB38" i="17"/>
  <c r="EP38" i="17"/>
  <c r="EV38" i="17"/>
  <c r="EU38" i="17"/>
  <c r="ER38" i="17"/>
  <c r="EQ38" i="17"/>
  <c r="EC38" i="17"/>
  <c r="EY38" i="17"/>
  <c r="DV37" i="17"/>
  <c r="DU37" i="17"/>
  <c r="EN37" i="17"/>
  <c r="EM37" i="17"/>
  <c r="DD38" i="17"/>
  <c r="DX38" i="17"/>
  <c r="DZ38" i="17"/>
  <c r="DR38" i="17"/>
  <c r="DT38" i="17"/>
  <c r="DY38" i="17"/>
  <c r="EA38" i="17"/>
  <c r="DQ38" i="17"/>
  <c r="DS38" i="17"/>
  <c r="EJ38" i="17"/>
  <c r="DP38" i="17"/>
  <c r="EI38" i="17"/>
  <c r="EH38" i="17"/>
  <c r="DO38" i="17"/>
  <c r="EG38" i="17"/>
  <c r="EK38" i="17"/>
  <c r="EL38" i="17"/>
  <c r="DB38" i="17"/>
  <c r="DH38" i="17"/>
  <c r="DI38" i="17"/>
  <c r="DC38" i="17"/>
  <c r="DE38" i="17"/>
  <c r="P37" i="34"/>
  <c r="K37" i="34"/>
  <c r="Q37" i="34"/>
  <c r="L37" i="34"/>
  <c r="DG38" i="17"/>
  <c r="DF38" i="17"/>
  <c r="DK38" i="17"/>
  <c r="N37" i="34"/>
  <c r="R37" i="34"/>
  <c r="S37" i="34"/>
  <c r="O37" i="34"/>
  <c r="DJ38" i="17"/>
  <c r="E36" i="34"/>
  <c r="G36" i="34"/>
  <c r="H36" i="34"/>
  <c r="D36" i="34"/>
  <c r="F36" i="34"/>
  <c r="C36" i="34"/>
  <c r="CZ37" i="17"/>
  <c r="CY37" i="17"/>
  <c r="EM38" i="17" l="1"/>
  <c r="EC39" i="17"/>
  <c r="EY39" i="17"/>
  <c r="EQ39" i="17"/>
  <c r="EU39" i="17"/>
  <c r="EB39" i="17"/>
  <c r="ES39" i="17"/>
  <c r="EE39" i="17"/>
  <c r="EP39" i="17"/>
  <c r="ED39" i="17"/>
  <c r="ER39" i="17"/>
  <c r="EX39" i="17"/>
  <c r="EV39" i="17"/>
  <c r="DV38" i="17"/>
  <c r="DU38" i="17"/>
  <c r="EN38" i="17"/>
  <c r="DD39" i="17"/>
  <c r="DQ39" i="17"/>
  <c r="DX39" i="17"/>
  <c r="DZ39" i="17"/>
  <c r="DR39" i="17"/>
  <c r="DT39" i="17"/>
  <c r="DY39" i="17"/>
  <c r="EA39" i="17"/>
  <c r="DS39" i="17"/>
  <c r="EH39" i="17"/>
  <c r="DP39" i="17"/>
  <c r="EG39" i="17"/>
  <c r="EK39" i="17"/>
  <c r="EJ39" i="17"/>
  <c r="EL39" i="17"/>
  <c r="DO39" i="17"/>
  <c r="EI39" i="17"/>
  <c r="DC39" i="17"/>
  <c r="DH39" i="17"/>
  <c r="DB39" i="17"/>
  <c r="DE39" i="17"/>
  <c r="DI39" i="17"/>
  <c r="R38" i="34"/>
  <c r="DJ39" i="17"/>
  <c r="DF39" i="17"/>
  <c r="S38" i="34"/>
  <c r="DK39" i="17"/>
  <c r="O38" i="34"/>
  <c r="P38" i="34"/>
  <c r="Q38" i="34"/>
  <c r="N38" i="34"/>
  <c r="DG39" i="17"/>
  <c r="L38" i="34"/>
  <c r="K38" i="34"/>
  <c r="D37" i="34"/>
  <c r="E37" i="34"/>
  <c r="F37" i="34"/>
  <c r="G37" i="34"/>
  <c r="H37" i="34"/>
  <c r="C37" i="34"/>
  <c r="CZ38" i="17"/>
  <c r="CY38" i="17"/>
  <c r="EY40" i="17" l="1"/>
  <c r="ES40" i="17"/>
  <c r="ER40" i="17"/>
  <c r="EV40" i="17"/>
  <c r="EE40" i="17"/>
  <c r="ED40" i="17"/>
  <c r="EC40" i="17"/>
  <c r="EU40" i="17"/>
  <c r="EP40" i="17"/>
  <c r="EX40" i="17"/>
  <c r="EQ40" i="17"/>
  <c r="DU39" i="17"/>
  <c r="DV39" i="17"/>
  <c r="EN39" i="17"/>
  <c r="DD40" i="17"/>
  <c r="DY40" i="17"/>
  <c r="EA40" i="17"/>
  <c r="DQ40" i="17"/>
  <c r="DX40" i="17"/>
  <c r="DZ40" i="17"/>
  <c r="DR40" i="17"/>
  <c r="DT40" i="17"/>
  <c r="DS40" i="17"/>
  <c r="DP40" i="17"/>
  <c r="EK40" i="17"/>
  <c r="EG40" i="17"/>
  <c r="EL40" i="17"/>
  <c r="EH40" i="17"/>
  <c r="EJ40" i="17"/>
  <c r="DO40" i="17"/>
  <c r="DC40" i="17"/>
  <c r="DH40" i="17"/>
  <c r="DI40" i="17"/>
  <c r="DB40" i="17"/>
  <c r="DE40" i="17"/>
  <c r="K39" i="34"/>
  <c r="DG40" i="17"/>
  <c r="DF40" i="17"/>
  <c r="R39" i="34"/>
  <c r="DK40" i="17"/>
  <c r="N39" i="34"/>
  <c r="DJ40" i="17"/>
  <c r="Q39" i="34"/>
  <c r="P39" i="34"/>
  <c r="O39" i="34"/>
  <c r="S39" i="34"/>
  <c r="L39" i="34"/>
  <c r="D38" i="34"/>
  <c r="G38" i="34"/>
  <c r="E38" i="34"/>
  <c r="H38" i="34"/>
  <c r="F38" i="34"/>
  <c r="C38" i="34"/>
  <c r="CZ39" i="17"/>
  <c r="CY39" i="17"/>
  <c r="EI40" i="17" l="1"/>
  <c r="EM39" i="17"/>
  <c r="EB40" i="17"/>
  <c r="EB41" i="17"/>
  <c r="EX41" i="17"/>
  <c r="EP41" i="17"/>
  <c r="ED41" i="17"/>
  <c r="ES41" i="17"/>
  <c r="EQ41" i="17"/>
  <c r="EC41" i="17"/>
  <c r="EY41" i="17"/>
  <c r="ER41" i="17"/>
  <c r="EV41" i="17"/>
  <c r="EU41" i="17"/>
  <c r="EE41" i="17"/>
  <c r="DV40" i="17"/>
  <c r="DU40" i="17"/>
  <c r="EN40" i="17"/>
  <c r="EM40" i="17"/>
  <c r="DD41" i="17"/>
  <c r="DZ41" i="17"/>
  <c r="DR41" i="17"/>
  <c r="DT41" i="17"/>
  <c r="DY41" i="17"/>
  <c r="EA41" i="17"/>
  <c r="DX41" i="17"/>
  <c r="EG41" i="17"/>
  <c r="DQ41" i="17"/>
  <c r="DS41" i="17"/>
  <c r="EK41" i="17"/>
  <c r="DP41" i="17"/>
  <c r="EH41" i="17"/>
  <c r="DO41" i="17"/>
  <c r="EL41" i="17"/>
  <c r="EI41" i="17"/>
  <c r="EJ41" i="17"/>
  <c r="H39" i="34"/>
  <c r="D39" i="34"/>
  <c r="C39" i="34"/>
  <c r="E39" i="34"/>
  <c r="G39" i="34"/>
  <c r="F39" i="34"/>
  <c r="DI41" i="17"/>
  <c r="DC41" i="17"/>
  <c r="DB41" i="17"/>
  <c r="DH41" i="17"/>
  <c r="DE41" i="17"/>
  <c r="R40" i="34"/>
  <c r="O40" i="34"/>
  <c r="DJ41" i="17"/>
  <c r="N40" i="34"/>
  <c r="Q40" i="34"/>
  <c r="DK41" i="17"/>
  <c r="S40" i="34"/>
  <c r="P40" i="34"/>
  <c r="DG41" i="17"/>
  <c r="DF41" i="17"/>
  <c r="K40" i="34"/>
  <c r="L40" i="34"/>
  <c r="CZ40" i="17"/>
  <c r="CY40" i="17"/>
  <c r="EC42" i="17" l="1"/>
  <c r="EY42" i="17"/>
  <c r="EX42" i="17"/>
  <c r="ED42" i="17"/>
  <c r="EQ42" i="17"/>
  <c r="EE42" i="17"/>
  <c r="EU42" i="17"/>
  <c r="ES42" i="17"/>
  <c r="EB42" i="17"/>
  <c r="EP42" i="17"/>
  <c r="EV42" i="17"/>
  <c r="DV41" i="17"/>
  <c r="DU41" i="17"/>
  <c r="EM41" i="17"/>
  <c r="EN41" i="17"/>
  <c r="DD42" i="17"/>
  <c r="DZ42" i="17"/>
  <c r="DQ42" i="17"/>
  <c r="DY42" i="17"/>
  <c r="DS42" i="17"/>
  <c r="DX42" i="17"/>
  <c r="EA42" i="17"/>
  <c r="EL42" i="17"/>
  <c r="EK42" i="17"/>
  <c r="EH42" i="17"/>
  <c r="DT42" i="17"/>
  <c r="DR42" i="17"/>
  <c r="DP42" i="17"/>
  <c r="EI42" i="17"/>
  <c r="DO42" i="17"/>
  <c r="EG42" i="17"/>
  <c r="EJ42" i="17"/>
  <c r="DB42" i="17"/>
  <c r="DH42" i="17"/>
  <c r="DI42" i="17"/>
  <c r="DC42" i="17"/>
  <c r="DE42" i="17"/>
  <c r="P41" i="34"/>
  <c r="O41" i="34"/>
  <c r="Q41" i="34"/>
  <c r="DF42" i="17"/>
  <c r="L41" i="34"/>
  <c r="DJ42" i="17"/>
  <c r="K41" i="34"/>
  <c r="R41" i="34"/>
  <c r="S41" i="34"/>
  <c r="DG42" i="17"/>
  <c r="DK42" i="17"/>
  <c r="D40" i="34"/>
  <c r="F40" i="34"/>
  <c r="G40" i="34"/>
  <c r="C40" i="34"/>
  <c r="H40" i="34"/>
  <c r="E40" i="34"/>
  <c r="CZ41" i="17"/>
  <c r="CY41" i="17"/>
  <c r="N41" i="34" l="1"/>
  <c r="ER42" i="17"/>
  <c r="EP43" i="17"/>
  <c r="EY43" i="17"/>
  <c r="EB43" i="17"/>
  <c r="EC43" i="17"/>
  <c r="EE43" i="17"/>
  <c r="ER43" i="17"/>
  <c r="EV43" i="17"/>
  <c r="ED43" i="17"/>
  <c r="EQ43" i="17"/>
  <c r="ES43" i="17"/>
  <c r="EU43" i="17"/>
  <c r="DU42" i="17"/>
  <c r="DV42" i="17"/>
  <c r="EN42" i="17"/>
  <c r="EM42" i="17"/>
  <c r="DD43" i="17"/>
  <c r="DY43" i="17"/>
  <c r="EA43" i="17"/>
  <c r="DX43" i="17"/>
  <c r="DS43" i="17"/>
  <c r="DO43" i="17"/>
  <c r="EL43" i="17"/>
  <c r="DZ43" i="17"/>
  <c r="DQ43" i="17"/>
  <c r="DT43" i="17"/>
  <c r="EI43" i="17"/>
  <c r="EH43" i="17"/>
  <c r="DR43" i="17"/>
  <c r="DP43" i="17"/>
  <c r="EG43" i="17"/>
  <c r="EK43" i="17"/>
  <c r="EJ43" i="17"/>
  <c r="DB43" i="17"/>
  <c r="DH43" i="17"/>
  <c r="DC43" i="17"/>
  <c r="DE43" i="17"/>
  <c r="DI43" i="17"/>
  <c r="R42" i="34"/>
  <c r="DJ43" i="17"/>
  <c r="S42" i="34"/>
  <c r="N42" i="34"/>
  <c r="DK43" i="17"/>
  <c r="O42" i="34"/>
  <c r="Q42" i="34"/>
  <c r="P42" i="34"/>
  <c r="DG43" i="17"/>
  <c r="DF43" i="17"/>
  <c r="L42" i="34"/>
  <c r="K42" i="34"/>
  <c r="D41" i="34"/>
  <c r="F41" i="34"/>
  <c r="E41" i="34"/>
  <c r="H41" i="34"/>
  <c r="C41" i="34"/>
  <c r="G41" i="34"/>
  <c r="CY42" i="17"/>
  <c r="CZ42" i="17"/>
  <c r="EX43" i="17" l="1"/>
  <c r="EX44" i="17"/>
  <c r="EY44" i="17"/>
  <c r="ED44" i="17"/>
  <c r="ES44" i="17"/>
  <c r="ER44" i="17"/>
  <c r="EE44" i="17"/>
  <c r="EP44" i="17"/>
  <c r="EQ44" i="17"/>
  <c r="EU44" i="17"/>
  <c r="EC44" i="17"/>
  <c r="EB44" i="17"/>
  <c r="EV44" i="17"/>
  <c r="DU43" i="17"/>
  <c r="EM43" i="17"/>
  <c r="DV43" i="17"/>
  <c r="EN43" i="17"/>
  <c r="DD44" i="17"/>
  <c r="DR44" i="17"/>
  <c r="DT44" i="17"/>
  <c r="DY44" i="17"/>
  <c r="EA44" i="17"/>
  <c r="DX44" i="17"/>
  <c r="DS44" i="17"/>
  <c r="DP44" i="17"/>
  <c r="EK44" i="17"/>
  <c r="EI44" i="17"/>
  <c r="EG44" i="17"/>
  <c r="EL44" i="17"/>
  <c r="EJ44" i="17"/>
  <c r="EH44" i="17"/>
  <c r="DQ44" i="17"/>
  <c r="DO44" i="17"/>
  <c r="H42" i="34"/>
  <c r="D42" i="34"/>
  <c r="F42" i="34"/>
  <c r="C42" i="34"/>
  <c r="G42" i="34"/>
  <c r="E42" i="34"/>
  <c r="DB44" i="17"/>
  <c r="DC44" i="17"/>
  <c r="DH44" i="17"/>
  <c r="DI44" i="17"/>
  <c r="DE44" i="17"/>
  <c r="DF44" i="17"/>
  <c r="P43" i="34"/>
  <c r="DG44" i="17"/>
  <c r="K43" i="34"/>
  <c r="DK44" i="17"/>
  <c r="DJ44" i="17"/>
  <c r="L43" i="34"/>
  <c r="Q43" i="34"/>
  <c r="R43" i="34"/>
  <c r="O43" i="34"/>
  <c r="S43" i="34"/>
  <c r="N43" i="34"/>
  <c r="CY43" i="17"/>
  <c r="CZ43" i="17"/>
  <c r="DZ44" i="17" l="1"/>
  <c r="EB45" i="17"/>
  <c r="EX45" i="17"/>
  <c r="EE45" i="17"/>
  <c r="EP45" i="17"/>
  <c r="ED45" i="17"/>
  <c r="ES45" i="17"/>
  <c r="EQ45" i="17"/>
  <c r="EV45" i="17"/>
  <c r="EC45" i="17"/>
  <c r="EY45" i="17"/>
  <c r="ER45" i="17"/>
  <c r="EU45" i="17"/>
  <c r="DV44" i="17"/>
  <c r="DU44" i="17"/>
  <c r="EN44" i="17"/>
  <c r="EM44" i="17"/>
  <c r="DD45" i="17"/>
  <c r="DQ45" i="17"/>
  <c r="DZ45" i="17"/>
  <c r="DR45" i="17"/>
  <c r="DT45" i="17"/>
  <c r="DY45" i="17"/>
  <c r="EA45" i="17"/>
  <c r="DX45" i="17"/>
  <c r="DS45" i="17"/>
  <c r="EI45" i="17"/>
  <c r="EG45" i="17"/>
  <c r="EK45" i="17"/>
  <c r="EJ45" i="17"/>
  <c r="EH45" i="17"/>
  <c r="DO45" i="17"/>
  <c r="EL45" i="17"/>
  <c r="DP45" i="17"/>
  <c r="F43" i="34"/>
  <c r="D43" i="34"/>
  <c r="G43" i="34"/>
  <c r="C43" i="34"/>
  <c r="H43" i="34"/>
  <c r="E43" i="34"/>
  <c r="DI45" i="17"/>
  <c r="DC45" i="17"/>
  <c r="DH45" i="17"/>
  <c r="DE45" i="17"/>
  <c r="R44" i="34"/>
  <c r="O44" i="34"/>
  <c r="DJ45" i="17"/>
  <c r="N44" i="34"/>
  <c r="DK45" i="17"/>
  <c r="L44" i="34"/>
  <c r="K44" i="34"/>
  <c r="P44" i="34"/>
  <c r="DG45" i="17"/>
  <c r="Q44" i="34"/>
  <c r="S44" i="34"/>
  <c r="DF45" i="17"/>
  <c r="CZ44" i="17"/>
  <c r="CY44" i="17"/>
  <c r="DB45" i="17" l="1"/>
  <c r="EC46" i="17"/>
  <c r="EY46" i="17"/>
  <c r="EU46" i="17"/>
  <c r="EV46" i="17"/>
  <c r="EX46" i="17"/>
  <c r="ED46" i="17"/>
  <c r="EQ46" i="17"/>
  <c r="EE46" i="17"/>
  <c r="ES46" i="17"/>
  <c r="EB46" i="17"/>
  <c r="EP46" i="17"/>
  <c r="ER46" i="17"/>
  <c r="EN45" i="17"/>
  <c r="DU45" i="17"/>
  <c r="EM45" i="17"/>
  <c r="DV45" i="17"/>
  <c r="DD46" i="17"/>
  <c r="DQ46" i="17"/>
  <c r="DZ46" i="17"/>
  <c r="DR46" i="17"/>
  <c r="DT46" i="17"/>
  <c r="DY46" i="17"/>
  <c r="EA46" i="17"/>
  <c r="DO46" i="17"/>
  <c r="DX46" i="17"/>
  <c r="EK46" i="17"/>
  <c r="EI46" i="17"/>
  <c r="EJ46" i="17"/>
  <c r="DP46" i="17"/>
  <c r="EL46" i="17"/>
  <c r="EH46" i="17"/>
  <c r="DE46" i="17"/>
  <c r="DB46" i="17"/>
  <c r="DH46" i="17"/>
  <c r="DI46" i="17"/>
  <c r="DC46" i="17"/>
  <c r="DF46" i="17"/>
  <c r="L45" i="34"/>
  <c r="DK46" i="17"/>
  <c r="Q45" i="34"/>
  <c r="P45" i="34"/>
  <c r="O45" i="34"/>
  <c r="R45" i="34"/>
  <c r="DG46" i="17"/>
  <c r="S45" i="34"/>
  <c r="N45" i="34"/>
  <c r="DJ46" i="17"/>
  <c r="D44" i="34"/>
  <c r="G44" i="34"/>
  <c r="C44" i="34"/>
  <c r="E44" i="34"/>
  <c r="H44" i="34"/>
  <c r="F44" i="34"/>
  <c r="CZ45" i="17"/>
  <c r="CY45" i="17"/>
  <c r="K45" i="34" l="1"/>
  <c r="EG46" i="17"/>
  <c r="DS46" i="17"/>
  <c r="EX47" i="17"/>
  <c r="EC47" i="17"/>
  <c r="EY47" i="17"/>
  <c r="EB47" i="17"/>
  <c r="ES47" i="17"/>
  <c r="EV47" i="17"/>
  <c r="EE47" i="17"/>
  <c r="EP47" i="17"/>
  <c r="ER47" i="17"/>
  <c r="EU47" i="17"/>
  <c r="EQ47" i="17"/>
  <c r="ED47" i="17"/>
  <c r="DU46" i="17"/>
  <c r="DV46" i="17"/>
  <c r="EM46" i="17"/>
  <c r="EN46" i="17"/>
  <c r="DD47" i="17"/>
  <c r="DQ47" i="17"/>
  <c r="DZ47" i="17"/>
  <c r="DR47" i="17"/>
  <c r="DT47" i="17"/>
  <c r="DY47" i="17"/>
  <c r="EA47" i="17"/>
  <c r="DO47" i="17"/>
  <c r="EL47" i="17"/>
  <c r="EI47" i="17"/>
  <c r="DS47" i="17"/>
  <c r="DX47" i="17"/>
  <c r="EH47" i="17"/>
  <c r="EK47" i="17"/>
  <c r="DP47" i="17"/>
  <c r="EJ47" i="17"/>
  <c r="EG47" i="17"/>
  <c r="DC47" i="17"/>
  <c r="DI47" i="17"/>
  <c r="DH47" i="17"/>
  <c r="DB47" i="17"/>
  <c r="DE47" i="17"/>
  <c r="L46" i="34"/>
  <c r="R46" i="34"/>
  <c r="DJ47" i="17"/>
  <c r="S46" i="34"/>
  <c r="N46" i="34"/>
  <c r="DK47" i="17"/>
  <c r="O46" i="34"/>
  <c r="P46" i="34"/>
  <c r="DF47" i="17"/>
  <c r="DG47" i="17"/>
  <c r="Q46" i="34"/>
  <c r="K46" i="34"/>
  <c r="H45" i="34"/>
  <c r="C45" i="34"/>
  <c r="D45" i="34"/>
  <c r="G45" i="34"/>
  <c r="F45" i="34"/>
  <c r="CY46" i="17"/>
  <c r="CZ46" i="17"/>
  <c r="E45" i="34" l="1"/>
  <c r="EQ48" i="17"/>
  <c r="EV48" i="17"/>
  <c r="EX48" i="17"/>
  <c r="EY48" i="17"/>
  <c r="ES48" i="17"/>
  <c r="ER48" i="17"/>
  <c r="EP48" i="17"/>
  <c r="EU48" i="17"/>
  <c r="EE48" i="17"/>
  <c r="ED48" i="17"/>
  <c r="EC48" i="17"/>
  <c r="EB48" i="17"/>
  <c r="DU47" i="17"/>
  <c r="DV47" i="17"/>
  <c r="EN47" i="17"/>
  <c r="EM47" i="17"/>
  <c r="DD48" i="17"/>
  <c r="DY48" i="17"/>
  <c r="EA48" i="17"/>
  <c r="DQ48" i="17"/>
  <c r="DP48" i="17"/>
  <c r="DZ48" i="17"/>
  <c r="DR48" i="17"/>
  <c r="DT48" i="17"/>
  <c r="EJ48" i="17"/>
  <c r="DX48" i="17"/>
  <c r="EK48" i="17"/>
  <c r="EG48" i="17"/>
  <c r="DO48" i="17"/>
  <c r="DS48" i="17"/>
  <c r="EL48" i="17"/>
  <c r="EH48" i="17"/>
  <c r="H46" i="34"/>
  <c r="C46" i="34"/>
  <c r="E46" i="34"/>
  <c r="D46" i="34"/>
  <c r="F46" i="34"/>
  <c r="G46" i="34"/>
  <c r="CY47" i="17"/>
  <c r="DB48" i="17"/>
  <c r="DC48" i="17"/>
  <c r="DH48" i="17"/>
  <c r="DE48" i="17"/>
  <c r="DI48" i="17"/>
  <c r="DF48" i="17"/>
  <c r="P47" i="34"/>
  <c r="DG48" i="17"/>
  <c r="K47" i="34"/>
  <c r="L47" i="34"/>
  <c r="O47" i="34"/>
  <c r="S47" i="34"/>
  <c r="R47" i="34"/>
  <c r="Q47" i="34"/>
  <c r="DK48" i="17"/>
  <c r="DJ48" i="17"/>
  <c r="N47" i="34"/>
  <c r="CZ47" i="17"/>
  <c r="EI48" i="17" l="1"/>
  <c r="EU49" i="17"/>
  <c r="EB49" i="17"/>
  <c r="EX49" i="17"/>
  <c r="EV49" i="17"/>
  <c r="EE49" i="17"/>
  <c r="EP49" i="17"/>
  <c r="ES49" i="17"/>
  <c r="EQ49" i="17"/>
  <c r="EC49" i="17"/>
  <c r="EY49" i="17"/>
  <c r="ER49" i="17"/>
  <c r="DV48" i="17"/>
  <c r="DU48" i="17"/>
  <c r="EM48" i="17"/>
  <c r="EN48" i="17"/>
  <c r="DD49" i="17"/>
  <c r="DZ49" i="17"/>
  <c r="DR49" i="17"/>
  <c r="DT49" i="17"/>
  <c r="DY49" i="17"/>
  <c r="EA49" i="17"/>
  <c r="DQ49" i="17"/>
  <c r="DX49" i="17"/>
  <c r="EJ49" i="17"/>
  <c r="EK49" i="17"/>
  <c r="DP49" i="17"/>
  <c r="EI49" i="17"/>
  <c r="EH49" i="17"/>
  <c r="DS49" i="17"/>
  <c r="DO49" i="17"/>
  <c r="EL49" i="17"/>
  <c r="CY48" i="17"/>
  <c r="DC49" i="17"/>
  <c r="DB49" i="17"/>
  <c r="DH49" i="17"/>
  <c r="DE49" i="17"/>
  <c r="DI49" i="17"/>
  <c r="R48" i="34"/>
  <c r="O48" i="34"/>
  <c r="DJ49" i="17"/>
  <c r="N48" i="34"/>
  <c r="DG49" i="17"/>
  <c r="L48" i="34"/>
  <c r="S48" i="34"/>
  <c r="Q48" i="34"/>
  <c r="P48" i="34"/>
  <c r="DK49" i="17"/>
  <c r="DF49" i="17"/>
  <c r="F47" i="34"/>
  <c r="E47" i="34"/>
  <c r="G47" i="34"/>
  <c r="D47" i="34"/>
  <c r="H47" i="34"/>
  <c r="C47" i="34"/>
  <c r="CZ48" i="17"/>
  <c r="K48" i="34" l="1"/>
  <c r="EG49" i="17"/>
  <c r="ED49" i="17"/>
  <c r="ER50" i="17"/>
  <c r="EV50" i="17"/>
  <c r="EY50" i="17"/>
  <c r="EC50" i="17"/>
  <c r="EX50" i="17"/>
  <c r="ED50" i="17"/>
  <c r="EQ50" i="17"/>
  <c r="EE50" i="17"/>
  <c r="ES50" i="17"/>
  <c r="EB50" i="17"/>
  <c r="EP50" i="17"/>
  <c r="EU50" i="17"/>
  <c r="EM49" i="17"/>
  <c r="DU49" i="17"/>
  <c r="DV49" i="17"/>
  <c r="EN49" i="17"/>
  <c r="DD50" i="17"/>
  <c r="DZ50" i="17"/>
  <c r="DY50" i="17"/>
  <c r="DS50" i="17"/>
  <c r="DQ50" i="17"/>
  <c r="EL50" i="17"/>
  <c r="EA50" i="17"/>
  <c r="EK50" i="17"/>
  <c r="EJ50" i="17"/>
  <c r="DT50" i="17"/>
  <c r="EH50" i="17"/>
  <c r="DR50" i="17"/>
  <c r="DP50" i="17"/>
  <c r="EI50" i="17"/>
  <c r="DX50" i="17"/>
  <c r="DO50" i="17"/>
  <c r="EG50" i="17"/>
  <c r="CY49" i="17"/>
  <c r="DB50" i="17"/>
  <c r="DH50" i="17"/>
  <c r="DI50" i="17"/>
  <c r="DC50" i="17"/>
  <c r="DE50" i="17"/>
  <c r="Q49" i="34"/>
  <c r="DF50" i="17"/>
  <c r="L49" i="34"/>
  <c r="P49" i="34"/>
  <c r="K49" i="34"/>
  <c r="DK50" i="17"/>
  <c r="R49" i="34"/>
  <c r="O49" i="34"/>
  <c r="N49" i="34"/>
  <c r="DJ50" i="17"/>
  <c r="S49" i="34"/>
  <c r="DG50" i="17"/>
  <c r="H48" i="34"/>
  <c r="D48" i="34"/>
  <c r="C48" i="34"/>
  <c r="E48" i="34"/>
  <c r="F48" i="34"/>
  <c r="G48" i="34"/>
  <c r="CZ49" i="17"/>
  <c r="ED51" i="17" l="1"/>
  <c r="ES51" i="17"/>
  <c r="EX51" i="17"/>
  <c r="EY51" i="17"/>
  <c r="EV51" i="17"/>
  <c r="EB51" i="17"/>
  <c r="EC51" i="17"/>
  <c r="EU51" i="17"/>
  <c r="EE51" i="17"/>
  <c r="EP51" i="17"/>
  <c r="ER51" i="17"/>
  <c r="EQ51" i="17"/>
  <c r="DU50" i="17"/>
  <c r="DV50" i="17"/>
  <c r="EN50" i="17"/>
  <c r="EM50" i="17"/>
  <c r="DD51" i="17"/>
  <c r="DY51" i="17"/>
  <c r="EA51" i="17"/>
  <c r="DQ51" i="17"/>
  <c r="DS51" i="17"/>
  <c r="DP51" i="17"/>
  <c r="EK51" i="17"/>
  <c r="EG51" i="17"/>
  <c r="DO51" i="17"/>
  <c r="EL51" i="17"/>
  <c r="DX51" i="17"/>
  <c r="EJ51" i="17"/>
  <c r="DZ51" i="17"/>
  <c r="EI51" i="17"/>
  <c r="DT51" i="17"/>
  <c r="EH51" i="17"/>
  <c r="DR51" i="17"/>
  <c r="CY50" i="17"/>
  <c r="D49" i="34"/>
  <c r="C49" i="34"/>
  <c r="E49" i="34"/>
  <c r="F49" i="34"/>
  <c r="G49" i="34"/>
  <c r="H49" i="34"/>
  <c r="DI51" i="17"/>
  <c r="DC51" i="17"/>
  <c r="DB51" i="17"/>
  <c r="DH51" i="17"/>
  <c r="DE51" i="17"/>
  <c r="R50" i="34"/>
  <c r="S50" i="34"/>
  <c r="N50" i="34"/>
  <c r="DK51" i="17"/>
  <c r="P50" i="34"/>
  <c r="O50" i="34"/>
  <c r="DG51" i="17"/>
  <c r="K50" i="34"/>
  <c r="Q50" i="34"/>
  <c r="L50" i="34"/>
  <c r="DF51" i="17"/>
  <c r="DJ51" i="17"/>
  <c r="CZ50" i="17"/>
  <c r="EX52" i="17" l="1"/>
  <c r="ED52" i="17"/>
  <c r="EU52" i="17"/>
  <c r="EY52" i="17"/>
  <c r="EE52" i="17"/>
  <c r="ES52" i="17"/>
  <c r="ER52" i="17"/>
  <c r="EP52" i="17"/>
  <c r="EQ52" i="17"/>
  <c r="EC52" i="17"/>
  <c r="EB52" i="17"/>
  <c r="EV52" i="17"/>
  <c r="DV51" i="17"/>
  <c r="DU51" i="17"/>
  <c r="EM51" i="17"/>
  <c r="EN51" i="17"/>
  <c r="DD52" i="17"/>
  <c r="DZ52" i="17"/>
  <c r="DR52" i="17"/>
  <c r="DT52" i="17"/>
  <c r="DY52" i="17"/>
  <c r="EA52" i="17"/>
  <c r="DQ52" i="17"/>
  <c r="DS52" i="17"/>
  <c r="DP52" i="17"/>
  <c r="EI52" i="17"/>
  <c r="EK52" i="17"/>
  <c r="EG52" i="17"/>
  <c r="EJ52" i="17"/>
  <c r="DO52" i="17"/>
  <c r="EL52" i="17"/>
  <c r="EH52" i="17"/>
  <c r="CY51" i="17"/>
  <c r="DB52" i="17"/>
  <c r="DC52" i="17"/>
  <c r="DH52" i="17"/>
  <c r="DI52" i="17"/>
  <c r="DE52" i="17"/>
  <c r="DF52" i="17"/>
  <c r="P51" i="34"/>
  <c r="DG52" i="17"/>
  <c r="K51" i="34"/>
  <c r="O51" i="34"/>
  <c r="N51" i="34"/>
  <c r="DK52" i="17"/>
  <c r="R51" i="34"/>
  <c r="S51" i="34"/>
  <c r="Q51" i="34"/>
  <c r="L51" i="34"/>
  <c r="DJ52" i="17"/>
  <c r="D50" i="34"/>
  <c r="E50" i="34"/>
  <c r="C50" i="34"/>
  <c r="F50" i="34"/>
  <c r="G50" i="34"/>
  <c r="H50" i="34"/>
  <c r="CZ51" i="17"/>
  <c r="DX52" i="17" l="1"/>
  <c r="EC53" i="17"/>
  <c r="EY53" i="17"/>
  <c r="EE53" i="17"/>
  <c r="ER53" i="17"/>
  <c r="EV53" i="17"/>
  <c r="EU53" i="17"/>
  <c r="EB53" i="17"/>
  <c r="EX53" i="17"/>
  <c r="EP53" i="17"/>
  <c r="ED53" i="17"/>
  <c r="ES53" i="17"/>
  <c r="EQ53" i="17"/>
  <c r="EN52" i="17"/>
  <c r="DV52" i="17"/>
  <c r="DU52" i="17"/>
  <c r="EM52" i="17"/>
  <c r="DD53" i="17"/>
  <c r="DZ53" i="17"/>
  <c r="DR53" i="17"/>
  <c r="DT53" i="17"/>
  <c r="DY53" i="17"/>
  <c r="EA53" i="17"/>
  <c r="DQ53" i="17"/>
  <c r="DO53" i="17"/>
  <c r="DS53" i="17"/>
  <c r="EI53" i="17"/>
  <c r="EG53" i="17"/>
  <c r="EL53" i="17"/>
  <c r="DP53" i="17"/>
  <c r="DX53" i="17"/>
  <c r="EK53" i="17"/>
  <c r="EJ53" i="17"/>
  <c r="EH53" i="17"/>
  <c r="CY52" i="17"/>
  <c r="DC53" i="17"/>
  <c r="DB53" i="17"/>
  <c r="DH53" i="17"/>
  <c r="DI53" i="17"/>
  <c r="DE53" i="17"/>
  <c r="N52" i="34"/>
  <c r="P52" i="34"/>
  <c r="R52" i="34"/>
  <c r="O52" i="34"/>
  <c r="DJ53" i="17"/>
  <c r="K52" i="34"/>
  <c r="Q52" i="34"/>
  <c r="L52" i="34"/>
  <c r="S52" i="34"/>
  <c r="DK53" i="17"/>
  <c r="DG53" i="17"/>
  <c r="DF53" i="17"/>
  <c r="E51" i="34"/>
  <c r="H51" i="34"/>
  <c r="D51" i="34"/>
  <c r="C51" i="34"/>
  <c r="G51" i="34"/>
  <c r="F51" i="34"/>
  <c r="CZ52" i="17"/>
  <c r="EB54" i="17" l="1"/>
  <c r="EP54" i="17"/>
  <c r="EU54" i="17"/>
  <c r="ER54" i="17"/>
  <c r="EY54" i="17"/>
  <c r="EC54" i="17"/>
  <c r="EX54" i="17"/>
  <c r="ED54" i="17"/>
  <c r="EQ54" i="17"/>
  <c r="EE54" i="17"/>
  <c r="ES54" i="17"/>
  <c r="EV54" i="17"/>
  <c r="DU53" i="17"/>
  <c r="DV53" i="17"/>
  <c r="EM53" i="17"/>
  <c r="EN53" i="17"/>
  <c r="DD54" i="17"/>
  <c r="DZ54" i="17"/>
  <c r="DR54" i="17"/>
  <c r="DT54" i="17"/>
  <c r="DX54" i="17"/>
  <c r="DY54" i="17"/>
  <c r="EA54" i="17"/>
  <c r="DQ54" i="17"/>
  <c r="DS54" i="17"/>
  <c r="DO54" i="17"/>
  <c r="EG54" i="17"/>
  <c r="EL54" i="17"/>
  <c r="EJ54" i="17"/>
  <c r="EK54" i="17"/>
  <c r="EI54" i="17"/>
  <c r="EH54" i="17"/>
  <c r="DP54" i="17"/>
  <c r="CY53" i="17"/>
  <c r="F52" i="34"/>
  <c r="D52" i="34"/>
  <c r="H52" i="34"/>
  <c r="G52" i="34"/>
  <c r="E52" i="34"/>
  <c r="C52" i="34"/>
  <c r="DC54" i="17"/>
  <c r="DB54" i="17"/>
  <c r="DH54" i="17"/>
  <c r="DI54" i="17"/>
  <c r="DE54" i="17"/>
  <c r="N53" i="34"/>
  <c r="Q53" i="34"/>
  <c r="DF54" i="17"/>
  <c r="L53" i="34"/>
  <c r="P53" i="34"/>
  <c r="K53" i="34"/>
  <c r="S53" i="34"/>
  <c r="O53" i="34"/>
  <c r="R53" i="34"/>
  <c r="DG54" i="17"/>
  <c r="DK54" i="17"/>
  <c r="DJ54" i="17"/>
  <c r="CZ53" i="17"/>
  <c r="EC55" i="17" l="1"/>
  <c r="EX55" i="17"/>
  <c r="EQ55" i="17"/>
  <c r="EV55" i="17"/>
  <c r="EY55" i="17"/>
  <c r="ES55" i="17"/>
  <c r="EU55" i="17"/>
  <c r="EB55" i="17"/>
  <c r="ER55" i="17"/>
  <c r="ED55" i="17"/>
  <c r="EE55" i="17"/>
  <c r="DV54" i="17"/>
  <c r="DU54" i="17"/>
  <c r="EN54" i="17"/>
  <c r="EM54" i="17"/>
  <c r="DD55" i="17"/>
  <c r="DZ55" i="17"/>
  <c r="DQ55" i="17"/>
  <c r="DR55" i="17"/>
  <c r="DT55" i="17"/>
  <c r="DY55" i="17"/>
  <c r="EA55" i="17"/>
  <c r="DS55" i="17"/>
  <c r="DO55" i="17"/>
  <c r="DP55" i="17"/>
  <c r="EK55" i="17"/>
  <c r="EI55" i="17"/>
  <c r="EL55" i="17"/>
  <c r="EG55" i="17"/>
  <c r="DX55" i="17"/>
  <c r="EJ55" i="17"/>
  <c r="EH55" i="17"/>
  <c r="CY54" i="17"/>
  <c r="E53" i="34"/>
  <c r="F53" i="34"/>
  <c r="G53" i="34"/>
  <c r="D53" i="34"/>
  <c r="H53" i="34"/>
  <c r="C53" i="34"/>
  <c r="DI55" i="17"/>
  <c r="DH55" i="17"/>
  <c r="DB55" i="17"/>
  <c r="DC55" i="17"/>
  <c r="DE55" i="17"/>
  <c r="N54" i="34"/>
  <c r="DK55" i="17"/>
  <c r="DJ55" i="17"/>
  <c r="S54" i="34"/>
  <c r="DG55" i="17"/>
  <c r="P54" i="34"/>
  <c r="Q54" i="34"/>
  <c r="DF55" i="17"/>
  <c r="L54" i="34"/>
  <c r="R54" i="34"/>
  <c r="O54" i="34"/>
  <c r="CZ54" i="17"/>
  <c r="K54" i="34" l="1"/>
  <c r="EP55" i="17"/>
  <c r="EC56" i="17"/>
  <c r="EB56" i="17"/>
  <c r="EX56" i="17"/>
  <c r="EY56" i="17"/>
  <c r="ES56" i="17"/>
  <c r="ER56" i="17"/>
  <c r="EE56" i="17"/>
  <c r="ED56" i="17"/>
  <c r="EP56" i="17"/>
  <c r="EV56" i="17"/>
  <c r="EQ56" i="17"/>
  <c r="EU56" i="17"/>
  <c r="DV55" i="17"/>
  <c r="DU55" i="17"/>
  <c r="EN55" i="17"/>
  <c r="EM55" i="17"/>
  <c r="DD56" i="17"/>
  <c r="DY56" i="17"/>
  <c r="EA56" i="17"/>
  <c r="DQ56" i="17"/>
  <c r="DZ56" i="17"/>
  <c r="DR56" i="17"/>
  <c r="DT56" i="17"/>
  <c r="DS56" i="17"/>
  <c r="EJ56" i="17"/>
  <c r="EI56" i="17"/>
  <c r="DP56" i="17"/>
  <c r="EK56" i="17"/>
  <c r="EG56" i="17"/>
  <c r="EL56" i="17"/>
  <c r="EH56" i="17"/>
  <c r="DO56" i="17"/>
  <c r="CY55" i="17"/>
  <c r="DI56" i="17"/>
  <c r="DB56" i="17"/>
  <c r="DC56" i="17"/>
  <c r="DH56" i="17"/>
  <c r="DE56" i="17"/>
  <c r="DF56" i="17"/>
  <c r="P55" i="34"/>
  <c r="DG56" i="17"/>
  <c r="DK56" i="17"/>
  <c r="K55" i="34"/>
  <c r="DJ56" i="17"/>
  <c r="R55" i="34"/>
  <c r="N55" i="34"/>
  <c r="S55" i="34"/>
  <c r="O55" i="34"/>
  <c r="L55" i="34"/>
  <c r="Q55" i="34"/>
  <c r="F54" i="34"/>
  <c r="H54" i="34"/>
  <c r="D54" i="34"/>
  <c r="G54" i="34"/>
  <c r="E54" i="34"/>
  <c r="C54" i="34"/>
  <c r="CZ55" i="17"/>
  <c r="DX56" i="17" l="1"/>
  <c r="ED57" i="17"/>
  <c r="ES57" i="17"/>
  <c r="EQ57" i="17"/>
  <c r="EC57" i="17"/>
  <c r="EY57" i="17"/>
  <c r="ER57" i="17"/>
  <c r="EV57" i="17"/>
  <c r="EE57" i="17"/>
  <c r="EU57" i="17"/>
  <c r="EB57" i="17"/>
  <c r="EX57" i="17"/>
  <c r="EP57" i="17"/>
  <c r="DV56" i="17"/>
  <c r="DU56" i="17"/>
  <c r="EN56" i="17"/>
  <c r="EM56" i="17"/>
  <c r="DD57" i="17"/>
  <c r="DZ57" i="17"/>
  <c r="DR57" i="17"/>
  <c r="DT57" i="17"/>
  <c r="DY57" i="17"/>
  <c r="EA57" i="17"/>
  <c r="DS57" i="17"/>
  <c r="DP57" i="17"/>
  <c r="DQ57" i="17"/>
  <c r="DO57" i="17"/>
  <c r="EJ57" i="17"/>
  <c r="EH57" i="17"/>
  <c r="EL57" i="17"/>
  <c r="EG57" i="17"/>
  <c r="DX57" i="17"/>
  <c r="EK57" i="17"/>
  <c r="EI57" i="17"/>
  <c r="CY56" i="17"/>
  <c r="G55" i="34"/>
  <c r="D55" i="34"/>
  <c r="E55" i="34"/>
  <c r="H55" i="34"/>
  <c r="C55" i="34"/>
  <c r="F55" i="34"/>
  <c r="DI57" i="17"/>
  <c r="DC57" i="17"/>
  <c r="DB57" i="17"/>
  <c r="DH57" i="17"/>
  <c r="DE57" i="17"/>
  <c r="N56" i="34"/>
  <c r="R56" i="34"/>
  <c r="O56" i="34"/>
  <c r="DJ57" i="17"/>
  <c r="DK57" i="17"/>
  <c r="DF57" i="17"/>
  <c r="S56" i="34"/>
  <c r="DG57" i="17"/>
  <c r="K56" i="34"/>
  <c r="P56" i="34"/>
  <c r="L56" i="34"/>
  <c r="Q56" i="34"/>
  <c r="CZ56" i="17"/>
  <c r="ES58" i="17" l="1"/>
  <c r="EB58" i="17"/>
  <c r="ER58" i="17"/>
  <c r="EY58" i="17"/>
  <c r="EV58" i="17"/>
  <c r="EC58" i="17"/>
  <c r="EX58" i="17"/>
  <c r="ED58" i="17"/>
  <c r="EQ58" i="17"/>
  <c r="EP58" i="17"/>
  <c r="EE58" i="17"/>
  <c r="EU58" i="17"/>
  <c r="DV57" i="17"/>
  <c r="DU57" i="17"/>
  <c r="EN57" i="17"/>
  <c r="EM57" i="17"/>
  <c r="DD58" i="17"/>
  <c r="DZ58" i="17"/>
  <c r="DY58" i="17"/>
  <c r="DS58" i="17"/>
  <c r="DX58" i="17"/>
  <c r="DQ58" i="17"/>
  <c r="DR58" i="17"/>
  <c r="DP58" i="17"/>
  <c r="DO58" i="17"/>
  <c r="EJ58" i="17"/>
  <c r="EL58" i="17"/>
  <c r="EG58" i="17"/>
  <c r="EA58" i="17"/>
  <c r="EH58" i="17"/>
  <c r="EK58" i="17"/>
  <c r="DT58" i="17"/>
  <c r="EI58" i="17"/>
  <c r="CY57" i="17"/>
  <c r="DI58" i="17"/>
  <c r="DC58" i="17"/>
  <c r="DB58" i="17"/>
  <c r="DH58" i="17"/>
  <c r="DE58" i="17"/>
  <c r="K57" i="34"/>
  <c r="Q57" i="34"/>
  <c r="DF58" i="17"/>
  <c r="L57" i="34"/>
  <c r="P57" i="34"/>
  <c r="S57" i="34"/>
  <c r="R57" i="34"/>
  <c r="DG58" i="17"/>
  <c r="DJ58" i="17"/>
  <c r="N57" i="34"/>
  <c r="O57" i="34"/>
  <c r="DK58" i="17"/>
  <c r="D56" i="34"/>
  <c r="G56" i="34"/>
  <c r="E56" i="34"/>
  <c r="C56" i="34"/>
  <c r="H56" i="34"/>
  <c r="F56" i="34"/>
  <c r="CZ57" i="17"/>
  <c r="EE59" i="17" l="1"/>
  <c r="ER59" i="17"/>
  <c r="EQ59" i="17"/>
  <c r="ED59" i="17"/>
  <c r="ES59" i="17"/>
  <c r="EP59" i="17"/>
  <c r="EX59" i="17"/>
  <c r="EU59" i="17"/>
  <c r="EY59" i="17"/>
  <c r="EC59" i="17"/>
  <c r="EB59" i="17"/>
  <c r="EV59" i="17"/>
  <c r="EN58" i="17"/>
  <c r="DV58" i="17"/>
  <c r="DU58" i="17"/>
  <c r="EM58" i="17"/>
  <c r="DD59" i="17"/>
  <c r="DY59" i="17"/>
  <c r="EA59" i="17"/>
  <c r="DO59" i="17"/>
  <c r="DQ59" i="17"/>
  <c r="DT59" i="17"/>
  <c r="DR59" i="17"/>
  <c r="EJ59" i="17"/>
  <c r="DS59" i="17"/>
  <c r="DP59" i="17"/>
  <c r="EG59" i="17"/>
  <c r="EK59" i="17"/>
  <c r="EL59" i="17"/>
  <c r="DZ59" i="17"/>
  <c r="DX59" i="17"/>
  <c r="EH59" i="17"/>
  <c r="CY58" i="17"/>
  <c r="DB59" i="17"/>
  <c r="DC59" i="17"/>
  <c r="DI59" i="17"/>
  <c r="DH59" i="17"/>
  <c r="DE59" i="17"/>
  <c r="S58" i="34"/>
  <c r="N58" i="34"/>
  <c r="DK59" i="17"/>
  <c r="R58" i="34"/>
  <c r="DJ59" i="17"/>
  <c r="Q58" i="34"/>
  <c r="P58" i="34"/>
  <c r="K58" i="34"/>
  <c r="DF59" i="17"/>
  <c r="DG59" i="17"/>
  <c r="L58" i="34"/>
  <c r="O58" i="34"/>
  <c r="D57" i="34"/>
  <c r="H57" i="34"/>
  <c r="C57" i="34"/>
  <c r="G57" i="34"/>
  <c r="E57" i="34"/>
  <c r="F57" i="34"/>
  <c r="CZ58" i="17"/>
  <c r="EI59" i="17" l="1"/>
  <c r="EU60" i="17"/>
  <c r="EC60" i="17"/>
  <c r="EB60" i="17"/>
  <c r="ED60" i="17"/>
  <c r="EX60" i="17"/>
  <c r="EE60" i="17"/>
  <c r="EY60" i="17"/>
  <c r="ES60" i="17"/>
  <c r="ER60" i="17"/>
  <c r="EV60" i="17"/>
  <c r="EQ60" i="17"/>
  <c r="EP60" i="17"/>
  <c r="EM59" i="17"/>
  <c r="DU59" i="17"/>
  <c r="DV59" i="17"/>
  <c r="EN59" i="17"/>
  <c r="DD60" i="17"/>
  <c r="DQ60" i="17"/>
  <c r="DZ60" i="17"/>
  <c r="DR60" i="17"/>
  <c r="DT60" i="17"/>
  <c r="DY60" i="17"/>
  <c r="EA60" i="17"/>
  <c r="DO60" i="17"/>
  <c r="EL60" i="17"/>
  <c r="EH60" i="17"/>
  <c r="DS60" i="17"/>
  <c r="EI60" i="17"/>
  <c r="DX60" i="17"/>
  <c r="DP60" i="17"/>
  <c r="EK60" i="17"/>
  <c r="EJ60" i="17"/>
  <c r="EG60" i="17"/>
  <c r="CY59" i="17"/>
  <c r="DH60" i="17"/>
  <c r="DI60" i="17"/>
  <c r="DB60" i="17"/>
  <c r="DC60" i="17"/>
  <c r="DE60" i="17"/>
  <c r="K59" i="34"/>
  <c r="S59" i="34"/>
  <c r="P59" i="34"/>
  <c r="DG60" i="17"/>
  <c r="R59" i="34"/>
  <c r="DJ60" i="17"/>
  <c r="DK60" i="17"/>
  <c r="N59" i="34"/>
  <c r="DF60" i="17"/>
  <c r="O59" i="34"/>
  <c r="L59" i="34"/>
  <c r="Q59" i="34"/>
  <c r="F58" i="34"/>
  <c r="D58" i="34"/>
  <c r="H58" i="34"/>
  <c r="E58" i="34"/>
  <c r="C58" i="34"/>
  <c r="G58" i="34"/>
  <c r="CZ59" i="17"/>
  <c r="EP61" i="17" l="1"/>
  <c r="EU61" i="17"/>
  <c r="ED61" i="17"/>
  <c r="ES61" i="17"/>
  <c r="EQ61" i="17"/>
  <c r="EC61" i="17"/>
  <c r="EY61" i="17"/>
  <c r="ER61" i="17"/>
  <c r="EE61" i="17"/>
  <c r="EV61" i="17"/>
  <c r="EB61" i="17"/>
  <c r="EX61" i="17"/>
  <c r="DV60" i="17"/>
  <c r="DU60" i="17"/>
  <c r="EN60" i="17"/>
  <c r="EM60" i="17"/>
  <c r="DD61" i="17"/>
  <c r="DQ61" i="17"/>
  <c r="DX61" i="17"/>
  <c r="DZ61" i="17"/>
  <c r="DR61" i="17"/>
  <c r="DT61" i="17"/>
  <c r="DS61" i="17"/>
  <c r="DY61" i="17"/>
  <c r="EA61" i="17"/>
  <c r="DO61" i="17"/>
  <c r="EL61" i="17"/>
  <c r="EH61" i="17"/>
  <c r="EI61" i="17"/>
  <c r="EG61" i="17"/>
  <c r="EK61" i="17"/>
  <c r="DP61" i="17"/>
  <c r="EJ61" i="17"/>
  <c r="CY60" i="17"/>
  <c r="DI61" i="17"/>
  <c r="DC61" i="17"/>
  <c r="DB61" i="17"/>
  <c r="DH61" i="17"/>
  <c r="DE61" i="17"/>
  <c r="S60" i="34"/>
  <c r="N60" i="34"/>
  <c r="R60" i="34"/>
  <c r="O60" i="34"/>
  <c r="DJ61" i="17"/>
  <c r="Q60" i="34"/>
  <c r="DK61" i="17"/>
  <c r="K60" i="34"/>
  <c r="DF61" i="17"/>
  <c r="P60" i="34"/>
  <c r="DG61" i="17"/>
  <c r="L60" i="34"/>
  <c r="F59" i="34"/>
  <c r="E59" i="34"/>
  <c r="D59" i="34"/>
  <c r="H59" i="34"/>
  <c r="G59" i="34"/>
  <c r="C59" i="34"/>
  <c r="CZ60" i="17"/>
  <c r="EE62" i="17" l="1"/>
  <c r="ES62" i="17"/>
  <c r="EB62" i="17"/>
  <c r="EY62" i="17"/>
  <c r="EP62" i="17"/>
  <c r="ER62" i="17"/>
  <c r="EC62" i="17"/>
  <c r="EV62" i="17"/>
  <c r="EU62" i="17"/>
  <c r="EX62" i="17"/>
  <c r="ED62" i="17"/>
  <c r="EQ62" i="17"/>
  <c r="EN61" i="17"/>
  <c r="DU61" i="17"/>
  <c r="DV61" i="17"/>
  <c r="EM61" i="17"/>
  <c r="DD62" i="17"/>
  <c r="DQ62" i="17"/>
  <c r="DS62" i="17"/>
  <c r="DZ62" i="17"/>
  <c r="DR62" i="17"/>
  <c r="DT62" i="17"/>
  <c r="DY62" i="17"/>
  <c r="EA62" i="17"/>
  <c r="DP62" i="17"/>
  <c r="DX62" i="17"/>
  <c r="DO62" i="17"/>
  <c r="EL62" i="17"/>
  <c r="EG62" i="17"/>
  <c r="EJ62" i="17"/>
  <c r="EK62" i="17"/>
  <c r="EI62" i="17"/>
  <c r="EH62" i="17"/>
  <c r="CY61" i="17"/>
  <c r="DI62" i="17"/>
  <c r="DC62" i="17"/>
  <c r="DB62" i="17"/>
  <c r="DH62" i="17"/>
  <c r="DE62" i="17"/>
  <c r="P61" i="34"/>
  <c r="K61" i="34"/>
  <c r="Q61" i="34"/>
  <c r="DF62" i="17"/>
  <c r="L61" i="34"/>
  <c r="R61" i="34"/>
  <c r="DJ62" i="17"/>
  <c r="DK62" i="17"/>
  <c r="N61" i="34"/>
  <c r="DG62" i="17"/>
  <c r="S61" i="34"/>
  <c r="O61" i="34"/>
  <c r="H60" i="34"/>
  <c r="D60" i="34"/>
  <c r="C60" i="34"/>
  <c r="F60" i="34"/>
  <c r="G60" i="34"/>
  <c r="E60" i="34"/>
  <c r="CZ61" i="17"/>
  <c r="EV63" i="17" l="1"/>
  <c r="EE63" i="17"/>
  <c r="ED63" i="17"/>
  <c r="EU63" i="17"/>
  <c r="EC63" i="17"/>
  <c r="EQ63" i="17"/>
  <c r="EX63" i="17"/>
  <c r="ES63" i="17"/>
  <c r="EY63" i="17"/>
  <c r="ER63" i="17"/>
  <c r="EB63" i="17"/>
  <c r="EP63" i="17"/>
  <c r="DU62" i="17"/>
  <c r="DV62" i="17"/>
  <c r="EN62" i="17"/>
  <c r="EM62" i="17"/>
  <c r="DD63" i="17"/>
  <c r="DZ63" i="17"/>
  <c r="DR63" i="17"/>
  <c r="DT63" i="17"/>
  <c r="DY63" i="17"/>
  <c r="EA63" i="17"/>
  <c r="EH63" i="17"/>
  <c r="DO63" i="17"/>
  <c r="DS63" i="17"/>
  <c r="DP63" i="17"/>
  <c r="EK63" i="17"/>
  <c r="EI63" i="17"/>
  <c r="DQ63" i="17"/>
  <c r="EL63" i="17"/>
  <c r="EG63" i="17"/>
  <c r="EJ63" i="17"/>
  <c r="CY62" i="17"/>
  <c r="DI63" i="17"/>
  <c r="DC63" i="17"/>
  <c r="DH63" i="17"/>
  <c r="DB63" i="17"/>
  <c r="DE63" i="17"/>
  <c r="S62" i="34"/>
  <c r="N62" i="34"/>
  <c r="DK63" i="17"/>
  <c r="R62" i="34"/>
  <c r="P62" i="34"/>
  <c r="DJ63" i="17"/>
  <c r="O62" i="34"/>
  <c r="L62" i="34"/>
  <c r="DG63" i="17"/>
  <c r="DF63" i="17"/>
  <c r="Q62" i="34"/>
  <c r="K62" i="34"/>
  <c r="H61" i="34"/>
  <c r="D61" i="34"/>
  <c r="F61" i="34"/>
  <c r="G61" i="34"/>
  <c r="C61" i="34"/>
  <c r="E61" i="34"/>
  <c r="CZ62" i="17"/>
  <c r="DX63" i="17" l="1"/>
  <c r="EC64" i="17"/>
  <c r="EB64" i="17"/>
  <c r="EQ64" i="17"/>
  <c r="EV64" i="17"/>
  <c r="EX64" i="17"/>
  <c r="EY64" i="17"/>
  <c r="EE64" i="17"/>
  <c r="ED64" i="17"/>
  <c r="ES64" i="17"/>
  <c r="ER64" i="17"/>
  <c r="DU63" i="17"/>
  <c r="DV63" i="17"/>
  <c r="EN63" i="17"/>
  <c r="EM63" i="17"/>
  <c r="DD64" i="17"/>
  <c r="DY64" i="17"/>
  <c r="EA64" i="17"/>
  <c r="DQ64" i="17"/>
  <c r="DS64" i="17"/>
  <c r="DZ64" i="17"/>
  <c r="DR64" i="17"/>
  <c r="DT64" i="17"/>
  <c r="DO64" i="17"/>
  <c r="EI64" i="17"/>
  <c r="EL64" i="17"/>
  <c r="EH64" i="17"/>
  <c r="EJ64" i="17"/>
  <c r="EK64" i="17"/>
  <c r="EG64" i="17"/>
  <c r="DX64" i="17"/>
  <c r="DP64" i="17"/>
  <c r="CY63" i="17"/>
  <c r="DH64" i="17"/>
  <c r="DE64" i="17"/>
  <c r="DI64" i="17"/>
  <c r="DB64" i="17"/>
  <c r="DC64" i="17"/>
  <c r="P63" i="34"/>
  <c r="DG64" i="17"/>
  <c r="K63" i="34"/>
  <c r="DF64" i="17"/>
  <c r="O63" i="34"/>
  <c r="L63" i="34"/>
  <c r="S63" i="34"/>
  <c r="R63" i="34"/>
  <c r="DK64" i="17"/>
  <c r="DJ64" i="17"/>
  <c r="Q63" i="34"/>
  <c r="N63" i="34"/>
  <c r="H62" i="34"/>
  <c r="C62" i="34"/>
  <c r="E62" i="34"/>
  <c r="F62" i="34"/>
  <c r="G62" i="34"/>
  <c r="D62" i="34"/>
  <c r="CZ63" i="17"/>
  <c r="EU64" i="17" l="1"/>
  <c r="EP64" i="17"/>
  <c r="EB65" i="17"/>
  <c r="EX65" i="17"/>
  <c r="EV65" i="17"/>
  <c r="EE65" i="17"/>
  <c r="ED65" i="17"/>
  <c r="ES65" i="17"/>
  <c r="EQ65" i="17"/>
  <c r="EC65" i="17"/>
  <c r="EY65" i="17"/>
  <c r="ER65" i="17"/>
  <c r="EP65" i="17"/>
  <c r="DU64" i="17"/>
  <c r="DV64" i="17"/>
  <c r="EN64" i="17"/>
  <c r="EM64" i="17"/>
  <c r="DD65" i="17"/>
  <c r="DZ65" i="17"/>
  <c r="DR65" i="17"/>
  <c r="DT65" i="17"/>
  <c r="DY65" i="17"/>
  <c r="EA65" i="17"/>
  <c r="DQ65" i="17"/>
  <c r="DX65" i="17"/>
  <c r="DS65" i="17"/>
  <c r="EK65" i="17"/>
  <c r="EG65" i="17"/>
  <c r="DO65" i="17"/>
  <c r="EL65" i="17"/>
  <c r="EH65" i="17"/>
  <c r="EJ65" i="17"/>
  <c r="EI65" i="17"/>
  <c r="DP65" i="17"/>
  <c r="CY64" i="17"/>
  <c r="H63" i="34"/>
  <c r="G63" i="34"/>
  <c r="F63" i="34"/>
  <c r="E63" i="34"/>
  <c r="D63" i="34"/>
  <c r="C63" i="34"/>
  <c r="DI65" i="17"/>
  <c r="DC65" i="17"/>
  <c r="DB65" i="17"/>
  <c r="DH65" i="17"/>
  <c r="DE65" i="17"/>
  <c r="N64" i="34"/>
  <c r="DF65" i="17"/>
  <c r="R64" i="34"/>
  <c r="O64" i="34"/>
  <c r="DJ65" i="17"/>
  <c r="Q64" i="34"/>
  <c r="DK65" i="17"/>
  <c r="L64" i="34"/>
  <c r="S64" i="34"/>
  <c r="P64" i="34"/>
  <c r="K64" i="34"/>
  <c r="DG65" i="17"/>
  <c r="CZ64" i="17"/>
  <c r="EU65" i="17" l="1"/>
  <c r="EX66" i="17"/>
  <c r="ED66" i="17"/>
  <c r="EQ66" i="17"/>
  <c r="EE66" i="17"/>
  <c r="ES66" i="17"/>
  <c r="EB66" i="17"/>
  <c r="EP66" i="17"/>
  <c r="EY66" i="17"/>
  <c r="ER66" i="17"/>
  <c r="EU66" i="17"/>
  <c r="EC66" i="17"/>
  <c r="EV66" i="17"/>
  <c r="DU65" i="17"/>
  <c r="DV65" i="17"/>
  <c r="EN65" i="17"/>
  <c r="EM65" i="17"/>
  <c r="DD66" i="17"/>
  <c r="DZ66" i="17"/>
  <c r="DY66" i="17"/>
  <c r="DS66" i="17"/>
  <c r="DT66" i="17"/>
  <c r="DX66" i="17"/>
  <c r="DP66" i="17"/>
  <c r="EH66" i="17"/>
  <c r="DR66" i="17"/>
  <c r="EJ66" i="17"/>
  <c r="DO66" i="17"/>
  <c r="EL66" i="17"/>
  <c r="EA66" i="17"/>
  <c r="EG66" i="17"/>
  <c r="EI66" i="17"/>
  <c r="DQ66" i="17"/>
  <c r="EK66" i="17"/>
  <c r="DB66" i="17"/>
  <c r="DH66" i="17"/>
  <c r="DI66" i="17"/>
  <c r="DC66" i="17"/>
  <c r="DE66" i="17"/>
  <c r="P65" i="34"/>
  <c r="K65" i="34"/>
  <c r="Q65" i="34"/>
  <c r="DF66" i="17"/>
  <c r="L65" i="34"/>
  <c r="DJ66" i="17"/>
  <c r="R65" i="34"/>
  <c r="DK66" i="17"/>
  <c r="N65" i="34"/>
  <c r="S65" i="34"/>
  <c r="DG66" i="17"/>
  <c r="O65" i="34"/>
  <c r="CY65" i="17"/>
  <c r="E64" i="34"/>
  <c r="D64" i="34"/>
  <c r="H64" i="34"/>
  <c r="G64" i="34"/>
  <c r="C64" i="34"/>
  <c r="F64" i="34"/>
  <c r="CZ65" i="17"/>
  <c r="EB67" i="17" l="1"/>
  <c r="ER67" i="17"/>
  <c r="EE67" i="17"/>
  <c r="ES67" i="17"/>
  <c r="EP67" i="17"/>
  <c r="EX67" i="17"/>
  <c r="EQ67" i="17"/>
  <c r="EU67" i="17"/>
  <c r="EC67" i="17"/>
  <c r="EY67" i="17"/>
  <c r="ED67" i="17"/>
  <c r="EV67" i="17"/>
  <c r="DV66" i="17"/>
  <c r="DU66" i="17"/>
  <c r="EN66" i="17"/>
  <c r="EM66" i="17"/>
  <c r="DD67" i="17"/>
  <c r="DY67" i="17"/>
  <c r="EA67" i="17"/>
  <c r="DX67" i="17"/>
  <c r="DS67" i="17"/>
  <c r="DP67" i="17"/>
  <c r="EG67" i="17"/>
  <c r="DT67" i="17"/>
  <c r="EJ67" i="17"/>
  <c r="EH67" i="17"/>
  <c r="DR67" i="17"/>
  <c r="DO67" i="17"/>
  <c r="EK67" i="17"/>
  <c r="DQ67" i="17"/>
  <c r="DZ67" i="17"/>
  <c r="EL67" i="17"/>
  <c r="EI67" i="17"/>
  <c r="CY66" i="17"/>
  <c r="DI67" i="17"/>
  <c r="DB67" i="17"/>
  <c r="DH67" i="17"/>
  <c r="DC67" i="17"/>
  <c r="DE67" i="17"/>
  <c r="DJ67" i="17"/>
  <c r="S66" i="34"/>
  <c r="N66" i="34"/>
  <c r="DK67" i="17"/>
  <c r="R66" i="34"/>
  <c r="K66" i="34"/>
  <c r="O66" i="34"/>
  <c r="DG67" i="17"/>
  <c r="P66" i="34"/>
  <c r="L66" i="34"/>
  <c r="Q66" i="34"/>
  <c r="DF67" i="17"/>
  <c r="F65" i="34"/>
  <c r="E65" i="34"/>
  <c r="C65" i="34"/>
  <c r="D65" i="34"/>
  <c r="H65" i="34"/>
  <c r="G65" i="34"/>
  <c r="CZ66" i="17"/>
  <c r="EP68" i="17" l="1"/>
  <c r="EC68" i="17"/>
  <c r="EB68" i="17"/>
  <c r="EV68" i="17"/>
  <c r="ED68" i="17"/>
  <c r="EE68" i="17"/>
  <c r="EX68" i="17"/>
  <c r="EU68" i="17"/>
  <c r="EY68" i="17"/>
  <c r="ES68" i="17"/>
  <c r="ER68" i="17"/>
  <c r="EQ68" i="17"/>
  <c r="DU67" i="17"/>
  <c r="DV67" i="17"/>
  <c r="EM67" i="17"/>
  <c r="EN67" i="17"/>
  <c r="DD68" i="17"/>
  <c r="DZ68" i="17"/>
  <c r="DR68" i="17"/>
  <c r="DT68" i="17"/>
  <c r="DX68" i="17"/>
  <c r="DY68" i="17"/>
  <c r="EA68" i="17"/>
  <c r="DS68" i="17"/>
  <c r="DP68" i="17"/>
  <c r="DO68" i="17"/>
  <c r="EK68" i="17"/>
  <c r="EG68" i="17"/>
  <c r="EL68" i="17"/>
  <c r="EH68" i="17"/>
  <c r="EJ68" i="17"/>
  <c r="EI68" i="17"/>
  <c r="DQ68" i="17"/>
  <c r="CY67" i="17"/>
  <c r="H66" i="34"/>
  <c r="C66" i="34"/>
  <c r="D66" i="34"/>
  <c r="E66" i="34"/>
  <c r="F66" i="34"/>
  <c r="G66" i="34"/>
  <c r="DH68" i="17"/>
  <c r="DI68" i="17"/>
  <c r="DB68" i="17"/>
  <c r="DC68" i="17"/>
  <c r="DE68" i="17"/>
  <c r="P67" i="34"/>
  <c r="DG68" i="17"/>
  <c r="DJ68" i="17"/>
  <c r="K67" i="34"/>
  <c r="DF68" i="17"/>
  <c r="O67" i="34"/>
  <c r="L67" i="34"/>
  <c r="Q67" i="34"/>
  <c r="DK68" i="17"/>
  <c r="S67" i="34"/>
  <c r="R67" i="34"/>
  <c r="N67" i="34"/>
  <c r="CZ67" i="17"/>
  <c r="EB69" i="17" l="1"/>
  <c r="EX69" i="17"/>
  <c r="EP69" i="17"/>
  <c r="ED69" i="17"/>
  <c r="ES69" i="17"/>
  <c r="EQ69" i="17"/>
  <c r="EC69" i="17"/>
  <c r="EY69" i="17"/>
  <c r="EU69" i="17"/>
  <c r="EE69" i="17"/>
  <c r="EV69" i="17"/>
  <c r="DU68" i="17"/>
  <c r="DV68" i="17"/>
  <c r="EM68" i="17"/>
  <c r="EN68" i="17"/>
  <c r="DD69" i="17"/>
  <c r="DQ69" i="17"/>
  <c r="DZ69" i="17"/>
  <c r="DR69" i="17"/>
  <c r="DT69" i="17"/>
  <c r="DY69" i="17"/>
  <c r="EA69" i="17"/>
  <c r="DX69" i="17"/>
  <c r="DS69" i="17"/>
  <c r="DP69" i="17"/>
  <c r="EK69" i="17"/>
  <c r="DO69" i="17"/>
  <c r="EL69" i="17"/>
  <c r="EH69" i="17"/>
  <c r="EI69" i="17"/>
  <c r="EJ69" i="17"/>
  <c r="EG69" i="17"/>
  <c r="CY68" i="17"/>
  <c r="D67" i="34"/>
  <c r="H67" i="34"/>
  <c r="E67" i="34"/>
  <c r="G67" i="34"/>
  <c r="C67" i="34"/>
  <c r="F67" i="34"/>
  <c r="DI69" i="17"/>
  <c r="DC69" i="17"/>
  <c r="DB69" i="17"/>
  <c r="DH69" i="17"/>
  <c r="DE69" i="17"/>
  <c r="DJ69" i="17"/>
  <c r="L68" i="34"/>
  <c r="N68" i="34"/>
  <c r="R68" i="34"/>
  <c r="O68" i="34"/>
  <c r="DG69" i="17"/>
  <c r="DK69" i="17"/>
  <c r="K68" i="34"/>
  <c r="P68" i="34"/>
  <c r="DF69" i="17"/>
  <c r="S68" i="34"/>
  <c r="Q68" i="34"/>
  <c r="CZ68" i="17"/>
  <c r="ER69" i="17" l="1"/>
  <c r="EV70" i="17"/>
  <c r="EX70" i="17"/>
  <c r="ED70" i="17"/>
  <c r="EE70" i="17"/>
  <c r="EY70" i="17"/>
  <c r="ES70" i="17"/>
  <c r="EB70" i="17"/>
  <c r="EP70" i="17"/>
  <c r="EQ70" i="17"/>
  <c r="EC70" i="17"/>
  <c r="DU69" i="17"/>
  <c r="DV69" i="17"/>
  <c r="EN69" i="17"/>
  <c r="EM69" i="17"/>
  <c r="DD70" i="17"/>
  <c r="DQ70" i="17"/>
  <c r="DZ70" i="17"/>
  <c r="DR70" i="17"/>
  <c r="DT70" i="17"/>
  <c r="DS70" i="17"/>
  <c r="DY70" i="17"/>
  <c r="EA70" i="17"/>
  <c r="DX70" i="17"/>
  <c r="DP70" i="17"/>
  <c r="DO70" i="17"/>
  <c r="EL70" i="17"/>
  <c r="EH70" i="17"/>
  <c r="EJ70" i="17"/>
  <c r="EG70" i="17"/>
  <c r="EK70" i="17"/>
  <c r="EI70" i="17"/>
  <c r="CY69" i="17"/>
  <c r="DB70" i="17"/>
  <c r="DH70" i="17"/>
  <c r="DI70" i="17"/>
  <c r="DC70" i="17"/>
  <c r="DE70" i="17"/>
  <c r="P69" i="34"/>
  <c r="K69" i="34"/>
  <c r="Q69" i="34"/>
  <c r="DF70" i="17"/>
  <c r="L69" i="34"/>
  <c r="S69" i="34"/>
  <c r="N69" i="34"/>
  <c r="DJ70" i="17"/>
  <c r="R69" i="34"/>
  <c r="O69" i="34"/>
  <c r="DK70" i="17"/>
  <c r="DG70" i="17"/>
  <c r="F68" i="34"/>
  <c r="G68" i="34"/>
  <c r="E68" i="34"/>
  <c r="C68" i="34"/>
  <c r="H68" i="34"/>
  <c r="D68" i="34"/>
  <c r="CZ69" i="17"/>
  <c r="ER70" i="17" l="1"/>
  <c r="EU70" i="17"/>
  <c r="EN70" i="17"/>
  <c r="EY71" i="17"/>
  <c r="EP71" i="17"/>
  <c r="EU71" i="17"/>
  <c r="EB71" i="17"/>
  <c r="ER71" i="17"/>
  <c r="ED71" i="17"/>
  <c r="EE71" i="17"/>
  <c r="EC71" i="17"/>
  <c r="ES71" i="17"/>
  <c r="EV71" i="17"/>
  <c r="EQ71" i="17"/>
  <c r="DV70" i="17"/>
  <c r="DU70" i="17"/>
  <c r="DD71" i="17"/>
  <c r="DQ71" i="17"/>
  <c r="DX71" i="17"/>
  <c r="DS71" i="17"/>
  <c r="DZ71" i="17"/>
  <c r="DR71" i="17"/>
  <c r="DT71" i="17"/>
  <c r="DY71" i="17"/>
  <c r="EA71" i="17"/>
  <c r="EJ71" i="17"/>
  <c r="DO71" i="17"/>
  <c r="EH71" i="17"/>
  <c r="DP71" i="17"/>
  <c r="EI71" i="17"/>
  <c r="EG71" i="17"/>
  <c r="EK71" i="17"/>
  <c r="EL71" i="17"/>
  <c r="CY70" i="17"/>
  <c r="DB71" i="17"/>
  <c r="DI71" i="17"/>
  <c r="DC71" i="17"/>
  <c r="DH71" i="17"/>
  <c r="DE71" i="17"/>
  <c r="R70" i="34"/>
  <c r="DJ71" i="17"/>
  <c r="S70" i="34"/>
  <c r="N70" i="34"/>
  <c r="DK71" i="17"/>
  <c r="Q70" i="34"/>
  <c r="DG71" i="17"/>
  <c r="P70" i="34"/>
  <c r="O70" i="34"/>
  <c r="L70" i="34"/>
  <c r="K70" i="34"/>
  <c r="H69" i="34"/>
  <c r="E69" i="34"/>
  <c r="D69" i="34"/>
  <c r="C69" i="34"/>
  <c r="F69" i="34"/>
  <c r="G69" i="34"/>
  <c r="CZ70" i="17"/>
  <c r="DF71" i="17" l="1"/>
  <c r="EM70" i="17"/>
  <c r="EX71" i="17"/>
  <c r="EY72" i="17"/>
  <c r="ES72" i="17"/>
  <c r="ER72" i="17"/>
  <c r="EV72" i="17"/>
  <c r="EQ72" i="17"/>
  <c r="EC72" i="17"/>
  <c r="EB72" i="17"/>
  <c r="EU72" i="17"/>
  <c r="EP72" i="17"/>
  <c r="EX72" i="17"/>
  <c r="EE72" i="17"/>
  <c r="ED72" i="17"/>
  <c r="DU71" i="17"/>
  <c r="DV71" i="17"/>
  <c r="EN71" i="17"/>
  <c r="EM71" i="17"/>
  <c r="DD72" i="17"/>
  <c r="DY72" i="17"/>
  <c r="EA72" i="17"/>
  <c r="DQ72" i="17"/>
  <c r="DX72" i="17"/>
  <c r="DS72" i="17"/>
  <c r="DZ72" i="17"/>
  <c r="DR72" i="17"/>
  <c r="DT72" i="17"/>
  <c r="DP72" i="17"/>
  <c r="DO72" i="17"/>
  <c r="EK72" i="17"/>
  <c r="EI72" i="17"/>
  <c r="EG72" i="17"/>
  <c r="EL72" i="17"/>
  <c r="EJ72" i="17"/>
  <c r="EH72" i="17"/>
  <c r="CY71" i="17"/>
  <c r="F70" i="34"/>
  <c r="G70" i="34"/>
  <c r="D70" i="34"/>
  <c r="H70" i="34"/>
  <c r="E70" i="34"/>
  <c r="C70" i="34"/>
  <c r="DC72" i="17"/>
  <c r="DH72" i="17"/>
  <c r="DI72" i="17"/>
  <c r="DB72" i="17"/>
  <c r="DE72" i="17"/>
  <c r="P71" i="34"/>
  <c r="DG72" i="17"/>
  <c r="K71" i="34"/>
  <c r="Q71" i="34"/>
  <c r="DF72" i="17"/>
  <c r="S71" i="34"/>
  <c r="DJ72" i="17"/>
  <c r="O71" i="34"/>
  <c r="N71" i="34"/>
  <c r="L71" i="34"/>
  <c r="R71" i="34"/>
  <c r="DK72" i="17"/>
  <c r="CZ71" i="17"/>
  <c r="EB73" i="17" l="1"/>
  <c r="EX73" i="17"/>
  <c r="EE73" i="17"/>
  <c r="EP73" i="17"/>
  <c r="ED73" i="17"/>
  <c r="ES73" i="17"/>
  <c r="EQ73" i="17"/>
  <c r="EC73" i="17"/>
  <c r="EY73" i="17"/>
  <c r="EV73" i="17"/>
  <c r="EU73" i="17"/>
  <c r="DU72" i="17"/>
  <c r="DV72" i="17"/>
  <c r="EN72" i="17"/>
  <c r="EM72" i="17"/>
  <c r="DD73" i="17"/>
  <c r="DZ73" i="17"/>
  <c r="DR73" i="17"/>
  <c r="DT73" i="17"/>
  <c r="DY73" i="17"/>
  <c r="EA73" i="17"/>
  <c r="DQ73" i="17"/>
  <c r="DX73" i="17"/>
  <c r="DP73" i="17"/>
  <c r="EI73" i="17"/>
  <c r="EK73" i="17"/>
  <c r="DO73" i="17"/>
  <c r="EL73" i="17"/>
  <c r="EJ73" i="17"/>
  <c r="EH73" i="17"/>
  <c r="CY72" i="17"/>
  <c r="F71" i="34"/>
  <c r="G71" i="34"/>
  <c r="C71" i="34"/>
  <c r="D71" i="34"/>
  <c r="H71" i="34"/>
  <c r="E71" i="34"/>
  <c r="DI73" i="17"/>
  <c r="DC73" i="17"/>
  <c r="DB73" i="17"/>
  <c r="DH73" i="17"/>
  <c r="DE73" i="17"/>
  <c r="R72" i="34"/>
  <c r="O72" i="34"/>
  <c r="DJ73" i="17"/>
  <c r="N72" i="34"/>
  <c r="DG73" i="17"/>
  <c r="DF73" i="17"/>
  <c r="K72" i="34"/>
  <c r="Q72" i="34"/>
  <c r="S72" i="34"/>
  <c r="L72" i="34"/>
  <c r="DK73" i="17"/>
  <c r="P72" i="34"/>
  <c r="CZ72" i="17"/>
  <c r="EG73" i="17" l="1"/>
  <c r="DS73" i="17"/>
  <c r="ER73" i="17"/>
  <c r="EC74" i="17"/>
  <c r="EX74" i="17"/>
  <c r="ED74" i="17"/>
  <c r="EQ74" i="17"/>
  <c r="EE74" i="17"/>
  <c r="EU74" i="17"/>
  <c r="ES74" i="17"/>
  <c r="EV74" i="17"/>
  <c r="EY74" i="17"/>
  <c r="ER74" i="17"/>
  <c r="DU73" i="17"/>
  <c r="DV73" i="17"/>
  <c r="EN73" i="17"/>
  <c r="EM73" i="17"/>
  <c r="DD74" i="17"/>
  <c r="DZ74" i="17"/>
  <c r="DY74" i="17"/>
  <c r="DQ74" i="17"/>
  <c r="DS74" i="17"/>
  <c r="EK74" i="17"/>
  <c r="EI74" i="17"/>
  <c r="EH74" i="17"/>
  <c r="DT74" i="17"/>
  <c r="DX74" i="17"/>
  <c r="DP74" i="17"/>
  <c r="EJ74" i="17"/>
  <c r="DR74" i="17"/>
  <c r="EA74" i="17"/>
  <c r="DO74" i="17"/>
  <c r="EL74" i="17"/>
  <c r="EG74" i="17"/>
  <c r="CY73" i="17"/>
  <c r="DB74" i="17"/>
  <c r="DH74" i="17"/>
  <c r="DI74" i="17"/>
  <c r="DC74" i="17"/>
  <c r="DE74" i="17"/>
  <c r="P73" i="34"/>
  <c r="K73" i="34"/>
  <c r="Q73" i="34"/>
  <c r="DF74" i="17"/>
  <c r="L73" i="34"/>
  <c r="DG74" i="17"/>
  <c r="DK74" i="17"/>
  <c r="S73" i="34"/>
  <c r="O73" i="34"/>
  <c r="R73" i="34"/>
  <c r="DJ74" i="17"/>
  <c r="N73" i="34"/>
  <c r="D72" i="34"/>
  <c r="H72" i="34"/>
  <c r="E72" i="34"/>
  <c r="F72" i="34"/>
  <c r="C72" i="34"/>
  <c r="G72" i="34"/>
  <c r="CZ73" i="17"/>
  <c r="EP74" i="17" l="1"/>
  <c r="EB74" i="17"/>
  <c r="EC75" i="17"/>
  <c r="EY75" i="17"/>
  <c r="EB75" i="17"/>
  <c r="EE75" i="17"/>
  <c r="EP75" i="17"/>
  <c r="EX75" i="17"/>
  <c r="EQ75" i="17"/>
  <c r="EV75" i="17"/>
  <c r="ED75" i="17"/>
  <c r="ER75" i="17"/>
  <c r="ES75" i="17"/>
  <c r="DU74" i="17"/>
  <c r="DV74" i="17"/>
  <c r="EN74" i="17"/>
  <c r="EM74" i="17"/>
  <c r="DD75" i="17"/>
  <c r="DY75" i="17"/>
  <c r="EA75" i="17"/>
  <c r="DX75" i="17"/>
  <c r="DQ75" i="17"/>
  <c r="DS75" i="17"/>
  <c r="DZ75" i="17"/>
  <c r="EL75" i="17"/>
  <c r="EK75" i="17"/>
  <c r="EJ75" i="17"/>
  <c r="EG75" i="17"/>
  <c r="EI75" i="17"/>
  <c r="DT75" i="17"/>
  <c r="DO75" i="17"/>
  <c r="EH75" i="17"/>
  <c r="DR75" i="17"/>
  <c r="DP75" i="17"/>
  <c r="CY74" i="17"/>
  <c r="D73" i="34"/>
  <c r="H73" i="34"/>
  <c r="C73" i="34"/>
  <c r="F73" i="34"/>
  <c r="E73" i="34"/>
  <c r="G73" i="34"/>
  <c r="DC75" i="17"/>
  <c r="DB75" i="17"/>
  <c r="DE75" i="17"/>
  <c r="DI75" i="17"/>
  <c r="DH75" i="17"/>
  <c r="R74" i="34"/>
  <c r="O74" i="34"/>
  <c r="DJ75" i="17"/>
  <c r="S74" i="34"/>
  <c r="N74" i="34"/>
  <c r="DK75" i="17"/>
  <c r="K74" i="34"/>
  <c r="DG75" i="17"/>
  <c r="Q74" i="34"/>
  <c r="L74" i="34"/>
  <c r="P74" i="34"/>
  <c r="DF75" i="17"/>
  <c r="CZ74" i="17"/>
  <c r="EU75" i="17" l="1"/>
  <c r="EX76" i="17"/>
  <c r="EQ76" i="17"/>
  <c r="EY76" i="17"/>
  <c r="ES76" i="17"/>
  <c r="ER76" i="17"/>
  <c r="EP76" i="17"/>
  <c r="EU76" i="17"/>
  <c r="EC76" i="17"/>
  <c r="EB76" i="17"/>
  <c r="ED76" i="17"/>
  <c r="EE76" i="17"/>
  <c r="EV76" i="17"/>
  <c r="DV75" i="17"/>
  <c r="EN75" i="17"/>
  <c r="EM75" i="17"/>
  <c r="DD76" i="17"/>
  <c r="DZ76" i="17"/>
  <c r="DR76" i="17"/>
  <c r="DT76" i="17"/>
  <c r="DY76" i="17"/>
  <c r="EA76" i="17"/>
  <c r="DQ76" i="17"/>
  <c r="DX76" i="17"/>
  <c r="DS76" i="17"/>
  <c r="EJ76" i="17"/>
  <c r="DP76" i="17"/>
  <c r="DO76" i="17"/>
  <c r="EK76" i="17"/>
  <c r="EG76" i="17"/>
  <c r="EL76" i="17"/>
  <c r="EH76" i="17"/>
  <c r="EI76" i="17"/>
  <c r="H74" i="34"/>
  <c r="D74" i="34"/>
  <c r="E74" i="34"/>
  <c r="F74" i="34"/>
  <c r="G74" i="34"/>
  <c r="C74" i="34"/>
  <c r="CY75" i="17"/>
  <c r="DB76" i="17"/>
  <c r="DC76" i="17"/>
  <c r="DH76" i="17"/>
  <c r="DI76" i="17"/>
  <c r="DE76" i="17"/>
  <c r="DF76" i="17"/>
  <c r="N75" i="34"/>
  <c r="P75" i="34"/>
  <c r="DG76" i="17"/>
  <c r="K75" i="34"/>
  <c r="R75" i="34"/>
  <c r="S75" i="34"/>
  <c r="O75" i="34"/>
  <c r="DK76" i="17"/>
  <c r="Q75" i="34"/>
  <c r="DJ76" i="17"/>
  <c r="L75" i="34"/>
  <c r="CZ75" i="17"/>
  <c r="DU75" i="17" l="1"/>
  <c r="EB77" i="17"/>
  <c r="EU77" i="17"/>
  <c r="EX77" i="17"/>
  <c r="EP77" i="17"/>
  <c r="ED77" i="17"/>
  <c r="ES77" i="17"/>
  <c r="EQ77" i="17"/>
  <c r="EV77" i="17"/>
  <c r="EC77" i="17"/>
  <c r="EY77" i="17"/>
  <c r="ER77" i="17"/>
  <c r="EE77" i="17"/>
  <c r="DV76" i="17"/>
  <c r="DU76" i="17"/>
  <c r="EN76" i="17"/>
  <c r="EM76" i="17"/>
  <c r="DD77" i="17"/>
  <c r="DS77" i="17"/>
  <c r="DZ77" i="17"/>
  <c r="DR77" i="17"/>
  <c r="DT77" i="17"/>
  <c r="DY77" i="17"/>
  <c r="EA77" i="17"/>
  <c r="DQ77" i="17"/>
  <c r="EJ77" i="17"/>
  <c r="EG77" i="17"/>
  <c r="DX77" i="17"/>
  <c r="DO77" i="17"/>
  <c r="EL77" i="17"/>
  <c r="EH77" i="17"/>
  <c r="EI77" i="17"/>
  <c r="DP77" i="17"/>
  <c r="CY76" i="17"/>
  <c r="DI77" i="17"/>
  <c r="DC77" i="17"/>
  <c r="DB77" i="17"/>
  <c r="DH77" i="17"/>
  <c r="DE77" i="17"/>
  <c r="R76" i="34"/>
  <c r="O76" i="34"/>
  <c r="DJ77" i="17"/>
  <c r="N76" i="34"/>
  <c r="DF77" i="17"/>
  <c r="S76" i="34"/>
  <c r="DK77" i="17"/>
  <c r="DG77" i="17"/>
  <c r="P76" i="34"/>
  <c r="L76" i="34"/>
  <c r="K76" i="34"/>
  <c r="Q76" i="34"/>
  <c r="F75" i="34"/>
  <c r="H75" i="34"/>
  <c r="C75" i="34"/>
  <c r="G75" i="34"/>
  <c r="D75" i="34"/>
  <c r="E75" i="34"/>
  <c r="CZ76" i="17"/>
  <c r="EK77" i="17" l="1"/>
  <c r="EC78" i="17"/>
  <c r="EV78" i="17"/>
  <c r="EU78" i="17"/>
  <c r="EX78" i="17"/>
  <c r="ED78" i="17"/>
  <c r="EQ78" i="17"/>
  <c r="EY78" i="17"/>
  <c r="EE78" i="17"/>
  <c r="ES78" i="17"/>
  <c r="EB78" i="17"/>
  <c r="EP78" i="17"/>
  <c r="ER78" i="17"/>
  <c r="DU77" i="17"/>
  <c r="DV77" i="17"/>
  <c r="EN77" i="17"/>
  <c r="EM77" i="17"/>
  <c r="DD78" i="17"/>
  <c r="DZ78" i="17"/>
  <c r="DQ78" i="17"/>
  <c r="DR78" i="17"/>
  <c r="DT78" i="17"/>
  <c r="DY78" i="17"/>
  <c r="EA78" i="17"/>
  <c r="DS78" i="17"/>
  <c r="DO78" i="17"/>
  <c r="DX78" i="17"/>
  <c r="EK78" i="17"/>
  <c r="DP78" i="17"/>
  <c r="EL78" i="17"/>
  <c r="EI78" i="17"/>
  <c r="EJ78" i="17"/>
  <c r="EH78" i="17"/>
  <c r="EG78" i="17"/>
  <c r="CY77" i="17"/>
  <c r="DB78" i="17"/>
  <c r="DH78" i="17"/>
  <c r="DI78" i="17"/>
  <c r="DC78" i="17"/>
  <c r="DE78" i="17"/>
  <c r="DF78" i="17"/>
  <c r="L77" i="34"/>
  <c r="O77" i="34"/>
  <c r="P77" i="34"/>
  <c r="K77" i="34"/>
  <c r="DG78" i="17"/>
  <c r="Q77" i="34"/>
  <c r="DK78" i="17"/>
  <c r="N77" i="34"/>
  <c r="R77" i="34"/>
  <c r="DJ78" i="17"/>
  <c r="S77" i="34"/>
  <c r="C76" i="34"/>
  <c r="D76" i="34"/>
  <c r="H76" i="34"/>
  <c r="G76" i="34"/>
  <c r="E76" i="34"/>
  <c r="F76" i="34"/>
  <c r="CZ77" i="17"/>
  <c r="ED79" i="17" l="1"/>
  <c r="EY79" i="17"/>
  <c r="EQ79" i="17"/>
  <c r="EB79" i="17"/>
  <c r="ER79" i="17"/>
  <c r="ES79" i="17"/>
  <c r="EV79" i="17"/>
  <c r="EC79" i="17"/>
  <c r="EE79" i="17"/>
  <c r="EU79" i="17"/>
  <c r="EP79" i="17"/>
  <c r="DV78" i="17"/>
  <c r="DU78" i="17"/>
  <c r="EM78" i="17"/>
  <c r="EN78" i="17"/>
  <c r="DD79" i="17"/>
  <c r="DQ79" i="17"/>
  <c r="DZ79" i="17"/>
  <c r="DR79" i="17"/>
  <c r="DT79" i="17"/>
  <c r="DX79" i="17"/>
  <c r="DS79" i="17"/>
  <c r="DY79" i="17"/>
  <c r="EA79" i="17"/>
  <c r="EL79" i="17"/>
  <c r="EJ79" i="17"/>
  <c r="EI79" i="17"/>
  <c r="EH79" i="17"/>
  <c r="DP79" i="17"/>
  <c r="EK79" i="17"/>
  <c r="EG79" i="17"/>
  <c r="CY78" i="17"/>
  <c r="DC79" i="17"/>
  <c r="DI79" i="17"/>
  <c r="DB79" i="17"/>
  <c r="DH79" i="17"/>
  <c r="DE79" i="17"/>
  <c r="L78" i="34"/>
  <c r="R78" i="34"/>
  <c r="DJ79" i="17"/>
  <c r="S78" i="34"/>
  <c r="O78" i="34"/>
  <c r="N78" i="34"/>
  <c r="DK79" i="17"/>
  <c r="Q78" i="34"/>
  <c r="DG79" i="17"/>
  <c r="DF79" i="17"/>
  <c r="K78" i="34"/>
  <c r="H77" i="34"/>
  <c r="F77" i="34"/>
  <c r="C77" i="34"/>
  <c r="E77" i="34"/>
  <c r="D77" i="34"/>
  <c r="G77" i="34"/>
  <c r="CZ78" i="17"/>
  <c r="P78" i="34" l="1"/>
  <c r="DO79" i="17"/>
  <c r="EX79" i="17"/>
  <c r="EE80" i="17"/>
  <c r="ED80" i="17"/>
  <c r="EV80" i="17"/>
  <c r="EY80" i="17"/>
  <c r="ES80" i="17"/>
  <c r="ER80" i="17"/>
  <c r="EP80" i="17"/>
  <c r="EU80" i="17"/>
  <c r="EQ80" i="17"/>
  <c r="EC80" i="17"/>
  <c r="EB80" i="17"/>
  <c r="EX80" i="17"/>
  <c r="DU79" i="17"/>
  <c r="DV79" i="17"/>
  <c r="EN79" i="17"/>
  <c r="EM79" i="17"/>
  <c r="DD80" i="17"/>
  <c r="DY80" i="17"/>
  <c r="EA80" i="17"/>
  <c r="DQ80" i="17"/>
  <c r="DP80" i="17"/>
  <c r="DZ80" i="17"/>
  <c r="DR80" i="17"/>
  <c r="DT80" i="17"/>
  <c r="DS80" i="17"/>
  <c r="EI80" i="17"/>
  <c r="DO80" i="17"/>
  <c r="EK80" i="17"/>
  <c r="DX80" i="17"/>
  <c r="EG80" i="17"/>
  <c r="EJ80" i="17"/>
  <c r="EL80" i="17"/>
  <c r="EH80" i="17"/>
  <c r="CY79" i="17"/>
  <c r="DB80" i="17"/>
  <c r="DC80" i="17"/>
  <c r="DH80" i="17"/>
  <c r="DE80" i="17"/>
  <c r="DI80" i="17"/>
  <c r="DF80" i="17"/>
  <c r="P79" i="34"/>
  <c r="DG80" i="17"/>
  <c r="K79" i="34"/>
  <c r="S79" i="34"/>
  <c r="O79" i="34"/>
  <c r="DK80" i="17"/>
  <c r="Q79" i="34"/>
  <c r="R79" i="34"/>
  <c r="N79" i="34"/>
  <c r="DJ80" i="17"/>
  <c r="L79" i="34"/>
  <c r="G78" i="34"/>
  <c r="H78" i="34"/>
  <c r="F78" i="34"/>
  <c r="C78" i="34"/>
  <c r="E78" i="34"/>
  <c r="D78" i="34"/>
  <c r="CZ79" i="17"/>
  <c r="DV80" i="17" l="1"/>
  <c r="DU80" i="17"/>
  <c r="EN80" i="17"/>
  <c r="EM80" i="17"/>
  <c r="CY80" i="17"/>
  <c r="D79" i="34"/>
  <c r="F79" i="34"/>
  <c r="C79" i="34"/>
  <c r="E79" i="34"/>
  <c r="G79" i="34"/>
  <c r="H79" i="34"/>
  <c r="CZ80" i="17"/>
  <c r="S80" i="34" l="1"/>
  <c r="S81" i="34"/>
  <c r="DE81" i="17"/>
  <c r="DE82" i="17"/>
  <c r="DZ81" i="17"/>
  <c r="DZ82" i="17"/>
  <c r="ED81" i="17"/>
  <c r="ED82" i="17"/>
  <c r="DK81" i="17"/>
  <c r="DK82" i="17"/>
  <c r="DH81" i="17"/>
  <c r="DH82" i="17"/>
  <c r="DX81" i="17"/>
  <c r="DX82" i="17"/>
  <c r="DQ81" i="17"/>
  <c r="DQ82" i="17"/>
  <c r="DD81" i="17"/>
  <c r="DD82" i="17"/>
  <c r="EP81" i="17"/>
  <c r="EP82" i="17"/>
  <c r="N80" i="34"/>
  <c r="N81" i="34"/>
  <c r="DG81" i="17"/>
  <c r="DG82" i="17"/>
  <c r="DB81" i="17"/>
  <c r="DB82" i="17"/>
  <c r="EJ81" i="17"/>
  <c r="EJ82" i="17"/>
  <c r="EU81" i="17"/>
  <c r="EU82" i="17"/>
  <c r="EV81" i="17"/>
  <c r="EV82" i="17"/>
  <c r="L80" i="34"/>
  <c r="L81" i="34"/>
  <c r="DJ82" i="17"/>
  <c r="DC82" i="17"/>
  <c r="EK81" i="17"/>
  <c r="EK82" i="17"/>
  <c r="DS81" i="17"/>
  <c r="DS82" i="17"/>
  <c r="ER81" i="17"/>
  <c r="ER82" i="17"/>
  <c r="EX81" i="17"/>
  <c r="EX82" i="17"/>
  <c r="K81" i="34"/>
  <c r="O80" i="34"/>
  <c r="O81" i="34"/>
  <c r="EA81" i="17"/>
  <c r="EA82" i="17"/>
  <c r="EY82" i="17"/>
  <c r="EE81" i="17"/>
  <c r="EE82" i="17"/>
  <c r="DF81" i="17"/>
  <c r="DF82" i="17"/>
  <c r="EH81" i="17"/>
  <c r="EH82" i="17"/>
  <c r="EG81" i="17"/>
  <c r="EG82" i="17"/>
  <c r="DY81" i="17"/>
  <c r="DY82" i="17"/>
  <c r="EC81" i="17"/>
  <c r="EC82" i="17"/>
  <c r="EB81" i="17"/>
  <c r="EB82" i="17"/>
  <c r="EL81" i="17"/>
  <c r="EL82" i="17"/>
  <c r="EI81" i="17"/>
  <c r="EI82" i="17"/>
  <c r="DT81" i="17"/>
  <c r="DT82" i="17"/>
  <c r="EQ81" i="17"/>
  <c r="EQ82" i="17"/>
  <c r="P80" i="34"/>
  <c r="P81" i="34"/>
  <c r="Q80" i="34"/>
  <c r="Q81" i="34"/>
  <c r="DI81" i="17"/>
  <c r="DI82" i="17"/>
  <c r="DO81" i="17"/>
  <c r="DO82" i="17"/>
  <c r="DP81" i="17"/>
  <c r="DP82" i="17"/>
  <c r="DR82" i="17"/>
  <c r="ES82" i="17"/>
  <c r="ES81" i="17" l="1"/>
  <c r="DR81" i="17"/>
  <c r="R81" i="34"/>
  <c r="R80" i="34"/>
  <c r="EY81" i="17"/>
  <c r="K80" i="34"/>
  <c r="DC81" i="17"/>
  <c r="DJ81" i="17"/>
  <c r="H80" i="34"/>
  <c r="H81" i="34"/>
  <c r="CZ81" i="17"/>
  <c r="CZ82" i="17"/>
  <c r="EN81" i="17"/>
  <c r="EN82" i="17"/>
  <c r="C80" i="34"/>
  <c r="C81" i="34"/>
  <c r="EM81" i="17"/>
  <c r="EM82" i="17"/>
  <c r="G80" i="34"/>
  <c r="DU81" i="17"/>
  <c r="DU82" i="17"/>
  <c r="CY81" i="17"/>
  <c r="CY82" i="17"/>
  <c r="DV81" i="17"/>
  <c r="DV82" i="17"/>
  <c r="F80" i="34"/>
  <c r="F81" i="34"/>
  <c r="E80" i="34"/>
  <c r="E81" i="34"/>
  <c r="D80" i="34"/>
  <c r="D81" i="34"/>
  <c r="G81" i="34" l="1"/>
  <c r="CS23" i="36" l="1"/>
  <c r="CS19" i="36" s="1"/>
  <c r="CK23" i="36"/>
  <c r="CK19" i="36" s="1"/>
  <c r="CH23" i="36"/>
  <c r="CH19" i="36" s="1"/>
  <c r="CE23" i="36"/>
  <c r="CE19" i="36" s="1"/>
  <c r="DJ23" i="36"/>
  <c r="DJ19" i="36" s="1"/>
  <c r="E24" i="27" s="1"/>
  <c r="DI23" i="36"/>
  <c r="DI19" i="36" s="1"/>
  <c r="DK23" i="36"/>
  <c r="DK19" i="36" s="1"/>
  <c r="CX23" i="36"/>
  <c r="CX19" i="36" s="1"/>
  <c r="DP23" i="36"/>
  <c r="DP19" i="36" s="1"/>
  <c r="DF23" i="36"/>
  <c r="DF19" i="36" s="1"/>
  <c r="CZ23" i="36"/>
  <c r="CZ19" i="36" s="1"/>
  <c r="BR23" i="36"/>
  <c r="BR19" i="36" s="1"/>
  <c r="CD23" i="36"/>
  <c r="CD19" i="36" s="1"/>
  <c r="G24" i="27" s="1"/>
  <c r="CO23" i="36"/>
  <c r="CO19" i="36" s="1"/>
  <c r="DM23" i="36"/>
  <c r="DM19" i="36" s="1"/>
  <c r="BV23" i="36"/>
  <c r="BV19" i="36" s="1"/>
  <c r="B24" i="27" s="1"/>
  <c r="CB23" i="36"/>
  <c r="CB19" i="36" s="1"/>
  <c r="F24" i="27" s="1"/>
  <c r="CF23" i="36"/>
  <c r="CF19" i="36" s="1"/>
  <c r="H24" i="27" s="1"/>
  <c r="CI23" i="36"/>
  <c r="CI19" i="36" s="1"/>
  <c r="BX23" i="36"/>
  <c r="BX19" i="36" s="1"/>
  <c r="CL23" i="36"/>
  <c r="CL19" i="36" s="1"/>
  <c r="DB23" i="36"/>
  <c r="DB19" i="36" s="1"/>
  <c r="CP23" i="36"/>
  <c r="CP19" i="36" s="1"/>
  <c r="CM23" i="36"/>
  <c r="CM19" i="36" s="1"/>
  <c r="BY23" i="36"/>
  <c r="BY19" i="36" s="1"/>
  <c r="C24" i="27" s="1"/>
  <c r="DG23" i="36"/>
  <c r="DG19" i="36" s="1"/>
  <c r="D23" i="27" s="1"/>
  <c r="CC23" i="36"/>
  <c r="CC19" i="36" s="1"/>
  <c r="CT23" i="36"/>
  <c r="CT19" i="36" s="1"/>
  <c r="CN23" i="36"/>
  <c r="CN19" i="36" s="1"/>
  <c r="BU23" i="36"/>
  <c r="BU19" i="36" s="1"/>
  <c r="CW23" i="36"/>
  <c r="CW19" i="36" s="1"/>
  <c r="DN23" i="36"/>
  <c r="DN19" i="36" s="1"/>
  <c r="CV23" i="36"/>
  <c r="CV19" i="36" s="1"/>
  <c r="DL23" i="36"/>
  <c r="DL19" i="36" s="1"/>
  <c r="I24" i="27" s="1"/>
  <c r="BS23" i="36"/>
  <c r="BS19" i="36" s="1"/>
  <c r="DH23" i="36"/>
  <c r="DH19" i="36" s="1"/>
  <c r="D24" i="27" s="1"/>
  <c r="CQ23" i="36"/>
  <c r="CQ19" i="36" s="1"/>
  <c r="DC23" i="36"/>
  <c r="DC19" i="36" s="1"/>
  <c r="K24" i="27" s="1"/>
  <c r="CY23" i="36"/>
  <c r="CY19" i="36" s="1"/>
  <c r="D25" i="27" l="1"/>
  <c r="CJ23" i="36"/>
  <c r="CJ19" i="36" s="1"/>
  <c r="CA23" i="36"/>
  <c r="CA19" i="36" s="1"/>
  <c r="DE23" i="36"/>
  <c r="DE19" i="36" s="1"/>
  <c r="Y10" i="37"/>
  <c r="Y16" i="37"/>
  <c r="J10" i="37"/>
  <c r="J16" i="37"/>
  <c r="B23" i="27"/>
  <c r="B25" i="27" s="1"/>
  <c r="DO23" i="36"/>
  <c r="DO19" i="36" s="1"/>
  <c r="O26" i="37"/>
  <c r="G23" i="27"/>
  <c r="G25" i="27" s="1"/>
  <c r="O20" i="37"/>
  <c r="T30" i="37"/>
  <c r="T36" i="37"/>
  <c r="Y30" i="37"/>
  <c r="Y36" i="37"/>
  <c r="K23" i="27"/>
  <c r="K25" i="27" s="1"/>
  <c r="J30" i="37"/>
  <c r="J36" i="37"/>
  <c r="C23" i="27"/>
  <c r="C25" i="27" s="1"/>
  <c r="O10" i="37"/>
  <c r="O16" i="37"/>
  <c r="E16" i="37"/>
  <c r="E10" i="37"/>
  <c r="E20" i="37"/>
  <c r="I23" i="27"/>
  <c r="I25" i="27" s="1"/>
  <c r="Y20" i="37"/>
  <c r="Y26" i="37"/>
  <c r="E23" i="27"/>
  <c r="E25" i="27" s="1"/>
  <c r="T10" i="37"/>
  <c r="T16" i="37"/>
  <c r="H23" i="27"/>
  <c r="H25" i="27" s="1"/>
  <c r="T26" i="37"/>
  <c r="T20" i="37"/>
  <c r="O30" i="37"/>
  <c r="O36" i="37"/>
  <c r="CJ25" i="36"/>
  <c r="CH25" i="36"/>
  <c r="BR25" i="36"/>
  <c r="CO25" i="36"/>
  <c r="DP25" i="36"/>
  <c r="CF25" i="36"/>
  <c r="CL25" i="36"/>
  <c r="DN25" i="36"/>
  <c r="CW25" i="36"/>
  <c r="DM25" i="36"/>
  <c r="CX25" i="36"/>
  <c r="BY25" i="36"/>
  <c r="DM24" i="36"/>
  <c r="DM20" i="36" s="1"/>
  <c r="CN24" i="36"/>
  <c r="CN20" i="36" s="1"/>
  <c r="CM24" i="36"/>
  <c r="CM20" i="36" s="1"/>
  <c r="CW24" i="36"/>
  <c r="CW20" i="36" s="1"/>
  <c r="CY24" i="36"/>
  <c r="CY20" i="36" s="1"/>
  <c r="CD24" i="36"/>
  <c r="CD20" i="36" s="1"/>
  <c r="DH24" i="36"/>
  <c r="DH20" i="36" s="1"/>
  <c r="DG24" i="36"/>
  <c r="DG20" i="36" s="1"/>
  <c r="BS24" i="36"/>
  <c r="BS20" i="36" s="1"/>
  <c r="BR24" i="36"/>
  <c r="BR20" i="36" s="1"/>
  <c r="E12" i="37" s="1"/>
  <c r="D12" i="37" s="1"/>
  <c r="CX24" i="36"/>
  <c r="CX20" i="36" s="1"/>
  <c r="CA24" i="36"/>
  <c r="CA20" i="36" s="1"/>
  <c r="J22" i="37" s="1"/>
  <c r="I22" i="37" s="1"/>
  <c r="CC24" i="36"/>
  <c r="CC20" i="36" s="1"/>
  <c r="O22" i="37" s="1"/>
  <c r="N22" i="37" s="1"/>
  <c r="CI24" i="36"/>
  <c r="CI20" i="36" s="1"/>
  <c r="CP24" i="36"/>
  <c r="CP20" i="36" s="1"/>
  <c r="T32" i="37" s="1"/>
  <c r="S32" i="37" s="1"/>
  <c r="CJ24" i="36"/>
  <c r="CJ20" i="36" s="1"/>
  <c r="E32" i="37" s="1"/>
  <c r="D32" i="37" s="1"/>
  <c r="DK24" i="36"/>
  <c r="DK20" i="36" s="1"/>
  <c r="Y22" i="37" s="1"/>
  <c r="X22" i="37" s="1"/>
  <c r="CT24" i="36"/>
  <c r="CT20" i="36" s="1"/>
  <c r="BV24" i="36"/>
  <c r="BV20" i="36" s="1"/>
  <c r="CE24" i="36"/>
  <c r="CE20" i="36" s="1"/>
  <c r="T22" i="37" s="1"/>
  <c r="S22" i="37" s="1"/>
  <c r="BU24" i="36"/>
  <c r="BU20" i="36" s="1"/>
  <c r="J12" i="37" s="1"/>
  <c r="I12" i="37" s="1"/>
  <c r="BX24" i="36"/>
  <c r="BX20" i="36" s="1"/>
  <c r="O12" i="37" s="1"/>
  <c r="N12" i="37" s="1"/>
  <c r="DC24" i="36"/>
  <c r="DC20" i="36" s="1"/>
  <c r="DJ24" i="36"/>
  <c r="DJ20" i="36" s="1"/>
  <c r="CO24" i="36"/>
  <c r="CO20" i="36" s="1"/>
  <c r="BY24" i="36"/>
  <c r="BY20" i="36" s="1"/>
  <c r="CS24" i="36"/>
  <c r="CS20" i="36" s="1"/>
  <c r="O32" i="37" s="1"/>
  <c r="N32" i="37" s="1"/>
  <c r="DI24" i="36"/>
  <c r="DI20" i="36" s="1"/>
  <c r="T12" i="37" s="1"/>
  <c r="S12" i="37" s="1"/>
  <c r="DO24" i="36"/>
  <c r="DO20" i="36" s="1"/>
  <c r="DL24" i="36"/>
  <c r="DL20" i="36" s="1"/>
  <c r="CL24" i="36"/>
  <c r="CL20" i="36" s="1"/>
  <c r="J32" i="37" s="1"/>
  <c r="I32" i="37" s="1"/>
  <c r="DB24" i="36"/>
  <c r="DB20" i="36" s="1"/>
  <c r="Y32" i="37" s="1"/>
  <c r="X32" i="37" s="1"/>
  <c r="DP24" i="36"/>
  <c r="DP20" i="36" s="1"/>
  <c r="CV24" i="36"/>
  <c r="CV20" i="36" s="1"/>
  <c r="Y12" i="37" s="1"/>
  <c r="X12" i="37" s="1"/>
  <c r="DN24" i="36"/>
  <c r="DN20" i="36" s="1"/>
  <c r="CB24" i="36"/>
  <c r="CB20" i="36" s="1"/>
  <c r="CK24" i="36"/>
  <c r="CK20" i="36" s="1"/>
  <c r="DF24" i="36"/>
  <c r="DF20" i="36" s="1"/>
  <c r="CH24" i="36"/>
  <c r="CH20" i="36" s="1"/>
  <c r="CF24" i="36"/>
  <c r="CF20" i="36" s="1"/>
  <c r="DE24" i="36"/>
  <c r="DE20" i="36" s="1"/>
  <c r="CQ24" i="36"/>
  <c r="CQ20" i="36" s="1"/>
  <c r="DA23" i="36" l="1"/>
  <c r="DA19" i="36" s="1"/>
  <c r="E26" i="37" s="1"/>
  <c r="F23" i="27"/>
  <c r="F25" i="27" s="1"/>
  <c r="J26" i="37"/>
  <c r="J20" i="37"/>
  <c r="E30" i="37"/>
  <c r="E36" i="37"/>
  <c r="BS25" i="36"/>
  <c r="CS25" i="36"/>
  <c r="CD25" i="36"/>
  <c r="DG25" i="36"/>
  <c r="DB25" i="36"/>
  <c r="DI25" i="36"/>
  <c r="CQ25" i="36"/>
  <c r="CB25" i="36"/>
  <c r="CC25" i="36"/>
  <c r="DH25" i="36"/>
  <c r="CT25" i="36"/>
  <c r="DF25" i="36"/>
  <c r="DK25" i="36"/>
  <c r="CA25" i="36"/>
  <c r="BU25" i="36"/>
  <c r="DE25" i="36"/>
  <c r="DL25" i="36"/>
  <c r="CP25" i="36"/>
  <c r="DJ25" i="36"/>
  <c r="DA24" i="36"/>
  <c r="DA20" i="36" s="1"/>
  <c r="CS26" i="36"/>
  <c r="CP26" i="36"/>
  <c r="DN26" i="36"/>
  <c r="CL26" i="36"/>
  <c r="DL26" i="36"/>
  <c r="CW26" i="36"/>
  <c r="DI26" i="36"/>
  <c r="CO26" i="36"/>
  <c r="CM26" i="36"/>
  <c r="DF26" i="36"/>
  <c r="CC26" i="36"/>
  <c r="CB26" i="36"/>
  <c r="CI26" i="36"/>
  <c r="CE26" i="36"/>
  <c r="DC26" i="36"/>
  <c r="CQ26" i="36"/>
  <c r="BU26" i="36"/>
  <c r="DH26" i="36"/>
  <c r="BX26" i="36"/>
  <c r="DB26" i="36"/>
  <c r="BY26" i="36"/>
  <c r="DE26" i="36"/>
  <c r="CJ26" i="36"/>
  <c r="CY26" i="36"/>
  <c r="CA26" i="36"/>
  <c r="BV26" i="36"/>
  <c r="CF26" i="36"/>
  <c r="CV26" i="36"/>
  <c r="CH26" i="36"/>
  <c r="CK26" i="36"/>
  <c r="CN26" i="36"/>
  <c r="BS26" i="36"/>
  <c r="DK26" i="36"/>
  <c r="CX26" i="36"/>
  <c r="CT26" i="36"/>
  <c r="DG26" i="36"/>
  <c r="DP26" i="36"/>
  <c r="BR26" i="36"/>
  <c r="DJ26" i="36"/>
  <c r="CD26" i="36"/>
  <c r="DO26" i="36"/>
  <c r="CZ24" i="36"/>
  <c r="CZ20" i="36" s="1"/>
  <c r="E22" i="37" s="1"/>
  <c r="D22" i="37" s="1"/>
  <c r="CZ25" i="36"/>
  <c r="DA25" i="36"/>
  <c r="DM26" i="36" l="1"/>
  <c r="BV25" i="36"/>
  <c r="CE25" i="36"/>
  <c r="CM25" i="36"/>
  <c r="DC25" i="36"/>
  <c r="CN25" i="36"/>
  <c r="CY25" i="36"/>
  <c r="CV25" i="36"/>
  <c r="CI25" i="36"/>
  <c r="CK25" i="36"/>
  <c r="BX25" i="36"/>
  <c r="DO25" i="36"/>
  <c r="CZ26" i="36"/>
  <c r="DA26" i="36"/>
  <c r="CF27" i="36"/>
  <c r="CP27" i="36"/>
  <c r="DF27" i="36"/>
  <c r="BU27" i="36"/>
  <c r="CH27" i="36"/>
  <c r="DO27" i="36"/>
  <c r="DL27" i="36"/>
  <c r="CN27" i="36"/>
  <c r="BR27" i="36"/>
  <c r="BY27" i="36"/>
  <c r="DC27" i="36"/>
  <c r="CT27" i="36"/>
  <c r="CM27" i="36"/>
  <c r="CC27" i="36"/>
  <c r="DP27" i="36"/>
  <c r="DG27" i="36"/>
  <c r="DK27" i="36"/>
  <c r="DH27" i="36"/>
  <c r="DJ27" i="36"/>
  <c r="DN27" i="36"/>
  <c r="BV27" i="36"/>
  <c r="CA27" i="36"/>
  <c r="CB27" i="36"/>
  <c r="CX27" i="36"/>
  <c r="CW27" i="36"/>
  <c r="CY27" i="36"/>
  <c r="CI27" i="36"/>
  <c r="CD27" i="36"/>
  <c r="DE27" i="36"/>
  <c r="BX27" i="36"/>
  <c r="CJ27" i="36"/>
  <c r="CS27" i="36"/>
  <c r="CV27" i="36"/>
  <c r="BS27" i="36"/>
  <c r="CL27" i="36"/>
  <c r="CO27" i="36"/>
  <c r="CK27" i="36"/>
  <c r="CQ27" i="36"/>
  <c r="DM27" i="36"/>
  <c r="CE27" i="36"/>
  <c r="DI27" i="36"/>
  <c r="DB27" i="36"/>
  <c r="CZ27" i="36" l="1"/>
  <c r="DA27" i="36"/>
  <c r="CV28" i="36"/>
  <c r="BS28" i="36"/>
  <c r="DN28" i="36"/>
  <c r="CB28" i="36"/>
  <c r="CH28" i="36"/>
  <c r="CS28" i="36"/>
  <c r="DH28" i="36"/>
  <c r="CW28" i="36"/>
  <c r="CE28" i="36"/>
  <c r="CO28" i="36"/>
  <c r="BV28" i="36"/>
  <c r="DI28" i="36"/>
  <c r="DK28" i="36"/>
  <c r="DB28" i="36"/>
  <c r="CD28" i="36"/>
  <c r="CN28" i="36"/>
  <c r="CQ28" i="36"/>
  <c r="DP28" i="36"/>
  <c r="BU28" i="36"/>
  <c r="CT28" i="36"/>
  <c r="DO28" i="36"/>
  <c r="CJ28" i="36"/>
  <c r="BY28" i="36"/>
  <c r="CI28" i="36"/>
  <c r="DG28" i="36"/>
  <c r="BX28" i="36"/>
  <c r="CF28" i="36"/>
  <c r="CC28" i="36"/>
  <c r="CA28" i="36"/>
  <c r="CK28" i="36"/>
  <c r="CY28" i="36"/>
  <c r="DF28" i="36"/>
  <c r="CX28" i="36"/>
  <c r="DJ28" i="36"/>
  <c r="DC28" i="36"/>
  <c r="DL28" i="36"/>
  <c r="CM28" i="36"/>
  <c r="DE28" i="36"/>
  <c r="CL28" i="36"/>
  <c r="BR28" i="36" l="1"/>
  <c r="CP28" i="36"/>
  <c r="DM28" i="36"/>
  <c r="CZ28" i="36"/>
  <c r="DA28" i="36"/>
  <c r="BS29" i="36"/>
  <c r="CM29" i="36"/>
  <c r="CW29" i="36"/>
  <c r="CY29" i="36"/>
  <c r="DI29" i="36"/>
  <c r="DG29" i="36"/>
  <c r="DO29" i="36"/>
  <c r="CS29" i="36"/>
  <c r="CA29" i="36"/>
  <c r="CQ29" i="36"/>
  <c r="DN29" i="36"/>
  <c r="CJ29" i="36"/>
  <c r="DM29" i="36"/>
  <c r="CD29" i="36"/>
  <c r="CX29" i="36"/>
  <c r="DJ29" i="36"/>
  <c r="CK29" i="36"/>
  <c r="CP29" i="36"/>
  <c r="CF29" i="36"/>
  <c r="CO29" i="36"/>
  <c r="CL29" i="36"/>
  <c r="DL29" i="36"/>
  <c r="DK29" i="36"/>
  <c r="CI29" i="36"/>
  <c r="CC29" i="36"/>
  <c r="CN29" i="36"/>
  <c r="CT29" i="36"/>
  <c r="DP29" i="36"/>
  <c r="CH29" i="36"/>
  <c r="BY29" i="36"/>
  <c r="BX29" i="36"/>
  <c r="DB29" i="36"/>
  <c r="DE29" i="36"/>
  <c r="BV29" i="36"/>
  <c r="DH29" i="36"/>
  <c r="DC29" i="36"/>
  <c r="CV29" i="36"/>
  <c r="BU29" i="36"/>
  <c r="DF29" i="36"/>
  <c r="CB29" i="36"/>
  <c r="CE29" i="36"/>
  <c r="BR29" i="36" l="1"/>
  <c r="DA29" i="36"/>
  <c r="CZ29" i="36"/>
  <c r="DP30" i="36"/>
  <c r="CV30" i="36"/>
  <c r="CA30" i="36"/>
  <c r="DM30" i="36"/>
  <c r="DH30" i="36"/>
  <c r="CH30" i="36"/>
  <c r="DC30" i="36"/>
  <c r="CP30" i="36"/>
  <c r="BU30" i="36"/>
  <c r="DJ30" i="36"/>
  <c r="DN30" i="36"/>
  <c r="DF30" i="36"/>
  <c r="CS30" i="36"/>
  <c r="CN30" i="36"/>
  <c r="BY30" i="36"/>
  <c r="DK30" i="36"/>
  <c r="CX30" i="36"/>
  <c r="CO30" i="36"/>
  <c r="BX30" i="36"/>
  <c r="DL30" i="36"/>
  <c r="DE30" i="36"/>
  <c r="CI30" i="36"/>
  <c r="CM30" i="36"/>
  <c r="CL30" i="36"/>
  <c r="BS30" i="36"/>
  <c r="CK30" i="36"/>
  <c r="BR30" i="36"/>
  <c r="DG30" i="36"/>
  <c r="CQ30" i="36"/>
  <c r="CD30" i="36"/>
  <c r="CW30" i="36"/>
  <c r="CF30" i="36"/>
  <c r="CT30" i="36"/>
  <c r="CC30" i="36"/>
  <c r="CB30" i="36"/>
  <c r="CJ30" i="36"/>
  <c r="CY30" i="36"/>
  <c r="BV30" i="36"/>
  <c r="CE30" i="36" l="1"/>
  <c r="DI30" i="36"/>
  <c r="DO30" i="36"/>
  <c r="DB30" i="36"/>
  <c r="CL31" i="36"/>
  <c r="CT31" i="36"/>
  <c r="CD31" i="36"/>
  <c r="BU31" i="36"/>
  <c r="DE31" i="36"/>
  <c r="CJ31" i="36"/>
  <c r="CA31" i="36"/>
  <c r="CB31" i="36"/>
  <c r="DB31" i="36"/>
  <c r="DI31" i="36"/>
  <c r="BV31" i="36"/>
  <c r="CI31" i="36"/>
  <c r="CX31" i="36"/>
  <c r="CQ31" i="36"/>
  <c r="DF31" i="36"/>
  <c r="CM31" i="36"/>
  <c r="CW31" i="36"/>
  <c r="BS31" i="36"/>
  <c r="BY31" i="36"/>
  <c r="CK31" i="36"/>
  <c r="CN31" i="36"/>
  <c r="DM31" i="36"/>
  <c r="DN31" i="36"/>
  <c r="DP31" i="36"/>
  <c r="DH31" i="36"/>
  <c r="CE31" i="36"/>
  <c r="DJ31" i="36"/>
  <c r="CP31" i="36"/>
  <c r="CV31" i="36"/>
  <c r="DC31" i="36"/>
  <c r="BX31" i="36"/>
  <c r="DG31" i="36"/>
  <c r="DK31" i="36"/>
  <c r="DL31" i="36"/>
  <c r="CO31" i="36"/>
  <c r="BR31" i="36"/>
  <c r="CC31" i="36"/>
  <c r="CY31" i="36"/>
  <c r="CS31" i="36"/>
  <c r="DO31" i="36"/>
  <c r="CF31" i="36"/>
  <c r="CZ30" i="36"/>
  <c r="DA30" i="36"/>
  <c r="CH31" i="36" l="1"/>
  <c r="CB32" i="36"/>
  <c r="BY32" i="36"/>
  <c r="CJ32" i="36"/>
  <c r="BX32" i="36"/>
  <c r="CQ32" i="36"/>
  <c r="DE32" i="36"/>
  <c r="CI32" i="36"/>
  <c r="DC32" i="36"/>
  <c r="DI32" i="36"/>
  <c r="CO32" i="36"/>
  <c r="CW32" i="36"/>
  <c r="CM32" i="36"/>
  <c r="BV32" i="36"/>
  <c r="DH32" i="36"/>
  <c r="CN32" i="36"/>
  <c r="DJ32" i="36"/>
  <c r="DM32" i="36"/>
  <c r="CL32" i="36"/>
  <c r="DN32" i="36"/>
  <c r="CC32" i="36"/>
  <c r="CY32" i="36"/>
  <c r="CS32" i="36"/>
  <c r="DO32" i="36"/>
  <c r="CK32" i="36"/>
  <c r="CT32" i="36"/>
  <c r="CH32" i="36"/>
  <c r="CF32" i="36"/>
  <c r="DB32" i="36"/>
  <c r="CA32" i="36"/>
  <c r="DP32" i="36"/>
  <c r="DF32" i="36"/>
  <c r="DK32" i="36"/>
  <c r="CV32" i="36"/>
  <c r="DL32" i="36"/>
  <c r="DG32" i="36"/>
  <c r="BS32" i="36"/>
  <c r="CE32" i="36"/>
  <c r="CD32" i="36"/>
  <c r="BR32" i="36"/>
  <c r="DA31" i="36"/>
  <c r="CZ31" i="36"/>
  <c r="CX32" i="36" l="1"/>
  <c r="BU32" i="36"/>
  <c r="CP32" i="36"/>
  <c r="DA32" i="36"/>
  <c r="CL33" i="36"/>
  <c r="CX33" i="36"/>
  <c r="BR33" i="36"/>
  <c r="CO33" i="36"/>
  <c r="BY33" i="36"/>
  <c r="DE33" i="36"/>
  <c r="CI33" i="36"/>
  <c r="CC33" i="36"/>
  <c r="CW33" i="36"/>
  <c r="CH33" i="36"/>
  <c r="CQ33" i="36"/>
  <c r="CA33" i="36"/>
  <c r="DP33" i="36"/>
  <c r="DC33" i="36"/>
  <c r="CP33" i="36"/>
  <c r="BV33" i="36"/>
  <c r="CF33" i="36"/>
  <c r="BU33" i="36"/>
  <c r="DK33" i="36"/>
  <c r="CT33" i="36"/>
  <c r="DI33" i="36"/>
  <c r="CV33" i="36"/>
  <c r="BX33" i="36"/>
  <c r="CB33" i="36"/>
  <c r="DJ33" i="36"/>
  <c r="CY33" i="36"/>
  <c r="DO33" i="36"/>
  <c r="BS33" i="36"/>
  <c r="DG33" i="36"/>
  <c r="CD33" i="36"/>
  <c r="DL33" i="36"/>
  <c r="CS33" i="36"/>
  <c r="CM33" i="36"/>
  <c r="DB33" i="36"/>
  <c r="CK33" i="36"/>
  <c r="DN33" i="36"/>
  <c r="CJ33" i="36"/>
  <c r="DF33" i="36"/>
  <c r="CE33" i="36"/>
  <c r="DH33" i="36"/>
  <c r="DM33" i="36"/>
  <c r="DA33" i="36"/>
  <c r="CZ32" i="36"/>
  <c r="CN33" i="36" l="1"/>
  <c r="CS34" i="36"/>
  <c r="BU34" i="36"/>
  <c r="CT34" i="36"/>
  <c r="CP34" i="36"/>
  <c r="BV34" i="36"/>
  <c r="DC34" i="36"/>
  <c r="DB34" i="36"/>
  <c r="CD34" i="36"/>
  <c r="CF34" i="36"/>
  <c r="CK34" i="36"/>
  <c r="CV34" i="36"/>
  <c r="CH34" i="36"/>
  <c r="CJ34" i="36"/>
  <c r="DG34" i="36"/>
  <c r="DL34" i="36"/>
  <c r="DE34" i="36"/>
  <c r="DM34" i="36"/>
  <c r="CX34" i="36"/>
  <c r="CA34" i="36"/>
  <c r="CL34" i="36"/>
  <c r="CW34" i="36"/>
  <c r="CI34" i="36"/>
  <c r="BX34" i="36"/>
  <c r="CO34" i="36"/>
  <c r="DK34" i="36"/>
  <c r="DN34" i="36"/>
  <c r="DI34" i="36"/>
  <c r="BY34" i="36"/>
  <c r="CM34" i="36"/>
  <c r="BR34" i="36"/>
  <c r="CQ34" i="36"/>
  <c r="DJ34" i="36"/>
  <c r="CC34" i="36"/>
  <c r="CB34" i="36"/>
  <c r="DO34" i="36"/>
  <c r="DP34" i="36"/>
  <c r="CY34" i="36"/>
  <c r="DH34" i="36"/>
  <c r="CN34" i="36"/>
  <c r="BS34" i="36"/>
  <c r="DF34" i="36"/>
  <c r="CE34" i="36" l="1"/>
  <c r="CZ33" i="36"/>
  <c r="CZ34" i="36"/>
  <c r="DA34" i="36"/>
  <c r="DC35" i="36"/>
  <c r="DC21" i="36" s="1"/>
  <c r="CQ35" i="36"/>
  <c r="CQ21" i="36" s="1"/>
  <c r="CL35" i="36"/>
  <c r="CL21" i="36" s="1"/>
  <c r="J34" i="37" s="1"/>
  <c r="I34" i="37" s="1"/>
  <c r="CS35" i="36"/>
  <c r="CS21" i="36" s="1"/>
  <c r="O34" i="37" s="1"/>
  <c r="N34" i="37" s="1"/>
  <c r="DI35" i="36"/>
  <c r="DI21" i="36" s="1"/>
  <c r="T14" i="37" s="1"/>
  <c r="S14" i="37" s="1"/>
  <c r="CM35" i="36"/>
  <c r="CM21" i="36" s="1"/>
  <c r="CT35" i="36"/>
  <c r="CT21" i="36" s="1"/>
  <c r="DM35" i="36"/>
  <c r="DM21" i="36" s="1"/>
  <c r="DL35" i="36"/>
  <c r="DL21" i="36" s="1"/>
  <c r="CF35" i="36"/>
  <c r="CF21" i="36" s="1"/>
  <c r="BU35" i="36"/>
  <c r="BU21" i="36" s="1"/>
  <c r="J14" i="37" s="1"/>
  <c r="I14" i="37" s="1"/>
  <c r="DP35" i="36"/>
  <c r="DP21" i="36" s="1"/>
  <c r="CV35" i="36"/>
  <c r="CV21" i="36" s="1"/>
  <c r="Y14" i="37" s="1"/>
  <c r="X14" i="37" s="1"/>
  <c r="CW35" i="36"/>
  <c r="CW21" i="36" s="1"/>
  <c r="DO35" i="36"/>
  <c r="DO21" i="36" s="1"/>
  <c r="CD35" i="36"/>
  <c r="CD21" i="36" s="1"/>
  <c r="DG35" i="36"/>
  <c r="DG21" i="36" s="1"/>
  <c r="CB35" i="36"/>
  <c r="CB21" i="36" s="1"/>
  <c r="DH35" i="36"/>
  <c r="DH21" i="36" s="1"/>
  <c r="BS35" i="36"/>
  <c r="BS21" i="36" s="1"/>
  <c r="DJ35" i="36"/>
  <c r="DJ21" i="36" s="1"/>
  <c r="CJ35" i="36"/>
  <c r="CJ21" i="36" s="1"/>
  <c r="E34" i="37" s="1"/>
  <c r="D34" i="37" s="1"/>
  <c r="CI35" i="36"/>
  <c r="CI21" i="36" s="1"/>
  <c r="CX35" i="36"/>
  <c r="CX21" i="36" s="1"/>
  <c r="BR35" i="36"/>
  <c r="BR21" i="36" s="1"/>
  <c r="E14" i="37" s="1"/>
  <c r="D14" i="37" s="1"/>
  <c r="DB35" i="36"/>
  <c r="DB21" i="36" s="1"/>
  <c r="Y34" i="37" s="1"/>
  <c r="X34" i="37" s="1"/>
  <c r="CE35" i="36"/>
  <c r="CE21" i="36" s="1"/>
  <c r="T24" i="37" s="1"/>
  <c r="S24" i="37" s="1"/>
  <c r="DN35" i="36"/>
  <c r="DN21" i="36" s="1"/>
  <c r="CY35" i="36"/>
  <c r="CY21" i="36" s="1"/>
  <c r="CA35" i="36"/>
  <c r="CA21" i="36" s="1"/>
  <c r="J24" i="37" s="1"/>
  <c r="I24" i="37" s="1"/>
  <c r="CO35" i="36"/>
  <c r="CO21" i="36" s="1"/>
  <c r="DK35" i="36"/>
  <c r="DK21" i="36" s="1"/>
  <c r="Y24" i="37" s="1"/>
  <c r="X24" i="37" s="1"/>
  <c r="CC35" i="36"/>
  <c r="CC21" i="36" s="1"/>
  <c r="O24" i="37" s="1"/>
  <c r="N24" i="37" s="1"/>
  <c r="CK35" i="36"/>
  <c r="CK21" i="36" s="1"/>
  <c r="BY35" i="36"/>
  <c r="BY21" i="36" s="1"/>
  <c r="CH35" i="36"/>
  <c r="CH21" i="36" s="1"/>
  <c r="BX35" i="36"/>
  <c r="BX21" i="36" s="1"/>
  <c r="O14" i="37" s="1"/>
  <c r="N14" i="37" s="1"/>
  <c r="DE35" i="36"/>
  <c r="DE21" i="36" s="1"/>
  <c r="DF35" i="36"/>
  <c r="DF21" i="36" s="1"/>
  <c r="CN35" i="36"/>
  <c r="CN21" i="36" s="1"/>
  <c r="BV35" i="36"/>
  <c r="BV21" i="36" s="1"/>
  <c r="CP35" i="36" l="1"/>
  <c r="CP21" i="36" s="1"/>
  <c r="T34" i="37" s="1"/>
  <c r="S34" i="37" s="1"/>
  <c r="CZ35" i="36"/>
  <c r="CZ21" i="36" s="1"/>
  <c r="E24" i="37" s="1"/>
  <c r="D24" i="37" s="1"/>
  <c r="BU36" i="36"/>
  <c r="DE36" i="36"/>
  <c r="CC36" i="36"/>
  <c r="DJ36" i="36"/>
  <c r="CM36" i="36"/>
  <c r="CY36" i="36"/>
  <c r="DN36" i="36"/>
  <c r="CA36" i="36"/>
  <c r="CX36" i="36"/>
  <c r="CW36" i="36"/>
  <c r="CF36" i="36"/>
  <c r="DH36" i="36"/>
  <c r="DC36" i="36"/>
  <c r="CE36" i="36"/>
  <c r="CJ36" i="36"/>
  <c r="CN36" i="36"/>
  <c r="DP36" i="36"/>
  <c r="DG36" i="36"/>
  <c r="CV36" i="36"/>
  <c r="CQ36" i="36"/>
  <c r="DO36" i="36"/>
  <c r="DL36" i="36"/>
  <c r="CB36" i="36"/>
  <c r="BS36" i="36"/>
  <c r="CD36" i="36"/>
  <c r="DM36" i="36"/>
  <c r="DF36" i="36"/>
  <c r="BY36" i="36"/>
  <c r="CI36" i="36"/>
  <c r="CK36" i="36"/>
  <c r="CT36" i="36"/>
  <c r="CH36" i="36"/>
  <c r="DB36" i="36"/>
  <c r="CS36" i="36"/>
  <c r="BV36" i="36"/>
  <c r="BR36" i="36"/>
  <c r="DI36" i="36"/>
  <c r="CO36" i="36"/>
  <c r="DK36" i="36"/>
  <c r="BX36" i="36"/>
  <c r="CP36" i="36"/>
  <c r="DA35" i="36"/>
  <c r="DA21" i="36" s="1"/>
  <c r="CL36" i="36" l="1"/>
  <c r="CT37" i="36"/>
  <c r="BX37" i="36"/>
  <c r="BS37" i="36"/>
  <c r="CP37" i="36"/>
  <c r="CS37" i="36"/>
  <c r="CF37" i="36"/>
  <c r="DP37" i="36"/>
  <c r="CK37" i="36"/>
  <c r="DK37" i="36"/>
  <c r="BR37" i="36"/>
  <c r="CQ37" i="36"/>
  <c r="CX37" i="36"/>
  <c r="CV37" i="36"/>
  <c r="BV37" i="36"/>
  <c r="CJ37" i="36"/>
  <c r="DJ37" i="36"/>
  <c r="CN37" i="36"/>
  <c r="DG37" i="36"/>
  <c r="CL37" i="36"/>
  <c r="BY37" i="36"/>
  <c r="BU37" i="36"/>
  <c r="CD37" i="36"/>
  <c r="DO37" i="36"/>
  <c r="DL37" i="36"/>
  <c r="CH37" i="36"/>
  <c r="DI37" i="36"/>
  <c r="DE37" i="36"/>
  <c r="CB37" i="36"/>
  <c r="DM37" i="36"/>
  <c r="CY37" i="36"/>
  <c r="DC37" i="36"/>
  <c r="CW37" i="36"/>
  <c r="CA37" i="36"/>
  <c r="CM37" i="36"/>
  <c r="DB37" i="36"/>
  <c r="CO37" i="36"/>
  <c r="DN37" i="36"/>
  <c r="CI37" i="36"/>
  <c r="DH37" i="36"/>
  <c r="DF37" i="36"/>
  <c r="CZ36" i="36"/>
  <c r="DA36" i="36"/>
  <c r="CC37" i="36" l="1"/>
  <c r="CE37" i="36"/>
  <c r="CZ37" i="36"/>
  <c r="CW38" i="36"/>
  <c r="DP38" i="36"/>
  <c r="DB38" i="36"/>
  <c r="CH38" i="36"/>
  <c r="CF38" i="36"/>
  <c r="DE38" i="36"/>
  <c r="DJ38" i="36"/>
  <c r="DF38" i="36"/>
  <c r="BV38" i="36"/>
  <c r="DL38" i="36"/>
  <c r="CD38" i="36"/>
  <c r="CL38" i="36"/>
  <c r="BU38" i="36"/>
  <c r="DC38" i="36"/>
  <c r="CX38" i="36"/>
  <c r="CP38" i="36"/>
  <c r="CE38" i="36"/>
  <c r="DN38" i="36"/>
  <c r="CQ38" i="36"/>
  <c r="CM38" i="36"/>
  <c r="CT38" i="36"/>
  <c r="CN38" i="36"/>
  <c r="DO38" i="36"/>
  <c r="BS38" i="36"/>
  <c r="CS38" i="36"/>
  <c r="CB38" i="36"/>
  <c r="BY38" i="36"/>
  <c r="CV38" i="36"/>
  <c r="BX38" i="36"/>
  <c r="DM38" i="36"/>
  <c r="CO38" i="36"/>
  <c r="CJ38" i="36"/>
  <c r="CY38" i="36"/>
  <c r="CC38" i="36"/>
  <c r="DI38" i="36"/>
  <c r="CA38" i="36"/>
  <c r="DH38" i="36"/>
  <c r="DG38" i="36"/>
  <c r="CK38" i="36"/>
  <c r="CI38" i="36"/>
  <c r="DA37" i="36"/>
  <c r="BR38" i="36" l="1"/>
  <c r="DK38" i="36"/>
  <c r="CZ38" i="36"/>
  <c r="DA38" i="36"/>
  <c r="CN39" i="36"/>
  <c r="CY39" i="36"/>
  <c r="CK39" i="36"/>
  <c r="DN39" i="36"/>
  <c r="CF39" i="36"/>
  <c r="DP39" i="36"/>
  <c r="CM39" i="36"/>
  <c r="CA39" i="36"/>
  <c r="CH39" i="36"/>
  <c r="CQ39" i="36"/>
  <c r="CB39" i="36"/>
  <c r="DF39" i="36"/>
  <c r="CI39" i="36"/>
  <c r="DJ39" i="36"/>
  <c r="DK39" i="36"/>
  <c r="DG39" i="36"/>
  <c r="CW39" i="36"/>
  <c r="BR39" i="36"/>
  <c r="CC39" i="36"/>
  <c r="DB39" i="36"/>
  <c r="DO39" i="36"/>
  <c r="CJ39" i="36"/>
  <c r="CT39" i="36"/>
  <c r="BU39" i="36"/>
  <c r="CE39" i="36"/>
  <c r="DE39" i="36"/>
  <c r="CO39" i="36"/>
  <c r="CV39" i="36"/>
  <c r="DL39" i="36"/>
  <c r="CD39" i="36"/>
  <c r="DI39" i="36"/>
  <c r="BV39" i="36"/>
  <c r="DM39" i="36"/>
  <c r="DH39" i="36"/>
  <c r="BS39" i="36"/>
  <c r="BY39" i="36"/>
  <c r="DC39" i="36"/>
  <c r="CX39" i="36"/>
  <c r="BX39" i="36"/>
  <c r="CS39" i="36" l="1"/>
  <c r="CP39" i="36"/>
  <c r="CL39" i="36"/>
  <c r="DA39" i="36"/>
  <c r="CZ39" i="36"/>
  <c r="DH40" i="36"/>
  <c r="CI40" i="36"/>
  <c r="BV40" i="36"/>
  <c r="CL40" i="36"/>
  <c r="DE40" i="36"/>
  <c r="DI40" i="36"/>
  <c r="BX40" i="36"/>
  <c r="DP40" i="36"/>
  <c r="CP40" i="36"/>
  <c r="DO40" i="36"/>
  <c r="DF40" i="36"/>
  <c r="CS40" i="36"/>
  <c r="CQ40" i="36"/>
  <c r="DJ40" i="36"/>
  <c r="CW40" i="36"/>
  <c r="DM40" i="36"/>
  <c r="CV40" i="36"/>
  <c r="BY40" i="36"/>
  <c r="CY40" i="36"/>
  <c r="DB40" i="36"/>
  <c r="DC40" i="36"/>
  <c r="DK40" i="36"/>
  <c r="BR40" i="36"/>
  <c r="CC40" i="36"/>
  <c r="CB40" i="36"/>
  <c r="CJ40" i="36"/>
  <c r="DL40" i="36"/>
  <c r="CE40" i="36"/>
  <c r="CX40" i="36"/>
  <c r="CF40" i="36"/>
  <c r="DG40" i="36"/>
  <c r="BS40" i="36"/>
  <c r="CK40" i="36"/>
  <c r="CD40" i="36"/>
  <c r="CM40" i="36"/>
  <c r="CO40" i="36"/>
  <c r="CT40" i="36"/>
  <c r="CN40" i="36"/>
  <c r="BU40" i="36"/>
  <c r="DN40" i="36"/>
  <c r="CH40" i="36"/>
  <c r="CA40" i="36"/>
  <c r="DA40" i="36" l="1"/>
  <c r="CZ40" i="36"/>
  <c r="BS41" i="36"/>
  <c r="BY41" i="36"/>
  <c r="DI41" i="36"/>
  <c r="CI41" i="36"/>
  <c r="BR41" i="36"/>
  <c r="CL41" i="36"/>
  <c r="BV41" i="36"/>
  <c r="BU41" i="36"/>
  <c r="DO41" i="36"/>
  <c r="CD41" i="36"/>
  <c r="CH41" i="36"/>
  <c r="CM41" i="36"/>
  <c r="DM41" i="36"/>
  <c r="CS41" i="36"/>
  <c r="CV41" i="36"/>
  <c r="DH41" i="36"/>
  <c r="CP41" i="36"/>
  <c r="CX41" i="36"/>
  <c r="DJ41" i="36"/>
  <c r="CB41" i="36"/>
  <c r="BX41" i="36"/>
  <c r="DN41" i="36"/>
  <c r="CT41" i="36"/>
  <c r="DF41" i="36"/>
  <c r="CY41" i="36"/>
  <c r="CE41" i="36"/>
  <c r="DK41" i="36"/>
  <c r="DL41" i="36"/>
  <c r="DE41" i="36"/>
  <c r="CC41" i="36"/>
  <c r="DB41" i="36"/>
  <c r="CF41" i="36"/>
  <c r="DP41" i="36"/>
  <c r="DC41" i="36"/>
  <c r="DG41" i="36"/>
  <c r="CO41" i="36"/>
  <c r="CK41" i="36"/>
  <c r="CJ41" i="36"/>
  <c r="CQ41" i="36"/>
  <c r="CN41" i="36"/>
  <c r="CW41" i="36"/>
  <c r="CA41" i="36" l="1"/>
  <c r="CN42" i="36"/>
  <c r="CA42" i="36"/>
  <c r="BR42" i="36"/>
  <c r="DN42" i="36"/>
  <c r="DE42" i="36"/>
  <c r="DB42" i="36"/>
  <c r="BU42" i="36"/>
  <c r="BS42" i="36"/>
  <c r="CQ42" i="36"/>
  <c r="DG42" i="36"/>
  <c r="CP42" i="36"/>
  <c r="CD42" i="36"/>
  <c r="CV42" i="36"/>
  <c r="CX42" i="36"/>
  <c r="BX42" i="36"/>
  <c r="CC42" i="36"/>
  <c r="DK42" i="36"/>
  <c r="CW42" i="36"/>
  <c r="DL42" i="36"/>
  <c r="CY42" i="36"/>
  <c r="DI42" i="36"/>
  <c r="DP42" i="36"/>
  <c r="CO42" i="36"/>
  <c r="DM42" i="36"/>
  <c r="CJ42" i="36"/>
  <c r="CI42" i="36"/>
  <c r="DF42" i="36"/>
  <c r="CH42" i="36"/>
  <c r="CK42" i="36"/>
  <c r="CF42" i="36"/>
  <c r="DH42" i="36"/>
  <c r="CE42" i="36"/>
  <c r="CM42" i="36"/>
  <c r="DC42" i="36"/>
  <c r="CS42" i="36"/>
  <c r="CT42" i="36"/>
  <c r="CL42" i="36"/>
  <c r="CB42" i="36"/>
  <c r="BY42" i="36"/>
  <c r="DJ42" i="36"/>
  <c r="BV42" i="36"/>
  <c r="CZ41" i="36"/>
  <c r="DA41" i="36"/>
  <c r="DO42" i="36" l="1"/>
  <c r="DA42" i="36"/>
  <c r="CZ42" i="36"/>
  <c r="CN43" i="36"/>
  <c r="CP43" i="36"/>
  <c r="DE43" i="36"/>
  <c r="CT43" i="36"/>
  <c r="BS43" i="36"/>
  <c r="DN43" i="36"/>
  <c r="DL43" i="36"/>
  <c r="CE43" i="36"/>
  <c r="DH43" i="36"/>
  <c r="CS43" i="36"/>
  <c r="CY43" i="36"/>
  <c r="CJ43" i="36"/>
  <c r="CK43" i="36"/>
  <c r="DI43" i="36"/>
  <c r="CB43" i="36"/>
  <c r="DP43" i="36"/>
  <c r="CX43" i="36"/>
  <c r="CC43" i="36"/>
  <c r="CD43" i="36"/>
  <c r="CW43" i="36"/>
  <c r="DC43" i="36"/>
  <c r="CV43" i="36"/>
  <c r="BV43" i="36"/>
  <c r="DF43" i="36"/>
  <c r="DK43" i="36"/>
  <c r="CO43" i="36"/>
  <c r="DB43" i="36"/>
  <c r="BX43" i="36"/>
  <c r="CM43" i="36"/>
  <c r="CF43" i="36"/>
  <c r="CA43" i="36"/>
  <c r="BY43" i="36"/>
  <c r="BU43" i="36"/>
  <c r="DJ43" i="36"/>
  <c r="DG43" i="36"/>
  <c r="CQ43" i="36"/>
  <c r="CH43" i="36"/>
  <c r="DO43" i="36"/>
  <c r="CI43" i="36"/>
  <c r="CL43" i="36"/>
  <c r="DM43" i="36" l="1"/>
  <c r="BR43" i="36"/>
  <c r="DA43" i="36"/>
  <c r="CB44" i="36"/>
  <c r="DL44" i="36"/>
  <c r="DO44" i="36"/>
  <c r="CE44" i="36"/>
  <c r="CY44" i="36"/>
  <c r="CN44" i="36"/>
  <c r="CT44" i="36"/>
  <c r="BR44" i="36"/>
  <c r="DH44" i="36"/>
  <c r="DI44" i="36"/>
  <c r="CQ44" i="36"/>
  <c r="CP44" i="36"/>
  <c r="CV44" i="36"/>
  <c r="CX44" i="36"/>
  <c r="CF44" i="36"/>
  <c r="DC44" i="36"/>
  <c r="BU44" i="36"/>
  <c r="CK44" i="36"/>
  <c r="DG44" i="36"/>
  <c r="DE44" i="36"/>
  <c r="DP44" i="36"/>
  <c r="CD44" i="36"/>
  <c r="DM44" i="36"/>
  <c r="CW44" i="36"/>
  <c r="DF44" i="36"/>
  <c r="CS44" i="36"/>
  <c r="DJ44" i="36"/>
  <c r="DB44" i="36"/>
  <c r="CI44" i="36"/>
  <c r="CJ44" i="36"/>
  <c r="CC44" i="36"/>
  <c r="DN44" i="36"/>
  <c r="CH44" i="36"/>
  <c r="BX44" i="36"/>
  <c r="DK44" i="36"/>
  <c r="CA44" i="36"/>
  <c r="CM44" i="36"/>
  <c r="BV44" i="36"/>
  <c r="CO44" i="36"/>
  <c r="BY44" i="36"/>
  <c r="CL44" i="36"/>
  <c r="BS44" i="36"/>
  <c r="CZ43" i="36"/>
  <c r="DA44" i="36" l="1"/>
  <c r="CZ44" i="36"/>
  <c r="CX45" i="36"/>
  <c r="DH45" i="36"/>
  <c r="DP45" i="36"/>
  <c r="CW45" i="36"/>
  <c r="DE45" i="36"/>
  <c r="CQ45" i="36"/>
  <c r="CL45" i="36"/>
  <c r="DI45" i="36"/>
  <c r="DK45" i="36"/>
  <c r="CT45" i="36"/>
  <c r="DM45" i="36"/>
  <c r="CE45" i="36"/>
  <c r="BR45" i="36"/>
  <c r="BS45" i="36"/>
  <c r="CN45" i="36"/>
  <c r="DC45" i="36"/>
  <c r="BX45" i="36"/>
  <c r="CY45" i="36"/>
  <c r="CJ45" i="36"/>
  <c r="CB45" i="36"/>
  <c r="CD45" i="36"/>
  <c r="CH45" i="36"/>
  <c r="DG45" i="36"/>
  <c r="CK45" i="36"/>
  <c r="CC45" i="36"/>
  <c r="BY45" i="36"/>
  <c r="DN45" i="36"/>
  <c r="CF45" i="36"/>
  <c r="DL45" i="36"/>
  <c r="DB45" i="36"/>
  <c r="BV45" i="36"/>
  <c r="BU45" i="36"/>
  <c r="DF45" i="36"/>
  <c r="CI45" i="36"/>
  <c r="CP45" i="36"/>
  <c r="CM45" i="36"/>
  <c r="CS45" i="36"/>
  <c r="CO45" i="36"/>
  <c r="CV45" i="36"/>
  <c r="CA45" i="36"/>
  <c r="DJ45" i="36"/>
  <c r="DO45" i="36" l="1"/>
  <c r="DA45" i="36"/>
  <c r="CZ45" i="36"/>
  <c r="CH46" i="36"/>
  <c r="DF46" i="36"/>
  <c r="CE46" i="36"/>
  <c r="CN46" i="36"/>
  <c r="BS46" i="36"/>
  <c r="CM46" i="36"/>
  <c r="DI46" i="36"/>
  <c r="DJ46" i="36"/>
  <c r="CJ46" i="36"/>
  <c r="CK46" i="36"/>
  <c r="CB46" i="36"/>
  <c r="BY46" i="36"/>
  <c r="DG46" i="36"/>
  <c r="CP46" i="36"/>
  <c r="CL46" i="36"/>
  <c r="CW46" i="36"/>
  <c r="BX46" i="36"/>
  <c r="CF46" i="36"/>
  <c r="BV46" i="36"/>
  <c r="BU46" i="36"/>
  <c r="CO46" i="36"/>
  <c r="CS46" i="36"/>
  <c r="CI46" i="36"/>
  <c r="DL46" i="36"/>
  <c r="BR46" i="36"/>
  <c r="DN46" i="36"/>
  <c r="DO46" i="36"/>
  <c r="CD46" i="36"/>
  <c r="DK46" i="36"/>
  <c r="CQ46" i="36"/>
  <c r="DE46" i="36"/>
  <c r="DH46" i="36"/>
  <c r="CT46" i="36"/>
  <c r="CX46" i="36"/>
  <c r="DB46" i="36"/>
  <c r="CY46" i="36"/>
  <c r="CC46" i="36"/>
  <c r="DC46" i="36"/>
  <c r="DP46" i="36"/>
  <c r="CA46" i="36"/>
  <c r="DM46" i="36" l="1"/>
  <c r="CV46" i="36"/>
  <c r="CZ46" i="36"/>
  <c r="CE47" i="36"/>
  <c r="BR47" i="36"/>
  <c r="CF47" i="36"/>
  <c r="CQ47" i="36"/>
  <c r="DG47" i="36"/>
  <c r="CP47" i="36"/>
  <c r="CS47" i="36"/>
  <c r="DB47" i="36"/>
  <c r="DN47" i="36"/>
  <c r="BY47" i="36"/>
  <c r="DK47" i="36"/>
  <c r="DC47" i="36"/>
  <c r="DO47" i="36"/>
  <c r="DH47" i="36"/>
  <c r="CH47" i="36"/>
  <c r="CA47" i="36"/>
  <c r="CL47" i="36"/>
  <c r="CO47" i="36"/>
  <c r="DI47" i="36"/>
  <c r="DJ47" i="36"/>
  <c r="BU47" i="36"/>
  <c r="DL47" i="36"/>
  <c r="BX47" i="36"/>
  <c r="CT47" i="36"/>
  <c r="CJ47" i="36"/>
  <c r="BV47" i="36"/>
  <c r="CB47" i="36"/>
  <c r="DE47" i="36"/>
  <c r="CV47" i="36"/>
  <c r="CC47" i="36"/>
  <c r="CD47" i="36"/>
  <c r="CW47" i="36"/>
  <c r="CK47" i="36"/>
  <c r="DP47" i="36"/>
  <c r="BS47" i="36"/>
  <c r="CY47" i="36"/>
  <c r="CM47" i="36"/>
  <c r="CX47" i="36"/>
  <c r="DF47" i="36"/>
  <c r="CI47" i="36"/>
  <c r="CN47" i="36"/>
  <c r="DA46" i="36"/>
  <c r="DM47" i="36" l="1"/>
  <c r="DA47" i="36"/>
  <c r="CO48" i="36"/>
  <c r="DC48" i="36"/>
  <c r="CI48" i="36"/>
  <c r="BS48" i="36"/>
  <c r="CB48" i="36"/>
  <c r="CA48" i="36"/>
  <c r="CK48" i="36"/>
  <c r="CN48" i="36"/>
  <c r="DB48" i="36"/>
  <c r="CS48" i="36"/>
  <c r="BV48" i="36"/>
  <c r="BU48" i="36"/>
  <c r="DO48" i="36"/>
  <c r="DM48" i="36"/>
  <c r="CY48" i="36"/>
  <c r="DH48" i="36"/>
  <c r="CW48" i="36"/>
  <c r="BX48" i="36"/>
  <c r="DL48" i="36"/>
  <c r="DF48" i="36"/>
  <c r="CM48" i="36"/>
  <c r="BY48" i="36"/>
  <c r="CC48" i="36"/>
  <c r="CL48" i="36"/>
  <c r="DE48" i="36"/>
  <c r="CF48" i="36"/>
  <c r="CT48" i="36"/>
  <c r="CE48" i="36"/>
  <c r="DK48" i="36"/>
  <c r="DG48" i="36"/>
  <c r="CQ48" i="36"/>
  <c r="CP48" i="36"/>
  <c r="CV48" i="36"/>
  <c r="CX48" i="36"/>
  <c r="CD48" i="36"/>
  <c r="DP48" i="36"/>
  <c r="DJ48" i="36"/>
  <c r="DI48" i="36"/>
  <c r="DN48" i="36"/>
  <c r="BR48" i="36" l="1"/>
  <c r="CH48" i="36"/>
  <c r="CJ48" i="36"/>
  <c r="CZ47" i="36"/>
  <c r="DM49" i="36"/>
  <c r="CF49" i="36"/>
  <c r="BR49" i="36"/>
  <c r="BV49" i="36"/>
  <c r="CQ49" i="36"/>
  <c r="CD49" i="36"/>
  <c r="BX49" i="36"/>
  <c r="CY49" i="36"/>
  <c r="CV49" i="36"/>
  <c r="CA49" i="36"/>
  <c r="BU49" i="36"/>
  <c r="BY49" i="36"/>
  <c r="CS49" i="36"/>
  <c r="DF49" i="36"/>
  <c r="CB49" i="36"/>
  <c r="CW49" i="36"/>
  <c r="CX49" i="36"/>
  <c r="CI49" i="36"/>
  <c r="CJ49" i="36"/>
  <c r="DB49" i="36"/>
  <c r="DC49" i="36"/>
  <c r="CT49" i="36"/>
  <c r="DH49" i="36"/>
  <c r="CK49" i="36"/>
  <c r="CL49" i="36"/>
  <c r="BS49" i="36"/>
  <c r="DK49" i="36"/>
  <c r="DP49" i="36"/>
  <c r="DN49" i="36"/>
  <c r="DI49" i="36"/>
  <c r="DG49" i="36"/>
  <c r="CH49" i="36"/>
  <c r="CO49" i="36"/>
  <c r="DO49" i="36"/>
  <c r="DJ49" i="36"/>
  <c r="DL49" i="36"/>
  <c r="CM49" i="36"/>
  <c r="CP49" i="36"/>
  <c r="CN49" i="36"/>
  <c r="DA48" i="36"/>
  <c r="CZ48" i="36"/>
  <c r="CC49" i="36" l="1"/>
  <c r="CE49" i="36"/>
  <c r="DE49" i="36"/>
  <c r="CZ49" i="36"/>
  <c r="DA49" i="36"/>
  <c r="BY50" i="36"/>
  <c r="DK50" i="36"/>
  <c r="CC50" i="36"/>
  <c r="CE50" i="36"/>
  <c r="CQ50" i="36"/>
  <c r="CK50" i="36"/>
  <c r="CH50" i="36"/>
  <c r="CT50" i="36"/>
  <c r="CB50" i="36"/>
  <c r="CL50" i="36"/>
  <c r="CN50" i="36"/>
  <c r="CA50" i="36"/>
  <c r="BR50" i="36"/>
  <c r="CP50" i="36"/>
  <c r="DC50" i="36"/>
  <c r="CF50" i="36"/>
  <c r="DE50" i="36"/>
  <c r="BV50" i="36"/>
  <c r="DI50" i="36"/>
  <c r="CM50" i="36"/>
  <c r="CI50" i="36"/>
  <c r="BU50" i="36"/>
  <c r="CO50" i="36"/>
  <c r="DG50" i="36"/>
  <c r="DH50" i="36"/>
  <c r="DO50" i="36"/>
  <c r="CD50" i="36"/>
  <c r="DF50" i="36"/>
  <c r="CV50" i="36"/>
  <c r="DN50" i="36"/>
  <c r="DB50" i="36"/>
  <c r="DL50" i="36"/>
  <c r="DM50" i="36"/>
  <c r="CJ50" i="36"/>
  <c r="CW50" i="36"/>
  <c r="CS50" i="36"/>
  <c r="BS50" i="36"/>
  <c r="CY50" i="36"/>
  <c r="DP50" i="36"/>
  <c r="CX50" i="36"/>
  <c r="DJ50" i="36"/>
  <c r="BX50" i="36" l="1"/>
  <c r="CZ50" i="36"/>
  <c r="DA50" i="36"/>
  <c r="BU51" i="36"/>
  <c r="CX51" i="36"/>
  <c r="BR51" i="36"/>
  <c r="DJ51" i="36"/>
  <c r="CF51" i="36"/>
  <c r="CA51" i="36"/>
  <c r="DL51" i="36"/>
  <c r="DO51" i="36"/>
  <c r="BX51" i="36"/>
  <c r="DE51" i="36"/>
  <c r="CL51" i="36"/>
  <c r="DG51" i="36"/>
  <c r="CB51" i="36"/>
  <c r="CP51" i="36"/>
  <c r="CY51" i="36"/>
  <c r="CE51" i="36"/>
  <c r="DB51" i="36"/>
  <c r="DF51" i="36"/>
  <c r="CV51" i="36"/>
  <c r="CS51" i="36"/>
  <c r="DN51" i="36"/>
  <c r="DI51" i="36"/>
  <c r="DP51" i="36"/>
  <c r="CI51" i="36"/>
  <c r="CM51" i="36"/>
  <c r="BY51" i="36"/>
  <c r="CH51" i="36"/>
  <c r="CT51" i="36"/>
  <c r="DK51" i="36"/>
  <c r="CW51" i="36"/>
  <c r="CD51" i="36"/>
  <c r="DC51" i="36"/>
  <c r="CK51" i="36"/>
  <c r="BS51" i="36"/>
  <c r="CC51" i="36"/>
  <c r="CO51" i="36"/>
  <c r="DH51" i="36"/>
  <c r="CQ51" i="36"/>
  <c r="CJ51" i="36"/>
  <c r="BV51" i="36"/>
  <c r="CN51" i="36"/>
  <c r="DM51" i="36" l="1"/>
  <c r="CZ51" i="36"/>
  <c r="DA51" i="36"/>
  <c r="DO52" i="36"/>
  <c r="CX52" i="36"/>
  <c r="DF52" i="36"/>
  <c r="DE52" i="36"/>
  <c r="CJ52" i="36"/>
  <c r="CO52" i="36"/>
  <c r="CA52" i="36"/>
  <c r="DL52" i="36"/>
  <c r="DN52" i="36"/>
  <c r="DP52" i="36"/>
  <c r="BY52" i="36"/>
  <c r="CH52" i="36"/>
  <c r="BX52" i="36"/>
  <c r="BS52" i="36"/>
  <c r="DB52" i="36"/>
  <c r="CV52" i="36"/>
  <c r="CQ52" i="36"/>
  <c r="CI52" i="36"/>
  <c r="CL52" i="36"/>
  <c r="DM52" i="36"/>
  <c r="DI52" i="36"/>
  <c r="CY52" i="36"/>
  <c r="DK52" i="36"/>
  <c r="CM52" i="36"/>
  <c r="DC52" i="36"/>
  <c r="CK52" i="36"/>
  <c r="BU52" i="36"/>
  <c r="CN52" i="36"/>
  <c r="CC52" i="36"/>
  <c r="CP52" i="36"/>
  <c r="CF52" i="36"/>
  <c r="CB52" i="36"/>
  <c r="DA52" i="36"/>
  <c r="BR52" i="36"/>
  <c r="CE52" i="36"/>
  <c r="CD52" i="36"/>
  <c r="DH52" i="36"/>
  <c r="DG52" i="36"/>
  <c r="BV52" i="36"/>
  <c r="CT52" i="36"/>
  <c r="DJ52" i="36"/>
  <c r="CS52" i="36"/>
  <c r="CW52" i="36"/>
  <c r="CO53" i="36" l="1"/>
  <c r="DC53" i="36"/>
  <c r="DF53" i="36"/>
  <c r="CW53" i="36"/>
  <c r="DH53" i="36"/>
  <c r="CH53" i="36"/>
  <c r="DG53" i="36"/>
  <c r="CE53" i="36"/>
  <c r="BR53" i="36"/>
  <c r="DI53" i="36"/>
  <c r="CI53" i="36"/>
  <c r="BX53" i="36"/>
  <c r="BY53" i="36"/>
  <c r="DP53" i="36"/>
  <c r="DL53" i="36"/>
  <c r="CA53" i="36"/>
  <c r="BU53" i="36"/>
  <c r="CS53" i="36"/>
  <c r="CP53" i="36"/>
  <c r="CX53" i="36"/>
  <c r="CC53" i="36"/>
  <c r="CV53" i="36"/>
  <c r="DO53" i="36"/>
  <c r="DJ53" i="36"/>
  <c r="DN53" i="36"/>
  <c r="CL53" i="36"/>
  <c r="BV53" i="36"/>
  <c r="DB53" i="36"/>
  <c r="CM53" i="36"/>
  <c r="CD53" i="36"/>
  <c r="BS53" i="36"/>
  <c r="CT53" i="36"/>
  <c r="CY53" i="36"/>
  <c r="CF53" i="36"/>
  <c r="CJ53" i="36"/>
  <c r="CB53" i="36"/>
  <c r="CN53" i="36"/>
  <c r="DM53" i="36"/>
  <c r="CK53" i="36"/>
  <c r="DE53" i="36"/>
  <c r="CQ53" i="36"/>
  <c r="CZ52" i="36" l="1"/>
  <c r="DK53" i="36"/>
  <c r="DA53" i="36"/>
  <c r="CZ53" i="36"/>
  <c r="BV54" i="36"/>
  <c r="DE54" i="36"/>
  <c r="DP54" i="36"/>
  <c r="CQ54" i="36"/>
  <c r="DK54" i="36"/>
  <c r="CF54" i="36"/>
  <c r="DB54" i="36"/>
  <c r="DF54" i="36"/>
  <c r="CM54" i="36"/>
  <c r="BX54" i="36"/>
  <c r="CA54" i="36"/>
  <c r="CS54" i="36"/>
  <c r="DH54" i="36"/>
  <c r="CK54" i="36"/>
  <c r="CX54" i="36"/>
  <c r="CN54" i="36"/>
  <c r="CD54" i="36"/>
  <c r="DM54" i="36"/>
  <c r="CC54" i="36"/>
  <c r="DG54" i="36"/>
  <c r="BR54" i="36"/>
  <c r="CO54" i="36"/>
  <c r="CV54" i="36"/>
  <c r="DJ54" i="36"/>
  <c r="CI54" i="36"/>
  <c r="CP54" i="36"/>
  <c r="DL54" i="36"/>
  <c r="CW54" i="36"/>
  <c r="CH54" i="36"/>
  <c r="CJ54" i="36"/>
  <c r="CY54" i="36"/>
  <c r="DC54" i="36"/>
  <c r="CE54" i="36"/>
  <c r="CT54" i="36"/>
  <c r="CB54" i="36"/>
  <c r="BS54" i="36"/>
  <c r="BY54" i="36"/>
  <c r="DN54" i="36"/>
  <c r="DO54" i="36"/>
  <c r="DI54" i="36" l="1"/>
  <c r="BU54" i="36"/>
  <c r="CL54" i="36"/>
  <c r="CZ54" i="36"/>
  <c r="BX55" i="36"/>
  <c r="CV55" i="36"/>
  <c r="CF55" i="36"/>
  <c r="CO55" i="36"/>
  <c r="CX55" i="36"/>
  <c r="DN55" i="36"/>
  <c r="CJ55" i="36"/>
  <c r="DC55" i="36"/>
  <c r="BY55" i="36"/>
  <c r="CK55" i="36"/>
  <c r="CC55" i="36"/>
  <c r="CQ55" i="36"/>
  <c r="CY55" i="36"/>
  <c r="DE55" i="36"/>
  <c r="BR55" i="36"/>
  <c r="CB55" i="36"/>
  <c r="CW55" i="36"/>
  <c r="DP55" i="36"/>
  <c r="CM55" i="36"/>
  <c r="CI55" i="36"/>
  <c r="DK55" i="36"/>
  <c r="CA55" i="36"/>
  <c r="CH55" i="36"/>
  <c r="CS55" i="36"/>
  <c r="CL55" i="36"/>
  <c r="DI55" i="36"/>
  <c r="DM55" i="36"/>
  <c r="DF55" i="36"/>
  <c r="CT55" i="36"/>
  <c r="CE55" i="36"/>
  <c r="BU55" i="36"/>
  <c r="DJ55" i="36"/>
  <c r="DG55" i="36"/>
  <c r="BS55" i="36"/>
  <c r="DL55" i="36"/>
  <c r="CP55" i="36"/>
  <c r="DH55" i="36"/>
  <c r="CD55" i="36"/>
  <c r="DO55" i="36"/>
  <c r="BV55" i="36"/>
  <c r="DA54" i="36"/>
  <c r="DB55" i="36" l="1"/>
  <c r="CN55" i="36"/>
  <c r="CZ55" i="36"/>
  <c r="DA55" i="36"/>
  <c r="CQ56" i="36"/>
  <c r="DI56" i="36"/>
  <c r="DN56" i="36"/>
  <c r="DC56" i="36"/>
  <c r="DP56" i="36"/>
  <c r="DH56" i="36"/>
  <c r="CI56" i="36"/>
  <c r="CP56" i="36"/>
  <c r="CC56" i="36"/>
  <c r="CV56" i="36"/>
  <c r="CE56" i="36"/>
  <c r="BY56" i="36"/>
  <c r="BU56" i="36"/>
  <c r="CF56" i="36"/>
  <c r="DJ56" i="36"/>
  <c r="DB56" i="36"/>
  <c r="CM56" i="36"/>
  <c r="DF56" i="36"/>
  <c r="BS56" i="36"/>
  <c r="DE56" i="36"/>
  <c r="CS56" i="36"/>
  <c r="BR56" i="36"/>
  <c r="CW56" i="36"/>
  <c r="CB56" i="36"/>
  <c r="CA56" i="36"/>
  <c r="BX56" i="36"/>
  <c r="CT56" i="36"/>
  <c r="CD56" i="36"/>
  <c r="CY56" i="36"/>
  <c r="BV56" i="36"/>
  <c r="CO56" i="36"/>
  <c r="DL56" i="36"/>
  <c r="DG56" i="36"/>
  <c r="CX56" i="36"/>
  <c r="CJ56" i="36"/>
  <c r="DK56" i="36"/>
  <c r="CK56" i="36"/>
  <c r="CH56" i="36"/>
  <c r="CN56" i="36"/>
  <c r="DO56" i="36"/>
  <c r="CL56" i="36" l="1"/>
  <c r="DM56" i="36"/>
  <c r="CZ56" i="36"/>
  <c r="CV57" i="36"/>
  <c r="CI57" i="36"/>
  <c r="CH57" i="36"/>
  <c r="CS57" i="36"/>
  <c r="DP57" i="36"/>
  <c r="DI57" i="36"/>
  <c r="DJ57" i="36"/>
  <c r="CW57" i="36"/>
  <c r="BR57" i="36"/>
  <c r="CQ57" i="36"/>
  <c r="CA57" i="36"/>
  <c r="DL57" i="36"/>
  <c r="CX57" i="36"/>
  <c r="CY57" i="36"/>
  <c r="DO57" i="36"/>
  <c r="DM57" i="36"/>
  <c r="DG57" i="36"/>
  <c r="CK57" i="36"/>
  <c r="DK57" i="36"/>
  <c r="BY57" i="36"/>
  <c r="CC57" i="36"/>
  <c r="CO57" i="36"/>
  <c r="DE57" i="36"/>
  <c r="CE57" i="36"/>
  <c r="CF57" i="36"/>
  <c r="CB57" i="36"/>
  <c r="DH57" i="36"/>
  <c r="BV57" i="36"/>
  <c r="CD57" i="36"/>
  <c r="BX57" i="36"/>
  <c r="BU57" i="36"/>
  <c r="CJ57" i="36"/>
  <c r="DB57" i="36"/>
  <c r="BS57" i="36"/>
  <c r="DF57" i="36"/>
  <c r="DC57" i="36"/>
  <c r="CN57" i="36"/>
  <c r="CT57" i="36"/>
  <c r="DN57" i="36"/>
  <c r="CP57" i="36"/>
  <c r="CM57" i="36"/>
  <c r="CL57" i="36"/>
  <c r="DA56" i="36"/>
  <c r="CZ57" i="36" l="1"/>
  <c r="DA57" i="36"/>
  <c r="CW58" i="36"/>
  <c r="DL58" i="36"/>
  <c r="BX58" i="36"/>
  <c r="CE58" i="36"/>
  <c r="CX58" i="36"/>
  <c r="DJ58" i="36"/>
  <c r="CM58" i="36"/>
  <c r="CA58" i="36"/>
  <c r="CK58" i="36"/>
  <c r="DK58" i="36"/>
  <c r="DN58" i="36"/>
  <c r="BV58" i="36"/>
  <c r="DO58" i="36"/>
  <c r="DC58" i="36"/>
  <c r="DM58" i="36"/>
  <c r="DG58" i="36"/>
  <c r="DF58" i="36"/>
  <c r="BY58" i="36"/>
  <c r="CS58" i="36"/>
  <c r="CP58" i="36"/>
  <c r="DP58" i="36"/>
  <c r="CV58" i="36"/>
  <c r="CF58" i="36"/>
  <c r="DH58" i="36"/>
  <c r="CI58" i="36"/>
  <c r="CT58" i="36"/>
  <c r="CD58" i="36"/>
  <c r="CB58" i="36"/>
  <c r="CC58" i="36"/>
  <c r="BS58" i="36"/>
  <c r="CY58" i="36"/>
  <c r="BU58" i="36"/>
  <c r="DE58" i="36"/>
  <c r="DB58" i="36"/>
  <c r="BR58" i="36"/>
  <c r="CQ58" i="36"/>
  <c r="CN58" i="36"/>
  <c r="CH58" i="36"/>
  <c r="CJ58" i="36"/>
  <c r="CO58" i="36"/>
  <c r="DI58" i="36" l="1"/>
  <c r="CL58" i="36"/>
  <c r="DA58" i="36"/>
  <c r="CZ58" i="36"/>
  <c r="BR59" i="36"/>
  <c r="DO59" i="36"/>
  <c r="CM59" i="36"/>
  <c r="CK59" i="36"/>
  <c r="DH59" i="36"/>
  <c r="CV59" i="36"/>
  <c r="CN59" i="36"/>
  <c r="BX59" i="36"/>
  <c r="CB59" i="36"/>
  <c r="CA59" i="36"/>
  <c r="CT59" i="36"/>
  <c r="DF59" i="36"/>
  <c r="DP59" i="36"/>
  <c r="CH59" i="36"/>
  <c r="BU59" i="36"/>
  <c r="CW59" i="36"/>
  <c r="DM59" i="36"/>
  <c r="DE59" i="36"/>
  <c r="DG59" i="36"/>
  <c r="DL59" i="36"/>
  <c r="CD59" i="36"/>
  <c r="DC59" i="36"/>
  <c r="CI59" i="36"/>
  <c r="CS59" i="36"/>
  <c r="CJ59" i="36"/>
  <c r="CX59" i="36"/>
  <c r="CP59" i="36"/>
  <c r="CF59" i="36"/>
  <c r="CL59" i="36"/>
  <c r="DJ59" i="36"/>
  <c r="CQ59" i="36"/>
  <c r="CY59" i="36"/>
  <c r="CO59" i="36"/>
  <c r="DB59" i="36"/>
  <c r="DI59" i="36"/>
  <c r="DN59" i="36"/>
  <c r="DK59" i="36"/>
  <c r="BY59" i="36"/>
  <c r="BS59" i="36"/>
  <c r="CE59" i="36"/>
  <c r="BV59" i="36"/>
  <c r="CC59" i="36" l="1"/>
  <c r="DA59" i="36"/>
  <c r="CZ59" i="36"/>
  <c r="DO60" i="36"/>
  <c r="DJ60" i="36"/>
  <c r="DP60" i="36"/>
  <c r="CN60" i="36"/>
  <c r="CD60" i="36"/>
  <c r="CL60" i="36"/>
  <c r="CJ60" i="36"/>
  <c r="CM60" i="36"/>
  <c r="DN60" i="36"/>
  <c r="CT60" i="36"/>
  <c r="DK60" i="36"/>
  <c r="DC60" i="36"/>
  <c r="CV60" i="36"/>
  <c r="CE60" i="36"/>
  <c r="CY60" i="36"/>
  <c r="DM60" i="36"/>
  <c r="DI60" i="36"/>
  <c r="BV60" i="36"/>
  <c r="DL60" i="36"/>
  <c r="BS60" i="36"/>
  <c r="CW60" i="36"/>
  <c r="CS60" i="36"/>
  <c r="BY60" i="36"/>
  <c r="DE60" i="36"/>
  <c r="BX60" i="36"/>
  <c r="CO60" i="36"/>
  <c r="BU60" i="36"/>
  <c r="BR60" i="36"/>
  <c r="DF60" i="36"/>
  <c r="CK60" i="36"/>
  <c r="DH60" i="36"/>
  <c r="CH60" i="36"/>
  <c r="CB60" i="36"/>
  <c r="CC60" i="36"/>
  <c r="CP60" i="36"/>
  <c r="CF60" i="36"/>
  <c r="CA60" i="36"/>
  <c r="DG60" i="36"/>
  <c r="CQ60" i="36"/>
  <c r="CI60" i="36"/>
  <c r="CX60" i="36"/>
  <c r="DB60" i="36" l="1"/>
  <c r="CZ60" i="36"/>
  <c r="CO61" i="36"/>
  <c r="DN61" i="36"/>
  <c r="BV61" i="36"/>
  <c r="CF61" i="36"/>
  <c r="CM61" i="36"/>
  <c r="BR61" i="36"/>
  <c r="CV61" i="36"/>
  <c r="CJ61" i="36"/>
  <c r="CI61" i="36"/>
  <c r="DJ61" i="36"/>
  <c r="CB61" i="36"/>
  <c r="DE61" i="36"/>
  <c r="DO61" i="36"/>
  <c r="CT61" i="36"/>
  <c r="BU61" i="36"/>
  <c r="CS61" i="36"/>
  <c r="CQ61" i="36"/>
  <c r="DL61" i="36"/>
  <c r="CX61" i="36"/>
  <c r="BS61" i="36"/>
  <c r="CY61" i="36"/>
  <c r="CK61" i="36"/>
  <c r="DC61" i="36"/>
  <c r="CD61" i="36"/>
  <c r="DP61" i="36"/>
  <c r="DB61" i="36"/>
  <c r="DK61" i="36"/>
  <c r="CW61" i="36"/>
  <c r="CA61" i="36"/>
  <c r="CN61" i="36"/>
  <c r="BY61" i="36"/>
  <c r="DG61" i="36"/>
  <c r="BX61" i="36"/>
  <c r="DF61" i="36"/>
  <c r="DH61" i="36"/>
  <c r="DM61" i="36"/>
  <c r="DI61" i="36"/>
  <c r="DA60" i="36"/>
  <c r="CL61" i="36" l="1"/>
  <c r="CE61" i="36"/>
  <c r="CH61" i="36"/>
  <c r="CC61" i="36"/>
  <c r="CP61" i="36"/>
  <c r="DA61" i="36"/>
  <c r="CO62" i="36"/>
  <c r="CQ62" i="36"/>
  <c r="CS62" i="36"/>
  <c r="CK62" i="36"/>
  <c r="BV62" i="36"/>
  <c r="DM62" i="36"/>
  <c r="CP62" i="36"/>
  <c r="BU62" i="36"/>
  <c r="CH62" i="36"/>
  <c r="CX62" i="36"/>
  <c r="CJ62" i="36"/>
  <c r="DK62" i="36"/>
  <c r="DE62" i="36"/>
  <c r="CT62" i="36"/>
  <c r="BY62" i="36"/>
  <c r="DB62" i="36"/>
  <c r="DI62" i="36"/>
  <c r="CI62" i="36"/>
  <c r="DP62" i="36"/>
  <c r="DG62" i="36"/>
  <c r="CB62" i="36"/>
  <c r="DN62" i="36"/>
  <c r="BR62" i="36"/>
  <c r="CF62" i="36"/>
  <c r="CY62" i="36"/>
  <c r="DH62" i="36"/>
  <c r="DO62" i="36"/>
  <c r="CL62" i="36"/>
  <c r="CE62" i="36"/>
  <c r="CA62" i="36"/>
  <c r="DL62" i="36"/>
  <c r="CM62" i="36"/>
  <c r="BS62" i="36"/>
  <c r="CV62" i="36"/>
  <c r="CC62" i="36"/>
  <c r="DF62" i="36"/>
  <c r="DJ62" i="36"/>
  <c r="DC62" i="36"/>
  <c r="CW62" i="36"/>
  <c r="CD62" i="36"/>
  <c r="CZ61" i="36"/>
  <c r="CN62" i="36" l="1"/>
  <c r="BX62" i="36"/>
  <c r="BU63" i="36"/>
  <c r="CK63" i="36"/>
  <c r="CW63" i="36"/>
  <c r="CA63" i="36"/>
  <c r="CX63" i="36"/>
  <c r="CH63" i="36"/>
  <c r="DI63" i="36"/>
  <c r="CC63" i="36"/>
  <c r="CM63" i="36"/>
  <c r="CQ63" i="36"/>
  <c r="CE63" i="36"/>
  <c r="DH63" i="36"/>
  <c r="CI63" i="36"/>
  <c r="DK63" i="36"/>
  <c r="DE63" i="36"/>
  <c r="BY63" i="36"/>
  <c r="DB63" i="36"/>
  <c r="DL63" i="36"/>
  <c r="DM63" i="36"/>
  <c r="DN63" i="36"/>
  <c r="DJ63" i="36"/>
  <c r="DG63" i="36"/>
  <c r="CF63" i="36"/>
  <c r="BX63" i="36"/>
  <c r="CN63" i="36"/>
  <c r="DC63" i="36"/>
  <c r="DO63" i="36"/>
  <c r="CD63" i="36"/>
  <c r="CB63" i="36"/>
  <c r="CO63" i="36"/>
  <c r="CT63" i="36"/>
  <c r="DP63" i="36"/>
  <c r="CS63" i="36"/>
  <c r="CY63" i="36"/>
  <c r="DF63" i="36"/>
  <c r="BS63" i="36"/>
  <c r="BV63" i="36"/>
  <c r="BR63" i="36"/>
  <c r="CZ62" i="36"/>
  <c r="DA62" i="36"/>
  <c r="CL63" i="36" l="1"/>
  <c r="CV63" i="36"/>
  <c r="CP63" i="36"/>
  <c r="CJ63" i="36"/>
  <c r="CZ63" i="36"/>
  <c r="DA63" i="36"/>
  <c r="CA64" i="36"/>
  <c r="BS64" i="36"/>
  <c r="CF64" i="36"/>
  <c r="CB64" i="36"/>
  <c r="CI64" i="36"/>
  <c r="CO64" i="36"/>
  <c r="DG64" i="36"/>
  <c r="BY64" i="36"/>
  <c r="BX64" i="36"/>
  <c r="DH64" i="36"/>
  <c r="CS64" i="36"/>
  <c r="DL64" i="36"/>
  <c r="DC64" i="36"/>
  <c r="CW64" i="36"/>
  <c r="CE64" i="36"/>
  <c r="BR64" i="36"/>
  <c r="DJ64" i="36"/>
  <c r="CC64" i="36"/>
  <c r="CX64" i="36"/>
  <c r="CN64" i="36"/>
  <c r="CL64" i="36"/>
  <c r="DF64" i="36"/>
  <c r="DM64" i="36"/>
  <c r="CY64" i="36"/>
  <c r="CD64" i="36"/>
  <c r="CK64" i="36"/>
  <c r="CQ64" i="36"/>
  <c r="CV64" i="36"/>
  <c r="BU64" i="36"/>
  <c r="CT64" i="36"/>
  <c r="CM64" i="36"/>
  <c r="DK64" i="36"/>
  <c r="BV64" i="36"/>
  <c r="DP64" i="36"/>
  <c r="CP64" i="36"/>
  <c r="DN64" i="36"/>
  <c r="DO64" i="36"/>
  <c r="CH64" i="36"/>
  <c r="CJ64" i="36"/>
  <c r="DB64" i="36"/>
  <c r="DI64" i="36" l="1"/>
  <c r="DE64" i="36"/>
  <c r="CZ64" i="36"/>
  <c r="DA64" i="36"/>
  <c r="BS65" i="36"/>
  <c r="BU65" i="36"/>
  <c r="CQ65" i="36"/>
  <c r="CI65" i="36"/>
  <c r="DI65" i="36"/>
  <c r="DK65" i="36"/>
  <c r="DC65" i="36"/>
  <c r="CO65" i="36"/>
  <c r="BR65" i="36"/>
  <c r="DE65" i="36"/>
  <c r="DF65" i="36"/>
  <c r="CN65" i="36"/>
  <c r="DH65" i="36"/>
  <c r="CT65" i="36"/>
  <c r="CV65" i="36"/>
  <c r="CF65" i="36"/>
  <c r="CC65" i="36"/>
  <c r="BY65" i="36"/>
  <c r="DO65" i="36"/>
  <c r="CW65" i="36"/>
  <c r="CH65" i="36"/>
  <c r="DB65" i="36"/>
  <c r="CJ65" i="36"/>
  <c r="DG65" i="36"/>
  <c r="CY65" i="36"/>
  <c r="CB65" i="36"/>
  <c r="DP65" i="36"/>
  <c r="CX65" i="36"/>
  <c r="CK65" i="36"/>
  <c r="CM65" i="36"/>
  <c r="CL65" i="36"/>
  <c r="BV65" i="36"/>
  <c r="CD65" i="36"/>
  <c r="DM65" i="36"/>
  <c r="BX65" i="36"/>
  <c r="DJ65" i="36"/>
  <c r="CA65" i="36"/>
  <c r="DN65" i="36"/>
  <c r="CP65" i="36"/>
  <c r="DL65" i="36"/>
  <c r="CE65" i="36"/>
  <c r="CS65" i="36" l="1"/>
  <c r="CZ65" i="36"/>
  <c r="DA65" i="36"/>
  <c r="BY66" i="36"/>
  <c r="DC66" i="36"/>
  <c r="CI66" i="36"/>
  <c r="BS66" i="36"/>
  <c r="DF66" i="36"/>
  <c r="CS66" i="36"/>
  <c r="CD66" i="36"/>
  <c r="CY66" i="36"/>
  <c r="DL66" i="36"/>
  <c r="CE66" i="36"/>
  <c r="DN66" i="36"/>
  <c r="DJ66" i="36"/>
  <c r="DH66" i="36"/>
  <c r="CN66" i="36"/>
  <c r="DG66" i="36"/>
  <c r="CW66" i="36"/>
  <c r="CV66" i="36"/>
  <c r="CL66" i="36"/>
  <c r="BX66" i="36"/>
  <c r="DI66" i="36"/>
  <c r="CF66" i="36"/>
  <c r="CM66" i="36"/>
  <c r="CJ66" i="36"/>
  <c r="DK66" i="36"/>
  <c r="CP66" i="36"/>
  <c r="BV66" i="36"/>
  <c r="DE66" i="36"/>
  <c r="BU66" i="36"/>
  <c r="CT66" i="36"/>
  <c r="DM66" i="36"/>
  <c r="CQ66" i="36"/>
  <c r="CA66" i="36"/>
  <c r="DO66" i="36"/>
  <c r="CK66" i="36"/>
  <c r="DB66" i="36"/>
  <c r="BR66" i="36"/>
  <c r="CO66" i="36"/>
  <c r="DP66" i="36"/>
  <c r="CB66" i="36"/>
  <c r="CH66" i="36" l="1"/>
  <c r="CC66" i="36"/>
  <c r="CX66" i="36"/>
  <c r="DA66" i="36"/>
  <c r="CF67" i="36"/>
  <c r="BS67" i="36"/>
  <c r="BY67" i="36"/>
  <c r="CE67" i="36"/>
  <c r="CI67" i="36"/>
  <c r="DJ67" i="36"/>
  <c r="DC67" i="36"/>
  <c r="CT67" i="36"/>
  <c r="CY67" i="36"/>
  <c r="DP67" i="36"/>
  <c r="DM67" i="36"/>
  <c r="DG67" i="36"/>
  <c r="DB67" i="36"/>
  <c r="DN67" i="36"/>
  <c r="DO67" i="36"/>
  <c r="CX67" i="36"/>
  <c r="DL67" i="36"/>
  <c r="CL67" i="36"/>
  <c r="CQ67" i="36"/>
  <c r="CP67" i="36"/>
  <c r="CB67" i="36"/>
  <c r="CJ67" i="36"/>
  <c r="BX67" i="36"/>
  <c r="DK67" i="36"/>
  <c r="CC67" i="36"/>
  <c r="DE67" i="36"/>
  <c r="DH67" i="36"/>
  <c r="CV67" i="36"/>
  <c r="CN67" i="36"/>
  <c r="CD67" i="36"/>
  <c r="CH67" i="36"/>
  <c r="BU67" i="36"/>
  <c r="CA67" i="36"/>
  <c r="CW67" i="36"/>
  <c r="CK67" i="36"/>
  <c r="BV67" i="36"/>
  <c r="CO67" i="36"/>
  <c r="DF67" i="36"/>
  <c r="DI67" i="36"/>
  <c r="CM67" i="36"/>
  <c r="CZ66" i="36" l="1"/>
  <c r="BR67" i="36"/>
  <c r="CS67" i="36"/>
  <c r="CZ67" i="36"/>
  <c r="CB68" i="36"/>
  <c r="CX68" i="36"/>
  <c r="CW68" i="36"/>
  <c r="BS68" i="36"/>
  <c r="CQ68" i="36"/>
  <c r="DO68" i="36"/>
  <c r="DC68" i="36"/>
  <c r="CN68" i="36"/>
  <c r="CF68" i="36"/>
  <c r="CI68" i="36"/>
  <c r="DN68" i="36"/>
  <c r="DG68" i="36"/>
  <c r="CH68" i="36"/>
  <c r="CT68" i="36"/>
  <c r="BR68" i="36"/>
  <c r="CP68" i="36"/>
  <c r="CS68" i="36"/>
  <c r="CV68" i="36"/>
  <c r="CY68" i="36"/>
  <c r="BX68" i="36"/>
  <c r="CA68" i="36"/>
  <c r="CO68" i="36"/>
  <c r="DK68" i="36"/>
  <c r="DE68" i="36"/>
  <c r="CK68" i="36"/>
  <c r="DL68" i="36"/>
  <c r="DJ68" i="36"/>
  <c r="BY68" i="36"/>
  <c r="CL68" i="36"/>
  <c r="DH68" i="36"/>
  <c r="DI68" i="36"/>
  <c r="CE68" i="36"/>
  <c r="DP68" i="36"/>
  <c r="BU68" i="36"/>
  <c r="CM68" i="36"/>
  <c r="BV68" i="36"/>
  <c r="DF68" i="36"/>
  <c r="CJ68" i="36"/>
  <c r="CC68" i="36"/>
  <c r="CD68" i="36"/>
  <c r="DM68" i="36"/>
  <c r="DA67" i="36"/>
  <c r="DB68" i="36" l="1"/>
  <c r="DA68" i="36"/>
  <c r="CZ68" i="36"/>
  <c r="DP69" i="36"/>
  <c r="CE69" i="36"/>
  <c r="BY69" i="36"/>
  <c r="DF69" i="36"/>
  <c r="DB69" i="36"/>
  <c r="CI69" i="36"/>
  <c r="CF69" i="36"/>
  <c r="CA69" i="36"/>
  <c r="BX69" i="36"/>
  <c r="BV69" i="36"/>
  <c r="CQ69" i="36"/>
  <c r="CM69" i="36"/>
  <c r="CC69" i="36"/>
  <c r="BR69" i="36"/>
  <c r="DL69" i="36"/>
  <c r="CW69" i="36"/>
  <c r="CL69" i="36"/>
  <c r="CB69" i="36"/>
  <c r="CN69" i="36"/>
  <c r="CJ69" i="36"/>
  <c r="CK69" i="36"/>
  <c r="CT69" i="36"/>
  <c r="DI69" i="36"/>
  <c r="DH69" i="36"/>
  <c r="CX69" i="36"/>
  <c r="DG69" i="36"/>
  <c r="CY69" i="36"/>
  <c r="DJ69" i="36"/>
  <c r="CD69" i="36"/>
  <c r="BU69" i="36"/>
  <c r="CV69" i="36"/>
  <c r="CS69" i="36"/>
  <c r="CO69" i="36"/>
  <c r="DM69" i="36"/>
  <c r="BS69" i="36"/>
  <c r="DO69" i="36"/>
  <c r="DK69" i="36"/>
  <c r="DC69" i="36"/>
  <c r="DN69" i="36"/>
  <c r="DE69" i="36" l="1"/>
  <c r="CP69" i="36"/>
  <c r="CH69" i="36"/>
  <c r="DA69" i="36"/>
  <c r="DH70" i="36"/>
  <c r="CT70" i="36"/>
  <c r="CD70" i="36"/>
  <c r="CI70" i="36"/>
  <c r="DK70" i="36"/>
  <c r="CE70" i="36"/>
  <c r="CV70" i="36"/>
  <c r="DP70" i="36"/>
  <c r="DN70" i="36"/>
  <c r="CJ70" i="36"/>
  <c r="DG70" i="36"/>
  <c r="DF70" i="36"/>
  <c r="CA70" i="36"/>
  <c r="CM70" i="36"/>
  <c r="BS70" i="36"/>
  <c r="CC70" i="36"/>
  <c r="CN70" i="36"/>
  <c r="DE70" i="36"/>
  <c r="CP70" i="36"/>
  <c r="DC70" i="36"/>
  <c r="CO70" i="36"/>
  <c r="DB70" i="36"/>
  <c r="CX70" i="36"/>
  <c r="DL70" i="36"/>
  <c r="CB70" i="36"/>
  <c r="CL70" i="36"/>
  <c r="DM70" i="36"/>
  <c r="CF70" i="36"/>
  <c r="CW70" i="36"/>
  <c r="BU70" i="36"/>
  <c r="DJ70" i="36"/>
  <c r="BV70" i="36"/>
  <c r="CQ70" i="36"/>
  <c r="BY70" i="36"/>
  <c r="CH70" i="36"/>
  <c r="CK70" i="36"/>
  <c r="BX70" i="36"/>
  <c r="CY70" i="36"/>
  <c r="CZ69" i="36" l="1"/>
  <c r="CS70" i="36"/>
  <c r="DI70" i="36"/>
  <c r="BR70" i="36"/>
  <c r="DO70" i="36"/>
  <c r="CZ70" i="36"/>
  <c r="CJ71" i="36"/>
  <c r="CY71" i="36"/>
  <c r="BV71" i="36"/>
  <c r="CV71" i="36"/>
  <c r="DM71" i="36"/>
  <c r="DK71" i="36"/>
  <c r="CC71" i="36"/>
  <c r="DJ71" i="36"/>
  <c r="DP71" i="36"/>
  <c r="CQ71" i="36"/>
  <c r="CX71" i="36"/>
  <c r="BS71" i="36"/>
  <c r="CM71" i="36"/>
  <c r="CP71" i="36"/>
  <c r="BR71" i="36"/>
  <c r="CD71" i="36"/>
  <c r="DH71" i="36"/>
  <c r="DO71" i="36"/>
  <c r="CH71" i="36"/>
  <c r="BX71" i="36"/>
  <c r="DB71" i="36"/>
  <c r="CS71" i="36"/>
  <c r="CE71" i="36"/>
  <c r="CT71" i="36"/>
  <c r="DF71" i="36"/>
  <c r="DL71" i="36"/>
  <c r="CB71" i="36"/>
  <c r="DN71" i="36"/>
  <c r="BY71" i="36"/>
  <c r="CF71" i="36"/>
  <c r="CO71" i="36"/>
  <c r="CK71" i="36"/>
  <c r="DI71" i="36"/>
  <c r="DC71" i="36"/>
  <c r="CI71" i="36"/>
  <c r="CW71" i="36"/>
  <c r="DA70" i="36"/>
  <c r="CN71" i="36" l="1"/>
  <c r="CL71" i="36"/>
  <c r="CA71" i="36"/>
  <c r="DE71" i="36"/>
  <c r="DG71" i="36"/>
  <c r="BU71" i="36"/>
  <c r="CZ71" i="36"/>
  <c r="DK72" i="36"/>
  <c r="BU72" i="36"/>
  <c r="DM72" i="36"/>
  <c r="DJ72" i="36"/>
  <c r="DL72" i="36"/>
  <c r="CO72" i="36"/>
  <c r="DC72" i="36"/>
  <c r="CN72" i="36"/>
  <c r="BV72" i="36"/>
  <c r="BS72" i="36"/>
  <c r="CV72" i="36"/>
  <c r="BY72" i="36"/>
  <c r="CS72" i="36"/>
  <c r="CI72" i="36"/>
  <c r="CL72" i="36"/>
  <c r="CA72" i="36"/>
  <c r="DN72" i="36"/>
  <c r="CE72" i="36"/>
  <c r="DB72" i="36"/>
  <c r="DO72" i="36"/>
  <c r="CB72" i="36"/>
  <c r="DE72" i="36"/>
  <c r="CX72" i="36"/>
  <c r="CY72" i="36"/>
  <c r="CM72" i="36"/>
  <c r="CC72" i="36"/>
  <c r="DP72" i="36"/>
  <c r="CH72" i="36"/>
  <c r="CD72" i="36"/>
  <c r="DF72" i="36"/>
  <c r="CJ72" i="36"/>
  <c r="CF72" i="36"/>
  <c r="DG72" i="36"/>
  <c r="CQ72" i="36"/>
  <c r="CK72" i="36"/>
  <c r="CT72" i="36"/>
  <c r="DH72" i="36"/>
  <c r="CW72" i="36"/>
  <c r="CP72" i="36"/>
  <c r="DA71" i="36"/>
  <c r="DI72" i="36" l="1"/>
  <c r="BR72" i="36"/>
  <c r="BX72" i="36"/>
  <c r="DA72" i="36"/>
  <c r="CZ72" i="36"/>
  <c r="CD73" i="36"/>
  <c r="CQ73" i="36"/>
  <c r="CI73" i="36"/>
  <c r="CN73" i="36"/>
  <c r="CT73" i="36"/>
  <c r="CS73" i="36"/>
  <c r="BY73" i="36"/>
  <c r="CP73" i="36"/>
  <c r="CH73" i="36"/>
  <c r="DP73" i="36"/>
  <c r="CL73" i="36"/>
  <c r="CJ73" i="36"/>
  <c r="CA73" i="36"/>
  <c r="BS73" i="36"/>
  <c r="DE73" i="36"/>
  <c r="CO73" i="36"/>
  <c r="DF73" i="36"/>
  <c r="CX73" i="36"/>
  <c r="CV73" i="36"/>
  <c r="BV73" i="36"/>
  <c r="CE73" i="36"/>
  <c r="BU73" i="36"/>
  <c r="DL73" i="36"/>
  <c r="CY73" i="36"/>
  <c r="BR73" i="36"/>
  <c r="DH73" i="36"/>
  <c r="DC73" i="36"/>
  <c r="BX73" i="36"/>
  <c r="CM73" i="36"/>
  <c r="DB73" i="36"/>
  <c r="DO73" i="36"/>
  <c r="DG73" i="36"/>
  <c r="DN73" i="36"/>
  <c r="CW73" i="36"/>
  <c r="CK73" i="36"/>
  <c r="DM73" i="36"/>
  <c r="CF73" i="36"/>
  <c r="CB73" i="36"/>
  <c r="DJ73" i="36"/>
  <c r="DI73" i="36"/>
  <c r="DK73" i="36" l="1"/>
  <c r="CC73" i="36"/>
  <c r="DA73" i="36"/>
  <c r="DL74" i="36"/>
  <c r="CA74" i="36"/>
  <c r="BV74" i="36"/>
  <c r="CK74" i="36"/>
  <c r="CE74" i="36"/>
  <c r="DK74" i="36"/>
  <c r="CD74" i="36"/>
  <c r="CX74" i="36"/>
  <c r="DI74" i="36"/>
  <c r="CO74" i="36"/>
  <c r="CM74" i="36"/>
  <c r="BU74" i="36"/>
  <c r="DN74" i="36"/>
  <c r="DP74" i="36"/>
  <c r="CP74" i="36"/>
  <c r="CW74" i="36"/>
  <c r="BY74" i="36"/>
  <c r="CQ74" i="36"/>
  <c r="DG74" i="36"/>
  <c r="DB74" i="36"/>
  <c r="CN74" i="36"/>
  <c r="CY74" i="36"/>
  <c r="CS74" i="36"/>
  <c r="DO74" i="36"/>
  <c r="CJ74" i="36"/>
  <c r="DF74" i="36"/>
  <c r="CI74" i="36"/>
  <c r="BS74" i="36"/>
  <c r="DJ74" i="36"/>
  <c r="CT74" i="36"/>
  <c r="BR74" i="36"/>
  <c r="CL74" i="36"/>
  <c r="CH74" i="36"/>
  <c r="CF74" i="36"/>
  <c r="CB74" i="36"/>
  <c r="CV74" i="36"/>
  <c r="BX74" i="36"/>
  <c r="DH74" i="36"/>
  <c r="DC74" i="36"/>
  <c r="CZ73" i="36" l="1"/>
  <c r="DE74" i="36"/>
  <c r="DM74" i="36"/>
  <c r="CC74" i="36"/>
  <c r="CT75" i="36"/>
  <c r="CO75" i="36"/>
  <c r="BY75" i="36"/>
  <c r="CL75" i="36"/>
  <c r="DN75" i="36"/>
  <c r="DE75" i="36"/>
  <c r="DP75" i="36"/>
  <c r="DB75" i="36"/>
  <c r="CW75" i="36"/>
  <c r="CA75" i="36"/>
  <c r="CM75" i="36"/>
  <c r="DL75" i="36"/>
  <c r="CB75" i="36"/>
  <c r="CP75" i="36"/>
  <c r="BX75" i="36"/>
  <c r="DC75" i="36"/>
  <c r="CV75" i="36"/>
  <c r="CF75" i="36"/>
  <c r="CI75" i="36"/>
  <c r="CC75" i="36"/>
  <c r="CX75" i="36"/>
  <c r="BR75" i="36"/>
  <c r="DF75" i="36"/>
  <c r="CY75" i="36"/>
  <c r="CK75" i="36"/>
  <c r="CQ75" i="36"/>
  <c r="BU75" i="36"/>
  <c r="BS75" i="36"/>
  <c r="DI75" i="36"/>
  <c r="DK75" i="36"/>
  <c r="DH75" i="36"/>
  <c r="DG75" i="36"/>
  <c r="CD75" i="36"/>
  <c r="BV75" i="36"/>
  <c r="DJ75" i="36"/>
  <c r="DA74" i="36"/>
  <c r="CZ74" i="36" l="1"/>
  <c r="DO75" i="36"/>
  <c r="DM75" i="36"/>
  <c r="CS75" i="36"/>
  <c r="CH75" i="36"/>
  <c r="CE75" i="36"/>
  <c r="CN75" i="36"/>
  <c r="CJ75" i="36"/>
  <c r="DA75" i="36"/>
  <c r="DP76" i="36"/>
  <c r="CB76" i="36"/>
  <c r="CV76" i="36"/>
  <c r="CH76" i="36"/>
  <c r="CM76" i="36"/>
  <c r="CN76" i="36"/>
  <c r="CY76" i="36"/>
  <c r="CE76" i="36"/>
  <c r="DF76" i="36"/>
  <c r="BS76" i="36"/>
  <c r="BR76" i="36"/>
  <c r="CA76" i="36"/>
  <c r="DC76" i="36"/>
  <c r="BX76" i="36"/>
  <c r="DM76" i="36"/>
  <c r="BU76" i="36"/>
  <c r="DG76" i="36"/>
  <c r="CP76" i="36"/>
  <c r="DO76" i="36"/>
  <c r="CS76" i="36"/>
  <c r="CD76" i="36"/>
  <c r="DB76" i="36"/>
  <c r="BV76" i="36"/>
  <c r="DK76" i="36"/>
  <c r="CQ76" i="36"/>
  <c r="CC76" i="36"/>
  <c r="CT76" i="36"/>
  <c r="CJ76" i="36"/>
  <c r="CK76" i="36"/>
  <c r="DE76" i="36"/>
  <c r="CO76" i="36"/>
  <c r="DJ76" i="36"/>
  <c r="DH76" i="36"/>
  <c r="CF76" i="36"/>
  <c r="CI76" i="36"/>
  <c r="CW76" i="36"/>
  <c r="DN76" i="36"/>
  <c r="BY76" i="36"/>
  <c r="DI76" i="36"/>
  <c r="DL76" i="36"/>
  <c r="CZ75" i="36" l="1"/>
  <c r="CX76" i="36"/>
  <c r="CL76" i="36"/>
  <c r="DA76" i="36"/>
  <c r="DO77" i="36"/>
  <c r="DL77" i="36"/>
  <c r="CJ77" i="36"/>
  <c r="CH77" i="36"/>
  <c r="CC77" i="36"/>
  <c r="BY77" i="36"/>
  <c r="DB77" i="36"/>
  <c r="BV77" i="36"/>
  <c r="DI77" i="36"/>
  <c r="CP77" i="36"/>
  <c r="CA77" i="36"/>
  <c r="CW77" i="36"/>
  <c r="DC77" i="36"/>
  <c r="CK77" i="36"/>
  <c r="CY77" i="36"/>
  <c r="CX77" i="36"/>
  <c r="CV77" i="36"/>
  <c r="BR77" i="36"/>
  <c r="CB77" i="36"/>
  <c r="CL77" i="36"/>
  <c r="CN77" i="36"/>
  <c r="CO77" i="36"/>
  <c r="CI77" i="36"/>
  <c r="CD77" i="36"/>
  <c r="BU77" i="36"/>
  <c r="CE77" i="36"/>
  <c r="DF77" i="36"/>
  <c r="CQ77" i="36"/>
  <c r="DG77" i="36"/>
  <c r="DH77" i="36"/>
  <c r="DM77" i="36"/>
  <c r="CF77" i="36"/>
  <c r="DJ77" i="36"/>
  <c r="CM77" i="36"/>
  <c r="DN77" i="36"/>
  <c r="DP77" i="36"/>
  <c r="DE77" i="36"/>
  <c r="BS77" i="36"/>
  <c r="CT77" i="36"/>
  <c r="CS77" i="36"/>
  <c r="CZ76" i="36" l="1"/>
  <c r="DK77" i="36"/>
  <c r="BX77" i="36"/>
  <c r="DA77" i="36"/>
  <c r="CZ77" i="36"/>
  <c r="CL78" i="36"/>
  <c r="CJ78" i="36"/>
  <c r="CQ78" i="36"/>
  <c r="DG78" i="36"/>
  <c r="BR78" i="36"/>
  <c r="CN78" i="36"/>
  <c r="DC78" i="36"/>
  <c r="BY78" i="36"/>
  <c r="DI78" i="36"/>
  <c r="DL78" i="36"/>
  <c r="CX78" i="36"/>
  <c r="DE78" i="36"/>
  <c r="CV78" i="36"/>
  <c r="DK78" i="36"/>
  <c r="CD78" i="36"/>
  <c r="CY78" i="36"/>
  <c r="CM78" i="36"/>
  <c r="DP78" i="36"/>
  <c r="BS78" i="36"/>
  <c r="DB78" i="36"/>
  <c r="CS78" i="36"/>
  <c r="CH78" i="36"/>
  <c r="CE78" i="36"/>
  <c r="DO78" i="36"/>
  <c r="CK78" i="36"/>
  <c r="DH78" i="36"/>
  <c r="BU78" i="36"/>
  <c r="CT78" i="36"/>
  <c r="CW78" i="36"/>
  <c r="CI78" i="36"/>
  <c r="CF78" i="36"/>
  <c r="DJ78" i="36"/>
  <c r="CA78" i="36"/>
  <c r="CO78" i="36"/>
  <c r="DN78" i="36"/>
  <c r="BV78" i="36"/>
  <c r="DM78" i="36"/>
  <c r="CB78" i="36"/>
  <c r="DF78" i="36"/>
  <c r="BX78" i="36" l="1"/>
  <c r="CC78" i="36"/>
  <c r="CP78" i="36"/>
  <c r="DA78" i="36"/>
  <c r="CZ78" i="36"/>
  <c r="DK79" i="36"/>
  <c r="DP79" i="36"/>
  <c r="CB79" i="36"/>
  <c r="BX79" i="36"/>
  <c r="DO79" i="36"/>
  <c r="CK79" i="36"/>
  <c r="CO79" i="36"/>
  <c r="BV79" i="36"/>
  <c r="DG79" i="36"/>
  <c r="CA79" i="36"/>
  <c r="CD79" i="36"/>
  <c r="DF79" i="36"/>
  <c r="CT79" i="36"/>
  <c r="CI79" i="36"/>
  <c r="CQ79" i="36"/>
  <c r="DN79" i="36"/>
  <c r="DC79" i="36"/>
  <c r="BR79" i="36"/>
  <c r="CE79" i="36"/>
  <c r="CF79" i="36"/>
  <c r="DB79" i="36"/>
  <c r="DL79" i="36"/>
  <c r="DJ79" i="36"/>
  <c r="BU79" i="36"/>
  <c r="CY79" i="36"/>
  <c r="DH79" i="36"/>
  <c r="CL79" i="36"/>
  <c r="DM79" i="36"/>
  <c r="CV79" i="36"/>
  <c r="CP79" i="36"/>
  <c r="BY79" i="36"/>
  <c r="BS79" i="36"/>
  <c r="CM79" i="36"/>
  <c r="CW79" i="36"/>
  <c r="CX79" i="36" l="1"/>
  <c r="CS79" i="36"/>
  <c r="CC79" i="36"/>
  <c r="DI79" i="36"/>
  <c r="CH79" i="36"/>
  <c r="CJ79" i="36"/>
  <c r="DE79" i="36"/>
  <c r="CN79" i="36"/>
  <c r="DA79" i="36"/>
  <c r="CP80" i="36"/>
  <c r="CN80" i="36"/>
  <c r="BV80" i="36"/>
  <c r="DG80" i="36"/>
  <c r="CF80" i="36"/>
  <c r="CD80" i="36"/>
  <c r="DJ80" i="36"/>
  <c r="DB80" i="36"/>
  <c r="DN80" i="36"/>
  <c r="BR80" i="36"/>
  <c r="CV80" i="36"/>
  <c r="CI80" i="36"/>
  <c r="CX80" i="36"/>
  <c r="CT80" i="36"/>
  <c r="CJ80" i="36"/>
  <c r="DF80" i="36"/>
  <c r="BS80" i="36"/>
  <c r="CQ80" i="36"/>
  <c r="DM80" i="36"/>
  <c r="DC80" i="36"/>
  <c r="DP80" i="36"/>
  <c r="BX80" i="36"/>
  <c r="CY80" i="36"/>
  <c r="DL80" i="36"/>
  <c r="CM80" i="36"/>
  <c r="CL80" i="36"/>
  <c r="DI80" i="36"/>
  <c r="CW80" i="36"/>
  <c r="DO80" i="36"/>
  <c r="DH80" i="36"/>
  <c r="CC80" i="36"/>
  <c r="DE80" i="36"/>
  <c r="CO80" i="36"/>
  <c r="CK80" i="36"/>
  <c r="BU80" i="36"/>
  <c r="BY80" i="36"/>
  <c r="CA80" i="36"/>
  <c r="CB80" i="36"/>
  <c r="CH80" i="36"/>
  <c r="CZ79" i="36" l="1"/>
  <c r="DK80" i="36"/>
  <c r="CS80" i="36"/>
  <c r="CE80" i="36"/>
  <c r="DA80" i="36"/>
  <c r="CZ80" i="36"/>
  <c r="DJ81" i="36" l="1"/>
  <c r="DJ82" i="36"/>
  <c r="CF81" i="36"/>
  <c r="CF82" i="36"/>
  <c r="BR81" i="36"/>
  <c r="BR82" i="36"/>
  <c r="DC81" i="36"/>
  <c r="DC82" i="36"/>
  <c r="BY81" i="36"/>
  <c r="BY82" i="36"/>
  <c r="CJ81" i="36"/>
  <c r="CJ82" i="36"/>
  <c r="CS81" i="36"/>
  <c r="CS82" i="36"/>
  <c r="CO81" i="36"/>
  <c r="CO82" i="36"/>
  <c r="CM81" i="36"/>
  <c r="CM82" i="36"/>
  <c r="CI81" i="36"/>
  <c r="CI82" i="36"/>
  <c r="DP81" i="36"/>
  <c r="DP82" i="36"/>
  <c r="DI81" i="36"/>
  <c r="DI82" i="36"/>
  <c r="BS81" i="36"/>
  <c r="BS82" i="36"/>
  <c r="DL81" i="36"/>
  <c r="DL82" i="36"/>
  <c r="CN81" i="36"/>
  <c r="CN82" i="36"/>
  <c r="CH82" i="36"/>
  <c r="DK81" i="36"/>
  <c r="DK82" i="36"/>
  <c r="CB81" i="36"/>
  <c r="CB82" i="36"/>
  <c r="CP81" i="36"/>
  <c r="CP82" i="36"/>
  <c r="CA82" i="36"/>
  <c r="BU81" i="36"/>
  <c r="BU82" i="36"/>
  <c r="DE81" i="36"/>
  <c r="DE82" i="36"/>
  <c r="CC81" i="36"/>
  <c r="CC82" i="36"/>
  <c r="CV81" i="36"/>
  <c r="CV82" i="36"/>
  <c r="CT81" i="36"/>
  <c r="CT82" i="36"/>
  <c r="BV81" i="36"/>
  <c r="BV82" i="36"/>
  <c r="CY81" i="36"/>
  <c r="CY82" i="36"/>
  <c r="DO81" i="36"/>
  <c r="DO82" i="36"/>
  <c r="DF81" i="36"/>
  <c r="DF82" i="36"/>
  <c r="DN81" i="36"/>
  <c r="DN82" i="36"/>
  <c r="CK81" i="36"/>
  <c r="CK82" i="36"/>
  <c r="DM82" i="36"/>
  <c r="DH81" i="36"/>
  <c r="DH82" i="36"/>
  <c r="DG81" i="36"/>
  <c r="DG82" i="36"/>
  <c r="CW81" i="36"/>
  <c r="CW82" i="36"/>
  <c r="CQ81" i="36"/>
  <c r="CQ82" i="36"/>
  <c r="CD81" i="36"/>
  <c r="CD82" i="36"/>
  <c r="BX82" i="36" l="1"/>
  <c r="BX81" i="36"/>
  <c r="DB82" i="36"/>
  <c r="DB81" i="36"/>
  <c r="CL82" i="36"/>
  <c r="CL81" i="36"/>
  <c r="CE82" i="36"/>
  <c r="CE81" i="36"/>
  <c r="CX82" i="36"/>
  <c r="CX81" i="36"/>
  <c r="DM81" i="36"/>
  <c r="CA81" i="36"/>
  <c r="CH81" i="36"/>
  <c r="CZ81" i="36"/>
  <c r="CZ82" i="36"/>
  <c r="DA81" i="36"/>
  <c r="DA82" i="36"/>
  <c r="AJ25" i="31" l="1"/>
  <c r="AJ21" i="31" s="1"/>
  <c r="AL25" i="31" l="1"/>
  <c r="AL21" i="31" s="1"/>
  <c r="AK25" i="31"/>
  <c r="AK21" i="31" s="1"/>
  <c r="AJ26" i="31" l="1"/>
  <c r="AJ22" i="31" s="1"/>
  <c r="AL26" i="31" l="1"/>
  <c r="AL22" i="31" s="1"/>
  <c r="AK26" i="31"/>
  <c r="AK22" i="31" s="1"/>
  <c r="AJ27" i="31" l="1"/>
  <c r="AL27" i="31"/>
  <c r="AK27" i="31"/>
  <c r="AJ28" i="31" l="1"/>
  <c r="AL28" i="31"/>
  <c r="AK28" i="31"/>
  <c r="AK29" i="31" l="1"/>
  <c r="AL29" i="31"/>
  <c r="AJ29" i="31"/>
  <c r="AL30" i="31" l="1"/>
  <c r="AK30" i="31"/>
  <c r="AJ30" i="31"/>
  <c r="AJ31" i="31" l="1"/>
  <c r="AL31" i="31"/>
  <c r="AK31" i="31"/>
  <c r="AJ32" i="31" l="1"/>
  <c r="AK32" i="31"/>
  <c r="AL32" i="31"/>
  <c r="AL34" i="31" l="1"/>
  <c r="AK34" i="31"/>
  <c r="AJ34" i="31"/>
  <c r="AK33" i="31"/>
  <c r="AL33" i="31"/>
  <c r="AJ33" i="31"/>
  <c r="AL35" i="31" l="1"/>
  <c r="AK35" i="31"/>
  <c r="AJ35" i="31"/>
  <c r="AJ36" i="31" l="1"/>
  <c r="AL36" i="31"/>
  <c r="AK36" i="31"/>
  <c r="AK37" i="31" l="1"/>
  <c r="AK23" i="31" s="1"/>
  <c r="AL37" i="31"/>
  <c r="AL23" i="31" s="1"/>
  <c r="AJ37" i="31"/>
  <c r="AJ23" i="31" s="1"/>
  <c r="AL38" i="31" l="1"/>
  <c r="AK38" i="31"/>
  <c r="AJ38" i="31"/>
  <c r="AJ39" i="31" l="1"/>
  <c r="AL39" i="31"/>
  <c r="AK39" i="31"/>
  <c r="AJ40" i="31" l="1"/>
  <c r="AL40" i="31"/>
  <c r="AK40" i="31"/>
  <c r="AK41" i="31" l="1"/>
  <c r="AJ41" i="31"/>
  <c r="AL41" i="31"/>
  <c r="AL42" i="31" l="1"/>
  <c r="AJ42" i="31"/>
  <c r="AK42" i="31"/>
  <c r="AL43" i="31" l="1"/>
  <c r="AK43" i="31"/>
  <c r="AJ43" i="31"/>
  <c r="AJ44" i="31" l="1"/>
  <c r="AL44" i="31"/>
  <c r="AK44" i="31"/>
  <c r="AJ45" i="31" l="1"/>
  <c r="AK45" i="31"/>
  <c r="AL45" i="31"/>
  <c r="AL46" i="31" l="1"/>
  <c r="AJ46" i="31"/>
  <c r="AK46" i="31"/>
  <c r="AL47" i="31" l="1"/>
  <c r="AK47" i="31"/>
  <c r="AJ47" i="31"/>
  <c r="AK48" i="31" l="1"/>
  <c r="AL48" i="31"/>
  <c r="AJ48" i="31"/>
  <c r="AJ49" i="31" l="1"/>
  <c r="AL49" i="31"/>
  <c r="AK49" i="31"/>
  <c r="AL50" i="31" l="1"/>
  <c r="AK50" i="31"/>
  <c r="AJ50" i="31"/>
  <c r="AK51" i="31" l="1"/>
  <c r="AJ51" i="31"/>
  <c r="AL51" i="31"/>
  <c r="AL52" i="31" l="1"/>
  <c r="AJ52" i="31"/>
  <c r="AK52" i="31"/>
  <c r="AL53" i="31" l="1"/>
  <c r="AJ53" i="31"/>
  <c r="AK53" i="31"/>
  <c r="AL54" i="31" l="1"/>
  <c r="AJ54" i="31"/>
  <c r="AK54" i="31"/>
  <c r="AL55" i="31" l="1"/>
  <c r="AJ55" i="31"/>
  <c r="AK55" i="31"/>
  <c r="AJ56" i="31" l="1"/>
  <c r="AL56" i="31"/>
  <c r="AK56" i="31"/>
  <c r="AK57" i="31" l="1"/>
  <c r="AJ57" i="31"/>
  <c r="AL57" i="31"/>
  <c r="AL58" i="31" l="1"/>
  <c r="AJ58" i="31"/>
  <c r="AK58" i="31"/>
  <c r="AL59" i="31" l="1"/>
  <c r="AK59" i="31"/>
  <c r="AJ59" i="31"/>
  <c r="AK60" i="31" l="1"/>
  <c r="AL60" i="31"/>
  <c r="AJ60" i="31"/>
  <c r="AL61" i="31" l="1"/>
  <c r="AJ61" i="31"/>
  <c r="AK61" i="31"/>
  <c r="AL62" i="31" l="1"/>
  <c r="AK62" i="31"/>
  <c r="AJ62" i="31"/>
  <c r="AJ63" i="31" l="1"/>
  <c r="AK63" i="31"/>
  <c r="AL63" i="31"/>
  <c r="AK64" i="31" l="1"/>
  <c r="AJ64" i="31"/>
  <c r="AL64" i="31"/>
  <c r="AL65" i="31" l="1"/>
  <c r="AJ65" i="31"/>
  <c r="AK65" i="31"/>
  <c r="AL66" i="31" l="1"/>
  <c r="AK66" i="31"/>
  <c r="AJ66" i="31"/>
  <c r="AJ67" i="31" l="1"/>
  <c r="AL67" i="31"/>
  <c r="AK67" i="31"/>
  <c r="AJ68" i="31" l="1"/>
  <c r="AK68" i="31"/>
  <c r="AL68" i="31"/>
  <c r="AJ69" i="31" l="1"/>
  <c r="AK69" i="31"/>
  <c r="AL69" i="31"/>
  <c r="AK70" i="31" l="1"/>
  <c r="AL70" i="31"/>
  <c r="AJ70" i="31"/>
  <c r="AK71" i="31" l="1"/>
  <c r="AJ71" i="31"/>
  <c r="AL71" i="31"/>
  <c r="AL72" i="31" l="1"/>
  <c r="AJ72" i="31"/>
  <c r="AK72" i="31"/>
  <c r="AJ73" i="31" l="1"/>
  <c r="AK73" i="31"/>
  <c r="AL73" i="31"/>
  <c r="AL74" i="31" l="1"/>
  <c r="AK74" i="31"/>
  <c r="AJ74" i="31"/>
  <c r="AK75" i="31" l="1"/>
  <c r="AJ75" i="31"/>
  <c r="AL75" i="31"/>
  <c r="AJ76" i="31" l="1"/>
  <c r="AK76" i="31"/>
  <c r="AL76" i="31"/>
  <c r="AK77" i="31" l="1"/>
  <c r="AL77" i="31"/>
  <c r="AJ77" i="31"/>
  <c r="AL78" i="31" l="1"/>
  <c r="AK78" i="31"/>
  <c r="AJ78" i="31"/>
  <c r="AJ79" i="31" l="1"/>
  <c r="AK79" i="31"/>
  <c r="AL79" i="31"/>
  <c r="AJ80" i="31" l="1"/>
  <c r="AK80" i="31"/>
  <c r="AL80" i="31"/>
  <c r="AJ81" i="31" l="1"/>
  <c r="AK81" i="31"/>
  <c r="AL81" i="31"/>
  <c r="AL82" i="31" l="1"/>
  <c r="AJ82" i="31"/>
  <c r="AK82" i="31"/>
  <c r="AL83" i="31" l="1"/>
  <c r="AK83" i="31"/>
  <c r="AJ83" i="31"/>
  <c r="AL84" i="31" l="1"/>
  <c r="AJ84" i="31"/>
  <c r="AK84" i="31"/>
  <c r="D26" i="18" l="1"/>
  <c r="D22" i="18" s="1"/>
  <c r="C26" i="18"/>
  <c r="H26" i="18"/>
  <c r="I25" i="18"/>
  <c r="I21" i="18" s="1"/>
  <c r="J10" i="22" s="1"/>
  <c r="H25" i="18"/>
  <c r="I26" i="18"/>
  <c r="I22" i="18" s="1"/>
  <c r="D25" i="18"/>
  <c r="D21" i="18" s="1"/>
  <c r="C25" i="18"/>
  <c r="C21" i="18" l="1"/>
  <c r="F25" i="18"/>
  <c r="E25" i="18"/>
  <c r="E21" i="18" s="1"/>
  <c r="G10" i="22"/>
  <c r="G16" i="22"/>
  <c r="G12" i="22"/>
  <c r="H12" i="22" s="1"/>
  <c r="H22" i="18"/>
  <c r="J26" i="18"/>
  <c r="J22" i="18" s="1"/>
  <c r="I27" i="18"/>
  <c r="J12" i="22"/>
  <c r="I12" i="22" s="1"/>
  <c r="E26" i="18"/>
  <c r="E22" i="18" s="1"/>
  <c r="F26" i="18"/>
  <c r="C22" i="18"/>
  <c r="F22" i="18" s="1"/>
  <c r="H27" i="18"/>
  <c r="D27" i="18"/>
  <c r="H21" i="18"/>
  <c r="E10" i="22" s="1"/>
  <c r="J25" i="18"/>
  <c r="J21" i="18" s="1"/>
  <c r="C27" i="18"/>
  <c r="J27" i="18" l="1"/>
  <c r="E27" i="18"/>
  <c r="F27" i="18"/>
  <c r="J16" i="22"/>
  <c r="E16" i="22"/>
  <c r="E12" i="22"/>
  <c r="D12" i="22" s="1"/>
  <c r="B10" i="22"/>
  <c r="F21" i="18"/>
  <c r="B16" i="22" s="1"/>
  <c r="B12" i="22"/>
  <c r="C12" i="22" s="1"/>
  <c r="C28" i="18" l="1"/>
  <c r="I28" i="18"/>
  <c r="H28" i="18"/>
  <c r="J28" i="18" s="1"/>
  <c r="D28" i="18"/>
  <c r="F28" i="18" l="1"/>
  <c r="E28" i="18"/>
  <c r="I29" i="18" l="1"/>
  <c r="H29" i="18"/>
  <c r="J29" i="18" s="1"/>
  <c r="D29" i="18"/>
  <c r="C29" i="18"/>
  <c r="E29" i="18" l="1"/>
  <c r="F29" i="18"/>
  <c r="I30" i="18" l="1"/>
  <c r="H30" i="18"/>
  <c r="D30" i="18"/>
  <c r="C30" i="18"/>
  <c r="J30" i="18" l="1"/>
  <c r="E30" i="18"/>
  <c r="F30" i="18"/>
  <c r="I31" i="18"/>
  <c r="D31" i="18"/>
  <c r="H31" i="18"/>
  <c r="C31" i="18"/>
  <c r="E31" i="18" l="1"/>
  <c r="F31" i="18"/>
  <c r="J31" i="18"/>
  <c r="I32" i="18" l="1"/>
  <c r="H32" i="18"/>
  <c r="J32" i="18" s="1"/>
  <c r="D32" i="18"/>
  <c r="C32" i="18"/>
  <c r="I33" i="18" l="1"/>
  <c r="E32" i="18"/>
  <c r="F32" i="18"/>
  <c r="H33" i="18"/>
  <c r="J33" i="18" s="1"/>
  <c r="D33" i="18"/>
  <c r="C33" i="18"/>
  <c r="E33" i="18" l="1"/>
  <c r="F33" i="18"/>
  <c r="D34" i="18" l="1"/>
  <c r="C34" i="18"/>
  <c r="I34" i="18"/>
  <c r="H34" i="18"/>
  <c r="J34" i="18" s="1"/>
  <c r="F34" i="18" l="1"/>
  <c r="E34" i="18"/>
  <c r="I35" i="18" l="1"/>
  <c r="H35" i="18"/>
  <c r="J35" i="18" s="1"/>
  <c r="D35" i="18"/>
  <c r="C35" i="18"/>
  <c r="F35" i="18" l="1"/>
  <c r="E35" i="18"/>
  <c r="D36" i="18" l="1"/>
  <c r="C36" i="18"/>
  <c r="I36" i="18"/>
  <c r="H36" i="18"/>
  <c r="J36" i="18" s="1"/>
  <c r="F36" i="18" l="1"/>
  <c r="E36" i="18"/>
  <c r="I37" i="18" l="1"/>
  <c r="I23" i="18" s="1"/>
  <c r="J14" i="22" s="1"/>
  <c r="I14" i="22" s="1"/>
  <c r="H37" i="18"/>
  <c r="D37" i="18"/>
  <c r="D23" i="18" s="1"/>
  <c r="G14" i="22" s="1"/>
  <c r="H14" i="22" s="1"/>
  <c r="C37" i="18"/>
  <c r="C23" i="18" l="1"/>
  <c r="E37" i="18"/>
  <c r="E23" i="18" s="1"/>
  <c r="F37" i="18"/>
  <c r="J37" i="18"/>
  <c r="J23" i="18" s="1"/>
  <c r="H23" i="18"/>
  <c r="E14" i="22" s="1"/>
  <c r="D14" i="22" s="1"/>
  <c r="I38" i="18" l="1"/>
  <c r="F23" i="18"/>
  <c r="B14" i="22"/>
  <c r="C14" i="22" s="1"/>
  <c r="H38" i="18"/>
  <c r="J38" i="18" s="1"/>
  <c r="D38" i="18"/>
  <c r="C38" i="18"/>
  <c r="F38" i="18" l="1"/>
  <c r="E38" i="18"/>
  <c r="I39" i="18" l="1"/>
  <c r="H39" i="18"/>
  <c r="J39" i="18" l="1"/>
  <c r="D39" i="18"/>
  <c r="C39" i="18"/>
  <c r="D40" i="18"/>
  <c r="C40" i="18"/>
  <c r="H40" i="18" l="1"/>
  <c r="E39" i="18"/>
  <c r="F39" i="18"/>
  <c r="F40" i="18"/>
  <c r="E40" i="18"/>
  <c r="I40" i="18"/>
  <c r="H102" i="18" l="1"/>
  <c r="H97" i="18"/>
  <c r="H96" i="18"/>
  <c r="C95" i="18"/>
  <c r="C92" i="18"/>
  <c r="I91" i="18"/>
  <c r="I89" i="18"/>
  <c r="C87" i="18"/>
  <c r="H87" i="18"/>
  <c r="C85" i="18"/>
  <c r="H85" i="18"/>
  <c r="D81" i="18"/>
  <c r="C79" i="18"/>
  <c r="C78" i="18"/>
  <c r="C77" i="18"/>
  <c r="H75" i="18"/>
  <c r="C74" i="18"/>
  <c r="I73" i="18"/>
  <c r="D70" i="18"/>
  <c r="D68" i="18"/>
  <c r="I66" i="18"/>
  <c r="C64" i="18"/>
  <c r="I63" i="18"/>
  <c r="I62" i="18"/>
  <c r="H58" i="18"/>
  <c r="H57" i="18"/>
  <c r="C53" i="18"/>
  <c r="H51" i="18"/>
  <c r="D48" i="18"/>
  <c r="D46" i="18"/>
  <c r="H45" i="18"/>
  <c r="C44" i="18"/>
  <c r="I41" i="18"/>
  <c r="D100" i="18"/>
  <c r="D99" i="18"/>
  <c r="D97" i="18"/>
  <c r="D96" i="18"/>
  <c r="I94" i="18"/>
  <c r="I93" i="18"/>
  <c r="D91" i="18"/>
  <c r="H91" i="18"/>
  <c r="H89" i="18"/>
  <c r="I88" i="18"/>
  <c r="I86" i="18"/>
  <c r="I84" i="18"/>
  <c r="D83" i="18"/>
  <c r="I83" i="18"/>
  <c r="C81" i="18"/>
  <c r="H80" i="18"/>
  <c r="I78" i="18"/>
  <c r="H73" i="18"/>
  <c r="I72" i="18"/>
  <c r="C70" i="18"/>
  <c r="C68" i="18"/>
  <c r="H66" i="18"/>
  <c r="J66" i="18" s="1"/>
  <c r="D63" i="18"/>
  <c r="H63" i="18"/>
  <c r="H62" i="18"/>
  <c r="D60" i="18"/>
  <c r="I54" i="18"/>
  <c r="C48" i="18"/>
  <c r="C46" i="18"/>
  <c r="I44" i="18"/>
  <c r="H41" i="18"/>
  <c r="J41" i="18" s="1"/>
  <c r="C100" i="18"/>
  <c r="C99" i="18"/>
  <c r="C97" i="18"/>
  <c r="C96" i="18"/>
  <c r="H94" i="18"/>
  <c r="H93" i="18"/>
  <c r="C91" i="18"/>
  <c r="I90" i="18"/>
  <c r="D89" i="18"/>
  <c r="H88" i="18"/>
  <c r="J88" i="18" s="1"/>
  <c r="H86" i="18"/>
  <c r="H84" i="18"/>
  <c r="C83" i="18"/>
  <c r="H83" i="18"/>
  <c r="D80" i="18"/>
  <c r="I80" i="18"/>
  <c r="H78" i="18"/>
  <c r="D73" i="18"/>
  <c r="H72" i="18"/>
  <c r="J72" i="18" s="1"/>
  <c r="I71" i="18"/>
  <c r="D67" i="18"/>
  <c r="D66" i="18"/>
  <c r="I65" i="18"/>
  <c r="C63" i="18"/>
  <c r="D62" i="18"/>
  <c r="C60" i="18"/>
  <c r="I56" i="18"/>
  <c r="H54" i="18"/>
  <c r="J54" i="18" s="1"/>
  <c r="D49" i="18"/>
  <c r="I49" i="18"/>
  <c r="D47" i="18"/>
  <c r="I46" i="18"/>
  <c r="H44" i="18"/>
  <c r="D41" i="18"/>
  <c r="D102" i="18"/>
  <c r="I101" i="18"/>
  <c r="I100" i="18"/>
  <c r="D98" i="18"/>
  <c r="I98" i="18"/>
  <c r="D94" i="18"/>
  <c r="I92" i="18"/>
  <c r="H90" i="18"/>
  <c r="C89" i="18"/>
  <c r="D84" i="18"/>
  <c r="I82" i="18"/>
  <c r="C80" i="18"/>
  <c r="I77" i="18"/>
  <c r="C73" i="18"/>
  <c r="D72" i="18"/>
  <c r="H71" i="18"/>
  <c r="D69" i="18"/>
  <c r="C67" i="18"/>
  <c r="C66" i="18"/>
  <c r="H65" i="18"/>
  <c r="I64" i="18"/>
  <c r="C62" i="18"/>
  <c r="D59" i="18"/>
  <c r="D58" i="18"/>
  <c r="H56" i="18"/>
  <c r="J56" i="18" s="1"/>
  <c r="D51" i="18"/>
  <c r="C49" i="18"/>
  <c r="H49" i="18"/>
  <c r="C47" i="18"/>
  <c r="H46" i="18"/>
  <c r="C41" i="18"/>
  <c r="C102" i="18"/>
  <c r="H101" i="18"/>
  <c r="H100" i="18"/>
  <c r="C98" i="18"/>
  <c r="H98" i="18"/>
  <c r="C94" i="18"/>
  <c r="H92" i="18"/>
  <c r="D90" i="18"/>
  <c r="D88" i="18"/>
  <c r="C84" i="18"/>
  <c r="H82" i="18"/>
  <c r="H77" i="18"/>
  <c r="D76" i="18"/>
  <c r="I76" i="18"/>
  <c r="C72" i="18"/>
  <c r="D71" i="18"/>
  <c r="C69" i="18"/>
  <c r="I68" i="18"/>
  <c r="I67" i="18"/>
  <c r="D65" i="18"/>
  <c r="H64" i="18"/>
  <c r="C59" i="18"/>
  <c r="C58" i="18"/>
  <c r="D56" i="18"/>
  <c r="D55" i="18"/>
  <c r="D52" i="18"/>
  <c r="I52" i="18"/>
  <c r="C51" i="18"/>
  <c r="I50" i="18"/>
  <c r="I47" i="18"/>
  <c r="I43" i="18"/>
  <c r="I42" i="18"/>
  <c r="D101" i="18"/>
  <c r="I99" i="18"/>
  <c r="I95" i="18"/>
  <c r="D93" i="18"/>
  <c r="C90" i="18"/>
  <c r="C88" i="18"/>
  <c r="D86" i="18"/>
  <c r="D82" i="18"/>
  <c r="I79" i="18"/>
  <c r="C76" i="18"/>
  <c r="H76" i="18"/>
  <c r="D75" i="18"/>
  <c r="I74" i="18"/>
  <c r="C71" i="18"/>
  <c r="I70" i="18"/>
  <c r="I69" i="18"/>
  <c r="H68" i="18"/>
  <c r="H67" i="18"/>
  <c r="C65" i="18"/>
  <c r="I61" i="18"/>
  <c r="I60" i="18"/>
  <c r="I59" i="18"/>
  <c r="D57" i="18"/>
  <c r="C56" i="18"/>
  <c r="C55" i="18"/>
  <c r="D54" i="18"/>
  <c r="C52" i="18"/>
  <c r="H52" i="18"/>
  <c r="D50" i="18"/>
  <c r="H50" i="18"/>
  <c r="J50" i="18" s="1"/>
  <c r="I48" i="18"/>
  <c r="H47" i="18"/>
  <c r="D45" i="18"/>
  <c r="H43" i="18"/>
  <c r="H42" i="18"/>
  <c r="C101" i="18"/>
  <c r="H99" i="18"/>
  <c r="H95" i="18"/>
  <c r="C93" i="18"/>
  <c r="C86" i="18"/>
  <c r="C82" i="18"/>
  <c r="I81" i="18"/>
  <c r="H79" i="18"/>
  <c r="C75" i="18"/>
  <c r="H74" i="18"/>
  <c r="J74" i="18" s="1"/>
  <c r="H70" i="18"/>
  <c r="H69" i="18"/>
  <c r="D61" i="18"/>
  <c r="H61" i="18"/>
  <c r="H60" i="18"/>
  <c r="H59" i="18"/>
  <c r="C57" i="18"/>
  <c r="I55" i="18"/>
  <c r="C54" i="18"/>
  <c r="I53" i="18"/>
  <c r="C50" i="18"/>
  <c r="H48" i="18"/>
  <c r="C45" i="18"/>
  <c r="D43" i="18"/>
  <c r="D42" i="18"/>
  <c r="J40" i="18"/>
  <c r="I102" i="18"/>
  <c r="I97" i="18"/>
  <c r="I96" i="18"/>
  <c r="D95" i="18"/>
  <c r="D92" i="18"/>
  <c r="D87" i="18"/>
  <c r="I87" i="18"/>
  <c r="D85" i="18"/>
  <c r="I85" i="18"/>
  <c r="H81" i="18"/>
  <c r="D79" i="18"/>
  <c r="D78" i="18"/>
  <c r="D77" i="18"/>
  <c r="I75" i="18"/>
  <c r="D74" i="18"/>
  <c r="D64" i="18"/>
  <c r="C61" i="18"/>
  <c r="I58" i="18"/>
  <c r="I57" i="18"/>
  <c r="H55" i="18"/>
  <c r="J55" i="18" s="1"/>
  <c r="D53" i="18"/>
  <c r="H53" i="18"/>
  <c r="I51" i="18"/>
  <c r="I45" i="18"/>
  <c r="D44" i="18"/>
  <c r="C43" i="18"/>
  <c r="C42" i="18"/>
  <c r="J86" i="18" l="1"/>
  <c r="J49" i="18"/>
  <c r="J46" i="18"/>
  <c r="J60" i="18"/>
  <c r="J73" i="18"/>
  <c r="J53" i="18"/>
  <c r="J79" i="18"/>
  <c r="J78" i="18"/>
  <c r="J81" i="18"/>
  <c r="J59" i="18"/>
  <c r="J43" i="18"/>
  <c r="J48" i="18"/>
  <c r="J47" i="18"/>
  <c r="J69" i="18"/>
  <c r="J95" i="18"/>
  <c r="J70" i="18"/>
  <c r="J52" i="18"/>
  <c r="J84" i="18"/>
  <c r="J67" i="18"/>
  <c r="J71" i="18"/>
  <c r="J44" i="18"/>
  <c r="J65" i="18"/>
  <c r="J83" i="18"/>
  <c r="J93" i="18"/>
  <c r="J77" i="18"/>
  <c r="J94" i="18"/>
  <c r="J90" i="18"/>
  <c r="J62" i="18"/>
  <c r="J89" i="18"/>
  <c r="J63" i="18"/>
  <c r="J91" i="18"/>
  <c r="E41" i="18"/>
  <c r="F41" i="18"/>
  <c r="E49" i="18"/>
  <c r="F49" i="18"/>
  <c r="E66" i="18"/>
  <c r="F66" i="18"/>
  <c r="E89" i="18"/>
  <c r="F89" i="18"/>
  <c r="F46" i="18"/>
  <c r="E46" i="18"/>
  <c r="E68" i="18"/>
  <c r="F68" i="18"/>
  <c r="J58" i="18"/>
  <c r="F74" i="18"/>
  <c r="E74" i="18"/>
  <c r="E79" i="18"/>
  <c r="F79" i="18"/>
  <c r="F85" i="18"/>
  <c r="E85" i="18"/>
  <c r="F87" i="18"/>
  <c r="E87" i="18"/>
  <c r="F95" i="18"/>
  <c r="E95" i="18"/>
  <c r="J97" i="18"/>
  <c r="F42" i="18"/>
  <c r="E42" i="18"/>
  <c r="F50" i="18"/>
  <c r="E50" i="18"/>
  <c r="E57" i="18"/>
  <c r="F57" i="18"/>
  <c r="F75" i="18"/>
  <c r="E75" i="18"/>
  <c r="E55" i="18"/>
  <c r="F55" i="18"/>
  <c r="J68" i="18"/>
  <c r="E51" i="18"/>
  <c r="F51" i="18"/>
  <c r="E58" i="18"/>
  <c r="F58" i="18"/>
  <c r="E72" i="18"/>
  <c r="F72" i="18"/>
  <c r="J82" i="18"/>
  <c r="J92" i="18"/>
  <c r="J98" i="18"/>
  <c r="J100" i="18"/>
  <c r="F102" i="18"/>
  <c r="E102" i="18"/>
  <c r="F62" i="18"/>
  <c r="E62" i="18"/>
  <c r="E67" i="18"/>
  <c r="F67" i="18"/>
  <c r="E73" i="18"/>
  <c r="F73" i="18"/>
  <c r="F48" i="18"/>
  <c r="E48" i="18"/>
  <c r="E70" i="18"/>
  <c r="F70" i="18"/>
  <c r="J80" i="18"/>
  <c r="E44" i="18"/>
  <c r="F44" i="18"/>
  <c r="J51" i="18"/>
  <c r="J75" i="18"/>
  <c r="F86" i="18"/>
  <c r="E86" i="18"/>
  <c r="E101" i="18"/>
  <c r="F101" i="18"/>
  <c r="F56" i="18"/>
  <c r="E56" i="18"/>
  <c r="E88" i="18"/>
  <c r="F88" i="18"/>
  <c r="F60" i="18"/>
  <c r="E60" i="18"/>
  <c r="E96" i="18"/>
  <c r="F96" i="18"/>
  <c r="F99" i="18"/>
  <c r="E99" i="18"/>
  <c r="E47" i="18"/>
  <c r="F47" i="18"/>
  <c r="F81" i="18"/>
  <c r="E81" i="18"/>
  <c r="J45" i="18"/>
  <c r="F53" i="18"/>
  <c r="E53" i="18"/>
  <c r="E77" i="18"/>
  <c r="F77" i="18"/>
  <c r="J85" i="18"/>
  <c r="J87" i="18"/>
  <c r="E92" i="18"/>
  <c r="F92" i="18"/>
  <c r="J96" i="18"/>
  <c r="J102" i="18"/>
  <c r="E59" i="18"/>
  <c r="F59" i="18"/>
  <c r="F45" i="18"/>
  <c r="E45" i="18"/>
  <c r="E54" i="18"/>
  <c r="F54" i="18"/>
  <c r="J42" i="18"/>
  <c r="F52" i="18"/>
  <c r="E52" i="18"/>
  <c r="F65" i="18"/>
  <c r="E65" i="18"/>
  <c r="J76" i="18"/>
  <c r="E61" i="18"/>
  <c r="F61" i="18"/>
  <c r="J64" i="18"/>
  <c r="F69" i="18"/>
  <c r="E69" i="18"/>
  <c r="F84" i="18"/>
  <c r="E84" i="18"/>
  <c r="F94" i="18"/>
  <c r="E94" i="18"/>
  <c r="E98" i="18"/>
  <c r="F98" i="18"/>
  <c r="J101" i="18"/>
  <c r="E80" i="18"/>
  <c r="F80" i="18"/>
  <c r="J57" i="18"/>
  <c r="F64" i="18"/>
  <c r="E64" i="18"/>
  <c r="F78" i="18"/>
  <c r="E78" i="18"/>
  <c r="F43" i="18"/>
  <c r="E43" i="18"/>
  <c r="J61" i="18"/>
  <c r="F82" i="18"/>
  <c r="E82" i="18"/>
  <c r="F93" i="18"/>
  <c r="E93" i="18"/>
  <c r="J99" i="18"/>
  <c r="F71" i="18"/>
  <c r="E71" i="18"/>
  <c r="E76" i="18"/>
  <c r="F76" i="18"/>
  <c r="F90" i="18"/>
  <c r="E90" i="18"/>
  <c r="E63" i="18"/>
  <c r="F63" i="18"/>
  <c r="E83" i="18"/>
  <c r="F83" i="18"/>
  <c r="E91" i="18"/>
  <c r="F91" i="18"/>
  <c r="E97" i="18"/>
  <c r="F97" i="18"/>
  <c r="E100" i="18"/>
  <c r="F100" i="18"/>
  <c r="CV24" i="28" l="1"/>
  <c r="CV20" i="28" s="1"/>
  <c r="DG24" i="28"/>
  <c r="DG20" i="28" s="1"/>
  <c r="E31" i="25" s="1"/>
  <c r="DF24" i="28"/>
  <c r="DF20" i="28" s="1"/>
  <c r="DG25" i="28"/>
  <c r="DG21" i="28" s="1"/>
  <c r="EF24" i="28"/>
  <c r="EF20" i="28" s="1"/>
  <c r="CS24" i="28"/>
  <c r="CS20" i="28" s="1"/>
  <c r="DE24" i="28"/>
  <c r="DE20" i="28" s="1"/>
  <c r="DF25" i="28"/>
  <c r="DF21" i="28" s="1"/>
  <c r="EB25" i="28"/>
  <c r="EB21" i="28" s="1"/>
  <c r="EO24" i="28"/>
  <c r="EO20" i="28" s="1"/>
  <c r="DC24" i="28"/>
  <c r="DC20" i="28" s="1"/>
  <c r="B29" i="27" s="1"/>
  <c r="DW25" i="28"/>
  <c r="DW21" i="28" s="1"/>
  <c r="DJ25" i="28"/>
  <c r="DJ21" i="28" s="1"/>
  <c r="CR24" i="28"/>
  <c r="CR20" i="28" s="1"/>
  <c r="DL24" i="28"/>
  <c r="DL20" i="28" s="1"/>
  <c r="DE25" i="28"/>
  <c r="DE21" i="28" s="1"/>
  <c r="EE24" i="28"/>
  <c r="EE20" i="28" s="1"/>
  <c r="EX24" i="28"/>
  <c r="EX20" i="28" s="1"/>
  <c r="CY24" i="28"/>
  <c r="CY20" i="28" s="1"/>
  <c r="E30" i="27" s="1"/>
  <c r="EJ25" i="28"/>
  <c r="EJ21" i="28" s="1"/>
  <c r="DI25" i="28"/>
  <c r="DI21" i="28" s="1"/>
  <c r="DL25" i="28"/>
  <c r="DL21" i="28" s="1"/>
  <c r="EC24" i="28"/>
  <c r="EC20" i="28" s="1"/>
  <c r="CX24" i="28"/>
  <c r="CX20" i="28" s="1"/>
  <c r="E29" i="27" s="1"/>
  <c r="E31" i="27" s="1"/>
  <c r="DV25" i="28"/>
  <c r="DV21" i="28" s="1"/>
  <c r="DZ24" i="28"/>
  <c r="DZ20" i="28" s="1"/>
  <c r="CT25" i="28"/>
  <c r="CT21" i="28" s="1"/>
  <c r="DK24" i="28"/>
  <c r="DK20" i="28" s="1"/>
  <c r="DA25" i="28"/>
  <c r="DA21" i="28" s="1"/>
  <c r="DY25" i="28"/>
  <c r="DY21" i="28" s="1"/>
  <c r="EY25" i="28"/>
  <c r="EY21" i="28" s="1"/>
  <c r="DD24" i="28"/>
  <c r="DD20" i="28" s="1"/>
  <c r="B30" i="27" s="1"/>
  <c r="EI25" i="28"/>
  <c r="EI21" i="28" s="1"/>
  <c r="EA24" i="28"/>
  <c r="EA20" i="28" s="1"/>
  <c r="CU25" i="28"/>
  <c r="CU21" i="28" s="1"/>
  <c r="DT24" i="28"/>
  <c r="DT20" i="28" s="1"/>
  <c r="CZ24" i="28"/>
  <c r="CZ20" i="28" s="1"/>
  <c r="EB24" i="28"/>
  <c r="EB20" i="28" s="1"/>
  <c r="CP24" i="28"/>
  <c r="CP20" i="28" s="1"/>
  <c r="C30" i="27" s="1"/>
  <c r="DD25" i="28"/>
  <c r="DD21" i="28" s="1"/>
  <c r="DZ25" i="28"/>
  <c r="DZ21" i="28" s="1"/>
  <c r="FM25" i="28"/>
  <c r="FM21" i="28" s="1"/>
  <c r="DS24" i="28"/>
  <c r="DS20" i="28" s="1"/>
  <c r="CS25" i="28"/>
  <c r="CS21" i="28" s="1"/>
  <c r="DA24" i="28"/>
  <c r="DA20" i="28" s="1"/>
  <c r="DX25" i="28"/>
  <c r="DX21" i="28" s="1"/>
  <c r="CO24" i="28"/>
  <c r="CO20" i="28" s="1"/>
  <c r="J21" i="25" s="1"/>
  <c r="CM25" i="28"/>
  <c r="CM21" i="28" s="1"/>
  <c r="EA25" i="28"/>
  <c r="EA21" i="28" s="1"/>
  <c r="FL25" i="28"/>
  <c r="FL21" i="28" s="1"/>
  <c r="CV25" i="28"/>
  <c r="CV21" i="28" s="1"/>
  <c r="DR24" i="28"/>
  <c r="DR20" i="28" s="1"/>
  <c r="EP25" i="28"/>
  <c r="EP21" i="28" s="1"/>
  <c r="DV24" i="28"/>
  <c r="DV20" i="28" s="1"/>
  <c r="DC25" i="28"/>
  <c r="DC21" i="28" s="1"/>
  <c r="CR25" i="28"/>
  <c r="CR21" i="28" s="1"/>
  <c r="DX24" i="28"/>
  <c r="DX20" i="28" s="1"/>
  <c r="DQ24" i="28"/>
  <c r="DQ20" i="28" s="1"/>
  <c r="DP25" i="28"/>
  <c r="DP21" i="28" s="1"/>
  <c r="ED24" i="28"/>
  <c r="ED20" i="28" s="1"/>
  <c r="O37" i="25" s="1"/>
  <c r="EY24" i="28"/>
  <c r="EY20" i="28" s="1"/>
  <c r="DW24" i="28"/>
  <c r="DW20" i="28" s="1"/>
  <c r="D30" i="27" s="1"/>
  <c r="CL25" i="28"/>
  <c r="CL21" i="28" s="1"/>
  <c r="DK25" i="28"/>
  <c r="DK21" i="28" s="1"/>
  <c r="ED25" i="28"/>
  <c r="ED21" i="28" s="1"/>
  <c r="FD25" i="28"/>
  <c r="FD21" i="28" s="1"/>
  <c r="EG25" i="28"/>
  <c r="EG21" i="28" s="1"/>
  <c r="EJ24" i="28"/>
  <c r="EJ20" i="28" s="1"/>
  <c r="F30" i="27" s="1"/>
  <c r="DH24" i="28"/>
  <c r="DH20" i="28" s="1"/>
  <c r="E37" i="25" s="1"/>
  <c r="DH25" i="28"/>
  <c r="DH21" i="28" s="1"/>
  <c r="DY24" i="28"/>
  <c r="DY20" i="28" s="1"/>
  <c r="EO25" i="28"/>
  <c r="EO21" i="28" s="1"/>
  <c r="EI24" i="28"/>
  <c r="EI20" i="28" s="1"/>
  <c r="F29" i="27" s="1"/>
  <c r="EF25" i="28"/>
  <c r="EF21" i="28" s="1"/>
  <c r="DO24" i="28"/>
  <c r="DO20" i="28" s="1"/>
  <c r="CZ25" i="28"/>
  <c r="CZ21" i="28" s="1"/>
  <c r="EE25" i="28"/>
  <c r="EE21" i="28" s="1"/>
  <c r="FE25" i="28"/>
  <c r="FE21" i="28" s="1"/>
  <c r="CP25" i="28"/>
  <c r="CP21" i="28" s="1"/>
  <c r="DQ25" i="28"/>
  <c r="DQ21" i="28" s="1"/>
  <c r="EG24" i="28"/>
  <c r="EG20" i="28" s="1"/>
  <c r="EX25" i="28"/>
  <c r="EX21" i="28" s="1"/>
  <c r="CO25" i="28"/>
  <c r="CO21" i="28" s="1"/>
  <c r="CQ25" i="28"/>
  <c r="CQ21" i="28" s="1"/>
  <c r="DP24" i="28"/>
  <c r="DP20" i="28" s="1"/>
  <c r="DR25" i="28"/>
  <c r="DR21" i="28" s="1"/>
  <c r="DO25" i="28"/>
  <c r="DO21" i="28" s="1"/>
  <c r="EC25" i="28"/>
  <c r="EC21" i="28" s="1"/>
  <c r="EP24" i="28"/>
  <c r="EP20" i="28" s="1"/>
  <c r="CL24" i="28"/>
  <c r="CL20" i="28" s="1"/>
  <c r="CY25" i="28"/>
  <c r="CY21" i="28" s="1"/>
  <c r="DJ24" i="28"/>
  <c r="DJ20" i="28" s="1"/>
  <c r="DT25" i="28"/>
  <c r="DT21" i="28" s="1"/>
  <c r="FM24" i="28"/>
  <c r="FM20" i="28" s="1"/>
  <c r="CQ24" i="28"/>
  <c r="CQ20" i="28" s="1"/>
  <c r="CT24" i="28"/>
  <c r="CT20" i="28" s="1"/>
  <c r="CU24" i="28"/>
  <c r="CU20" i="28" s="1"/>
  <c r="J31" i="25" s="1"/>
  <c r="CM24" i="28"/>
  <c r="CM20" i="28" s="1"/>
  <c r="CX25" i="28"/>
  <c r="CX21" i="28" s="1"/>
  <c r="DI24" i="28"/>
  <c r="DI20" i="28" s="1"/>
  <c r="DS25" i="28"/>
  <c r="DS21" i="28" s="1"/>
  <c r="FL24" i="28"/>
  <c r="FL20" i="28" s="1"/>
  <c r="CU26" i="28"/>
  <c r="O21" i="25"/>
  <c r="O31" i="25"/>
  <c r="Y21" i="25"/>
  <c r="O27" i="25" l="1"/>
  <c r="B31" i="27"/>
  <c r="D29" i="27"/>
  <c r="D31" i="27" s="1"/>
  <c r="J27" i="25"/>
  <c r="C29" i="27"/>
  <c r="C31" i="27" s="1"/>
  <c r="T27" i="25"/>
  <c r="E27" i="25"/>
  <c r="T37" i="25"/>
  <c r="F31" i="27"/>
  <c r="T31" i="25"/>
  <c r="AE24" i="28"/>
  <c r="AE20" i="28" s="1"/>
  <c r="FJ24" i="28"/>
  <c r="FJ20" i="28" s="1"/>
  <c r="BC24" i="28"/>
  <c r="BC20" i="28" s="1"/>
  <c r="AT24" i="28"/>
  <c r="AT20" i="28" s="1"/>
  <c r="DN24" i="28"/>
  <c r="DN20" i="28" s="1"/>
  <c r="FC25" i="28"/>
  <c r="FC21" i="28" s="1"/>
  <c r="EQ24" i="28"/>
  <c r="EQ20" i="28" s="1"/>
  <c r="BT24" i="28"/>
  <c r="BT20" i="28" s="1"/>
  <c r="ER25" i="28"/>
  <c r="ER21" i="28" s="1"/>
  <c r="AD24" i="28"/>
  <c r="AD20" i="28" s="1"/>
  <c r="FJ25" i="28"/>
  <c r="FJ21" i="28" s="1"/>
  <c r="EU24" i="28"/>
  <c r="EU20" i="28" s="1"/>
  <c r="FK24" i="28"/>
  <c r="FK20" i="28" s="1"/>
  <c r="ET25" i="28"/>
  <c r="ET21" i="28" s="1"/>
  <c r="AH24" i="28"/>
  <c r="AH20" i="28" s="1"/>
  <c r="AR24" i="28"/>
  <c r="AR20" i="28" s="1"/>
  <c r="BE24" i="28"/>
  <c r="BE20" i="28" s="1"/>
  <c r="DN25" i="28"/>
  <c r="DN21" i="28" s="1"/>
  <c r="FB25" i="28"/>
  <c r="FB21" i="28" s="1"/>
  <c r="EM25" i="28"/>
  <c r="EM21" i="28" s="1"/>
  <c r="Y27" i="25"/>
  <c r="E21" i="25"/>
  <c r="DM25" i="28"/>
  <c r="DM21" i="28" s="1"/>
  <c r="FD24" i="28"/>
  <c r="FD20" i="28" s="1"/>
  <c r="AY24" i="28"/>
  <c r="AY20" i="28" s="1"/>
  <c r="AA24" i="28"/>
  <c r="AA20" i="28" s="1"/>
  <c r="DM24" i="28"/>
  <c r="DM20" i="28" s="1"/>
  <c r="FG24" i="28"/>
  <c r="FG20" i="28" s="1"/>
  <c r="EM24" i="28"/>
  <c r="EM20" i="28" s="1"/>
  <c r="AJ24" i="28"/>
  <c r="AJ20" i="28" s="1"/>
  <c r="BL24" i="28"/>
  <c r="BL20" i="28" s="1"/>
  <c r="EK24" i="28"/>
  <c r="EK20" i="28" s="1"/>
  <c r="Y31" i="25" s="1"/>
  <c r="FF25" i="28"/>
  <c r="FF21" i="28" s="1"/>
  <c r="EQ25" i="28"/>
  <c r="EQ21" i="28" s="1"/>
  <c r="ER24" i="28"/>
  <c r="ER20" i="28" s="1"/>
  <c r="AK24" i="28"/>
  <c r="AK20" i="28" s="1"/>
  <c r="AG24" i="28"/>
  <c r="AG20" i="28" s="1"/>
  <c r="AN24" i="28"/>
  <c r="AN20" i="28" s="1"/>
  <c r="EL24" i="28"/>
  <c r="EL20" i="28" s="1"/>
  <c r="FF24" i="28"/>
  <c r="FF20" i="28" s="1"/>
  <c r="EK25" i="28"/>
  <c r="EK21" i="28" s="1"/>
  <c r="FI25" i="28"/>
  <c r="FI21" i="28" s="1"/>
  <c r="EN24" i="28"/>
  <c r="EN20" i="28" s="1"/>
  <c r="EU25" i="28"/>
  <c r="EU21" i="28" s="1"/>
  <c r="BU24" i="28"/>
  <c r="BU20" i="28" s="1"/>
  <c r="AI24" i="28"/>
  <c r="AI20" i="28" s="1"/>
  <c r="B31" i="25" s="1"/>
  <c r="AS24" i="28"/>
  <c r="AS20" i="28" s="1"/>
  <c r="AV24" i="28"/>
  <c r="AV20" i="28" s="1"/>
  <c r="EL25" i="28"/>
  <c r="EL21" i="28" s="1"/>
  <c r="FI24" i="28"/>
  <c r="FI20" i="28" s="1"/>
  <c r="EZ25" i="28"/>
  <c r="EZ21" i="28" s="1"/>
  <c r="FA25" i="28"/>
  <c r="FA21" i="28" s="1"/>
  <c r="Z24" i="28"/>
  <c r="Z20" i="28" s="1"/>
  <c r="X24" i="28"/>
  <c r="X20" i="28" s="1"/>
  <c r="AX24" i="28"/>
  <c r="AX20" i="28" s="1"/>
  <c r="AQ24" i="28"/>
  <c r="AQ20" i="28" s="1"/>
  <c r="BD24" i="28"/>
  <c r="BD20" i="28" s="1"/>
  <c r="EW25" i="28"/>
  <c r="EW21" i="28" s="1"/>
  <c r="FH24" i="28"/>
  <c r="FH20" i="28" s="1"/>
  <c r="AL24" i="28"/>
  <c r="AL20" i="28" s="1"/>
  <c r="BB24" i="28"/>
  <c r="BB20" i="28" s="1"/>
  <c r="AZ24" i="28"/>
  <c r="AZ20" i="28" s="1"/>
  <c r="EW24" i="28"/>
  <c r="EW20" i="28" s="1"/>
  <c r="FE24" i="28"/>
  <c r="FE20" i="28" s="1"/>
  <c r="BN24" i="28"/>
  <c r="BN20" i="28" s="1"/>
  <c r="EZ24" i="28"/>
  <c r="EZ20" i="28" s="1"/>
  <c r="BM24" i="28"/>
  <c r="BM20" i="28" s="1"/>
  <c r="EV25" i="28"/>
  <c r="EV21" i="28" s="1"/>
  <c r="FH25" i="28"/>
  <c r="FH21" i="28" s="1"/>
  <c r="J37" i="25"/>
  <c r="BF24" i="28"/>
  <c r="BF20" i="28" s="1"/>
  <c r="EV24" i="28"/>
  <c r="EV20" i="28" s="1"/>
  <c r="FG25" i="28"/>
  <c r="FG21" i="28" s="1"/>
  <c r="J33" i="25"/>
  <c r="I33" i="25" s="1"/>
  <c r="AB24" i="28"/>
  <c r="AB20" i="28" s="1"/>
  <c r="FB24" i="28"/>
  <c r="FB20" i="28" s="1"/>
  <c r="T21" i="25"/>
  <c r="Y24" i="28"/>
  <c r="Y20" i="28" s="1"/>
  <c r="FA24" i="28"/>
  <c r="FA20" i="28" s="1"/>
  <c r="FK25" i="28"/>
  <c r="FK21" i="28" s="1"/>
  <c r="W24" i="28"/>
  <c r="W20" i="28" s="1"/>
  <c r="FC24" i="28"/>
  <c r="FC20" i="28" s="1"/>
  <c r="EN25" i="28"/>
  <c r="EN21" i="28" s="1"/>
  <c r="L31" i="25"/>
  <c r="AU24" i="28"/>
  <c r="AU20" i="28" s="1"/>
  <c r="B37" i="25"/>
  <c r="ET24" i="28"/>
  <c r="ET20" i="28" s="1"/>
  <c r="BK24" i="28"/>
  <c r="BK20" i="28" s="1"/>
  <c r="AM24" i="28"/>
  <c r="AM20" i="28" s="1"/>
  <c r="G37" i="25" l="1"/>
  <c r="L37" i="25"/>
  <c r="G31" i="25"/>
  <c r="Y37" i="25"/>
  <c r="AE25" i="28"/>
  <c r="AE21" i="28" s="1"/>
  <c r="CZ26" i="28"/>
  <c r="DK26" i="28"/>
  <c r="CS26" i="28"/>
  <c r="DH26" i="28"/>
  <c r="DQ26" i="28"/>
  <c r="CT26" i="28"/>
  <c r="DG26" i="28"/>
  <c r="E33" i="25" s="1"/>
  <c r="D33" i="25" s="1"/>
  <c r="EO26" i="28"/>
  <c r="DY26" i="28"/>
  <c r="DL26" i="28"/>
  <c r="DI26" i="28"/>
  <c r="EF26" i="28"/>
  <c r="AP24" i="28"/>
  <c r="AP20" i="28" s="1"/>
  <c r="AI25" i="28"/>
  <c r="AI21" i="28" s="1"/>
  <c r="B33" i="25" s="1"/>
  <c r="C33" i="25" s="1"/>
  <c r="AX25" i="28"/>
  <c r="AX21" i="28" s="1"/>
  <c r="BT25" i="28"/>
  <c r="BT21" i="28" s="1"/>
  <c r="CE24" i="28"/>
  <c r="CE20" i="28" s="1"/>
  <c r="CL26" i="28"/>
  <c r="AG25" i="28"/>
  <c r="AG21" i="28" s="1"/>
  <c r="AZ25" i="28"/>
  <c r="AZ21" i="28" s="1"/>
  <c r="BN25" i="28"/>
  <c r="BN21" i="28" s="1"/>
  <c r="DC26" i="28"/>
  <c r="E23" i="25" s="1"/>
  <c r="D23" i="25" s="1"/>
  <c r="BZ24" i="28"/>
  <c r="BZ20" i="28" s="1"/>
  <c r="AJ25" i="28"/>
  <c r="AJ21" i="28" s="1"/>
  <c r="AU25" i="28"/>
  <c r="AU21" i="28" s="1"/>
  <c r="FM26" i="28"/>
  <c r="DA26" i="28"/>
  <c r="DP26" i="28"/>
  <c r="EX26" i="28"/>
  <c r="CM26" i="28"/>
  <c r="BW24" i="28"/>
  <c r="BW20" i="28" s="1"/>
  <c r="Z25" i="28"/>
  <c r="Z21" i="28" s="1"/>
  <c r="Y25" i="28"/>
  <c r="Y21" i="28" s="1"/>
  <c r="BF25" i="28"/>
  <c r="BF21" i="28" s="1"/>
  <c r="BP24" i="28"/>
  <c r="BP20" i="28" s="1"/>
  <c r="DO26" i="28"/>
  <c r="EC26" i="28"/>
  <c r="DW26" i="28"/>
  <c r="CX26" i="28"/>
  <c r="T23" i="25" s="1"/>
  <c r="S23" i="25" s="1"/>
  <c r="CG24" i="28"/>
  <c r="CG20" i="28" s="1"/>
  <c r="AA25" i="28"/>
  <c r="AA21" i="28" s="1"/>
  <c r="G33" i="25" s="1"/>
  <c r="H33" i="25" s="1"/>
  <c r="EI26" i="28"/>
  <c r="Y23" i="25" s="1"/>
  <c r="X23" i="25" s="1"/>
  <c r="CY26" i="28"/>
  <c r="AS25" i="28"/>
  <c r="AS21" i="28" s="1"/>
  <c r="BE25" i="28"/>
  <c r="BE21" i="28" s="1"/>
  <c r="EP26" i="28"/>
  <c r="EB26" i="28"/>
  <c r="DX26" i="28"/>
  <c r="CO26" i="28"/>
  <c r="J23" i="25" s="1"/>
  <c r="I23" i="25" s="1"/>
  <c r="BY24" i="28"/>
  <c r="BY20" i="28" s="1"/>
  <c r="BD25" i="28"/>
  <c r="BD21" i="28" s="1"/>
  <c r="L33" i="25" s="1"/>
  <c r="M33" i="25" s="1"/>
  <c r="AN25" i="28"/>
  <c r="AN21" i="28" s="1"/>
  <c r="BR24" i="28"/>
  <c r="BR20" i="28" s="1"/>
  <c r="EE26" i="28"/>
  <c r="CR26" i="28"/>
  <c r="DS26" i="28"/>
  <c r="CA24" i="28"/>
  <c r="CA20" i="28" s="1"/>
  <c r="AH25" i="28"/>
  <c r="AH21" i="28" s="1"/>
  <c r="BG25" i="28"/>
  <c r="BG21" i="28" s="1"/>
  <c r="AT25" i="28"/>
  <c r="AT21" i="28" s="1"/>
  <c r="BM25" i="28"/>
  <c r="BM21" i="28" s="1"/>
  <c r="BU25" i="28"/>
  <c r="BU21" i="28" s="1"/>
  <c r="FL26" i="28"/>
  <c r="T33" i="25" s="1"/>
  <c r="S33" i="25" s="1"/>
  <c r="DE26" i="28"/>
  <c r="CQ26" i="28"/>
  <c r="DT26" i="28"/>
  <c r="CI24" i="28"/>
  <c r="CI20" i="28" s="1"/>
  <c r="BB25" i="28"/>
  <c r="BB21" i="28" s="1"/>
  <c r="AR25" i="28"/>
  <c r="AR21" i="28" s="1"/>
  <c r="ED26" i="28"/>
  <c r="O33" i="25" s="1"/>
  <c r="N33" i="25" s="1"/>
  <c r="DF26" i="28"/>
  <c r="CV26" i="28"/>
  <c r="EA26" i="28"/>
  <c r="AB25" i="28"/>
  <c r="AB21" i="28" s="1"/>
  <c r="X25" i="28"/>
  <c r="X21" i="28" s="1"/>
  <c r="BA25" i="28"/>
  <c r="BA21" i="28" s="1"/>
  <c r="DV26" i="28"/>
  <c r="O23" i="25" s="1"/>
  <c r="N23" i="25" s="1"/>
  <c r="DR26" i="28"/>
  <c r="DZ26" i="28"/>
  <c r="AL25" i="28"/>
  <c r="AL21" i="28" s="1"/>
  <c r="AM25" i="28"/>
  <c r="AM21" i="28" s="1"/>
  <c r="AY25" i="28"/>
  <c r="AY21" i="28" s="1"/>
  <c r="BJ24" i="28"/>
  <c r="BJ20" i="28" s="1"/>
  <c r="EY26" i="28"/>
  <c r="DD26" i="28"/>
  <c r="BV24" i="28"/>
  <c r="BV20" i="28" s="1"/>
  <c r="AV25" i="28"/>
  <c r="AV21" i="28" s="1"/>
  <c r="BC25" i="28"/>
  <c r="BC21" i="28" s="1"/>
  <c r="EJ26" i="28"/>
  <c r="BS24" i="28"/>
  <c r="BS20" i="28" s="1"/>
  <c r="W25" i="28"/>
  <c r="W21" i="28" s="1"/>
  <c r="AD25" i="28"/>
  <c r="AD21" i="28" s="1"/>
  <c r="CP26" i="28"/>
  <c r="DJ26" i="28"/>
  <c r="EG26" i="28"/>
  <c r="AK25" i="28"/>
  <c r="AK21" i="28" s="1"/>
  <c r="AQ25" i="28"/>
  <c r="AQ21" i="28" s="1"/>
  <c r="CC24" i="28"/>
  <c r="CC20" i="28" s="1"/>
  <c r="BI24" i="28"/>
  <c r="BI20" i="28" s="1"/>
  <c r="CB24" i="28"/>
  <c r="CB20" i="28" s="1"/>
  <c r="BO24" i="28"/>
  <c r="BO20" i="28" s="1"/>
  <c r="CD24" i="28"/>
  <c r="CD20" i="28" s="1"/>
  <c r="BA24" i="28"/>
  <c r="BA20" i="28" s="1"/>
  <c r="BX24" i="28"/>
  <c r="BX20" i="28" s="1"/>
  <c r="CH24" i="28"/>
  <c r="CH20" i="28" s="1"/>
  <c r="BG24" i="28"/>
  <c r="BG20" i="28" s="1"/>
  <c r="CF24" i="28"/>
  <c r="CF20" i="28" s="1"/>
  <c r="AO24" i="28"/>
  <c r="AO20" i="28" s="1"/>
  <c r="AE26" i="28" l="1"/>
  <c r="DL27" i="28"/>
  <c r="EI27" i="28"/>
  <c r="DI27" i="28"/>
  <c r="ET26" i="28"/>
  <c r="DA27" i="28"/>
  <c r="EX27" i="28"/>
  <c r="CX27" i="28"/>
  <c r="DF27" i="28"/>
  <c r="EO27" i="28"/>
  <c r="EY27" i="28"/>
  <c r="CO27" i="28"/>
  <c r="EZ26" i="28"/>
  <c r="FK26" i="28"/>
  <c r="CZ27" i="28"/>
  <c r="DE27" i="28"/>
  <c r="BG26" i="28"/>
  <c r="EC27" i="28"/>
  <c r="DV27" i="28"/>
  <c r="EF27" i="28"/>
  <c r="FA26" i="28"/>
  <c r="FM27" i="28"/>
  <c r="DR27" i="28"/>
  <c r="EJ27" i="28"/>
  <c r="EG27" i="28"/>
  <c r="AK26" i="28"/>
  <c r="AU26" i="28"/>
  <c r="AM26" i="28"/>
  <c r="EK26" i="28"/>
  <c r="Y33" i="25" s="1"/>
  <c r="X33" i="25" s="1"/>
  <c r="CC25" i="28"/>
  <c r="CC21" i="28" s="1"/>
  <c r="BE26" i="28"/>
  <c r="BV25" i="28"/>
  <c r="BV21" i="28" s="1"/>
  <c r="EW26" i="28"/>
  <c r="CD25" i="28"/>
  <c r="CD21" i="28" s="1"/>
  <c r="ER26" i="28"/>
  <c r="AI26" i="28"/>
  <c r="EU26" i="28"/>
  <c r="DX27" i="28"/>
  <c r="DC27" i="28"/>
  <c r="DJ27" i="28"/>
  <c r="EQ26" i="28"/>
  <c r="AG26" i="28"/>
  <c r="AQ26" i="28"/>
  <c r="BP25" i="28"/>
  <c r="BP21" i="28" s="1"/>
  <c r="EV26" i="28"/>
  <c r="CI25" i="28"/>
  <c r="CI21" i="28" s="1"/>
  <c r="FJ26" i="28"/>
  <c r="W26" i="28"/>
  <c r="BC26" i="28"/>
  <c r="FB26" i="28"/>
  <c r="Z26" i="28"/>
  <c r="AN26" i="28"/>
  <c r="BU26" i="28"/>
  <c r="BL25" i="28"/>
  <c r="BL21" i="28" s="1"/>
  <c r="FC26" i="28"/>
  <c r="CH25" i="28"/>
  <c r="CH21" i="28" s="1"/>
  <c r="Q33" i="25" s="1"/>
  <c r="R33" i="25" s="1"/>
  <c r="AV26" i="28"/>
  <c r="BR25" i="28"/>
  <c r="BR21" i="28" s="1"/>
  <c r="BY25" i="28"/>
  <c r="BY21" i="28" s="1"/>
  <c r="BA26" i="28"/>
  <c r="AZ26" i="28"/>
  <c r="BS25" i="28"/>
  <c r="BS21" i="28" s="1"/>
  <c r="BK25" i="28"/>
  <c r="BK21" i="28" s="1"/>
  <c r="BX25" i="28"/>
  <c r="BX21" i="28" s="1"/>
  <c r="CE25" i="28"/>
  <c r="CE21" i="28" s="1"/>
  <c r="AR26" i="28"/>
  <c r="DP27" i="28"/>
  <c r="EE27" i="28"/>
  <c r="CL27" i="28"/>
  <c r="DK27" i="28"/>
  <c r="DY27" i="28"/>
  <c r="DD27" i="28"/>
  <c r="DS27" i="28"/>
  <c r="AX26" i="28"/>
  <c r="BM26" i="28"/>
  <c r="BI25" i="28"/>
  <c r="BI21" i="28" s="1"/>
  <c r="CF25" i="28"/>
  <c r="CF21" i="28" s="1"/>
  <c r="FE26" i="28"/>
  <c r="CB25" i="28"/>
  <c r="CB21" i="28" s="1"/>
  <c r="EN26" i="28"/>
  <c r="AB26" i="28"/>
  <c r="AT26" i="28"/>
  <c r="BT26" i="28"/>
  <c r="CG25" i="28"/>
  <c r="CG21" i="28" s="1"/>
  <c r="FD26" i="28"/>
  <c r="BZ25" i="28"/>
  <c r="BZ21" i="28" s="1"/>
  <c r="BB26" i="28"/>
  <c r="AJ26" i="28"/>
  <c r="AY26" i="28"/>
  <c r="BL26" i="28"/>
  <c r="BW25" i="28"/>
  <c r="BW21" i="28" s="1"/>
  <c r="CA25" i="28"/>
  <c r="CA21" i="28" s="1"/>
  <c r="BN26" i="28"/>
  <c r="BJ25" i="28"/>
  <c r="BJ21" i="28" s="1"/>
  <c r="FF26" i="28"/>
  <c r="CV27" i="28"/>
  <c r="EA27" i="28"/>
  <c r="AL26" i="28"/>
  <c r="BD26" i="28"/>
  <c r="DM26" i="28"/>
  <c r="FG26" i="28"/>
  <c r="DQ27" i="28"/>
  <c r="EB27" i="28"/>
  <c r="CT27" i="28"/>
  <c r="AA26" i="28"/>
  <c r="DH27" i="28"/>
  <c r="CM27" i="28"/>
  <c r="CS27" i="28"/>
  <c r="DO27" i="28"/>
  <c r="ED27" i="28"/>
  <c r="CQ27" i="28"/>
  <c r="DT27" i="28"/>
  <c r="FL27" i="28"/>
  <c r="DG27" i="28"/>
  <c r="CP27" i="28"/>
  <c r="CU27" i="28"/>
  <c r="EP27" i="28"/>
  <c r="DW27" i="28"/>
  <c r="CR27" i="28"/>
  <c r="DZ27" i="28"/>
  <c r="AH26" i="28"/>
  <c r="AP25" i="28"/>
  <c r="AP21" i="28" s="1"/>
  <c r="DN26" i="28"/>
  <c r="FH26" i="28"/>
  <c r="CY27" i="28"/>
  <c r="Y26" i="28"/>
  <c r="AS26" i="28"/>
  <c r="BF26" i="28"/>
  <c r="EL26" i="28"/>
  <c r="FI26" i="28"/>
  <c r="EM26" i="28"/>
  <c r="Q37" i="25"/>
  <c r="Q31" i="25"/>
  <c r="BO25" i="28"/>
  <c r="BO21" i="28" s="1"/>
  <c r="AO25" i="28"/>
  <c r="AO21" i="28" s="1"/>
  <c r="V31" i="25"/>
  <c r="V37" i="25"/>
  <c r="DM27" i="28" l="1"/>
  <c r="FI27" i="28"/>
  <c r="FD27" i="28"/>
  <c r="DG28" i="28"/>
  <c r="CT28" i="28"/>
  <c r="CM28" i="28"/>
  <c r="EG28" i="28"/>
  <c r="AV27" i="28"/>
  <c r="BF27" i="28"/>
  <c r="AE27" i="28"/>
  <c r="DY28" i="28"/>
  <c r="EI28" i="28"/>
  <c r="EF28" i="28"/>
  <c r="EZ27" i="28"/>
  <c r="X27" i="28"/>
  <c r="BA27" i="28"/>
  <c r="AS27" i="28"/>
  <c r="BL27" i="28"/>
  <c r="EL27" i="28"/>
  <c r="FF27" i="28"/>
  <c r="BV26" i="28"/>
  <c r="EA28" i="28"/>
  <c r="AN27" i="28"/>
  <c r="FH27" i="28"/>
  <c r="DD28" i="28"/>
  <c r="AD27" i="28"/>
  <c r="ED28" i="28"/>
  <c r="DW28" i="28"/>
  <c r="DJ28" i="28"/>
  <c r="EQ27" i="28"/>
  <c r="Y27" i="28"/>
  <c r="AX27" i="28"/>
  <c r="AY27" i="28"/>
  <c r="BU27" i="28"/>
  <c r="EK27" i="28"/>
  <c r="CA26" i="28"/>
  <c r="ER27" i="28"/>
  <c r="BS26" i="28"/>
  <c r="Z27" i="28"/>
  <c r="BD27" i="28"/>
  <c r="BR26" i="28"/>
  <c r="EV27" i="28"/>
  <c r="FE27" i="28"/>
  <c r="CG26" i="28"/>
  <c r="EW27" i="28"/>
  <c r="CB26" i="28"/>
  <c r="CX28" i="28"/>
  <c r="CZ28" i="28"/>
  <c r="DF28" i="28"/>
  <c r="BJ26" i="28"/>
  <c r="FG27" i="28"/>
  <c r="EX28" i="28"/>
  <c r="CU28" i="28"/>
  <c r="BP26" i="28"/>
  <c r="AT27" i="28"/>
  <c r="CC26" i="28"/>
  <c r="DR28" i="28"/>
  <c r="EO28" i="28"/>
  <c r="CY28" i="28"/>
  <c r="DI28" i="28"/>
  <c r="EU27" i="28"/>
  <c r="CO28" i="28"/>
  <c r="BB27" i="28"/>
  <c r="BN27" i="28"/>
  <c r="DA28" i="28"/>
  <c r="DH28" i="28"/>
  <c r="CP28" i="28"/>
  <c r="FJ27" i="28"/>
  <c r="AO26" i="28"/>
  <c r="AG27" i="28"/>
  <c r="AM27" i="28"/>
  <c r="FB27" i="28"/>
  <c r="FL28" i="28"/>
  <c r="AR27" i="28"/>
  <c r="AU27" i="28"/>
  <c r="BM27" i="28"/>
  <c r="BW26" i="28"/>
  <c r="FC27" i="28"/>
  <c r="CD26" i="28"/>
  <c r="DT28" i="28"/>
  <c r="DZ28" i="28"/>
  <c r="W27" i="28"/>
  <c r="CE26" i="28"/>
  <c r="DL28" i="28"/>
  <c r="DC28" i="28"/>
  <c r="AQ27" i="28"/>
  <c r="DN27" i="28"/>
  <c r="EN27" i="28"/>
  <c r="ET27" i="28"/>
  <c r="EC28" i="28"/>
  <c r="FK27" i="28"/>
  <c r="DQ28" i="28"/>
  <c r="DX28" i="28"/>
  <c r="DV28" i="28"/>
  <c r="DP28" i="28"/>
  <c r="CL28" i="28"/>
  <c r="CS28" i="28"/>
  <c r="AJ27" i="28"/>
  <c r="AZ27" i="28"/>
  <c r="AK27" i="28"/>
  <c r="AL27" i="28"/>
  <c r="BE27" i="28"/>
  <c r="AP26" i="28"/>
  <c r="BX26" i="28"/>
  <c r="CH26" i="28"/>
  <c r="BO26" i="28"/>
  <c r="BY26" i="28"/>
  <c r="EY28" i="28"/>
  <c r="EP28" i="28"/>
  <c r="DO28" i="28"/>
  <c r="CQ28" i="28"/>
  <c r="DE28" i="28"/>
  <c r="EB28" i="28"/>
  <c r="CR28" i="28"/>
  <c r="DS28" i="28"/>
  <c r="CF26" i="28"/>
  <c r="FM28" i="28"/>
  <c r="AH27" i="28"/>
  <c r="DK28" i="28"/>
  <c r="EE28" i="28"/>
  <c r="EJ28" i="28"/>
  <c r="CV28" i="28"/>
  <c r="FA27" i="28"/>
  <c r="BI26" i="28"/>
  <c r="V33" i="25" s="1"/>
  <c r="W33" i="25" s="1"/>
  <c r="AI27" i="28"/>
  <c r="BC27" i="28"/>
  <c r="BT27" i="28"/>
  <c r="BZ26" i="28"/>
  <c r="CI26" i="28"/>
  <c r="AB27" i="28"/>
  <c r="BG27" i="28"/>
  <c r="EM27" i="28"/>
  <c r="BK26" i="28"/>
  <c r="AA27" i="28"/>
  <c r="EE29" i="28" l="1"/>
  <c r="DT29" i="28"/>
  <c r="BE28" i="28"/>
  <c r="DK29" i="28"/>
  <c r="CM29" i="28"/>
  <c r="DS29" i="28"/>
  <c r="CG27" i="28"/>
  <c r="DF29" i="28"/>
  <c r="EJ29" i="28"/>
  <c r="DH29" i="28"/>
  <c r="EQ28" i="28"/>
  <c r="BP27" i="28"/>
  <c r="AK28" i="28"/>
  <c r="AV28" i="28"/>
  <c r="AM28" i="28"/>
  <c r="BS27" i="28"/>
  <c r="DM28" i="28"/>
  <c r="BZ27" i="28"/>
  <c r="CE27" i="28"/>
  <c r="X28" i="28"/>
  <c r="BC28" i="28"/>
  <c r="AR28" i="28"/>
  <c r="DN28" i="28"/>
  <c r="BM28" i="28"/>
  <c r="CF27" i="28"/>
  <c r="EL28" i="28"/>
  <c r="FE28" i="28"/>
  <c r="CI27" i="28"/>
  <c r="CS29" i="28"/>
  <c r="CY29" i="28"/>
  <c r="BN28" i="28"/>
  <c r="DG29" i="28"/>
  <c r="DD29" i="28"/>
  <c r="BR27" i="28"/>
  <c r="EK28" i="28"/>
  <c r="DY29" i="28"/>
  <c r="DV29" i="28"/>
  <c r="EZ28" i="28"/>
  <c r="AH28" i="28"/>
  <c r="BD28" i="28"/>
  <c r="BW27" i="28"/>
  <c r="EW28" i="28"/>
  <c r="FD28" i="28"/>
  <c r="CH27" i="28"/>
  <c r="AD28" i="28"/>
  <c r="EC29" i="28"/>
  <c r="DC29" i="28"/>
  <c r="EF29" i="28"/>
  <c r="FA28" i="28"/>
  <c r="EV28" i="28"/>
  <c r="FH28" i="28"/>
  <c r="FB28" i="28"/>
  <c r="FI28" i="28"/>
  <c r="EM28" i="28"/>
  <c r="FJ28" i="28"/>
  <c r="AN28" i="28"/>
  <c r="AL28" i="28"/>
  <c r="AP27" i="28"/>
  <c r="BX27" i="28"/>
  <c r="CC27" i="28"/>
  <c r="DX29" i="28"/>
  <c r="DZ29" i="28"/>
  <c r="AQ28" i="28"/>
  <c r="DE29" i="28"/>
  <c r="AA28" i="28"/>
  <c r="BG28" i="28"/>
  <c r="ET28" i="28"/>
  <c r="DJ29" i="28"/>
  <c r="ER28" i="28"/>
  <c r="AU28" i="28"/>
  <c r="FG28" i="28"/>
  <c r="EO29" i="28"/>
  <c r="DW29" i="28"/>
  <c r="CV29" i="28"/>
  <c r="DQ29" i="28"/>
  <c r="EP29" i="28"/>
  <c r="CQ29" i="28"/>
  <c r="FK28" i="28"/>
  <c r="FM29" i="28"/>
  <c r="Z28" i="28"/>
  <c r="AT28" i="28"/>
  <c r="BB28" i="28"/>
  <c r="EN28" i="28"/>
  <c r="BI27" i="28"/>
  <c r="AO27" i="28"/>
  <c r="BA28" i="28"/>
  <c r="AY28" i="28"/>
  <c r="BO27" i="28"/>
  <c r="BY27" i="28"/>
  <c r="CB27" i="28"/>
  <c r="EX29" i="28"/>
  <c r="CZ29" i="28"/>
  <c r="EA29" i="28"/>
  <c r="BU28" i="28"/>
  <c r="FF28" i="28"/>
  <c r="AE28" i="28"/>
  <c r="EY29" i="28"/>
  <c r="CL29" i="28"/>
  <c r="DI29" i="28"/>
  <c r="FL29" i="28"/>
  <c r="AI28" i="28"/>
  <c r="AZ28" i="28"/>
  <c r="BT28" i="28"/>
  <c r="CT29" i="28"/>
  <c r="EG29" i="28"/>
  <c r="AB28" i="28"/>
  <c r="BJ27" i="28"/>
  <c r="FC28" i="28"/>
  <c r="EU28" i="28"/>
  <c r="DL29" i="28"/>
  <c r="EB29" i="28"/>
  <c r="CX29" i="28"/>
  <c r="CR29" i="28"/>
  <c r="DR29" i="28"/>
  <c r="EI29" i="28"/>
  <c r="DO29" i="28"/>
  <c r="W28" i="28"/>
  <c r="BF28" i="28"/>
  <c r="BV27" i="28"/>
  <c r="CA27" i="28"/>
  <c r="CD27" i="28"/>
  <c r="CO29" i="28"/>
  <c r="DP29" i="28"/>
  <c r="ED29" i="28"/>
  <c r="CP29" i="28"/>
  <c r="DA29" i="28"/>
  <c r="AX28" i="28"/>
  <c r="AJ28" i="28"/>
  <c r="AS28" i="28"/>
  <c r="CU29" i="28"/>
  <c r="Y28" i="28"/>
  <c r="BK27" i="28"/>
  <c r="AG28" i="28"/>
  <c r="CA28" i="28" l="1"/>
  <c r="DR30" i="28"/>
  <c r="Z29" i="28"/>
  <c r="EC30" i="28"/>
  <c r="CF28" i="28"/>
  <c r="ED30" i="28"/>
  <c r="EO30" i="28"/>
  <c r="CT30" i="28"/>
  <c r="AG29" i="28"/>
  <c r="AR29" i="28"/>
  <c r="BD29" i="28"/>
  <c r="CH28" i="28"/>
  <c r="FJ29" i="28"/>
  <c r="AL29" i="28"/>
  <c r="CD28" i="28"/>
  <c r="DA30" i="28"/>
  <c r="AB29" i="28"/>
  <c r="DG30" i="28"/>
  <c r="DC30" i="28"/>
  <c r="CU30" i="28"/>
  <c r="DT30" i="28"/>
  <c r="BL28" i="28"/>
  <c r="AJ29" i="28"/>
  <c r="BF29" i="28"/>
  <c r="BE29" i="28"/>
  <c r="BU29" i="28"/>
  <c r="DN29" i="28"/>
  <c r="BZ28" i="28"/>
  <c r="CZ30" i="28"/>
  <c r="BY28" i="28"/>
  <c r="EX30" i="28"/>
  <c r="CQ30" i="28"/>
  <c r="AP28" i="28"/>
  <c r="BO28" i="28"/>
  <c r="DX30" i="28"/>
  <c r="BI28" i="28"/>
  <c r="AM29" i="28"/>
  <c r="DE30" i="28"/>
  <c r="DY30" i="28"/>
  <c r="CY30" i="28"/>
  <c r="CV30" i="28"/>
  <c r="DS30" i="28"/>
  <c r="ER29" i="28"/>
  <c r="EZ29" i="28"/>
  <c r="FM30" i="28"/>
  <c r="W29" i="28"/>
  <c r="DM29" i="28"/>
  <c r="FF29" i="28"/>
  <c r="CI28" i="28"/>
  <c r="EK29" i="28"/>
  <c r="FG29" i="28"/>
  <c r="DV30" i="28"/>
  <c r="EG30" i="28"/>
  <c r="BW28" i="28"/>
  <c r="AV29" i="28"/>
  <c r="AZ29" i="28"/>
  <c r="BT29" i="28"/>
  <c r="FB29" i="28"/>
  <c r="FE29" i="28"/>
  <c r="EJ30" i="28"/>
  <c r="CR30" i="28"/>
  <c r="AQ29" i="28"/>
  <c r="DQ30" i="28"/>
  <c r="FL30" i="28"/>
  <c r="BC29" i="28"/>
  <c r="FH29" i="28"/>
  <c r="EF30" i="28"/>
  <c r="FA29" i="28"/>
  <c r="BP28" i="28"/>
  <c r="AY29" i="28"/>
  <c r="AS29" i="28"/>
  <c r="BA29" i="28"/>
  <c r="EW29" i="28"/>
  <c r="CB28" i="28"/>
  <c r="EN29" i="28"/>
  <c r="AU29" i="28"/>
  <c r="CS30" i="28"/>
  <c r="BL29" i="28"/>
  <c r="FD29" i="28"/>
  <c r="DO30" i="28"/>
  <c r="AT29" i="28"/>
  <c r="DL30" i="28"/>
  <c r="DW30" i="28"/>
  <c r="EI30" i="28"/>
  <c r="BG29" i="28"/>
  <c r="AX29" i="28"/>
  <c r="BR28" i="28"/>
  <c r="FC29" i="28"/>
  <c r="EM29" i="28"/>
  <c r="BJ28" i="28"/>
  <c r="BN29" i="28"/>
  <c r="DK30" i="28"/>
  <c r="CX30" i="28"/>
  <c r="AI29" i="28"/>
  <c r="BK29" i="28"/>
  <c r="DD30" i="28"/>
  <c r="EA30" i="28"/>
  <c r="CG28" i="28"/>
  <c r="EL29" i="28"/>
  <c r="FI29" i="28"/>
  <c r="DF30" i="28"/>
  <c r="CL30" i="28"/>
  <c r="DZ30" i="28"/>
  <c r="EV29" i="28"/>
  <c r="AE29" i="28"/>
  <c r="AD29" i="28"/>
  <c r="DP30" i="28"/>
  <c r="EB30" i="28"/>
  <c r="CO30" i="28"/>
  <c r="DI30" i="28"/>
  <c r="AH29" i="28"/>
  <c r="ET29" i="28"/>
  <c r="DH30" i="28"/>
  <c r="CM30" i="28"/>
  <c r="DJ30" i="28"/>
  <c r="EQ29" i="28"/>
  <c r="BV28" i="28"/>
  <c r="Y29" i="28"/>
  <c r="BB29" i="28"/>
  <c r="AO28" i="28"/>
  <c r="BX28" i="28"/>
  <c r="CC28" i="28"/>
  <c r="EP30" i="28"/>
  <c r="X29" i="28"/>
  <c r="EY30" i="28"/>
  <c r="AK29" i="28"/>
  <c r="EU29" i="28"/>
  <c r="EE30" i="28"/>
  <c r="CP30" i="28"/>
  <c r="FK29" i="28"/>
  <c r="BS28" i="28"/>
  <c r="AA29" i="28"/>
  <c r="AN29" i="28"/>
  <c r="BM29" i="28"/>
  <c r="BK28" i="28"/>
  <c r="CE28" i="28"/>
  <c r="DE31" i="28" l="1"/>
  <c r="FM31" i="28"/>
  <c r="FC30" i="28"/>
  <c r="DY31" i="28"/>
  <c r="CV31" i="28"/>
  <c r="BO29" i="28"/>
  <c r="CZ31" i="28"/>
  <c r="Y30" i="28"/>
  <c r="CC29" i="28"/>
  <c r="CL31" i="28"/>
  <c r="AU30" i="28"/>
  <c r="DF31" i="28"/>
  <c r="DD31" i="28"/>
  <c r="DJ31" i="28"/>
  <c r="EF31" i="28"/>
  <c r="AY30" i="28"/>
  <c r="AA30" i="28"/>
  <c r="BE30" i="28"/>
  <c r="BV29" i="28"/>
  <c r="BX29" i="28"/>
  <c r="CB29" i="28"/>
  <c r="BD30" i="28"/>
  <c r="AB30" i="28"/>
  <c r="BK30" i="28"/>
  <c r="CA29" i="28"/>
  <c r="CX31" i="28"/>
  <c r="X30" i="28"/>
  <c r="FB30" i="28"/>
  <c r="DP31" i="28"/>
  <c r="BF30" i="28"/>
  <c r="EU30" i="28"/>
  <c r="DA31" i="28"/>
  <c r="EO31" i="28"/>
  <c r="CM31" i="28"/>
  <c r="DI31" i="28"/>
  <c r="FA30" i="28"/>
  <c r="AL30" i="28"/>
  <c r="AK30" i="28"/>
  <c r="FL31" i="28"/>
  <c r="BR29" i="28"/>
  <c r="EP31" i="28"/>
  <c r="EW30" i="28"/>
  <c r="EX31" i="28"/>
  <c r="DZ31" i="28"/>
  <c r="AR30" i="28"/>
  <c r="EA31" i="28"/>
  <c r="ET30" i="28"/>
  <c r="EC31" i="28"/>
  <c r="EJ31" i="28"/>
  <c r="AD30" i="28"/>
  <c r="ER30" i="28"/>
  <c r="AQ30" i="28"/>
  <c r="AM30" i="28"/>
  <c r="BB30" i="28"/>
  <c r="CG29" i="28"/>
  <c r="BW29" i="28"/>
  <c r="BY29" i="28"/>
  <c r="CE29" i="28"/>
  <c r="BP29" i="28"/>
  <c r="EM30" i="28"/>
  <c r="CU31" i="28"/>
  <c r="DH31" i="28"/>
  <c r="W30" i="28"/>
  <c r="EZ30" i="28"/>
  <c r="EI31" i="28"/>
  <c r="EQ30" i="28"/>
  <c r="AZ30" i="28"/>
  <c r="BG30" i="28"/>
  <c r="AX30" i="28"/>
  <c r="BI29" i="28"/>
  <c r="DM30" i="28"/>
  <c r="FG30" i="28"/>
  <c r="CH29" i="28"/>
  <c r="EN30" i="28"/>
  <c r="EG31" i="28"/>
  <c r="DR31" i="28"/>
  <c r="DV31" i="28"/>
  <c r="FJ30" i="28"/>
  <c r="CT31" i="28"/>
  <c r="FK30" i="28"/>
  <c r="BJ29" i="28"/>
  <c r="CO31" i="28"/>
  <c r="CQ31" i="28"/>
  <c r="AE30" i="28"/>
  <c r="AH30" i="28"/>
  <c r="AJ30" i="28"/>
  <c r="BC30" i="28"/>
  <c r="AP29" i="28"/>
  <c r="DN30" i="28"/>
  <c r="FE30" i="28"/>
  <c r="CY31" i="28"/>
  <c r="BN30" i="28"/>
  <c r="Z30" i="28"/>
  <c r="CD29" i="28"/>
  <c r="DK31" i="28"/>
  <c r="DL31" i="28"/>
  <c r="CR31" i="28"/>
  <c r="DT31" i="28"/>
  <c r="AN30" i="28"/>
  <c r="AI30" i="28"/>
  <c r="AT30" i="28"/>
  <c r="BU30" i="28"/>
  <c r="CF29" i="28"/>
  <c r="EK30" i="28"/>
  <c r="FI30" i="28"/>
  <c r="CI29" i="28"/>
  <c r="EB31" i="28"/>
  <c r="EE31" i="28"/>
  <c r="BT30" i="28"/>
  <c r="BZ29" i="28"/>
  <c r="EY31" i="28"/>
  <c r="DW31" i="28"/>
  <c r="AS30" i="28"/>
  <c r="FF30" i="28"/>
  <c r="ED31" i="28"/>
  <c r="DC31" i="28"/>
  <c r="BS29" i="28"/>
  <c r="DQ31" i="28"/>
  <c r="DO31" i="28"/>
  <c r="DG31" i="28"/>
  <c r="DX31" i="28"/>
  <c r="CP31" i="28"/>
  <c r="CS31" i="28"/>
  <c r="DS31" i="28"/>
  <c r="AG30" i="28"/>
  <c r="AV30" i="28"/>
  <c r="BM30" i="28"/>
  <c r="EL30" i="28"/>
  <c r="FH30" i="28"/>
  <c r="BA30" i="28"/>
  <c r="BL30" i="28"/>
  <c r="EV30" i="28"/>
  <c r="FD30" i="28"/>
  <c r="AO29" i="28"/>
  <c r="BG31" i="28" l="1"/>
  <c r="BU31" i="28"/>
  <c r="DN31" i="28"/>
  <c r="CA30" i="28"/>
  <c r="CI30" i="28"/>
  <c r="AZ31" i="28"/>
  <c r="DR32" i="28"/>
  <c r="EI32" i="28"/>
  <c r="EA32" i="28"/>
  <c r="FL32" i="28"/>
  <c r="AK31" i="28"/>
  <c r="BL31" i="28"/>
  <c r="EK31" i="28"/>
  <c r="FG31" i="28"/>
  <c r="BE31" i="28"/>
  <c r="BS30" i="28"/>
  <c r="BM31" i="28"/>
  <c r="DP32" i="28"/>
  <c r="DH32" i="28"/>
  <c r="DG32" i="28"/>
  <c r="CP32" i="28"/>
  <c r="DZ32" i="28"/>
  <c r="X31" i="28"/>
  <c r="BI30" i="28"/>
  <c r="EL31" i="28"/>
  <c r="FD31" i="28"/>
  <c r="FE31" i="28"/>
  <c r="DS32" i="28"/>
  <c r="CS32" i="28"/>
  <c r="AX31" i="28"/>
  <c r="EO32" i="28"/>
  <c r="DT32" i="28"/>
  <c r="EU31" i="28"/>
  <c r="DY32" i="28"/>
  <c r="EP32" i="28"/>
  <c r="DD32" i="28"/>
  <c r="AD31" i="28"/>
  <c r="EG32" i="28"/>
  <c r="FA31" i="28"/>
  <c r="FM32" i="28"/>
  <c r="AU31" i="28"/>
  <c r="BC31" i="28"/>
  <c r="BW30" i="28"/>
  <c r="FI31" i="28"/>
  <c r="BP30" i="28"/>
  <c r="EW31" i="28"/>
  <c r="FH31" i="28"/>
  <c r="DV32" i="28"/>
  <c r="AQ31" i="28"/>
  <c r="BZ30" i="28"/>
  <c r="Z31" i="28"/>
  <c r="DM31" i="28"/>
  <c r="ET31" i="28"/>
  <c r="EF32" i="28"/>
  <c r="AM31" i="28"/>
  <c r="BN31" i="28"/>
  <c r="FB31" i="28"/>
  <c r="DO32" i="28"/>
  <c r="DW32" i="28"/>
  <c r="FJ31" i="28"/>
  <c r="W31" i="28"/>
  <c r="AV31" i="28"/>
  <c r="CF30" i="28"/>
  <c r="AO30" i="28"/>
  <c r="FC31" i="28"/>
  <c r="DA32" i="28"/>
  <c r="CY32" i="28"/>
  <c r="BF31" i="28"/>
  <c r="CU32" i="28"/>
  <c r="BT31" i="28"/>
  <c r="EV31" i="28"/>
  <c r="CM32" i="28"/>
  <c r="AB31" i="28"/>
  <c r="DE32" i="28"/>
  <c r="FK31" i="28"/>
  <c r="AA31" i="28"/>
  <c r="CG30" i="28"/>
  <c r="BX30" i="28"/>
  <c r="CB30" i="28"/>
  <c r="EE32" i="28"/>
  <c r="CR32" i="28"/>
  <c r="CH30" i="28"/>
  <c r="DC32" i="28"/>
  <c r="ER31" i="28"/>
  <c r="AJ31" i="28"/>
  <c r="BJ30" i="28"/>
  <c r="EJ32" i="28"/>
  <c r="EC32" i="28"/>
  <c r="DI32" i="28"/>
  <c r="BR30" i="28"/>
  <c r="BD31" i="28"/>
  <c r="DK32" i="28"/>
  <c r="DJ32" i="28"/>
  <c r="AT31" i="28"/>
  <c r="FF31" i="28"/>
  <c r="EN31" i="28"/>
  <c r="DF32" i="28"/>
  <c r="DX32" i="28"/>
  <c r="AE31" i="28"/>
  <c r="EQ31" i="28"/>
  <c r="AS31" i="28"/>
  <c r="BO30" i="28"/>
  <c r="CC30" i="28"/>
  <c r="EB32" i="28"/>
  <c r="CO32" i="28"/>
  <c r="DQ32" i="28"/>
  <c r="CV32" i="28"/>
  <c r="Y31" i="28"/>
  <c r="AL31" i="28"/>
  <c r="AR31" i="28"/>
  <c r="AP30" i="28"/>
  <c r="CD30" i="28"/>
  <c r="EY32" i="28"/>
  <c r="EZ31" i="28"/>
  <c r="CX32" i="28"/>
  <c r="BA31" i="28"/>
  <c r="CZ32" i="28"/>
  <c r="ED32" i="28"/>
  <c r="CT32" i="28"/>
  <c r="AH31" i="28"/>
  <c r="AI31" i="28"/>
  <c r="BB31" i="28"/>
  <c r="BY30" i="28"/>
  <c r="EM31" i="28"/>
  <c r="DL32" i="28"/>
  <c r="EX32" i="28"/>
  <c r="CL32" i="28"/>
  <c r="CQ32" i="28"/>
  <c r="AY31" i="28"/>
  <c r="AG31" i="28"/>
  <c r="AN31" i="28"/>
  <c r="CE30" i="28"/>
  <c r="BV30" i="28"/>
  <c r="FL33" i="28" l="1"/>
  <c r="BW31" i="28"/>
  <c r="CA31" i="28"/>
  <c r="CH31" i="28"/>
  <c r="EC33" i="28"/>
  <c r="DD33" i="28"/>
  <c r="AL32" i="28"/>
  <c r="AJ32" i="28"/>
  <c r="BN32" i="28"/>
  <c r="DI33" i="28"/>
  <c r="DL33" i="28"/>
  <c r="DH33" i="28"/>
  <c r="CX33" i="28"/>
  <c r="DZ33" i="28"/>
  <c r="BV31" i="28"/>
  <c r="AT32" i="28"/>
  <c r="BP31" i="28"/>
  <c r="BU32" i="28"/>
  <c r="Z32" i="28"/>
  <c r="DQ33" i="28"/>
  <c r="DE33" i="28"/>
  <c r="DR33" i="28"/>
  <c r="CM33" i="28"/>
  <c r="BI31" i="28"/>
  <c r="AR32" i="28"/>
  <c r="BZ31" i="28"/>
  <c r="CI31" i="28"/>
  <c r="EG33" i="28"/>
  <c r="FA32" i="28"/>
  <c r="AK32" i="28"/>
  <c r="BA32" i="28"/>
  <c r="DM32" i="28"/>
  <c r="CY33" i="28"/>
  <c r="DX33" i="28"/>
  <c r="AB32" i="28"/>
  <c r="FM33" i="28"/>
  <c r="EA33" i="28"/>
  <c r="EU32" i="28"/>
  <c r="EE33" i="28"/>
  <c r="EI33" i="28"/>
  <c r="DV33" i="28"/>
  <c r="DG33" i="28"/>
  <c r="CP33" i="28"/>
  <c r="EQ32" i="28"/>
  <c r="Y32" i="28"/>
  <c r="AA32" i="28"/>
  <c r="DN32" i="28"/>
  <c r="FF32" i="28"/>
  <c r="CB31" i="28"/>
  <c r="DP33" i="28"/>
  <c r="DO33" i="28"/>
  <c r="ED33" i="28"/>
  <c r="DJ33" i="28"/>
  <c r="CO33" i="28"/>
  <c r="FG32" i="28"/>
  <c r="AE32" i="28"/>
  <c r="AQ32" i="28"/>
  <c r="DW33" i="28"/>
  <c r="AD32" i="28"/>
  <c r="FJ32" i="28"/>
  <c r="AP31" i="28"/>
  <c r="W32" i="28"/>
  <c r="BB32" i="28"/>
  <c r="EV32" i="28"/>
  <c r="FI32" i="28"/>
  <c r="EM32" i="28"/>
  <c r="DY33" i="28"/>
  <c r="CL33" i="28"/>
  <c r="EL32" i="28"/>
  <c r="AV32" i="28"/>
  <c r="EK32" i="28"/>
  <c r="AI32" i="28"/>
  <c r="AN32" i="28"/>
  <c r="AY32" i="28"/>
  <c r="EW32" i="28"/>
  <c r="CC31" i="28"/>
  <c r="EN32" i="28"/>
  <c r="CT33" i="28"/>
  <c r="DK33" i="28"/>
  <c r="CD31" i="28"/>
  <c r="BF32" i="28"/>
  <c r="CZ33" i="28"/>
  <c r="ET32" i="28"/>
  <c r="DT33" i="28"/>
  <c r="EJ33" i="28"/>
  <c r="EZ32" i="28"/>
  <c r="AX32" i="28"/>
  <c r="FC32" i="28"/>
  <c r="DA33" i="28"/>
  <c r="CS33" i="28"/>
  <c r="AH32" i="28"/>
  <c r="FD32" i="28"/>
  <c r="EO33" i="28"/>
  <c r="CV33" i="28"/>
  <c r="CU33" i="28"/>
  <c r="CR33" i="28"/>
  <c r="EF33" i="28"/>
  <c r="ER32" i="28"/>
  <c r="AM32" i="28"/>
  <c r="BL32" i="28"/>
  <c r="FE32" i="28"/>
  <c r="CQ33" i="28"/>
  <c r="FK32" i="28"/>
  <c r="CG31" i="28"/>
  <c r="AZ32" i="28"/>
  <c r="FH32" i="28"/>
  <c r="EX33" i="28"/>
  <c r="EB33" i="28"/>
  <c r="EY33" i="28"/>
  <c r="DC33" i="28"/>
  <c r="DS33" i="28"/>
  <c r="AG32" i="28"/>
  <c r="BG32" i="28"/>
  <c r="BM32" i="28"/>
  <c r="BO31" i="28"/>
  <c r="FB32" i="28"/>
  <c r="EP33" i="28"/>
  <c r="DF33" i="28"/>
  <c r="BJ31" i="28"/>
  <c r="AS32" i="28"/>
  <c r="AU32" i="28"/>
  <c r="BE32" i="28"/>
  <c r="BT32" i="28"/>
  <c r="AO31" i="28"/>
  <c r="BY31" i="28"/>
  <c r="CE31" i="28"/>
  <c r="X32" i="28"/>
  <c r="BC32" i="28"/>
  <c r="BD32" i="28"/>
  <c r="BK32" i="28"/>
  <c r="CF31" i="28"/>
  <c r="BS31" i="28"/>
  <c r="BX31" i="28"/>
  <c r="BK31" i="28"/>
  <c r="BR31" i="28"/>
  <c r="EC34" i="28" l="1"/>
  <c r="BF33" i="28"/>
  <c r="EB34" i="28"/>
  <c r="AX33" i="28"/>
  <c r="EK33" i="28"/>
  <c r="FE33" i="28"/>
  <c r="BZ32" i="28"/>
  <c r="DX34" i="28"/>
  <c r="EU33" i="28"/>
  <c r="DQ34" i="28"/>
  <c r="CL34" i="28"/>
  <c r="EQ33" i="28"/>
  <c r="FL34" i="28"/>
  <c r="AN33" i="28"/>
  <c r="EL33" i="28"/>
  <c r="CC32" i="28"/>
  <c r="CF32" i="28"/>
  <c r="BU33" i="28"/>
  <c r="ED34" i="28"/>
  <c r="FI33" i="28"/>
  <c r="BB33" i="28"/>
  <c r="CS34" i="28"/>
  <c r="DP34" i="28"/>
  <c r="DG34" i="28"/>
  <c r="AU33" i="28"/>
  <c r="BG33" i="28"/>
  <c r="BV32" i="28"/>
  <c r="EN33" i="28"/>
  <c r="DK34" i="28"/>
  <c r="FH33" i="28"/>
  <c r="DF34" i="28"/>
  <c r="BS32" i="28"/>
  <c r="CV34" i="28"/>
  <c r="DA35" i="28"/>
  <c r="CO34" i="28"/>
  <c r="DL34" i="28"/>
  <c r="CQ34" i="28"/>
  <c r="CT34" i="28"/>
  <c r="EP34" i="28"/>
  <c r="DD34" i="28"/>
  <c r="DO34" i="28"/>
  <c r="FJ33" i="28"/>
  <c r="BJ32" i="28"/>
  <c r="AI33" i="28"/>
  <c r="EW33" i="28"/>
  <c r="CB32" i="28"/>
  <c r="DN33" i="28"/>
  <c r="FM34" i="28"/>
  <c r="DY35" i="28"/>
  <c r="DC34" i="28"/>
  <c r="DV34" i="28"/>
  <c r="DW34" i="28"/>
  <c r="CM34" i="28"/>
  <c r="EE34" i="28"/>
  <c r="EA34" i="28"/>
  <c r="FK33" i="28"/>
  <c r="AO32" i="28"/>
  <c r="W33" i="28"/>
  <c r="AG33" i="28"/>
  <c r="AR33" i="28"/>
  <c r="AM33" i="28"/>
  <c r="BM33" i="28"/>
  <c r="EV33" i="28"/>
  <c r="DA34" i="28"/>
  <c r="EO34" i="28"/>
  <c r="AA33" i="28"/>
  <c r="DY34" i="28"/>
  <c r="DZ34" i="28"/>
  <c r="BA33" i="28"/>
  <c r="CG32" i="28"/>
  <c r="BD33" i="28"/>
  <c r="BY32" i="28"/>
  <c r="AY33" i="28"/>
  <c r="AD33" i="28"/>
  <c r="CX34" i="28"/>
  <c r="FD33" i="28"/>
  <c r="EI34" i="28"/>
  <c r="FC33" i="28"/>
  <c r="AB33" i="28"/>
  <c r="BX32" i="28"/>
  <c r="CD32" i="28"/>
  <c r="CR35" i="28"/>
  <c r="CU34" i="28"/>
  <c r="DI34" i="28"/>
  <c r="CP34" i="28"/>
  <c r="AK33" i="28"/>
  <c r="CI32" i="28"/>
  <c r="DJ34" i="28"/>
  <c r="BC33" i="28"/>
  <c r="DM33" i="28"/>
  <c r="DE34" i="28"/>
  <c r="AE33" i="28"/>
  <c r="CR34" i="28"/>
  <c r="FA33" i="28"/>
  <c r="EJ34" i="28"/>
  <c r="AJ33" i="28"/>
  <c r="AQ33" i="28"/>
  <c r="BR32" i="28"/>
  <c r="FB33" i="28"/>
  <c r="EM33" i="28"/>
  <c r="DR34" i="28"/>
  <c r="CZ34" i="28"/>
  <c r="BP32" i="28"/>
  <c r="X33" i="28"/>
  <c r="BE33" i="28"/>
  <c r="CE32" i="28"/>
  <c r="CY34" i="28"/>
  <c r="EG34" i="28"/>
  <c r="ER33" i="28"/>
  <c r="BI32" i="28"/>
  <c r="EX34" i="28"/>
  <c r="DH34" i="28"/>
  <c r="DS34" i="28"/>
  <c r="EZ33" i="28"/>
  <c r="AP32" i="28"/>
  <c r="AZ33" i="28"/>
  <c r="Y33" i="28"/>
  <c r="AV33" i="28"/>
  <c r="BN33" i="28"/>
  <c r="BT33" i="28"/>
  <c r="CA32" i="28"/>
  <c r="DV35" i="28"/>
  <c r="EY34" i="28"/>
  <c r="DT34" i="28"/>
  <c r="EF34" i="28"/>
  <c r="Z33" i="28"/>
  <c r="AL33" i="28"/>
  <c r="BO32" i="28"/>
  <c r="FF33" i="28"/>
  <c r="CH32" i="28"/>
  <c r="AH33" i="28"/>
  <c r="AT33" i="28"/>
  <c r="AS33" i="28"/>
  <c r="BW32" i="28"/>
  <c r="FG33" i="28"/>
  <c r="ET33" i="28"/>
  <c r="ET34" i="28" l="1"/>
  <c r="BS33" i="28"/>
  <c r="AL34" i="28"/>
  <c r="BF34" i="28"/>
  <c r="AS34" i="28"/>
  <c r="CF33" i="28"/>
  <c r="CX35" i="28"/>
  <c r="EE35" i="28"/>
  <c r="DX35" i="28"/>
  <c r="EW34" i="28"/>
  <c r="FK34" i="28"/>
  <c r="AU34" i="28"/>
  <c r="AO33" i="28"/>
  <c r="BR33" i="28"/>
  <c r="BB34" i="28"/>
  <c r="ET35" i="28"/>
  <c r="DR35" i="28"/>
  <c r="CZ35" i="28"/>
  <c r="EY35" i="28"/>
  <c r="FC34" i="28"/>
  <c r="DQ36" i="28"/>
  <c r="DQ22" i="28" s="1"/>
  <c r="AE34" i="28"/>
  <c r="CG33" i="28"/>
  <c r="X34" i="28"/>
  <c r="AK34" i="28"/>
  <c r="AQ34" i="28"/>
  <c r="BT34" i="28"/>
  <c r="DL35" i="28"/>
  <c r="DK35" i="28"/>
  <c r="DF35" i="28"/>
  <c r="BY33" i="28"/>
  <c r="FE34" i="28"/>
  <c r="AJ34" i="28"/>
  <c r="CP35" i="28"/>
  <c r="FJ34" i="28"/>
  <c r="AA34" i="28"/>
  <c r="FL36" i="28"/>
  <c r="FL22" i="28" s="1"/>
  <c r="T35" i="25" s="1"/>
  <c r="S35" i="25" s="1"/>
  <c r="CO35" i="28"/>
  <c r="BE34" i="28"/>
  <c r="EX36" i="28"/>
  <c r="EX22" i="28" s="1"/>
  <c r="CP36" i="28"/>
  <c r="CP22" i="28" s="1"/>
  <c r="EQ34" i="28"/>
  <c r="BG34" i="28"/>
  <c r="AP33" i="28"/>
  <c r="DO35" i="28"/>
  <c r="DC35" i="28"/>
  <c r="CQ35" i="28"/>
  <c r="ED35" i="28"/>
  <c r="CA33" i="28"/>
  <c r="DZ36" i="28"/>
  <c r="DZ22" i="28" s="1"/>
  <c r="BM34" i="28"/>
  <c r="CC33" i="28"/>
  <c r="Z34" i="28"/>
  <c r="EX35" i="28"/>
  <c r="BX33" i="28"/>
  <c r="DZ35" i="28"/>
  <c r="EB35" i="28"/>
  <c r="CE33" i="28"/>
  <c r="ER34" i="28"/>
  <c r="BA34" i="28"/>
  <c r="DN34" i="28"/>
  <c r="DF36" i="28"/>
  <c r="DF22" i="28" s="1"/>
  <c r="DP35" i="28"/>
  <c r="DQ35" i="28"/>
  <c r="CU35" i="28"/>
  <c r="DM34" i="28"/>
  <c r="BZ33" i="28"/>
  <c r="EU34" i="28"/>
  <c r="FD35" i="28"/>
  <c r="BV33" i="28"/>
  <c r="EG35" i="28"/>
  <c r="EP35" i="28"/>
  <c r="EO35" i="28"/>
  <c r="FB34" i="28"/>
  <c r="DE36" i="28"/>
  <c r="DE22" i="28" s="1"/>
  <c r="EA36" i="28"/>
  <c r="EA22" i="28" s="1"/>
  <c r="EC36" i="28"/>
  <c r="EC22" i="28" s="1"/>
  <c r="AD34" i="28"/>
  <c r="DT35" i="28"/>
  <c r="BO33" i="28"/>
  <c r="AY34" i="28"/>
  <c r="BI33" i="28"/>
  <c r="EI35" i="28"/>
  <c r="DI35" i="28"/>
  <c r="EA35" i="28"/>
  <c r="CD33" i="28"/>
  <c r="EB36" i="28"/>
  <c r="EB22" i="28" s="1"/>
  <c r="EF35" i="28"/>
  <c r="BP33" i="28"/>
  <c r="W34" i="28"/>
  <c r="CS35" i="28"/>
  <c r="EC35" i="28"/>
  <c r="EM34" i="28"/>
  <c r="EP36" i="28"/>
  <c r="EP22" i="28" s="1"/>
  <c r="CM36" i="28"/>
  <c r="CM22" i="28" s="1"/>
  <c r="BL33" i="28"/>
  <c r="AX34" i="28"/>
  <c r="AH34" i="28"/>
  <c r="CM35" i="28"/>
  <c r="DE35" i="28"/>
  <c r="EY36" i="28"/>
  <c r="EY22" i="28" s="1"/>
  <c r="CL36" i="28"/>
  <c r="CL22" i="28" s="1"/>
  <c r="EZ34" i="28"/>
  <c r="FM35" i="28"/>
  <c r="Y34" i="28"/>
  <c r="AT34" i="28"/>
  <c r="BU34" i="28"/>
  <c r="CY35" i="28"/>
  <c r="DS35" i="28"/>
  <c r="FI34" i="28"/>
  <c r="EN34" i="28"/>
  <c r="DL36" i="28"/>
  <c r="DL22" i="28" s="1"/>
  <c r="FA34" i="28"/>
  <c r="BW33" i="28"/>
  <c r="AB34" i="28"/>
  <c r="AM34" i="28"/>
  <c r="BN34" i="28"/>
  <c r="FF34" i="28"/>
  <c r="CH33" i="28"/>
  <c r="BJ33" i="28"/>
  <c r="AI34" i="28"/>
  <c r="BD34" i="28"/>
  <c r="DA36" i="28"/>
  <c r="DA22" i="28" s="1"/>
  <c r="BK33" i="28"/>
  <c r="AG34" i="28"/>
  <c r="BC34" i="28"/>
  <c r="DH35" i="28"/>
  <c r="DG35" i="28"/>
  <c r="CT35" i="28"/>
  <c r="EJ35" i="28"/>
  <c r="EK34" i="28"/>
  <c r="FG34" i="28"/>
  <c r="CI33" i="28"/>
  <c r="DI36" i="28"/>
  <c r="DI22" i="28" s="1"/>
  <c r="FL35" i="28"/>
  <c r="AR34" i="28"/>
  <c r="BL34" i="28"/>
  <c r="CL35" i="28"/>
  <c r="DJ35" i="28"/>
  <c r="DD35" i="28"/>
  <c r="EL34" i="28"/>
  <c r="FH34" i="28"/>
  <c r="AV34" i="28"/>
  <c r="AZ34" i="28"/>
  <c r="AN34" i="28"/>
  <c r="DW35" i="28"/>
  <c r="CV35" i="28"/>
  <c r="EV34" i="28"/>
  <c r="CB33" i="28"/>
  <c r="FD34" i="28"/>
  <c r="FJ35" i="28" l="1"/>
  <c r="BB35" i="28"/>
  <c r="CI34" i="28"/>
  <c r="DE37" i="28"/>
  <c r="AT35" i="28"/>
  <c r="EG36" i="28"/>
  <c r="EG22" i="28" s="1"/>
  <c r="DP37" i="28"/>
  <c r="BO34" i="28"/>
  <c r="DC36" i="28"/>
  <c r="DC22" i="28" s="1"/>
  <c r="E25" i="25" s="1"/>
  <c r="D25" i="25" s="1"/>
  <c r="CA34" i="28"/>
  <c r="DT37" i="28"/>
  <c r="EL36" i="28"/>
  <c r="EL22" i="28" s="1"/>
  <c r="DW37" i="28"/>
  <c r="FF35" i="28"/>
  <c r="CZ37" i="28"/>
  <c r="FM37" i="28"/>
  <c r="FM36" i="28"/>
  <c r="FM22" i="28" s="1"/>
  <c r="CU37" i="28"/>
  <c r="BG35" i="28"/>
  <c r="DM35" i="28"/>
  <c r="CB34" i="28"/>
  <c r="FE36" i="28"/>
  <c r="FE22" i="28" s="1"/>
  <c r="AK35" i="28"/>
  <c r="DF37" i="28"/>
  <c r="EB37" i="28"/>
  <c r="CL37" i="28"/>
  <c r="BS34" i="28"/>
  <c r="AV35" i="28"/>
  <c r="EL35" i="28"/>
  <c r="CX36" i="28"/>
  <c r="CX22" i="28" s="1"/>
  <c r="T25" i="25" s="1"/>
  <c r="S25" i="25" s="1"/>
  <c r="EE36" i="28"/>
  <c r="EE22" i="28" s="1"/>
  <c r="DY37" i="28"/>
  <c r="DK37" i="28"/>
  <c r="AL35" i="28"/>
  <c r="BN35" i="28"/>
  <c r="EK35" i="28"/>
  <c r="DG36" i="28"/>
  <c r="DG22" i="28" s="1"/>
  <c r="E35" i="25" s="1"/>
  <c r="D35" i="25" s="1"/>
  <c r="CQ36" i="28"/>
  <c r="CQ22" i="28" s="1"/>
  <c r="EM35" i="28"/>
  <c r="DH37" i="28"/>
  <c r="CT37" i="28"/>
  <c r="DS37" i="28"/>
  <c r="BP34" i="28"/>
  <c r="FL37" i="28"/>
  <c r="AG35" i="28"/>
  <c r="BC35" i="28"/>
  <c r="BD35" i="28"/>
  <c r="DN35" i="28"/>
  <c r="CH34" i="28"/>
  <c r="AE35" i="28"/>
  <c r="EP37" i="28"/>
  <c r="DV37" i="28"/>
  <c r="CQ37" i="28"/>
  <c r="BT35" i="28"/>
  <c r="BF35" i="28"/>
  <c r="AY35" i="28"/>
  <c r="EW35" i="28"/>
  <c r="FG35" i="28"/>
  <c r="FA36" i="28"/>
  <c r="FA22" i="28" s="1"/>
  <c r="DA37" i="28"/>
  <c r="DX37" i="28"/>
  <c r="CM37" i="28"/>
  <c r="CV37" i="28"/>
  <c r="DZ37" i="28"/>
  <c r="FA35" i="28"/>
  <c r="BR34" i="28"/>
  <c r="AR35" i="28"/>
  <c r="BA35" i="28"/>
  <c r="EV35" i="28"/>
  <c r="FH35" i="28"/>
  <c r="DJ36" i="28"/>
  <c r="DJ22" i="28" s="1"/>
  <c r="DY36" i="28"/>
  <c r="DY22" i="28" s="1"/>
  <c r="ED36" i="28"/>
  <c r="ED22" i="28" s="1"/>
  <c r="O35" i="25" s="1"/>
  <c r="N35" i="25" s="1"/>
  <c r="CV36" i="28"/>
  <c r="CV22" i="28" s="1"/>
  <c r="CG34" i="28"/>
  <c r="EJ37" i="28"/>
  <c r="AS35" i="28"/>
  <c r="AX35" i="28"/>
  <c r="DQ37" i="28"/>
  <c r="CO37" i="28"/>
  <c r="CR37" i="28"/>
  <c r="EA37" i="28"/>
  <c r="AU35" i="28"/>
  <c r="AH35" i="28"/>
  <c r="BK35" i="28"/>
  <c r="FB35" i="28"/>
  <c r="FI35" i="28"/>
  <c r="CS36" i="28"/>
  <c r="CS22" i="28" s="1"/>
  <c r="DH36" i="28"/>
  <c r="DH22" i="28" s="1"/>
  <c r="DP36" i="28"/>
  <c r="DP22" i="28" s="1"/>
  <c r="ET36" i="28"/>
  <c r="ET22" i="28" s="1"/>
  <c r="EN35" i="28"/>
  <c r="CZ36" i="28"/>
  <c r="CZ22" i="28" s="1"/>
  <c r="DC37" i="28"/>
  <c r="AJ35" i="28"/>
  <c r="CY37" i="28"/>
  <c r="W35" i="28"/>
  <c r="DW36" i="28"/>
  <c r="DW22" i="28" s="1"/>
  <c r="DR37" i="28"/>
  <c r="EX37" i="28"/>
  <c r="CX37" i="28"/>
  <c r="BW34" i="28"/>
  <c r="BI34" i="28"/>
  <c r="AB35" i="28"/>
  <c r="BX34" i="28"/>
  <c r="CC34" i="28"/>
  <c r="DV36" i="28"/>
  <c r="DV22" i="28" s="1"/>
  <c r="O25" i="25" s="1"/>
  <c r="N25" i="25" s="1"/>
  <c r="DS36" i="28"/>
  <c r="DS22" i="28" s="1"/>
  <c r="DT36" i="28"/>
  <c r="DT22" i="28" s="1"/>
  <c r="EJ36" i="28"/>
  <c r="EJ22" i="28" s="1"/>
  <c r="DO36" i="28"/>
  <c r="DO22" i="28" s="1"/>
  <c r="Y35" i="28"/>
  <c r="FF36" i="28"/>
  <c r="FF22" i="28" s="1"/>
  <c r="DO37" i="28"/>
  <c r="DI37" i="28"/>
  <c r="BJ34" i="28"/>
  <c r="AI35" i="28"/>
  <c r="BE35" i="28"/>
  <c r="EC37" i="28"/>
  <c r="BV34" i="28"/>
  <c r="CR36" i="28"/>
  <c r="CR22" i="28" s="1"/>
  <c r="EY37" i="28"/>
  <c r="EG37" i="28"/>
  <c r="DX36" i="28"/>
  <c r="DX22" i="28" s="1"/>
  <c r="ER35" i="28"/>
  <c r="CF34" i="28"/>
  <c r="AZ35" i="28"/>
  <c r="AQ35" i="28"/>
  <c r="EE37" i="28"/>
  <c r="DD37" i="28"/>
  <c r="DJ37" i="28"/>
  <c r="EF37" i="28"/>
  <c r="EZ35" i="28"/>
  <c r="EQ35" i="28"/>
  <c r="AP34" i="28"/>
  <c r="Z35" i="28"/>
  <c r="BY34" i="28"/>
  <c r="CD34" i="28"/>
  <c r="DK36" i="28"/>
  <c r="DK22" i="28" s="1"/>
  <c r="CU36" i="28"/>
  <c r="CU22" i="28" s="1"/>
  <c r="J35" i="25" s="1"/>
  <c r="I35" i="25" s="1"/>
  <c r="CT36" i="28"/>
  <c r="CT22" i="28" s="1"/>
  <c r="DR36" i="28"/>
  <c r="DR22" i="28" s="1"/>
  <c r="EO37" i="28"/>
  <c r="BL35" i="28"/>
  <c r="FC35" i="28"/>
  <c r="DL37" i="28"/>
  <c r="CP37" i="28"/>
  <c r="AO34" i="28"/>
  <c r="BU35" i="28"/>
  <c r="AA35" i="28"/>
  <c r="EF36" i="28"/>
  <c r="EF22" i="28" s="1"/>
  <c r="DD36" i="28"/>
  <c r="DD22" i="28" s="1"/>
  <c r="CO36" i="28"/>
  <c r="CO22" i="28" s="1"/>
  <c r="J25" i="25" s="1"/>
  <c r="I25" i="25" s="1"/>
  <c r="EI36" i="28"/>
  <c r="EI22" i="28" s="1"/>
  <c r="Y25" i="25" s="1"/>
  <c r="X25" i="25" s="1"/>
  <c r="X35" i="28"/>
  <c r="BZ34" i="28"/>
  <c r="CS37" i="28"/>
  <c r="DG37" i="28"/>
  <c r="ED37" i="28"/>
  <c r="EI37" i="28"/>
  <c r="BM35" i="28"/>
  <c r="AN35" i="28"/>
  <c r="FK35" i="28"/>
  <c r="FE35" i="28"/>
  <c r="CE34" i="28"/>
  <c r="CY36" i="28"/>
  <c r="CY22" i="28" s="1"/>
  <c r="EO36" i="28"/>
  <c r="EO22" i="28" s="1"/>
  <c r="EU35" i="28"/>
  <c r="AM35" i="28"/>
  <c r="BK34" i="28"/>
  <c r="AD35" i="28"/>
  <c r="BC37" i="28" l="1"/>
  <c r="DM37" i="28"/>
  <c r="AE37" i="28"/>
  <c r="DY38" i="28"/>
  <c r="CO38" i="28"/>
  <c r="AN37" i="28"/>
  <c r="FI37" i="28"/>
  <c r="AR36" i="28"/>
  <c r="AR22" i="28" s="1"/>
  <c r="AS36" i="28"/>
  <c r="AS22" i="28" s="1"/>
  <c r="EJ38" i="28"/>
  <c r="AJ37" i="28"/>
  <c r="FH37" i="28"/>
  <c r="DK38" i="28"/>
  <c r="DX38" i="28"/>
  <c r="CQ38" i="28"/>
  <c r="FM38" i="28"/>
  <c r="AT37" i="28"/>
  <c r="BF37" i="28"/>
  <c r="AX37" i="28"/>
  <c r="CF35" i="28"/>
  <c r="EW36" i="28"/>
  <c r="EW22" i="28" s="1"/>
  <c r="BD36" i="28"/>
  <c r="BD22" i="28" s="1"/>
  <c r="L35" i="25" s="1"/>
  <c r="M35" i="25" s="1"/>
  <c r="BB36" i="28"/>
  <c r="BB22" i="28" s="1"/>
  <c r="BG36" i="28"/>
  <c r="BG22" i="28" s="1"/>
  <c r="AH36" i="28"/>
  <c r="AH22" i="28" s="1"/>
  <c r="AD36" i="28"/>
  <c r="AD22" i="28" s="1"/>
  <c r="FA37" i="28"/>
  <c r="FK36" i="28"/>
  <c r="FK22" i="28" s="1"/>
  <c r="DI38" i="28"/>
  <c r="CZ38" i="28"/>
  <c r="CV38" i="28"/>
  <c r="ER37" i="28"/>
  <c r="BY35" i="28"/>
  <c r="X36" i="28"/>
  <c r="X22" i="28" s="1"/>
  <c r="W36" i="28"/>
  <c r="W22" i="28" s="1"/>
  <c r="AM36" i="28"/>
  <c r="AM22" i="28" s="1"/>
  <c r="FL38" i="28"/>
  <c r="AL37" i="28"/>
  <c r="BS35" i="28"/>
  <c r="EZ36" i="28"/>
  <c r="EZ22" i="28" s="1"/>
  <c r="EM36" i="28"/>
  <c r="EM22" i="28" s="1"/>
  <c r="EC38" i="28"/>
  <c r="CL38" i="28"/>
  <c r="CR38" i="28"/>
  <c r="EA38" i="28"/>
  <c r="AZ37" i="28"/>
  <c r="BE37" i="28"/>
  <c r="CG35" i="28"/>
  <c r="BO35" i="28"/>
  <c r="FD37" i="28"/>
  <c r="FJ36" i="28"/>
  <c r="FJ22" i="28" s="1"/>
  <c r="Z36" i="28"/>
  <c r="Z22" i="28" s="1"/>
  <c r="DV38" i="28"/>
  <c r="BA37" i="28"/>
  <c r="AI36" i="28"/>
  <c r="AI22" i="28" s="1"/>
  <c r="B35" i="25" s="1"/>
  <c r="C35" i="25" s="1"/>
  <c r="ED38" i="28"/>
  <c r="AY37" i="28"/>
  <c r="AO35" i="28"/>
  <c r="FB36" i="28"/>
  <c r="FB22" i="28" s="1"/>
  <c r="CU38" i="28"/>
  <c r="CT38" i="28"/>
  <c r="EQ37" i="28"/>
  <c r="BB37" i="28"/>
  <c r="AP35" i="28"/>
  <c r="CD35" i="28"/>
  <c r="DL38" i="28"/>
  <c r="DR38" i="28"/>
  <c r="EP38" i="28"/>
  <c r="DD38" i="28"/>
  <c r="CS38" i="28"/>
  <c r="DZ38" i="28"/>
  <c r="X37" i="28"/>
  <c r="AH37" i="28"/>
  <c r="AU37" i="28"/>
  <c r="BP35" i="28"/>
  <c r="BW35" i="28"/>
  <c r="FE37" i="28"/>
  <c r="CE35" i="28"/>
  <c r="FI36" i="28"/>
  <c r="FI22" i="28" s="1"/>
  <c r="EV36" i="28"/>
  <c r="EV22" i="28" s="1"/>
  <c r="AZ36" i="28"/>
  <c r="AZ22" i="28" s="1"/>
  <c r="AQ36" i="28"/>
  <c r="AQ22" i="28" s="1"/>
  <c r="DF38" i="28"/>
  <c r="EX38" i="28"/>
  <c r="DT38" i="28"/>
  <c r="AA37" i="28"/>
  <c r="CC35" i="28"/>
  <c r="DQ38" i="28"/>
  <c r="EY38" i="28"/>
  <c r="DW38" i="28"/>
  <c r="EG38" i="28"/>
  <c r="EZ37" i="28"/>
  <c r="AM37" i="28"/>
  <c r="Z37" i="28"/>
  <c r="BK37" i="28"/>
  <c r="BU37" i="28"/>
  <c r="DN37" i="28"/>
  <c r="CA35" i="28"/>
  <c r="ER36" i="28"/>
  <c r="ER22" i="28" s="1"/>
  <c r="AK36" i="28"/>
  <c r="AK22" i="28" s="1"/>
  <c r="FG36" i="28"/>
  <c r="FG22" i="28" s="1"/>
  <c r="AB36" i="28"/>
  <c r="AB22" i="28" s="1"/>
  <c r="Y36" i="28"/>
  <c r="Y22" i="28" s="1"/>
  <c r="EN37" i="28"/>
  <c r="BN37" i="28"/>
  <c r="CI35" i="28"/>
  <c r="DO38" i="28"/>
  <c r="BR35" i="28"/>
  <c r="DP38" i="28"/>
  <c r="CM38" i="28"/>
  <c r="AI37" i="28"/>
  <c r="BL37" i="28"/>
  <c r="BV35" i="28"/>
  <c r="EK37" i="28"/>
  <c r="FH36" i="28"/>
  <c r="FH22" i="28" s="1"/>
  <c r="BL36" i="28"/>
  <c r="BL22" i="28" s="1"/>
  <c r="AE36" i="28"/>
  <c r="AE22" i="28" s="1"/>
  <c r="ET37" i="28"/>
  <c r="CY38" i="28"/>
  <c r="FJ37" i="28"/>
  <c r="Y37" i="28"/>
  <c r="BI35" i="28"/>
  <c r="EV37" i="28"/>
  <c r="FG37" i="28"/>
  <c r="EQ36" i="28"/>
  <c r="EQ22" i="28" s="1"/>
  <c r="BE36" i="28"/>
  <c r="BE22" i="28" s="1"/>
  <c r="AT36" i="28"/>
  <c r="AT22" i="28" s="1"/>
  <c r="EM37" i="28"/>
  <c r="EE38" i="28"/>
  <c r="AB37" i="28"/>
  <c r="EI38" i="28"/>
  <c r="BZ35" i="28"/>
  <c r="EU37" i="28"/>
  <c r="DJ38" i="28"/>
  <c r="CH35" i="28"/>
  <c r="BU36" i="28"/>
  <c r="BU22" i="28" s="1"/>
  <c r="AN36" i="28"/>
  <c r="AN22" i="28" s="1"/>
  <c r="DH38" i="28"/>
  <c r="BD37" i="28"/>
  <c r="DG38" i="28"/>
  <c r="EB38" i="28"/>
  <c r="CX38" i="28"/>
  <c r="FK37" i="28"/>
  <c r="AV37" i="28"/>
  <c r="W37" i="28"/>
  <c r="AQ37" i="28"/>
  <c r="EW37" i="28"/>
  <c r="FF37" i="28"/>
  <c r="FD36" i="28"/>
  <c r="FD22" i="28" s="1"/>
  <c r="DN36" i="28"/>
  <c r="DN22" i="28" s="1"/>
  <c r="BA36" i="28"/>
  <c r="BA22" i="28" s="1"/>
  <c r="AA36" i="28"/>
  <c r="AA22" i="28" s="1"/>
  <c r="G35" i="25" s="1"/>
  <c r="H35" i="25" s="1"/>
  <c r="BK36" i="28"/>
  <c r="BK22" i="28" s="1"/>
  <c r="AL36" i="28"/>
  <c r="AL22" i="28" s="1"/>
  <c r="AD37" i="28"/>
  <c r="EF38" i="28"/>
  <c r="AK37" i="28"/>
  <c r="BT37" i="28"/>
  <c r="EL37" i="28"/>
  <c r="DM36" i="28"/>
  <c r="DM22" i="28" s="1"/>
  <c r="BG37" i="28"/>
  <c r="BM37" i="28"/>
  <c r="FB37" i="28"/>
  <c r="FC36" i="28"/>
  <c r="FC22" i="28" s="1"/>
  <c r="AJ36" i="28"/>
  <c r="AJ22" i="28" s="1"/>
  <c r="BM36" i="28"/>
  <c r="BM22" i="28" s="1"/>
  <c r="AG36" i="28"/>
  <c r="AG22" i="28" s="1"/>
  <c r="DA38" i="28"/>
  <c r="EO38" i="28"/>
  <c r="BJ35" i="28"/>
  <c r="FC37" i="28"/>
  <c r="EK36" i="28"/>
  <c r="EK22" i="28" s="1"/>
  <c r="Y35" i="25" s="1"/>
  <c r="X35" i="25" s="1"/>
  <c r="AV36" i="28"/>
  <c r="AV22" i="28" s="1"/>
  <c r="BN36" i="28"/>
  <c r="BN22" i="28" s="1"/>
  <c r="BF36" i="28"/>
  <c r="BF22" i="28" s="1"/>
  <c r="BT36" i="28"/>
  <c r="BT22" i="28" s="1"/>
  <c r="EN36" i="28"/>
  <c r="EN22" i="28" s="1"/>
  <c r="DE38" i="28"/>
  <c r="DC38" i="28"/>
  <c r="CP38" i="28"/>
  <c r="DS38" i="28"/>
  <c r="AG37" i="28"/>
  <c r="AS37" i="28"/>
  <c r="AR37" i="28"/>
  <c r="BX35" i="28"/>
  <c r="CB35" i="28"/>
  <c r="BC36" i="28"/>
  <c r="BC22" i="28" s="1"/>
  <c r="AU36" i="28"/>
  <c r="AU22" i="28" s="1"/>
  <c r="AY36" i="28"/>
  <c r="AY22" i="28" s="1"/>
  <c r="EU36" i="28"/>
  <c r="EU22" i="28" s="1"/>
  <c r="AX36" i="28"/>
  <c r="AX22" i="28" s="1"/>
  <c r="EG39" i="28" l="1"/>
  <c r="FA38" i="28"/>
  <c r="CG37" i="28"/>
  <c r="AJ38" i="28"/>
  <c r="BD38" i="28"/>
  <c r="BR37" i="28"/>
  <c r="BX37" i="28"/>
  <c r="BW36" i="28"/>
  <c r="BW22" i="28" s="1"/>
  <c r="CG36" i="28"/>
  <c r="CG22" i="28" s="1"/>
  <c r="DV39" i="28"/>
  <c r="BP36" i="28"/>
  <c r="BP22" i="28" s="1"/>
  <c r="DD39" i="28"/>
  <c r="AE38" i="28"/>
  <c r="DX39" i="28"/>
  <c r="EJ39" i="28"/>
  <c r="DJ39" i="28"/>
  <c r="EF39" i="28"/>
  <c r="ER38" i="28"/>
  <c r="AH38" i="28"/>
  <c r="BK38" i="28"/>
  <c r="FD38" i="28"/>
  <c r="CD37" i="28"/>
  <c r="CC36" i="28"/>
  <c r="CC22" i="28" s="1"/>
  <c r="FL39" i="28"/>
  <c r="EA39" i="28"/>
  <c r="DF39" i="28"/>
  <c r="AD38" i="28"/>
  <c r="EQ38" i="28"/>
  <c r="AT38" i="28"/>
  <c r="AI38" i="28"/>
  <c r="AX38" i="28"/>
  <c r="BW37" i="28"/>
  <c r="BZ37" i="28"/>
  <c r="AP36" i="28"/>
  <c r="AP22" i="28" s="1"/>
  <c r="DZ39" i="28"/>
  <c r="CC37" i="28"/>
  <c r="AB38" i="28"/>
  <c r="AM38" i="28"/>
  <c r="CL39" i="28"/>
  <c r="BJ37" i="28"/>
  <c r="BY36" i="28"/>
  <c r="BY22" i="28" s="1"/>
  <c r="CX39" i="28"/>
  <c r="FK38" i="28"/>
  <c r="X38" i="28"/>
  <c r="BM38" i="28"/>
  <c r="BP37" i="28"/>
  <c r="DN38" i="28"/>
  <c r="CA37" i="28"/>
  <c r="CB36" i="28"/>
  <c r="CB22" i="28" s="1"/>
  <c r="CD36" i="28"/>
  <c r="CD22" i="28" s="1"/>
  <c r="DK39" i="28"/>
  <c r="AA38" i="28"/>
  <c r="DE39" i="28"/>
  <c r="EP39" i="28"/>
  <c r="BE38" i="28"/>
  <c r="AQ38" i="28"/>
  <c r="AY38" i="28"/>
  <c r="AR38" i="28"/>
  <c r="EL38" i="28"/>
  <c r="FG38" i="28"/>
  <c r="CA36" i="28"/>
  <c r="CA22" i="28" s="1"/>
  <c r="CH36" i="28"/>
  <c r="CH22" i="28" s="1"/>
  <c r="Q35" i="25" s="1"/>
  <c r="R35" i="25" s="1"/>
  <c r="BX36" i="28"/>
  <c r="BX22" i="28" s="1"/>
  <c r="EX39" i="28"/>
  <c r="CM39" i="28"/>
  <c r="EE39" i="28"/>
  <c r="AN38" i="28"/>
  <c r="AP37" i="28"/>
  <c r="DP39" i="28"/>
  <c r="AS38" i="28"/>
  <c r="FM39" i="28"/>
  <c r="EK38" i="28"/>
  <c r="FF38" i="28"/>
  <c r="CH37" i="28"/>
  <c r="BO36" i="28"/>
  <c r="BO22" i="28" s="1"/>
  <c r="DA39" i="28"/>
  <c r="CU39" i="28"/>
  <c r="W38" i="28"/>
  <c r="FC38" i="28"/>
  <c r="BR36" i="28"/>
  <c r="BR22" i="28" s="1"/>
  <c r="EO39" i="28"/>
  <c r="DW39" i="28"/>
  <c r="ET38" i="28"/>
  <c r="AV38" i="28"/>
  <c r="BT38" i="28"/>
  <c r="BY37" i="28"/>
  <c r="EM38" i="28"/>
  <c r="EI39" i="28"/>
  <c r="BL38" i="28"/>
  <c r="BU38" i="28"/>
  <c r="CE36" i="28"/>
  <c r="CE22" i="28" s="1"/>
  <c r="EC39" i="28"/>
  <c r="DI39" i="28"/>
  <c r="BG38" i="28"/>
  <c r="AG38" i="28"/>
  <c r="BV37" i="28"/>
  <c r="CE37" i="28"/>
  <c r="BS36" i="28"/>
  <c r="BS22" i="28" s="1"/>
  <c r="DH39" i="28"/>
  <c r="EY39" i="28"/>
  <c r="DQ39" i="28"/>
  <c r="DC39" i="28"/>
  <c r="CF37" i="28"/>
  <c r="DM38" i="28"/>
  <c r="CI37" i="28"/>
  <c r="CF36" i="28"/>
  <c r="CF22" i="28" s="1"/>
  <c r="AO36" i="28"/>
  <c r="AO22" i="28" s="1"/>
  <c r="EB39" i="28"/>
  <c r="CV39" i="28"/>
  <c r="BS37" i="28"/>
  <c r="DO39" i="28"/>
  <c r="DY39" i="28"/>
  <c r="CR39" i="28"/>
  <c r="BO37" i="28"/>
  <c r="BB38" i="28"/>
  <c r="BF38" i="28"/>
  <c r="DL39" i="28"/>
  <c r="CO39" i="28"/>
  <c r="CS39" i="28"/>
  <c r="DS39" i="28"/>
  <c r="BI37" i="28"/>
  <c r="BC38" i="28"/>
  <c r="AZ38" i="28"/>
  <c r="EV38" i="28"/>
  <c r="FE38" i="28"/>
  <c r="CI36" i="28"/>
  <c r="CI22" i="28" s="1"/>
  <c r="EN38" i="28"/>
  <c r="CZ39" i="28"/>
  <c r="CY39" i="28"/>
  <c r="DR39" i="28"/>
  <c r="EZ38" i="28"/>
  <c r="AU38" i="28"/>
  <c r="Z38" i="28"/>
  <c r="BA38" i="28"/>
  <c r="BN38" i="28"/>
  <c r="EW38" i="28"/>
  <c r="FH38" i="28"/>
  <c r="BZ36" i="28"/>
  <c r="BZ22" i="28" s="1"/>
  <c r="BI36" i="28"/>
  <c r="BI22" i="28" s="1"/>
  <c r="V35" i="25" s="1"/>
  <c r="W35" i="25" s="1"/>
  <c r="AL38" i="28"/>
  <c r="CB37" i="28"/>
  <c r="EU38" i="28"/>
  <c r="CT39" i="28"/>
  <c r="FJ38" i="28"/>
  <c r="DG39" i="28"/>
  <c r="ED39" i="28"/>
  <c r="CP39" i="28"/>
  <c r="CQ39" i="28"/>
  <c r="DT39" i="28"/>
  <c r="Y38" i="28"/>
  <c r="AK38" i="28"/>
  <c r="FB38" i="28"/>
  <c r="FI38" i="28"/>
  <c r="BJ36" i="28"/>
  <c r="BJ22" i="28" s="1"/>
  <c r="BV36" i="28"/>
  <c r="BV22" i="28" s="1"/>
  <c r="AO37" i="28"/>
  <c r="DM39" i="28" l="1"/>
  <c r="BZ38" i="28"/>
  <c r="CZ40" i="28"/>
  <c r="EX40" i="28"/>
  <c r="EI40" i="28"/>
  <c r="DG40" i="28"/>
  <c r="AB39" i="28"/>
  <c r="AS39" i="28"/>
  <c r="DN39" i="28"/>
  <c r="CH38" i="28"/>
  <c r="FJ39" i="28"/>
  <c r="DP40" i="28"/>
  <c r="EJ40" i="28"/>
  <c r="AJ39" i="28"/>
  <c r="AR39" i="28"/>
  <c r="EL39" i="28"/>
  <c r="EM39" i="28"/>
  <c r="DQ40" i="28"/>
  <c r="DV40" i="28"/>
  <c r="DK40" i="28"/>
  <c r="CG38" i="28"/>
  <c r="AT39" i="28"/>
  <c r="AI39" i="28"/>
  <c r="AX39" i="28"/>
  <c r="BL39" i="28"/>
  <c r="CF38" i="28"/>
  <c r="EK39" i="28"/>
  <c r="FF39" i="28"/>
  <c r="CI38" i="28"/>
  <c r="BT39" i="28"/>
  <c r="CU40" i="28"/>
  <c r="DL40" i="28"/>
  <c r="AK39" i="28"/>
  <c r="BR38" i="28"/>
  <c r="FE39" i="28"/>
  <c r="EC40" i="28"/>
  <c r="CL40" i="28"/>
  <c r="CT40" i="28"/>
  <c r="AH39" i="28"/>
  <c r="AG39" i="28"/>
  <c r="AP38" i="28"/>
  <c r="EV39" i="28"/>
  <c r="FG39" i="28"/>
  <c r="AL39" i="28"/>
  <c r="AY39" i="28"/>
  <c r="AV39" i="28"/>
  <c r="BK39" i="28"/>
  <c r="FB39" i="28"/>
  <c r="FI39" i="28"/>
  <c r="EU39" i="28"/>
  <c r="BM39" i="28"/>
  <c r="BJ38" i="28"/>
  <c r="AA39" i="28"/>
  <c r="EQ39" i="28"/>
  <c r="DC40" i="28"/>
  <c r="AQ39" i="28"/>
  <c r="DY40" i="28"/>
  <c r="BE39" i="28"/>
  <c r="BS38" i="28"/>
  <c r="BY38" i="28"/>
  <c r="BG39" i="28"/>
  <c r="CD38" i="28"/>
  <c r="EP40" i="28"/>
  <c r="FK39" i="28"/>
  <c r="DA40" i="28"/>
  <c r="DF40" i="28"/>
  <c r="DD40" i="28"/>
  <c r="DE40" i="28"/>
  <c r="FL40" i="28"/>
  <c r="AM39" i="28"/>
  <c r="FD39" i="28"/>
  <c r="EN39" i="28"/>
  <c r="DR40" i="28"/>
  <c r="DH40" i="28"/>
  <c r="DT40" i="28"/>
  <c r="BI38" i="28"/>
  <c r="FH39" i="28"/>
  <c r="EO40" i="28"/>
  <c r="CR40" i="28"/>
  <c r="EA40" i="28"/>
  <c r="EE40" i="28"/>
  <c r="CP40" i="28"/>
  <c r="CV40" i="28"/>
  <c r="DZ40" i="28"/>
  <c r="Y39" i="28"/>
  <c r="AU39" i="28"/>
  <c r="FC39" i="28"/>
  <c r="CC38" i="28"/>
  <c r="CX40" i="28"/>
  <c r="FA39" i="28"/>
  <c r="FM40" i="28"/>
  <c r="AZ39" i="28"/>
  <c r="AD39" i="28"/>
  <c r="EB40" i="28"/>
  <c r="CO40" i="28"/>
  <c r="EF40" i="28"/>
  <c r="EZ39" i="28"/>
  <c r="AN39" i="28"/>
  <c r="BC39" i="28"/>
  <c r="BO38" i="28"/>
  <c r="CB38" i="28"/>
  <c r="AE39" i="28"/>
  <c r="DX40" i="28"/>
  <c r="CM40" i="28"/>
  <c r="CS40" i="28"/>
  <c r="DJ40" i="28"/>
  <c r="EG40" i="28"/>
  <c r="X39" i="28"/>
  <c r="BA39" i="28"/>
  <c r="BD39" i="28"/>
  <c r="BU39" i="28"/>
  <c r="BP38" i="28"/>
  <c r="BW38" i="28"/>
  <c r="BX38" i="28"/>
  <c r="CE38" i="28"/>
  <c r="DO40" i="28"/>
  <c r="W39" i="28"/>
  <c r="DS40" i="28"/>
  <c r="EW39" i="28"/>
  <c r="BF39" i="28"/>
  <c r="BV38" i="28"/>
  <c r="DW40" i="28"/>
  <c r="ET39" i="28"/>
  <c r="ED40" i="28"/>
  <c r="EY40" i="28"/>
  <c r="CY40" i="28"/>
  <c r="CQ40" i="28"/>
  <c r="DI40" i="28"/>
  <c r="ER39" i="28"/>
  <c r="Z39" i="28"/>
  <c r="BN39" i="28"/>
  <c r="CA38" i="28"/>
  <c r="AO38" i="28"/>
  <c r="BB39" i="28"/>
  <c r="DS41" i="28" l="1"/>
  <c r="AL40" i="28"/>
  <c r="DP41" i="28"/>
  <c r="DX41" i="28"/>
  <c r="EJ41" i="28"/>
  <c r="DR41" i="28"/>
  <c r="EQ40" i="28"/>
  <c r="AV40" i="28"/>
  <c r="BN40" i="28"/>
  <c r="AY40" i="28"/>
  <c r="BR39" i="28"/>
  <c r="BO39" i="28"/>
  <c r="BX39" i="28"/>
  <c r="DH41" i="28"/>
  <c r="BJ39" i="28"/>
  <c r="CV41" i="28"/>
  <c r="AQ40" i="28"/>
  <c r="EA41" i="28"/>
  <c r="AX40" i="28"/>
  <c r="BM40" i="28"/>
  <c r="BV39" i="28"/>
  <c r="BZ39" i="28"/>
  <c r="CE39" i="28"/>
  <c r="EM40" i="28"/>
  <c r="DG41" i="28"/>
  <c r="EX41" i="28"/>
  <c r="DC41" i="28"/>
  <c r="EF41" i="28"/>
  <c r="EZ40" i="28"/>
  <c r="AG40" i="28"/>
  <c r="BB40" i="28"/>
  <c r="BT40" i="28"/>
  <c r="BI39" i="28"/>
  <c r="DM40" i="28"/>
  <c r="FF40" i="28"/>
  <c r="FD40" i="28"/>
  <c r="CR41" i="28"/>
  <c r="CH39" i="28"/>
  <c r="DD41" i="28"/>
  <c r="CM41" i="28"/>
  <c r="AI40" i="28"/>
  <c r="CY41" i="28"/>
  <c r="AS40" i="28"/>
  <c r="FH40" i="28"/>
  <c r="DL41" i="28"/>
  <c r="BA40" i="28"/>
  <c r="AK40" i="28"/>
  <c r="FM41" i="28"/>
  <c r="EW40" i="28"/>
  <c r="CQ41" i="28"/>
  <c r="X40" i="28"/>
  <c r="Y40" i="28"/>
  <c r="EG41" i="28"/>
  <c r="EY41" i="28"/>
  <c r="AU40" i="28"/>
  <c r="FL41" i="28"/>
  <c r="CP41" i="28"/>
  <c r="DK41" i="28"/>
  <c r="FJ40" i="28"/>
  <c r="AJ40" i="28"/>
  <c r="AN40" i="28"/>
  <c r="FB40" i="28"/>
  <c r="CB39" i="28"/>
  <c r="DV41" i="28"/>
  <c r="DQ41" i="28"/>
  <c r="EP41" i="28"/>
  <c r="EI41" i="28"/>
  <c r="ER40" i="28"/>
  <c r="AB40" i="28"/>
  <c r="EE41" i="28"/>
  <c r="DZ41" i="28"/>
  <c r="AH40" i="28"/>
  <c r="BE40" i="28"/>
  <c r="CA39" i="28"/>
  <c r="DO41" i="28"/>
  <c r="CU41" i="28"/>
  <c r="AE40" i="28"/>
  <c r="DE41" i="28"/>
  <c r="FA40" i="28"/>
  <c r="BS39" i="28"/>
  <c r="AM40" i="28"/>
  <c r="AO39" i="28"/>
  <c r="DN40" i="28"/>
  <c r="FG40" i="28"/>
  <c r="AD40" i="28"/>
  <c r="DY41" i="28"/>
  <c r="CL41" i="28"/>
  <c r="DJ41" i="28"/>
  <c r="CF39" i="28"/>
  <c r="BD40" i="28"/>
  <c r="AP39" i="28"/>
  <c r="EK40" i="28"/>
  <c r="FI40" i="28"/>
  <c r="EU40" i="28"/>
  <c r="DI41" i="28"/>
  <c r="AA40" i="28"/>
  <c r="BK40" i="28"/>
  <c r="EL40" i="28"/>
  <c r="CC39" i="28"/>
  <c r="EN40" i="28"/>
  <c r="ET40" i="28"/>
  <c r="EC41" i="28"/>
  <c r="FK40" i="28"/>
  <c r="DA41" i="28"/>
  <c r="CO41" i="28"/>
  <c r="W40" i="28"/>
  <c r="AZ40" i="28"/>
  <c r="EV40" i="28"/>
  <c r="FE40" i="28"/>
  <c r="CZ41" i="28"/>
  <c r="EB41" i="28"/>
  <c r="CX41" i="28"/>
  <c r="BW39" i="28"/>
  <c r="DF41" i="28"/>
  <c r="EO41" i="28"/>
  <c r="CT41" i="28"/>
  <c r="CG39" i="28"/>
  <c r="BF40" i="28"/>
  <c r="AR40" i="28"/>
  <c r="BC40" i="28"/>
  <c r="BL40" i="28"/>
  <c r="BU40" i="28"/>
  <c r="FC40" i="28"/>
  <c r="CD39" i="28"/>
  <c r="ED41" i="28"/>
  <c r="DW41" i="28"/>
  <c r="CS41" i="28"/>
  <c r="DT41" i="28"/>
  <c r="Z40" i="28"/>
  <c r="AT40" i="28"/>
  <c r="BY39" i="28"/>
  <c r="BG40" i="28"/>
  <c r="BP39" i="28"/>
  <c r="CI39" i="28"/>
  <c r="CO42" i="28" l="1"/>
  <c r="AJ41" i="28"/>
  <c r="FE41" i="28"/>
  <c r="CR42" i="28"/>
  <c r="ED42" i="28"/>
  <c r="CM42" i="28"/>
  <c r="AH41" i="28"/>
  <c r="FL42" i="28"/>
  <c r="DH42" i="28"/>
  <c r="DI42" i="28"/>
  <c r="EF42" i="28"/>
  <c r="EQ41" i="28"/>
  <c r="BO40" i="28"/>
  <c r="AK41" i="28"/>
  <c r="CA40" i="28"/>
  <c r="CS42" i="28"/>
  <c r="EX42" i="28"/>
  <c r="CX42" i="28"/>
  <c r="FJ41" i="28"/>
  <c r="AP40" i="28"/>
  <c r="BZ40" i="28"/>
  <c r="AU41" i="28"/>
  <c r="DK42" i="28"/>
  <c r="BV40" i="28"/>
  <c r="AX41" i="28"/>
  <c r="DN41" i="28"/>
  <c r="CC40" i="28"/>
  <c r="EP42" i="28"/>
  <c r="CQ42" i="28"/>
  <c r="BC41" i="28"/>
  <c r="EK41" i="28"/>
  <c r="FD41" i="28"/>
  <c r="EM41" i="28"/>
  <c r="DX42" i="28"/>
  <c r="CV42" i="28"/>
  <c r="BS40" i="28"/>
  <c r="CG40" i="28"/>
  <c r="AV41" i="28"/>
  <c r="EL41" i="28"/>
  <c r="FH41" i="28"/>
  <c r="DG42" i="28"/>
  <c r="AM41" i="28"/>
  <c r="AY41" i="28"/>
  <c r="EC42" i="28"/>
  <c r="DT42" i="28"/>
  <c r="X41" i="28"/>
  <c r="BD41" i="28"/>
  <c r="FF41" i="28"/>
  <c r="DR42" i="28"/>
  <c r="DD42" i="28"/>
  <c r="BF41" i="28"/>
  <c r="CT42" i="28"/>
  <c r="EB42" i="28"/>
  <c r="EJ42" i="28"/>
  <c r="CU42" i="28"/>
  <c r="DS42" i="28"/>
  <c r="BP40" i="28"/>
  <c r="AA41" i="28"/>
  <c r="AQ41" i="28"/>
  <c r="BU41" i="28"/>
  <c r="EW41" i="28"/>
  <c r="FG41" i="28"/>
  <c r="EN41" i="28"/>
  <c r="CY42" i="28"/>
  <c r="BW40" i="28"/>
  <c r="BR40" i="28"/>
  <c r="BE41" i="28"/>
  <c r="EZ41" i="28"/>
  <c r="CF40" i="28"/>
  <c r="W41" i="28"/>
  <c r="AG41" i="28"/>
  <c r="AZ41" i="28"/>
  <c r="BM41" i="28"/>
  <c r="FC41" i="28"/>
  <c r="FI41" i="28"/>
  <c r="BA41" i="28"/>
  <c r="BT41" i="28"/>
  <c r="DM41" i="28"/>
  <c r="DL42" i="28"/>
  <c r="DA42" i="28"/>
  <c r="AL41" i="28"/>
  <c r="FB41" i="28"/>
  <c r="AS41" i="28"/>
  <c r="FM42" i="28"/>
  <c r="EO42" i="28"/>
  <c r="AE41" i="28"/>
  <c r="DE42" i="28"/>
  <c r="CP42" i="28"/>
  <c r="FA41" i="28"/>
  <c r="Y41" i="28"/>
  <c r="BB41" i="28"/>
  <c r="BN41" i="28"/>
  <c r="BY40" i="28"/>
  <c r="CD40" i="28"/>
  <c r="DO42" i="28"/>
  <c r="BJ40" i="28"/>
  <c r="EY42" i="28"/>
  <c r="EA42" i="28"/>
  <c r="DQ42" i="28"/>
  <c r="DZ42" i="28"/>
  <c r="AI41" i="28"/>
  <c r="EV41" i="28"/>
  <c r="DP42" i="28"/>
  <c r="CL42" i="28"/>
  <c r="AD41" i="28"/>
  <c r="CZ42" i="28"/>
  <c r="DW42" i="28"/>
  <c r="DJ42" i="28"/>
  <c r="EG42" i="28"/>
  <c r="ER41" i="28"/>
  <c r="AR41" i="28"/>
  <c r="AB41" i="28"/>
  <c r="AN41" i="28"/>
  <c r="AO40" i="28"/>
  <c r="BX40" i="28"/>
  <c r="DY42" i="28"/>
  <c r="CH40" i="28"/>
  <c r="EE42" i="28"/>
  <c r="CB40" i="28"/>
  <c r="DC42" i="28"/>
  <c r="DF42" i="28"/>
  <c r="EU41" i="28"/>
  <c r="DV42" i="28"/>
  <c r="AT41" i="28"/>
  <c r="CE40" i="28"/>
  <c r="ET41" i="28"/>
  <c r="EI42" i="28"/>
  <c r="FK41" i="28"/>
  <c r="Z41" i="28"/>
  <c r="BG41" i="28"/>
  <c r="CI40" i="28"/>
  <c r="BI40" i="28"/>
  <c r="EC43" i="28" l="1"/>
  <c r="DH43" i="28"/>
  <c r="BO41" i="28"/>
  <c r="DF43" i="28"/>
  <c r="DP43" i="28"/>
  <c r="DC43" i="28"/>
  <c r="EU42" i="28"/>
  <c r="DK43" i="28"/>
  <c r="CO43" i="28"/>
  <c r="DI43" i="28"/>
  <c r="EQ42" i="28"/>
  <c r="AB42" i="28"/>
  <c r="AT42" i="28"/>
  <c r="CB41" i="28"/>
  <c r="EM42" i="28"/>
  <c r="Z42" i="28"/>
  <c r="BV41" i="28"/>
  <c r="DY43" i="28"/>
  <c r="BC42" i="28"/>
  <c r="BL41" i="28"/>
  <c r="CD41" i="28"/>
  <c r="EB43" i="28"/>
  <c r="DE43" i="28"/>
  <c r="CX43" i="28"/>
  <c r="CQ43" i="28"/>
  <c r="DS43" i="28"/>
  <c r="BS41" i="28"/>
  <c r="W42" i="28"/>
  <c r="AX42" i="28"/>
  <c r="AY42" i="28"/>
  <c r="BK42" i="28"/>
  <c r="DM42" i="28"/>
  <c r="BZ41" i="28"/>
  <c r="EN42" i="28"/>
  <c r="BJ41" i="28"/>
  <c r="AA42" i="28"/>
  <c r="DW43" i="28"/>
  <c r="CT43" i="28"/>
  <c r="CI41" i="28"/>
  <c r="CZ43" i="28"/>
  <c r="EO43" i="28"/>
  <c r="DV43" i="28"/>
  <c r="CV43" i="28"/>
  <c r="DT43" i="28"/>
  <c r="AP41" i="28"/>
  <c r="AJ42" i="28"/>
  <c r="BE42" i="28"/>
  <c r="BU42" i="28"/>
  <c r="EK42" i="28"/>
  <c r="FF42" i="28"/>
  <c r="ET42" i="28"/>
  <c r="Y42" i="28"/>
  <c r="BG42" i="28"/>
  <c r="EW42" i="28"/>
  <c r="FH42" i="28"/>
  <c r="CP43" i="28"/>
  <c r="ED43" i="28"/>
  <c r="FE42" i="28"/>
  <c r="AS42" i="28"/>
  <c r="BD42" i="28"/>
  <c r="BL42" i="28"/>
  <c r="DL43" i="28"/>
  <c r="BI41" i="28"/>
  <c r="EJ43" i="28"/>
  <c r="CS43" i="28"/>
  <c r="EA43" i="28"/>
  <c r="BK41" i="28"/>
  <c r="AM42" i="28"/>
  <c r="BF42" i="28"/>
  <c r="CF41" i="28"/>
  <c r="EV42" i="28"/>
  <c r="FI42" i="28"/>
  <c r="FJ42" i="28"/>
  <c r="BY41" i="28"/>
  <c r="CY43" i="28"/>
  <c r="FK42" i="28"/>
  <c r="CE41" i="28"/>
  <c r="DR43" i="28"/>
  <c r="CA41" i="28"/>
  <c r="DD43" i="28"/>
  <c r="AK42" i="28"/>
  <c r="EP43" i="28"/>
  <c r="BR41" i="28"/>
  <c r="BP41" i="28"/>
  <c r="AH42" i="28"/>
  <c r="DN42" i="28"/>
  <c r="AI42" i="28"/>
  <c r="BB42" i="28"/>
  <c r="BM42" i="28"/>
  <c r="EL42" i="28"/>
  <c r="FG42" i="28"/>
  <c r="CH41" i="28"/>
  <c r="DX43" i="28"/>
  <c r="DQ43" i="28"/>
  <c r="DZ43" i="28"/>
  <c r="AG42" i="28"/>
  <c r="AV42" i="28"/>
  <c r="DA43" i="28"/>
  <c r="CU43" i="28"/>
  <c r="EX43" i="28"/>
  <c r="EI43" i="28"/>
  <c r="EG43" i="28"/>
  <c r="FA42" i="28"/>
  <c r="AN42" i="28"/>
  <c r="BA42" i="28"/>
  <c r="FB42" i="28"/>
  <c r="FD42" i="28"/>
  <c r="AD42" i="28"/>
  <c r="EE43" i="28"/>
  <c r="CM43" i="28"/>
  <c r="EZ42" i="28"/>
  <c r="FM43" i="28"/>
  <c r="AL42" i="28"/>
  <c r="AQ42" i="28"/>
  <c r="BN42" i="28"/>
  <c r="BW41" i="28"/>
  <c r="FC42" i="28"/>
  <c r="CC41" i="28"/>
  <c r="EY43" i="28"/>
  <c r="CL43" i="28"/>
  <c r="DO43" i="28"/>
  <c r="AU42" i="28"/>
  <c r="DG43" i="28"/>
  <c r="CR43" i="28"/>
  <c r="AE42" i="28"/>
  <c r="DJ43" i="28"/>
  <c r="EF43" i="28"/>
  <c r="ER42" i="28"/>
  <c r="FL43" i="28"/>
  <c r="AR42" i="28"/>
  <c r="X42" i="28"/>
  <c r="AZ42" i="28"/>
  <c r="CG41" i="28"/>
  <c r="BX41" i="28"/>
  <c r="AO41" i="28"/>
  <c r="BT42" i="28"/>
  <c r="AK43" i="28" l="1"/>
  <c r="FF43" i="28"/>
  <c r="AV43" i="28"/>
  <c r="DW44" i="28"/>
  <c r="CU44" i="28"/>
  <c r="EA44" i="28"/>
  <c r="AO42" i="28"/>
  <c r="AS43" i="28"/>
  <c r="AM43" i="28"/>
  <c r="FB43" i="28"/>
  <c r="FI43" i="28"/>
  <c r="DO44" i="28"/>
  <c r="CL44" i="28"/>
  <c r="CZ44" i="28"/>
  <c r="DZ44" i="28"/>
  <c r="BE43" i="28"/>
  <c r="AZ43" i="28"/>
  <c r="BT43" i="28"/>
  <c r="FC43" i="28"/>
  <c r="CC42" i="28"/>
  <c r="FL44" i="28"/>
  <c r="EW43" i="28"/>
  <c r="DG44" i="28"/>
  <c r="EG44" i="28"/>
  <c r="FA43" i="28"/>
  <c r="BA43" i="28"/>
  <c r="BD43" i="28"/>
  <c r="CF42" i="28"/>
  <c r="CB42" i="28"/>
  <c r="AI43" i="28"/>
  <c r="EI44" i="28"/>
  <c r="AG43" i="28"/>
  <c r="BS42" i="28"/>
  <c r="CM44" i="28"/>
  <c r="DI44" i="28"/>
  <c r="AT43" i="28"/>
  <c r="ET43" i="28"/>
  <c r="BC43" i="28"/>
  <c r="CD42" i="28"/>
  <c r="EU43" i="28"/>
  <c r="EE44" i="28"/>
  <c r="CP44" i="28"/>
  <c r="FJ43" i="28"/>
  <c r="AP42" i="28"/>
  <c r="AA43" i="28"/>
  <c r="AQ43" i="28"/>
  <c r="AR43" i="28"/>
  <c r="FE43" i="28"/>
  <c r="CX44" i="28"/>
  <c r="EC44" i="28"/>
  <c r="DQ44" i="28"/>
  <c r="BG43" i="28"/>
  <c r="BL43" i="28"/>
  <c r="BJ42" i="28"/>
  <c r="DN43" i="28"/>
  <c r="EN43" i="28"/>
  <c r="DP44" i="28"/>
  <c r="DA44" i="28"/>
  <c r="EZ43" i="28"/>
  <c r="BF43" i="28"/>
  <c r="EV43" i="28"/>
  <c r="DY44" i="28"/>
  <c r="EJ44" i="28"/>
  <c r="BV42" i="28"/>
  <c r="FH43" i="28"/>
  <c r="EP44" i="28"/>
  <c r="AY43" i="28"/>
  <c r="BU43" i="28"/>
  <c r="BY42" i="28"/>
  <c r="EM43" i="28"/>
  <c r="ED44" i="28"/>
  <c r="AE43" i="28"/>
  <c r="CY44" i="28"/>
  <c r="EF44" i="28"/>
  <c r="ER43" i="28"/>
  <c r="AJ43" i="28"/>
  <c r="BW42" i="28"/>
  <c r="BX42" i="28"/>
  <c r="EB44" i="28"/>
  <c r="CO44" i="28"/>
  <c r="DJ44" i="28"/>
  <c r="EQ43" i="28"/>
  <c r="BP42" i="28"/>
  <c r="AU43" i="28"/>
  <c r="AH43" i="28"/>
  <c r="BK43" i="28"/>
  <c r="DL44" i="28"/>
  <c r="EX44" i="28"/>
  <c r="CR44" i="28"/>
  <c r="FK43" i="28"/>
  <c r="AB43" i="28"/>
  <c r="BB43" i="28"/>
  <c r="CA42" i="28"/>
  <c r="CE42" i="28"/>
  <c r="DE44" i="28"/>
  <c r="CS44" i="28"/>
  <c r="Y43" i="28"/>
  <c r="DK44" i="28"/>
  <c r="DH44" i="28"/>
  <c r="DC44" i="28"/>
  <c r="CT44" i="28"/>
  <c r="BR42" i="28"/>
  <c r="AL43" i="28"/>
  <c r="X43" i="28"/>
  <c r="BI42" i="28"/>
  <c r="DM43" i="28"/>
  <c r="FD43" i="28"/>
  <c r="CH42" i="28"/>
  <c r="DX44" i="28"/>
  <c r="EO44" i="28"/>
  <c r="DV44" i="28"/>
  <c r="CQ44" i="28"/>
  <c r="CG42" i="28"/>
  <c r="Z43" i="28"/>
  <c r="AN43" i="28"/>
  <c r="EK43" i="28"/>
  <c r="BZ42" i="28"/>
  <c r="DT44" i="28"/>
  <c r="CV44" i="28"/>
  <c r="BN43" i="28"/>
  <c r="AD43" i="28"/>
  <c r="DR44" i="28"/>
  <c r="EY44" i="28"/>
  <c r="DD44" i="28"/>
  <c r="DF44" i="28"/>
  <c r="DS44" i="28"/>
  <c r="BO42" i="28"/>
  <c r="W43" i="28"/>
  <c r="BM43" i="28"/>
  <c r="FM44" i="28"/>
  <c r="EL43" i="28"/>
  <c r="FG43" i="28"/>
  <c r="CI42" i="28"/>
  <c r="AX43" i="28"/>
  <c r="AA44" i="28" l="1"/>
  <c r="DM44" i="28"/>
  <c r="EU44" i="28"/>
  <c r="DX45" i="28"/>
  <c r="DV45" i="28"/>
  <c r="DJ45" i="28"/>
  <c r="EG45" i="28"/>
  <c r="ER44" i="28"/>
  <c r="AB44" i="28"/>
  <c r="AY44" i="28"/>
  <c r="BW43" i="28"/>
  <c r="DN44" i="28"/>
  <c r="CA43" i="28"/>
  <c r="CD43" i="28"/>
  <c r="DC45" i="28"/>
  <c r="EC45" i="28"/>
  <c r="FJ44" i="28"/>
  <c r="EL44" i="28"/>
  <c r="CQ45" i="28"/>
  <c r="BG44" i="28"/>
  <c r="BT44" i="28"/>
  <c r="EV44" i="28"/>
  <c r="FF44" i="28"/>
  <c r="CZ45" i="28"/>
  <c r="DY45" i="28"/>
  <c r="CY45" i="28"/>
  <c r="CU45" i="28"/>
  <c r="DT45" i="28"/>
  <c r="AM44" i="28"/>
  <c r="EW44" i="28"/>
  <c r="FI44" i="28"/>
  <c r="FK44" i="28"/>
  <c r="CF43" i="28"/>
  <c r="AO43" i="28"/>
  <c r="FG44" i="28"/>
  <c r="CV45" i="28"/>
  <c r="DS45" i="28"/>
  <c r="BN44" i="28"/>
  <c r="FH44" i="28"/>
  <c r="DP45" i="28"/>
  <c r="FA44" i="28"/>
  <c r="FE44" i="28"/>
  <c r="EJ45" i="28"/>
  <c r="BK44" i="28"/>
  <c r="BX43" i="28"/>
  <c r="CC43" i="28"/>
  <c r="DK45" i="28"/>
  <c r="CP45" i="28"/>
  <c r="CT45" i="28"/>
  <c r="EA45" i="28"/>
  <c r="BJ43" i="28"/>
  <c r="Y44" i="28"/>
  <c r="BB44" i="28"/>
  <c r="AZ44" i="28"/>
  <c r="CG43" i="28"/>
  <c r="ET44" i="28"/>
  <c r="EE45" i="28"/>
  <c r="EN44" i="28"/>
  <c r="AH44" i="28"/>
  <c r="BA44" i="28"/>
  <c r="CM45" i="28"/>
  <c r="W44" i="28"/>
  <c r="FB44" i="28"/>
  <c r="DO45" i="28"/>
  <c r="EQ44" i="28"/>
  <c r="AN44" i="28"/>
  <c r="FC44" i="28"/>
  <c r="CS45" i="28"/>
  <c r="CR45" i="28"/>
  <c r="EZ44" i="28"/>
  <c r="AT44" i="28"/>
  <c r="CX45" i="28"/>
  <c r="DR45" i="28"/>
  <c r="Z44" i="28"/>
  <c r="BP43" i="28"/>
  <c r="BY43" i="28"/>
  <c r="CB43" i="28"/>
  <c r="AG44" i="28"/>
  <c r="CL45" i="28"/>
  <c r="EY45" i="28"/>
  <c r="EK44" i="28"/>
  <c r="DE45" i="28"/>
  <c r="AP43" i="28"/>
  <c r="DQ45" i="28"/>
  <c r="DF45" i="28"/>
  <c r="BF44" i="28"/>
  <c r="BU44" i="28"/>
  <c r="EB45" i="28"/>
  <c r="BD44" i="28"/>
  <c r="EP45" i="28"/>
  <c r="X44" i="28"/>
  <c r="DG45" i="28"/>
  <c r="DZ45" i="28"/>
  <c r="AK44" i="28"/>
  <c r="DL45" i="28"/>
  <c r="DW45" i="28"/>
  <c r="EF45" i="28"/>
  <c r="AJ44" i="28"/>
  <c r="AQ44" i="28"/>
  <c r="BL44" i="28"/>
  <c r="BS43" i="28"/>
  <c r="BO43" i="28"/>
  <c r="BE44" i="28"/>
  <c r="CI43" i="28"/>
  <c r="AI44" i="28"/>
  <c r="FD44" i="28"/>
  <c r="DH45" i="28"/>
  <c r="FL45" i="28"/>
  <c r="CH43" i="28"/>
  <c r="EO45" i="28"/>
  <c r="CO45" i="28"/>
  <c r="AV44" i="28"/>
  <c r="FM45" i="28"/>
  <c r="AD44" i="28"/>
  <c r="ED45" i="28"/>
  <c r="EX45" i="28"/>
  <c r="EI45" i="28"/>
  <c r="BI43" i="28"/>
  <c r="AX44" i="28"/>
  <c r="AR44" i="28"/>
  <c r="AU44" i="28"/>
  <c r="BM44" i="28"/>
  <c r="BV43" i="28"/>
  <c r="BR43" i="28"/>
  <c r="BZ43" i="28"/>
  <c r="CE43" i="28"/>
  <c r="AE44" i="28"/>
  <c r="DA45" i="28"/>
  <c r="DD45" i="28"/>
  <c r="DI45" i="28"/>
  <c r="AL44" i="28"/>
  <c r="BC44" i="28"/>
  <c r="AS44" i="28"/>
  <c r="EM44" i="28"/>
  <c r="DP46" i="28" l="1"/>
  <c r="AY45" i="28"/>
  <c r="CI44" i="28"/>
  <c r="W45" i="28"/>
  <c r="FF45" i="28"/>
  <c r="EF46" i="28"/>
  <c r="AZ45" i="28"/>
  <c r="DC46" i="28"/>
  <c r="BX44" i="28"/>
  <c r="EU45" i="28"/>
  <c r="DK46" i="28"/>
  <c r="DY46" i="28"/>
  <c r="EJ46" i="28"/>
  <c r="CV46" i="28"/>
  <c r="DT46" i="28"/>
  <c r="AL45" i="28"/>
  <c r="Z45" i="28"/>
  <c r="BK45" i="28"/>
  <c r="EK45" i="28"/>
  <c r="FE45" i="28"/>
  <c r="CH44" i="28"/>
  <c r="CF44" i="28"/>
  <c r="DZ46" i="28"/>
  <c r="BO44" i="28"/>
  <c r="FH45" i="28"/>
  <c r="AR45" i="28"/>
  <c r="AD45" i="28"/>
  <c r="AK45" i="28"/>
  <c r="CG44" i="28"/>
  <c r="DX46" i="28"/>
  <c r="EX46" i="28"/>
  <c r="DD46" i="28"/>
  <c r="DJ46" i="28"/>
  <c r="ER45" i="28"/>
  <c r="BE45" i="28"/>
  <c r="AQ45" i="28"/>
  <c r="BA45" i="28"/>
  <c r="BU45" i="28"/>
  <c r="AP44" i="28"/>
  <c r="FC45" i="28"/>
  <c r="FG45" i="28"/>
  <c r="EM45" i="28"/>
  <c r="CO46" i="28"/>
  <c r="BP44" i="28"/>
  <c r="FM46" i="28"/>
  <c r="EV45" i="28"/>
  <c r="CY46" i="28"/>
  <c r="AA45" i="28"/>
  <c r="EW45" i="28"/>
  <c r="CX46" i="28"/>
  <c r="FA45" i="28"/>
  <c r="X45" i="28"/>
  <c r="ET45" i="28"/>
  <c r="BF45" i="28"/>
  <c r="CB44" i="28"/>
  <c r="EI46" i="28"/>
  <c r="FK45" i="28"/>
  <c r="AV45" i="28"/>
  <c r="CM46" i="28"/>
  <c r="FJ45" i="28"/>
  <c r="AT45" i="28"/>
  <c r="AS45" i="28"/>
  <c r="BY44" i="28"/>
  <c r="CC44" i="28"/>
  <c r="DH46" i="28"/>
  <c r="CU46" i="28"/>
  <c r="BJ44" i="28"/>
  <c r="AN45" i="28"/>
  <c r="AX45" i="28"/>
  <c r="EB46" i="28"/>
  <c r="EA46" i="28"/>
  <c r="DL46" i="28"/>
  <c r="AI45" i="28"/>
  <c r="EN45" i="28"/>
  <c r="BW44" i="28"/>
  <c r="DR46" i="28"/>
  <c r="FL46" i="28"/>
  <c r="FB45" i="28"/>
  <c r="EC46" i="28"/>
  <c r="BS44" i="28"/>
  <c r="BV44" i="28"/>
  <c r="ED46" i="28"/>
  <c r="BR44" i="28"/>
  <c r="AU45" i="28"/>
  <c r="DF46" i="28"/>
  <c r="CR46" i="28"/>
  <c r="BC45" i="28"/>
  <c r="AH45" i="28"/>
  <c r="BB45" i="28"/>
  <c r="CA44" i="28"/>
  <c r="CD44" i="28"/>
  <c r="EO46" i="28"/>
  <c r="FI45" i="28"/>
  <c r="DW46" i="28"/>
  <c r="AM45" i="28"/>
  <c r="CZ46" i="28"/>
  <c r="EG46" i="28"/>
  <c r="AE45" i="28"/>
  <c r="BI44" i="28"/>
  <c r="EY46" i="28"/>
  <c r="Y45" i="28"/>
  <c r="BG45" i="28"/>
  <c r="DN45" i="28"/>
  <c r="CQ46" i="28"/>
  <c r="FD45" i="28"/>
  <c r="EE46" i="28"/>
  <c r="DI46" i="28"/>
  <c r="EQ45" i="28"/>
  <c r="DQ46" i="28"/>
  <c r="BD45" i="28"/>
  <c r="DA46" i="28"/>
  <c r="CL46" i="28"/>
  <c r="DG46" i="28"/>
  <c r="AG45" i="28"/>
  <c r="DO46" i="28"/>
  <c r="CP46" i="28"/>
  <c r="CT46" i="28"/>
  <c r="AJ45" i="28"/>
  <c r="BN45" i="28"/>
  <c r="BM45" i="28"/>
  <c r="DM45" i="28"/>
  <c r="BZ44" i="28"/>
  <c r="CE44" i="28"/>
  <c r="DE46" i="28"/>
  <c r="EP46" i="28"/>
  <c r="DV46" i="28"/>
  <c r="CS46" i="28"/>
  <c r="DS46" i="28"/>
  <c r="EZ45" i="28"/>
  <c r="AB45" i="28"/>
  <c r="BT45" i="28"/>
  <c r="EL45" i="28"/>
  <c r="AO44" i="28"/>
  <c r="CA45" i="28" l="1"/>
  <c r="EJ47" i="28"/>
  <c r="AV46" i="28"/>
  <c r="EE47" i="28"/>
  <c r="CX47" i="28"/>
  <c r="EF47" i="28"/>
  <c r="ET46" i="28"/>
  <c r="DK47" i="28"/>
  <c r="CP47" i="28"/>
  <c r="DI47" i="28"/>
  <c r="EQ46" i="28"/>
  <c r="FL47" i="28"/>
  <c r="BD46" i="28"/>
  <c r="AI46" i="28"/>
  <c r="BF46" i="28"/>
  <c r="BO45" i="28"/>
  <c r="BZ45" i="28"/>
  <c r="CD45" i="28"/>
  <c r="EX47" i="28"/>
  <c r="EO47" i="28"/>
  <c r="BN46" i="28"/>
  <c r="BW45" i="28"/>
  <c r="DW47" i="28"/>
  <c r="AZ46" i="28"/>
  <c r="BB46" i="28"/>
  <c r="AQ46" i="28"/>
  <c r="AO45" i="28"/>
  <c r="DN46" i="28"/>
  <c r="CT47" i="28"/>
  <c r="CO47" i="28"/>
  <c r="DC47" i="28"/>
  <c r="Z46" i="28"/>
  <c r="AX46" i="28"/>
  <c r="BM46" i="28"/>
  <c r="CG45" i="28"/>
  <c r="DM46" i="28"/>
  <c r="FH46" i="28"/>
  <c r="CI45" i="28"/>
  <c r="EU46" i="28"/>
  <c r="AA46" i="28"/>
  <c r="AN46" i="28"/>
  <c r="BI45" i="28"/>
  <c r="DS47" i="28"/>
  <c r="AB46" i="28"/>
  <c r="AP45" i="28"/>
  <c r="BL46" i="28"/>
  <c r="BR45" i="28"/>
  <c r="DP47" i="28"/>
  <c r="ER46" i="28"/>
  <c r="EN46" i="28"/>
  <c r="EW46" i="28"/>
  <c r="CC45" i="28"/>
  <c r="EC47" i="28"/>
  <c r="EP47" i="28"/>
  <c r="CL47" i="28"/>
  <c r="CS47" i="28"/>
  <c r="EA47" i="28"/>
  <c r="AT46" i="28"/>
  <c r="AK46" i="28"/>
  <c r="FB46" i="28"/>
  <c r="FJ46" i="28"/>
  <c r="BV45" i="28"/>
  <c r="AR46" i="28"/>
  <c r="DA47" i="28"/>
  <c r="DG47" i="28"/>
  <c r="FI46" i="28"/>
  <c r="BS45" i="28"/>
  <c r="FG46" i="28"/>
  <c r="EV46" i="28"/>
  <c r="ED47" i="28"/>
  <c r="CV47" i="28"/>
  <c r="DE47" i="28"/>
  <c r="EI47" i="28"/>
  <c r="CZ47" i="28"/>
  <c r="DZ47" i="28"/>
  <c r="AJ46" i="28"/>
  <c r="BE46" i="28"/>
  <c r="BJ45" i="28"/>
  <c r="FC46" i="28"/>
  <c r="CB45" i="28"/>
  <c r="CM47" i="28"/>
  <c r="X46" i="28"/>
  <c r="DQ47" i="28"/>
  <c r="W46" i="28"/>
  <c r="BU46" i="28"/>
  <c r="EM46" i="28"/>
  <c r="BG46" i="28"/>
  <c r="EL46" i="28"/>
  <c r="AM46" i="28"/>
  <c r="EK46" i="28"/>
  <c r="DL47" i="28"/>
  <c r="EZ46" i="28"/>
  <c r="BP45" i="28"/>
  <c r="AY46" i="28"/>
  <c r="FF46" i="28"/>
  <c r="DO47" i="28"/>
  <c r="CY47" i="28"/>
  <c r="DX47" i="28"/>
  <c r="DD47" i="28"/>
  <c r="EG47" i="28"/>
  <c r="FM47" i="28"/>
  <c r="AU46" i="28"/>
  <c r="BC46" i="28"/>
  <c r="BX45" i="28"/>
  <c r="AE46" i="28"/>
  <c r="EB47" i="28"/>
  <c r="FA46" i="28"/>
  <c r="AL46" i="28"/>
  <c r="BA46" i="28"/>
  <c r="FE46" i="28"/>
  <c r="DF47" i="28"/>
  <c r="AG46" i="28"/>
  <c r="DV47" i="28"/>
  <c r="FK46" i="28"/>
  <c r="CE45" i="28"/>
  <c r="DY47" i="28"/>
  <c r="CQ47" i="28"/>
  <c r="CF45" i="28"/>
  <c r="DR47" i="28"/>
  <c r="CR47" i="28"/>
  <c r="Y46" i="28"/>
  <c r="BT46" i="28"/>
  <c r="CH45" i="28"/>
  <c r="CU47" i="28"/>
  <c r="DT47" i="28"/>
  <c r="AD46" i="28"/>
  <c r="DH47" i="28"/>
  <c r="EY47" i="28"/>
  <c r="DJ47" i="28"/>
  <c r="AH46" i="28"/>
  <c r="AS46" i="28"/>
  <c r="BK46" i="28"/>
  <c r="BY45" i="28"/>
  <c r="FD46" i="28"/>
  <c r="BL45" i="28"/>
  <c r="EG48" i="28" l="1"/>
  <c r="BE47" i="28"/>
  <c r="FB47" i="28"/>
  <c r="DP48" i="28"/>
  <c r="DI48" i="28"/>
  <c r="AJ47" i="28"/>
  <c r="BY46" i="28"/>
  <c r="AX47" i="28"/>
  <c r="DH48" i="28"/>
  <c r="EO48" i="28"/>
  <c r="CL48" i="28"/>
  <c r="DR48" i="28"/>
  <c r="DS48" i="28"/>
  <c r="Y47" i="28"/>
  <c r="AT47" i="28"/>
  <c r="FL48" i="28"/>
  <c r="EK47" i="28"/>
  <c r="FH47" i="28"/>
  <c r="EE48" i="28"/>
  <c r="CX48" i="28"/>
  <c r="AV47" i="28"/>
  <c r="EV47" i="28"/>
  <c r="FI47" i="28"/>
  <c r="DK48" i="28"/>
  <c r="CP48" i="28"/>
  <c r="BO46" i="28"/>
  <c r="AL47" i="28"/>
  <c r="AR47" i="28"/>
  <c r="BT47" i="28"/>
  <c r="EW47" i="28"/>
  <c r="FD47" i="28"/>
  <c r="EM47" i="28"/>
  <c r="CY48" i="28"/>
  <c r="AU47" i="28"/>
  <c r="EL47" i="28"/>
  <c r="EY48" i="28"/>
  <c r="DZ48" i="28"/>
  <c r="AH47" i="28"/>
  <c r="FC47" i="28"/>
  <c r="EQ47" i="28"/>
  <c r="EI48" i="28"/>
  <c r="AB47" i="28"/>
  <c r="BZ46" i="28"/>
  <c r="CD46" i="28"/>
  <c r="BV46" i="28"/>
  <c r="BX46" i="28"/>
  <c r="CR48" i="28"/>
  <c r="CF46" i="28"/>
  <c r="AP46" i="28"/>
  <c r="BS46" i="28"/>
  <c r="CE46" i="28"/>
  <c r="CZ48" i="28"/>
  <c r="BP46" i="28"/>
  <c r="FE47" i="28"/>
  <c r="EP48" i="28"/>
  <c r="DF48" i="28"/>
  <c r="AG47" i="28"/>
  <c r="DX48" i="28"/>
  <c r="EF48" i="28"/>
  <c r="FA47" i="28"/>
  <c r="CC46" i="28"/>
  <c r="DD48" i="28"/>
  <c r="BM47" i="28"/>
  <c r="FK47" i="28"/>
  <c r="CO48" i="28"/>
  <c r="CG46" i="28"/>
  <c r="DA48" i="28"/>
  <c r="DL48" i="28"/>
  <c r="CQ48" i="28"/>
  <c r="AO46" i="28"/>
  <c r="AY47" i="28"/>
  <c r="AN47" i="28"/>
  <c r="CA46" i="28"/>
  <c r="DE48" i="28"/>
  <c r="EA48" i="28"/>
  <c r="AA47" i="28"/>
  <c r="AI47" i="28"/>
  <c r="CB46" i="28"/>
  <c r="BG47" i="28"/>
  <c r="AD47" i="28"/>
  <c r="DV48" i="28"/>
  <c r="BK47" i="28"/>
  <c r="BW46" i="28"/>
  <c r="AE47" i="28"/>
  <c r="ED48" i="28"/>
  <c r="DJ48" i="28"/>
  <c r="AS47" i="28"/>
  <c r="BU47" i="28"/>
  <c r="BR46" i="28"/>
  <c r="ER47" i="28"/>
  <c r="BC47" i="28"/>
  <c r="EN47" i="28"/>
  <c r="EU47" i="28"/>
  <c r="Z47" i="28"/>
  <c r="CU48" i="28"/>
  <c r="FJ47" i="28"/>
  <c r="BB47" i="28"/>
  <c r="DG48" i="28"/>
  <c r="DY48" i="28"/>
  <c r="DW48" i="28"/>
  <c r="CV48" i="28"/>
  <c r="DT48" i="28"/>
  <c r="X47" i="28"/>
  <c r="AQ47" i="28"/>
  <c r="BF47" i="28"/>
  <c r="BI46" i="28"/>
  <c r="CI46" i="28"/>
  <c r="DQ48" i="28"/>
  <c r="EC48" i="28"/>
  <c r="EX48" i="28"/>
  <c r="EJ48" i="28"/>
  <c r="CS48" i="28"/>
  <c r="W47" i="28"/>
  <c r="AZ47" i="28"/>
  <c r="BN47" i="28"/>
  <c r="DM47" i="28"/>
  <c r="FG47" i="28"/>
  <c r="BA47" i="28"/>
  <c r="BJ46" i="28"/>
  <c r="CM48" i="28"/>
  <c r="DO48" i="28"/>
  <c r="EB48" i="28"/>
  <c r="DC48" i="28"/>
  <c r="CT48" i="28"/>
  <c r="EZ47" i="28"/>
  <c r="AK47" i="28"/>
  <c r="BD47" i="28"/>
  <c r="FM48" i="28"/>
  <c r="DN47" i="28"/>
  <c r="FF47" i="28"/>
  <c r="CH46" i="28"/>
  <c r="ET47" i="28"/>
  <c r="AM47" i="28"/>
  <c r="AS48" i="28" l="1"/>
  <c r="BY47" i="28"/>
  <c r="DO49" i="28"/>
  <c r="CL49" i="28"/>
  <c r="CT49" i="28"/>
  <c r="DS49" i="28"/>
  <c r="AO47" i="28"/>
  <c r="AJ48" i="28"/>
  <c r="FB48" i="28"/>
  <c r="CZ49" i="28"/>
  <c r="CP49" i="28"/>
  <c r="CR49" i="28"/>
  <c r="BU48" i="28"/>
  <c r="FC48" i="28"/>
  <c r="CE47" i="28"/>
  <c r="DE49" i="28"/>
  <c r="CX49" i="28"/>
  <c r="CU49" i="28"/>
  <c r="DT49" i="28"/>
  <c r="FA48" i="28"/>
  <c r="BR47" i="28"/>
  <c r="AK48" i="28"/>
  <c r="AR48" i="28"/>
  <c r="BM48" i="28"/>
  <c r="BP47" i="28"/>
  <c r="BX47" i="28"/>
  <c r="EN48" i="28"/>
  <c r="BG48" i="28"/>
  <c r="CF47" i="28"/>
  <c r="DQ49" i="28"/>
  <c r="DH49" i="28"/>
  <c r="BW47" i="28"/>
  <c r="DX49" i="28"/>
  <c r="EF49" i="28"/>
  <c r="X48" i="28"/>
  <c r="CI47" i="28"/>
  <c r="EB49" i="28"/>
  <c r="CY49" i="28"/>
  <c r="BA48" i="28"/>
  <c r="BV47" i="28"/>
  <c r="DJ49" i="28"/>
  <c r="BD48" i="28"/>
  <c r="FG48" i="28"/>
  <c r="EU48" i="28"/>
  <c r="DC49" i="28"/>
  <c r="DI49" i="28"/>
  <c r="EG49" i="28"/>
  <c r="EQ48" i="28"/>
  <c r="AM48" i="28"/>
  <c r="BT48" i="28"/>
  <c r="FL49" i="28"/>
  <c r="DN48" i="28"/>
  <c r="FH48" i="28"/>
  <c r="EP49" i="28"/>
  <c r="DR49" i="28"/>
  <c r="DV49" i="28"/>
  <c r="DK49" i="28"/>
  <c r="BJ47" i="28"/>
  <c r="Y48" i="28"/>
  <c r="CD47" i="28"/>
  <c r="DG49" i="28"/>
  <c r="CO49" i="28"/>
  <c r="CS49" i="28"/>
  <c r="EA49" i="28"/>
  <c r="AB48" i="28"/>
  <c r="CH47" i="28"/>
  <c r="EJ49" i="28"/>
  <c r="DZ49" i="28"/>
  <c r="Z48" i="28"/>
  <c r="AV48" i="28"/>
  <c r="BZ47" i="28"/>
  <c r="EO49" i="28"/>
  <c r="EI49" i="28"/>
  <c r="BO47" i="28"/>
  <c r="EM48" i="28"/>
  <c r="EZ48" i="28"/>
  <c r="AP47" i="28"/>
  <c r="BB48" i="28"/>
  <c r="AY48" i="28"/>
  <c r="FF48" i="28"/>
  <c r="AE48" i="28"/>
  <c r="DY49" i="28"/>
  <c r="DW49" i="28"/>
  <c r="ER48" i="28"/>
  <c r="AA48" i="28"/>
  <c r="W48" i="28"/>
  <c r="BE48" i="28"/>
  <c r="FM49" i="28"/>
  <c r="DM48" i="28"/>
  <c r="FE48" i="28"/>
  <c r="DL49" i="28"/>
  <c r="ET48" i="28"/>
  <c r="ED49" i="28"/>
  <c r="DD49" i="28"/>
  <c r="FK48" i="28"/>
  <c r="AN48" i="28"/>
  <c r="AI48" i="28"/>
  <c r="EL48" i="28"/>
  <c r="FI48" i="28"/>
  <c r="DP49" i="28"/>
  <c r="DA49" i="28"/>
  <c r="CM49" i="28"/>
  <c r="FJ48" i="28"/>
  <c r="CG47" i="28"/>
  <c r="BF48" i="28"/>
  <c r="AG48" i="28"/>
  <c r="AU48" i="28"/>
  <c r="EK48" i="28"/>
  <c r="CB47" i="28"/>
  <c r="DF49" i="28"/>
  <c r="EE49" i="28"/>
  <c r="EX49" i="28"/>
  <c r="CQ49" i="28"/>
  <c r="BI47" i="28"/>
  <c r="AL48" i="28"/>
  <c r="AX48" i="28"/>
  <c r="BL48" i="28"/>
  <c r="EW48" i="28"/>
  <c r="CA47" i="28"/>
  <c r="BK48" i="28"/>
  <c r="AQ48" i="28"/>
  <c r="FD48" i="28"/>
  <c r="AD48" i="28"/>
  <c r="EC49" i="28"/>
  <c r="EY49" i="28"/>
  <c r="CV49" i="28"/>
  <c r="AH48" i="28"/>
  <c r="AT48" i="28"/>
  <c r="BC48" i="28"/>
  <c r="BN48" i="28"/>
  <c r="BS47" i="28"/>
  <c r="EV48" i="28"/>
  <c r="CC47" i="28"/>
  <c r="BL47" i="28"/>
  <c r="AZ48" i="28"/>
  <c r="DP50" i="28" l="1"/>
  <c r="EA50" i="28"/>
  <c r="BP48" i="28"/>
  <c r="AI49" i="28"/>
  <c r="DH50" i="28"/>
  <c r="DC50" i="28"/>
  <c r="BK49" i="28"/>
  <c r="CT50" i="28"/>
  <c r="DJ50" i="28"/>
  <c r="DQ50" i="28"/>
  <c r="DV50" i="28"/>
  <c r="CF48" i="28"/>
  <c r="DK50" i="28"/>
  <c r="CR50" i="28"/>
  <c r="DS50" i="28"/>
  <c r="CC48" i="28"/>
  <c r="AB49" i="28"/>
  <c r="BF49" i="28"/>
  <c r="BW48" i="28"/>
  <c r="BZ48" i="28"/>
  <c r="FA49" i="28"/>
  <c r="CD48" i="28"/>
  <c r="AN49" i="28"/>
  <c r="FE49" i="28"/>
  <c r="EL49" i="28"/>
  <c r="DY50" i="28"/>
  <c r="BL49" i="28"/>
  <c r="FH49" i="28"/>
  <c r="EI50" i="28"/>
  <c r="FL50" i="28"/>
  <c r="AL49" i="28"/>
  <c r="AJ49" i="28"/>
  <c r="AV49" i="28"/>
  <c r="AM49" i="28"/>
  <c r="BN49" i="28"/>
  <c r="BV48" i="28"/>
  <c r="EW49" i="28"/>
  <c r="FD49" i="28"/>
  <c r="BG49" i="28"/>
  <c r="FF49" i="28"/>
  <c r="CX50" i="28"/>
  <c r="DG50" i="28"/>
  <c r="DZ50" i="28"/>
  <c r="BI48" i="28"/>
  <c r="ET49" i="28"/>
  <c r="EF50" i="28"/>
  <c r="AR49" i="28"/>
  <c r="FC49" i="28"/>
  <c r="EU49" i="28"/>
  <c r="FK49" i="28"/>
  <c r="FM50" i="28"/>
  <c r="BE49" i="28"/>
  <c r="BB49" i="28"/>
  <c r="BY48" i="28"/>
  <c r="CQ50" i="28"/>
  <c r="DM49" i="28"/>
  <c r="ED50" i="28"/>
  <c r="CM50" i="28"/>
  <c r="CG48" i="28"/>
  <c r="DN49" i="28"/>
  <c r="EB50" i="28"/>
  <c r="CU50" i="28"/>
  <c r="AO48" i="28"/>
  <c r="CL50" i="28"/>
  <c r="X49" i="28"/>
  <c r="AX49" i="28"/>
  <c r="CB48" i="28"/>
  <c r="FB49" i="28"/>
  <c r="DL50" i="28"/>
  <c r="DI50" i="28"/>
  <c r="BJ48" i="28"/>
  <c r="DX50" i="28"/>
  <c r="CP50" i="28"/>
  <c r="DF50" i="28"/>
  <c r="EX50" i="28"/>
  <c r="DD50" i="28"/>
  <c r="FJ49" i="28"/>
  <c r="AZ49" i="28"/>
  <c r="BU49" i="28"/>
  <c r="BR48" i="28"/>
  <c r="FG49" i="28"/>
  <c r="BT49" i="28"/>
  <c r="DE50" i="28"/>
  <c r="CV50" i="28"/>
  <c r="AY49" i="28"/>
  <c r="EM49" i="28"/>
  <c r="EO50" i="28"/>
  <c r="Y49" i="28"/>
  <c r="FI49" i="28"/>
  <c r="DO50" i="28"/>
  <c r="BC49" i="28"/>
  <c r="DR50" i="28"/>
  <c r="EG50" i="28"/>
  <c r="BA49" i="28"/>
  <c r="EV49" i="28"/>
  <c r="AA49" i="28"/>
  <c r="CY50" i="28"/>
  <c r="EQ49" i="28"/>
  <c r="BM49" i="28"/>
  <c r="CE48" i="28"/>
  <c r="EE50" i="28"/>
  <c r="DA50" i="28"/>
  <c r="EC50" i="28"/>
  <c r="EJ50" i="28"/>
  <c r="BD49" i="28"/>
  <c r="BX48" i="28"/>
  <c r="CI48" i="28"/>
  <c r="CZ50" i="28"/>
  <c r="DT50" i="28"/>
  <c r="Z49" i="28"/>
  <c r="AT49" i="28"/>
  <c r="EK49" i="28"/>
  <c r="EZ49" i="28"/>
  <c r="AK49" i="28"/>
  <c r="AG49" i="28"/>
  <c r="BO48" i="28"/>
  <c r="AE49" i="28"/>
  <c r="DW50" i="28"/>
  <c r="ER49" i="28"/>
  <c r="EY50" i="28"/>
  <c r="AH49" i="28"/>
  <c r="W49" i="28"/>
  <c r="CA48" i="28"/>
  <c r="EN49" i="28"/>
  <c r="CS50" i="28"/>
  <c r="EP50" i="28"/>
  <c r="CO50" i="28"/>
  <c r="AP48" i="28"/>
  <c r="BS48" i="28"/>
  <c r="AS49" i="28"/>
  <c r="AU49" i="28"/>
  <c r="AQ49" i="28"/>
  <c r="CH48" i="28"/>
  <c r="AD49" i="28"/>
  <c r="DO51" i="28" l="1"/>
  <c r="AX50" i="28"/>
  <c r="BZ49" i="28"/>
  <c r="DZ51" i="28"/>
  <c r="BM50" i="28"/>
  <c r="DH51" i="28"/>
  <c r="DG51" i="28"/>
  <c r="AO49" i="28"/>
  <c r="DN50" i="28"/>
  <c r="CX51" i="28"/>
  <c r="DM50" i="28"/>
  <c r="CP51" i="28"/>
  <c r="BO49" i="28"/>
  <c r="EF51" i="28"/>
  <c r="AL50" i="28"/>
  <c r="BL50" i="28"/>
  <c r="AP49" i="28"/>
  <c r="ET50" i="28"/>
  <c r="EQ50" i="28"/>
  <c r="DK51" i="28"/>
  <c r="EC51" i="28"/>
  <c r="DW51" i="28"/>
  <c r="CS51" i="28"/>
  <c r="AG50" i="28"/>
  <c r="AH50" i="28"/>
  <c r="AS50" i="28"/>
  <c r="FM51" i="28"/>
  <c r="CH49" i="28"/>
  <c r="EM50" i="28"/>
  <c r="BG50" i="28"/>
  <c r="DR51" i="28"/>
  <c r="FA50" i="28"/>
  <c r="AE50" i="28"/>
  <c r="AD50" i="28"/>
  <c r="AV50" i="28"/>
  <c r="FH50" i="28"/>
  <c r="CM51" i="28"/>
  <c r="AU50" i="28"/>
  <c r="EW50" i="28"/>
  <c r="FD50" i="28"/>
  <c r="EU50" i="28"/>
  <c r="ED51" i="28"/>
  <c r="EI51" i="28"/>
  <c r="FK50" i="28"/>
  <c r="AN50" i="28"/>
  <c r="BD50" i="28"/>
  <c r="BV49" i="28"/>
  <c r="EV50" i="28"/>
  <c r="CB49" i="28"/>
  <c r="DV51" i="28"/>
  <c r="AY50" i="28"/>
  <c r="CI49" i="28"/>
  <c r="EG51" i="28"/>
  <c r="AZ50" i="28"/>
  <c r="DP51" i="28"/>
  <c r="AJ50" i="28"/>
  <c r="BA50" i="28"/>
  <c r="BW49" i="28"/>
  <c r="DQ51" i="28"/>
  <c r="Y50" i="28"/>
  <c r="CY51" i="28"/>
  <c r="AM50" i="28"/>
  <c r="BU50" i="28"/>
  <c r="EP51" i="28"/>
  <c r="BE50" i="28"/>
  <c r="BT50" i="28"/>
  <c r="FL51" i="28"/>
  <c r="CF49" i="28"/>
  <c r="FC50" i="28"/>
  <c r="CC49" i="28"/>
  <c r="DF51" i="28"/>
  <c r="DT51" i="28"/>
  <c r="EE51" i="28"/>
  <c r="CV51" i="28"/>
  <c r="CG49" i="28"/>
  <c r="BC50" i="28"/>
  <c r="DD51" i="28"/>
  <c r="EA51" i="28"/>
  <c r="AQ50" i="28"/>
  <c r="FG50" i="28"/>
  <c r="BI49" i="28"/>
  <c r="FE50" i="28"/>
  <c r="EZ50" i="28"/>
  <c r="FI50" i="28"/>
  <c r="DE51" i="28"/>
  <c r="CO51" i="28"/>
  <c r="X50" i="28"/>
  <c r="CL51" i="28"/>
  <c r="FJ50" i="28"/>
  <c r="AR50" i="28"/>
  <c r="BS49" i="28"/>
  <c r="FB50" i="28"/>
  <c r="EB51" i="28"/>
  <c r="CU51" i="28"/>
  <c r="AT50" i="28"/>
  <c r="BY49" i="28"/>
  <c r="CE49" i="28"/>
  <c r="CZ51" i="28"/>
  <c r="EO51" i="28"/>
  <c r="CR51" i="28"/>
  <c r="DS51" i="28"/>
  <c r="BR49" i="28"/>
  <c r="W50" i="28"/>
  <c r="Z50" i="28"/>
  <c r="BX49" i="28"/>
  <c r="DC51" i="28"/>
  <c r="AA50" i="28"/>
  <c r="EN50" i="28"/>
  <c r="AK50" i="28"/>
  <c r="EY51" i="28"/>
  <c r="BF50" i="28"/>
  <c r="FF50" i="28"/>
  <c r="BN50" i="28"/>
  <c r="BJ49" i="28"/>
  <c r="EL50" i="28"/>
  <c r="EX51" i="28"/>
  <c r="DI51" i="28"/>
  <c r="ER50" i="28"/>
  <c r="EK50" i="28"/>
  <c r="DJ51" i="28"/>
  <c r="BB50" i="28"/>
  <c r="DL51" i="28"/>
  <c r="CQ51" i="28"/>
  <c r="DX51" i="28"/>
  <c r="DA51" i="28"/>
  <c r="DY51" i="28"/>
  <c r="EJ51" i="28"/>
  <c r="CT51" i="28"/>
  <c r="AI50" i="28"/>
  <c r="AB50" i="28"/>
  <c r="BP49" i="28"/>
  <c r="CA49" i="28"/>
  <c r="CD49" i="28"/>
  <c r="EC52" i="28" l="1"/>
  <c r="CS52" i="28"/>
  <c r="BW50" i="28"/>
  <c r="EO52" i="28"/>
  <c r="DT52" i="28"/>
  <c r="Z51" i="28"/>
  <c r="EW51" i="28"/>
  <c r="DA52" i="28"/>
  <c r="ER51" i="28"/>
  <c r="Y51" i="28"/>
  <c r="DO52" i="28"/>
  <c r="EE52" i="28"/>
  <c r="EA52" i="28"/>
  <c r="BU51" i="28"/>
  <c r="DM51" i="28"/>
  <c r="DQ52" i="28"/>
  <c r="CT52" i="28"/>
  <c r="BS50" i="28"/>
  <c r="DN51" i="28"/>
  <c r="FF51" i="28"/>
  <c r="DF52" i="28"/>
  <c r="EI52" i="28"/>
  <c r="EK51" i="28"/>
  <c r="DE52" i="28"/>
  <c r="EL51" i="28"/>
  <c r="CY52" i="28"/>
  <c r="AX51" i="28"/>
  <c r="BA51" i="28"/>
  <c r="EV51" i="28"/>
  <c r="EB52" i="28"/>
  <c r="CX52" i="28"/>
  <c r="DJ52" i="28"/>
  <c r="FL52" i="28"/>
  <c r="AR51" i="28"/>
  <c r="AT51" i="28"/>
  <c r="BM51" i="28"/>
  <c r="FB51" i="28"/>
  <c r="DK52" i="28"/>
  <c r="DC52" i="28"/>
  <c r="AK51" i="28"/>
  <c r="DX52" i="28"/>
  <c r="EX52" i="28"/>
  <c r="CP52" i="28"/>
  <c r="CZ52" i="28"/>
  <c r="BC51" i="28"/>
  <c r="CD50" i="28"/>
  <c r="DY52" i="28"/>
  <c r="DV52" i="28"/>
  <c r="FA51" i="28"/>
  <c r="AB51" i="28"/>
  <c r="FD51" i="28"/>
  <c r="DH52" i="28"/>
  <c r="EY52" i="28"/>
  <c r="DD52" i="28"/>
  <c r="DS52" i="28"/>
  <c r="EQ51" i="28"/>
  <c r="AP50" i="28"/>
  <c r="X51" i="28"/>
  <c r="AL51" i="28"/>
  <c r="AQ51" i="28"/>
  <c r="AO50" i="28"/>
  <c r="BO50" i="28"/>
  <c r="CA50" i="28"/>
  <c r="DP52" i="28"/>
  <c r="EP52" i="28"/>
  <c r="CM52" i="28"/>
  <c r="CQ52" i="28"/>
  <c r="BP50" i="28"/>
  <c r="CG50" i="28"/>
  <c r="AS51" i="28"/>
  <c r="CI50" i="28"/>
  <c r="DW52" i="28"/>
  <c r="DZ52" i="28"/>
  <c r="AA51" i="28"/>
  <c r="EG52" i="28"/>
  <c r="AN51" i="28"/>
  <c r="AV51" i="28"/>
  <c r="BJ50" i="28"/>
  <c r="FG51" i="28"/>
  <c r="FE51" i="28"/>
  <c r="AD51" i="28"/>
  <c r="EF52" i="28"/>
  <c r="EZ51" i="28"/>
  <c r="BI50" i="28"/>
  <c r="W51" i="28"/>
  <c r="AU51" i="28"/>
  <c r="FH51" i="28"/>
  <c r="ED52" i="28"/>
  <c r="DI52" i="28"/>
  <c r="FM52" i="28"/>
  <c r="AM51" i="28"/>
  <c r="CC50" i="28"/>
  <c r="EU51" i="28"/>
  <c r="CO52" i="28"/>
  <c r="FJ51" i="28"/>
  <c r="AG51" i="28"/>
  <c r="BF51" i="28"/>
  <c r="AZ51" i="28"/>
  <c r="BV50" i="28"/>
  <c r="FC51" i="28"/>
  <c r="CB50" i="28"/>
  <c r="DG52" i="28"/>
  <c r="CL52" i="28"/>
  <c r="CU52" i="28"/>
  <c r="FK51" i="28"/>
  <c r="AY51" i="28"/>
  <c r="BL51" i="28"/>
  <c r="BY50" i="28"/>
  <c r="EM51" i="28"/>
  <c r="DR52" i="28"/>
  <c r="EJ52" i="28"/>
  <c r="CR52" i="28"/>
  <c r="AJ51" i="28"/>
  <c r="BD51" i="28"/>
  <c r="BT51" i="28"/>
  <c r="CF50" i="28"/>
  <c r="FI51" i="28"/>
  <c r="EN51" i="28"/>
  <c r="BG51" i="28"/>
  <c r="BZ50" i="28"/>
  <c r="BE51" i="28"/>
  <c r="AE51" i="28"/>
  <c r="BN51" i="28"/>
  <c r="BR50" i="28"/>
  <c r="ET51" i="28"/>
  <c r="DL52" i="28"/>
  <c r="CV52" i="28"/>
  <c r="AI51" i="28"/>
  <c r="AH51" i="28"/>
  <c r="BB51" i="28"/>
  <c r="BX50" i="28"/>
  <c r="CE50" i="28"/>
  <c r="CH50" i="28"/>
  <c r="BK50" i="28"/>
  <c r="EB53" i="28" l="1"/>
  <c r="DS53" i="28"/>
  <c r="AQ52" i="28"/>
  <c r="CF51" i="28"/>
  <c r="DM52" i="28"/>
  <c r="CA51" i="28"/>
  <c r="DZ53" i="28"/>
  <c r="BP51" i="28"/>
  <c r="DH53" i="28"/>
  <c r="CV53" i="28"/>
  <c r="W52" i="28"/>
  <c r="FE52" i="28"/>
  <c r="CS53" i="28"/>
  <c r="CY53" i="28"/>
  <c r="Y52" i="28"/>
  <c r="BD52" i="28"/>
  <c r="EK52" i="28"/>
  <c r="AD52" i="28"/>
  <c r="EY53" i="28"/>
  <c r="EG53" i="28"/>
  <c r="FA52" i="28"/>
  <c r="AN52" i="28"/>
  <c r="CB51" i="28"/>
  <c r="DA53" i="28"/>
  <c r="DI53" i="28"/>
  <c r="BB52" i="28"/>
  <c r="FH52" i="28"/>
  <c r="EU52" i="28"/>
  <c r="DG53" i="28"/>
  <c r="DV53" i="28"/>
  <c r="DJ53" i="28"/>
  <c r="EF53" i="28"/>
  <c r="ER52" i="28"/>
  <c r="AG52" i="28"/>
  <c r="AY52" i="28"/>
  <c r="BR51" i="28"/>
  <c r="FB52" i="28"/>
  <c r="FI52" i="28"/>
  <c r="ET52" i="28"/>
  <c r="DX53" i="28"/>
  <c r="CX53" i="28"/>
  <c r="FJ52" i="28"/>
  <c r="BS51" i="28"/>
  <c r="BF52" i="28"/>
  <c r="AO51" i="28"/>
  <c r="FC52" i="28"/>
  <c r="FD52" i="28"/>
  <c r="DP53" i="28"/>
  <c r="CT53" i="28"/>
  <c r="EQ52" i="28"/>
  <c r="AL52" i="28"/>
  <c r="BN52" i="28"/>
  <c r="DK53" i="28"/>
  <c r="FL53" i="28"/>
  <c r="CH51" i="28"/>
  <c r="DR53" i="28"/>
  <c r="CZ53" i="28"/>
  <c r="FM53" i="28"/>
  <c r="AA52" i="28"/>
  <c r="DN52" i="28"/>
  <c r="EC53" i="28"/>
  <c r="CO53" i="28"/>
  <c r="EA53" i="28"/>
  <c r="BJ51" i="28"/>
  <c r="AJ52" i="28"/>
  <c r="AP51" i="28"/>
  <c r="EL52" i="28"/>
  <c r="CI51" i="28"/>
  <c r="EO53" i="28"/>
  <c r="AK52" i="28"/>
  <c r="BU52" i="28"/>
  <c r="BO51" i="28"/>
  <c r="FF52" i="28"/>
  <c r="DF53" i="28"/>
  <c r="DD53" i="28"/>
  <c r="AS52" i="28"/>
  <c r="BV51" i="28"/>
  <c r="FG52" i="28"/>
  <c r="AR52" i="28"/>
  <c r="AZ52" i="28"/>
  <c r="EW52" i="28"/>
  <c r="DL53" i="28"/>
  <c r="ED53" i="28"/>
  <c r="EI53" i="28"/>
  <c r="FK52" i="28"/>
  <c r="BC52" i="28"/>
  <c r="BA52" i="28"/>
  <c r="BY51" i="28"/>
  <c r="CC51" i="28"/>
  <c r="EN52" i="28"/>
  <c r="CU53" i="28"/>
  <c r="EE53" i="28"/>
  <c r="EX53" i="28"/>
  <c r="DC53" i="28"/>
  <c r="AX52" i="28"/>
  <c r="Z52" i="28"/>
  <c r="BE52" i="28"/>
  <c r="BM52" i="28"/>
  <c r="BT52" i="28"/>
  <c r="DE53" i="28"/>
  <c r="DY53" i="28"/>
  <c r="EJ53" i="28"/>
  <c r="BI51" i="28"/>
  <c r="AI52" i="28"/>
  <c r="AH52" i="28"/>
  <c r="AT52" i="28"/>
  <c r="BX51" i="28"/>
  <c r="CD51" i="28"/>
  <c r="DO53" i="28"/>
  <c r="CP53" i="28"/>
  <c r="CL53" i="28"/>
  <c r="DT53" i="28"/>
  <c r="AM52" i="28"/>
  <c r="BG52" i="28"/>
  <c r="BW51" i="28"/>
  <c r="CM53" i="28"/>
  <c r="EZ52" i="28"/>
  <c r="AB52" i="28"/>
  <c r="CQ53" i="28"/>
  <c r="AU52" i="28"/>
  <c r="AV52" i="28"/>
  <c r="EV52" i="28"/>
  <c r="AE52" i="28"/>
  <c r="DW53" i="28"/>
  <c r="DQ53" i="28"/>
  <c r="EP53" i="28"/>
  <c r="CR53" i="28"/>
  <c r="CG51" i="28"/>
  <c r="X52" i="28"/>
  <c r="BZ51" i="28"/>
  <c r="CE51" i="28"/>
  <c r="EM52" i="28"/>
  <c r="BK51" i="28"/>
  <c r="DY54" i="28" l="1"/>
  <c r="BJ52" i="28"/>
  <c r="AN53" i="28"/>
  <c r="EP54" i="28"/>
  <c r="AS53" i="28"/>
  <c r="BZ52" i="28"/>
  <c r="BA53" i="28"/>
  <c r="CG52" i="28"/>
  <c r="CV54" i="28"/>
  <c r="BO52" i="28"/>
  <c r="EO54" i="28"/>
  <c r="CS54" i="28"/>
  <c r="EA54" i="28"/>
  <c r="BF53" i="28"/>
  <c r="BS52" i="28"/>
  <c r="BI52" i="28"/>
  <c r="EK53" i="28"/>
  <c r="CI52" i="28"/>
  <c r="DF54" i="28"/>
  <c r="DL54" i="28"/>
  <c r="BT53" i="28"/>
  <c r="CE52" i="28"/>
  <c r="DO54" i="28"/>
  <c r="AZ53" i="28"/>
  <c r="EQ53" i="28"/>
  <c r="BK53" i="28"/>
  <c r="CH52" i="28"/>
  <c r="AY53" i="28"/>
  <c r="CA52" i="28"/>
  <c r="EI54" i="28"/>
  <c r="DZ54" i="28"/>
  <c r="AU53" i="28"/>
  <c r="BP52" i="28"/>
  <c r="EL53" i="28"/>
  <c r="AE53" i="28"/>
  <c r="DD54" i="28"/>
  <c r="EF54" i="28"/>
  <c r="EZ53" i="28"/>
  <c r="BG53" i="28"/>
  <c r="BC53" i="28"/>
  <c r="BK52" i="28"/>
  <c r="EW53" i="28"/>
  <c r="FE53" i="28"/>
  <c r="EX54" i="28"/>
  <c r="CT54" i="28"/>
  <c r="EN53" i="28"/>
  <c r="CR54" i="28"/>
  <c r="AQ53" i="28"/>
  <c r="FD53" i="28"/>
  <c r="DK54" i="28"/>
  <c r="DV54" i="28"/>
  <c r="W53" i="28"/>
  <c r="BV52" i="28"/>
  <c r="DE54" i="28"/>
  <c r="EJ54" i="28"/>
  <c r="BB53" i="28"/>
  <c r="DN53" i="28"/>
  <c r="DH54" i="28"/>
  <c r="CL54" i="28"/>
  <c r="BL53" i="28"/>
  <c r="DM53" i="28"/>
  <c r="DR54" i="28"/>
  <c r="CU54" i="28"/>
  <c r="CM54" i="28"/>
  <c r="DA54" i="28"/>
  <c r="AP52" i="28"/>
  <c r="AL53" i="28"/>
  <c r="FF53" i="28"/>
  <c r="DG54" i="28"/>
  <c r="CX54" i="28"/>
  <c r="EG54" i="28"/>
  <c r="FA53" i="28"/>
  <c r="Y53" i="28"/>
  <c r="AT53" i="28"/>
  <c r="EV53" i="28"/>
  <c r="FG53" i="28"/>
  <c r="EB54" i="28"/>
  <c r="DI54" i="28"/>
  <c r="X53" i="28"/>
  <c r="AV53" i="28"/>
  <c r="BU53" i="28"/>
  <c r="BW52" i="28"/>
  <c r="FB53" i="28"/>
  <c r="DX54" i="28"/>
  <c r="AG53" i="28"/>
  <c r="AH53" i="28"/>
  <c r="AX53" i="28"/>
  <c r="AO52" i="28"/>
  <c r="FH53" i="28"/>
  <c r="EM53" i="28"/>
  <c r="ET53" i="28"/>
  <c r="DW54" i="28"/>
  <c r="FK53" i="28"/>
  <c r="AJ53" i="28"/>
  <c r="AM53" i="28"/>
  <c r="BE53" i="28"/>
  <c r="FL54" i="28"/>
  <c r="BX52" i="28"/>
  <c r="CB52" i="28"/>
  <c r="ED54" i="28"/>
  <c r="EY54" i="28"/>
  <c r="CY54" i="28"/>
  <c r="CP54" i="28"/>
  <c r="FJ53" i="28"/>
  <c r="AA53" i="28"/>
  <c r="AR53" i="28"/>
  <c r="BD53" i="28"/>
  <c r="BM53" i="28"/>
  <c r="CC52" i="28"/>
  <c r="DT54" i="28"/>
  <c r="AB53" i="28"/>
  <c r="DS54" i="28"/>
  <c r="DP54" i="28"/>
  <c r="BL52" i="28"/>
  <c r="CZ54" i="28"/>
  <c r="AD53" i="28"/>
  <c r="CO54" i="28"/>
  <c r="Z53" i="28"/>
  <c r="AK53" i="28"/>
  <c r="FI53" i="28"/>
  <c r="EU53" i="28"/>
  <c r="DC54" i="28"/>
  <c r="DJ54" i="28"/>
  <c r="ER53" i="28"/>
  <c r="FM54" i="28"/>
  <c r="FC53" i="28"/>
  <c r="EC54" i="28"/>
  <c r="DQ54" i="28"/>
  <c r="EE54" i="28"/>
  <c r="CQ54" i="28"/>
  <c r="AI53" i="28"/>
  <c r="BN53" i="28"/>
  <c r="CF52" i="28"/>
  <c r="BY52" i="28"/>
  <c r="CD52" i="28"/>
  <c r="BR52" i="28"/>
  <c r="AA54" i="28" l="1"/>
  <c r="FG54" i="28"/>
  <c r="DQ55" i="28"/>
  <c r="EF55" i="28"/>
  <c r="AJ54" i="28"/>
  <c r="FH54" i="28"/>
  <c r="AE54" i="28"/>
  <c r="DJ55" i="28"/>
  <c r="AZ54" i="28"/>
  <c r="ET54" i="28"/>
  <c r="CL55" i="28"/>
  <c r="EW54" i="28"/>
  <c r="BC54" i="28"/>
  <c r="CC53" i="28"/>
  <c r="DC55" i="28"/>
  <c r="BF54" i="28"/>
  <c r="EY55" i="28"/>
  <c r="BW53" i="28"/>
  <c r="BX53" i="28"/>
  <c r="CB53" i="28"/>
  <c r="EN54" i="28"/>
  <c r="CT55" i="28"/>
  <c r="DY55" i="28"/>
  <c r="CY55" i="28"/>
  <c r="CV55" i="28"/>
  <c r="Z54" i="28"/>
  <c r="CF53" i="28"/>
  <c r="CD53" i="28"/>
  <c r="DE55" i="28"/>
  <c r="EE55" i="28"/>
  <c r="EO55" i="28"/>
  <c r="CP55" i="28"/>
  <c r="CR55" i="28"/>
  <c r="AT54" i="28"/>
  <c r="BU54" i="28"/>
  <c r="BP53" i="28"/>
  <c r="BY53" i="28"/>
  <c r="CH53" i="28"/>
  <c r="DR55" i="28"/>
  <c r="EI55" i="28"/>
  <c r="AL54" i="28"/>
  <c r="AU54" i="28"/>
  <c r="FL55" i="28"/>
  <c r="EM54" i="28"/>
  <c r="EP55" i="28"/>
  <c r="FA54" i="28"/>
  <c r="BO53" i="28"/>
  <c r="BA54" i="28"/>
  <c r="EK54" i="28"/>
  <c r="ER54" i="28"/>
  <c r="AV54" i="28"/>
  <c r="FI54" i="28"/>
  <c r="EB55" i="28"/>
  <c r="EX55" i="28"/>
  <c r="DI55" i="28"/>
  <c r="EQ54" i="28"/>
  <c r="AY54" i="28"/>
  <c r="AR54" i="28"/>
  <c r="FD54" i="28"/>
  <c r="EU54" i="28"/>
  <c r="CM55" i="28"/>
  <c r="FJ54" i="28"/>
  <c r="AN54" i="28"/>
  <c r="DG55" i="28"/>
  <c r="AK54" i="28"/>
  <c r="AH54" i="28"/>
  <c r="CU55" i="28"/>
  <c r="BL54" i="28"/>
  <c r="DK55" i="28"/>
  <c r="CS55" i="28"/>
  <c r="DT55" i="28"/>
  <c r="BR53" i="28"/>
  <c r="AB54" i="28"/>
  <c r="X54" i="28"/>
  <c r="BT54" i="28"/>
  <c r="FB54" i="28"/>
  <c r="DF55" i="28"/>
  <c r="CX55" i="28"/>
  <c r="CQ55" i="28"/>
  <c r="DS55" i="28"/>
  <c r="EZ54" i="28"/>
  <c r="BD54" i="28"/>
  <c r="AQ54" i="28"/>
  <c r="BN54" i="28"/>
  <c r="FM55" i="28"/>
  <c r="CG53" i="28"/>
  <c r="CA53" i="28"/>
  <c r="CI53" i="28"/>
  <c r="DO55" i="28"/>
  <c r="CO55" i="28"/>
  <c r="CZ55" i="28"/>
  <c r="BV53" i="28"/>
  <c r="BG54" i="28"/>
  <c r="AM54" i="28"/>
  <c r="DX55" i="28"/>
  <c r="DV55" i="28"/>
  <c r="DH55" i="28"/>
  <c r="DZ55" i="28"/>
  <c r="AP53" i="28"/>
  <c r="W54" i="28"/>
  <c r="BZ53" i="28"/>
  <c r="CE53" i="28"/>
  <c r="BM54" i="28"/>
  <c r="BJ53" i="28"/>
  <c r="DN54" i="28"/>
  <c r="AD54" i="28"/>
  <c r="DD55" i="28"/>
  <c r="AI54" i="28"/>
  <c r="AO53" i="28"/>
  <c r="DL55" i="28"/>
  <c r="EJ55" i="28"/>
  <c r="AG54" i="28"/>
  <c r="EL54" i="28"/>
  <c r="EG55" i="28"/>
  <c r="AX54" i="28"/>
  <c r="BS53" i="28"/>
  <c r="ED55" i="28"/>
  <c r="BK54" i="28"/>
  <c r="EV54" i="28"/>
  <c r="FK54" i="28"/>
  <c r="BB54" i="28"/>
  <c r="FC54" i="28"/>
  <c r="EC55" i="28"/>
  <c r="Y54" i="28"/>
  <c r="DP55" i="28"/>
  <c r="DW55" i="28"/>
  <c r="DA55" i="28"/>
  <c r="EA55" i="28"/>
  <c r="BE54" i="28"/>
  <c r="AS54" i="28"/>
  <c r="DM54" i="28"/>
  <c r="FF54" i="28"/>
  <c r="FE54" i="28"/>
  <c r="BI53" i="28"/>
  <c r="DC56" i="28" l="1"/>
  <c r="BZ54" i="28"/>
  <c r="BC55" i="28"/>
  <c r="AO54" i="28"/>
  <c r="CM56" i="28"/>
  <c r="EQ55" i="28"/>
  <c r="BP54" i="28"/>
  <c r="AY55" i="28"/>
  <c r="CI54" i="28"/>
  <c r="EA56" i="28"/>
  <c r="BG55" i="28"/>
  <c r="EJ56" i="28"/>
  <c r="FH55" i="28"/>
  <c r="EF56" i="28"/>
  <c r="EG56" i="28"/>
  <c r="EZ55" i="28"/>
  <c r="BD55" i="28"/>
  <c r="Z55" i="28"/>
  <c r="AV55" i="28"/>
  <c r="EL55" i="28"/>
  <c r="AD55" i="28"/>
  <c r="DR56" i="28"/>
  <c r="EY56" i="28"/>
  <c r="DD56" i="28"/>
  <c r="DJ56" i="28"/>
  <c r="AQ55" i="28"/>
  <c r="BM55" i="28"/>
  <c r="FM56" i="28"/>
  <c r="EK55" i="28"/>
  <c r="CB54" i="28"/>
  <c r="DT56" i="28"/>
  <c r="EP56" i="28"/>
  <c r="DS56" i="28"/>
  <c r="BK55" i="28"/>
  <c r="CH54" i="28"/>
  <c r="DQ56" i="28"/>
  <c r="FD55" i="28"/>
  <c r="CV56" i="28"/>
  <c r="AZ55" i="28"/>
  <c r="FG55" i="28"/>
  <c r="EE56" i="28"/>
  <c r="CT56" i="28"/>
  <c r="BF55" i="28"/>
  <c r="DE56" i="28"/>
  <c r="DL56" i="28"/>
  <c r="AP54" i="28"/>
  <c r="DN55" i="28"/>
  <c r="DO56" i="28"/>
  <c r="DW56" i="28"/>
  <c r="FA55" i="28"/>
  <c r="BN55" i="28"/>
  <c r="DM55" i="28"/>
  <c r="DF56" i="28"/>
  <c r="DV56" i="28"/>
  <c r="DX56" i="28"/>
  <c r="DI56" i="28"/>
  <c r="ER55" i="28"/>
  <c r="AK55" i="28"/>
  <c r="EV55" i="28"/>
  <c r="BV54" i="28"/>
  <c r="AT55" i="28"/>
  <c r="EW55" i="28"/>
  <c r="DA56" i="28"/>
  <c r="CO56" i="28"/>
  <c r="FJ55" i="28"/>
  <c r="BO54" i="28"/>
  <c r="Y55" i="28"/>
  <c r="BA55" i="28"/>
  <c r="AG55" i="28"/>
  <c r="BB55" i="28"/>
  <c r="FL56" i="28"/>
  <c r="FB55" i="28"/>
  <c r="CD54" i="28"/>
  <c r="DY56" i="28"/>
  <c r="CR56" i="28"/>
  <c r="BI54" i="28"/>
  <c r="ED56" i="28"/>
  <c r="CY56" i="28"/>
  <c r="CQ56" i="28"/>
  <c r="BJ54" i="28"/>
  <c r="AM55" i="28"/>
  <c r="BY54" i="28"/>
  <c r="DP56" i="28"/>
  <c r="AR55" i="28"/>
  <c r="DG56" i="28"/>
  <c r="EI56" i="28"/>
  <c r="DH56" i="28"/>
  <c r="CL56" i="28"/>
  <c r="CG54" i="28"/>
  <c r="AL55" i="28"/>
  <c r="FF55" i="28"/>
  <c r="DZ56" i="28"/>
  <c r="BR54" i="28"/>
  <c r="AJ55" i="28"/>
  <c r="CA54" i="28"/>
  <c r="EX56" i="28"/>
  <c r="BS54" i="28"/>
  <c r="AU55" i="28"/>
  <c r="BU55" i="28"/>
  <c r="CC54" i="28"/>
  <c r="AE55" i="28"/>
  <c r="ET55" i="28"/>
  <c r="EO56" i="28"/>
  <c r="CP56" i="28"/>
  <c r="BW54" i="28"/>
  <c r="AN55" i="28"/>
  <c r="AX55" i="28"/>
  <c r="FI55" i="28"/>
  <c r="EU55" i="28"/>
  <c r="CX56" i="28"/>
  <c r="FK55" i="28"/>
  <c r="AH55" i="28"/>
  <c r="AI55" i="28"/>
  <c r="BE55" i="28"/>
  <c r="FE55" i="28"/>
  <c r="EM55" i="28"/>
  <c r="CZ56" i="28"/>
  <c r="EC56" i="28"/>
  <c r="CS56" i="28"/>
  <c r="AB55" i="28"/>
  <c r="AS55" i="28"/>
  <c r="FC55" i="28"/>
  <c r="EN55" i="28"/>
  <c r="DK56" i="28"/>
  <c r="EB56" i="28"/>
  <c r="CU56" i="28"/>
  <c r="CF54" i="28"/>
  <c r="X55" i="28"/>
  <c r="AA55" i="28"/>
  <c r="W55" i="28"/>
  <c r="BT55" i="28"/>
  <c r="BX54" i="28"/>
  <c r="CE54" i="28"/>
  <c r="AE56" i="28" l="1"/>
  <c r="AN56" i="28"/>
  <c r="CM57" i="28"/>
  <c r="ER56" i="28"/>
  <c r="EN56" i="28"/>
  <c r="CO57" i="28"/>
  <c r="EO57" i="28"/>
  <c r="FJ56" i="28"/>
  <c r="BN56" i="28"/>
  <c r="DK57" i="28"/>
  <c r="CU57" i="28"/>
  <c r="AT56" i="28"/>
  <c r="FD56" i="28"/>
  <c r="CR57" i="28"/>
  <c r="AZ56" i="28"/>
  <c r="CG55" i="28"/>
  <c r="EK56" i="28"/>
  <c r="FF56" i="28"/>
  <c r="DX57" i="28"/>
  <c r="CY57" i="28"/>
  <c r="CT57" i="28"/>
  <c r="BV55" i="28"/>
  <c r="W56" i="28"/>
  <c r="AS56" i="28"/>
  <c r="AY56" i="28"/>
  <c r="BL56" i="28"/>
  <c r="BI55" i="28"/>
  <c r="EL56" i="28"/>
  <c r="FG56" i="28"/>
  <c r="BZ55" i="28"/>
  <c r="EM56" i="28"/>
  <c r="ED57" i="28"/>
  <c r="DY57" i="28"/>
  <c r="DW57" i="28"/>
  <c r="CS57" i="28"/>
  <c r="DT57" i="28"/>
  <c r="CF55" i="28"/>
  <c r="Y56" i="28"/>
  <c r="AX56" i="28"/>
  <c r="BE56" i="28"/>
  <c r="EW56" i="28"/>
  <c r="FI56" i="28"/>
  <c r="DF57" i="28"/>
  <c r="EZ56" i="28"/>
  <c r="X56" i="28"/>
  <c r="BF56" i="28"/>
  <c r="CD55" i="28"/>
  <c r="AD56" i="28"/>
  <c r="EY57" i="28"/>
  <c r="EF57" i="28"/>
  <c r="Z56" i="28"/>
  <c r="AR56" i="28"/>
  <c r="EB57" i="28"/>
  <c r="EQ56" i="28"/>
  <c r="BA56" i="28"/>
  <c r="CI55" i="28"/>
  <c r="EU56" i="28"/>
  <c r="BG56" i="28"/>
  <c r="CA55" i="28"/>
  <c r="DV57" i="28"/>
  <c r="FK56" i="28"/>
  <c r="BD56" i="28"/>
  <c r="BS55" i="28"/>
  <c r="CH55" i="28"/>
  <c r="AH56" i="28"/>
  <c r="EP57" i="28"/>
  <c r="CP57" i="28"/>
  <c r="CQ57" i="28"/>
  <c r="BO55" i="28"/>
  <c r="BC56" i="28"/>
  <c r="AP55" i="28"/>
  <c r="EV56" i="28"/>
  <c r="DG57" i="28"/>
  <c r="EJ57" i="28"/>
  <c r="DO57" i="28"/>
  <c r="BB56" i="28"/>
  <c r="AG56" i="28"/>
  <c r="FB56" i="28"/>
  <c r="CB55" i="28"/>
  <c r="DQ57" i="28"/>
  <c r="EI57" i="28"/>
  <c r="DR57" i="28"/>
  <c r="AQ56" i="28"/>
  <c r="AU56" i="28"/>
  <c r="AO55" i="28"/>
  <c r="BR55" i="28"/>
  <c r="FC56" i="28"/>
  <c r="EC57" i="28"/>
  <c r="CX57" i="28"/>
  <c r="DP57" i="28"/>
  <c r="EA57" i="28"/>
  <c r="AA56" i="28"/>
  <c r="AL56" i="28"/>
  <c r="BW55" i="28"/>
  <c r="BY55" i="28"/>
  <c r="CC55" i="28"/>
  <c r="DE57" i="28"/>
  <c r="DC57" i="28"/>
  <c r="DH57" i="28"/>
  <c r="DZ57" i="28"/>
  <c r="AK56" i="28"/>
  <c r="BP55" i="28"/>
  <c r="CE55" i="28"/>
  <c r="AV56" i="28"/>
  <c r="BJ55" i="28"/>
  <c r="DL57" i="28"/>
  <c r="DJ57" i="28"/>
  <c r="FM57" i="28"/>
  <c r="DI57" i="28"/>
  <c r="FE56" i="28"/>
  <c r="EX57" i="28"/>
  <c r="CV57" i="28"/>
  <c r="AB56" i="28"/>
  <c r="DN56" i="28"/>
  <c r="BT56" i="28"/>
  <c r="DM56" i="28"/>
  <c r="CZ57" i="28"/>
  <c r="EE57" i="28"/>
  <c r="DS57" i="28"/>
  <c r="AI56" i="28"/>
  <c r="FH56" i="28"/>
  <c r="DA57" i="28"/>
  <c r="DD57" i="28"/>
  <c r="EG57" i="28"/>
  <c r="FA56" i="28"/>
  <c r="AM56" i="28"/>
  <c r="AJ56" i="28"/>
  <c r="BU56" i="28"/>
  <c r="FL57" i="28"/>
  <c r="BX55" i="28"/>
  <c r="BL55" i="28"/>
  <c r="BM56" i="28"/>
  <c r="ET56" i="28"/>
  <c r="CL57" i="28"/>
  <c r="EY58" i="28" l="1"/>
  <c r="CQ58" i="28"/>
  <c r="AS57" i="28"/>
  <c r="DP58" i="28"/>
  <c r="CV58" i="28"/>
  <c r="CG56" i="28"/>
  <c r="DR58" i="28"/>
  <c r="EI58" i="28"/>
  <c r="AP56" i="28"/>
  <c r="AR57" i="28"/>
  <c r="BX56" i="28"/>
  <c r="EP58" i="28"/>
  <c r="EA58" i="28"/>
  <c r="AY57" i="28"/>
  <c r="CA56" i="28"/>
  <c r="CR58" i="28"/>
  <c r="DZ58" i="28"/>
  <c r="AA57" i="28"/>
  <c r="AI57" i="28"/>
  <c r="AX57" i="28"/>
  <c r="BK57" i="28"/>
  <c r="DO58" i="28"/>
  <c r="EJ58" i="28"/>
  <c r="AO56" i="28"/>
  <c r="AB57" i="28"/>
  <c r="AG57" i="28"/>
  <c r="AV57" i="28"/>
  <c r="BZ56" i="28"/>
  <c r="CH56" i="28"/>
  <c r="AD57" i="28"/>
  <c r="CZ58" i="28"/>
  <c r="DW58" i="28"/>
  <c r="EF58" i="28"/>
  <c r="FA57" i="28"/>
  <c r="AK57" i="28"/>
  <c r="BL57" i="28"/>
  <c r="BF57" i="28"/>
  <c r="BU57" i="28"/>
  <c r="DM57" i="28"/>
  <c r="FG57" i="28"/>
  <c r="AE57" i="28"/>
  <c r="CT58" i="28"/>
  <c r="CP58" i="28"/>
  <c r="DI58" i="28"/>
  <c r="EQ57" i="28"/>
  <c r="FM58" i="28"/>
  <c r="AH57" i="28"/>
  <c r="Y57" i="28"/>
  <c r="AU57" i="28"/>
  <c r="DN57" i="28"/>
  <c r="FF57" i="28"/>
  <c r="FD57" i="28"/>
  <c r="EN57" i="28"/>
  <c r="EO58" i="28"/>
  <c r="DC58" i="28"/>
  <c r="DT58" i="28"/>
  <c r="CF56" i="28"/>
  <c r="BM57" i="28"/>
  <c r="BY56" i="28"/>
  <c r="DS58" i="28"/>
  <c r="EZ57" i="28"/>
  <c r="AN57" i="28"/>
  <c r="BS56" i="28"/>
  <c r="EX58" i="28"/>
  <c r="DL58" i="28"/>
  <c r="FL58" i="28"/>
  <c r="W57" i="28"/>
  <c r="AM57" i="28"/>
  <c r="BI56" i="28"/>
  <c r="CD56" i="28"/>
  <c r="DG58" i="28"/>
  <c r="CM58" i="28"/>
  <c r="CU58" i="28"/>
  <c r="AJ57" i="28"/>
  <c r="AQ57" i="28"/>
  <c r="CI56" i="28"/>
  <c r="DV58" i="28"/>
  <c r="EG58" i="28"/>
  <c r="DA58" i="28"/>
  <c r="ER57" i="28"/>
  <c r="BE57" i="28"/>
  <c r="EL57" i="28"/>
  <c r="FI57" i="28"/>
  <c r="ET57" i="28"/>
  <c r="DE58" i="28"/>
  <c r="CL58" i="28"/>
  <c r="FJ57" i="28"/>
  <c r="BW56" i="28"/>
  <c r="Z57" i="28"/>
  <c r="BT57" i="28"/>
  <c r="EK57" i="28"/>
  <c r="FH57" i="28"/>
  <c r="DH58" i="28"/>
  <c r="DY58" i="28"/>
  <c r="DD58" i="28"/>
  <c r="FK57" i="28"/>
  <c r="BP56" i="28"/>
  <c r="X57" i="28"/>
  <c r="EV57" i="28"/>
  <c r="FE57" i="28"/>
  <c r="EB58" i="28"/>
  <c r="CX58" i="28"/>
  <c r="AZ57" i="28"/>
  <c r="EW57" i="28"/>
  <c r="CB56" i="28"/>
  <c r="CS58" i="28"/>
  <c r="DX58" i="28"/>
  <c r="CY58" i="28"/>
  <c r="BO56" i="28"/>
  <c r="AT57" i="28"/>
  <c r="BG57" i="28"/>
  <c r="FB57" i="28"/>
  <c r="DQ58" i="28"/>
  <c r="CE56" i="28"/>
  <c r="BD57" i="28"/>
  <c r="AL57" i="28"/>
  <c r="DF58" i="28"/>
  <c r="BC57" i="28"/>
  <c r="EC58" i="28"/>
  <c r="EU57" i="28"/>
  <c r="DJ58" i="28"/>
  <c r="BA57" i="28"/>
  <c r="EE58" i="28"/>
  <c r="DK58" i="28"/>
  <c r="ED58" i="28"/>
  <c r="CO58" i="28"/>
  <c r="BJ56" i="28"/>
  <c r="BV56" i="28"/>
  <c r="BB57" i="28"/>
  <c r="BN57" i="28"/>
  <c r="FC57" i="28"/>
  <c r="CC56" i="28"/>
  <c r="EM57" i="28"/>
  <c r="BR56" i="28"/>
  <c r="BK56" i="28"/>
  <c r="CB57" i="28" l="1"/>
  <c r="DL59" i="28"/>
  <c r="DS59" i="28"/>
  <c r="CG57" i="28"/>
  <c r="FF58" i="28"/>
  <c r="DA59" i="28"/>
  <c r="DQ59" i="28"/>
  <c r="ER58" i="28"/>
  <c r="Z58" i="28"/>
  <c r="BC58" i="28"/>
  <c r="EL58" i="28"/>
  <c r="EY59" i="28"/>
  <c r="CM59" i="28"/>
  <c r="AU58" i="28"/>
  <c r="AR58" i="28"/>
  <c r="FM59" i="28"/>
  <c r="EW58" i="28"/>
  <c r="EA59" i="28"/>
  <c r="BD58" i="28"/>
  <c r="BT58" i="28"/>
  <c r="EV58" i="28"/>
  <c r="DH59" i="28"/>
  <c r="DP59" i="28"/>
  <c r="AY58" i="28"/>
  <c r="FE58" i="28"/>
  <c r="EO59" i="28"/>
  <c r="BS57" i="28"/>
  <c r="FI58" i="28"/>
  <c r="EN58" i="28"/>
  <c r="AE58" i="28"/>
  <c r="DK59" i="28"/>
  <c r="EX59" i="28"/>
  <c r="CP59" i="28"/>
  <c r="CF57" i="28"/>
  <c r="BE58" i="28"/>
  <c r="BK58" i="28"/>
  <c r="BU58" i="28"/>
  <c r="AO57" i="28"/>
  <c r="BX57" i="28"/>
  <c r="CC57" i="28"/>
  <c r="AD58" i="28"/>
  <c r="DO59" i="28"/>
  <c r="DW59" i="28"/>
  <c r="DJ59" i="28"/>
  <c r="EG59" i="28"/>
  <c r="BB58" i="28"/>
  <c r="AH58" i="28"/>
  <c r="BN58" i="28"/>
  <c r="DY59" i="28"/>
  <c r="EI59" i="28"/>
  <c r="CZ59" i="28"/>
  <c r="AA58" i="28"/>
  <c r="BA58" i="28"/>
  <c r="EK58" i="28"/>
  <c r="CH57" i="28"/>
  <c r="CO59" i="28"/>
  <c r="FA58" i="28"/>
  <c r="BP57" i="28"/>
  <c r="AB58" i="28"/>
  <c r="FL59" i="28"/>
  <c r="FD58" i="28"/>
  <c r="DE59" i="28"/>
  <c r="CR59" i="28"/>
  <c r="EZ58" i="28"/>
  <c r="BO57" i="28"/>
  <c r="AN58" i="28"/>
  <c r="BM58" i="28"/>
  <c r="FH58" i="28"/>
  <c r="DX59" i="28"/>
  <c r="DC59" i="28"/>
  <c r="CQ59" i="28"/>
  <c r="AK58" i="28"/>
  <c r="AZ58" i="28"/>
  <c r="FG58" i="28"/>
  <c r="EM58" i="28"/>
  <c r="CY59" i="28"/>
  <c r="DZ59" i="28"/>
  <c r="AL58" i="28"/>
  <c r="W58" i="28"/>
  <c r="BL58" i="28"/>
  <c r="FB58" i="28"/>
  <c r="CU59" i="28"/>
  <c r="CX59" i="28"/>
  <c r="EF59" i="28"/>
  <c r="AX58" i="28"/>
  <c r="FC58" i="28"/>
  <c r="EC59" i="28"/>
  <c r="DV59" i="28"/>
  <c r="EQ58" i="28"/>
  <c r="AI58" i="28"/>
  <c r="BF58" i="28"/>
  <c r="BV57" i="28"/>
  <c r="CE57" i="28"/>
  <c r="EB59" i="28"/>
  <c r="CL59" i="28"/>
  <c r="FJ58" i="28"/>
  <c r="BJ57" i="28"/>
  <c r="AG58" i="28"/>
  <c r="AQ58" i="28"/>
  <c r="DR59" i="28"/>
  <c r="EP59" i="28"/>
  <c r="DD59" i="28"/>
  <c r="FK58" i="28"/>
  <c r="AS58" i="28"/>
  <c r="BR57" i="28"/>
  <c r="BZ57" i="28"/>
  <c r="CD57" i="28"/>
  <c r="EE59" i="28"/>
  <c r="ED59" i="28"/>
  <c r="CV59" i="28"/>
  <c r="BI57" i="28"/>
  <c r="Y58" i="28"/>
  <c r="BW57" i="28"/>
  <c r="DG59" i="28"/>
  <c r="CT59" i="28"/>
  <c r="X58" i="28"/>
  <c r="AJ58" i="28"/>
  <c r="AT58" i="28"/>
  <c r="DM58" i="28"/>
  <c r="CA57" i="28"/>
  <c r="CI57" i="28"/>
  <c r="BG58" i="28"/>
  <c r="EU58" i="28"/>
  <c r="DI59" i="28"/>
  <c r="AP57" i="28"/>
  <c r="AM58" i="28"/>
  <c r="BY57" i="28"/>
  <c r="ET58" i="28"/>
  <c r="DF59" i="28"/>
  <c r="EJ59" i="28"/>
  <c r="CS59" i="28"/>
  <c r="DT59" i="28"/>
  <c r="AV58" i="28"/>
  <c r="DN58" i="28"/>
  <c r="DE60" i="28" l="1"/>
  <c r="EI60" i="28"/>
  <c r="AJ59" i="28"/>
  <c r="EB60" i="28"/>
  <c r="CU60" i="28"/>
  <c r="AV59" i="28"/>
  <c r="DN59" i="28"/>
  <c r="FF59" i="28"/>
  <c r="EC60" i="28"/>
  <c r="CR60" i="28"/>
  <c r="BP58" i="28"/>
  <c r="FI59" i="28"/>
  <c r="CL60" i="28"/>
  <c r="EZ59" i="28"/>
  <c r="AL59" i="28"/>
  <c r="AR59" i="28"/>
  <c r="BI58" i="28"/>
  <c r="EK59" i="28"/>
  <c r="FE59" i="28"/>
  <c r="CZ60" i="28"/>
  <c r="AM59" i="28"/>
  <c r="BS58" i="28"/>
  <c r="DD60" i="28"/>
  <c r="AQ59" i="28"/>
  <c r="BR58" i="28"/>
  <c r="CX60" i="28"/>
  <c r="FM60" i="28"/>
  <c r="DA60" i="28"/>
  <c r="BO58" i="28"/>
  <c r="EJ60" i="28"/>
  <c r="BA59" i="28"/>
  <c r="BY58" i="28"/>
  <c r="DY60" i="28"/>
  <c r="DI60" i="28"/>
  <c r="ER59" i="28"/>
  <c r="BW58" i="28"/>
  <c r="CE58" i="28"/>
  <c r="EN59" i="28"/>
  <c r="EU59" i="28"/>
  <c r="EO60" i="28"/>
  <c r="CO60" i="28"/>
  <c r="DJ60" i="28"/>
  <c r="EQ59" i="28"/>
  <c r="AB59" i="28"/>
  <c r="Y59" i="28"/>
  <c r="BF59" i="28"/>
  <c r="AP58" i="28"/>
  <c r="BX58" i="28"/>
  <c r="EM59" i="28"/>
  <c r="CV60" i="28"/>
  <c r="BN59" i="28"/>
  <c r="DM59" i="28"/>
  <c r="DS60" i="28"/>
  <c r="CH58" i="28"/>
  <c r="DL60" i="28"/>
  <c r="CM60" i="28"/>
  <c r="AG59" i="28"/>
  <c r="EL59" i="28"/>
  <c r="DO60" i="28"/>
  <c r="CS60" i="28"/>
  <c r="AX59" i="28"/>
  <c r="BJ58" i="28"/>
  <c r="FG59" i="28"/>
  <c r="DF60" i="28"/>
  <c r="DV60" i="28"/>
  <c r="DT60" i="28"/>
  <c r="CG58" i="28"/>
  <c r="EV59" i="28"/>
  <c r="DR60" i="28"/>
  <c r="EA60" i="28"/>
  <c r="BB59" i="28"/>
  <c r="EW59" i="28"/>
  <c r="EX60" i="28"/>
  <c r="DQ60" i="28"/>
  <c r="AK59" i="28"/>
  <c r="CC58" i="28"/>
  <c r="DW60" i="28"/>
  <c r="ED60" i="28"/>
  <c r="FA59" i="28"/>
  <c r="AZ59" i="28"/>
  <c r="AY59" i="28"/>
  <c r="CB58" i="28"/>
  <c r="AD59" i="28"/>
  <c r="EP60" i="28"/>
  <c r="CY60" i="28"/>
  <c r="EF60" i="28"/>
  <c r="BC59" i="28"/>
  <c r="ET59" i="28"/>
  <c r="CP60" i="28"/>
  <c r="AS59" i="28"/>
  <c r="AT59" i="28"/>
  <c r="AO58" i="28"/>
  <c r="CT60" i="28"/>
  <c r="FK59" i="28"/>
  <c r="Z59" i="28"/>
  <c r="AU59" i="28"/>
  <c r="BT59" i="28"/>
  <c r="BZ58" i="28"/>
  <c r="AN59" i="28"/>
  <c r="CA58" i="28"/>
  <c r="DG60" i="28"/>
  <c r="BG59" i="28"/>
  <c r="FL60" i="28"/>
  <c r="FH59" i="28"/>
  <c r="DH60" i="28"/>
  <c r="FD59" i="28"/>
  <c r="DX60" i="28"/>
  <c r="DZ60" i="28"/>
  <c r="X59" i="28"/>
  <c r="BM59" i="28"/>
  <c r="CF58" i="28"/>
  <c r="FC59" i="28"/>
  <c r="EG60" i="28"/>
  <c r="AA59" i="28"/>
  <c r="FB59" i="28"/>
  <c r="AE59" i="28"/>
  <c r="BE59" i="28"/>
  <c r="EE60" i="28"/>
  <c r="FJ59" i="28"/>
  <c r="W59" i="28"/>
  <c r="CD58" i="28"/>
  <c r="DK60" i="28"/>
  <c r="DP60" i="28"/>
  <c r="EY60" i="28"/>
  <c r="DC60" i="28"/>
  <c r="CQ60" i="28"/>
  <c r="AI59" i="28"/>
  <c r="AH59" i="28"/>
  <c r="BL59" i="28"/>
  <c r="BU59" i="28"/>
  <c r="BV58" i="28"/>
  <c r="CI58" i="28"/>
  <c r="BD59" i="28"/>
  <c r="DK61" i="28" l="1"/>
  <c r="EY61" i="28"/>
  <c r="CR61" i="28"/>
  <c r="AG60" i="28"/>
  <c r="AN60" i="28"/>
  <c r="AM60" i="28"/>
  <c r="BI59" i="28"/>
  <c r="FB60" i="28"/>
  <c r="CE59" i="28"/>
  <c r="DH61" i="28"/>
  <c r="EC61" i="28"/>
  <c r="EX61" i="28"/>
  <c r="DQ61" i="28"/>
  <c r="AT60" i="28"/>
  <c r="AR60" i="28"/>
  <c r="BN60" i="28"/>
  <c r="BV59" i="28"/>
  <c r="EV60" i="28"/>
  <c r="EN60" i="28"/>
  <c r="DR61" i="28"/>
  <c r="ED61" i="28"/>
  <c r="DW61" i="28"/>
  <c r="CV61" i="28"/>
  <c r="DS61" i="28"/>
  <c r="CG59" i="28"/>
  <c r="AK60" i="28"/>
  <c r="BB60" i="28"/>
  <c r="BW59" i="28"/>
  <c r="CH59" i="28"/>
  <c r="DY61" i="28"/>
  <c r="CX61" i="28"/>
  <c r="AL60" i="28"/>
  <c r="CF59" i="28"/>
  <c r="DP61" i="28"/>
  <c r="AX60" i="28"/>
  <c r="BL60" i="28"/>
  <c r="BJ59" i="28"/>
  <c r="CI59" i="28"/>
  <c r="DF61" i="28"/>
  <c r="DO61" i="28"/>
  <c r="BA60" i="28"/>
  <c r="FL61" i="28"/>
  <c r="BZ59" i="28"/>
  <c r="CQ61" i="28"/>
  <c r="AV60" i="28"/>
  <c r="CB59" i="28"/>
  <c r="CY61" i="28"/>
  <c r="CU61" i="28"/>
  <c r="BR59" i="28"/>
  <c r="AQ60" i="28"/>
  <c r="FF60" i="28"/>
  <c r="AY60" i="28"/>
  <c r="DM60" i="28"/>
  <c r="FE60" i="28"/>
  <c r="AD60" i="28"/>
  <c r="EE61" i="28"/>
  <c r="EJ61" i="28"/>
  <c r="EG61" i="28"/>
  <c r="EZ60" i="28"/>
  <c r="AZ60" i="28"/>
  <c r="BG60" i="28"/>
  <c r="DN60" i="28"/>
  <c r="FI60" i="28"/>
  <c r="AE60" i="28"/>
  <c r="DX61" i="28"/>
  <c r="DD61" i="28"/>
  <c r="DJ61" i="28"/>
  <c r="EF61" i="28"/>
  <c r="EQ60" i="28"/>
  <c r="Y60" i="28"/>
  <c r="AA60" i="28"/>
  <c r="AU60" i="28"/>
  <c r="BM60" i="28"/>
  <c r="BS59" i="28"/>
  <c r="BP59" i="28"/>
  <c r="EK60" i="28"/>
  <c r="FH60" i="28"/>
  <c r="EM60" i="28"/>
  <c r="ET60" i="28"/>
  <c r="EB61" i="28"/>
  <c r="EP61" i="28"/>
  <c r="DV61" i="28"/>
  <c r="DI61" i="28"/>
  <c r="ER60" i="28"/>
  <c r="AB60" i="28"/>
  <c r="AH60" i="28"/>
  <c r="BU60" i="28"/>
  <c r="EL60" i="28"/>
  <c r="CC59" i="28"/>
  <c r="EU60" i="28"/>
  <c r="EO61" i="28"/>
  <c r="DC61" i="28"/>
  <c r="FJ60" i="28"/>
  <c r="AI60" i="28"/>
  <c r="BD60" i="28"/>
  <c r="AO59" i="28"/>
  <c r="EW60" i="28"/>
  <c r="CD59" i="28"/>
  <c r="BC60" i="28"/>
  <c r="BY59" i="28"/>
  <c r="CZ61" i="28"/>
  <c r="CT61" i="28"/>
  <c r="BF60" i="28"/>
  <c r="BT60" i="28"/>
  <c r="FM61" i="28"/>
  <c r="DG61" i="28"/>
  <c r="CM61" i="28"/>
  <c r="DT61" i="28"/>
  <c r="FA60" i="28"/>
  <c r="BX59" i="28"/>
  <c r="CP61" i="28"/>
  <c r="X60" i="28"/>
  <c r="AP59" i="28"/>
  <c r="CS61" i="28"/>
  <c r="CO61" i="28"/>
  <c r="EA61" i="28"/>
  <c r="Z60" i="28"/>
  <c r="CA59" i="28"/>
  <c r="DL61" i="28"/>
  <c r="DZ61" i="28"/>
  <c r="W60" i="28"/>
  <c r="FG60" i="28"/>
  <c r="DA61" i="28"/>
  <c r="EI61" i="28"/>
  <c r="BO59" i="28"/>
  <c r="AS60" i="28"/>
  <c r="BE60" i="28"/>
  <c r="DE61" i="28"/>
  <c r="CL61" i="28"/>
  <c r="FK60" i="28"/>
  <c r="AJ60" i="28"/>
  <c r="FC60" i="28"/>
  <c r="FD60" i="28"/>
  <c r="BK59" i="28"/>
  <c r="DL62" i="28" l="1"/>
  <c r="DG62" i="28"/>
  <c r="AR61" i="28"/>
  <c r="BI60" i="28"/>
  <c r="BX60" i="28"/>
  <c r="DR62" i="28"/>
  <c r="FA61" i="28"/>
  <c r="Y61" i="28"/>
  <c r="BR60" i="28"/>
  <c r="EZ61" i="28"/>
  <c r="AK61" i="28"/>
  <c r="BW60" i="28"/>
  <c r="BZ60" i="28"/>
  <c r="EN61" i="28"/>
  <c r="AD61" i="28"/>
  <c r="DI62" i="28"/>
  <c r="AB61" i="28"/>
  <c r="AS61" i="28"/>
  <c r="DJ62" i="28"/>
  <c r="EQ61" i="28"/>
  <c r="AT61" i="28"/>
  <c r="FD61" i="28"/>
  <c r="ET61" i="28"/>
  <c r="BA61" i="28"/>
  <c r="BP60" i="28"/>
  <c r="DA62" i="28"/>
  <c r="FJ61" i="28"/>
  <c r="X61" i="28"/>
  <c r="FH61" i="28"/>
  <c r="FI61" i="28"/>
  <c r="DE62" i="28"/>
  <c r="BT61" i="28"/>
  <c r="CF60" i="28"/>
  <c r="EL61" i="28"/>
  <c r="DS62" i="28"/>
  <c r="BM61" i="28"/>
  <c r="EK61" i="28"/>
  <c r="CZ62" i="28"/>
  <c r="EX62" i="28"/>
  <c r="CP62" i="28"/>
  <c r="CU62" i="28"/>
  <c r="DT62" i="28"/>
  <c r="BS60" i="28"/>
  <c r="Z61" i="28"/>
  <c r="AU61" i="28"/>
  <c r="FM62" i="28"/>
  <c r="EW61" i="28"/>
  <c r="CB60" i="28"/>
  <c r="CO62" i="28"/>
  <c r="EA62" i="28"/>
  <c r="AG61" i="28"/>
  <c r="BD61" i="28"/>
  <c r="CH60" i="28"/>
  <c r="DD62" i="28"/>
  <c r="BJ60" i="28"/>
  <c r="BY60" i="28"/>
  <c r="AE61" i="28"/>
  <c r="EJ62" i="28"/>
  <c r="EG62" i="28"/>
  <c r="ER61" i="28"/>
  <c r="AJ61" i="28"/>
  <c r="CA60" i="28"/>
  <c r="EU61" i="28"/>
  <c r="CX62" i="28"/>
  <c r="EF62" i="28"/>
  <c r="AI61" i="28"/>
  <c r="AZ61" i="28"/>
  <c r="CG60" i="28"/>
  <c r="EP62" i="28"/>
  <c r="FK61" i="28"/>
  <c r="AQ61" i="28"/>
  <c r="FF61" i="28"/>
  <c r="DX62" i="28"/>
  <c r="CQ62" i="28"/>
  <c r="BG61" i="28"/>
  <c r="BE61" i="28"/>
  <c r="AP60" i="28"/>
  <c r="EB62" i="28"/>
  <c r="CV62" i="28"/>
  <c r="AV61" i="28"/>
  <c r="AX61" i="28"/>
  <c r="BV60" i="28"/>
  <c r="DM61" i="28"/>
  <c r="EM61" i="28"/>
  <c r="DF62" i="28"/>
  <c r="FE61" i="28"/>
  <c r="DK62" i="28"/>
  <c r="CL62" i="28"/>
  <c r="CT62" i="28"/>
  <c r="AA61" i="28"/>
  <c r="FG61" i="28"/>
  <c r="DP62" i="28"/>
  <c r="EE62" i="28"/>
  <c r="EI62" i="28"/>
  <c r="CR62" i="28"/>
  <c r="FL62" i="28"/>
  <c r="EV61" i="28"/>
  <c r="DQ62" i="28"/>
  <c r="EC62" i="28"/>
  <c r="DC62" i="28"/>
  <c r="DO62" i="28"/>
  <c r="AL61" i="28"/>
  <c r="AN61" i="28"/>
  <c r="BF61" i="28"/>
  <c r="FB61" i="28"/>
  <c r="CD60" i="28"/>
  <c r="AY61" i="28"/>
  <c r="DY62" i="28"/>
  <c r="BO60" i="28"/>
  <c r="CI60" i="28"/>
  <c r="CY62" i="28"/>
  <c r="BC61" i="28"/>
  <c r="CC60" i="28"/>
  <c r="DV62" i="28"/>
  <c r="AH61" i="28"/>
  <c r="BU61" i="28"/>
  <c r="DN61" i="28"/>
  <c r="ED62" i="28"/>
  <c r="CM62" i="28"/>
  <c r="BB61" i="28"/>
  <c r="EO62" i="28"/>
  <c r="BK61" i="28"/>
  <c r="DH62" i="28"/>
  <c r="EY62" i="28"/>
  <c r="DW62" i="28"/>
  <c r="CS62" i="28"/>
  <c r="DZ62" i="28"/>
  <c r="W61" i="28"/>
  <c r="AM61" i="28"/>
  <c r="BN61" i="28"/>
  <c r="AO60" i="28"/>
  <c r="FC61" i="28"/>
  <c r="CE60" i="28"/>
  <c r="BK60" i="28"/>
  <c r="AY62" i="28" l="1"/>
  <c r="BR61" i="28"/>
  <c r="DL63" i="28"/>
  <c r="AI62" i="28"/>
  <c r="DA63" i="28"/>
  <c r="DT63" i="28"/>
  <c r="AG62" i="28"/>
  <c r="AR62" i="28"/>
  <c r="BV61" i="28"/>
  <c r="CI61" i="28"/>
  <c r="DE63" i="28"/>
  <c r="EI63" i="28"/>
  <c r="DO63" i="28"/>
  <c r="DZ63" i="28"/>
  <c r="AB62" i="28"/>
  <c r="AV62" i="28"/>
  <c r="DM62" i="28"/>
  <c r="FD62" i="28"/>
  <c r="DX63" i="28"/>
  <c r="CY63" i="28"/>
  <c r="CZ63" i="28"/>
  <c r="EA63" i="28"/>
  <c r="AT62" i="28"/>
  <c r="AS62" i="28"/>
  <c r="BE62" i="28"/>
  <c r="DN62" i="28"/>
  <c r="FG62" i="28"/>
  <c r="EB63" i="28"/>
  <c r="EO63" i="28"/>
  <c r="CP63" i="28"/>
  <c r="EF63" i="28"/>
  <c r="AQ62" i="28"/>
  <c r="AZ62" i="28"/>
  <c r="EK62" i="28"/>
  <c r="FE62" i="28"/>
  <c r="DF63" i="28"/>
  <c r="CV63" i="28"/>
  <c r="DS63" i="28"/>
  <c r="BS61" i="28"/>
  <c r="BC62" i="28"/>
  <c r="CD61" i="28"/>
  <c r="CX63" i="28"/>
  <c r="AM62" i="28"/>
  <c r="CH61" i="28"/>
  <c r="CM63" i="28"/>
  <c r="ER62" i="28"/>
  <c r="BZ61" i="28"/>
  <c r="ED63" i="28"/>
  <c r="EJ63" i="28"/>
  <c r="AD62" i="28"/>
  <c r="CO63" i="28"/>
  <c r="BW61" i="28"/>
  <c r="X62" i="28"/>
  <c r="BD62" i="28"/>
  <c r="FH62" i="28"/>
  <c r="EN62" i="28"/>
  <c r="AE62" i="28"/>
  <c r="DJ63" i="28"/>
  <c r="BG62" i="28"/>
  <c r="Z62" i="28"/>
  <c r="AU62" i="28"/>
  <c r="EV62" i="28"/>
  <c r="FF62" i="28"/>
  <c r="EU62" i="28"/>
  <c r="EC63" i="28"/>
  <c r="DV63" i="28"/>
  <c r="DI63" i="28"/>
  <c r="EG63" i="28"/>
  <c r="EQ62" i="28"/>
  <c r="CF61" i="28"/>
  <c r="AL62" i="28"/>
  <c r="AA62" i="28"/>
  <c r="BM62" i="28"/>
  <c r="FM63" i="28"/>
  <c r="FI62" i="28"/>
  <c r="DY63" i="28"/>
  <c r="EX63" i="28"/>
  <c r="DW63" i="28"/>
  <c r="FK62" i="28"/>
  <c r="BI61" i="28"/>
  <c r="AJ62" i="28"/>
  <c r="BB62" i="28"/>
  <c r="BN62" i="28"/>
  <c r="FL63" i="28"/>
  <c r="FB62" i="28"/>
  <c r="CC61" i="28"/>
  <c r="CT63" i="28"/>
  <c r="EY63" i="28"/>
  <c r="DC63" i="28"/>
  <c r="FJ62" i="28"/>
  <c r="BJ61" i="28"/>
  <c r="AN62" i="28"/>
  <c r="W62" i="28"/>
  <c r="BO61" i="28"/>
  <c r="FC62" i="28"/>
  <c r="EM62" i="28"/>
  <c r="DK63" i="28"/>
  <c r="EE63" i="28"/>
  <c r="CL63" i="28"/>
  <c r="CQ63" i="28"/>
  <c r="CG61" i="28"/>
  <c r="AP61" i="28"/>
  <c r="AK62" i="28"/>
  <c r="BP61" i="28"/>
  <c r="BY61" i="28"/>
  <c r="AH62" i="28"/>
  <c r="CA61" i="28"/>
  <c r="CS63" i="28"/>
  <c r="AO61" i="28"/>
  <c r="CR63" i="28"/>
  <c r="FA62" i="28"/>
  <c r="DQ63" i="28"/>
  <c r="DP63" i="28"/>
  <c r="Y62" i="28"/>
  <c r="DR63" i="28"/>
  <c r="EZ62" i="28"/>
  <c r="EL62" i="28"/>
  <c r="DH63" i="28"/>
  <c r="DD63" i="28"/>
  <c r="BA62" i="28"/>
  <c r="BU62" i="28"/>
  <c r="EW62" i="28"/>
  <c r="ET62" i="28"/>
  <c r="BF62" i="28"/>
  <c r="DG63" i="28"/>
  <c r="EP63" i="28"/>
  <c r="CU63" i="28"/>
  <c r="AX62" i="28"/>
  <c r="BX61" i="28"/>
  <c r="CE61" i="28"/>
  <c r="BT62" i="28"/>
  <c r="CB61" i="28"/>
  <c r="BL61" i="28"/>
  <c r="EC64" i="28" l="1"/>
  <c r="CU64" i="28"/>
  <c r="X63" i="28"/>
  <c r="CV64" i="28"/>
  <c r="W63" i="28"/>
  <c r="BE63" i="28"/>
  <c r="BR62" i="28"/>
  <c r="BY62" i="28"/>
  <c r="CE62" i="28"/>
  <c r="DL64" i="28"/>
  <c r="EX64" i="28"/>
  <c r="CL64" i="28"/>
  <c r="CQ64" i="28"/>
  <c r="DT64" i="28"/>
  <c r="AB63" i="28"/>
  <c r="BD63" i="28"/>
  <c r="BI62" i="28"/>
  <c r="BJ62" i="28"/>
  <c r="EM63" i="28"/>
  <c r="DO64" i="28"/>
  <c r="ED64" i="28"/>
  <c r="EJ64" i="28"/>
  <c r="DE64" i="28"/>
  <c r="DS64" i="28"/>
  <c r="EZ63" i="28"/>
  <c r="AN63" i="28"/>
  <c r="BM63" i="28"/>
  <c r="AP62" i="28"/>
  <c r="BL62" i="28"/>
  <c r="BW62" i="28"/>
  <c r="CI62" i="28"/>
  <c r="DA64" i="28"/>
  <c r="EE64" i="28"/>
  <c r="CT64" i="28"/>
  <c r="Y63" i="28"/>
  <c r="Z63" i="28"/>
  <c r="AJ63" i="28"/>
  <c r="BK62" i="28"/>
  <c r="FM64" i="28"/>
  <c r="FD63" i="28"/>
  <c r="DP64" i="28"/>
  <c r="AT63" i="28"/>
  <c r="CF62" i="28"/>
  <c r="CD62" i="28"/>
  <c r="CO64" i="28"/>
  <c r="BF63" i="28"/>
  <c r="BO62" i="28"/>
  <c r="DR64" i="28"/>
  <c r="EP64" i="28"/>
  <c r="DC64" i="28"/>
  <c r="CR64" i="28"/>
  <c r="EA64" i="28"/>
  <c r="AA63" i="28"/>
  <c r="BB63" i="28"/>
  <c r="BT63" i="28"/>
  <c r="CG62" i="28"/>
  <c r="DN63" i="28"/>
  <c r="BZ62" i="28"/>
  <c r="CH62" i="28"/>
  <c r="DK64" i="28"/>
  <c r="EO64" i="28"/>
  <c r="CM64" i="28"/>
  <c r="CS64" i="28"/>
  <c r="DZ64" i="28"/>
  <c r="BG63" i="28"/>
  <c r="AQ63" i="28"/>
  <c r="BU63" i="28"/>
  <c r="DM63" i="28"/>
  <c r="DG64" i="28"/>
  <c r="CY64" i="28"/>
  <c r="EF64" i="28"/>
  <c r="BA63" i="28"/>
  <c r="FL64" i="28"/>
  <c r="EL63" i="28"/>
  <c r="EG64" i="28"/>
  <c r="FA63" i="28"/>
  <c r="AL63" i="28"/>
  <c r="AS63" i="28"/>
  <c r="EK63" i="28"/>
  <c r="FF63" i="28"/>
  <c r="AD63" i="28"/>
  <c r="DQ64" i="28"/>
  <c r="DW64" i="28"/>
  <c r="DJ64" i="28"/>
  <c r="ER63" i="28"/>
  <c r="AU63" i="28"/>
  <c r="AY63" i="28"/>
  <c r="AR63" i="28"/>
  <c r="BS62" i="28"/>
  <c r="EV63" i="28"/>
  <c r="FH63" i="28"/>
  <c r="ET63" i="28"/>
  <c r="DH64" i="28"/>
  <c r="DD64" i="28"/>
  <c r="DI64" i="28"/>
  <c r="EQ63" i="28"/>
  <c r="AX63" i="28"/>
  <c r="BL63" i="28"/>
  <c r="BP62" i="28"/>
  <c r="EW63" i="28"/>
  <c r="FI63" i="28"/>
  <c r="EN63" i="28"/>
  <c r="EU63" i="28"/>
  <c r="DY64" i="28"/>
  <c r="EY64" i="28"/>
  <c r="DV64" i="28"/>
  <c r="FK63" i="28"/>
  <c r="AI63" i="28"/>
  <c r="BN63" i="28"/>
  <c r="FB63" i="28"/>
  <c r="FE63" i="28"/>
  <c r="EI64" i="28"/>
  <c r="AZ63" i="28"/>
  <c r="BX62" i="28"/>
  <c r="DX64" i="28"/>
  <c r="BC63" i="28"/>
  <c r="AH63" i="28"/>
  <c r="CA62" i="28"/>
  <c r="FG63" i="28"/>
  <c r="CC62" i="28"/>
  <c r="AE63" i="28"/>
  <c r="DF64" i="28"/>
  <c r="CX64" i="28"/>
  <c r="CZ64" i="28"/>
  <c r="EB64" i="28"/>
  <c r="CP64" i="28"/>
  <c r="FJ63" i="28"/>
  <c r="AM63" i="28"/>
  <c r="AG63" i="28"/>
  <c r="AV63" i="28"/>
  <c r="FC63" i="28"/>
  <c r="CB62" i="28"/>
  <c r="BV62" i="28"/>
  <c r="AO62" i="28"/>
  <c r="AK63" i="28"/>
  <c r="DL65" i="28" l="1"/>
  <c r="DZ65" i="28"/>
  <c r="AS64" i="28"/>
  <c r="BZ63" i="28"/>
  <c r="CX65" i="28"/>
  <c r="BR63" i="28"/>
  <c r="CH63" i="28"/>
  <c r="DC65" i="28"/>
  <c r="AL64" i="28"/>
  <c r="CI63" i="28"/>
  <c r="AE64" i="28"/>
  <c r="EB65" i="28"/>
  <c r="DD65" i="28"/>
  <c r="DJ65" i="28"/>
  <c r="Y64" i="28"/>
  <c r="AQ64" i="28"/>
  <c r="EK64" i="28"/>
  <c r="FG64" i="28"/>
  <c r="EU64" i="28"/>
  <c r="EX65" i="28"/>
  <c r="CM65" i="28"/>
  <c r="DI65" i="28"/>
  <c r="EF65" i="28"/>
  <c r="X64" i="28"/>
  <c r="BA64" i="28"/>
  <c r="BN64" i="28"/>
  <c r="EV64" i="28"/>
  <c r="FF64" i="28"/>
  <c r="ET64" i="28"/>
  <c r="EI65" i="28"/>
  <c r="CQ65" i="28"/>
  <c r="FJ64" i="28"/>
  <c r="BP63" i="28"/>
  <c r="BC64" i="28"/>
  <c r="BB64" i="28"/>
  <c r="AY64" i="28"/>
  <c r="EW64" i="28"/>
  <c r="FI64" i="28"/>
  <c r="EP65" i="28"/>
  <c r="CP65" i="28"/>
  <c r="CR65" i="28"/>
  <c r="BV63" i="28"/>
  <c r="AZ64" i="28"/>
  <c r="CD63" i="28"/>
  <c r="DG65" i="28"/>
  <c r="AM64" i="28"/>
  <c r="EN64" i="28"/>
  <c r="W64" i="28"/>
  <c r="BU64" i="28"/>
  <c r="FD64" i="28"/>
  <c r="AD64" i="28"/>
  <c r="FA64" i="28"/>
  <c r="AP63" i="28"/>
  <c r="BT64" i="28"/>
  <c r="FM65" i="28"/>
  <c r="CA63" i="28"/>
  <c r="DP65" i="28"/>
  <c r="EY65" i="28"/>
  <c r="CV65" i="28"/>
  <c r="FK64" i="28"/>
  <c r="AN64" i="28"/>
  <c r="AR64" i="28"/>
  <c r="BE64" i="28"/>
  <c r="FL65" i="28"/>
  <c r="FB64" i="28"/>
  <c r="FH64" i="28"/>
  <c r="DE65" i="28"/>
  <c r="EC65" i="28"/>
  <c r="CT65" i="28"/>
  <c r="AI64" i="28"/>
  <c r="FC64" i="28"/>
  <c r="CB63" i="28"/>
  <c r="DR65" i="28"/>
  <c r="EO65" i="28"/>
  <c r="CS65" i="28"/>
  <c r="AG64" i="28"/>
  <c r="CG63" i="28"/>
  <c r="DK65" i="28"/>
  <c r="CO65" i="28"/>
  <c r="DF65" i="28"/>
  <c r="DS65" i="28"/>
  <c r="CF63" i="28"/>
  <c r="AV64" i="28"/>
  <c r="AT64" i="28"/>
  <c r="BK64" i="28"/>
  <c r="BJ63" i="28"/>
  <c r="CC63" i="28"/>
  <c r="DO65" i="28"/>
  <c r="DY65" i="28"/>
  <c r="CY65" i="28"/>
  <c r="DH65" i="28"/>
  <c r="AK64" i="28"/>
  <c r="AB64" i="28"/>
  <c r="BF64" i="28"/>
  <c r="BW63" i="28"/>
  <c r="BX63" i="28"/>
  <c r="DX65" i="28"/>
  <c r="DV65" i="28"/>
  <c r="CZ65" i="28"/>
  <c r="ER64" i="28"/>
  <c r="EZ64" i="28"/>
  <c r="Z64" i="28"/>
  <c r="BM64" i="28"/>
  <c r="BL64" i="28"/>
  <c r="CE63" i="28"/>
  <c r="EM64" i="28"/>
  <c r="BG64" i="28"/>
  <c r="DA65" i="28"/>
  <c r="EA65" i="28"/>
  <c r="DM64" i="28"/>
  <c r="DW65" i="28"/>
  <c r="BS63" i="28"/>
  <c r="DN64" i="28"/>
  <c r="EE65" i="28"/>
  <c r="EG65" i="28"/>
  <c r="AA64" i="28"/>
  <c r="EL64" i="28"/>
  <c r="ED65" i="28"/>
  <c r="EJ65" i="28"/>
  <c r="AO63" i="28"/>
  <c r="AX64" i="28"/>
  <c r="AJ64" i="28"/>
  <c r="BD64" i="28"/>
  <c r="AH64" i="28"/>
  <c r="BY63" i="28"/>
  <c r="DQ65" i="28"/>
  <c r="CL65" i="28"/>
  <c r="CU65" i="28"/>
  <c r="DT65" i="28"/>
  <c r="EQ64" i="28"/>
  <c r="AU64" i="28"/>
  <c r="BO63" i="28"/>
  <c r="FE64" i="28"/>
  <c r="BI63" i="28"/>
  <c r="BK63" i="28"/>
  <c r="DQ66" i="28" l="1"/>
  <c r="DD66" i="28"/>
  <c r="ER65" i="28"/>
  <c r="AO64" i="28"/>
  <c r="EK65" i="28"/>
  <c r="FF65" i="28"/>
  <c r="DH66" i="28"/>
  <c r="DE66" i="28"/>
  <c r="DT66" i="28"/>
  <c r="X65" i="28"/>
  <c r="AM65" i="28"/>
  <c r="EL65" i="28"/>
  <c r="FD65" i="28"/>
  <c r="EP66" i="28"/>
  <c r="CY66" i="28"/>
  <c r="EA66" i="28"/>
  <c r="AQ65" i="28"/>
  <c r="AT65" i="28"/>
  <c r="BW64" i="28"/>
  <c r="EV65" i="28"/>
  <c r="CD64" i="28"/>
  <c r="CM66" i="28"/>
  <c r="DZ66" i="28"/>
  <c r="AN65" i="28"/>
  <c r="BD65" i="28"/>
  <c r="CF64" i="28"/>
  <c r="FE65" i="28"/>
  <c r="EF66" i="28"/>
  <c r="Y65" i="28"/>
  <c r="BU65" i="28"/>
  <c r="FB65" i="28"/>
  <c r="FH65" i="28"/>
  <c r="AD65" i="28"/>
  <c r="DG66" i="28"/>
  <c r="CP66" i="28"/>
  <c r="EZ65" i="28"/>
  <c r="Z65" i="28"/>
  <c r="FM66" i="28"/>
  <c r="EN65" i="28"/>
  <c r="DL66" i="28"/>
  <c r="EJ66" i="28"/>
  <c r="BY64" i="28"/>
  <c r="CZ66" i="28"/>
  <c r="CL66" i="28"/>
  <c r="EQ65" i="28"/>
  <c r="AK65" i="28"/>
  <c r="CB64" i="28"/>
  <c r="ED66" i="28"/>
  <c r="DC66" i="28"/>
  <c r="FJ65" i="28"/>
  <c r="AH65" i="28"/>
  <c r="BX64" i="28"/>
  <c r="CS66" i="28"/>
  <c r="BM65" i="28"/>
  <c r="BT65" i="28"/>
  <c r="CE64" i="28"/>
  <c r="DY66" i="28"/>
  <c r="EY66" i="28"/>
  <c r="CX66" i="28"/>
  <c r="AZ65" i="28"/>
  <c r="AY65" i="28"/>
  <c r="BO64" i="28"/>
  <c r="CA64" i="28"/>
  <c r="DR66" i="28"/>
  <c r="EO66" i="28"/>
  <c r="CO66" i="28"/>
  <c r="AP64" i="28"/>
  <c r="AB65" i="28"/>
  <c r="AX65" i="28"/>
  <c r="BF65" i="28"/>
  <c r="BV64" i="28"/>
  <c r="CI64" i="28"/>
  <c r="EM65" i="28"/>
  <c r="CV66" i="28"/>
  <c r="FA65" i="28"/>
  <c r="AL65" i="28"/>
  <c r="EE66" i="28"/>
  <c r="DV66" i="28"/>
  <c r="AA65" i="28"/>
  <c r="FG65" i="28"/>
  <c r="CT66" i="28"/>
  <c r="CQ66" i="28"/>
  <c r="W65" i="28"/>
  <c r="AR65" i="28"/>
  <c r="FI65" i="28"/>
  <c r="DA66" i="28"/>
  <c r="CU66" i="28"/>
  <c r="BE65" i="28"/>
  <c r="EW65" i="28"/>
  <c r="EI66" i="28"/>
  <c r="AJ65" i="28"/>
  <c r="FC65" i="28"/>
  <c r="BA65" i="28"/>
  <c r="DI66" i="28"/>
  <c r="AV65" i="28"/>
  <c r="CG64" i="28"/>
  <c r="EX66" i="28"/>
  <c r="BN65" i="28"/>
  <c r="FK65" i="28"/>
  <c r="AS65" i="28"/>
  <c r="FL66" i="28"/>
  <c r="DF66" i="28"/>
  <c r="DK66" i="28"/>
  <c r="EC66" i="28"/>
  <c r="CR66" i="28"/>
  <c r="DS66" i="28"/>
  <c r="AI65" i="28"/>
  <c r="BC65" i="28"/>
  <c r="BK65" i="28"/>
  <c r="BR64" i="28"/>
  <c r="BS64" i="28"/>
  <c r="DN65" i="28"/>
  <c r="BZ64" i="28"/>
  <c r="BG65" i="28"/>
  <c r="BP64" i="28"/>
  <c r="EB66" i="28"/>
  <c r="CC64" i="28"/>
  <c r="AE65" i="28"/>
  <c r="DJ66" i="28"/>
  <c r="ET65" i="28"/>
  <c r="EG66" i="28"/>
  <c r="EU65" i="28"/>
  <c r="DX66" i="28"/>
  <c r="DW66" i="28"/>
  <c r="AU65" i="28"/>
  <c r="DP66" i="28"/>
  <c r="DO66" i="28"/>
  <c r="AG65" i="28"/>
  <c r="BB65" i="28"/>
  <c r="BI64" i="28"/>
  <c r="BJ64" i="28"/>
  <c r="DM65" i="28"/>
  <c r="CH64" i="28"/>
  <c r="AG66" i="28" l="1"/>
  <c r="AQ66" i="28"/>
  <c r="FC66" i="28"/>
  <c r="EP67" i="28"/>
  <c r="DD67" i="28"/>
  <c r="AY66" i="28"/>
  <c r="CI65" i="28"/>
  <c r="DK67" i="28"/>
  <c r="DW67" i="28"/>
  <c r="CV67" i="28"/>
  <c r="CF65" i="28"/>
  <c r="BC66" i="28"/>
  <c r="DV67" i="28"/>
  <c r="BP65" i="28"/>
  <c r="AL66" i="28"/>
  <c r="BY65" i="28"/>
  <c r="DP67" i="28"/>
  <c r="DH67" i="28"/>
  <c r="AV66" i="28"/>
  <c r="CE65" i="28"/>
  <c r="DR67" i="28"/>
  <c r="EJ67" i="28"/>
  <c r="BW65" i="28"/>
  <c r="AX66" i="28"/>
  <c r="BM66" i="28"/>
  <c r="FD66" i="28"/>
  <c r="DC67" i="28"/>
  <c r="AP65" i="28"/>
  <c r="BF66" i="28"/>
  <c r="FE66" i="28"/>
  <c r="DF67" i="28"/>
  <c r="Z66" i="28"/>
  <c r="AU66" i="28"/>
  <c r="FG66" i="28"/>
  <c r="EB67" i="28"/>
  <c r="EX67" i="28"/>
  <c r="CP67" i="28"/>
  <c r="DZ67" i="28"/>
  <c r="W66" i="28"/>
  <c r="BA66" i="28"/>
  <c r="BJ65" i="28"/>
  <c r="DN66" i="28"/>
  <c r="CC65" i="28"/>
  <c r="CM67" i="28"/>
  <c r="FA66" i="28"/>
  <c r="FI66" i="28"/>
  <c r="EC67" i="28"/>
  <c r="EI67" i="28"/>
  <c r="EG67" i="28"/>
  <c r="AK66" i="28"/>
  <c r="AJ66" i="28"/>
  <c r="AN66" i="28"/>
  <c r="FL67" i="28"/>
  <c r="EK66" i="28"/>
  <c r="FF66" i="28"/>
  <c r="EN66" i="28"/>
  <c r="AE66" i="28"/>
  <c r="EO67" i="28"/>
  <c r="CL67" i="28"/>
  <c r="DI67" i="28"/>
  <c r="ER66" i="28"/>
  <c r="X66" i="28"/>
  <c r="BT66" i="28"/>
  <c r="FM67" i="28"/>
  <c r="EL66" i="28"/>
  <c r="CB65" i="28"/>
  <c r="EM66" i="28"/>
  <c r="CO67" i="28"/>
  <c r="BN66" i="28"/>
  <c r="DA67" i="28"/>
  <c r="CS67" i="28"/>
  <c r="CG65" i="28"/>
  <c r="EV66" i="28"/>
  <c r="ED67" i="28"/>
  <c r="BG66" i="28"/>
  <c r="DE67" i="28"/>
  <c r="DQ67" i="28"/>
  <c r="BE66" i="28"/>
  <c r="CA65" i="28"/>
  <c r="BV65" i="28"/>
  <c r="DG67" i="28"/>
  <c r="AA66" i="28"/>
  <c r="BD66" i="28"/>
  <c r="DT67" i="28"/>
  <c r="AZ66" i="28"/>
  <c r="DL67" i="28"/>
  <c r="CY67" i="28"/>
  <c r="EA67" i="28"/>
  <c r="BS65" i="28"/>
  <c r="CT67" i="28"/>
  <c r="FH66" i="28"/>
  <c r="DY67" i="28"/>
  <c r="AR66" i="28"/>
  <c r="BB66" i="28"/>
  <c r="DM66" i="28"/>
  <c r="AD66" i="28"/>
  <c r="EZ66" i="28"/>
  <c r="ET66" i="28"/>
  <c r="CU67" i="28"/>
  <c r="DJ67" i="28"/>
  <c r="EF67" i="28"/>
  <c r="EQ66" i="28"/>
  <c r="AB66" i="28"/>
  <c r="Y66" i="28"/>
  <c r="AS66" i="28"/>
  <c r="EW66" i="28"/>
  <c r="CD65" i="28"/>
  <c r="DO67" i="28"/>
  <c r="CQ67" i="28"/>
  <c r="FJ66" i="28"/>
  <c r="BU66" i="28"/>
  <c r="AT66" i="28"/>
  <c r="BI65" i="28"/>
  <c r="DS67" i="28"/>
  <c r="BR65" i="28"/>
  <c r="EY67" i="28"/>
  <c r="AO65" i="28"/>
  <c r="BZ65" i="28"/>
  <c r="AM66" i="28"/>
  <c r="DX67" i="28"/>
  <c r="CZ67" i="28"/>
  <c r="EU66" i="28"/>
  <c r="EE67" i="28"/>
  <c r="CX67" i="28"/>
  <c r="CR67" i="28"/>
  <c r="FK66" i="28"/>
  <c r="AI66" i="28"/>
  <c r="AH66" i="28"/>
  <c r="BL66" i="28"/>
  <c r="FB66" i="28"/>
  <c r="CH65" i="28"/>
  <c r="BO65" i="28"/>
  <c r="BL65" i="28"/>
  <c r="BX65" i="28"/>
  <c r="EU67" i="28" l="1"/>
  <c r="CM68" i="28"/>
  <c r="AJ67" i="28"/>
  <c r="BK67" i="28"/>
  <c r="BY66" i="28"/>
  <c r="ED68" i="28"/>
  <c r="AN67" i="28"/>
  <c r="AM67" i="28"/>
  <c r="CH66" i="28"/>
  <c r="DP68" i="28"/>
  <c r="CU68" i="28"/>
  <c r="BC67" i="28"/>
  <c r="AZ67" i="28"/>
  <c r="EO68" i="28"/>
  <c r="CS68" i="28"/>
  <c r="AY67" i="28"/>
  <c r="CI66" i="28"/>
  <c r="DX68" i="28"/>
  <c r="CY68" i="28"/>
  <c r="DS68" i="28"/>
  <c r="AQ67" i="28"/>
  <c r="FL68" i="28"/>
  <c r="FI67" i="28"/>
  <c r="CT68" i="28"/>
  <c r="CG66" i="28"/>
  <c r="BB67" i="28"/>
  <c r="DA68" i="28"/>
  <c r="EX68" i="28"/>
  <c r="CV68" i="28"/>
  <c r="X67" i="28"/>
  <c r="BR66" i="28"/>
  <c r="EK67" i="28"/>
  <c r="CC66" i="28"/>
  <c r="DF68" i="28"/>
  <c r="DH68" i="28"/>
  <c r="BE67" i="28"/>
  <c r="EL67" i="28"/>
  <c r="EE68" i="28"/>
  <c r="CP68" i="28"/>
  <c r="EA68" i="28"/>
  <c r="BF67" i="28"/>
  <c r="CF66" i="28"/>
  <c r="CB66" i="28"/>
  <c r="EM67" i="28"/>
  <c r="EI68" i="28"/>
  <c r="DZ68" i="28"/>
  <c r="AG67" i="28"/>
  <c r="AV67" i="28"/>
  <c r="BP66" i="28"/>
  <c r="BI66" i="28"/>
  <c r="DR68" i="28"/>
  <c r="EY68" i="28"/>
  <c r="FA67" i="28"/>
  <c r="AK67" i="28"/>
  <c r="BU67" i="28"/>
  <c r="FC67" i="28"/>
  <c r="FG67" i="28"/>
  <c r="AD67" i="28"/>
  <c r="CZ68" i="28"/>
  <c r="DC68" i="28"/>
  <c r="EG68" i="28"/>
  <c r="EZ67" i="28"/>
  <c r="AI67" i="28"/>
  <c r="AX67" i="28"/>
  <c r="AR67" i="28"/>
  <c r="BA67" i="28"/>
  <c r="BS66" i="28"/>
  <c r="EV67" i="28"/>
  <c r="CD66" i="28"/>
  <c r="DQ68" i="28"/>
  <c r="BM67" i="28"/>
  <c r="DD68" i="28"/>
  <c r="AH67" i="28"/>
  <c r="FD67" i="28"/>
  <c r="DL68" i="28"/>
  <c r="BL67" i="28"/>
  <c r="FF67" i="28"/>
  <c r="EN67" i="28"/>
  <c r="CQ68" i="28"/>
  <c r="Y67" i="28"/>
  <c r="BD67" i="28"/>
  <c r="DN67" i="28"/>
  <c r="DO68" i="28"/>
  <c r="DT68" i="28"/>
  <c r="AT67" i="28"/>
  <c r="DM67" i="28"/>
  <c r="CA66" i="28"/>
  <c r="DV68" i="28"/>
  <c r="AS67" i="28"/>
  <c r="FH67" i="28"/>
  <c r="DW68" i="28"/>
  <c r="BW66" i="28"/>
  <c r="BN67" i="28"/>
  <c r="FE67" i="28"/>
  <c r="DK68" i="28"/>
  <c r="DE68" i="28"/>
  <c r="EW67" i="28"/>
  <c r="EB68" i="28"/>
  <c r="CR68" i="28"/>
  <c r="AL67" i="28"/>
  <c r="FB67" i="28"/>
  <c r="CX68" i="28"/>
  <c r="AE67" i="28"/>
  <c r="DG68" i="28"/>
  <c r="EP68" i="28"/>
  <c r="EJ68" i="28"/>
  <c r="DJ68" i="28"/>
  <c r="EF68" i="28"/>
  <c r="ER67" i="28"/>
  <c r="AB67" i="28"/>
  <c r="Z67" i="28"/>
  <c r="AU67" i="28"/>
  <c r="AP66" i="28"/>
  <c r="AO66" i="28"/>
  <c r="BX66" i="28"/>
  <c r="DY68" i="28"/>
  <c r="FK67" i="28"/>
  <c r="BJ66" i="28"/>
  <c r="CL68" i="28"/>
  <c r="FJ67" i="28"/>
  <c r="W67" i="28"/>
  <c r="BO66" i="28"/>
  <c r="FM68" i="28"/>
  <c r="ET67" i="28"/>
  <c r="EC68" i="28"/>
  <c r="CO68" i="28"/>
  <c r="DI68" i="28"/>
  <c r="EQ67" i="28"/>
  <c r="BG67" i="28"/>
  <c r="AA67" i="28"/>
  <c r="BT67" i="28"/>
  <c r="BV66" i="28"/>
  <c r="CE66" i="28"/>
  <c r="BZ66" i="28"/>
  <c r="BK66" i="28"/>
  <c r="CO69" i="28" l="1"/>
  <c r="DZ69" i="28"/>
  <c r="AZ68" i="28"/>
  <c r="FE68" i="28"/>
  <c r="DG69" i="28"/>
  <c r="EA69" i="28"/>
  <c r="Z68" i="28"/>
  <c r="CG67" i="28"/>
  <c r="CA67" i="28"/>
  <c r="EI69" i="28"/>
  <c r="EG69" i="28"/>
  <c r="AH68" i="28"/>
  <c r="BK68" i="28"/>
  <c r="BI67" i="28"/>
  <c r="DM68" i="28"/>
  <c r="FG68" i="28"/>
  <c r="DY69" i="28"/>
  <c r="EX69" i="28"/>
  <c r="FA68" i="28"/>
  <c r="AG68" i="28"/>
  <c r="FI68" i="28"/>
  <c r="EM68" i="28"/>
  <c r="EJ69" i="28"/>
  <c r="DJ69" i="28"/>
  <c r="EF69" i="28"/>
  <c r="EQ68" i="28"/>
  <c r="AI68" i="28"/>
  <c r="AM68" i="28"/>
  <c r="BP67" i="28"/>
  <c r="EK68" i="28"/>
  <c r="ET68" i="28"/>
  <c r="CL69" i="28"/>
  <c r="BB68" i="28"/>
  <c r="BC68" i="28"/>
  <c r="CC67" i="28"/>
  <c r="EU68" i="28"/>
  <c r="DD69" i="28"/>
  <c r="AT68" i="28"/>
  <c r="EV68" i="28"/>
  <c r="DH69" i="28"/>
  <c r="CR69" i="28"/>
  <c r="FK68" i="28"/>
  <c r="AX68" i="28"/>
  <c r="BS67" i="28"/>
  <c r="EW68" i="28"/>
  <c r="DR69" i="28"/>
  <c r="CU69" i="28"/>
  <c r="Y68" i="28"/>
  <c r="BV67" i="28"/>
  <c r="FB68" i="28"/>
  <c r="CB67" i="28"/>
  <c r="ED69" i="28"/>
  <c r="CV69" i="28"/>
  <c r="AB68" i="28"/>
  <c r="BL68" i="28"/>
  <c r="FM69" i="28"/>
  <c r="CD67" i="28"/>
  <c r="EO69" i="28"/>
  <c r="CM69" i="28"/>
  <c r="DL69" i="28"/>
  <c r="AL68" i="28"/>
  <c r="AS68" i="28"/>
  <c r="BN68" i="28"/>
  <c r="BR67" i="28"/>
  <c r="BY67" i="28"/>
  <c r="CE67" i="28"/>
  <c r="CS69" i="28"/>
  <c r="EB69" i="28"/>
  <c r="CX69" i="28"/>
  <c r="DQ69" i="28"/>
  <c r="BJ67" i="28"/>
  <c r="AA68" i="28"/>
  <c r="AJ68" i="28"/>
  <c r="BF68" i="28"/>
  <c r="BW67" i="28"/>
  <c r="DP69" i="28"/>
  <c r="DF69" i="28"/>
  <c r="CF67" i="28"/>
  <c r="EN68" i="28"/>
  <c r="DA69" i="28"/>
  <c r="AK68" i="28"/>
  <c r="FF68" i="28"/>
  <c r="DX69" i="28"/>
  <c r="BM68" i="28"/>
  <c r="AQ68" i="28"/>
  <c r="BT68" i="28"/>
  <c r="BZ67" i="28"/>
  <c r="AD68" i="28"/>
  <c r="DC69" i="28"/>
  <c r="AP67" i="28"/>
  <c r="AE68" i="28"/>
  <c r="BG68" i="28"/>
  <c r="FH68" i="28"/>
  <c r="CY69" i="28"/>
  <c r="DI69" i="28"/>
  <c r="ER68" i="28"/>
  <c r="EL68" i="28"/>
  <c r="CT69" i="28"/>
  <c r="FJ68" i="28"/>
  <c r="BE68" i="28"/>
  <c r="FL69" i="28"/>
  <c r="EY69" i="28"/>
  <c r="X68" i="28"/>
  <c r="FD68" i="28"/>
  <c r="EP69" i="28"/>
  <c r="EE69" i="28"/>
  <c r="CP69" i="28"/>
  <c r="BD68" i="28"/>
  <c r="FC68" i="28"/>
  <c r="DO69" i="28"/>
  <c r="DT69" i="28"/>
  <c r="DK69" i="28"/>
  <c r="DW69" i="28"/>
  <c r="CZ69" i="28"/>
  <c r="DS69" i="28"/>
  <c r="EZ68" i="28"/>
  <c r="AU68" i="28"/>
  <c r="AN68" i="28"/>
  <c r="AR68" i="28"/>
  <c r="AO67" i="28"/>
  <c r="BX67" i="28"/>
  <c r="AY68" i="28"/>
  <c r="DN68" i="28"/>
  <c r="EC69" i="28"/>
  <c r="BA68" i="28"/>
  <c r="DE69" i="28"/>
  <c r="DV69" i="28"/>
  <c r="CQ69" i="28"/>
  <c r="W68" i="28"/>
  <c r="AV68" i="28"/>
  <c r="BU68" i="28"/>
  <c r="BO67" i="28"/>
  <c r="CI67" i="28"/>
  <c r="CH67" i="28"/>
  <c r="CS70" i="28" l="1"/>
  <c r="BD69" i="28"/>
  <c r="EJ70" i="28"/>
  <c r="AY69" i="28"/>
  <c r="FM70" i="28"/>
  <c r="DT70" i="28"/>
  <c r="AV69" i="28"/>
  <c r="BO68" i="28"/>
  <c r="DQ70" i="28"/>
  <c r="DS70" i="28"/>
  <c r="AG69" i="28"/>
  <c r="BE69" i="28"/>
  <c r="BU69" i="28"/>
  <c r="FG69" i="28"/>
  <c r="DL70" i="28"/>
  <c r="DV70" i="28"/>
  <c r="CQ70" i="28"/>
  <c r="BJ68" i="28"/>
  <c r="BF69" i="28"/>
  <c r="AQ69" i="28"/>
  <c r="BT69" i="28"/>
  <c r="DM69" i="28"/>
  <c r="FH69" i="28"/>
  <c r="FD69" i="28"/>
  <c r="DA70" i="28"/>
  <c r="EO70" i="28"/>
  <c r="CY70" i="28"/>
  <c r="DF70" i="28"/>
  <c r="BI68" i="28"/>
  <c r="AB69" i="28"/>
  <c r="BV68" i="28"/>
  <c r="DN69" i="28"/>
  <c r="FE69" i="28"/>
  <c r="CA68" i="28"/>
  <c r="X69" i="28"/>
  <c r="AN69" i="28"/>
  <c r="FL70" i="28"/>
  <c r="CH68" i="28"/>
  <c r="DO70" i="28"/>
  <c r="DE70" i="28"/>
  <c r="BM69" i="28"/>
  <c r="EM69" i="28"/>
  <c r="DY70" i="28"/>
  <c r="DR70" i="28"/>
  <c r="AJ69" i="28"/>
  <c r="W69" i="28"/>
  <c r="FF69" i="28"/>
  <c r="EB70" i="28"/>
  <c r="DP70" i="28"/>
  <c r="EE70" i="28"/>
  <c r="CX70" i="28"/>
  <c r="DZ70" i="28"/>
  <c r="AL69" i="28"/>
  <c r="AU69" i="28"/>
  <c r="EK69" i="28"/>
  <c r="ED70" i="28"/>
  <c r="CO70" i="28"/>
  <c r="DG70" i="28"/>
  <c r="EL69" i="28"/>
  <c r="CB68" i="28"/>
  <c r="DX70" i="28"/>
  <c r="EI70" i="28"/>
  <c r="BC69" i="28"/>
  <c r="EV69" i="28"/>
  <c r="AE69" i="28"/>
  <c r="DW70" i="28"/>
  <c r="EF70" i="28"/>
  <c r="EZ69" i="28"/>
  <c r="BR68" i="28"/>
  <c r="Y69" i="28"/>
  <c r="CC68" i="28"/>
  <c r="AD69" i="28"/>
  <c r="CP70" i="28"/>
  <c r="ER69" i="28"/>
  <c r="CF68" i="28"/>
  <c r="AK69" i="28"/>
  <c r="BW68" i="28"/>
  <c r="EW69" i="28"/>
  <c r="EU69" i="28"/>
  <c r="EX70" i="28"/>
  <c r="CU70" i="28"/>
  <c r="DJ70" i="28"/>
  <c r="EQ69" i="28"/>
  <c r="CG68" i="28"/>
  <c r="BN69" i="28"/>
  <c r="FC69" i="28"/>
  <c r="CD68" i="28"/>
  <c r="ET69" i="28"/>
  <c r="EC70" i="28"/>
  <c r="CT70" i="28"/>
  <c r="FK69" i="28"/>
  <c r="AP68" i="28"/>
  <c r="Z69" i="28"/>
  <c r="AT69" i="28"/>
  <c r="AZ69" i="28"/>
  <c r="BS68" i="28"/>
  <c r="BY68" i="28"/>
  <c r="DK70" i="28"/>
  <c r="BL69" i="28"/>
  <c r="BZ68" i="28"/>
  <c r="BB69" i="28"/>
  <c r="AR69" i="28"/>
  <c r="CZ70" i="28"/>
  <c r="DD70" i="28"/>
  <c r="AX69" i="28"/>
  <c r="CI68" i="28"/>
  <c r="CM70" i="28"/>
  <c r="CV70" i="28"/>
  <c r="AI69" i="28"/>
  <c r="BK69" i="28"/>
  <c r="FI69" i="28"/>
  <c r="EA70" i="28"/>
  <c r="EG70" i="28"/>
  <c r="FA69" i="28"/>
  <c r="AM69" i="28"/>
  <c r="AO68" i="28"/>
  <c r="EN69" i="28"/>
  <c r="AS69" i="28"/>
  <c r="FB69" i="28"/>
  <c r="EP70" i="28"/>
  <c r="CL70" i="28"/>
  <c r="DI70" i="28"/>
  <c r="AA69" i="28"/>
  <c r="DH70" i="28"/>
  <c r="EY70" i="28"/>
  <c r="DC70" i="28"/>
  <c r="CR70" i="28"/>
  <c r="FJ69" i="28"/>
  <c r="AH69" i="28"/>
  <c r="BG69" i="28"/>
  <c r="BA69" i="28"/>
  <c r="BP68" i="28"/>
  <c r="BX68" i="28"/>
  <c r="CE68" i="28"/>
  <c r="EX71" i="28" l="1"/>
  <c r="CP71" i="28"/>
  <c r="FL71" i="28"/>
  <c r="BK70" i="28"/>
  <c r="BJ69" i="28"/>
  <c r="BW69" i="28"/>
  <c r="AD70" i="28"/>
  <c r="CO71" i="28"/>
  <c r="DJ71" i="28"/>
  <c r="ER70" i="28"/>
  <c r="BB70" i="28"/>
  <c r="BI69" i="28"/>
  <c r="DM70" i="28"/>
  <c r="CI69" i="28"/>
  <c r="CL71" i="28"/>
  <c r="DI71" i="28"/>
  <c r="EQ70" i="28"/>
  <c r="AA70" i="28"/>
  <c r="Z70" i="28"/>
  <c r="FF70" i="28"/>
  <c r="EB71" i="28"/>
  <c r="CM71" i="28"/>
  <c r="FK70" i="28"/>
  <c r="W70" i="28"/>
  <c r="FI70" i="28"/>
  <c r="FE70" i="28"/>
  <c r="DG71" i="28"/>
  <c r="DP71" i="28"/>
  <c r="FJ70" i="28"/>
  <c r="AB70" i="28"/>
  <c r="FH70" i="28"/>
  <c r="ED71" i="28"/>
  <c r="CR71" i="28"/>
  <c r="AN70" i="28"/>
  <c r="BC70" i="28"/>
  <c r="EV70" i="28"/>
  <c r="EP71" i="28"/>
  <c r="CX71" i="28"/>
  <c r="BD70" i="28"/>
  <c r="CC69" i="28"/>
  <c r="DW71" i="28"/>
  <c r="AY70" i="28"/>
  <c r="EN70" i="28"/>
  <c r="DR71" i="28"/>
  <c r="DT71" i="28"/>
  <c r="BY69" i="28"/>
  <c r="CB69" i="28"/>
  <c r="CZ71" i="28"/>
  <c r="BG70" i="28"/>
  <c r="CD69" i="28"/>
  <c r="EO71" i="28"/>
  <c r="EI71" i="28"/>
  <c r="X70" i="28"/>
  <c r="AS70" i="28"/>
  <c r="BX69" i="28"/>
  <c r="DA71" i="28"/>
  <c r="CY71" i="28"/>
  <c r="DL71" i="28"/>
  <c r="DZ71" i="28"/>
  <c r="AJ70" i="28"/>
  <c r="AT70" i="28"/>
  <c r="BS69" i="28"/>
  <c r="CE69" i="28"/>
  <c r="EM70" i="28"/>
  <c r="AE70" i="28"/>
  <c r="AZ70" i="28"/>
  <c r="BM70" i="28"/>
  <c r="FG70" i="28"/>
  <c r="EU70" i="28"/>
  <c r="EF71" i="28"/>
  <c r="EK70" i="28"/>
  <c r="ET70" i="28"/>
  <c r="AH70" i="28"/>
  <c r="BR69" i="28"/>
  <c r="EL70" i="28"/>
  <c r="DY71" i="28"/>
  <c r="DV71" i="28"/>
  <c r="AM70" i="28"/>
  <c r="CF69" i="28"/>
  <c r="AL70" i="28"/>
  <c r="BP69" i="28"/>
  <c r="EC71" i="28"/>
  <c r="AU70" i="28"/>
  <c r="BU70" i="28"/>
  <c r="FB70" i="28"/>
  <c r="DK71" i="28"/>
  <c r="AX70" i="28"/>
  <c r="FC70" i="28"/>
  <c r="CQ71" i="28"/>
  <c r="AG70" i="28"/>
  <c r="EE71" i="28"/>
  <c r="DD71" i="28"/>
  <c r="CU71" i="28"/>
  <c r="DS71" i="28"/>
  <c r="EZ70" i="28"/>
  <c r="CG69" i="28"/>
  <c r="AP69" i="28"/>
  <c r="Y70" i="28"/>
  <c r="BN70" i="28"/>
  <c r="BV69" i="28"/>
  <c r="DH71" i="28"/>
  <c r="CV71" i="28"/>
  <c r="BA70" i="28"/>
  <c r="DO71" i="28"/>
  <c r="EJ71" i="28"/>
  <c r="DF71" i="28"/>
  <c r="EA71" i="28"/>
  <c r="AR70" i="28"/>
  <c r="BZ69" i="28"/>
  <c r="EG71" i="28"/>
  <c r="FA70" i="28"/>
  <c r="AK70" i="28"/>
  <c r="DN70" i="28"/>
  <c r="EY71" i="28"/>
  <c r="AV70" i="28"/>
  <c r="EW70" i="28"/>
  <c r="CT71" i="28"/>
  <c r="BL70" i="28"/>
  <c r="FD70" i="28"/>
  <c r="CS71" i="28"/>
  <c r="BO69" i="28"/>
  <c r="DQ71" i="28"/>
  <c r="AI70" i="28"/>
  <c r="AO69" i="28"/>
  <c r="DX71" i="28"/>
  <c r="DE71" i="28"/>
  <c r="DC71" i="28"/>
  <c r="FM71" i="28"/>
  <c r="AQ70" i="28"/>
  <c r="BE70" i="28"/>
  <c r="BF70" i="28"/>
  <c r="CA69" i="28"/>
  <c r="CH69" i="28"/>
  <c r="BT70" i="28"/>
  <c r="DL72" i="28" l="1"/>
  <c r="CT72" i="28"/>
  <c r="FJ71" i="28"/>
  <c r="Z71" i="28"/>
  <c r="CI70" i="28"/>
  <c r="DE72" i="28"/>
  <c r="CS72" i="28"/>
  <c r="Y71" i="28"/>
  <c r="AU71" i="28"/>
  <c r="DN71" i="28"/>
  <c r="CZ72" i="28"/>
  <c r="DG72" i="28"/>
  <c r="BM71" i="28"/>
  <c r="DM71" i="28"/>
  <c r="BZ70" i="28"/>
  <c r="DX72" i="28"/>
  <c r="DW72" i="28"/>
  <c r="BJ70" i="28"/>
  <c r="AB71" i="28"/>
  <c r="EL71" i="28"/>
  <c r="DH72" i="28"/>
  <c r="CV72" i="28"/>
  <c r="AR71" i="28"/>
  <c r="AZ71" i="28"/>
  <c r="FH71" i="28"/>
  <c r="DQ72" i="28"/>
  <c r="EY72" i="28"/>
  <c r="DV72" i="28"/>
  <c r="DS72" i="28"/>
  <c r="ER71" i="28"/>
  <c r="FL72" i="28"/>
  <c r="EX72" i="28"/>
  <c r="DT72" i="28"/>
  <c r="AL71" i="28"/>
  <c r="FG71" i="28"/>
  <c r="EB72" i="28"/>
  <c r="CM72" i="28"/>
  <c r="DP72" i="28"/>
  <c r="AY71" i="28"/>
  <c r="CB70" i="28"/>
  <c r="CO72" i="28"/>
  <c r="DZ72" i="28"/>
  <c r="AQ71" i="28"/>
  <c r="EN71" i="28"/>
  <c r="ED72" i="28"/>
  <c r="CP72" i="28"/>
  <c r="AJ71" i="28"/>
  <c r="CC70" i="28"/>
  <c r="DY72" i="28"/>
  <c r="CX72" i="28"/>
  <c r="EG72" i="28"/>
  <c r="EZ71" i="28"/>
  <c r="AG71" i="28"/>
  <c r="BA71" i="28"/>
  <c r="BP70" i="28"/>
  <c r="CD70" i="28"/>
  <c r="AE71" i="28"/>
  <c r="EJ72" i="28"/>
  <c r="CQ72" i="28"/>
  <c r="DJ72" i="28"/>
  <c r="EF72" i="28"/>
  <c r="AS71" i="28"/>
  <c r="AX71" i="28"/>
  <c r="BT71" i="28"/>
  <c r="CG70" i="28"/>
  <c r="BY70" i="28"/>
  <c r="EM71" i="28"/>
  <c r="AO70" i="28"/>
  <c r="AT71" i="28"/>
  <c r="BV70" i="28"/>
  <c r="CA70" i="28"/>
  <c r="DD72" i="28"/>
  <c r="BI70" i="28"/>
  <c r="DC72" i="28"/>
  <c r="W71" i="28"/>
  <c r="CH70" i="28"/>
  <c r="DA72" i="28"/>
  <c r="FF71" i="28"/>
  <c r="CY72" i="28"/>
  <c r="AA71" i="28"/>
  <c r="BD71" i="28"/>
  <c r="EK71" i="28"/>
  <c r="FE71" i="28"/>
  <c r="DO72" i="28"/>
  <c r="BR70" i="28"/>
  <c r="BC71" i="28"/>
  <c r="FI71" i="28"/>
  <c r="CL72" i="28"/>
  <c r="AN71" i="28"/>
  <c r="EV71" i="28"/>
  <c r="EI72" i="28"/>
  <c r="BN71" i="28"/>
  <c r="FB71" i="28"/>
  <c r="DK72" i="28"/>
  <c r="EU71" i="28"/>
  <c r="AI71" i="28"/>
  <c r="BU71" i="28"/>
  <c r="FC71" i="28"/>
  <c r="FA71" i="28"/>
  <c r="AH71" i="28"/>
  <c r="BX70" i="28"/>
  <c r="AD71" i="28"/>
  <c r="ET71" i="28"/>
  <c r="EP72" i="28"/>
  <c r="CU72" i="28"/>
  <c r="EQ71" i="28"/>
  <c r="AP70" i="28"/>
  <c r="X71" i="28"/>
  <c r="AV71" i="28"/>
  <c r="BL71" i="28"/>
  <c r="BW70" i="28"/>
  <c r="CE70" i="28"/>
  <c r="BG71" i="28"/>
  <c r="EO72" i="28"/>
  <c r="CF70" i="28"/>
  <c r="BE71" i="28"/>
  <c r="EW71" i="28"/>
  <c r="EE72" i="28"/>
  <c r="DF72" i="28"/>
  <c r="BK71" i="28"/>
  <c r="FM72" i="28"/>
  <c r="EA72" i="28"/>
  <c r="AK71" i="28"/>
  <c r="DI72" i="28"/>
  <c r="DR72" i="28"/>
  <c r="EC72" i="28"/>
  <c r="CR72" i="28"/>
  <c r="FK71" i="28"/>
  <c r="BO70" i="28"/>
  <c r="BF71" i="28"/>
  <c r="AM71" i="28"/>
  <c r="BS70" i="28"/>
  <c r="FD71" i="28"/>
  <c r="BB71" i="28"/>
  <c r="EE73" i="28" l="1"/>
  <c r="Y72" i="28"/>
  <c r="DM72" i="28"/>
  <c r="DY73" i="28"/>
  <c r="FM73" i="28"/>
  <c r="EK72" i="28"/>
  <c r="CQ73" i="28"/>
  <c r="AH72" i="28"/>
  <c r="BN72" i="28"/>
  <c r="FH72" i="28"/>
  <c r="EN72" i="28"/>
  <c r="EI73" i="28"/>
  <c r="AU72" i="28"/>
  <c r="FI72" i="28"/>
  <c r="CZ73" i="28"/>
  <c r="FF72" i="28"/>
  <c r="EP73" i="28"/>
  <c r="CR73" i="28"/>
  <c r="X72" i="28"/>
  <c r="BW71" i="28"/>
  <c r="CC71" i="28"/>
  <c r="DL73" i="28"/>
  <c r="EQ72" i="28"/>
  <c r="Z72" i="28"/>
  <c r="EB73" i="28"/>
  <c r="DF73" i="28"/>
  <c r="AR72" i="28"/>
  <c r="BI71" i="28"/>
  <c r="CB71" i="28"/>
  <c r="DX73" i="28"/>
  <c r="CV73" i="28"/>
  <c r="EA73" i="28"/>
  <c r="BF72" i="28"/>
  <c r="BA72" i="28"/>
  <c r="BO71" i="28"/>
  <c r="DN72" i="28"/>
  <c r="CU73" i="28"/>
  <c r="BM72" i="28"/>
  <c r="CI71" i="28"/>
  <c r="CT73" i="28"/>
  <c r="AZ72" i="28"/>
  <c r="DA73" i="28"/>
  <c r="AK72" i="28"/>
  <c r="EL72" i="28"/>
  <c r="DO73" i="28"/>
  <c r="DQ73" i="28"/>
  <c r="AP71" i="28"/>
  <c r="EW72" i="28"/>
  <c r="CP73" i="28"/>
  <c r="BG72" i="28"/>
  <c r="FC72" i="28"/>
  <c r="DD73" i="28"/>
  <c r="AB72" i="28"/>
  <c r="BY71" i="28"/>
  <c r="DV73" i="28"/>
  <c r="CS73" i="28"/>
  <c r="DZ73" i="28"/>
  <c r="W72" i="28"/>
  <c r="AX72" i="28"/>
  <c r="AY72" i="28"/>
  <c r="BR71" i="28"/>
  <c r="CF71" i="28"/>
  <c r="BX71" i="28"/>
  <c r="FD72" i="28"/>
  <c r="EU72" i="28"/>
  <c r="CY73" i="28"/>
  <c r="ET72" i="28"/>
  <c r="DK73" i="28"/>
  <c r="FJ72" i="28"/>
  <c r="AL72" i="28"/>
  <c r="FG72" i="28"/>
  <c r="DW73" i="28"/>
  <c r="BD72" i="28"/>
  <c r="CD71" i="28"/>
  <c r="EO73" i="28"/>
  <c r="BB72" i="28"/>
  <c r="FL73" i="28"/>
  <c r="FE72" i="28"/>
  <c r="DP73" i="28"/>
  <c r="DT73" i="28"/>
  <c r="AT72" i="28"/>
  <c r="EV72" i="28"/>
  <c r="DG73" i="28"/>
  <c r="DC73" i="28"/>
  <c r="DS73" i="28"/>
  <c r="AN72" i="28"/>
  <c r="FB72" i="28"/>
  <c r="DE73" i="28"/>
  <c r="EJ73" i="28"/>
  <c r="CG71" i="28"/>
  <c r="DH73" i="28"/>
  <c r="BT72" i="28"/>
  <c r="AO71" i="28"/>
  <c r="EC73" i="28"/>
  <c r="DR73" i="28"/>
  <c r="CM73" i="28"/>
  <c r="EZ72" i="28"/>
  <c r="AS72" i="28"/>
  <c r="AI72" i="28"/>
  <c r="BC72" i="28"/>
  <c r="BP71" i="28"/>
  <c r="CE71" i="28"/>
  <c r="EX73" i="28"/>
  <c r="DI73" i="28"/>
  <c r="ER72" i="28"/>
  <c r="AA72" i="28"/>
  <c r="AQ72" i="28"/>
  <c r="CA71" i="28"/>
  <c r="FK72" i="28"/>
  <c r="AD72" i="28"/>
  <c r="ED73" i="28"/>
  <c r="EY73" i="28"/>
  <c r="CX73" i="28"/>
  <c r="EF73" i="28"/>
  <c r="FA72" i="28"/>
  <c r="AJ72" i="28"/>
  <c r="BE72" i="28"/>
  <c r="BS71" i="28"/>
  <c r="BZ71" i="28"/>
  <c r="EM72" i="28"/>
  <c r="AE72" i="28"/>
  <c r="CL73" i="28"/>
  <c r="CO73" i="28"/>
  <c r="DJ73" i="28"/>
  <c r="EG73" i="28"/>
  <c r="AG72" i="28"/>
  <c r="AV72" i="28"/>
  <c r="BK72" i="28"/>
  <c r="BU72" i="28"/>
  <c r="BJ71" i="28"/>
  <c r="CH71" i="28"/>
  <c r="BV71" i="28"/>
  <c r="AM72" i="28"/>
  <c r="AG73" i="28" l="1"/>
  <c r="CG72" i="28"/>
  <c r="BA73" i="28"/>
  <c r="CL74" i="28"/>
  <c r="AT73" i="28"/>
  <c r="BX72" i="28"/>
  <c r="DH74" i="28"/>
  <c r="CM74" i="28"/>
  <c r="CU74" i="28"/>
  <c r="AL73" i="28"/>
  <c r="AJ73" i="28"/>
  <c r="BC73" i="28"/>
  <c r="BI72" i="28"/>
  <c r="EW73" i="28"/>
  <c r="CB72" i="28"/>
  <c r="EM73" i="28"/>
  <c r="EN73" i="28"/>
  <c r="DQ74" i="28"/>
  <c r="EX74" i="28"/>
  <c r="CO74" i="28"/>
  <c r="DP74" i="28"/>
  <c r="AI73" i="28"/>
  <c r="BM73" i="28"/>
  <c r="BU73" i="28"/>
  <c r="BP72" i="28"/>
  <c r="FB73" i="28"/>
  <c r="DY74" i="28"/>
  <c r="CR74" i="28"/>
  <c r="EI74" i="28"/>
  <c r="AO72" i="28"/>
  <c r="DX74" i="28"/>
  <c r="AH73" i="28"/>
  <c r="CI72" i="28"/>
  <c r="Z73" i="28"/>
  <c r="AZ73" i="28"/>
  <c r="FF73" i="28"/>
  <c r="EU73" i="28"/>
  <c r="EY74" i="28"/>
  <c r="DI74" i="28"/>
  <c r="DM73" i="28"/>
  <c r="EB74" i="28"/>
  <c r="CQ74" i="28"/>
  <c r="FJ73" i="28"/>
  <c r="BR72" i="28"/>
  <c r="BK73" i="28"/>
  <c r="AV73" i="28"/>
  <c r="DN73" i="28"/>
  <c r="FH73" i="28"/>
  <c r="EZ73" i="28"/>
  <c r="CD72" i="28"/>
  <c r="AU73" i="28"/>
  <c r="BO72" i="28"/>
  <c r="DR74" i="28"/>
  <c r="CP74" i="28"/>
  <c r="AA73" i="28"/>
  <c r="DD74" i="28"/>
  <c r="CY74" i="28"/>
  <c r="AR73" i="28"/>
  <c r="FE73" i="28"/>
  <c r="EJ74" i="28"/>
  <c r="ER73" i="28"/>
  <c r="BG73" i="28"/>
  <c r="BN73" i="28"/>
  <c r="BS72" i="28"/>
  <c r="EL73" i="28"/>
  <c r="FI73" i="28"/>
  <c r="DS74" i="28"/>
  <c r="AM73" i="28"/>
  <c r="CT74" i="28"/>
  <c r="DK74" i="28"/>
  <c r="CH72" i="28"/>
  <c r="BF73" i="28"/>
  <c r="EE74" i="28"/>
  <c r="DF74" i="28"/>
  <c r="AX73" i="28"/>
  <c r="BJ72" i="28"/>
  <c r="FM74" i="28"/>
  <c r="AD73" i="28"/>
  <c r="EF74" i="28"/>
  <c r="FA73" i="28"/>
  <c r="AS73" i="28"/>
  <c r="AE73" i="28"/>
  <c r="CX74" i="28"/>
  <c r="BW72" i="28"/>
  <c r="CV74" i="28"/>
  <c r="EQ73" i="28"/>
  <c r="BB73" i="28"/>
  <c r="FG73" i="28"/>
  <c r="ED74" i="28"/>
  <c r="DG74" i="28"/>
  <c r="DE74" i="28"/>
  <c r="DA74" i="28"/>
  <c r="BE73" i="28"/>
  <c r="AY73" i="28"/>
  <c r="EK73" i="28"/>
  <c r="FD73" i="28"/>
  <c r="DO74" i="28"/>
  <c r="DV74" i="28"/>
  <c r="AQ73" i="28"/>
  <c r="FC73" i="28"/>
  <c r="EC74" i="28"/>
  <c r="DT74" i="28"/>
  <c r="BY72" i="28"/>
  <c r="EA74" i="28"/>
  <c r="FL74" i="28"/>
  <c r="DZ74" i="28"/>
  <c r="CA72" i="28"/>
  <c r="AN73" i="28"/>
  <c r="EP74" i="28"/>
  <c r="AK73" i="28"/>
  <c r="CE72" i="28"/>
  <c r="DJ74" i="28"/>
  <c r="EG74" i="28"/>
  <c r="X73" i="28"/>
  <c r="CC72" i="28"/>
  <c r="ET73" i="28"/>
  <c r="CS74" i="28"/>
  <c r="DC74" i="28"/>
  <c r="FK73" i="28"/>
  <c r="AP72" i="28"/>
  <c r="CZ74" i="28"/>
  <c r="EO74" i="28"/>
  <c r="DW74" i="28"/>
  <c r="DL74" i="28"/>
  <c r="AB73" i="28"/>
  <c r="Y73" i="28"/>
  <c r="BD73" i="28"/>
  <c r="BT73" i="28"/>
  <c r="CF72" i="28"/>
  <c r="EV73" i="28"/>
  <c r="BZ72" i="28"/>
  <c r="BL72" i="28"/>
  <c r="BV72" i="28"/>
  <c r="W73" i="28"/>
  <c r="BN74" i="28" l="1"/>
  <c r="BE74" i="28"/>
  <c r="EG75" i="28"/>
  <c r="EZ74" i="28"/>
  <c r="AP73" i="28"/>
  <c r="AH74" i="28"/>
  <c r="CI73" i="28"/>
  <c r="Z74" i="28"/>
  <c r="DM74" i="28"/>
  <c r="DG75" i="28"/>
  <c r="DI75" i="28"/>
  <c r="AT74" i="28"/>
  <c r="FM75" i="28"/>
  <c r="DN74" i="28"/>
  <c r="DJ75" i="28"/>
  <c r="AL74" i="28"/>
  <c r="FH74" i="28"/>
  <c r="DO75" i="28"/>
  <c r="DC75" i="28"/>
  <c r="FJ74" i="28"/>
  <c r="AK74" i="28"/>
  <c r="AQ74" i="28"/>
  <c r="EK74" i="28"/>
  <c r="FI74" i="28"/>
  <c r="EB75" i="28"/>
  <c r="DK75" i="28"/>
  <c r="AU74" i="28"/>
  <c r="BX73" i="28"/>
  <c r="DF75" i="28"/>
  <c r="CT75" i="28"/>
  <c r="AA74" i="28"/>
  <c r="DR75" i="28"/>
  <c r="AX74" i="28"/>
  <c r="BY73" i="28"/>
  <c r="CM75" i="28"/>
  <c r="BW73" i="28"/>
  <c r="BL74" i="28"/>
  <c r="FE74" i="28"/>
  <c r="CS75" i="28"/>
  <c r="BJ73" i="28"/>
  <c r="W74" i="28"/>
  <c r="DQ75" i="28"/>
  <c r="CL75" i="28"/>
  <c r="AG74" i="28"/>
  <c r="AE74" i="28"/>
  <c r="CP75" i="28"/>
  <c r="AM74" i="28"/>
  <c r="AD74" i="28"/>
  <c r="EX75" i="28"/>
  <c r="EI75" i="28"/>
  <c r="BD74" i="28"/>
  <c r="AN74" i="28"/>
  <c r="BO73" i="28"/>
  <c r="EU74" i="28"/>
  <c r="EL74" i="28"/>
  <c r="DY75" i="28"/>
  <c r="EE75" i="28"/>
  <c r="EY75" i="28"/>
  <c r="DD75" i="28"/>
  <c r="FK74" i="28"/>
  <c r="X74" i="28"/>
  <c r="AJ74" i="28"/>
  <c r="AZ74" i="28"/>
  <c r="BM74" i="28"/>
  <c r="EW74" i="28"/>
  <c r="FF74" i="28"/>
  <c r="CO75" i="28"/>
  <c r="BA74" i="28"/>
  <c r="CD73" i="28"/>
  <c r="EP75" i="28"/>
  <c r="EJ75" i="28"/>
  <c r="DT75" i="28"/>
  <c r="EQ74" i="28"/>
  <c r="DA75" i="28"/>
  <c r="CE73" i="28"/>
  <c r="EO75" i="28"/>
  <c r="DZ75" i="28"/>
  <c r="BF74" i="28"/>
  <c r="BC74" i="28"/>
  <c r="CH73" i="28"/>
  <c r="EC75" i="28"/>
  <c r="EA75" i="28"/>
  <c r="AI74" i="28"/>
  <c r="BB74" i="28"/>
  <c r="BU74" i="28"/>
  <c r="BP73" i="28"/>
  <c r="FD74" i="28"/>
  <c r="EM74" i="28"/>
  <c r="BG74" i="28"/>
  <c r="BZ73" i="28"/>
  <c r="DP75" i="28"/>
  <c r="EF75" i="28"/>
  <c r="FA74" i="28"/>
  <c r="CG73" i="28"/>
  <c r="CA73" i="28"/>
  <c r="Y74" i="28"/>
  <c r="FG74" i="28"/>
  <c r="CZ75" i="28"/>
  <c r="DW75" i="28"/>
  <c r="FL75" i="28"/>
  <c r="ET74" i="28"/>
  <c r="DL75" i="28"/>
  <c r="ED75" i="28"/>
  <c r="CV75" i="28"/>
  <c r="AB74" i="28"/>
  <c r="BK74" i="28"/>
  <c r="CF73" i="28"/>
  <c r="BI73" i="28"/>
  <c r="FB74" i="28"/>
  <c r="CB73" i="28"/>
  <c r="DE75" i="28"/>
  <c r="CY75" i="28"/>
  <c r="CU75" i="28"/>
  <c r="BT74" i="28"/>
  <c r="BR73" i="28"/>
  <c r="FC74" i="28"/>
  <c r="EN74" i="28"/>
  <c r="AY74" i="28"/>
  <c r="CX75" i="28"/>
  <c r="ER74" i="28"/>
  <c r="BV73" i="28"/>
  <c r="DX75" i="28"/>
  <c r="CQ75" i="28"/>
  <c r="BS73" i="28"/>
  <c r="DV75" i="28"/>
  <c r="DH75" i="28"/>
  <c r="CR75" i="28"/>
  <c r="DS75" i="28"/>
  <c r="AV74" i="28"/>
  <c r="AS74" i="28"/>
  <c r="AR74" i="28"/>
  <c r="AO73" i="28"/>
  <c r="EV74" i="28"/>
  <c r="CC73" i="28"/>
  <c r="BL73" i="28"/>
  <c r="AX75" i="28" l="1"/>
  <c r="FF75" i="28"/>
  <c r="EB76" i="28"/>
  <c r="CM76" i="28"/>
  <c r="BJ74" i="28"/>
  <c r="BN75" i="28"/>
  <c r="FD75" i="28"/>
  <c r="DJ76" i="28"/>
  <c r="AO74" i="28"/>
  <c r="BL75" i="28"/>
  <c r="EL75" i="28"/>
  <c r="DX76" i="28"/>
  <c r="EF76" i="28"/>
  <c r="BD75" i="28"/>
  <c r="EW75" i="28"/>
  <c r="DV76" i="28"/>
  <c r="AA75" i="28"/>
  <c r="DG76" i="28"/>
  <c r="CR76" i="28"/>
  <c r="AL75" i="28"/>
  <c r="FB75" i="28"/>
  <c r="AU75" i="28"/>
  <c r="AV75" i="28"/>
  <c r="BX74" i="28"/>
  <c r="EM75" i="28"/>
  <c r="AQ75" i="28"/>
  <c r="AZ75" i="28"/>
  <c r="DH76" i="28"/>
  <c r="EE76" i="28"/>
  <c r="DC76" i="28"/>
  <c r="CT76" i="28"/>
  <c r="AS75" i="28"/>
  <c r="BM75" i="28"/>
  <c r="BT75" i="28"/>
  <c r="BS74" i="28"/>
  <c r="AP74" i="28"/>
  <c r="BY74" i="28"/>
  <c r="CI74" i="28"/>
  <c r="DY76" i="28"/>
  <c r="CO76" i="28"/>
  <c r="FA75" i="28"/>
  <c r="DM75" i="28"/>
  <c r="BZ74" i="28"/>
  <c r="AD75" i="28"/>
  <c r="EZ75" i="28"/>
  <c r="BB75" i="28"/>
  <c r="Y75" i="28"/>
  <c r="BU75" i="28"/>
  <c r="FG75" i="28"/>
  <c r="EC76" i="28"/>
  <c r="BG75" i="28"/>
  <c r="FI75" i="28"/>
  <c r="ET75" i="28"/>
  <c r="CP76" i="28"/>
  <c r="DI76" i="28"/>
  <c r="EQ75" i="28"/>
  <c r="AH75" i="28"/>
  <c r="CC74" i="28"/>
  <c r="EU75" i="28"/>
  <c r="EX76" i="28"/>
  <c r="CV76" i="28"/>
  <c r="FK75" i="28"/>
  <c r="AG75" i="28"/>
  <c r="BO74" i="28"/>
  <c r="EV75" i="28"/>
  <c r="EP76" i="28"/>
  <c r="EJ76" i="28"/>
  <c r="FJ75" i="28"/>
  <c r="AB75" i="28"/>
  <c r="CB74" i="28"/>
  <c r="DR76" i="28"/>
  <c r="DP76" i="28"/>
  <c r="X75" i="28"/>
  <c r="FC75" i="28"/>
  <c r="EN75" i="28"/>
  <c r="DL76" i="28"/>
  <c r="CS76" i="28"/>
  <c r="CE74" i="28"/>
  <c r="DF76" i="28"/>
  <c r="CL76" i="28"/>
  <c r="DO76" i="28"/>
  <c r="AN75" i="28"/>
  <c r="CZ76" i="28"/>
  <c r="EO76" i="28"/>
  <c r="CY76" i="28"/>
  <c r="DK76" i="28"/>
  <c r="DT76" i="28"/>
  <c r="BP74" i="28"/>
  <c r="AM75" i="28"/>
  <c r="BC75" i="28"/>
  <c r="AR75" i="28"/>
  <c r="BV74" i="28"/>
  <c r="CF74" i="28"/>
  <c r="DQ76" i="28"/>
  <c r="EY76" i="28"/>
  <c r="CX76" i="28"/>
  <c r="CQ76" i="28"/>
  <c r="DS76" i="28"/>
  <c r="AI75" i="28"/>
  <c r="Z75" i="28"/>
  <c r="BF75" i="28"/>
  <c r="AT75" i="28"/>
  <c r="BR74" i="28"/>
  <c r="FE75" i="28"/>
  <c r="CH74" i="28"/>
  <c r="ED76" i="28"/>
  <c r="CU76" i="28"/>
  <c r="DZ76" i="28"/>
  <c r="CG74" i="28"/>
  <c r="AK75" i="28"/>
  <c r="FM76" i="28"/>
  <c r="BW74" i="28"/>
  <c r="CA74" i="28"/>
  <c r="AY75" i="28"/>
  <c r="EK75" i="28"/>
  <c r="AE75" i="28"/>
  <c r="DD76" i="28"/>
  <c r="EG76" i="28"/>
  <c r="ER75" i="28"/>
  <c r="W75" i="28"/>
  <c r="BE75" i="28"/>
  <c r="EI76" i="28"/>
  <c r="DA76" i="28"/>
  <c r="DW76" i="28"/>
  <c r="DE76" i="28"/>
  <c r="EA76" i="28"/>
  <c r="BI74" i="28"/>
  <c r="BA75" i="28"/>
  <c r="AJ75" i="28"/>
  <c r="BK75" i="28"/>
  <c r="FL76" i="28"/>
  <c r="DN75" i="28"/>
  <c r="FH75" i="28"/>
  <c r="CD74" i="28"/>
  <c r="EG77" i="28" l="1"/>
  <c r="AA76" i="28"/>
  <c r="BW75" i="28"/>
  <c r="EU76" i="28"/>
  <c r="Z76" i="28"/>
  <c r="DP77" i="28"/>
  <c r="CQ77" i="28"/>
  <c r="FK76" i="28"/>
  <c r="AS76" i="28"/>
  <c r="DM76" i="28"/>
  <c r="CV77" i="28"/>
  <c r="BI75" i="28"/>
  <c r="X76" i="28"/>
  <c r="AY76" i="28"/>
  <c r="CB75" i="28"/>
  <c r="CL77" i="28"/>
  <c r="EL76" i="28"/>
  <c r="DG77" i="28"/>
  <c r="DA77" i="28"/>
  <c r="BS75" i="28"/>
  <c r="AL76" i="28"/>
  <c r="DF77" i="28"/>
  <c r="AH76" i="28"/>
  <c r="EN76" i="28"/>
  <c r="CM77" i="28"/>
  <c r="DH77" i="28"/>
  <c r="EQ76" i="28"/>
  <c r="BJ75" i="28"/>
  <c r="BB76" i="28"/>
  <c r="AM76" i="28"/>
  <c r="BL76" i="28"/>
  <c r="BK76" i="28"/>
  <c r="FB76" i="28"/>
  <c r="CD75" i="28"/>
  <c r="CS77" i="28"/>
  <c r="EY77" i="28"/>
  <c r="EJ77" i="28"/>
  <c r="DR77" i="28"/>
  <c r="EA77" i="28"/>
  <c r="FM77" i="28"/>
  <c r="AB76" i="28"/>
  <c r="AU76" i="28"/>
  <c r="FC76" i="28"/>
  <c r="DY77" i="28"/>
  <c r="DJ77" i="28"/>
  <c r="BD76" i="28"/>
  <c r="CH75" i="28"/>
  <c r="EO77" i="28"/>
  <c r="DV77" i="28"/>
  <c r="FJ76" i="28"/>
  <c r="Y76" i="28"/>
  <c r="AR76" i="28"/>
  <c r="FF76" i="28"/>
  <c r="EB77" i="28"/>
  <c r="AZ76" i="28"/>
  <c r="FH76" i="28"/>
  <c r="DO77" i="28"/>
  <c r="BG76" i="28"/>
  <c r="DN76" i="28"/>
  <c r="FD76" i="28"/>
  <c r="DQ77" i="28"/>
  <c r="CU77" i="28"/>
  <c r="W76" i="28"/>
  <c r="BF76" i="28"/>
  <c r="BU76" i="28"/>
  <c r="BZ75" i="28"/>
  <c r="EP77" i="28"/>
  <c r="CX77" i="28"/>
  <c r="DT77" i="28"/>
  <c r="FI76" i="28"/>
  <c r="EC77" i="28"/>
  <c r="DE77" i="28"/>
  <c r="DS77" i="28"/>
  <c r="BV75" i="28"/>
  <c r="AX76" i="28"/>
  <c r="BM76" i="28"/>
  <c r="CC75" i="28"/>
  <c r="DL77" i="28"/>
  <c r="EI77" i="28"/>
  <c r="CR77" i="28"/>
  <c r="ER76" i="28"/>
  <c r="EZ76" i="28"/>
  <c r="CG75" i="28"/>
  <c r="AG76" i="28"/>
  <c r="EW76" i="28"/>
  <c r="CZ77" i="28"/>
  <c r="ED77" i="28"/>
  <c r="CP77" i="28"/>
  <c r="CT77" i="28"/>
  <c r="DZ77" i="28"/>
  <c r="BR75" i="28"/>
  <c r="AV76" i="28"/>
  <c r="BT76" i="28"/>
  <c r="BX75" i="28"/>
  <c r="CE75" i="28"/>
  <c r="DK77" i="28"/>
  <c r="DW77" i="28"/>
  <c r="CF75" i="28"/>
  <c r="AJ76" i="28"/>
  <c r="AK76" i="28"/>
  <c r="AT76" i="28"/>
  <c r="BY75" i="28"/>
  <c r="AE76" i="28"/>
  <c r="DX77" i="28"/>
  <c r="CY77" i="28"/>
  <c r="EF77" i="28"/>
  <c r="FA76" i="28"/>
  <c r="BO75" i="28"/>
  <c r="BA76" i="28"/>
  <c r="BN76" i="28"/>
  <c r="AO75" i="28"/>
  <c r="CA75" i="28"/>
  <c r="CI75" i="28"/>
  <c r="EM76" i="28"/>
  <c r="ET76" i="28"/>
  <c r="DD77" i="28"/>
  <c r="AQ76" i="28"/>
  <c r="FG76" i="28"/>
  <c r="EX77" i="28"/>
  <c r="AI76" i="28"/>
  <c r="BC76" i="28"/>
  <c r="FE76" i="28"/>
  <c r="BE76" i="28"/>
  <c r="EK76" i="28"/>
  <c r="DC77" i="28"/>
  <c r="FL77" i="28"/>
  <c r="EV76" i="28"/>
  <c r="AN76" i="28"/>
  <c r="AD76" i="28"/>
  <c r="EE77" i="28"/>
  <c r="CO77" i="28"/>
  <c r="DI77" i="28"/>
  <c r="BP75" i="28"/>
  <c r="AP75" i="28"/>
  <c r="EU77" i="28" l="1"/>
  <c r="EY78" i="28"/>
  <c r="DJ78" i="28"/>
  <c r="BA77" i="28"/>
  <c r="ET77" i="28"/>
  <c r="AA77" i="28"/>
  <c r="DH78" i="28"/>
  <c r="AY77" i="28"/>
  <c r="EW77" i="28"/>
  <c r="CQ78" i="28"/>
  <c r="AL77" i="28"/>
  <c r="AN77" i="28"/>
  <c r="FM78" i="28"/>
  <c r="EV77" i="28"/>
  <c r="FH77" i="28"/>
  <c r="DF78" i="28"/>
  <c r="EJ78" i="28"/>
  <c r="DG78" i="28"/>
  <c r="CG76" i="28"/>
  <c r="AT77" i="28"/>
  <c r="FB77" i="28"/>
  <c r="FD77" i="28"/>
  <c r="DE78" i="28"/>
  <c r="EX78" i="28"/>
  <c r="CO78" i="28"/>
  <c r="CZ78" i="28"/>
  <c r="AI77" i="28"/>
  <c r="AS77" i="28"/>
  <c r="FC77" i="28"/>
  <c r="CB76" i="28"/>
  <c r="CU78" i="28"/>
  <c r="EQ77" i="28"/>
  <c r="AK77" i="28"/>
  <c r="EK77" i="28"/>
  <c r="EO78" i="28"/>
  <c r="Y77" i="28"/>
  <c r="FI77" i="28"/>
  <c r="BK77" i="28"/>
  <c r="CI76" i="28"/>
  <c r="DK78" i="28"/>
  <c r="DS78" i="28"/>
  <c r="BD77" i="28"/>
  <c r="BU77" i="28"/>
  <c r="BX76" i="28"/>
  <c r="CX78" i="28"/>
  <c r="ER77" i="28"/>
  <c r="DQ78" i="28"/>
  <c r="DL78" i="28"/>
  <c r="AM77" i="28"/>
  <c r="BE77" i="28"/>
  <c r="AJ77" i="28"/>
  <c r="AR77" i="28"/>
  <c r="BL77" i="28"/>
  <c r="BT77" i="28"/>
  <c r="FG77" i="28"/>
  <c r="DA78" i="28"/>
  <c r="CM78" i="28"/>
  <c r="DR78" i="28"/>
  <c r="DZ78" i="28"/>
  <c r="BV76" i="28"/>
  <c r="AG77" i="28"/>
  <c r="AZ77" i="28"/>
  <c r="CA76" i="28"/>
  <c r="CE76" i="28"/>
  <c r="BN77" i="28"/>
  <c r="CH76" i="28"/>
  <c r="DC78" i="28"/>
  <c r="FK77" i="28"/>
  <c r="AU77" i="28"/>
  <c r="FL78" i="28"/>
  <c r="EL77" i="28"/>
  <c r="DD78" i="28"/>
  <c r="AH77" i="28"/>
  <c r="FE77" i="28"/>
  <c r="DW78" i="28"/>
  <c r="BG77" i="28"/>
  <c r="AX77" i="28"/>
  <c r="BP76" i="28"/>
  <c r="EM77" i="28"/>
  <c r="ED78" i="28"/>
  <c r="CR78" i="28"/>
  <c r="EZ77" i="28"/>
  <c r="BS76" i="28"/>
  <c r="BB77" i="28"/>
  <c r="BO76" i="28"/>
  <c r="CC76" i="28"/>
  <c r="CP78" i="28"/>
  <c r="DT78" i="28"/>
  <c r="AO76" i="28"/>
  <c r="X77" i="28"/>
  <c r="BY76" i="28"/>
  <c r="EB78" i="28"/>
  <c r="EP78" i="28"/>
  <c r="DV78" i="28"/>
  <c r="DP78" i="28"/>
  <c r="EA78" i="28"/>
  <c r="BW76" i="28"/>
  <c r="DX78" i="28"/>
  <c r="CL78" i="28"/>
  <c r="AV77" i="28"/>
  <c r="BM77" i="28"/>
  <c r="AE77" i="28"/>
  <c r="EE78" i="28"/>
  <c r="CY78" i="28"/>
  <c r="EG78" i="28"/>
  <c r="FA77" i="28"/>
  <c r="BJ76" i="28"/>
  <c r="AQ77" i="28"/>
  <c r="AB77" i="28"/>
  <c r="CF76" i="28"/>
  <c r="DM77" i="28"/>
  <c r="BZ76" i="28"/>
  <c r="CD76" i="28"/>
  <c r="EN77" i="28"/>
  <c r="FF77" i="28"/>
  <c r="CT78" i="28"/>
  <c r="BF77" i="28"/>
  <c r="DY78" i="28"/>
  <c r="CS78" i="28"/>
  <c r="FJ77" i="28"/>
  <c r="DO78" i="28"/>
  <c r="CV78" i="28"/>
  <c r="BR76" i="28"/>
  <c r="BC77" i="28"/>
  <c r="AD77" i="28"/>
  <c r="EC78" i="28"/>
  <c r="EI78" i="28"/>
  <c r="DI78" i="28"/>
  <c r="EF78" i="28"/>
  <c r="BI76" i="28"/>
  <c r="W77" i="28"/>
  <c r="Z77" i="28"/>
  <c r="AP76" i="28"/>
  <c r="DN77" i="28"/>
  <c r="DV79" i="28" l="1"/>
  <c r="EZ78" i="28"/>
  <c r="AP77" i="28"/>
  <c r="DN78" i="28"/>
  <c r="EI79" i="28"/>
  <c r="EE79" i="28"/>
  <c r="FK78" i="28"/>
  <c r="BN78" i="28"/>
  <c r="EK78" i="28"/>
  <c r="CT79" i="28"/>
  <c r="FJ78" i="28"/>
  <c r="AS78" i="28"/>
  <c r="EV78" i="28"/>
  <c r="EO79" i="28"/>
  <c r="Y78" i="28"/>
  <c r="DE79" i="28"/>
  <c r="AH78" i="28"/>
  <c r="FB78" i="28"/>
  <c r="DX79" i="28"/>
  <c r="DD79" i="28"/>
  <c r="BF78" i="28"/>
  <c r="CD77" i="28"/>
  <c r="CS79" i="28"/>
  <c r="AI78" i="28"/>
  <c r="BI77" i="28"/>
  <c r="DO79" i="28"/>
  <c r="CX79" i="28"/>
  <c r="DG79" i="28"/>
  <c r="ER78" i="28"/>
  <c r="W78" i="28"/>
  <c r="AG78" i="28"/>
  <c r="BR77" i="28"/>
  <c r="CE77" i="28"/>
  <c r="EF79" i="28"/>
  <c r="AE78" i="28"/>
  <c r="DJ79" i="28"/>
  <c r="AT78" i="28"/>
  <c r="CR79" i="28"/>
  <c r="FG78" i="28"/>
  <c r="FF78" i="28"/>
  <c r="EP79" i="28"/>
  <c r="CV79" i="28"/>
  <c r="BJ77" i="28"/>
  <c r="FH78" i="28"/>
  <c r="Z78" i="28"/>
  <c r="FI78" i="28"/>
  <c r="AR78" i="28"/>
  <c r="CC77" i="28"/>
  <c r="DY79" i="28"/>
  <c r="DT79" i="28"/>
  <c r="AJ78" i="28"/>
  <c r="FC78" i="28"/>
  <c r="EN78" i="28"/>
  <c r="DC79" i="28"/>
  <c r="AM78" i="28"/>
  <c r="BX77" i="28"/>
  <c r="EY79" i="28"/>
  <c r="CZ79" i="28"/>
  <c r="EQ78" i="28"/>
  <c r="FM79" i="28"/>
  <c r="AY78" i="28"/>
  <c r="AB78" i="28"/>
  <c r="AZ78" i="28"/>
  <c r="AQ78" i="28"/>
  <c r="CF77" i="28"/>
  <c r="BY77" i="28"/>
  <c r="BG78" i="28"/>
  <c r="DM78" i="28"/>
  <c r="BE78" i="28"/>
  <c r="FD78" i="28"/>
  <c r="CQ79" i="28"/>
  <c r="BS77" i="28"/>
  <c r="AL78" i="28"/>
  <c r="FE78" i="28"/>
  <c r="CM79" i="28"/>
  <c r="DP79" i="28"/>
  <c r="DK79" i="28"/>
  <c r="EW78" i="28"/>
  <c r="DA79" i="28"/>
  <c r="AU78" i="28"/>
  <c r="EM78" i="28"/>
  <c r="DL79" i="28"/>
  <c r="AO77" i="28"/>
  <c r="AK78" i="28"/>
  <c r="BT78" i="28"/>
  <c r="BO77" i="28"/>
  <c r="DH79" i="28"/>
  <c r="DS79" i="28"/>
  <c r="EB79" i="28"/>
  <c r="EJ79" i="28"/>
  <c r="DF79" i="28"/>
  <c r="CY79" i="28"/>
  <c r="DR79" i="28"/>
  <c r="EA79" i="28"/>
  <c r="FL79" i="28"/>
  <c r="AN78" i="28"/>
  <c r="BA78" i="28"/>
  <c r="AX78" i="28"/>
  <c r="BK78" i="28"/>
  <c r="CH77" i="28"/>
  <c r="AD78" i="28"/>
  <c r="CL79" i="28"/>
  <c r="BB78" i="28"/>
  <c r="BU78" i="28"/>
  <c r="BZ77" i="28"/>
  <c r="CU79" i="28"/>
  <c r="BP77" i="28"/>
  <c r="CB77" i="28"/>
  <c r="CP79" i="28"/>
  <c r="DI79" i="28"/>
  <c r="EL78" i="28"/>
  <c r="EU78" i="28"/>
  <c r="DW79" i="28"/>
  <c r="EC79" i="28"/>
  <c r="EX79" i="28"/>
  <c r="DQ79" i="28"/>
  <c r="DZ79" i="28"/>
  <c r="BV77" i="28"/>
  <c r="AA78" i="28"/>
  <c r="CG77" i="28"/>
  <c r="CA77" i="28"/>
  <c r="ED79" i="28"/>
  <c r="CO79" i="28"/>
  <c r="EG79" i="28"/>
  <c r="FA78" i="28"/>
  <c r="X78" i="28"/>
  <c r="BD78" i="28"/>
  <c r="AV78" i="28"/>
  <c r="BC78" i="28"/>
  <c r="BW77" i="28"/>
  <c r="CI77" i="28"/>
  <c r="BM78" i="28"/>
  <c r="ET78" i="28"/>
  <c r="BG79" i="28" l="1"/>
  <c r="BJ78" i="28"/>
  <c r="CO80" i="28"/>
  <c r="AR79" i="28"/>
  <c r="CD78" i="28"/>
  <c r="DJ80" i="28"/>
  <c r="BE79" i="28"/>
  <c r="EJ80" i="28"/>
  <c r="CU80" i="28"/>
  <c r="DI80" i="28"/>
  <c r="EG80" i="28"/>
  <c r="ER79" i="28"/>
  <c r="AM79" i="28"/>
  <c r="AY79" i="28"/>
  <c r="AV79" i="28"/>
  <c r="EL79" i="28"/>
  <c r="FD79" i="28"/>
  <c r="CI78" i="28"/>
  <c r="DZ80" i="28"/>
  <c r="AI79" i="28"/>
  <c r="AP78" i="28"/>
  <c r="DO80" i="28"/>
  <c r="AG79" i="28"/>
  <c r="CE78" i="28"/>
  <c r="AD79" i="28"/>
  <c r="BZ78" i="28"/>
  <c r="CY80" i="28"/>
  <c r="EQ79" i="28"/>
  <c r="EK79" i="28"/>
  <c r="CQ80" i="28"/>
  <c r="BF79" i="28"/>
  <c r="FG79" i="28"/>
  <c r="DY80" i="28"/>
  <c r="BL79" i="28"/>
  <c r="FI79" i="28"/>
  <c r="EP80" i="28"/>
  <c r="BR78" i="28"/>
  <c r="X79" i="28"/>
  <c r="BC79" i="28"/>
  <c r="BP78" i="28"/>
  <c r="FC79" i="28"/>
  <c r="FH79" i="28"/>
  <c r="EN79" i="28"/>
  <c r="DD80" i="28"/>
  <c r="BS78" i="28"/>
  <c r="AX79" i="28"/>
  <c r="DF80" i="28"/>
  <c r="FM80" i="28"/>
  <c r="EX80" i="28"/>
  <c r="BW78" i="28"/>
  <c r="CV80" i="28"/>
  <c r="EO80" i="28"/>
  <c r="EF80" i="28"/>
  <c r="DN79" i="28"/>
  <c r="BA79" i="28"/>
  <c r="DA80" i="28"/>
  <c r="AO78" i="28"/>
  <c r="DK80" i="28"/>
  <c r="CS80" i="28"/>
  <c r="AA79" i="28"/>
  <c r="FB79" i="28"/>
  <c r="ED80" i="28"/>
  <c r="DR80" i="28"/>
  <c r="DX80" i="28"/>
  <c r="EY80" i="28"/>
  <c r="DV80" i="28"/>
  <c r="CT80" i="28"/>
  <c r="AJ79" i="28"/>
  <c r="AQ79" i="28"/>
  <c r="BN79" i="28"/>
  <c r="BV78" i="28"/>
  <c r="EV79" i="28"/>
  <c r="FE79" i="28"/>
  <c r="CZ80" i="28"/>
  <c r="EA80" i="28"/>
  <c r="BU79" i="28"/>
  <c r="EB80" i="28"/>
  <c r="DG80" i="28"/>
  <c r="BD79" i="28"/>
  <c r="FL80" i="28"/>
  <c r="AE79" i="28"/>
  <c r="DH80" i="28"/>
  <c r="Y79" i="28"/>
  <c r="EU79" i="28"/>
  <c r="CL80" i="28"/>
  <c r="BT79" i="28"/>
  <c r="DW80" i="28"/>
  <c r="EW79" i="28"/>
  <c r="EI80" i="28"/>
  <c r="AT79" i="28"/>
  <c r="CF78" i="28"/>
  <c r="DQ80" i="28"/>
  <c r="DC80" i="28"/>
  <c r="DL80" i="28"/>
  <c r="DS80" i="28"/>
  <c r="BI78" i="28"/>
  <c r="AK79" i="28"/>
  <c r="Z79" i="28"/>
  <c r="AS79" i="28"/>
  <c r="BY78" i="28"/>
  <c r="CB78" i="28"/>
  <c r="EM79" i="28"/>
  <c r="AL79" i="28"/>
  <c r="CA78" i="28"/>
  <c r="CX80" i="28"/>
  <c r="AZ79" i="28"/>
  <c r="DM79" i="28"/>
  <c r="AN79" i="28"/>
  <c r="ET79" i="28"/>
  <c r="CR80" i="28"/>
  <c r="FK79" i="28"/>
  <c r="BB79" i="28"/>
  <c r="FF79" i="28"/>
  <c r="FJ79" i="28"/>
  <c r="BM79" i="28"/>
  <c r="CH78" i="28"/>
  <c r="EC80" i="28"/>
  <c r="CM80" i="28"/>
  <c r="DP80" i="28"/>
  <c r="DT80" i="28"/>
  <c r="EZ79" i="28"/>
  <c r="AH79" i="28"/>
  <c r="W79" i="28"/>
  <c r="AU79" i="28"/>
  <c r="BO78" i="28"/>
  <c r="EE80" i="28"/>
  <c r="CP80" i="28"/>
  <c r="DE80" i="28"/>
  <c r="FA79" i="28"/>
  <c r="AB79" i="28"/>
  <c r="CG78" i="28"/>
  <c r="BX78" i="28"/>
  <c r="CC78" i="28"/>
  <c r="BL78" i="28"/>
  <c r="DY81" i="28" l="1"/>
  <c r="DL81" i="28"/>
  <c r="EQ80" i="28"/>
  <c r="DO81" i="28"/>
  <c r="DW81" i="28"/>
  <c r="DQ81" i="28"/>
  <c r="DS81" i="28"/>
  <c r="AK80" i="28"/>
  <c r="BX79" i="28"/>
  <c r="EE81" i="28"/>
  <c r="EJ81" i="28"/>
  <c r="CU81" i="28"/>
  <c r="DT81" i="28"/>
  <c r="BC80" i="28"/>
  <c r="FF80" i="28"/>
  <c r="EA81" i="28"/>
  <c r="Z80" i="28"/>
  <c r="AZ80" i="28"/>
  <c r="DM80" i="28"/>
  <c r="FE80" i="28"/>
  <c r="CX81" i="28"/>
  <c r="DZ81" i="28"/>
  <c r="W80" i="28"/>
  <c r="BD80" i="28"/>
  <c r="FL81" i="28"/>
  <c r="BR79" i="28"/>
  <c r="DN80" i="28"/>
  <c r="FG80" i="28"/>
  <c r="FD80" i="28"/>
  <c r="EC81" i="28"/>
  <c r="EI81" i="28"/>
  <c r="BO79" i="28"/>
  <c r="FI80" i="28"/>
  <c r="CM81" i="28"/>
  <c r="EF81" i="28"/>
  <c r="EZ80" i="28"/>
  <c r="AH80" i="28"/>
  <c r="AR80" i="28"/>
  <c r="BP79" i="28"/>
  <c r="EL80" i="28"/>
  <c r="CC79" i="28"/>
  <c r="BW79" i="28"/>
  <c r="EN80" i="28"/>
  <c r="EB81" i="28"/>
  <c r="DP81" i="28"/>
  <c r="AJ80" i="28"/>
  <c r="BN80" i="28"/>
  <c r="FH80" i="28"/>
  <c r="ED81" i="28"/>
  <c r="CV81" i="28"/>
  <c r="AI80" i="28"/>
  <c r="AY80" i="28"/>
  <c r="FA80" i="28"/>
  <c r="AG80" i="28"/>
  <c r="BE80" i="28"/>
  <c r="BT80" i="28"/>
  <c r="EK80" i="28"/>
  <c r="CA79" i="28"/>
  <c r="AE80" i="28"/>
  <c r="AD80" i="28"/>
  <c r="EX81" i="28"/>
  <c r="CQ81" i="28"/>
  <c r="DJ81" i="28"/>
  <c r="ER80" i="28"/>
  <c r="AN80" i="28"/>
  <c r="BA80" i="28"/>
  <c r="BU80" i="28"/>
  <c r="AP79" i="28"/>
  <c r="EV80" i="28"/>
  <c r="EG81" i="28"/>
  <c r="EW80" i="28"/>
  <c r="ET80" i="28"/>
  <c r="CL81" i="28"/>
  <c r="FJ80" i="28"/>
  <c r="BG80" i="28"/>
  <c r="CD79" i="28"/>
  <c r="CZ81" i="28"/>
  <c r="CY81" i="28"/>
  <c r="CS81" i="28"/>
  <c r="AB80" i="28"/>
  <c r="BM80" i="28"/>
  <c r="CG79" i="28"/>
  <c r="BS79" i="28"/>
  <c r="BY79" i="28"/>
  <c r="EM80" i="28"/>
  <c r="DV81" i="28"/>
  <c r="EU80" i="28"/>
  <c r="EY81" i="28"/>
  <c r="DI81" i="28"/>
  <c r="AX80" i="28"/>
  <c r="CB79" i="28"/>
  <c r="EP81" i="28"/>
  <c r="CR81" i="28"/>
  <c r="BL80" i="28"/>
  <c r="AT80" i="28"/>
  <c r="BF80" i="28"/>
  <c r="BV79" i="28"/>
  <c r="FC80" i="28"/>
  <c r="DG81" i="28"/>
  <c r="CO81" i="28"/>
  <c r="DK81" i="28"/>
  <c r="FK80" i="28"/>
  <c r="Y80" i="28"/>
  <c r="AO79" i="28"/>
  <c r="FB80" i="28"/>
  <c r="DX81" i="28"/>
  <c r="DF81" i="28"/>
  <c r="EO81" i="28"/>
  <c r="CP81" i="28"/>
  <c r="DR81" i="28"/>
  <c r="AL80" i="28"/>
  <c r="CE79" i="28"/>
  <c r="AV80" i="28"/>
  <c r="BI79" i="28"/>
  <c r="CI79" i="28"/>
  <c r="DH81" i="28"/>
  <c r="DD81" i="28"/>
  <c r="CT81" i="28"/>
  <c r="X80" i="28"/>
  <c r="AM80" i="28"/>
  <c r="BB80" i="28"/>
  <c r="AQ80" i="28"/>
  <c r="CF79" i="28"/>
  <c r="BZ79" i="28"/>
  <c r="DE81" i="28"/>
  <c r="DC81" i="28"/>
  <c r="DA81" i="28"/>
  <c r="AA80" i="28"/>
  <c r="AU80" i="28"/>
  <c r="AS80" i="28"/>
  <c r="FM81" i="28"/>
  <c r="BJ79" i="28"/>
  <c r="CH79" i="28"/>
  <c r="BK79" i="28"/>
  <c r="CU82" i="28" l="1"/>
  <c r="EZ81" i="28"/>
  <c r="AO80" i="28"/>
  <c r="BG81" i="28"/>
  <c r="CP82" i="28"/>
  <c r="AV81" i="28"/>
  <c r="BZ80" i="28"/>
  <c r="Y81" i="28"/>
  <c r="FG81" i="28"/>
  <c r="DQ82" i="28"/>
  <c r="DP82" i="28"/>
  <c r="AR81" i="28"/>
  <c r="BS80" i="28"/>
  <c r="BO80" i="28"/>
  <c r="DL82" i="28"/>
  <c r="CG80" i="28"/>
  <c r="EL81" i="28"/>
  <c r="EM81" i="28"/>
  <c r="DG82" i="28"/>
  <c r="EK81" i="28"/>
  <c r="EB82" i="28"/>
  <c r="DF82" i="28"/>
  <c r="W81" i="28"/>
  <c r="EV81" i="28"/>
  <c r="CL82" i="28"/>
  <c r="AZ81" i="28"/>
  <c r="EW81" i="28"/>
  <c r="DX82" i="28"/>
  <c r="DW82" i="28"/>
  <c r="DK82" i="28"/>
  <c r="DT82" i="28"/>
  <c r="AL81" i="28"/>
  <c r="BM81" i="28"/>
  <c r="BP80" i="28"/>
  <c r="FB81" i="28"/>
  <c r="FD81" i="28"/>
  <c r="EE82" i="28"/>
  <c r="EF82" i="28"/>
  <c r="AB81" i="28"/>
  <c r="BC81" i="28"/>
  <c r="FL82" i="28"/>
  <c r="BY80" i="28"/>
  <c r="DY82" i="28"/>
  <c r="CV82" i="28"/>
  <c r="ER81" i="28"/>
  <c r="AI81" i="28"/>
  <c r="BE81" i="28"/>
  <c r="AM81" i="28"/>
  <c r="BW80" i="28"/>
  <c r="BV80" i="28"/>
  <c r="CH80" i="28"/>
  <c r="EU81" i="28"/>
  <c r="EY82" i="28"/>
  <c r="CM82" i="28"/>
  <c r="DO82" i="28"/>
  <c r="DI82" i="28"/>
  <c r="EQ81" i="28"/>
  <c r="X81" i="28"/>
  <c r="AG81" i="28"/>
  <c r="AU81" i="28"/>
  <c r="BT81" i="28"/>
  <c r="CA80" i="28"/>
  <c r="ET81" i="28"/>
  <c r="CZ82" i="28"/>
  <c r="FK81" i="28"/>
  <c r="AS81" i="28"/>
  <c r="FE81" i="28"/>
  <c r="CS82" i="28"/>
  <c r="EI82" i="28"/>
  <c r="FJ81" i="28"/>
  <c r="AH81" i="28"/>
  <c r="DM81" i="28"/>
  <c r="CC80" i="28"/>
  <c r="EC82" i="28"/>
  <c r="CO82" i="28"/>
  <c r="AJ81" i="28"/>
  <c r="BD81" i="28"/>
  <c r="FH81" i="28"/>
  <c r="EP82" i="28"/>
  <c r="DV82" i="28"/>
  <c r="DH82" i="28"/>
  <c r="BL81" i="28"/>
  <c r="BI80" i="28"/>
  <c r="FF81" i="28"/>
  <c r="DE82" i="28"/>
  <c r="CY82" i="28"/>
  <c r="BB81" i="28"/>
  <c r="BN81" i="28"/>
  <c r="AP80" i="28"/>
  <c r="FI81" i="28"/>
  <c r="EX82" i="28"/>
  <c r="DC82" i="28"/>
  <c r="DS82" i="28"/>
  <c r="AK81" i="28"/>
  <c r="AQ81" i="28"/>
  <c r="CF80" i="28"/>
  <c r="CB80" i="28"/>
  <c r="CT82" i="28"/>
  <c r="DR82" i="28"/>
  <c r="FA81" i="28"/>
  <c r="AN81" i="28"/>
  <c r="EO82" i="28"/>
  <c r="ED82" i="28"/>
  <c r="EJ82" i="28"/>
  <c r="CR82" i="28"/>
  <c r="EA82" i="28"/>
  <c r="BR80" i="28"/>
  <c r="Z81" i="28"/>
  <c r="BU81" i="28"/>
  <c r="FC81" i="28"/>
  <c r="CD80" i="28"/>
  <c r="DD82" i="28"/>
  <c r="DA82" i="28"/>
  <c r="DZ82" i="28"/>
  <c r="AT81" i="28"/>
  <c r="CE80" i="28"/>
  <c r="EN81" i="28"/>
  <c r="AD81" i="28"/>
  <c r="AX81" i="28"/>
  <c r="AE81" i="28"/>
  <c r="DJ82" i="28"/>
  <c r="DN81" i="28"/>
  <c r="CQ82" i="28"/>
  <c r="BF81" i="28"/>
  <c r="CX82" i="28"/>
  <c r="EG82" i="28"/>
  <c r="BJ80" i="28"/>
  <c r="AA81" i="28"/>
  <c r="BA81" i="28"/>
  <c r="AY81" i="28"/>
  <c r="FM82" i="28"/>
  <c r="CI80" i="28"/>
  <c r="BK80" i="28"/>
  <c r="BX80" i="28"/>
  <c r="EE83" i="28" l="1"/>
  <c r="DC83" i="28"/>
  <c r="AS82" i="28"/>
  <c r="DV83" i="28"/>
  <c r="BZ81" i="28"/>
  <c r="DF83" i="28"/>
  <c r="AK82" i="28"/>
  <c r="BP81" i="28"/>
  <c r="CX83" i="28"/>
  <c r="FG82" i="28"/>
  <c r="CM83" i="28"/>
  <c r="EA83" i="28"/>
  <c r="FM83" i="28"/>
  <c r="FD82" i="28"/>
  <c r="ED83" i="28"/>
  <c r="DD83" i="28"/>
  <c r="AR82" i="28"/>
  <c r="BK82" i="28"/>
  <c r="FH82" i="28"/>
  <c r="BS81" i="28"/>
  <c r="AI82" i="28"/>
  <c r="BU82" i="28"/>
  <c r="FI82" i="28"/>
  <c r="EX83" i="28"/>
  <c r="CY83" i="28"/>
  <c r="DJ83" i="28"/>
  <c r="ER82" i="28"/>
  <c r="AG82" i="28"/>
  <c r="AY82" i="28"/>
  <c r="BG82" i="28"/>
  <c r="BR81" i="28"/>
  <c r="CB81" i="28"/>
  <c r="EU82" i="28"/>
  <c r="DW83" i="28"/>
  <c r="CV83" i="28"/>
  <c r="FJ82" i="28"/>
  <c r="AM82" i="28"/>
  <c r="AH82" i="28"/>
  <c r="BM82" i="28"/>
  <c r="FB82" i="28"/>
  <c r="EN82" i="28"/>
  <c r="EM82" i="28"/>
  <c r="EY83" i="28"/>
  <c r="CQ83" i="28"/>
  <c r="BB82" i="28"/>
  <c r="CD81" i="28"/>
  <c r="Z82" i="28"/>
  <c r="DG83" i="28"/>
  <c r="AO81" i="28"/>
  <c r="CI81" i="28"/>
  <c r="DZ83" i="28"/>
  <c r="BW81" i="28"/>
  <c r="DN82" i="28"/>
  <c r="DO83" i="28"/>
  <c r="DK83" i="28"/>
  <c r="CF81" i="28"/>
  <c r="DM82" i="28"/>
  <c r="CH81" i="28"/>
  <c r="EG83" i="28"/>
  <c r="AQ82" i="28"/>
  <c r="AZ82" i="28"/>
  <c r="EL82" i="28"/>
  <c r="AE82" i="28"/>
  <c r="EJ83" i="28"/>
  <c r="EF83" i="28"/>
  <c r="FA82" i="28"/>
  <c r="BA82" i="28"/>
  <c r="EK82" i="28"/>
  <c r="AD82" i="28"/>
  <c r="CT83" i="28"/>
  <c r="CG81" i="28"/>
  <c r="EW82" i="28"/>
  <c r="FE82" i="28"/>
  <c r="ET82" i="28"/>
  <c r="DX83" i="28"/>
  <c r="CS83" i="28"/>
  <c r="DI83" i="28"/>
  <c r="EQ82" i="28"/>
  <c r="BJ81" i="28"/>
  <c r="AB82" i="28"/>
  <c r="BN82" i="28"/>
  <c r="EV82" i="28"/>
  <c r="DY83" i="28"/>
  <c r="EB83" i="28"/>
  <c r="EO83" i="28"/>
  <c r="DL83" i="28"/>
  <c r="FK82" i="28"/>
  <c r="W82" i="28"/>
  <c r="BF82" i="28"/>
  <c r="AN82" i="28"/>
  <c r="AV82" i="28"/>
  <c r="AP81" i="28"/>
  <c r="FC82" i="28"/>
  <c r="CC81" i="28"/>
  <c r="BE82" i="28"/>
  <c r="CA81" i="28"/>
  <c r="DR83" i="28"/>
  <c r="CR83" i="28"/>
  <c r="EZ82" i="28"/>
  <c r="BT82" i="28"/>
  <c r="FL83" i="28"/>
  <c r="EI83" i="28"/>
  <c r="DT83" i="28"/>
  <c r="FF82" i="28"/>
  <c r="CZ83" i="28"/>
  <c r="CU83" i="28"/>
  <c r="EC83" i="28"/>
  <c r="EP83" i="28"/>
  <c r="CL83" i="28"/>
  <c r="DA83" i="28"/>
  <c r="AT82" i="28"/>
  <c r="AA82" i="28"/>
  <c r="AX82" i="28"/>
  <c r="BD82" i="28"/>
  <c r="BI81" i="28"/>
  <c r="BX81" i="28"/>
  <c r="DH83" i="28"/>
  <c r="CO83" i="28"/>
  <c r="DQ83" i="28"/>
  <c r="X82" i="28"/>
  <c r="AL82" i="28"/>
  <c r="BV81" i="28"/>
  <c r="CE81" i="28"/>
  <c r="DE83" i="28"/>
  <c r="CP83" i="28"/>
  <c r="DP83" i="28"/>
  <c r="DS83" i="28"/>
  <c r="AJ82" i="28"/>
  <c r="AU82" i="28"/>
  <c r="BC82" i="28"/>
  <c r="BO81" i="28"/>
  <c r="BY81" i="28"/>
  <c r="BK81" i="28"/>
  <c r="Y82" i="28"/>
  <c r="Z83" i="28" l="1"/>
  <c r="AQ83" i="28"/>
  <c r="ET83" i="28"/>
  <c r="BF83" i="28"/>
  <c r="BY82" i="28"/>
  <c r="ER83" i="28"/>
  <c r="FA83" i="28"/>
  <c r="W83" i="28"/>
  <c r="AL83" i="28"/>
  <c r="CD82" i="28"/>
  <c r="EZ83" i="28"/>
  <c r="BJ82" i="28"/>
  <c r="BC83" i="28"/>
  <c r="AO82" i="28"/>
  <c r="DN83" i="28"/>
  <c r="CA82" i="28"/>
  <c r="CI82" i="28"/>
  <c r="FJ83" i="28"/>
  <c r="AB83" i="28"/>
  <c r="AS83" i="28"/>
  <c r="BK83" i="28"/>
  <c r="BD83" i="28"/>
  <c r="BM83" i="28"/>
  <c r="DM83" i="28"/>
  <c r="FD83" i="28"/>
  <c r="FK83" i="28"/>
  <c r="AK83" i="28"/>
  <c r="AM83" i="28"/>
  <c r="BE83" i="28"/>
  <c r="BI82" i="28"/>
  <c r="EK83" i="28"/>
  <c r="FF83" i="28"/>
  <c r="CH82" i="28"/>
  <c r="BA83" i="28"/>
  <c r="BB83" i="28"/>
  <c r="BS82" i="28"/>
  <c r="EL83" i="28"/>
  <c r="FG83" i="28"/>
  <c r="BL83" i="28"/>
  <c r="FE83" i="28"/>
  <c r="AI83" i="28"/>
  <c r="EV83" i="28"/>
  <c r="FH83" i="28"/>
  <c r="EN83" i="28"/>
  <c r="BN83" i="28"/>
  <c r="AH83" i="28"/>
  <c r="AT83" i="28"/>
  <c r="FB83" i="28"/>
  <c r="FI83" i="28"/>
  <c r="AD83" i="28"/>
  <c r="AG83" i="28"/>
  <c r="AZ83" i="28"/>
  <c r="AU83" i="28"/>
  <c r="FC83" i="28"/>
  <c r="CC82" i="28"/>
  <c r="AE83" i="28"/>
  <c r="AN83" i="28"/>
  <c r="AY83" i="28"/>
  <c r="BP82" i="28"/>
  <c r="BX82" i="28"/>
  <c r="EU83" i="28"/>
  <c r="AP82" i="28"/>
  <c r="AJ83" i="28"/>
  <c r="AX83" i="28"/>
  <c r="BT83" i="28"/>
  <c r="CF82" i="28"/>
  <c r="CB82" i="28"/>
  <c r="BR82" i="28"/>
  <c r="AA83" i="28"/>
  <c r="EW83" i="28"/>
  <c r="BV82" i="28"/>
  <c r="AR83" i="28"/>
  <c r="BG83" i="28"/>
  <c r="BW82" i="28"/>
  <c r="CE82" i="28"/>
  <c r="EM83" i="28"/>
  <c r="EQ83" i="28"/>
  <c r="CG82" i="28"/>
  <c r="X83" i="28"/>
  <c r="AV83" i="28"/>
  <c r="BU83" i="28"/>
  <c r="BZ82" i="28"/>
  <c r="Y83" i="28"/>
  <c r="BO82" i="28"/>
  <c r="BL82" i="28"/>
  <c r="CB83" i="28" l="1"/>
  <c r="CG83" i="28"/>
  <c r="CC83" i="28"/>
  <c r="BV83" i="28"/>
  <c r="AO83" i="28"/>
  <c r="CE83" i="28"/>
  <c r="CF83" i="28"/>
  <c r="CD83" i="28"/>
  <c r="CA83" i="28"/>
  <c r="BJ83" i="28"/>
  <c r="BP83" i="28"/>
  <c r="BR83" i="28"/>
  <c r="BX83" i="28"/>
  <c r="CI83" i="28"/>
  <c r="BY83" i="28"/>
  <c r="BI83" i="28"/>
  <c r="CH83" i="28"/>
  <c r="BS83" i="28"/>
  <c r="BZ83" i="28"/>
  <c r="AP83" i="28"/>
  <c r="BW83" i="28"/>
  <c r="BO83"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Herrmann Cornel BLW</author>
  </authors>
  <commentList>
    <comment ref="A1" authorId="0" shapeId="0" xr:uid="{00000000-0006-0000-0F00-000001000000}">
      <text>
        <r>
          <rPr>
            <b/>
            <sz val="9"/>
            <color indexed="81"/>
            <rFont val="Segoe UI"/>
            <family val="2"/>
          </rPr>
          <t>Herrmann Cornel BLW:</t>
        </r>
        <r>
          <rPr>
            <sz val="9"/>
            <color indexed="81"/>
            <rFont val="Segoe UI"/>
            <family val="2"/>
          </rPr>
          <t xml:space="preserve">
Jährlich anpassen!</t>
        </r>
      </text>
    </comment>
  </commentList>
</comments>
</file>

<file path=xl/sharedStrings.xml><?xml version="1.0" encoding="utf-8"?>
<sst xmlns="http://schemas.openxmlformats.org/spreadsheetml/2006/main" count="2051" uniqueCount="1473">
  <si>
    <t>Milch und Milchprodukte</t>
  </si>
  <si>
    <t xml:space="preserve">Vollmilch </t>
  </si>
  <si>
    <t>Gruyère</t>
  </si>
  <si>
    <t>Mozzarella</t>
  </si>
  <si>
    <t>Emmentaler</t>
  </si>
  <si>
    <t xml:space="preserve">Vorzugsbutter </t>
  </si>
  <si>
    <t>Vollrahm</t>
  </si>
  <si>
    <t>Fruchtjoghurt, Beeren</t>
  </si>
  <si>
    <t>Joghurt nature</t>
  </si>
  <si>
    <t>Fleisch und Fleischprodukte</t>
  </si>
  <si>
    <t>Rindsentrecôte</t>
  </si>
  <si>
    <t>Rindsplätzli à la minute</t>
  </si>
  <si>
    <t>Kalbsnierstücksteak</t>
  </si>
  <si>
    <t>Kalbsplätzli Stotzen</t>
  </si>
  <si>
    <t>Schweinsnierstücksteak</t>
  </si>
  <si>
    <t>Schweinsstotzenplätzli</t>
  </si>
  <si>
    <t>Salami CH</t>
  </si>
  <si>
    <t>Wienerli</t>
  </si>
  <si>
    <t>Kalbsbratwurst</t>
  </si>
  <si>
    <t>Poulet ganz</t>
  </si>
  <si>
    <t>Pouletbrust</t>
  </si>
  <si>
    <t>Eier</t>
  </si>
  <si>
    <t>Kartoffeln</t>
  </si>
  <si>
    <t>Raclette</t>
  </si>
  <si>
    <t>kg</t>
  </si>
  <si>
    <t>Früchte</t>
  </si>
  <si>
    <t>Äpfel, Gala, Klasse I</t>
  </si>
  <si>
    <t>Bananen</t>
  </si>
  <si>
    <t>Orangen</t>
  </si>
  <si>
    <t>Kiwi</t>
  </si>
  <si>
    <t>Gemüse</t>
  </si>
  <si>
    <t>Karotten</t>
  </si>
  <si>
    <t>Tomaten Rispe</t>
  </si>
  <si>
    <t>Salatgurke</t>
  </si>
  <si>
    <t>Zucchetti</t>
  </si>
  <si>
    <t>Eisbergsalat</t>
  </si>
  <si>
    <t>Zwiebeln (gelb)</t>
  </si>
  <si>
    <t>Blumenkohl</t>
  </si>
  <si>
    <t>Fenchel</t>
  </si>
  <si>
    <t>Broccoli</t>
  </si>
  <si>
    <t>Kopfsalat</t>
  </si>
  <si>
    <t>Lauch grün</t>
  </si>
  <si>
    <t>Champignons</t>
  </si>
  <si>
    <t>Randen gedämpft</t>
  </si>
  <si>
    <t>Knollensellerie</t>
  </si>
  <si>
    <t>Krautstiel</t>
  </si>
  <si>
    <t>Aubergine</t>
  </si>
  <si>
    <t>Nüsslisalat</t>
  </si>
  <si>
    <t>Segment:</t>
  </si>
  <si>
    <t>Produkt:</t>
  </si>
  <si>
    <t>Daten verfügbar seit:</t>
  </si>
  <si>
    <t>Einheit der Produktpreise:</t>
  </si>
  <si>
    <t>Produkte BIO</t>
  </si>
  <si>
    <t>Produkte nicht BIO</t>
  </si>
  <si>
    <t>Monatsverbrauch des Referenzhaushalts:</t>
  </si>
  <si>
    <t>Bio</t>
  </si>
  <si>
    <t>%-∆ Vorjahr</t>
  </si>
  <si>
    <t>%-∆ VM</t>
  </si>
  <si>
    <t>Warenkorb Bio</t>
  </si>
  <si>
    <t>Jahr</t>
  </si>
  <si>
    <t>Monate</t>
  </si>
  <si>
    <t>d (Deutsch)</t>
  </si>
  <si>
    <t>f (Französisch)</t>
  </si>
  <si>
    <t>i (Italienisch)</t>
  </si>
  <si>
    <t>01</t>
  </si>
  <si>
    <t>Deutsch</t>
  </si>
  <si>
    <t>02</t>
  </si>
  <si>
    <t>Français</t>
  </si>
  <si>
    <t>03</t>
  </si>
  <si>
    <t>Italiano</t>
  </si>
  <si>
    <t>04</t>
  </si>
  <si>
    <t>05</t>
  </si>
  <si>
    <t>Für Preisentwicklungen:</t>
  </si>
  <si>
    <t>06</t>
  </si>
  <si>
    <t>Jährlich anpassen</t>
  </si>
  <si>
    <t>07</t>
  </si>
  <si>
    <t>08</t>
  </si>
  <si>
    <t>09</t>
  </si>
  <si>
    <t>10</t>
  </si>
  <si>
    <t>bio</t>
  </si>
  <si>
    <t>11</t>
  </si>
  <si>
    <t>12</t>
  </si>
  <si>
    <t>Vorjahr</t>
  </si>
  <si>
    <t>année précédente</t>
  </si>
  <si>
    <t>anno precedente</t>
  </si>
  <si>
    <t>Vormonat</t>
  </si>
  <si>
    <t>mois précédent</t>
  </si>
  <si>
    <t>mese precedente</t>
  </si>
  <si>
    <t>von</t>
  </si>
  <si>
    <t>de</t>
  </si>
  <si>
    <t>da</t>
  </si>
  <si>
    <t>bis</t>
  </si>
  <si>
    <t>à</t>
  </si>
  <si>
    <t>a</t>
  </si>
  <si>
    <t>Periode</t>
  </si>
  <si>
    <t>Période</t>
  </si>
  <si>
    <t>Periodo</t>
  </si>
  <si>
    <t>%-∆ année précédente</t>
  </si>
  <si>
    <t>%-∆ anno precedente</t>
  </si>
  <si>
    <t>%-∆ MP</t>
  </si>
  <si>
    <t>%-∆ VP</t>
  </si>
  <si>
    <t>%-∆ PP</t>
  </si>
  <si>
    <t>Vorvorjahr</t>
  </si>
  <si>
    <t xml:space="preserve">l’année antérieure de deux ans à l’année de contribution </t>
  </si>
  <si>
    <t>due anni fa</t>
  </si>
  <si>
    <t>Quelle Themenbilder:</t>
  </si>
  <si>
    <t>Source des illustrations:</t>
  </si>
  <si>
    <t>Zu Haftung, Datenschutz, Copyright und Weiterem siehe:</t>
  </si>
  <si>
    <t>Pour toute question relative à la responsabilité, à la protection des données, au copyright et autres, cf. :</t>
  </si>
  <si>
    <t>Per informazioni su responsabilità, protezione dei dati, eccetera vedasi:</t>
  </si>
  <si>
    <t>Differenz</t>
  </si>
  <si>
    <t>Grafik</t>
  </si>
  <si>
    <t>Mehrjahresdurchschnitt</t>
  </si>
  <si>
    <t>Ø'12/14</t>
  </si>
  <si>
    <t>Nicht-Bio</t>
  </si>
  <si>
    <t>Weissmehl</t>
  </si>
  <si>
    <t>Mehl</t>
  </si>
  <si>
    <t>∆ Bio vs nBio</t>
  </si>
  <si>
    <t>jan</t>
  </si>
  <si>
    <t>feb</t>
  </si>
  <si>
    <t>mrz</t>
  </si>
  <si>
    <t>apr</t>
  </si>
  <si>
    <t>mai</t>
  </si>
  <si>
    <t>jun</t>
  </si>
  <si>
    <t>jul</t>
  </si>
  <si>
    <t>aug</t>
  </si>
  <si>
    <t>sep</t>
  </si>
  <si>
    <t>okt</t>
  </si>
  <si>
    <t>nov</t>
  </si>
  <si>
    <t>dez</t>
  </si>
  <si>
    <t>%-∆ Bio / Nicht-Bio</t>
  </si>
  <si>
    <t>Gewichtung</t>
  </si>
  <si>
    <t>Einheit</t>
  </si>
  <si>
    <t>TOTAL</t>
  </si>
  <si>
    <t>Bio-Aufschlag</t>
  </si>
  <si>
    <t>g</t>
  </si>
  <si>
    <t>Stk.</t>
  </si>
  <si>
    <t>Tomaten rund</t>
  </si>
  <si>
    <t>Warenkorb Total</t>
  </si>
  <si>
    <t>Ausgaben für einen Warenkorb anhand der monatlichen Detailhandelseinkäufe eines Familienhaushalts mit 2 Kindern*</t>
  </si>
  <si>
    <t>Discounterpreise, ausser für Milch und Eier werden auch Discounterpreise einbezogen.</t>
  </si>
  <si>
    <t>Einheiten</t>
  </si>
  <si>
    <t>Produkte</t>
  </si>
  <si>
    <t>Rohdaten</t>
  </si>
  <si>
    <t>Zeitangaben</t>
  </si>
  <si>
    <t>Quelle und Disclaimer</t>
  </si>
  <si>
    <t>Latte intero</t>
  </si>
  <si>
    <t>Burro speciale</t>
  </si>
  <si>
    <t>Panna intera</t>
  </si>
  <si>
    <t>Yogurt alla frutta, frutti di bosco</t>
  </si>
  <si>
    <t>Yogurt naturale</t>
  </si>
  <si>
    <t>Entrecôte di manzo</t>
  </si>
  <si>
    <t>Scaloppine di manzo</t>
  </si>
  <si>
    <t>Bistecche di vitello (lombata)</t>
  </si>
  <si>
    <t>Scaloppine di vitello (coscia)</t>
  </si>
  <si>
    <t>Bistecche di maiale (lonza)</t>
  </si>
  <si>
    <t>Cotolette di maiale</t>
  </si>
  <si>
    <t>Scaloppine di maiale (coscia)</t>
  </si>
  <si>
    <t>Salame CH</t>
  </si>
  <si>
    <t>Bratwurst di vitello</t>
  </si>
  <si>
    <t>Pollo intero</t>
  </si>
  <si>
    <t>Petto di pollo</t>
  </si>
  <si>
    <t>Mele, Gala, classe I</t>
  </si>
  <si>
    <t>Banane</t>
  </si>
  <si>
    <t>Arance</t>
  </si>
  <si>
    <t>Carote</t>
  </si>
  <si>
    <t>Pomodori tondi</t>
  </si>
  <si>
    <t>Cetrioli</t>
  </si>
  <si>
    <t>Zucchine</t>
  </si>
  <si>
    <t>Cipolle (gialle)</t>
  </si>
  <si>
    <t>Cavolfiore</t>
  </si>
  <si>
    <t>Finocchi</t>
  </si>
  <si>
    <t>Lattuga cappuccio</t>
  </si>
  <si>
    <t>Porri</t>
  </si>
  <si>
    <t>Funghi prataioli</t>
  </si>
  <si>
    <t>Barbabietole al vapore</t>
  </si>
  <si>
    <t>Sedano rapa</t>
  </si>
  <si>
    <t>Coste</t>
  </si>
  <si>
    <t>Melanzane</t>
  </si>
  <si>
    <t>Valerianella</t>
  </si>
  <si>
    <t>Farina bianca</t>
  </si>
  <si>
    <t>Produits laitiers</t>
  </si>
  <si>
    <t>Lait entier</t>
  </si>
  <si>
    <t>Beurre de choix</t>
  </si>
  <si>
    <t>Crème entière</t>
  </si>
  <si>
    <t>Yogourt aux fruits</t>
  </si>
  <si>
    <t>Yogourt nature</t>
  </si>
  <si>
    <t>Viande et produits carnés</t>
  </si>
  <si>
    <t>Entrecôte de bœuf</t>
  </si>
  <si>
    <t>Tranche de bœuf</t>
  </si>
  <si>
    <t>Filet de veau</t>
  </si>
  <si>
    <t>Tranche de veau (cuisse)</t>
  </si>
  <si>
    <t>Filet de porc</t>
  </si>
  <si>
    <t>Côtelette de porc</t>
  </si>
  <si>
    <t>Tranche de porc (cuisse)</t>
  </si>
  <si>
    <t>Petites saucisses de Vienne</t>
  </si>
  <si>
    <t>Saucisses de veau</t>
  </si>
  <si>
    <t>Poulet entier</t>
  </si>
  <si>
    <t>Blanc de poulet</t>
  </si>
  <si>
    <t>Pommes de terre</t>
  </si>
  <si>
    <t>Fruits</t>
  </si>
  <si>
    <t>Pommes Gala classe I</t>
  </si>
  <si>
    <t>Bananes</t>
  </si>
  <si>
    <t>Oranges</t>
  </si>
  <si>
    <t>Kiwis</t>
  </si>
  <si>
    <t>Légumes</t>
  </si>
  <si>
    <t>Carottes</t>
  </si>
  <si>
    <t>Tomates en grappes</t>
  </si>
  <si>
    <t>Concombres à salade</t>
  </si>
  <si>
    <t>Courgettes</t>
  </si>
  <si>
    <t>Laitue iceberg</t>
  </si>
  <si>
    <t>Oignons jaunes</t>
  </si>
  <si>
    <t>Chou-fleur</t>
  </si>
  <si>
    <t>Fenouils</t>
  </si>
  <si>
    <t>Brocolis</t>
  </si>
  <si>
    <t>Laitue pommée</t>
  </si>
  <si>
    <t>Poireaux</t>
  </si>
  <si>
    <t>Champignons de Paris</t>
  </si>
  <si>
    <t>Betteraves rouges (cuites)</t>
  </si>
  <si>
    <t>Céleris-pommes</t>
  </si>
  <si>
    <t>Côtes de bettes</t>
  </si>
  <si>
    <t>Aubergines</t>
  </si>
  <si>
    <t>Doucette</t>
  </si>
  <si>
    <t>Farine blanche</t>
  </si>
  <si>
    <t>Carne</t>
  </si>
  <si>
    <t>Latte</t>
  </si>
  <si>
    <t>Patate</t>
  </si>
  <si>
    <t>Mehligkochende</t>
  </si>
  <si>
    <t xml:space="preserve">Hochtemperatur </t>
  </si>
  <si>
    <t>Haute Température</t>
  </si>
  <si>
    <t>À chair farineuse</t>
  </si>
  <si>
    <t>À chair ferme</t>
  </si>
  <si>
    <t>Resistenti alla cottura</t>
  </si>
  <si>
    <t>Farinose</t>
  </si>
  <si>
    <t>In 6er-Packung</t>
  </si>
  <si>
    <t>In 10er-Packung</t>
  </si>
  <si>
    <t>Confezione da 6</t>
  </si>
  <si>
    <t>Frutta</t>
  </si>
  <si>
    <t>Verdura</t>
  </si>
  <si>
    <t>Farina</t>
  </si>
  <si>
    <t>Farine</t>
  </si>
  <si>
    <t>Eier Freiland, frisch</t>
  </si>
  <si>
    <t>Fleisch</t>
  </si>
  <si>
    <t>Milch</t>
  </si>
  <si>
    <t>Œufs d'élevage en plein air</t>
  </si>
  <si>
    <t>Emballages de 6</t>
  </si>
  <si>
    <t>Emballages de 10</t>
  </si>
  <si>
    <t>Zusammensetzung</t>
  </si>
  <si>
    <t xml:space="preserve">Für detaillierte Informationen zum Vergleich der Warenkörbe klicken Sie hier: </t>
  </si>
  <si>
    <t>Warenkorb Bio / nicht-Bio</t>
  </si>
  <si>
    <t>des Warenkorbs*</t>
  </si>
  <si>
    <t>Entwicklung der Differenz der Warenkörbe Bio und nicht-Bio</t>
  </si>
  <si>
    <t>Confronto paniere delle merci bio e non bio</t>
  </si>
  <si>
    <t>Uscite per un paniere delle merci sulla base degli acquisti al dettaglio mensili di un'economia domestica con 2 figli*</t>
  </si>
  <si>
    <t>Evoluzione della differenza tra i panieri delle merci bio e non bio</t>
  </si>
  <si>
    <t>Paniere delle merci bio</t>
  </si>
  <si>
    <t>Paniere delle merci non bio</t>
  </si>
  <si>
    <t xml:space="preserve">∆ assoluta bio / non bio </t>
  </si>
  <si>
    <t>%-∆ bio / non bio</t>
  </si>
  <si>
    <t>Differenza bio / non bio</t>
  </si>
  <si>
    <t>∆ bio e non bio</t>
  </si>
  <si>
    <t>Supplemento bio</t>
  </si>
  <si>
    <t xml:space="preserve">Paniere delle merci totale </t>
  </si>
  <si>
    <t xml:space="preserve">* Non si osserva il consumo totale, bensì quello di una specifica gamma di prodotti </t>
  </si>
  <si>
    <t xml:space="preserve">(prevalentemente freschi) di cui l'Osservazione del mercato rileva i prezzi nel commercio al dettaglio. </t>
  </si>
  <si>
    <t>Tali rilevazioni non includono i prezzi dei discount, tranne che nel caso di latte e uova.</t>
  </si>
  <si>
    <t>Composizione</t>
  </si>
  <si>
    <t>del paniere delle merci*</t>
  </si>
  <si>
    <t>Latte e latticini</t>
  </si>
  <si>
    <t>Carne e prodotti carnei</t>
  </si>
  <si>
    <t>Uova</t>
  </si>
  <si>
    <t>Uova da allevamento all'aperto, fresche</t>
  </si>
  <si>
    <t>Confezione da 10</t>
  </si>
  <si>
    <t>Adatte alle alte temperature</t>
  </si>
  <si>
    <t>Insalata iceberg</t>
  </si>
  <si>
    <t>Prodotti non bio</t>
  </si>
  <si>
    <t>Prodotti bio</t>
  </si>
  <si>
    <t>Segmento:</t>
  </si>
  <si>
    <t>Prodotto:</t>
  </si>
  <si>
    <t>Dati disponibili da:</t>
  </si>
  <si>
    <t>Consumo mensile dell'economia domestica di riferimento:</t>
  </si>
  <si>
    <t>Unità dei prezzi alla produzione:</t>
  </si>
  <si>
    <t>Differenza</t>
  </si>
  <si>
    <t>Unità</t>
  </si>
  <si>
    <t>Ponderazione</t>
  </si>
  <si>
    <t>Fonte immagini:</t>
  </si>
  <si>
    <t>Per informazioni dettagliate sul confronto tra i panieri delle merci cliccare qui:</t>
  </si>
  <si>
    <t>Paniere delle merci bio / non bio</t>
  </si>
  <si>
    <t>Titel Arbeitsblätter</t>
  </si>
  <si>
    <t>Eidgenössisches Departement für  Wirtschaft, Bildung und Forschung WBF</t>
  </si>
  <si>
    <t>Département fédéral de l’économie,de la formation et de la recherche DEFR</t>
  </si>
  <si>
    <t>Dipartimento federale dell'economia, della formazione e della ricerca DEFR</t>
  </si>
  <si>
    <t>Bundesamt für Landwirtschaft BLW</t>
  </si>
  <si>
    <t>Office fédéral de l’agriculture OFAG</t>
  </si>
  <si>
    <t>Ufficio federale dell’agricoltura UFAG</t>
  </si>
  <si>
    <t>Comparaison du panier-type bio et non bio</t>
  </si>
  <si>
    <t>Dépenses pour un panier-type sur la base des achats mensuels au détail d'un ménage avec 2 enfants*</t>
  </si>
  <si>
    <t>Evolution de la différence entre le panier-type bio et non bio</t>
  </si>
  <si>
    <t>Panier-type bio</t>
  </si>
  <si>
    <t>Panier-type non bio</t>
  </si>
  <si>
    <t>∆ Bio / non bio, en chiffres absolus</t>
  </si>
  <si>
    <t>∆ Bio / non bio, en %</t>
  </si>
  <si>
    <t>Différence Bio / non bio</t>
  </si>
  <si>
    <t>∆ Bio vs non bio</t>
  </si>
  <si>
    <t>Supplément bio</t>
  </si>
  <si>
    <t>Total du panier-type</t>
  </si>
  <si>
    <t>* Les données ne portent pas sur la consommation totale, mais sur un choix spécifique de produits (principalement frais) vendus dans le commerce de détail</t>
  </si>
  <si>
    <t>sauf pour le lait et les œufs.</t>
  </si>
  <si>
    <t>Composition</t>
  </si>
  <si>
    <t>du panier-type*</t>
  </si>
  <si>
    <t>Lait et produits laitiers</t>
  </si>
  <si>
    <t>Viande et produits à base de viande</t>
  </si>
  <si>
    <t>Œufs</t>
  </si>
  <si>
    <t>Produits non bio</t>
  </si>
  <si>
    <t>Produits bio</t>
  </si>
  <si>
    <t>Produit:</t>
  </si>
  <si>
    <t>Données disponibles depuis:</t>
  </si>
  <si>
    <t>Consommation mensuelle du ménage de référence:</t>
  </si>
  <si>
    <t>Unité des prix du produit:</t>
  </si>
  <si>
    <t>Différence</t>
  </si>
  <si>
    <t>Unité</t>
  </si>
  <si>
    <t>Pondération</t>
  </si>
  <si>
    <t xml:space="preserve">Vous trouverez des informations plus détaillées sur la comparaison des paniers-type en cliquant sur le lien suivant: </t>
  </si>
  <si>
    <t>Panier-type Bio / non bio</t>
  </si>
  <si>
    <t>* Es wird nicht der Gesamtkonsum angeschaut, sondern eine spezifische Auswahl von (vorwiegend Frische-)Produkten, bei welchen die</t>
  </si>
  <si>
    <t>Warenkorb</t>
  </si>
  <si>
    <t>Panier-type</t>
  </si>
  <si>
    <t>Paniere delle merci</t>
  </si>
  <si>
    <t>Anleitung</t>
  </si>
  <si>
    <t>Tabelle und Graphen</t>
  </si>
  <si>
    <t>Bio - Rohdaten</t>
  </si>
  <si>
    <t>nicht Bio - Rohdaten</t>
  </si>
  <si>
    <t>www.disclaimer.admin.ch</t>
  </si>
  <si>
    <t>Tel. +41 58 462 25 11, Fax +41 58 462 20 90</t>
  </si>
  <si>
    <t>www.marktbeobachtung.admin.ch</t>
  </si>
  <si>
    <t>Inhaltsverzeichnis</t>
  </si>
  <si>
    <t>Table des matières</t>
  </si>
  <si>
    <t>Contenuto</t>
  </si>
  <si>
    <t>Inhaltsverzeichnis:</t>
  </si>
  <si>
    <t>Contenuto:</t>
  </si>
  <si>
    <t>Table des matières:</t>
  </si>
  <si>
    <t>Verknüpftes Inhaltsverzeichnis</t>
  </si>
  <si>
    <t>Klicken Sie auf die jeweilige Zelle, um zum Arbeitsblatt mit den entsprechenden Informationen zu gelangen</t>
  </si>
  <si>
    <t>Bestellformular im Internet</t>
  </si>
  <si>
    <t>Klicken Sie auf die die gewünschte Sprache, in welcher Sie unsere Publikationen abbonnieren wollen</t>
  </si>
  <si>
    <t>Sprachauswahl</t>
  </si>
  <si>
    <t>Klicken Sie auf das Dreieckssymbol, um die gewünschte Sprache im Dokument zu wählen</t>
  </si>
  <si>
    <t>Klicken Sie auf ein "+"-Feld, um die einzelnen Produkte einer Kategorie und Detailangaben zu einzublenden.</t>
  </si>
  <si>
    <t xml:space="preserve">Detailanzeige einzeln </t>
  </si>
  <si>
    <t>Detailanzeige Total</t>
  </si>
  <si>
    <t>Klicken Sie auf das "2"-Feld, um alle Detailangaben einzublenden (Ausblenden mit dem "1"-Feld).</t>
  </si>
  <si>
    <t>Klicken Sie auf das Feld, um zurück zum Inhaltsverzeichnis und zur Anleitung zu gelangen</t>
  </si>
  <si>
    <t>Hinweis zu "Tabelle und Graphen"</t>
  </si>
  <si>
    <t>Ausgewertete Daten</t>
  </si>
  <si>
    <t>Preisreihen Produkte Bio</t>
  </si>
  <si>
    <t>Preisreihen Produkte nicht Bio</t>
  </si>
  <si>
    <t>Warenkorb nicht-Bio</t>
  </si>
  <si>
    <t>∆ Bio / nicht-Bio absolut</t>
  </si>
  <si>
    <t>Vergleich Warenkorb Bio vs nicht-Bio</t>
  </si>
  <si>
    <t>Differenz Bio / nicht-Bio</t>
  </si>
  <si>
    <t>non bio</t>
  </si>
  <si>
    <t>Differenz Warenkorb Bio vs nicht-Bio</t>
  </si>
  <si>
    <t>Bestellformular für Abonnemente:</t>
  </si>
  <si>
    <t>Formulaire de commande d’abonnements:</t>
  </si>
  <si>
    <t>Modulo per la sottoscrizione di un abbonamento:</t>
  </si>
  <si>
    <t>Hinweis zu "Inhaltsverzeichnis</t>
  </si>
  <si>
    <t>Zurück zum Inhaltsverzeichnis</t>
  </si>
  <si>
    <t>Retour à la table des matières</t>
  </si>
  <si>
    <t>Torna al contenuto</t>
  </si>
  <si>
    <t>Warenkorb (ohne Bio)</t>
  </si>
  <si>
    <t>Panier-type (sans le bio)</t>
  </si>
  <si>
    <t>Für normalen Warenkorb</t>
  </si>
  <si>
    <t>Paniere delle merci (prodotti biologici escl.)</t>
  </si>
  <si>
    <t>Il s’agit de produits non bio, indigènes &amp; étrangers en cas de produits indigènes non disponibles.</t>
  </si>
  <si>
    <t>Es handelt sich um Nicht-Bio, inländischen &amp; wenn nicht vorhanden ausländischen Produkten.</t>
  </si>
  <si>
    <t>Istruzioni</t>
  </si>
  <si>
    <t>Tabelle e grafici</t>
  </si>
  <si>
    <t>Dati grezzi - bio</t>
  </si>
  <si>
    <t>Dati grezzi - non bio</t>
  </si>
  <si>
    <t>Per informazioni su responsabilità, protezione dei dati, copyright eccetera vedasi:</t>
  </si>
  <si>
    <t>Contenuto correlato</t>
  </si>
  <si>
    <t>Cliccare sulla cella per andare al foglio di lavoro contenente le rispettive informazioni</t>
  </si>
  <si>
    <t>Modulo d'ordine su Internet</t>
  </si>
  <si>
    <t>Cliccare sulla lingua in cui ci si vuole abbonare.</t>
  </si>
  <si>
    <t>Selezione lingua</t>
  </si>
  <si>
    <t>Cliccare sul triangolo per selezionare la lingua del documento.</t>
  </si>
  <si>
    <t>Visualizza singoli dettagli</t>
  </si>
  <si>
    <t>Cliccare su un campo "+" per visualizzare i singoli prodotti di una categoria e i dettagli.</t>
  </si>
  <si>
    <t>Visualizza tutti i dettagli</t>
  </si>
  <si>
    <t>Cliccare sul campo "2" per visualizzare tutti i dettagli (per disattivare cliccare sul campo "1").</t>
  </si>
  <si>
    <t>Cliccare sul campo per tornare al contenuto e alle istruzioni.</t>
  </si>
  <si>
    <t>Dati valutati</t>
  </si>
  <si>
    <t>Serie di dati prodotti bio</t>
  </si>
  <si>
    <t>Serie di dati prodotti non bio</t>
  </si>
  <si>
    <t>Differenza tra paniere bio e paniere non bio</t>
  </si>
  <si>
    <t>Nota su "Contenuto"</t>
  </si>
  <si>
    <t>Nota su "Tabelle e grafici"</t>
  </si>
  <si>
    <t>Instructions</t>
  </si>
  <si>
    <t>Tableau et graphes</t>
  </si>
  <si>
    <t>Bio - données brutes</t>
  </si>
  <si>
    <t>Non bio - données brutes</t>
  </si>
  <si>
    <t>Table des matières automatique</t>
  </si>
  <si>
    <t>Cliquez sur la cellule pour accéder à la fiche de travail avec les informations correspondantes</t>
  </si>
  <si>
    <t>Formulaire de commande sur Internet</t>
  </si>
  <si>
    <t>Cliquez sur la langue dans laquelle vous souhaitez recevoir nos publications</t>
  </si>
  <si>
    <t>Sélection de la langue</t>
  </si>
  <si>
    <t>Cliquez sur l'icône triangulaire pour sélectionner la langue souhaitée dans le document</t>
  </si>
  <si>
    <t xml:space="preserve">Affichage détaillé individuellement </t>
  </si>
  <si>
    <t>Cliquez sur un champ "+" pour afficher les différents produits d'une catégorie et les informations détaillées.</t>
  </si>
  <si>
    <t>Affichage détaillé Total</t>
  </si>
  <si>
    <t>Cliquez sur le champ "2" pour afficher toutes les informations détaillées (masquer avec le champ "1").</t>
  </si>
  <si>
    <t>Cliquez sur le champ pour retourner à la table des matières et aux instructions</t>
  </si>
  <si>
    <t xml:space="preserve">Données analysées </t>
  </si>
  <si>
    <t>Séries de prix Produits bios</t>
  </si>
  <si>
    <t>Séries de prix Produits non bios</t>
  </si>
  <si>
    <t>Différence Panier-type Bio vs non bios</t>
  </si>
  <si>
    <t>Renvoi à  "Table des matières"</t>
  </si>
  <si>
    <t>Renvoi à "Table des matières et graphes"</t>
  </si>
  <si>
    <t>Speisekartoffeln</t>
  </si>
  <si>
    <t>Die Detailhandelspreiserhebungen enthalten keine Discounterpreise, ausser für Milch und Eier werden auch Discounterpreise einbezogen.</t>
  </si>
  <si>
    <t>Ces relevés ne comprennent pas les prix des discounters, sauf pour le lait et les œufs.</t>
  </si>
  <si>
    <t xml:space="preserve">* Non si osserva il consumo totale, bensì quello di una specifica gamma di prodotti  (prevalentemente freschi) di cui l'Osservazione del mercato rileva i prezzi nel commercio al dettaglio. </t>
  </si>
  <si>
    <t>**Die gemittelten Jahrespreise können teilweise aus kalkulierten Monatspreisen zusammengesetzt sein.</t>
  </si>
  <si>
    <t>**Les prix annuels moyens peuvent être basés en partie sur les prix mensuels calculés.</t>
  </si>
  <si>
    <t>Marktanalysen Preiserhebungen im Detailhandel durchführt. Die Detailhandelspreiserhebungen enthalten keine</t>
  </si>
  <si>
    <t xml:space="preserve">* Es wird nicht der Gesamtkonsum angeschaut, sondern eine spezifische Auswahl von (vorwiegend Frische-)Produkten, bei welchen die Marktanalysen Preiserhebungen im Detailhandel durchführt. </t>
  </si>
  <si>
    <t>Publikationsrecht: Weiterverarbeitung und Publikation unter Quellenangabe "BLW, Fachbereich Marktanalysen" gestattet.</t>
  </si>
  <si>
    <t>et qui ont fait l'objet des relevés de prix de l'analyses du marché. Ces relevés ne comprennent pas les prix des discounters,</t>
  </si>
  <si>
    <t xml:space="preserve">* Les données ne portent pas sur la consommation totale, mais sur un choix spécifique de produits (principalement frais) vendus dans le commerce de détail et qui ont fait l'objet des relevés de prix de l'analyses du marché. </t>
  </si>
  <si>
    <t>Droit de publication: traitement et publication autorisés sous réserve de la mention de la source «OFAG, secteur Analyses du marché».</t>
  </si>
  <si>
    <t>Diritto di pubblicazione: rielaborazione e pubblicazione consentite citando la fonte “UFAG, Settore Analisi del mercato”</t>
  </si>
  <si>
    <t>marktanalysen@blw.admin.ch</t>
  </si>
  <si>
    <t>CH gesamt</t>
  </si>
  <si>
    <t>CH total</t>
  </si>
  <si>
    <t>Totale Svizzera</t>
  </si>
  <si>
    <t>2015..2017</t>
  </si>
  <si>
    <t>Ø'14/16</t>
  </si>
  <si>
    <t>2017**</t>
  </si>
  <si>
    <t>Salatgurken</t>
  </si>
  <si>
    <t>Tomaten</t>
  </si>
  <si>
    <t>Zwiebeln</t>
  </si>
  <si>
    <t>Produkt</t>
  </si>
  <si>
    <t>Preise Produzenten</t>
  </si>
  <si>
    <t>Verwertung nach Milchäquivalent</t>
  </si>
  <si>
    <t>Preise Detailhandel</t>
  </si>
  <si>
    <t>Absatzmengen Detailhandel</t>
  </si>
  <si>
    <t>Milchprodukte</t>
  </si>
  <si>
    <t>Tonnen</t>
  </si>
  <si>
    <t>Vergleich Vorjahr</t>
  </si>
  <si>
    <t>Detailhandel: Preise und Mengen</t>
  </si>
  <si>
    <t>▲</t>
  </si>
  <si>
    <t>►</t>
  </si>
  <si>
    <t>▼</t>
  </si>
  <si>
    <t>Schwein</t>
  </si>
  <si>
    <t>Kalb</t>
  </si>
  <si>
    <t>Lamm</t>
  </si>
  <si>
    <t>Produktion: Preise und Mengen</t>
  </si>
  <si>
    <t>Gemüse Übersicht</t>
  </si>
  <si>
    <t>Gemüse Daten</t>
  </si>
  <si>
    <t>Früchte Übersicht</t>
  </si>
  <si>
    <t>Früchte Daten</t>
  </si>
  <si>
    <t>Fleisch Übersicht</t>
  </si>
  <si>
    <t>Fleisch Daten</t>
  </si>
  <si>
    <t>Titel Daten</t>
  </si>
  <si>
    <t>Umsatz Detailhandel</t>
  </si>
  <si>
    <t>Warenkorb bio</t>
  </si>
  <si>
    <t>Warenkorb nich-bio</t>
  </si>
  <si>
    <t>Warenkorb Differenz Daten</t>
  </si>
  <si>
    <t>Titel Bereiche</t>
  </si>
  <si>
    <t>Milchprodukte Übersicht</t>
  </si>
  <si>
    <t>Milchprodukte Daten</t>
  </si>
  <si>
    <t>Kartoffeln Daten</t>
  </si>
  <si>
    <t>Kartoffeln Übersicht</t>
  </si>
  <si>
    <t>Eier Übersicht</t>
  </si>
  <si>
    <t>Eier Daten</t>
  </si>
  <si>
    <t>Getreide Übersicht</t>
  </si>
  <si>
    <t>Getreide Daten</t>
  </si>
  <si>
    <t>CHF</t>
  </si>
  <si>
    <t>t</t>
  </si>
  <si>
    <t>nicht-bio</t>
  </si>
  <si>
    <t>konventionell</t>
  </si>
  <si>
    <t>Anteil bio</t>
  </si>
  <si>
    <t>Vergleich nicht-bio</t>
  </si>
  <si>
    <t>Schwarzenburgstrasse 165, 3003 Bern</t>
  </si>
  <si>
    <t>CHF/Stück</t>
  </si>
  <si>
    <t>CHF/Liter</t>
  </si>
  <si>
    <t>CHF/kg</t>
  </si>
  <si>
    <t>CHF/100g</t>
  </si>
  <si>
    <t>CHF/Ei</t>
  </si>
  <si>
    <t>Rp./kg</t>
  </si>
  <si>
    <t>Grafiken</t>
  </si>
  <si>
    <t>k. A.</t>
  </si>
  <si>
    <t>-</t>
  </si>
  <si>
    <t>Getreide</t>
  </si>
  <si>
    <t>Produit</t>
  </si>
  <si>
    <t>Prodotto</t>
  </si>
  <si>
    <t>Fruchtgemüse</t>
  </si>
  <si>
    <t>Légumes-fruits</t>
  </si>
  <si>
    <t>Ortaggi a frutto</t>
  </si>
  <si>
    <t>Auberginen</t>
  </si>
  <si>
    <t>Concombres</t>
  </si>
  <si>
    <t>Tomates grappe</t>
  </si>
  <si>
    <t>Pomodori ramati</t>
  </si>
  <si>
    <t>Tomaten Fleisch</t>
  </si>
  <si>
    <t>Tomates charnues</t>
  </si>
  <si>
    <t>Pomodori carnosi</t>
  </si>
  <si>
    <t>Blattsalate</t>
  </si>
  <si>
    <t>Laitues et chicorées</t>
  </si>
  <si>
    <t>Lattughe</t>
  </si>
  <si>
    <t>Brüsseler Witloof</t>
  </si>
  <si>
    <t>Chicorée W./endives</t>
  </si>
  <si>
    <t>Cicoria belga</t>
  </si>
  <si>
    <t>Cicorino rot</t>
  </si>
  <si>
    <t>Chicorée rouge</t>
  </si>
  <si>
    <t>Cicorino rosso</t>
  </si>
  <si>
    <t>Eichblattsalat</t>
  </si>
  <si>
    <t>Feuille de chêne</t>
  </si>
  <si>
    <t>Lattughino foglia di quercia</t>
  </si>
  <si>
    <t>Eisberg</t>
  </si>
  <si>
    <t>Laitue Iceberg</t>
  </si>
  <si>
    <t>Lattuga iceberg</t>
  </si>
  <si>
    <t>Endivien frisée</t>
  </si>
  <si>
    <t>Chicorée frisée</t>
  </si>
  <si>
    <t>Indivia riccia</t>
  </si>
  <si>
    <t>Endivien lavato</t>
  </si>
  <si>
    <t>Chicorée lavée</t>
  </si>
  <si>
    <t>Indivia lavata</t>
  </si>
  <si>
    <t>Kopfsalat grün</t>
  </si>
  <si>
    <t>Laitue pommée verte</t>
  </si>
  <si>
    <t>Lattich</t>
  </si>
  <si>
    <t>Laitue romaine</t>
  </si>
  <si>
    <t>Lattuga romana</t>
  </si>
  <si>
    <t>Formentino</t>
  </si>
  <si>
    <t>Rucola</t>
  </si>
  <si>
    <t>Spinat</t>
  </si>
  <si>
    <t>Epinards</t>
  </si>
  <si>
    <t>Spinaci</t>
  </si>
  <si>
    <t>Zuckerhut</t>
  </si>
  <si>
    <t>Chicorée pain de sucre</t>
  </si>
  <si>
    <t>Cicoria bianca di Milano</t>
  </si>
  <si>
    <t>Kohlgemüse</t>
  </si>
  <si>
    <t>Choux</t>
  </si>
  <si>
    <t>Cavoli</t>
  </si>
  <si>
    <t>Cavolfiori</t>
  </si>
  <si>
    <t>Chinakohl</t>
  </si>
  <si>
    <t>Chou de Chine</t>
  </si>
  <si>
    <t>Cavoli cinesi</t>
  </si>
  <si>
    <t>Kohlrabi</t>
  </si>
  <si>
    <t>Chou-pomme</t>
  </si>
  <si>
    <t>Cavolo rapa</t>
  </si>
  <si>
    <t>Rosenkohl</t>
  </si>
  <si>
    <t>Chou de Bruxelles</t>
  </si>
  <si>
    <t>Cavolini di Bruxelles</t>
  </si>
  <si>
    <t>Rotkabis</t>
  </si>
  <si>
    <t>Chou rouge</t>
  </si>
  <si>
    <t>Cavoli rossi</t>
  </si>
  <si>
    <t>Weisskabis</t>
  </si>
  <si>
    <t>Chou blanc</t>
  </si>
  <si>
    <t>Cavoli bianchi</t>
  </si>
  <si>
    <t>Wirz</t>
  </si>
  <si>
    <t>Chou frisé</t>
  </si>
  <si>
    <t>Verze</t>
  </si>
  <si>
    <t>Wurzel- und Knollengemüse</t>
  </si>
  <si>
    <t>Racines comestibles</t>
  </si>
  <si>
    <t>Radici commestibili e tuberi</t>
  </si>
  <si>
    <t>Céleri-pommes</t>
  </si>
  <si>
    <t>Radieschen</t>
  </si>
  <si>
    <t>Petits radis</t>
  </si>
  <si>
    <t>Ravanelli</t>
  </si>
  <si>
    <t>Zwiebel- und Lauchgemüse</t>
  </si>
  <si>
    <t>Alliacées</t>
  </si>
  <si>
    <t>Ortaggi bulbosi</t>
  </si>
  <si>
    <t>Bundzwiebeln</t>
  </si>
  <si>
    <t>Oignons en botte</t>
  </si>
  <si>
    <t>Cipollotti a mazzi</t>
  </si>
  <si>
    <t>Poireau verts</t>
  </si>
  <si>
    <t>Porri verdi</t>
  </si>
  <si>
    <t>Zwiebeln gelb</t>
  </si>
  <si>
    <t>Cipolle gialle</t>
  </si>
  <si>
    <t>Stengel- und Blattstielgemüse</t>
  </si>
  <si>
    <t>Légumes-tiges et légumes-feuilles</t>
  </si>
  <si>
    <t>Verdura a gambo e ortaggi da foglia</t>
  </si>
  <si>
    <t>Fenouil</t>
  </si>
  <si>
    <t>Krautstiele</t>
  </si>
  <si>
    <t>Rhabarber</t>
  </si>
  <si>
    <t>Rhubarbe</t>
  </si>
  <si>
    <t>Rabarbaro</t>
  </si>
  <si>
    <t>Sellerie Stangen</t>
  </si>
  <si>
    <t>Céleri-branche</t>
  </si>
  <si>
    <t>Sedano a coste</t>
  </si>
  <si>
    <t>Asperges vertes du pays</t>
  </si>
  <si>
    <t>Asparagi verdi nostrani</t>
  </si>
  <si>
    <t>Asperges vertes étranger</t>
  </si>
  <si>
    <t>Asparagi verdi esteri</t>
  </si>
  <si>
    <t>Asperges blanches étr.</t>
  </si>
  <si>
    <t>Asparagi bianchi</t>
  </si>
  <si>
    <t>Hülsenfrüchte</t>
  </si>
  <si>
    <t>Légumineuses</t>
  </si>
  <si>
    <t>Leguminose</t>
  </si>
  <si>
    <t>Pilze</t>
  </si>
  <si>
    <t>Funghi</t>
  </si>
  <si>
    <t>Champignons weiss</t>
  </si>
  <si>
    <t>Fertigprodukte</t>
  </si>
  <si>
    <t>Produits finis</t>
  </si>
  <si>
    <t>Prodotti finiti</t>
  </si>
  <si>
    <t>Eisbergsalat geschnitten</t>
  </si>
  <si>
    <t>Salade Iceberg coupée</t>
  </si>
  <si>
    <t>Lattuga iceberg tagliata</t>
  </si>
  <si>
    <t>Betteraves rouges cuites</t>
  </si>
  <si>
    <t>Barbabietole cotte</t>
  </si>
  <si>
    <t>Sauerkraut gekocht</t>
  </si>
  <si>
    <t>Choucroute cuite</t>
  </si>
  <si>
    <t>Crauti cotti</t>
  </si>
  <si>
    <t>Frühkartoffeln Import</t>
  </si>
  <si>
    <t>Pdt. Nouvelles imp.</t>
  </si>
  <si>
    <t>Patate primaticce imp.</t>
  </si>
  <si>
    <t>Agata</t>
  </si>
  <si>
    <t>Amandine / Celtiane</t>
  </si>
  <si>
    <t>Bintje</t>
  </si>
  <si>
    <t>Charlotte</t>
  </si>
  <si>
    <t>Jelly</t>
  </si>
  <si>
    <t>Lady Félicia</t>
  </si>
  <si>
    <t>Victoria</t>
  </si>
  <si>
    <t>Kartoffeln and. festk.</t>
  </si>
  <si>
    <t>Pdt. autres fermes</t>
  </si>
  <si>
    <t>Pat. Altre res. alla cott.</t>
  </si>
  <si>
    <t>Kartoffeln and. mehligk.</t>
  </si>
  <si>
    <t>Pdt. autres farineux</t>
  </si>
  <si>
    <t>Pat. Altre farinose</t>
  </si>
  <si>
    <t>Äpfel</t>
  </si>
  <si>
    <t>Pommes</t>
  </si>
  <si>
    <t>Mele</t>
  </si>
  <si>
    <t>Äpfel Braeburn I</t>
  </si>
  <si>
    <t>Pommes Braeburn I</t>
  </si>
  <si>
    <t>Mele Braeburn I</t>
  </si>
  <si>
    <t>Äpfel Gala I</t>
  </si>
  <si>
    <t>Pommes Gala I</t>
  </si>
  <si>
    <t>Mele Gala I</t>
  </si>
  <si>
    <t>Äpfel Golden I</t>
  </si>
  <si>
    <t>Pommes Golden I</t>
  </si>
  <si>
    <t>Mele Golden I</t>
  </si>
  <si>
    <t>Äpfel Granny Smith I</t>
  </si>
  <si>
    <t>Pommes Granny Smith I</t>
  </si>
  <si>
    <t>Mele Granny Smith I</t>
  </si>
  <si>
    <t>Äpfel Gravensteiner I</t>
  </si>
  <si>
    <t>Pommes Gravenstein I</t>
  </si>
  <si>
    <t>Mele Gravensteiner I</t>
  </si>
  <si>
    <t>Äpfel Jazz I</t>
  </si>
  <si>
    <t>Pommes Jazz I</t>
  </si>
  <si>
    <t>Mele Jazz I</t>
  </si>
  <si>
    <t>Äpfel Rubens I</t>
  </si>
  <si>
    <t>Pommes Rubens I</t>
  </si>
  <si>
    <t>Mele Rubens I</t>
  </si>
  <si>
    <t>Birnen</t>
  </si>
  <si>
    <t>Poires</t>
  </si>
  <si>
    <t>Pere</t>
  </si>
  <si>
    <t>Steinobst</t>
  </si>
  <si>
    <t>Fruits à noyau</t>
  </si>
  <si>
    <t>Frutta a nocciolo</t>
  </si>
  <si>
    <t>Aprikosen</t>
  </si>
  <si>
    <t>Abricots</t>
  </si>
  <si>
    <t>Albicocche</t>
  </si>
  <si>
    <t>Nektarinen</t>
  </si>
  <si>
    <t>Nectarines</t>
  </si>
  <si>
    <t>Pesche noci</t>
  </si>
  <si>
    <t>Zwetschgen</t>
  </si>
  <si>
    <t>Pruneaux</t>
  </si>
  <si>
    <t>Prugne</t>
  </si>
  <si>
    <t>Beeren</t>
  </si>
  <si>
    <t>Baies</t>
  </si>
  <si>
    <t>Bacche</t>
  </si>
  <si>
    <t>Brombeeren</t>
  </si>
  <si>
    <t>Mûres</t>
  </si>
  <si>
    <t>More</t>
  </si>
  <si>
    <t>Erdbeeren Inland</t>
  </si>
  <si>
    <t>Fraises du pays</t>
  </si>
  <si>
    <t>Fragole nostrane</t>
  </si>
  <si>
    <t>Erdbeeren Ausland</t>
  </si>
  <si>
    <t>Fraises de l'étranger</t>
  </si>
  <si>
    <t>Fragole estere</t>
  </si>
  <si>
    <t>Heidelbeeren</t>
  </si>
  <si>
    <t>Myrtilles</t>
  </si>
  <si>
    <t>Mirtilli</t>
  </si>
  <si>
    <t>Himbeeren</t>
  </si>
  <si>
    <t>Framboises</t>
  </si>
  <si>
    <t>Lamponi</t>
  </si>
  <si>
    <t>Groseilles à grappes</t>
  </si>
  <si>
    <t>Ribes</t>
  </si>
  <si>
    <t>Trauben</t>
  </si>
  <si>
    <t>Raisin</t>
  </si>
  <si>
    <t>Uva</t>
  </si>
  <si>
    <t>Raisin blanc sans pépins</t>
  </si>
  <si>
    <t>Uva bianca senza semi</t>
  </si>
  <si>
    <t>Melonen</t>
  </si>
  <si>
    <t>Melon</t>
  </si>
  <si>
    <t>Meloni</t>
  </si>
  <si>
    <t>Melonen Galia</t>
  </si>
  <si>
    <t>Melon Galia</t>
  </si>
  <si>
    <t>Meloni Galia</t>
  </si>
  <si>
    <t>Agrumen</t>
  </si>
  <si>
    <t>Agrumes</t>
  </si>
  <si>
    <t>Agrumi</t>
  </si>
  <si>
    <t>Blondorangen</t>
  </si>
  <si>
    <t>Oranges blondes</t>
  </si>
  <si>
    <t>Arance bionde</t>
  </si>
  <si>
    <t>Clementinen</t>
  </si>
  <si>
    <t>Clémentines</t>
  </si>
  <si>
    <t>Clementine</t>
  </si>
  <si>
    <t>Exotische Früchte</t>
  </si>
  <si>
    <t>Fruits exotiques</t>
  </si>
  <si>
    <t>Frutta esotica</t>
  </si>
  <si>
    <t xml:space="preserve">Tomates </t>
  </si>
  <si>
    <t xml:space="preserve">Pomodori </t>
  </si>
  <si>
    <t>Oignons</t>
  </si>
  <si>
    <t xml:space="preserve">Cipolle </t>
  </si>
  <si>
    <t xml:space="preserve">Oranges </t>
  </si>
  <si>
    <t>Rohmilch</t>
  </si>
  <si>
    <t>Käse</t>
  </si>
  <si>
    <t>Joghurt</t>
  </si>
  <si>
    <t>Yogourt</t>
  </si>
  <si>
    <t>Yogurt</t>
  </si>
  <si>
    <t>Gesamtmarkt</t>
  </si>
  <si>
    <t>Rohmilch bio</t>
  </si>
  <si>
    <t>Rohmilch konventionell</t>
  </si>
  <si>
    <t>Peperoni &amp; Peperoncini</t>
  </si>
  <si>
    <t>Sellerie</t>
  </si>
  <si>
    <t>Lauch</t>
  </si>
  <si>
    <t>Kabis</t>
  </si>
  <si>
    <t>Randen</t>
  </si>
  <si>
    <t>Aktuell</t>
  </si>
  <si>
    <t xml:space="preserve">Vorjahr </t>
  </si>
  <si>
    <t>Poivrons</t>
  </si>
  <si>
    <t>Peperoni</t>
  </si>
  <si>
    <t>Bankkälber T3</t>
  </si>
  <si>
    <t>Lämmer T3</t>
  </si>
  <si>
    <t>Rind</t>
  </si>
  <si>
    <t>Bankmuni T3</t>
  </si>
  <si>
    <t>Bio Weidebeef T3</t>
  </si>
  <si>
    <t>Natura-Beef-Bio T3</t>
  </si>
  <si>
    <t>Wurstwaren</t>
  </si>
  <si>
    <t>gewichteter Durchschnitt</t>
  </si>
  <si>
    <t>Molkereiprodukte</t>
  </si>
  <si>
    <t>Butter</t>
  </si>
  <si>
    <t>Rahm</t>
  </si>
  <si>
    <t>Frischkäse</t>
  </si>
  <si>
    <t>Schnittkäse</t>
  </si>
  <si>
    <t>Schmelzkäse</t>
  </si>
  <si>
    <t>Weichkäse</t>
  </si>
  <si>
    <t>1000 Liter</t>
  </si>
  <si>
    <t>Vollmilch UHT</t>
  </si>
  <si>
    <t>Entrecôte</t>
  </si>
  <si>
    <t>Plätzli à la minute</t>
  </si>
  <si>
    <t>Tranche</t>
  </si>
  <si>
    <t>Scaloppine</t>
  </si>
  <si>
    <t>Nierstücksteak</t>
  </si>
  <si>
    <t>Kotelett</t>
  </si>
  <si>
    <t>Côtelette</t>
  </si>
  <si>
    <t>Cotolette</t>
  </si>
  <si>
    <t>Poulet</t>
  </si>
  <si>
    <t>Plätzli Stotzen</t>
  </si>
  <si>
    <t>Tranches de cuisse</t>
  </si>
  <si>
    <t>Scaloppina di coscia</t>
  </si>
  <si>
    <t>Schlachtschweine</t>
  </si>
  <si>
    <t>Schweinskotelett</t>
  </si>
  <si>
    <t>Quellen Grafiken</t>
  </si>
  <si>
    <t>Freiland</t>
  </si>
  <si>
    <t>Boden</t>
  </si>
  <si>
    <t>Import</t>
  </si>
  <si>
    <t>Ei 50-53g</t>
  </si>
  <si>
    <t>Ei 53+g</t>
  </si>
  <si>
    <t>gekocht</t>
  </si>
  <si>
    <t>4er-Packung</t>
  </si>
  <si>
    <t>6er-Packung</t>
  </si>
  <si>
    <t>10er-Packung</t>
  </si>
  <si>
    <t>Total</t>
  </si>
  <si>
    <t>Link Dashboard Eier</t>
  </si>
  <si>
    <t>Link Infografik Eier</t>
  </si>
  <si>
    <t>Link Website Eier</t>
  </si>
  <si>
    <t>Milch Drink</t>
  </si>
  <si>
    <t>Anteil bio in %</t>
  </si>
  <si>
    <t>Preise Detailhandel und Preisdifferenz bio vs. nicht-bio in %</t>
  </si>
  <si>
    <t>Mengen Detailhandel und Anteil bio in %</t>
  </si>
  <si>
    <t>Methode</t>
  </si>
  <si>
    <t>Erläuterungen</t>
  </si>
  <si>
    <t>Explications</t>
  </si>
  <si>
    <t>Spiegazioni</t>
  </si>
  <si>
    <t>Frischfleisch</t>
  </si>
  <si>
    <t>viande fraîche</t>
  </si>
  <si>
    <t>carne fresca</t>
  </si>
  <si>
    <t>Absatzmengen Detailhandel Frischfleisch</t>
  </si>
  <si>
    <t>Marktstruktur</t>
  </si>
  <si>
    <t>Structure du marché</t>
  </si>
  <si>
    <t>Struttura del mercato</t>
  </si>
  <si>
    <t>Detailhandel</t>
  </si>
  <si>
    <t>Commerce de détail</t>
  </si>
  <si>
    <t>Commercio al dettaglio</t>
  </si>
  <si>
    <t>Erhebung Sammelstellen</t>
  </si>
  <si>
    <t>Relevé dans les centres de collecte</t>
  </si>
  <si>
    <t>Rilevazione centri di raccolta</t>
  </si>
  <si>
    <t>Part sur la base de l’offre linéaire dans les rayons</t>
  </si>
  <si>
    <t>Anteil anhand des linearen Angebots im Verkaufsregal</t>
  </si>
  <si>
    <t>Quota sulla base dell'offerta lineare sullo scaffale</t>
  </si>
  <si>
    <t>%</t>
  </si>
  <si>
    <t>Produktion Inland</t>
  </si>
  <si>
    <t>Production nationale</t>
  </si>
  <si>
    <t>Produzione nazionale</t>
  </si>
  <si>
    <t>aus Kükenstatistik</t>
  </si>
  <si>
    <t>à partir de la statistique des poussins</t>
  </si>
  <si>
    <t>dalla statistica sui pulcini</t>
  </si>
  <si>
    <t>Speisekartoffeln (frisch)</t>
  </si>
  <si>
    <t>CHF/Bund</t>
  </si>
  <si>
    <t>Mois précédent</t>
  </si>
  <si>
    <t>Année précédente</t>
  </si>
  <si>
    <t>Actuel</t>
  </si>
  <si>
    <t>Attuale</t>
  </si>
  <si>
    <t>Mese precedente</t>
  </si>
  <si>
    <t>Anno precedente</t>
  </si>
  <si>
    <t>conventionnel</t>
  </si>
  <si>
    <t>Panier-type différence dans les données</t>
  </si>
  <si>
    <t>ct./kg</t>
  </si>
  <si>
    <t>1000 litres</t>
  </si>
  <si>
    <t>Prix aux producteurs</t>
  </si>
  <si>
    <t>Quantités produites</t>
  </si>
  <si>
    <t>Utilisation en équivalents-lait</t>
  </si>
  <si>
    <t>Prix du commerce de détail</t>
  </si>
  <si>
    <t>Volume de ventes du commerce de détail</t>
  </si>
  <si>
    <t>Chiffre d'affaires du commerce de détail</t>
  </si>
  <si>
    <t>Production: prix et quantités</t>
  </si>
  <si>
    <t>Commerce de détail: prix et quantités</t>
  </si>
  <si>
    <t>Légumes aperçu</t>
  </si>
  <si>
    <t>Légumes données</t>
  </si>
  <si>
    <t>Fruits aperçu</t>
  </si>
  <si>
    <t>Fruits données</t>
  </si>
  <si>
    <t>Pommes de terre aperçu</t>
  </si>
  <si>
    <t>Pommes de terre données</t>
  </si>
  <si>
    <t>Produits laitiers aperçu</t>
  </si>
  <si>
    <t>Produits laitiers données</t>
  </si>
  <si>
    <t>Viance aperçu</t>
  </si>
  <si>
    <t>Viande données</t>
  </si>
  <si>
    <t>Œufs aperçu</t>
  </si>
  <si>
    <t>Œufs données</t>
  </si>
  <si>
    <t>Céréales aperçu</t>
  </si>
  <si>
    <t>Céréales données</t>
  </si>
  <si>
    <t>Pommes de terre bio</t>
  </si>
  <si>
    <t>Viande</t>
  </si>
  <si>
    <t>pas de données</t>
  </si>
  <si>
    <t>Comparaison non bio</t>
  </si>
  <si>
    <t>Part bio en %</t>
  </si>
  <si>
    <t>Part bio</t>
  </si>
  <si>
    <t>Prix du commerce de détail et différence de prix bio vs non bio en %</t>
  </si>
  <si>
    <t>Quantité du commerce de détail et part bio en %</t>
  </si>
  <si>
    <t>Ensemble du marché</t>
  </si>
  <si>
    <t>Poivrons et peperoncini</t>
  </si>
  <si>
    <t>Chou</t>
  </si>
  <si>
    <t>Céleri</t>
  </si>
  <si>
    <t>Poireau</t>
  </si>
  <si>
    <t>Betteraves rouges</t>
  </si>
  <si>
    <t>Produits de laiterie</t>
  </si>
  <si>
    <t>Lait cru</t>
  </si>
  <si>
    <t>Lait cru bio</t>
  </si>
  <si>
    <t>Lait cru conventionnel</t>
  </si>
  <si>
    <t>Lait entier UHT</t>
  </si>
  <si>
    <t>Lait</t>
  </si>
  <si>
    <t>Fromage</t>
  </si>
  <si>
    <t>Fromage frais</t>
  </si>
  <si>
    <t>Fromage en tranches</t>
  </si>
  <si>
    <t>Fromage fondu</t>
  </si>
  <si>
    <t>Fromage à pâte molle</t>
  </si>
  <si>
    <t>Beurre</t>
  </si>
  <si>
    <t>Crème</t>
  </si>
  <si>
    <t>Lait Drink</t>
  </si>
  <si>
    <t>Veau</t>
  </si>
  <si>
    <t>Bœuf</t>
  </si>
  <si>
    <t>Porc</t>
  </si>
  <si>
    <t>Agneau</t>
  </si>
  <si>
    <t>Charcuterie</t>
  </si>
  <si>
    <t>Taureaux d’étal T3</t>
  </si>
  <si>
    <t>Bœuf de patûrage bio T3</t>
  </si>
  <si>
    <t>Bio Natura Beef T3</t>
  </si>
  <si>
    <t>Veaux d'étal T3</t>
  </si>
  <si>
    <t>Porcs de boucherie</t>
  </si>
  <si>
    <t>Agneaux T3</t>
  </si>
  <si>
    <t>Plein air</t>
  </si>
  <si>
    <t>Élevage au sol</t>
  </si>
  <si>
    <t>Œufs importés</t>
  </si>
  <si>
    <t>Œuf 50-53g</t>
  </si>
  <si>
    <t>Œuf 53+g</t>
  </si>
  <si>
    <t>Moyenne pondérée</t>
  </si>
  <si>
    <t>par 4</t>
  </si>
  <si>
    <t>par 6</t>
  </si>
  <si>
    <t>par 10</t>
  </si>
  <si>
    <t>Lien dashboard Œufs</t>
  </si>
  <si>
    <t>Lien infographie Œufs</t>
  </si>
  <si>
    <t>Lien site web Œufs</t>
  </si>
  <si>
    <t>convenzionale</t>
  </si>
  <si>
    <t>**I prezzi medi annuali possono basarsi in parte sul calcolo dei prezzi mensili.</t>
  </si>
  <si>
    <t>Si tratta di prodotti non biologici, indigeni e, se non disponibili, esteri.</t>
  </si>
  <si>
    <t>Paniere delle merci biologico</t>
  </si>
  <si>
    <t>Paniere delle merci non biologico</t>
  </si>
  <si>
    <t>Differenza dei dati del paniere delle merci</t>
  </si>
  <si>
    <t xml:space="preserve">Tomates rondes </t>
  </si>
  <si>
    <t>Pces.</t>
  </si>
  <si>
    <t>pz.</t>
  </si>
  <si>
    <t>1000 litri</t>
  </si>
  <si>
    <t>Prezzi produttori</t>
  </si>
  <si>
    <t>Volumi  produzione</t>
  </si>
  <si>
    <t>Valorizzazione secondo equivalente latte</t>
  </si>
  <si>
    <t>Prezzi commercio al dettaglio</t>
  </si>
  <si>
    <t>Volumi vendite commercio al dettaglio</t>
  </si>
  <si>
    <t>Fatturato commercio al dettaglio</t>
  </si>
  <si>
    <t>Produzione: prezzi e volumi</t>
  </si>
  <si>
    <t>Commercio al dettaglio: prezzi e volumi</t>
  </si>
  <si>
    <t>Panoramica verdura</t>
  </si>
  <si>
    <t>Dati verdura</t>
  </si>
  <si>
    <t>Panoramica frutta</t>
  </si>
  <si>
    <t>Dati frutta</t>
  </si>
  <si>
    <t>Panoramica patate</t>
  </si>
  <si>
    <t>Dati patate</t>
  </si>
  <si>
    <t>Panoramica latticini</t>
  </si>
  <si>
    <t>Dati latticini</t>
  </si>
  <si>
    <t>Panoramica carne</t>
  </si>
  <si>
    <t>Dati carne</t>
  </si>
  <si>
    <t>Panoramica uova</t>
  </si>
  <si>
    <t>Dati uova</t>
  </si>
  <si>
    <t>Panoramica cereali</t>
  </si>
  <si>
    <t>Dati cereali</t>
  </si>
  <si>
    <t>Patate bio</t>
  </si>
  <si>
    <t>Latticini</t>
  </si>
  <si>
    <t>n.d.</t>
  </si>
  <si>
    <t>Paragone non bio</t>
  </si>
  <si>
    <t>Quota bio in %</t>
  </si>
  <si>
    <t>Quota bio</t>
  </si>
  <si>
    <t>Prezzi commercio al dettaglio e differenza di prezzo bio e non bio in %</t>
  </si>
  <si>
    <t>Quantitativi commercio al dettaglio e quota bio in %</t>
  </si>
  <si>
    <t>Peperoni e peperoncini</t>
  </si>
  <si>
    <t xml:space="preserve">Cetrioli </t>
  </si>
  <si>
    <t>Sedano</t>
  </si>
  <si>
    <t>Porro</t>
  </si>
  <si>
    <t>Barbabietole</t>
  </si>
  <si>
    <t>Derivati del latte</t>
  </si>
  <si>
    <t>Latte crudo</t>
  </si>
  <si>
    <t>Latte crudo bio</t>
  </si>
  <si>
    <t>Latte intero UHT</t>
  </si>
  <si>
    <t>Formaggio</t>
  </si>
  <si>
    <t>Formaggio fresco</t>
  </si>
  <si>
    <t>Formaggio affettato</t>
  </si>
  <si>
    <t>Formaggio fuso</t>
  </si>
  <si>
    <t>Formaggio a pasta molle</t>
  </si>
  <si>
    <t>Burro</t>
  </si>
  <si>
    <t>Panna</t>
  </si>
  <si>
    <t>Latte Drink</t>
  </si>
  <si>
    <t>Vitello</t>
  </si>
  <si>
    <t>Pollo</t>
  </si>
  <si>
    <t>Manzo</t>
  </si>
  <si>
    <t>Maiale</t>
  </si>
  <si>
    <t>Agnello</t>
  </si>
  <si>
    <t>Insaccati</t>
  </si>
  <si>
    <t>Steak d’aloyau</t>
  </si>
  <si>
    <t>Bistecca rognonata</t>
  </si>
  <si>
    <t>Torelli da banco T3</t>
  </si>
  <si>
    <t>Natura Beef bio T3</t>
  </si>
  <si>
    <t>Vitelli da banco T3</t>
  </si>
  <si>
    <t xml:space="preserve">Suini da macello </t>
  </si>
  <si>
    <t>Agnelli T3</t>
  </si>
  <si>
    <t>All'aperto</t>
  </si>
  <si>
    <t>suolo</t>
  </si>
  <si>
    <t>Importazione</t>
  </si>
  <si>
    <t>Uovo 50-53 g</t>
  </si>
  <si>
    <t>Uovo 53+ g</t>
  </si>
  <si>
    <t>Media ponderata</t>
  </si>
  <si>
    <t xml:space="preserve">Confezione da 4 </t>
  </si>
  <si>
    <t>Totale</t>
  </si>
  <si>
    <t>sodo</t>
  </si>
  <si>
    <t>Link dashboard uova</t>
  </si>
  <si>
    <t>Link infografica uova</t>
  </si>
  <si>
    <t>Link sito uova</t>
  </si>
  <si>
    <t>CHF/litre</t>
  </si>
  <si>
    <t>CHF/oeuf</t>
  </si>
  <si>
    <t>CHF/pièce</t>
  </si>
  <si>
    <t>CHF/l</t>
  </si>
  <si>
    <t>CHF/uovo</t>
  </si>
  <si>
    <t>CHF/pz.</t>
  </si>
  <si>
    <t>Preise Produzenten franko Schlachthof</t>
  </si>
  <si>
    <t>Mengen Poduktion</t>
  </si>
  <si>
    <t>Erdbeeren</t>
  </si>
  <si>
    <t>Fraises</t>
  </si>
  <si>
    <t>Fragole</t>
  </si>
  <si>
    <t>Pfirsich</t>
  </si>
  <si>
    <t>Trauben weiss</t>
  </si>
  <si>
    <t>Raisin blanc</t>
  </si>
  <si>
    <t>Uva bianca</t>
  </si>
  <si>
    <t>Grapefruits &amp; Pomelos</t>
  </si>
  <si>
    <t>Zitronen</t>
  </si>
  <si>
    <t>Avocados</t>
  </si>
  <si>
    <t>Ananas</t>
  </si>
  <si>
    <t>Mangos</t>
  </si>
  <si>
    <t>Wassermelonen</t>
  </si>
  <si>
    <t>Cfr. non bio / Quota bio</t>
  </si>
  <si>
    <t>Cf. non bio / Part bio</t>
  </si>
  <si>
    <t>Vergl. nicht-bio / Anteil bio</t>
  </si>
  <si>
    <t>Cf. année précédente</t>
  </si>
  <si>
    <t>Tonnes</t>
  </si>
  <si>
    <t>Tonnellate</t>
  </si>
  <si>
    <t>Gemüse ohne Kartoffeln</t>
  </si>
  <si>
    <t>Methoden</t>
  </si>
  <si>
    <t>Methoden bereichsübergreifend</t>
  </si>
  <si>
    <t>Anzahl Wochen</t>
  </si>
  <si>
    <r>
      <t xml:space="preserve">Produzentenpreis </t>
    </r>
    <r>
      <rPr>
        <b/>
        <sz val="11"/>
        <color theme="1"/>
        <rFont val="Calibri"/>
        <family val="2"/>
      </rPr>
      <t>bio und konventionell</t>
    </r>
    <r>
      <rPr>
        <sz val="10"/>
        <color theme="1"/>
        <rFont val="Calibri"/>
        <family val="2"/>
      </rPr>
      <t xml:space="preserve"> </t>
    </r>
    <r>
      <rPr>
        <b/>
        <sz val="10"/>
        <color theme="1"/>
        <rFont val="Arial"/>
        <family val="2"/>
      </rPr>
      <t>und Preisdifferenz</t>
    </r>
  </si>
  <si>
    <t>Gesamtmilch, CH-Ø</t>
  </si>
  <si>
    <t>Total CH</t>
  </si>
  <si>
    <t>Nicht-bio</t>
  </si>
  <si>
    <t>Non bio</t>
  </si>
  <si>
    <t>Detailhandel: Preise und Mengen bio</t>
  </si>
  <si>
    <t>Commerce de détail: prix et quantités bio</t>
  </si>
  <si>
    <t>Commercio al dettaglio: prezzi e volumi bio</t>
  </si>
  <si>
    <t>Produktion: Preise und Mengen bio</t>
  </si>
  <si>
    <t>Production: prix et quantités bio</t>
  </si>
  <si>
    <t>Produzione: prezzi e volumi bio</t>
  </si>
  <si>
    <t>CHF/kg (Kiwi: CHF/Stück)</t>
  </si>
  <si>
    <t>CHF/kg (Kiwi: CHF/pz.)</t>
  </si>
  <si>
    <t>mehr</t>
  </si>
  <si>
    <t>Marktzahlen Bio</t>
  </si>
  <si>
    <t>Festkochende</t>
  </si>
  <si>
    <t>Patate da tavola (fresche)</t>
  </si>
  <si>
    <t>fr./mazzo</t>
  </si>
  <si>
    <t>Volume delle vendite nel commercio al dettaglio della carne fresca</t>
  </si>
  <si>
    <t>Verdure senza patate</t>
  </si>
  <si>
    <t>Pesca</t>
  </si>
  <si>
    <t>Pompelmo e pomelo</t>
  </si>
  <si>
    <t>Mandarini e clementine</t>
  </si>
  <si>
    <t>Limone</t>
  </si>
  <si>
    <t>Avocado</t>
  </si>
  <si>
    <t>Mango</t>
  </si>
  <si>
    <t>Anguria</t>
  </si>
  <si>
    <t>Prezzi al produttore franco macello</t>
  </si>
  <si>
    <t>Metodi</t>
  </si>
  <si>
    <t>Metodi trasversali</t>
  </si>
  <si>
    <t>Pommes de terre de table (fraîches)</t>
  </si>
  <si>
    <t>CHF/botte</t>
  </si>
  <si>
    <t>Ventes de viande fraîche dans le commerce de détail</t>
  </si>
  <si>
    <t>Légumes sans les pommes de terre</t>
  </si>
  <si>
    <t>Pêches</t>
  </si>
  <si>
    <t>Grapefruits et pomelos</t>
  </si>
  <si>
    <t>Mandarines et clémentines</t>
  </si>
  <si>
    <t>Citrons</t>
  </si>
  <si>
    <t>Avocats</t>
  </si>
  <si>
    <t>Mangues</t>
  </si>
  <si>
    <t>Pastèques</t>
  </si>
  <si>
    <t>Prix aux producteurs franco abattoir</t>
  </si>
  <si>
    <t>Méthodes</t>
  </si>
  <si>
    <t>Méthodes transversales</t>
  </si>
  <si>
    <t>Prix à la production bio et conventionnel et différence de prix</t>
  </si>
  <si>
    <t>Lait total, Ø CH</t>
  </si>
  <si>
    <t>CHF/kg (kiwis: CHF/pièce)</t>
  </si>
  <si>
    <t>Nombre de semaines</t>
  </si>
  <si>
    <t>Chiffres du marché bio</t>
  </si>
  <si>
    <t>plus</t>
  </si>
  <si>
    <t>Marktaktuell</t>
  </si>
  <si>
    <t>Markt aktuell</t>
  </si>
  <si>
    <t>Actualités du marché</t>
  </si>
  <si>
    <t xml:space="preserve">Situazione del mercato </t>
  </si>
  <si>
    <t>Prezzo al produttore bio/convenzionale e differenza di prezzo</t>
  </si>
  <si>
    <t>Latte intero, CH-Ø</t>
  </si>
  <si>
    <t>Totale CH</t>
  </si>
  <si>
    <t>Di più</t>
  </si>
  <si>
    <t>Numero di settimane</t>
  </si>
  <si>
    <t>Cifre del mercato bio</t>
  </si>
  <si>
    <t>1)</t>
  </si>
  <si>
    <t>2)</t>
  </si>
  <si>
    <t>3)</t>
  </si>
  <si>
    <t>Preise franko Sammelstelle</t>
  </si>
  <si>
    <t>Weizen</t>
  </si>
  <si>
    <t xml:space="preserve">Raps </t>
  </si>
  <si>
    <t>Knospe</t>
  </si>
  <si>
    <t>Top</t>
  </si>
  <si>
    <t>CHF/100kg</t>
  </si>
  <si>
    <t>Preise franko Mühle</t>
  </si>
  <si>
    <t>Mengen Sammelstelle</t>
  </si>
  <si>
    <t>Mengen Mühle</t>
  </si>
  <si>
    <t>Sonnenblumen</t>
  </si>
  <si>
    <t>Preise Sammelstelle</t>
  </si>
  <si>
    <t>Preise Mühle</t>
  </si>
  <si>
    <t>CHF/100kg bzw. t</t>
  </si>
  <si>
    <t>konv.</t>
  </si>
  <si>
    <t>Ø settimanale</t>
  </si>
  <si>
    <t>Ø 4 Wochen</t>
  </si>
  <si>
    <t>Ø 4 semaines</t>
  </si>
  <si>
    <t>Cf. mois précédent*</t>
  </si>
  <si>
    <t>Vergleich Vormonat*</t>
  </si>
  <si>
    <t>Cfr. anno precedente</t>
  </si>
  <si>
    <t xml:space="preserve">Cfr. mese precedente* </t>
  </si>
  <si>
    <t>Osservazioni: * Volume delle vendite nel commercio al dettaglio convertito su 4 settimane</t>
  </si>
  <si>
    <t>Remarques: * Quantités écoulées dans le commerce de détail converties en quantités portant sur 4 semaines</t>
  </si>
  <si>
    <t>Anmerkung: * Absatzmengen Detailhandel auf 4 Wochen umgerechnet</t>
  </si>
  <si>
    <t>Prix bio à la production franco abattoir et évolution</t>
  </si>
  <si>
    <t>Prezzi bio al produttore franco macello ed evoluzione</t>
  </si>
  <si>
    <t>Bio-Preise Produzenten franko Schlachthof und Entwicklung</t>
  </si>
  <si>
    <t>Gemüse Titel</t>
  </si>
  <si>
    <t>Milch Titel</t>
  </si>
  <si>
    <t>Milchprodukte Titel</t>
  </si>
  <si>
    <t>Fleisch Titel</t>
  </si>
  <si>
    <t>Eier Titel</t>
  </si>
  <si>
    <t>Früchte Titel</t>
  </si>
  <si>
    <t>Latte crudo conv.</t>
  </si>
  <si>
    <t>Preise franko Sammelstelle und Mühle</t>
  </si>
  <si>
    <t>Saucisses de Vienne</t>
  </si>
  <si>
    <t>Getreide/Ölsaaten</t>
  </si>
  <si>
    <t>Céréales/Oléagineux</t>
  </si>
  <si>
    <t>Cereali/Semi oleosi</t>
  </si>
  <si>
    <t>Prix franco centre collecteur</t>
  </si>
  <si>
    <t>Prix centre collecteur</t>
  </si>
  <si>
    <t>Quantités centre collecteur</t>
  </si>
  <si>
    <t>Prix franco minoterie</t>
  </si>
  <si>
    <t>Prix minoterie</t>
  </si>
  <si>
    <t>Quantités minoterie</t>
  </si>
  <si>
    <t>Blé</t>
  </si>
  <si>
    <t xml:space="preserve">Colza </t>
  </si>
  <si>
    <t>Tournesol</t>
  </si>
  <si>
    <t>Bourgeon</t>
  </si>
  <si>
    <t>CHF/100kg ou t</t>
  </si>
  <si>
    <t>Vue d’ensemble céréales</t>
  </si>
  <si>
    <t>Conv.</t>
  </si>
  <si>
    <t>Prezzi franco centro di raccolta</t>
  </si>
  <si>
    <t>Prezzi al centro di raccolta</t>
  </si>
  <si>
    <t>Quantitativi centro di raccolta</t>
  </si>
  <si>
    <t xml:space="preserve">Prezzi franco mulino </t>
  </si>
  <si>
    <t>Prezzi al mulino</t>
  </si>
  <si>
    <t>Quantitativi mulino</t>
  </si>
  <si>
    <t>Prezzi e quantitativi franco mulino</t>
  </si>
  <si>
    <t>Frumento</t>
  </si>
  <si>
    <t>Girasole</t>
  </si>
  <si>
    <t>Gemma</t>
  </si>
  <si>
    <t>Fr./100kg o t</t>
  </si>
  <si>
    <t>conv.</t>
  </si>
  <si>
    <t>Geschnetzeltes</t>
  </si>
  <si>
    <t>Koteletts</t>
  </si>
  <si>
    <t>Steak/Schnitzel</t>
  </si>
  <si>
    <t>Braten</t>
  </si>
  <si>
    <t>Filet</t>
  </si>
  <si>
    <t>Hack</t>
  </si>
  <si>
    <t>Ragout</t>
  </si>
  <si>
    <t>Siedfleisch</t>
  </si>
  <si>
    <t>Brust</t>
  </si>
  <si>
    <t>Flügeli</t>
  </si>
  <si>
    <t>Ganz/Halb</t>
  </si>
  <si>
    <t>Schenkel</t>
  </si>
  <si>
    <t>Steak</t>
  </si>
  <si>
    <t>Aufschnitt</t>
  </si>
  <si>
    <t>Cervelat</t>
  </si>
  <si>
    <t>Rohschinken</t>
  </si>
  <si>
    <t>Salami / Rohwürste</t>
  </si>
  <si>
    <t>Saucisson/Schüblig</t>
  </si>
  <si>
    <t>Schinken</t>
  </si>
  <si>
    <t>Speck</t>
  </si>
  <si>
    <t>Trockenfleisch</t>
  </si>
  <si>
    <t>Absatzmengen Detailhandel Charcuterie</t>
  </si>
  <si>
    <t>Preise Detailhandel Frischfleisch</t>
  </si>
  <si>
    <t>Johannisbeeren</t>
  </si>
  <si>
    <t>Kernobst</t>
  </si>
  <si>
    <t>Milch Past</t>
  </si>
  <si>
    <t>Milch UHT</t>
  </si>
  <si>
    <t>Parmesam</t>
  </si>
  <si>
    <t>Hüttenkäse</t>
  </si>
  <si>
    <t>Kochbutter</t>
  </si>
  <si>
    <t>Halbrahm</t>
  </si>
  <si>
    <t>Kaffeerahm</t>
  </si>
  <si>
    <t>Joghurt Exotic</t>
  </si>
  <si>
    <t>Joghurt Aromen</t>
  </si>
  <si>
    <t>* Absatzmengen Detailhandel auf 4 Wochen umgerechnet</t>
  </si>
  <si>
    <t>* Quantités écoulées dans le commerce de détail converties en quantités portant sur 4 semaines</t>
  </si>
  <si>
    <t>* Volume delle vendite nel commercio al dettaglio convertito su 4 settimane</t>
  </si>
  <si>
    <t>Lait pasteurisé</t>
  </si>
  <si>
    <t>Lait UHT</t>
  </si>
  <si>
    <t>Parmesan</t>
  </si>
  <si>
    <t>Cottage cheese</t>
  </si>
  <si>
    <t>Beurre de cuisine</t>
  </si>
  <si>
    <t>Demi-crème</t>
  </si>
  <si>
    <t>Crème à café</t>
  </si>
  <si>
    <t>Yogourt aux fruits exotiques</t>
  </si>
  <si>
    <t>Yogourt aux arômes</t>
  </si>
  <si>
    <t>Volumes des ventes de charcuterie au détail</t>
  </si>
  <si>
    <t>Prix de la viande fraîche au détail</t>
  </si>
  <si>
    <t>Charcuterie en tranches</t>
  </si>
  <si>
    <t>Rôti</t>
  </si>
  <si>
    <t>Blancs</t>
  </si>
  <si>
    <t>Cervelas</t>
  </si>
  <si>
    <t>Ailes</t>
  </si>
  <si>
    <t>Entier / demi</t>
  </si>
  <si>
    <t>Émincé</t>
  </si>
  <si>
    <t>Hachis</t>
  </si>
  <si>
    <t>Côtelettes</t>
  </si>
  <si>
    <t>Ragoût</t>
  </si>
  <si>
    <t>Jambon cru</t>
  </si>
  <si>
    <t>Salami / saucisses sèches</t>
  </si>
  <si>
    <t>Saucisson / Schüblig</t>
  </si>
  <si>
    <t>Cuisses</t>
  </si>
  <si>
    <t>Jambon</t>
  </si>
  <si>
    <t>Bouilli</t>
  </si>
  <si>
    <t>Lard</t>
  </si>
  <si>
    <t>Steak / escalope</t>
  </si>
  <si>
    <t>Viande séchée</t>
  </si>
  <si>
    <t>Prodotti di salumeria</t>
  </si>
  <si>
    <t>Volumi di smercio commercio al dettaglio prodotti di salumeria</t>
  </si>
  <si>
    <t>Prezza commercio al dettaglio carne fresca</t>
  </si>
  <si>
    <t>Affettati</t>
  </si>
  <si>
    <t>Arrosto</t>
  </si>
  <si>
    <t>Petto</t>
  </si>
  <si>
    <t>Filetto</t>
  </si>
  <si>
    <t>Alette</t>
  </si>
  <si>
    <t>Intero/mezzo</t>
  </si>
  <si>
    <t>Sminuzzata</t>
  </si>
  <si>
    <t>Carne macinata</t>
  </si>
  <si>
    <t>Costolette</t>
  </si>
  <si>
    <t>Spezzatino</t>
  </si>
  <si>
    <t>Prosciutto crudo</t>
  </si>
  <si>
    <t>Salame / salsicce crude</t>
  </si>
  <si>
    <t>Salsiccia</t>
  </si>
  <si>
    <t>Coscia</t>
  </si>
  <si>
    <t>Prosciuto cotto</t>
  </si>
  <si>
    <t>Bollito</t>
  </si>
  <si>
    <t>Pancetta</t>
  </si>
  <si>
    <t>Bistecca</t>
  </si>
  <si>
    <t>Bistecca/scaloppa</t>
  </si>
  <si>
    <t>Carne secca</t>
  </si>
  <si>
    <t>Latte past</t>
  </si>
  <si>
    <t>Latte UHT</t>
  </si>
  <si>
    <t>Formaggio da raclette</t>
  </si>
  <si>
    <t>Parmigiano</t>
  </si>
  <si>
    <t>Burro da cucina</t>
  </si>
  <si>
    <t>Panna semigrassa</t>
  </si>
  <si>
    <t>Panna per caffè</t>
  </si>
  <si>
    <t>Yogurt alla frutta esotica</t>
  </si>
  <si>
    <t>Yogurt aromatizzato</t>
  </si>
  <si>
    <t>Frutta a granelli</t>
  </si>
  <si>
    <t>Der Fachbereich Marktanalysen publiziert verschiedene Konsumentenpreise, die auf unterschiedlichen Erhebungssystemen basieren:</t>
  </si>
  <si>
    <t>Preiserhebung des Fachbereichs Marktanalysen</t>
  </si>
  <si>
    <t>Preiserhebung des Bunddesamts für Statistik zur Berechnung des Landesindex der Konsumentenpreise LIK</t>
  </si>
  <si>
    <t>Indexierte Konsumentenpreise findet man zudem im Landesindex der Konsumentenpreise LIK, welcher vom Bundesamt für Statistik publiziert wird und eine monatliche Periodizität aufweist.</t>
  </si>
  <si>
    <t>Konsumentenpreise</t>
  </si>
  <si>
    <t>Prix à la consommation</t>
  </si>
  <si>
    <t>Le secteur Analyses du marché publie différents prix à la consommation relevés suivant diverses méthodes.</t>
  </si>
  <si>
    <t>Relevé des prix par le secteur Analyses du marché</t>
  </si>
  <si>
    <t>Prix relevés par l’Office fédéral de la statistique pour calculer l’indice suisse des prix à la consommation (IPC)</t>
  </si>
  <si>
    <t>Les prix indexés à la consommation figurent en outre dans l’indice suisse des prix à la consommation (IPC), calculé chaque mois par l’Office fédéral de la statistique.</t>
  </si>
  <si>
    <t>Prezzi al consumo</t>
  </si>
  <si>
    <t xml:space="preserve">Il Settore Analisi del mercato pubblica vari prezzi al consumo, basati su diversi sistemi di rilevazione. </t>
  </si>
  <si>
    <t>Rilevazione dei prezzi del Settore Analisi del mercato</t>
  </si>
  <si>
    <t>Rilevazione dei prezzi dell’Ufficio federale di statistica per il conteggio dell’Indice nazionale dei prezzi al consumo IPC</t>
  </si>
  <si>
    <t>I prezzi al consumo indicizzati sono inoltre disponibili nell’Indice nazionale dei prezzi al consumo IPC pubblicato a cadenza mensile dall’Ufficio federale di statistica.</t>
  </si>
  <si>
    <t>Tomaten Cherry</t>
  </si>
  <si>
    <t>Tomates-cerises</t>
  </si>
  <si>
    <t>Pomodori cherry</t>
  </si>
  <si>
    <t>Mercato totale</t>
  </si>
  <si>
    <t>Pesche noci bio: un inizio caro</t>
  </si>
  <si>
    <t>Ventes de charcuterie dans le commerce de détail</t>
  </si>
  <si>
    <t>Volume delle vendite nel commercio al dettaglio delle prodotti di salumeria</t>
  </si>
  <si>
    <t>Milch frisch</t>
  </si>
  <si>
    <t>Gesamtmarkt (inkl. pflanzl. Joghurts)</t>
  </si>
  <si>
    <t>Lait frais</t>
  </si>
  <si>
    <t>Latte fresco</t>
  </si>
  <si>
    <t>Mercato totale (incl. yogurt veg.)</t>
  </si>
  <si>
    <t>Ensemble du marché (y c. yoghourts vég.)</t>
  </si>
  <si>
    <t>Mandarinen &amp; Clementinen</t>
  </si>
  <si>
    <t>Erläuterungen zu den Methoden:</t>
  </si>
  <si>
    <t>Explications des méthodes:</t>
  </si>
  <si>
    <t>Spiegazioni dei metodi:</t>
  </si>
  <si>
    <t>Nota: I dati già pubblicati, compresi quelli dei periodi precedenti, possono subire ulteriori modifiche.</t>
  </si>
  <si>
    <t>Bemerkung: Bereits publizierte Daten, einschliesslich der Vorperioden, können zu einem späteren Zeitpunkt revidiert werden.</t>
  </si>
  <si>
    <t>Remarque: Les données déjà publiées, y compris celles des périodes précédentes, peuvent être révisées ultérieurement.</t>
  </si>
  <si>
    <t>in CHF/kg (Salatgurken und Eisberg CHF/Stk.)</t>
  </si>
  <si>
    <t>en CHF/kg (concombre à salade et laitue iceberg CHF/unité)</t>
  </si>
  <si>
    <t>in fr./kg (cetrioli e lattuga iceberg fr./pz.)</t>
  </si>
  <si>
    <t xml:space="preserve"> </t>
  </si>
  <si>
    <t xml:space="preserve">Anmerkung Früchte und Gemüse: Bei der Preisberechnung wurde die Gewichtung der Detailhandelskanäle aktualisiert und verfeinert. Deshalb unterscheiden sich die Preise im Vergleich zu den vorigen Publikationen. Ausserdem werden neu für bestimmte Salate die Preise pro Stück ausgewiesen (Eisberg und Eichblatt). </t>
  </si>
  <si>
    <t>Remarques fruits et légumes: Les pondérations des différents canaux de distribution du commerce de détail pour le calcul des prix ont été actualisées et améliorées. Par conséquent, les prix diffèrent de ceux des publications précédentes. En outre, les prix de certaines salades sont maintenant indiqués par pièce (Laitue iceberg et Feuille-de-chêne).</t>
  </si>
  <si>
    <t>Osservazioni frutta e verdura: Nel calcolo del prezzo si è aggiornata e precisata la ponderazione dei canali del commercio al dettaglio ragion per cui i prezzi differiscono da quelli contenuti nelle pubblicazioni precedenti. Inoltre, per determinate insalate vengono ora indicati i prezzi per cespo (lattuga iceberg e lattughino foglia di quercia).</t>
  </si>
  <si>
    <t>fr./kg</t>
  </si>
  <si>
    <t>Quelle: NielsenIQ Switzerland, Total Market Consumer/Retail Panel</t>
  </si>
  <si>
    <t>Source: NielsenIQ Switzerland, Total Market Consumer/Retail Panel</t>
  </si>
  <si>
    <t>Fonte: NielsenIQ Switzerland, Total Market Consumer/Retail Panel</t>
  </si>
  <si>
    <t>Publikationsrecht: Weiterverarbeitung und Publikation unter Quellenangabe "BLW, Fachbereich Marktanalysen; NielsenIQ Switzerland, Total Market Consumer/Retail Panel" gestattet.</t>
  </si>
  <si>
    <t>Droit de publication: traitement et publication autorisés sous réserve de la mention de la source «OFAG, secteur Analyses du marché; NielsenIQ Switzerland, Total Market Consumer/Retail Panel».</t>
  </si>
  <si>
    <t>Diritto di pubblicazione: rielaborazione e pubblicazione consentite citando la fonte “UFAG, Settore Analisi del mercato; NielsenIQ Switzerland, Total Market Consumer/Retail Panel”</t>
  </si>
  <si>
    <t>Bei der Datenerhebung des Fachbereichs Marktanalysen werden die Preise der Leader-Produkte (meistverkaufte Standard-Produkte einer Produktkategorie) entweder im Laden erhoben oder uns direkt vom Detailhandel gemeldet. Betrachtet man beispielsweise den Emmentalerkäse, so wird der Preis von klassischem Emmentaler erhoben. Mit dieser Erhebungsmethode kann die Preisentwicklung von diesem spezifischen Produkt genau nachverfolgt werden. Die definierten Produkte bleiben über die Zeit konstant, dies erhöht die Vergleichbarkeit der Preise über die Zeit. Die Preiserhebung deckt die wichtigsten Akteure im Schweizer Detailhandel ab.
Aktionspreise fliessen in die Berechnung ein und werden entsprechend ihrem Mehrabsatz gewichtet, wobei die Gewichtungsfaktoren für Aktionen über die Zeit konstant gehalten werden.
Die Preise werden zudem nach Regionen und Marktanteilen der Detailhändler gewichtet. Die regionale Gewichtung basiert auf den Bevölkerungszahlen des Bundesamts für Statistik und wird jährlich angepasst. Die Marktanteile der Detailhändler werden jährlich anhand der Verkaufsmengen bestimmt, welche auf NielsenIQ Switzerland, Total Market Consumer/Retail Panel beruhen.
Aus der Erhebung resultieren für die beobachteten Produkte regionale und nationale Durchschnittspreise für den Schweizer Detailhandel. Die Periodizitäten der Daten variieren je nach Bereich von wöchentlich, monatlich bis halbjährlich.</t>
  </si>
  <si>
    <t>L’enquête menée par le secteur Analyses du marché se base sur les prix des produits leaders (c’est-à-dire les produits ordinaires les plus vendus de leur catégorie), qui sont soit relevés dans les magasins, soit communiqués directement par les détaillants. Si l’on considère par exemple le prix du fromage Emmentaler, le prix relevé est celui de l’Emmentaler classique. Cette méthode permet de suivre précisément l’évolution de ce produit en particulier. Les produits formant l’échantillon sont définis et ne varient pas, ce qui contribue au fait que les prix restent durablement comparables. Ajoutons que l’enquête couvre les principaux acteurs du commerce de détail suisse.
Les prix promotionnels sont inclus dans le calcul et sont pondérés en fonction de l’augmentation des volumes de marchandises écoulées du fait d’opérations de promotion des ventes ; précisions que cette pondération est fixe.
En outre, les prix sont pondérés par régions et en fonction des parts de marché que détiennent les différents détaillants. La pondération régionale s’appuie sur les données démographiques fournies par l’Office fédéral de la statistique ; elle est mise à jour chaque année. Quant aux parts de marché des détaillants, elles sont définies chaque année en fonction des volumes des ventes, lesquels sont communiqués par NielsenIQ Switzerland, Total Market Consumer/Retail Panel. 
L’enquête permet ainsi de calculer des prix moyens régionaux et nationaux pour les produits considérés. Ces prix sont mis à jour à intervalles variables : chaque semaine, chaque mois ou chaque semestre, selon le domaine.</t>
  </si>
  <si>
    <t>Nell’ambito della rilevazione dei dati del Settore Analisi del mercato, i prezzi dei prodotti leader (prodotti standard più venduti di una categoria di prodotti) sono rilevati nei negozi oppure segnalati direttamente dal commercio al dettaglio. Nel caso dell’Emmentaler, ad esempio, si rileva il prezzo di quello classico. Mediante questo metodo di rilevazione, si può seguire nel dettaglio l’evoluzione dei prezzi del prodotto specifico. I prodotti definiti restano costanti nel tempo, il che aumenta la comparabilità dei prezzi. La rilevazione dei prezzi copre i principali attori del commercio al dettaglio svizzero.   
Le offerte promozionali sono considerate nel conteggio e sono ponderate a seconda dell’incremento dello smercio, mantenendo costanti nel tempo i relativi fattori di ponderazione.
I prezzi sono inoltre ponderati in base alle regioni e alle quote di mercato dei commercianti al dettaglio. La ponderazione regionale si basa sui dati relativi alla popolazione dell’Ufficio federale di statistica ed è adeguata annualmente. Le quote di mercato dei commercianti al dettaglio sono definite secondo i quantitativi delle vendite basati sui dati di NielsenIQ Switzerland, Total Market Consumer/Retail Panel.
Dalla rilevazione risultano i prezzi medi a livello regionale e nazionale dei prodotti osservati per il commercio al dettaglio svizzero. La periodicità dei dati varia a seconda del settore da settimanale, a mensile o a semestrale.</t>
  </si>
  <si>
    <t>NielsenIQ Switzerland, Total Market Consumer/Retail Panel</t>
  </si>
  <si>
    <t>Eine andere Datenquelle für Detailhandelspreise ist das Retail- /Konsumentenpanel von NielsenIQ Switzerland. Diese Zahlen basieren auf den Verkaufsdaten (Scanningdaten) verschiedener Detailhändler, welche mit den Daten eines Konsumentenpanels ergänzt und verfeinert werden. Das Konsumentenpanel von NielsenIQ Switzerland erfasst die Konsumangaben von 4000 repräsentativen Haushalten.
Bei dieser Erhebungsmethode beinhaltet der Preis von Emmentalerkäse den mengengewichteten Durchschnittspreis aller verkauften Produkte in der Kategorie Emmentalerkäse, d.h. dieser Preis beinhaltet beispielsweise auch die Preise von Emmentaler mild und surchoix. Weiter werden neben Standardprodukten auch Premium- Marken- und Labelprodukte sowie Produkte von Niedrigpreislinien erfasst. Damit basiert vor allem der Nicht-Bio-Preis oft auf einem relativ breiten Produktspektrum. Mit dieser Erhebungsart kann man nicht die Preisentwicklung eines spezifischen Produktes verfolgen, dafür aber die Preisentwicklung einer ganzen Produktkategorie. Somit werden beispielsweise Konsumverschiebungen zu teureren oder günstigeren Produkten abgebildet. Zudem werden in dieser Datenbasis auch nachträgliche Anpassungen des Listenpreises im Laden berücksichtigt, wie z.B. Preissenkungen kurz vor Ablaufdatum, weil sie auf Scanningdaten beruht.
Die Periodizität der Nielsen-Daten ist monatlich. Das Datenpanel von NielsenIQ Switzerland gewährt jeweils eine Vergleichbarkeit über die letzten 37 Monate. Bei älteren Monatsdaten kann die Vergleichbarkeit je nach Anpassungen eingeschränkt sein.</t>
  </si>
  <si>
    <t>Il existe une autre source d’informations servant à calculer les prix du commerce de détail : le panel des détaillants et des consommateurs de NielsenIQ Switzerland. Les données issues de cet échantillon proviennent des chiffres des ventes (données du scannage des articles aux caisses) communiqués par différents détaillants, des chiffres complétés et affinés par les données d’un panel de consommateurs. Pour établir son panel de consommateurs, NielsenIQ Switzerland enregistre la consommation de 4 000 ménages représentatifs. 
Suivant cette méthode, le prix de l’Emmentaler inclut le prix moyen et pondéré en volume de tous les produits vendus dans la catégorie de ce fromage ; autrement dit, il contient par exemple celui de l’Emmentaler doux et celui de l’Emmentaler surchoix. En outre, ce sont non seulement les prix des produits ordinaires qui sont enregistrés, mais encore ceux des produits de marques premium et des produits labellisés, ainsi que les produits premier prix. La méthode permet donc une analyse sur un ensemble relativement large de produits, surtout en ce qui concerne les denrées de production conventionnelle. Les enquêtes de ce genre ne permettent pas de suivre les prix d’un produit en particulier, mais ceux de toute une catégorie de produits. Il est possible d’y voir par exemple des mouvements de la consommation vers des produits plus chers, ou au contraire vers des denrées meilleur marché. La base que constituent ces données tient compte des modifications apportées aux prix par les magasins, entre autres les réductions visant à écouler les marchandises avant leur date limite de consommation, étant donné qu’elle repose sur le scannage aux caisses.
Les données NielsenIQ Switzerland sont relevées chaque mois. Le panel de données de cette société garantit des données comparables sur les 37 derniers mois. La comparaison peut être limitée avec les données plus anciennes.</t>
  </si>
  <si>
    <t>Un’altra fonte di dati per i prezzi del commercio al dettaglio è il panel dei consumatori/del commercio al dettaglio di NielsenIQ Switzerland. Queste cifre si basano sui dati delle vendite di vari commercianti al dettaglio (dati della scansione), completati e affinati con i dati di un panel dei consumatori. Il panel dei consumatori di NielsenIQ Switzerland registra i dati di consumo di 4000 economie domestiche rappresentative. 
In questo metodo di rilevazione il prezzo dell’Emmentaler comprende il prezzo medio ponderato in base al quantitativo di tutti i prodotti venduti in tale categoria, ovvero per esempio include anche i prezzi di Emmentaler dolce e surchoix. Oltre a questi prodotti standard, sono considerati anche i prodotti premium, quelli di marca, quelli con label e quelli del segmento a basso prezzo. In tal modo, soprattutto il prezzo dei prodotti convenzionali si basa spesso su una gamma di articoli relativamente ampia. Questa modalità di rilevazione non consente di seguire l’evoluzione dei prezzi di un prodotto specifico, bensì quella di un’intera categoria di prodotti. In tal modo sono rappresentate per esempio le variazioni di consumo verso prodotti più costosi o più economici. Inoltre all’interno di questa base di dati sono considerati anche adeguamenti successivi del listino prezzi nel negozio, come per esempio le riduzioni di prezzo poco prima della data di scadenza in quanto incidono sui dati della scansione.
La periodicità del pannello di NielsenIQ Switzerland è mensile e garantisce un confronto nell’arco degli ultimi 37 mesi. Nel caso di dati mensili precedenti, la comparabilità può essere limitata a seconda degli adeguamenti.</t>
  </si>
  <si>
    <t>Ab dem August-Bericht basieren die Detailhandelspreise für Milch, Fleisch und Kartoffeln in den Marktzahlen Bio nicht mehr auf unserer Eigenerhebung, sondern auf dem Retail- /Konsumentenpanel von NielsenIQ Switzerland. Diese Änderung wurde für diese Preise auch rückwirkend übernommen. Auf Grund der unterschiedlichen Erhebungsmethoden können die Detailhandelspreise in den älteren Berichten nicht mehr direkt mit den neuen Zahlen verglichen werden. Der Warenkorbvergleich Bio vs. Nicht-Bio ist von dieser Anpassung nicht betroffen. Er wird weiterhin mit Preisen aus der Erhebung des Fachbereichs Marktanalysen ausgewiesen.</t>
  </si>
  <si>
    <t>À compter du mois d’août, les prix du lait, de la viande et des pommes de terre, pratiqués dans le commerce de détail et indiqués dans les chiffres du marché bio ne se baseront plus sur nos propres relevés, mais sur ceux du panel NielsenIQ Switzerland de détaillants et de consommateurs (sauf en ce qui concerne la farine). Cette modification a aussi été appliquée rétroactivement pour ces prix. Il sera donc plus possible de comparer les nouveaux prix au détail avec ceux des anciens bulletins du marché, vu les différences entre les méthodes appliquées pour le relevé des données. Toutefois, la modification ne concerne pas la comparaison entre le panier-type bio et le panier non bio. Celle-ci reste fondée sur le relevé des prix effectué par le secteur Analyses du marché.</t>
  </si>
  <si>
    <t>A partire dal rapporto di agosto i prezzi del commercio al dettaglio di latte, carne e patate presenti nei valori del mercato biologico non si fondano più sulla nostra rilevazione interna, bensì sul panel dei consumatori/del commercio al dettaglio di NielsenIQ Switzerland. La modifica è stata applicata anche retroattivamente per questi prezzi. A causa dei diversi metodi di rilevazione, non si possono comparare i prezzi del commercio al dettaglio dei vecchi rapporti con quelli nuovi. Il confronto del paniere delle merci bio e non bio non è invece interessato da questa modifica. Continueranno infatti a essere indicati i prezzi derivanti dalla rilevazione del Settore Analisi del mercato.</t>
  </si>
  <si>
    <t>Stück</t>
  </si>
  <si>
    <t>pièces</t>
  </si>
  <si>
    <t>pezzi</t>
  </si>
  <si>
    <t>Rapssaat</t>
  </si>
  <si>
    <t>Colza</t>
  </si>
  <si>
    <t>Äpfel Topaz I</t>
  </si>
  <si>
    <t>Pommes Topaz I</t>
  </si>
  <si>
    <t>Mele Topaz I</t>
  </si>
  <si>
    <t>Äpfel Übrige I</t>
  </si>
  <si>
    <t>Pommes autres I</t>
  </si>
  <si>
    <t>Altre mele I</t>
  </si>
  <si>
    <t>Äpfel Pinova I</t>
  </si>
  <si>
    <t>Pommes Pinova I</t>
  </si>
  <si>
    <t>Mele Pinova I</t>
  </si>
  <si>
    <t>Äpfel Greenstar I</t>
  </si>
  <si>
    <t>Pommes Greenstar I</t>
  </si>
  <si>
    <t>Mele Greenstar I</t>
  </si>
  <si>
    <t>Äpfel Pink Lady I</t>
  </si>
  <si>
    <t>Pommes Pink Lady I</t>
  </si>
  <si>
    <t>Altre Pink Lady I</t>
  </si>
  <si>
    <t>Birnen Übrige I</t>
  </si>
  <si>
    <t>Poires autres I</t>
  </si>
  <si>
    <t>Altre pere I</t>
  </si>
  <si>
    <t>Blutorangen</t>
  </si>
  <si>
    <t>Oranges sanguines</t>
  </si>
  <si>
    <t>Arance sanguine</t>
  </si>
  <si>
    <t>Bohnen</t>
  </si>
  <si>
    <t>Fagiolini</t>
  </si>
  <si>
    <t>Haricots</t>
  </si>
  <si>
    <t>Tomaten Cherry Mix</t>
  </si>
  <si>
    <t>Datteltomaten</t>
  </si>
  <si>
    <t>Spargel grün Inland</t>
  </si>
  <si>
    <t>Spargel grün Ausland</t>
  </si>
  <si>
    <t>Spargel weiss Ausland</t>
  </si>
  <si>
    <t>Mischsalat</t>
  </si>
  <si>
    <t>Salade mélée</t>
  </si>
  <si>
    <t>Insalata mista</t>
  </si>
  <si>
    <t>Süsskartoffeln</t>
  </si>
  <si>
    <t>Patates douces</t>
  </si>
  <si>
    <t>Patate dolci</t>
  </si>
  <si>
    <t>Knoblauch abgepackt</t>
  </si>
  <si>
    <t>Ail emballé</t>
  </si>
  <si>
    <t>Aglio</t>
  </si>
  <si>
    <t>Tomates cerise, mélange</t>
  </si>
  <si>
    <t>Pomodori Cherry misti</t>
  </si>
  <si>
    <t>Pomodori Cherry</t>
  </si>
  <si>
    <t>Tomates-dattes</t>
  </si>
  <si>
    <t>Pomodori Dattero</t>
  </si>
  <si>
    <t>Birnen Conférence I</t>
  </si>
  <si>
    <t>Birnen Gute Luise I</t>
  </si>
  <si>
    <t>Birnen Kaiser I</t>
  </si>
  <si>
    <t>Birnen Fred I</t>
  </si>
  <si>
    <t>Birnen Williams I</t>
  </si>
  <si>
    <t>Poires Conférence I</t>
  </si>
  <si>
    <t>Poires Louise bonne I</t>
  </si>
  <si>
    <t>Poires Kaiser I</t>
  </si>
  <si>
    <t>Poires Fred I</t>
  </si>
  <si>
    <t>Poires Williams I</t>
  </si>
  <si>
    <t>Pere Williams I</t>
  </si>
  <si>
    <t>Altre Abate Fetel I</t>
  </si>
  <si>
    <t>Poires Abate Fetel I</t>
  </si>
  <si>
    <t>Pere Fred I</t>
  </si>
  <si>
    <t>Pere  Kaiser I</t>
  </si>
  <si>
    <t>Pere Gute Luise I</t>
  </si>
  <si>
    <t>Pere Conférence I</t>
  </si>
  <si>
    <t>Birnen Abate Fetel I</t>
  </si>
  <si>
    <t>Trauben weiss kernlos</t>
  </si>
  <si>
    <t>4)</t>
  </si>
  <si>
    <t>Die Werte unterscheiden sich von vorigen Publikationen, weil die Konsumentenpanel-Erhebung von NielsenIQ nun neu auch Haushalte aus dem Tessin beinhaltet. Dadurch hat sich die Repräsentativität der Daten erhöht für Verkaufskanäle, welche über das Konsumentenpanel abgeschätzt werden (z.B. Aldi, Lidl, Fachhandel, Direktvermarktung).</t>
  </si>
  <si>
    <t>La présente publication diffère des précédentes en ceci que le panel de consommateurs NielsenIQ inclut des ménages du canton du Tessin. L’élargissement du panel rend l’échantillon plus représentatif en ce qui concerne les canaux de distribution dont l’activité est mesurée par ce moyen (par exemple Aldi, Lidl, le commerce spécialisé ou la vente directe).</t>
  </si>
  <si>
    <t>I valori differiscono da quelli delle precedenti pubblicazioni perché la rilevazione del panel dei consumatori di NielsenIQ adesso contempla anche le economie domestiche ticinesi con un conseguente aumento della rappresentatività dei dati per i canali di vendita stimati dal panel (p.es. Aldi, Lidl, negozi specializzati, vendita diretta).</t>
  </si>
  <si>
    <t>in CHF/kg</t>
  </si>
  <si>
    <t>en CHF/kg</t>
  </si>
  <si>
    <t>in fr./kg</t>
  </si>
  <si>
    <t xml:space="preserve">Milchverwertung nach Milchäquivalent und Anteil bio
</t>
  </si>
  <si>
    <t>Mise en valeur du lait exprimée en équivalents-lait et part du bio</t>
  </si>
  <si>
    <t>Valorizzazione del latte per equivalente latte e quota bio</t>
  </si>
  <si>
    <t>in CHF/kg (Kiwi und Zitronen CHF/Stk.)</t>
  </si>
  <si>
    <t>en CHF/kg (kiwi et citrons CHF/pièce)</t>
  </si>
  <si>
    <t>in fr./kg (kiwi e limoni fr./pz.)</t>
  </si>
  <si>
    <t>Diese Daten werden bis auf weiteres nicht aktualisiert, da die internen Prozesse konzeptionell überarbeitet werden.</t>
  </si>
  <si>
    <t>Ces données ne seront pas actualisées jusqu'à nouvel ordre, car les processus internes sont en cours de révision conceptuelle.</t>
  </si>
  <si>
    <t>Questi dati non saranno aggiornati fino a nuovo avviso, poiché i processi interni sono in fase di revisione concettuale.</t>
  </si>
  <si>
    <t>Anmerkung: Ab 2022 wurde die Produzentenpreiserhebung erweitert. Dadurch gab es eine leichte Preisanpassung.</t>
  </si>
  <si>
    <t>Remarque: À partir de 2022, le relevé des prix à la production a été étendu. Cela a entraîné un léger ajustement des prix.</t>
  </si>
  <si>
    <t>Note: Dal 2022 il rilevamento dei prezzi alla produzione è stato ampliato. Ciò ha comportato un lieve adeguamento dei prezzi.</t>
  </si>
  <si>
    <t>roh</t>
  </si>
  <si>
    <t>crut</t>
  </si>
  <si>
    <t>crudo</t>
  </si>
  <si>
    <t>cuit</t>
  </si>
  <si>
    <t>Unbekannte Produktionsform und Herkunft</t>
  </si>
  <si>
    <t>Forme de production et provenance inconnues</t>
  </si>
  <si>
    <t>Forma di produzione e origine sconosciute</t>
  </si>
  <si>
    <t xml:space="preserve"> -</t>
  </si>
  <si>
    <t>CHF/Pezzo</t>
  </si>
  <si>
    <t>https://www.agrarmarktdaten.ch/methoden/methoden-konsumentenpreise</t>
  </si>
  <si>
    <t>Kirschen</t>
  </si>
  <si>
    <t>Cerises</t>
  </si>
  <si>
    <t>Ciliegie</t>
  </si>
  <si>
    <t>(ohne Convenience-Produkte)</t>
  </si>
  <si>
    <t>Gesamtmarkt (ohne Convenience-Produkte)</t>
  </si>
  <si>
    <t>Anmerkungen: 1) ohne Convenience-Produkte, ohne Kartoffeln; 2) Total; * Absatzmengen Detailhandel auf 4 Wochen umgerechnet</t>
  </si>
  <si>
    <t>Anmerkungen: 1) ohne Convenience-Produkte; 2) Äpfel Total; 3) Birnen Total; 4) Mandarinen &amp; Clementinen; 5) Erdbeeren Total; * Absatzmengen Detailhandel auf 4 Wochen umgerechnet</t>
  </si>
  <si>
    <t>Ensemble du marché (sans produits prêts à consommer)</t>
  </si>
  <si>
    <t>Mercato totale (senza prodotti convenience)</t>
  </si>
  <si>
    <t>Remarques: 1) sans produits prêts à consommer, sans les pommes de terre; 2) total; * Quantités écoulées dans le commerce de détail converties en quantités portant sur 4 semaines</t>
  </si>
  <si>
    <t>Remarques: 1) sans produits prêts à consommer; 2) pommes, total; 3) poires, total; 4) Mandarines et clémentines; 5) fraises, total; * Quantités écoulées dans le commerce de détail converties en quantités portant sur 4 semaines</t>
  </si>
  <si>
    <t>Osservazioni: 1) senza prodotti convenience, senza patate; 2) totale; * Volume delle vendite nel commercio al dettaglio convertito su 4 settimane</t>
  </si>
  <si>
    <t>Osservazioni: 1)  senza prodotti convenience; 2) totale mele; 3) totale pere; 4) Mandarini e clementine; 5) totale fragole; * Volume delle vendite nel commercio al dettaglio convertito su 4 settimane</t>
  </si>
  <si>
    <t>(senza prodotti convenience)</t>
  </si>
  <si>
    <t>(sans produits prêts à consommer)</t>
  </si>
  <si>
    <t>Eier, CH</t>
  </si>
  <si>
    <t>Œufs, CH</t>
  </si>
  <si>
    <t>Uova, CH</t>
  </si>
  <si>
    <t>Fachbereich Agrardaten und Marktanalysen</t>
  </si>
  <si>
    <t>Secteur Données agricoles et analyses du marché</t>
  </si>
  <si>
    <t>Settore Dati agricoli e analisi del mercato</t>
  </si>
  <si>
    <t>Quelle: TSM Solutions GmbH</t>
  </si>
  <si>
    <t>Quelle: BLW, Fachbereich Agrardaten und Marktanalysen; NielsenIQ Switzerland, Total Market Consumer/Retail Panel</t>
  </si>
  <si>
    <t>Quelle: BLW, Fachbereich Agrardaten und Marktanalysen</t>
  </si>
  <si>
    <t>Source: OFAG, Secteur Données agricoles et analyses du marché; NielsenIQ Switzerland, Total Market Consumer/Retail Panel</t>
  </si>
  <si>
    <t>Source: OFAG, Secteur Données agricoles et analyses du marché</t>
  </si>
  <si>
    <t>Fonte: UFAG, Settore Dati agricoli e analisi del mercato; NielsenIQ Switzerland, Total Market Consumer/Retail Panel</t>
  </si>
  <si>
    <t>Fonte: UFAG, Settore Dati agricoli e analisi del mercato</t>
  </si>
  <si>
    <t>Source: TSM Solutions Sàrl</t>
  </si>
  <si>
    <t>Fonte: TSM Solutions Sagl</t>
  </si>
  <si>
    <t>Quellen: Produktion: BLW, Fachbereich Agrardaten und Marktanalysen; Detailhandel: NielsenIQ Switzerland, Total Market Consumer/Retail Panel</t>
  </si>
  <si>
    <t>Quellen: Produktion: Proviande, Labelorganisationen; Detailhandel: BLW, Fachbereich Agrardaten und Marktanalysen; NielsenIQ Switzerland, Total Market Consumer/Retail Panel</t>
  </si>
  <si>
    <t>Quellen: Proviande; Labelorganisationen; BLW, Fachbereich Agrardaten und Marktanalysen</t>
  </si>
  <si>
    <t>Quellen: Preise: BLW, Fachbereich Agrardaten und Marktanalysen; Mengen: NielsenIQ Switzerland, Total Market Consumer/Retail Panel</t>
  </si>
  <si>
    <t>Quelle: BLW, Fachbereich Agrardaten und Marktanalysen; Aviforum</t>
  </si>
  <si>
    <t>Sources: Production : OFAG, Secteur Données agricoles et analyses du marché; Commerce de détail : NielsenIQ Switzerland, Total Market Consumer/Retail Panel</t>
  </si>
  <si>
    <t>Sources : Production : Proviande, organisations responsables de labels ; commerce de détail: OFAG, Secteur Données agricoles et analyses du marché ; NielsenIQ Switzerland, Total Market Consumer/Retail Panel</t>
  </si>
  <si>
    <t>Sources : Proviande ; organisations responsables de labels ; OFAG, Secteur Données agricoles et analyses du marché</t>
  </si>
  <si>
    <t>Sources: prix: OFAG, Secteur Données agricoles et analyses du marché; quantités: NielsenIQ Switzerland, Total Market Consumer/Retail Panel</t>
  </si>
  <si>
    <t>Sources: OFAG, Secteur Données agricoles et analyses du marché; Aviforum</t>
  </si>
  <si>
    <t>Fonti: Produzione: UFAG, Settore Dati agricoli e analisi del mercato; Commercio al dettaglio: NielsenIQ Switzerland, Total Market Consumer/Retail Panel</t>
  </si>
  <si>
    <t>Fonti: Produzione: Proviande, Organizzazioni di label; Commercio al dettaglio: UFAG, Settore Dati agricoli e analisi del mercato; NielsenIQ Switzerland, Total Market Consumer/Retail Panel</t>
  </si>
  <si>
    <t>Fonti: Proviande; organizzazioni di label; UFAG, Settore Dati agricoli e analisi del mercato</t>
  </si>
  <si>
    <t>Fonte prezzi: UFAG, Settore Dati agricoli e analisi del mercato; Fonte quantitativi: NielsenIQ Switzerland, Total Market Consumer/Retail Panel</t>
  </si>
  <si>
    <t>Fonti: UFAG, Settore Dati agricoli e analisi del mercato; Aviforum</t>
  </si>
  <si>
    <r>
      <rPr>
        <b/>
        <sz val="11"/>
        <color theme="1"/>
        <rFont val="Arial"/>
        <family val="2"/>
      </rPr>
      <t>Wichtige Bemerkung:</t>
    </r>
    <r>
      <rPr>
        <sz val="11"/>
        <color theme="1"/>
        <rFont val="Arial"/>
        <family val="2"/>
      </rPr>
      <t xml:space="preserve"> NielsenIQ wendet seit Mai 2026 eine verbesserte Berechnungsmethode an und hat die Daten von Juni 2021 bis April 2026 rückwirkend neu berechnet. Deshalb unterscheiden sich die Daten dieses Zeitraums von den zuvor publizierten Zahlen.</t>
    </r>
  </si>
  <si>
    <r>
      <rPr>
        <b/>
        <sz val="11"/>
        <color theme="1"/>
        <rFont val="Arial"/>
        <family val="2"/>
      </rPr>
      <t>Remarque importante:</t>
    </r>
    <r>
      <rPr>
        <sz val="11"/>
        <color theme="1"/>
        <rFont val="Arial"/>
        <family val="2"/>
      </rPr>
      <t xml:space="preserve"> Depuis mai 2026, NielsenIQ utilise une méthode de calcul améliorée. Les données de juin 2021 à avril 2026 ayant été recalculées sur cette base, elles diffèrent des chiffres publiés auparavant.</t>
    </r>
  </si>
  <si>
    <r>
      <rPr>
        <b/>
        <sz val="11"/>
        <color theme="1"/>
        <rFont val="Arial"/>
        <family val="2"/>
      </rPr>
      <t>Nota bene:</t>
    </r>
    <r>
      <rPr>
        <sz val="11"/>
        <color theme="1"/>
        <rFont val="Arial"/>
        <family val="2"/>
      </rPr>
      <t xml:space="preserve"> Da maggio 2026 NielsenIQ applica un metodo di calcolo migliorato e ha ricalcolato retroattivamente i dati relativi al periodo compreso tra giugno 2021 e aprile 2026. Per questo motivo, i dati relativi a tale periodo differiscono dalle cifre pubblicate in precedenza.</t>
    </r>
  </si>
  <si>
    <t>Hoher Bio-Anteil bei Zucchetti</t>
  </si>
  <si>
    <t>Nette progression des courgettes bio</t>
  </si>
  <si>
    <t>Elevata quota di prodotti bio tra le zucchine</t>
  </si>
  <si>
    <t xml:space="preserve">Im Juni 2026 wurden 517 Tonnen Zucchetti im Schweizer Detailhandel verkauft. Das sind 11,3 Prozent mehr als im Vorjahresmonat (465 t) und 31,3 Prozent mehr als durchschnittlich im Juni der vier Vorjahre 2022-2025 (394 t). 
Demgegenüber wurden 1073 Tonnen Nicht-Bio-Zucchetti verkauft, was verglichen mit den vier Vorjahren der tiefste Juni-Wert war. Somit war diesen Juni der Bio-Anteil mit 32,5 Prozent deutlich höher als durchschnittlich im Juni der vier Vorjahre (23 %). </t>
  </si>
  <si>
    <t>En juin 2026, 517 tonnes de courgettes ont été vendues au détail en Suisse. Ce chiffre correspond à une progression de 11,3 % par rapport à l’année dernière, à la même période, (465 t) et de 31,3 % par rapport à la moyenne du mois de juin des quatre années précédentes (2022-2025, 394 t). 
Les ventes de courgettes non bio ont totalisé 1073 tonnes, la valeur la plus basse pour un mois de juin en comparaison des quatre années précédentes. La part du bio s’est élevée à 32,5 %, ce qui équivaut à une nette progression par rapport à la moyenne du mois de juin pendant cette même période (2022-2025, 23 %).</t>
  </si>
  <si>
    <t>A giugno 2026 sono state vendute 517 tonnellate di zucchine nel commercio al dettaglio svizzero. Si tratta di un incremento dell’11,3 per cento rispetto allo stesso mese dell’anno precedente (465 t) e del 31,3 per cento in più rispetto alla media dei mesi di giugno dei quattro anni precedenti (2022-2025; 394 t). 
Per contro, sono state vendute 1073 tonnellate di zucchine convenzionali, il valore più basso registrato nel mese di giugno rispetto ai quattro anni precedenti. Pertanto, quest’anno a giugno la quota di prodotti biologici, pari al 32,5 per cento, è risultata nettamente superiore alla media registrata nel mese di giugno dei quattro anni precedenti (23 %).</t>
  </si>
  <si>
    <t>Tiefer Bio-Anteil bei Aprikosen</t>
  </si>
  <si>
    <t>Les abricots bio en berne</t>
  </si>
  <si>
    <t>Bassa quota di prodotti bio tra le albicocche</t>
  </si>
  <si>
    <t xml:space="preserve">Im Juni wurden im Schweizer Detailhandel 279 Tonnen Bio-Aprikosen verkauft. Das sind 23,2 Prozent weniger als durchschnittlich in den vier Vorjahren im Juni verkauft wurde (363 t). Demgegenüber wurden 2940 Tonnen Nicht-Bio-Aprikosen verkauft, was verglichen mit den vier Vorjahren der höchste Juni-Wert war. Somit war diesen Juni der Bio-Anteil mit 8,7 Prozent deutlich tiefer als durchschnittlich im Juni der vier Vorjahre (12,6 %). </t>
  </si>
  <si>
    <t>En juin, 279 tonnes d’abricots bio ont été vendus au détail en Suisse, soit une baisse de 23,2 % par rapport à la moyenne des quatre années précédentes, au même mois (363 t). En revanche, 2940 tonnes d’abricots non bio ont été écoulés, un chiffre record pour un mois de juin si l’on se réfère à la période analysée. La part du bio, qui s’est élevée à 8,7 %, a donc été nettement inférieure à la moyenne des quatre dernières années (12,6 %).</t>
  </si>
  <si>
    <t>Nel mese di giugno nel commercio al dettaglio svizzero sono state vendute 279 tonnellate di albicocche biologiche. Si tratta di una quantità inferiore del 23,2 per cento rispetto alla media delle vendite registrate nel mese di giugno dei quattro anni precedenti (363 t). D’altro canto, sono state vendute 2940 tonnellate di albicocche convenzionali, il valore più elevato registrato nel mese di giugno rispetto ai quattro anni precedenti. Pertanto, lo scorso giugno la quota di prodotti biologici, pari all’8,7 per cento, è risultata nettamente inferiore alla media registrata nel mese di giugno dei quattro anni precedenti (12,6%).</t>
  </si>
  <si>
    <t>Der Absatz von pasteurisierter Bio-Milch steigt</t>
  </si>
  <si>
    <t>Les ventes du lait pasteurisé bio progressent</t>
  </si>
  <si>
    <t>Aumento delle vendite del latte pastorizzato bio</t>
  </si>
  <si>
    <t xml:space="preserve">Im Juni 2026 stieg die Absatzmenge von pasteurisierter Bio-Milch im Detailhandel gegenüber dem Vorjahresmonat um 3,7 % auf 3,17 Millionen Liter. Bei der nicht-biologischen pasteurisierten Milch verzeichnete die Verkaufsmenge einen geringfügigen Anstieg um 0,3 % auf 4,88 Millionen Liter. </t>
  </si>
  <si>
    <t>En juin 2026, la quantité des ventes du lait pasteurisé bio dans le commerce de détail a augmenté de 3,7 % par rapport au même mois de l’année précédente pour s’établir à 3,17 millions de litres. En ce qui concerne le lait pasteurisé non bio, la quantité vendue a enregistré une infime hausse de 0,3 % pour atteindre 4,88 millions de litres.</t>
  </si>
  <si>
    <t>A giugno 2026 il volume delle vendite di latte pastorizzato biologico nel commercio al dettaglio è aumentato del 3,7 per cento rispetto allo stesso mese dell’anno precedente, attestandosi a 3,17 milioni di litri. Per quanto riguarda il latte pastorizzato convenzionale, il volume venduto ha registrato un aumento esiguo dello 0,3 per cento, raggiungendo 4,88 milioni di litri.</t>
  </si>
  <si>
    <t>Anstieg der Verkäufe von Bio-Gruyère AOP</t>
  </si>
  <si>
    <t>Hausse des ventes du Gruyère AOP bio</t>
  </si>
  <si>
    <t xml:space="preserve">Incremento delle vendite di Gruyère DOP bio </t>
  </si>
  <si>
    <t>Im Juni 2026 stieg die Verkaufsmenge von Bio-Gruyère AOP im Detailhandel im Vergleich zum Vorjahresmonat um 21,0 % auf 97,9 Tonnen. Bei nicht-biologischem Gruyère AOP verzeichneten die Verkäufe einen leichten Anstieg um 0,7 % auf 857,9 Tonnen.</t>
  </si>
  <si>
    <t>En juin 2026, la quantité des ventes du Gruyère AOP bio dans le commerce de détail a augmenté de 21,0 % par rapport au même mois de l’année précédente pour atteindre 97,9 tonnes. Quant au Gruyère AOP non bio, ses ventes ont enregistré une légère hausse de 0,7 % pour s’établir à 857,9 tonnes.</t>
  </si>
  <si>
    <t>A giugno 2026 il volume delle vendite del Gruyère DOP biologico nel commercio al dettaglio è aumentato del 21,0 per cento rispetto allo stesso mese dell’anno precedente raggiungendo 97,9 tonnellate. Per quanto riguarda il Gruyère DOP convenzionale, le vendite hanno registrato un leggero aumento dello 0,7 per cento, attestandosi a 857,9 tonnellate.</t>
  </si>
  <si>
    <t>Starke Nachfrage nach Grillfleisch</t>
  </si>
  <si>
    <t>Forte demande de viande à griller</t>
  </si>
  <si>
    <t>Forte domanda di carne per grigliate</t>
  </si>
  <si>
    <t>Mitten in der Grillsaison in Juni ist der Absatz im Fleischmarkt allgemein hoch. Dieser wird hauptsächlich durch Grillprodukte getragen. So stieg die Verkaufsmenge von Rindsteaks von 172 auf 233 Tonnen (+26 %), von Schweinesteaks von 508 auf 640 (+26 %), Tonnen und von Pouletschenkeln von 997 auf 1 373 Tonnen (+38 %) gegenüber Mai. Grillenthusiasten dürfen sich auch über die leicht rückläufigen Preise dieser Produkte im Vergleich zum Vormonat freuen (Rindsteak -4.6 % auf 44.59 Fr./kg, Schweinesteaks -4.0 % auf 19.59 Fr./kg, und Pouletschenkel -2.7 % auf 8.91 Fr./kg).</t>
  </si>
  <si>
    <t>En juin, la saison des grillades bat son plein. Les ventes de viande grimpent généralement à cette période, principalement grâce aux denrées destinées à être grillées. Cette année, elles ont progressé par rapport au mois de mai : les volumes écoulés de steaks de bœuf sont passés de 172 à 233 tonnes (+26 %), ceux des steaks de porc de 508 à 640 tonnes (+26 %) et ceux des cuisses de poulet de 997 à 1373 tonnes (+38 %). Les amateurs de grillades ont par ailleurs pu profiter de la légère baisse des prix de ces produits par rapport au mois précédent (steak de bœuf -4,6 %, 44.59 fr./kg, steak de porc -4,0 %, 19.59 fr./kg, et cuisses de poulet -2,7 %, 8.91 fr./kg).</t>
  </si>
  <si>
    <t>Nel mese di giugno le vendite nel mercato della carne registrano livelli generalmente elevati e sono sostenute principalmente dai prodotti per le grigliate. Rispetto al mese di maggio il volume di vendita delle bistecche di manzo è passato da 172 a 233 tonnellate (+26 %), quello delle bistecche di maiale da 508 a 640 tonnellate (+26 %) e quello delle cosce di pollo da 997 a 1373 tonnellate (+38 %). Gli appassionati di grigliate hanno potuto inoltre rallegrarsi del leggero calo dei prezzi di questi prodotti rispetto al mese precedente (bistecche di manzo 
-4,6 % a 44,59 fr./kg; bistecche di maiale -4,0 % a 19,59 fr./kg e cosce di pollo -2,7 % a 8,91 fr./kg).</t>
  </si>
  <si>
    <t>Stabile Produzenten- und Konsumentenpreise im Eiermarkt</t>
  </si>
  <si>
    <t>Stabilité des prix à la production et à la consommation sur le marché des œufs</t>
  </si>
  <si>
    <t>Prezzi alla produzione e al consumo stabili nel mercato delle uova</t>
  </si>
  <si>
    <t>Im Juni 2026 gab es keine grösseren Preisbewegungen auf dem Eiermarkt. Die Produzentenpreise für Bio- und Freilandeier blieben gegenüber dem Vormonat stabil, während der Durchschnittspreis für Bodenhaltungseier um einen Rappen auf 0.22 Fr./Stück sank. Bei den Detailhandelspreisen zeigte sich die einzige grössere Preisbewegung bei den Bioeiern: Ihr Preis fiel um 4 Rappen auf 0.83 Fr./Stück.</t>
  </si>
  <si>
    <t>Le marché des œufs n’a pas connu de variations de prix importantes en juin 2026. Les prix à la production des œufs bio et des œufs d’élevage en plein air sont restés relativement stables par rapport au mois précédent, tandis que le prix moyen des œufs d’élevage au sol a baissé d’un centime pour atteindre 0.22 fr./unité. Dans le commerce de détail, seul le prix des œufs bio a subi une fluctuation notable, diminuant de 4 centimes pour s’établir à 0.83 fr./unité.</t>
  </si>
  <si>
    <t>A giugno 2026 non si sono registrate variazioni significative dei prezzi nel mercato delle uova. I prezzi alla produzione delle uova biologiche e da allevamento all’aperto sono rimasti stabili rispetto al mese precedente, mentre il prezzo medio delle uova da allevamento al suolo è sceso di un centesimo, attestandosi a 0.22 franchi al pezzo. Per quanto concerne i prezzi al dettaglio, l’unica variazione significativa ha riguardato le uova biologiche: il loro prezzo è sceso di 4 centesimi, attestandosi a 0.83 franchi al pezzo.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</si>
</sst>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_ * #,##0_ ;_ * \-#,##0_ ;_ * &quot;-&quot;_ ;_ @_ "/>
    <numFmt numFmtId="165" formatCode="_ * #,##0.00_ ;_ * \-#,##0.00_ ;_ * &quot;-&quot;??_ ;_ @_ "/>
    <numFmt numFmtId="166" formatCode="_ &quot;Fr.&quot;\ * #,##0.00_ ;_ &quot;Fr.&quot;\ * \-#,##0.00_ ;_ &quot;Fr.&quot;\ * &quot;-&quot;??_ ;_ @_ "/>
    <numFmt numFmtId="167" formatCode="_ [$Fr.-807]\ * #,##0.00_ ;_ [$Fr.-807]\ * \-#,##0.00_ ;_ [$Fr.-807]\ * &quot;-&quot;??_ ;_ @_ "/>
    <numFmt numFmtId="168" formatCode="#,##0.0;\-#,##0.0"/>
    <numFmt numFmtId="169" formatCode="mmm"/>
    <numFmt numFmtId="170" formatCode=";;;@"/>
    <numFmt numFmtId="171" formatCode="_([$€]* #,##0.00_);_([$€]* \(#,##0.00\);_([$€]* &quot;-&quot;??_);_(@_)"/>
    <numFmt numFmtId="172" formatCode="0.0"/>
    <numFmt numFmtId="173" formatCode="mm/yyyy"/>
    <numFmt numFmtId="174" formatCode="0.0%"/>
    <numFmt numFmtId="175" formatCode="\+0.0;\-0.0;0.0"/>
    <numFmt numFmtId="176" formatCode="0.0\ %"/>
    <numFmt numFmtId="177" formatCode="mm\ yyyy"/>
    <numFmt numFmtId="178" formatCode="\+0.00;\-0.00;0.00"/>
    <numFmt numFmtId="179" formatCode="\+0%;\-0%"/>
    <numFmt numFmtId="180" formatCode="\+0%;\ \-0%"/>
    <numFmt numFmtId="181" formatCode="0%;\ \-0%"/>
    <numFmt numFmtId="182" formatCode="_ * #,##0_ ;_ * \-#,##0_ ;_ * &quot;-&quot;??_ ;_ @_ "/>
    <numFmt numFmtId="183" formatCode="#,##0.000"/>
    <numFmt numFmtId="184" formatCode="_ * #,##0.0_ ;_ * \-#,##0.0_ ;_ * &quot;-&quot;_ ;_ @_ "/>
    <numFmt numFmtId="185" formatCode="\+0.0%;\-0.0%"/>
    <numFmt numFmtId="186" formatCode="###\ ###\ ###"/>
  </numFmts>
  <fonts count="97" x14ac:knownFonts="1">
    <font>
      <sz val="11"/>
      <color theme="1"/>
      <name val="Arial"/>
      <family val="2"/>
    </font>
    <font>
      <b/>
      <sz val="11"/>
      <color theme="1"/>
      <name val="Arial"/>
      <family val="2"/>
    </font>
    <font>
      <sz val="11"/>
      <color rgb="FF00B0F0"/>
      <name val="Arial"/>
      <family val="2"/>
    </font>
    <font>
      <sz val="11"/>
      <color theme="1"/>
      <name val="Arial"/>
      <family val="2"/>
    </font>
    <font>
      <sz val="10"/>
      <name val="Arial"/>
      <family val="2"/>
    </font>
    <font>
      <sz val="10"/>
      <name val="Arial"/>
      <family val="2"/>
    </font>
    <font>
      <u/>
      <sz val="10"/>
      <color indexed="12"/>
      <name val="Arial"/>
      <family val="2"/>
    </font>
    <font>
      <b/>
      <sz val="16"/>
      <name val="Arial"/>
      <family val="2"/>
    </font>
    <font>
      <sz val="10"/>
      <color indexed="8"/>
      <name val="Arial"/>
      <family val="2"/>
    </font>
    <font>
      <b/>
      <sz val="18"/>
      <color indexed="56"/>
      <name val="Cambria"/>
      <family val="2"/>
    </font>
    <font>
      <sz val="11"/>
      <color indexed="8"/>
      <name val="Arial"/>
      <family val="2"/>
    </font>
    <font>
      <b/>
      <sz val="12"/>
      <name val="Arial"/>
      <family val="2"/>
    </font>
    <font>
      <sz val="11"/>
      <color indexed="8"/>
      <name val="Calibri"/>
      <family val="2"/>
    </font>
    <font>
      <b/>
      <sz val="12"/>
      <color indexed="8"/>
      <name val="Arial"/>
      <family val="2"/>
    </font>
    <font>
      <sz val="10"/>
      <name val="MS Sans Serif"/>
      <family val="2"/>
    </font>
    <font>
      <u/>
      <sz val="11"/>
      <color indexed="12"/>
      <name val="Arial"/>
      <family val="2"/>
    </font>
    <font>
      <sz val="11"/>
      <color indexed="60"/>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color theme="1"/>
      <name val="Arial"/>
      <family val="2"/>
    </font>
    <font>
      <sz val="11"/>
      <color rgb="FF006100"/>
      <name val="Calibri"/>
      <family val="2"/>
      <scheme val="minor"/>
    </font>
    <font>
      <u/>
      <sz val="10"/>
      <color theme="10"/>
      <name val="Arial"/>
      <family val="2"/>
    </font>
    <font>
      <u/>
      <sz val="11"/>
      <color theme="10"/>
      <name val="Calibri"/>
      <family val="2"/>
      <scheme val="minor"/>
    </font>
    <font>
      <u/>
      <sz val="11"/>
      <color theme="10"/>
      <name val="Arial"/>
      <family val="2"/>
    </font>
    <font>
      <u/>
      <sz val="8"/>
      <color theme="10"/>
      <name val="Arial"/>
      <family val="2"/>
    </font>
    <font>
      <sz val="11"/>
      <color theme="1"/>
      <name val="Calibri"/>
      <family val="2"/>
      <scheme val="minor"/>
    </font>
    <font>
      <sz val="9"/>
      <color indexed="81"/>
      <name val="Segoe UI"/>
      <family val="2"/>
    </font>
    <font>
      <b/>
      <sz val="9"/>
      <color indexed="81"/>
      <name val="Segoe UI"/>
      <family val="2"/>
    </font>
    <font>
      <sz val="8"/>
      <color theme="1"/>
      <name val="Arial"/>
      <family val="2"/>
    </font>
    <font>
      <sz val="11"/>
      <name val="Arial"/>
      <family val="2"/>
    </font>
    <font>
      <b/>
      <sz val="14"/>
      <color theme="1"/>
      <name val="Arial"/>
      <family val="2"/>
    </font>
    <font>
      <b/>
      <sz val="11"/>
      <name val="Arial"/>
      <family val="2"/>
    </font>
    <font>
      <b/>
      <sz val="10"/>
      <color rgb="FFFF0000"/>
      <name val="Arial"/>
      <family val="2"/>
    </font>
    <font>
      <sz val="7"/>
      <name val="Arial"/>
      <family val="2"/>
    </font>
    <font>
      <sz val="16"/>
      <name val="Arial"/>
      <family val="2"/>
    </font>
    <font>
      <sz val="14"/>
      <color rgb="FF000000"/>
      <name val="Arial"/>
      <family val="2"/>
    </font>
    <font>
      <sz val="14"/>
      <color theme="1"/>
      <name val="Arial"/>
      <family val="2"/>
    </font>
    <font>
      <b/>
      <sz val="10"/>
      <color theme="1"/>
      <name val="Arial"/>
      <family val="2"/>
    </font>
    <font>
      <b/>
      <sz val="8"/>
      <color theme="1"/>
      <name val="Arial"/>
      <family val="2"/>
    </font>
    <font>
      <sz val="12"/>
      <color theme="1"/>
      <name val="Arial"/>
      <family val="2"/>
    </font>
    <font>
      <b/>
      <sz val="12"/>
      <color theme="1"/>
      <name val="Arial"/>
      <family val="2"/>
    </font>
    <font>
      <sz val="12"/>
      <name val="Arial"/>
      <family val="2"/>
    </font>
    <font>
      <b/>
      <sz val="12"/>
      <color rgb="FF000000"/>
      <name val="Arial"/>
      <family val="2"/>
    </font>
    <font>
      <sz val="14"/>
      <name val="Arial"/>
      <family val="2"/>
    </font>
    <font>
      <sz val="10"/>
      <color rgb="FF65D7FF"/>
      <name val="Arial"/>
      <family val="2"/>
    </font>
    <font>
      <u/>
      <sz val="11"/>
      <name val="Arial"/>
      <family val="2"/>
    </font>
    <font>
      <i/>
      <sz val="11"/>
      <color theme="1"/>
      <name val="Arial"/>
      <family val="2"/>
    </font>
    <font>
      <sz val="8"/>
      <name val="Arial"/>
      <family val="2"/>
    </font>
    <font>
      <b/>
      <sz val="10"/>
      <name val="Arial"/>
      <family val="2"/>
    </font>
    <font>
      <sz val="9"/>
      <name val="Arial"/>
      <family val="2"/>
    </font>
    <font>
      <b/>
      <sz val="9"/>
      <name val="Arial"/>
      <family val="2"/>
    </font>
    <font>
      <sz val="9"/>
      <color theme="1"/>
      <name val="Arial"/>
      <family val="2"/>
    </font>
    <font>
      <b/>
      <sz val="9"/>
      <color theme="1"/>
      <name val="Arial"/>
      <family val="2"/>
    </font>
    <font>
      <sz val="10"/>
      <color theme="0" tint="-0.499984740745262"/>
      <name val="Arial"/>
      <family val="2"/>
    </font>
    <font>
      <sz val="8"/>
      <color theme="0" tint="-0.499984740745262"/>
      <name val="Arial"/>
      <family val="2"/>
    </font>
    <font>
      <sz val="11"/>
      <color theme="0" tint="-0.34998626667073579"/>
      <name val="Arial"/>
      <family val="2"/>
    </font>
    <font>
      <b/>
      <sz val="10"/>
      <color theme="0" tint="-0.499984740745262"/>
      <name val="Arial"/>
      <family val="2"/>
    </font>
    <font>
      <sz val="9"/>
      <color theme="9" tint="0.39997558519241921"/>
      <name val="Arial"/>
      <family val="2"/>
    </font>
    <font>
      <sz val="11"/>
      <color theme="0" tint="-0.499984740745262"/>
      <name val="Arial"/>
      <family val="2"/>
    </font>
    <font>
      <i/>
      <sz val="10"/>
      <color theme="1"/>
      <name val="Arial"/>
      <family val="2"/>
    </font>
    <font>
      <sz val="9"/>
      <color theme="8" tint="0.79998168889431442"/>
      <name val="Arial"/>
      <family val="2"/>
    </font>
    <font>
      <sz val="8"/>
      <color theme="8" tint="0.79998168889431442"/>
      <name val="Arial"/>
      <family val="2"/>
    </font>
    <font>
      <sz val="9"/>
      <color theme="4" tint="0.59999389629810485"/>
      <name val="Arial"/>
      <family val="2"/>
    </font>
    <font>
      <b/>
      <sz val="11"/>
      <color rgb="FFFF0000"/>
      <name val="Arial"/>
      <family val="2"/>
    </font>
    <font>
      <vertAlign val="superscript"/>
      <sz val="10"/>
      <color theme="1"/>
      <name val="Arial"/>
      <family val="2"/>
    </font>
    <font>
      <sz val="9"/>
      <color theme="5" tint="0.59999389629810485"/>
      <name val="Arial"/>
      <family val="2"/>
    </font>
    <font>
      <i/>
      <u/>
      <sz val="10"/>
      <color theme="1"/>
      <name val="Arial"/>
      <family val="2"/>
    </font>
    <font>
      <sz val="10"/>
      <color rgb="FFFF0000"/>
      <name val="Arial"/>
      <family val="2"/>
    </font>
    <font>
      <b/>
      <sz val="11"/>
      <color theme="1"/>
      <name val="Calibri"/>
      <family val="2"/>
    </font>
    <font>
      <sz val="10"/>
      <color theme="1"/>
      <name val="Calibri"/>
      <family val="2"/>
    </font>
    <font>
      <sz val="10"/>
      <color rgb="FF7F7F7F"/>
      <name val="Arial"/>
      <family val="2"/>
    </font>
    <font>
      <sz val="10"/>
      <color theme="0"/>
      <name val="Arial"/>
      <family val="2"/>
    </font>
    <font>
      <b/>
      <sz val="10"/>
      <color theme="0"/>
      <name val="Arial"/>
      <family val="2"/>
    </font>
    <font>
      <sz val="10"/>
      <color rgb="FF000000"/>
      <name val="Arial"/>
      <family val="2"/>
    </font>
    <font>
      <b/>
      <u/>
      <sz val="10"/>
      <color theme="10"/>
      <name val="Arial"/>
      <family val="2"/>
    </font>
    <font>
      <sz val="11"/>
      <color rgb="FFFF0000"/>
      <name val="Arial"/>
      <family val="2"/>
    </font>
    <font>
      <sz val="11"/>
      <color rgb="FF44546A"/>
      <name val="Arial"/>
      <family val="2"/>
    </font>
    <font>
      <b/>
      <u/>
      <sz val="10"/>
      <color theme="1"/>
      <name val="Arial"/>
      <family val="2"/>
    </font>
    <font>
      <u/>
      <sz val="10"/>
      <color theme="1"/>
      <name val="Arial"/>
      <family val="2"/>
    </font>
    <font>
      <sz val="9"/>
      <color theme="0"/>
      <name val="Arial"/>
      <family val="2"/>
    </font>
    <font>
      <b/>
      <sz val="11"/>
      <color rgb="FF000000"/>
      <name val="Calibri"/>
      <family val="2"/>
    </font>
    <font>
      <sz val="11"/>
      <color rgb="FF000000"/>
      <name val="Calibri"/>
      <family val="2"/>
    </font>
    <font>
      <sz val="11"/>
      <color theme="1"/>
      <name val="Calibri"/>
      <family val="2"/>
    </font>
    <font>
      <b/>
      <sz val="11"/>
      <name val="Calibri"/>
      <family val="2"/>
    </font>
    <font>
      <sz val="11"/>
      <name val="Calibri"/>
      <family val="2"/>
    </font>
  </fonts>
  <fills count="37">
    <fill>
      <patternFill patternType="none"/>
    </fill>
    <fill>
      <patternFill patternType="gray125"/>
    </fill>
    <fill>
      <patternFill patternType="solid">
        <fgColor rgb="FFC6EFCE"/>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55"/>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0000"/>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EFDECD"/>
        <bgColor indexed="64"/>
      </patternFill>
    </fill>
    <fill>
      <patternFill patternType="solid">
        <fgColor rgb="FF00B0F0"/>
        <bgColor indexed="64"/>
      </patternFill>
    </fill>
    <fill>
      <patternFill patternType="solid">
        <fgColor rgb="FFFCE4D6"/>
        <bgColor indexed="64"/>
      </patternFill>
    </fill>
    <fill>
      <patternFill patternType="solid">
        <fgColor rgb="FFA9D18E"/>
        <bgColor indexed="64"/>
      </patternFill>
    </fill>
    <fill>
      <patternFill patternType="solid">
        <fgColor rgb="FFC5E0B2"/>
        <bgColor indexed="64"/>
      </patternFill>
    </fill>
    <fill>
      <patternFill patternType="solid">
        <fgColor theme="5" tint="0.59999389629810485"/>
        <bgColor indexed="64"/>
      </patternFill>
    </fill>
  </fills>
  <borders count="86">
    <border>
      <left/>
      <right/>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medium">
        <color auto="1"/>
      </left>
      <right style="medium">
        <color auto="1"/>
      </right>
      <top/>
      <bottom style="medium">
        <color indexed="64"/>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style="hair">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theme="0" tint="-0.249977111117893"/>
      </left>
      <right style="thin">
        <color theme="0" tint="-0.249977111117893"/>
      </right>
      <top/>
      <bottom/>
      <diagonal/>
    </border>
    <border>
      <left/>
      <right/>
      <top/>
      <bottom style="thin">
        <color theme="0" tint="-0.34998626667073579"/>
      </bottom>
      <diagonal/>
    </border>
    <border>
      <left/>
      <right/>
      <top style="dashed">
        <color auto="1"/>
      </top>
      <bottom style="thin">
        <color theme="0" tint="-0.34998626667073579"/>
      </bottom>
      <diagonal/>
    </border>
    <border>
      <left/>
      <right/>
      <top/>
      <bottom style="dashed">
        <color auto="1"/>
      </bottom>
      <diagonal/>
    </border>
    <border>
      <left style="thin">
        <color theme="0" tint="-0.249977111117893"/>
      </left>
      <right style="thin">
        <color theme="0" tint="-0.249977111117893"/>
      </right>
      <top/>
      <bottom style="dashed">
        <color auto="1"/>
      </bottom>
      <diagonal/>
    </border>
    <border>
      <left style="thin">
        <color theme="0" tint="-0.249977111117893"/>
      </left>
      <right style="thin">
        <color theme="0" tint="-0.249977111117893"/>
      </right>
      <top style="dashed">
        <color auto="1"/>
      </top>
      <bottom style="thin">
        <color theme="0" tint="-0.249977111117893"/>
      </bottom>
      <diagonal/>
    </border>
    <border>
      <left style="thin">
        <color theme="9" tint="0.59999389629810485"/>
      </left>
      <right/>
      <top/>
      <bottom/>
      <diagonal/>
    </border>
    <border>
      <left/>
      <right style="thin">
        <color theme="9" tint="0.59999389629810485"/>
      </right>
      <top/>
      <bottom/>
      <diagonal/>
    </border>
    <border>
      <left style="thin">
        <color theme="9" tint="0.59999389629810485"/>
      </left>
      <right/>
      <top/>
      <bottom style="thin">
        <color theme="9" tint="0.59999389629810485"/>
      </bottom>
      <diagonal/>
    </border>
    <border>
      <left/>
      <right style="thin">
        <color theme="9" tint="0.59999389629810485"/>
      </right>
      <top/>
      <bottom style="thin">
        <color theme="9" tint="0.59999389629810485"/>
      </bottom>
      <diagonal/>
    </border>
    <border>
      <left/>
      <right/>
      <top/>
      <bottom style="thin">
        <color theme="9" tint="0.59999389629810485"/>
      </bottom>
      <diagonal/>
    </border>
    <border>
      <left/>
      <right/>
      <top/>
      <bottom style="hair">
        <color theme="0" tint="-0.499984740745262"/>
      </bottom>
      <diagonal/>
    </border>
    <border>
      <left/>
      <right/>
      <top/>
      <bottom style="hair">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0" tint="-0.249977111117893"/>
      </bottom>
      <diagonal/>
    </border>
    <border>
      <left/>
      <right style="thin">
        <color theme="4" tint="0.39997558519241921"/>
      </right>
      <top style="thin">
        <color theme="4" tint="0.39997558519241921"/>
      </top>
      <bottom style="thin">
        <color theme="0" tint="-0.249977111117893"/>
      </bottom>
      <diagonal/>
    </border>
    <border>
      <left/>
      <right/>
      <top style="thin">
        <color theme="4" tint="0.39997558519241921"/>
      </top>
      <bottom style="thin">
        <color theme="0" tint="-0.24994659260841701"/>
      </bottom>
      <diagonal/>
    </border>
    <border>
      <left/>
      <right style="thin">
        <color theme="4" tint="0.39997558519241921"/>
      </right>
      <top style="thin">
        <color theme="4" tint="0.39997558519241921"/>
      </top>
      <bottom style="thin">
        <color theme="0" tint="-0.24994659260841701"/>
      </bottom>
      <diagonal/>
    </border>
    <border>
      <left/>
      <right/>
      <top style="hair">
        <color theme="0" tint="-0.499984740745262"/>
      </top>
      <bottom/>
      <diagonal/>
    </border>
    <border>
      <left style="thin">
        <color theme="4" tint="0.79998168889431442"/>
      </left>
      <right/>
      <top style="thin">
        <color theme="4" tint="0.79998168889431442"/>
      </top>
      <bottom/>
      <diagonal/>
    </border>
    <border>
      <left/>
      <right/>
      <top style="thin">
        <color theme="4" tint="0.79998168889431442"/>
      </top>
      <bottom/>
      <diagonal/>
    </border>
    <border>
      <left/>
      <right style="thin">
        <color theme="4" tint="0.79998168889431442"/>
      </right>
      <top style="thin">
        <color theme="4" tint="0.79998168889431442"/>
      </top>
      <bottom/>
      <diagonal/>
    </border>
    <border>
      <left style="thin">
        <color theme="4" tint="0.79998168889431442"/>
      </left>
      <right/>
      <top/>
      <bottom/>
      <diagonal/>
    </border>
    <border>
      <left/>
      <right style="thin">
        <color theme="4" tint="0.79998168889431442"/>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right style="thin">
        <color theme="4" tint="0.79998168889431442"/>
      </right>
      <top/>
      <bottom style="thin">
        <color theme="4" tint="0.79998168889431442"/>
      </bottom>
      <diagonal/>
    </border>
    <border>
      <left style="thin">
        <color theme="5" tint="0.79998168889431442"/>
      </left>
      <right/>
      <top style="thin">
        <color theme="5" tint="0.79998168889431442"/>
      </top>
      <bottom/>
      <diagonal/>
    </border>
    <border>
      <left/>
      <right/>
      <top style="thin">
        <color theme="5" tint="0.79998168889431442"/>
      </top>
      <bottom/>
      <diagonal/>
    </border>
    <border>
      <left/>
      <right style="thin">
        <color theme="5" tint="0.79998168889431442"/>
      </right>
      <top style="thin">
        <color theme="5" tint="0.79998168889431442"/>
      </top>
      <bottom/>
      <diagonal/>
    </border>
    <border>
      <left style="thin">
        <color theme="5" tint="0.79998168889431442"/>
      </left>
      <right/>
      <top/>
      <bottom/>
      <diagonal/>
    </border>
    <border>
      <left/>
      <right style="thin">
        <color theme="5" tint="0.79998168889431442"/>
      </right>
      <top/>
      <bottom/>
      <diagonal/>
    </border>
    <border>
      <left style="thin">
        <color theme="5" tint="0.79998168889431442"/>
      </left>
      <right/>
      <top/>
      <bottom style="thin">
        <color theme="5" tint="0.79998168889431442"/>
      </bottom>
      <diagonal/>
    </border>
    <border>
      <left/>
      <right/>
      <top/>
      <bottom style="thin">
        <color theme="5" tint="0.79998168889431442"/>
      </bottom>
      <diagonal/>
    </border>
    <border>
      <left/>
      <right style="thin">
        <color theme="5" tint="0.79998168889431442"/>
      </right>
      <top/>
      <bottom style="thin">
        <color theme="5" tint="0.79998168889431442"/>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theme="5" tint="0.79998168889431442"/>
      </top>
      <bottom style="hair">
        <color theme="0" tint="-0.499984740745262"/>
      </bottom>
      <diagonal/>
    </border>
    <border>
      <left/>
      <right/>
      <top style="hair">
        <color indexed="64"/>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style="thin">
        <color rgb="FFA9D18E"/>
      </top>
      <bottom/>
      <diagonal/>
    </border>
    <border>
      <left/>
      <right/>
      <top/>
      <bottom style="thin">
        <color rgb="FFA9D18E"/>
      </bottom>
      <diagonal/>
    </border>
  </borders>
  <cellStyleXfs count="20337">
    <xf numFmtId="0" fontId="0" fillId="0" borderId="0"/>
    <xf numFmtId="0" fontId="4" fillId="0" borderId="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11" borderId="0" applyNumberFormat="0" applyBorder="0" applyAlignment="0" applyProtection="0"/>
    <xf numFmtId="168" fontId="8" fillId="0" borderId="11" applyFill="0" applyBorder="0"/>
    <xf numFmtId="37" fontId="11" fillId="0" borderId="0">
      <alignment horizontal="left" vertical="center"/>
    </xf>
    <xf numFmtId="37" fontId="11" fillId="0" borderId="0">
      <alignment horizontal="left" vertical="center"/>
    </xf>
    <xf numFmtId="168" fontId="5" fillId="0" borderId="1" applyBorder="0" applyAlignment="0"/>
    <xf numFmtId="169" fontId="13" fillId="0" borderId="0" applyBorder="0">
      <alignment horizontal="center" vertical="center"/>
    </xf>
    <xf numFmtId="170" fontId="8" fillId="0" borderId="0" applyBorder="0"/>
    <xf numFmtId="3" fontId="8" fillId="0" borderId="11" applyBorder="0"/>
    <xf numFmtId="0" fontId="18" fillId="12" borderId="12" applyNumberFormat="0" applyAlignment="0" applyProtection="0"/>
    <xf numFmtId="0" fontId="19" fillId="12" borderId="13"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8" fontId="5" fillId="13" borderId="14" applyBorder="0" applyAlignment="0">
      <protection locked="0"/>
    </xf>
    <xf numFmtId="0" fontId="20" fillId="5" borderId="13" applyNumberFormat="0" applyAlignment="0" applyProtection="0"/>
    <xf numFmtId="170" fontId="11" fillId="13" borderId="0" applyBorder="0">
      <alignment horizontal="left" vertical="center"/>
      <protection locked="0"/>
    </xf>
    <xf numFmtId="170" fontId="11" fillId="13" borderId="0" applyBorder="0">
      <alignment vertical="center"/>
      <protection locked="0"/>
    </xf>
    <xf numFmtId="168" fontId="5" fillId="13" borderId="1" applyBorder="0" applyAlignment="0">
      <protection locked="0"/>
    </xf>
    <xf numFmtId="169" fontId="13" fillId="13" borderId="0" applyBorder="0">
      <alignment horizontal="center" vertical="center"/>
      <protection locked="0"/>
    </xf>
    <xf numFmtId="170" fontId="8" fillId="13" borderId="11" applyBorder="0">
      <protection locked="0"/>
    </xf>
    <xf numFmtId="3" fontId="5" fillId="13" borderId="11" applyBorder="0">
      <alignment vertical="center"/>
      <protection locked="0"/>
    </xf>
    <xf numFmtId="0" fontId="21" fillId="0" borderId="15" applyNumberFormat="0" applyFill="0" applyAlignment="0" applyProtection="0"/>
    <xf numFmtId="0" fontId="22" fillId="0" borderId="0" applyNumberFormat="0" applyFill="0" applyBorder="0" applyAlignment="0" applyProtection="0"/>
    <xf numFmtId="167"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67" fontId="32" fillId="2" borderId="0" applyNumberFormat="0" applyBorder="0" applyAlignment="0" applyProtection="0"/>
    <xf numFmtId="0" fontId="32" fillId="2" borderId="0" applyNumberFormat="0" applyBorder="0" applyAlignment="0" applyProtection="0"/>
    <xf numFmtId="0" fontId="23" fillId="4" borderId="0" applyNumberFormat="0" applyBorder="0" applyAlignment="0" applyProtection="0"/>
    <xf numFmtId="167"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167" fontId="33" fillId="0" borderId="0" applyNumberFormat="0" applyFill="0" applyBorder="0" applyAlignment="0" applyProtection="0">
      <alignment vertical="top"/>
      <protection locked="0"/>
    </xf>
    <xf numFmtId="167" fontId="6"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167" fontId="6" fillId="0" borderId="0" applyNumberFormat="0" applyFill="0" applyBorder="0" applyAlignment="0" applyProtection="0">
      <alignment vertical="top"/>
      <protection locked="0"/>
    </xf>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3" fontId="5" fillId="0" borderId="0" applyFon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167" fontId="34" fillId="0" borderId="0" applyNumberFormat="0" applyFill="0" applyBorder="0" applyAlignment="0" applyProtection="0"/>
    <xf numFmtId="0" fontId="36" fillId="0" borderId="0" applyNumberFormat="0" applyFill="0" applyBorder="0" applyAlignment="0" applyProtection="0">
      <alignment vertical="top"/>
      <protection locked="0"/>
    </xf>
    <xf numFmtId="167" fontId="6" fillId="0" borderId="0" applyNumberFormat="0" applyFill="0" applyBorder="0" applyAlignment="0" applyProtection="0">
      <alignment vertical="top"/>
      <protection locked="0"/>
    </xf>
    <xf numFmtId="167" fontId="35" fillId="0" borderId="0" applyNumberFormat="0" applyFill="0" applyBorder="0" applyAlignment="0" applyProtection="0"/>
    <xf numFmtId="167" fontId="15" fillId="0" borderId="0" applyNumberFormat="0" applyFill="0" applyBorder="0" applyAlignment="0" applyProtection="0"/>
    <xf numFmtId="167" fontId="33" fillId="0" borderId="0" applyNumberFormat="0" applyFill="0" applyBorder="0" applyAlignment="0" applyProtection="0">
      <alignment vertical="top"/>
      <protection locked="0"/>
    </xf>
    <xf numFmtId="167"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6" fillId="14" borderId="0" applyNumberFormat="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7" fontId="31" fillId="0" borderId="0"/>
    <xf numFmtId="167" fontId="31" fillId="0" borderId="0"/>
    <xf numFmtId="0" fontId="31" fillId="0" borderId="0"/>
    <xf numFmtId="167" fontId="5" fillId="0" borderId="0"/>
    <xf numFmtId="0" fontId="5" fillId="0" borderId="0"/>
    <xf numFmtId="0" fontId="5"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167" fontId="14" fillId="0" borderId="0"/>
    <xf numFmtId="0" fontId="14" fillId="0" borderId="0"/>
    <xf numFmtId="167" fontId="31" fillId="0" borderId="0"/>
    <xf numFmtId="167" fontId="31" fillId="0" borderId="0"/>
    <xf numFmtId="0" fontId="31" fillId="0" borderId="0"/>
    <xf numFmtId="167" fontId="8" fillId="0" borderId="0"/>
    <xf numFmtId="167" fontId="5" fillId="0" borderId="0"/>
    <xf numFmtId="0" fontId="5" fillId="0" borderId="0"/>
    <xf numFmtId="167" fontId="5" fillId="0" borderId="0"/>
    <xf numFmtId="167" fontId="5" fillId="0" borderId="0"/>
    <xf numFmtId="0" fontId="5" fillId="0" borderId="0"/>
    <xf numFmtId="167" fontId="5" fillId="0" borderId="0">
      <alignment horizontal="left"/>
    </xf>
    <xf numFmtId="0" fontId="5" fillId="0" borderId="0">
      <alignment horizontal="left"/>
    </xf>
    <xf numFmtId="0" fontId="37" fillId="0" borderId="0"/>
    <xf numFmtId="0" fontId="37" fillId="0" borderId="0"/>
    <xf numFmtId="0" fontId="5" fillId="15" borderId="16"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4" fillId="3" borderId="0" applyNumberFormat="0" applyBorder="0" applyAlignment="0" applyProtection="0"/>
    <xf numFmtId="167" fontId="31" fillId="0" borderId="0"/>
    <xf numFmtId="167" fontId="31" fillId="0" borderId="0"/>
    <xf numFmtId="167" fontId="31" fillId="0" borderId="0"/>
    <xf numFmtId="167" fontId="31" fillId="0" borderId="0"/>
    <xf numFmtId="167" fontId="31" fillId="0" borderId="0"/>
    <xf numFmtId="0" fontId="31" fillId="0" borderId="0"/>
    <xf numFmtId="167" fontId="8" fillId="0" borderId="0"/>
    <xf numFmtId="167" fontId="31" fillId="0" borderId="0"/>
    <xf numFmtId="0" fontId="31" fillId="0" borderId="0"/>
    <xf numFmtId="167" fontId="8" fillId="0" borderId="0"/>
    <xf numFmtId="0" fontId="31" fillId="0" borderId="0"/>
    <xf numFmtId="167" fontId="8" fillId="0" borderId="0"/>
    <xf numFmtId="167"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7"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31" fillId="0" borderId="0"/>
    <xf numFmtId="167" fontId="31" fillId="0" borderId="0"/>
    <xf numFmtId="167" fontId="31" fillId="0" borderId="0"/>
    <xf numFmtId="0" fontId="31" fillId="0" borderId="0"/>
    <xf numFmtId="167" fontId="8" fillId="0" borderId="0"/>
    <xf numFmtId="167" fontId="31" fillId="0" borderId="0"/>
    <xf numFmtId="167" fontId="31" fillId="0" borderId="0"/>
    <xf numFmtId="167" fontId="31" fillId="0" borderId="0"/>
    <xf numFmtId="0" fontId="31" fillId="0" borderId="0"/>
    <xf numFmtId="167" fontId="8" fillId="0" borderId="0"/>
    <xf numFmtId="0" fontId="31" fillId="0" borderId="0"/>
    <xf numFmtId="167" fontId="8" fillId="0" borderId="0"/>
    <xf numFmtId="167"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37" fillId="0" borderId="0"/>
    <xf numFmtId="0" fontId="37" fillId="0" borderId="0"/>
    <xf numFmtId="167" fontId="31" fillId="0" borderId="0"/>
    <xf numFmtId="167" fontId="31" fillId="0" borderId="0"/>
    <xf numFmtId="167" fontId="31" fillId="0" borderId="0"/>
    <xf numFmtId="0" fontId="31" fillId="0" borderId="0"/>
    <xf numFmtId="167" fontId="8" fillId="0" borderId="0"/>
    <xf numFmtId="167" fontId="31" fillId="0" borderId="0"/>
    <xf numFmtId="167" fontId="31" fillId="0" borderId="0"/>
    <xf numFmtId="0" fontId="31" fillId="0" borderId="0"/>
    <xf numFmtId="167" fontId="8" fillId="0" borderId="0"/>
    <xf numFmtId="167" fontId="31" fillId="0" borderId="0"/>
    <xf numFmtId="0" fontId="31" fillId="0" borderId="0"/>
    <xf numFmtId="167" fontId="8" fillId="0" borderId="0"/>
    <xf numFmtId="0" fontId="37"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167" fontId="37" fillId="0" borderId="0"/>
    <xf numFmtId="0" fontId="37"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167" fontId="37" fillId="0" borderId="0"/>
    <xf numFmtId="167" fontId="37" fillId="0" borderId="0"/>
    <xf numFmtId="167" fontId="31" fillId="0" borderId="0"/>
    <xf numFmtId="167" fontId="31" fillId="0" borderId="0"/>
    <xf numFmtId="0" fontId="31" fillId="0" borderId="0"/>
    <xf numFmtId="167" fontId="8" fillId="0" borderId="0"/>
    <xf numFmtId="167" fontId="31" fillId="0" borderId="0"/>
    <xf numFmtId="167" fontId="31" fillId="0" borderId="0"/>
    <xf numFmtId="0" fontId="31" fillId="0" borderId="0"/>
    <xf numFmtId="167" fontId="8" fillId="0" borderId="0"/>
    <xf numFmtId="167" fontId="31" fillId="0" borderId="0"/>
    <xf numFmtId="167" fontId="31" fillId="0" borderId="0"/>
    <xf numFmtId="0" fontId="31" fillId="0" borderId="0"/>
    <xf numFmtId="167" fontId="8" fillId="0" borderId="0"/>
    <xf numFmtId="167" fontId="31" fillId="0" borderId="0"/>
    <xf numFmtId="167" fontId="31" fillId="0" borderId="0"/>
    <xf numFmtId="0" fontId="31" fillId="0" borderId="0"/>
    <xf numFmtId="167" fontId="8" fillId="0" borderId="0"/>
    <xf numFmtId="167" fontId="31" fillId="0" borderId="0"/>
    <xf numFmtId="167" fontId="31" fillId="0" borderId="0"/>
    <xf numFmtId="0" fontId="31" fillId="0" borderId="0"/>
    <xf numFmtId="167" fontId="8" fillId="0" borderId="0"/>
    <xf numFmtId="0" fontId="5" fillId="0" borderId="0"/>
    <xf numFmtId="0" fontId="31" fillId="0" borderId="0"/>
    <xf numFmtId="0" fontId="37" fillId="0" borderId="0"/>
    <xf numFmtId="167" fontId="31" fillId="0" borderId="0"/>
    <xf numFmtId="167" fontId="31" fillId="0" borderId="0"/>
    <xf numFmtId="0" fontId="31" fillId="0" borderId="0"/>
    <xf numFmtId="0" fontId="5" fillId="0" borderId="0"/>
    <xf numFmtId="167" fontId="5" fillId="0" borderId="0"/>
    <xf numFmtId="0" fontId="5" fillId="0" borderId="0"/>
    <xf numFmtId="0" fontId="31" fillId="0" borderId="0"/>
    <xf numFmtId="167" fontId="31" fillId="0" borderId="0"/>
    <xf numFmtId="0" fontId="31" fillId="0" borderId="0"/>
    <xf numFmtId="167" fontId="31" fillId="0" borderId="0"/>
    <xf numFmtId="167" fontId="8" fillId="0" borderId="0"/>
    <xf numFmtId="167" fontId="12" fillId="0" borderId="0"/>
    <xf numFmtId="0" fontId="12" fillId="0" borderId="0"/>
    <xf numFmtId="167" fontId="31" fillId="0" borderId="0"/>
    <xf numFmtId="167" fontId="31" fillId="0" borderId="0"/>
    <xf numFmtId="0" fontId="31" fillId="0" borderId="0"/>
    <xf numFmtId="167" fontId="8" fillId="0" borderId="0"/>
    <xf numFmtId="167" fontId="37" fillId="0" borderId="0"/>
    <xf numFmtId="0" fontId="37" fillId="0" borderId="0"/>
    <xf numFmtId="167" fontId="31" fillId="0" borderId="0"/>
    <xf numFmtId="0" fontId="31" fillId="0" borderId="0"/>
    <xf numFmtId="0" fontId="31" fillId="0" borderId="0"/>
    <xf numFmtId="0" fontId="31" fillId="0" borderId="0"/>
    <xf numFmtId="0" fontId="31" fillId="0" borderId="0"/>
    <xf numFmtId="167" fontId="5" fillId="0" borderId="0"/>
    <xf numFmtId="167" fontId="5" fillId="0" borderId="0"/>
    <xf numFmtId="0" fontId="5" fillId="0" borderId="0"/>
    <xf numFmtId="167" fontId="5" fillId="0" borderId="0"/>
    <xf numFmtId="167" fontId="31" fillId="0" borderId="0"/>
    <xf numFmtId="167" fontId="31" fillId="0" borderId="0"/>
    <xf numFmtId="0" fontId="31" fillId="0" borderId="0"/>
    <xf numFmtId="167" fontId="8" fillId="0" borderId="0"/>
    <xf numFmtId="167" fontId="31" fillId="0" borderId="0"/>
    <xf numFmtId="167" fontId="31" fillId="0" borderId="0"/>
    <xf numFmtId="0" fontId="31" fillId="0" borderId="0"/>
    <xf numFmtId="167" fontId="8" fillId="0" borderId="0"/>
    <xf numFmtId="167" fontId="5" fillId="0" borderId="0"/>
    <xf numFmtId="167" fontId="5" fillId="0" borderId="0"/>
    <xf numFmtId="0" fontId="5" fillId="0" borderId="0"/>
    <xf numFmtId="167" fontId="5" fillId="0" borderId="0"/>
    <xf numFmtId="167" fontId="31" fillId="0" borderId="0"/>
    <xf numFmtId="167" fontId="31" fillId="0" borderId="0"/>
    <xf numFmtId="0" fontId="31" fillId="0" borderId="0"/>
    <xf numFmtId="167" fontId="8" fillId="0" borderId="0"/>
    <xf numFmtId="167" fontId="31" fillId="0" borderId="0"/>
    <xf numFmtId="0" fontId="31" fillId="0" borderId="0"/>
    <xf numFmtId="167" fontId="5" fillId="0" borderId="0"/>
    <xf numFmtId="167" fontId="5" fillId="0" borderId="0"/>
    <xf numFmtId="0" fontId="5" fillId="0" borderId="0"/>
    <xf numFmtId="0" fontId="5" fillId="0" borderId="0"/>
    <xf numFmtId="0" fontId="5" fillId="0" borderId="0"/>
    <xf numFmtId="167" fontId="5"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0" fontId="37" fillId="0" borderId="0"/>
    <xf numFmtId="0" fontId="31" fillId="0" borderId="0"/>
    <xf numFmtId="0" fontId="31" fillId="0" borderId="0"/>
    <xf numFmtId="0" fontId="5" fillId="0" borderId="0"/>
    <xf numFmtId="167" fontId="5" fillId="0" borderId="0"/>
    <xf numFmtId="0" fontId="5" fillId="0" borderId="0"/>
    <xf numFmtId="167" fontId="5" fillId="0" borderId="0"/>
    <xf numFmtId="0" fontId="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7" fontId="31" fillId="0" borderId="0"/>
    <xf numFmtId="167" fontId="5" fillId="0" borderId="0"/>
    <xf numFmtId="167" fontId="31" fillId="0" borderId="0"/>
    <xf numFmtId="0" fontId="31" fillId="0" borderId="0"/>
    <xf numFmtId="167" fontId="8" fillId="0" borderId="0"/>
    <xf numFmtId="167" fontId="37" fillId="0" borderId="0"/>
    <xf numFmtId="0" fontId="37" fillId="0" borderId="0"/>
    <xf numFmtId="167" fontId="31" fillId="0" borderId="0"/>
    <xf numFmtId="0" fontId="31" fillId="0" borderId="0"/>
    <xf numFmtId="0" fontId="31" fillId="0" borderId="0"/>
    <xf numFmtId="167"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5" fillId="0" borderId="0"/>
    <xf numFmtId="167" fontId="31" fillId="0" borderId="0"/>
    <xf numFmtId="167" fontId="31" fillId="0" borderId="0"/>
    <xf numFmtId="167" fontId="31" fillId="0" borderId="0"/>
    <xf numFmtId="0" fontId="31" fillId="0" borderId="0"/>
    <xf numFmtId="167" fontId="8" fillId="0" borderId="0"/>
    <xf numFmtId="167" fontId="31" fillId="0" borderId="0"/>
    <xf numFmtId="0" fontId="31" fillId="0" borderId="0"/>
    <xf numFmtId="167" fontId="5" fillId="0" borderId="0"/>
    <xf numFmtId="0" fontId="31" fillId="0" borderId="0"/>
    <xf numFmtId="0" fontId="31" fillId="0" borderId="0"/>
    <xf numFmtId="167" fontId="31" fillId="0" borderId="0"/>
    <xf numFmtId="167" fontId="31" fillId="0" borderId="0"/>
    <xf numFmtId="0" fontId="31" fillId="0" borderId="0"/>
    <xf numFmtId="167" fontId="8" fillId="0" borderId="0"/>
    <xf numFmtId="167" fontId="31" fillId="0" borderId="0"/>
    <xf numFmtId="0" fontId="31" fillId="0" borderId="0"/>
    <xf numFmtId="167" fontId="5" fillId="0" borderId="0"/>
    <xf numFmtId="0" fontId="31" fillId="0" borderId="0"/>
    <xf numFmtId="167"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5" fillId="0" borderId="0"/>
    <xf numFmtId="167" fontId="5" fillId="0" borderId="0"/>
    <xf numFmtId="0" fontId="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7" fontId="5" fillId="0" borderId="0"/>
    <xf numFmtId="0" fontId="5" fillId="0" borderId="0"/>
    <xf numFmtId="0" fontId="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7" fontId="31" fillId="0" borderId="0"/>
    <xf numFmtId="167" fontId="31" fillId="0" borderId="0"/>
    <xf numFmtId="167" fontId="31" fillId="0" borderId="0"/>
    <xf numFmtId="0" fontId="31" fillId="0" borderId="0"/>
    <xf numFmtId="167" fontId="8" fillId="0" borderId="0"/>
    <xf numFmtId="167"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7" fontId="31" fillId="0" borderId="0"/>
    <xf numFmtId="167" fontId="31" fillId="0" borderId="0"/>
    <xf numFmtId="167" fontId="31" fillId="0" borderId="0"/>
    <xf numFmtId="0" fontId="31" fillId="0" borderId="0"/>
    <xf numFmtId="167" fontId="8" fillId="0" borderId="0"/>
    <xf numFmtId="167"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0" fontId="7" fillId="0" borderId="0">
      <alignment horizontal="center" vertical="center"/>
    </xf>
    <xf numFmtId="0" fontId="25" fillId="0" borderId="17" applyNumberFormat="0" applyFill="0" applyAlignment="0" applyProtection="0"/>
    <xf numFmtId="0" fontId="26" fillId="0" borderId="18" applyNumberFormat="0" applyFill="0" applyAlignment="0" applyProtection="0"/>
    <xf numFmtId="0" fontId="27" fillId="0" borderId="19" applyNumberFormat="0" applyFill="0" applyAlignment="0" applyProtection="0"/>
    <xf numFmtId="0" fontId="27" fillId="0" borderId="0" applyNumberFormat="0" applyFill="0" applyBorder="0" applyAlignment="0" applyProtection="0"/>
    <xf numFmtId="0" fontId="9" fillId="0" borderId="0" applyNumberFormat="0" applyFill="0" applyBorder="0" applyAlignment="0" applyProtection="0"/>
    <xf numFmtId="0" fontId="28" fillId="0" borderId="20" applyNumberFormat="0" applyFill="0" applyAlignment="0" applyProtection="0"/>
    <xf numFmtId="168" fontId="5" fillId="16" borderId="0" applyBorder="0" applyAlignment="0"/>
    <xf numFmtId="37" fontId="5" fillId="16" borderId="1" applyBorder="0" applyAlignment="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29" fillId="0" borderId="0" applyNumberFormat="0" applyFill="0" applyBorder="0" applyAlignment="0" applyProtection="0"/>
    <xf numFmtId="0" fontId="30" fillId="17" borderId="21"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15" borderId="16"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5" fillId="0" borderId="0"/>
    <xf numFmtId="0" fontId="5" fillId="0" borderId="0"/>
    <xf numFmtId="167" fontId="12" fillId="0" borderId="0"/>
    <xf numFmtId="0" fontId="12" fillId="0" borderId="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4" fillId="0" borderId="0"/>
    <xf numFmtId="0" fontId="4" fillId="0" borderId="0"/>
    <xf numFmtId="0" fontId="4" fillId="0" borderId="0"/>
    <xf numFmtId="0" fontId="35" fillId="0" borderId="0" applyNumberFormat="0" applyFill="0" applyBorder="0" applyAlignment="0" applyProtection="0"/>
    <xf numFmtId="9"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1" fillId="0" borderId="32" applyNumberFormat="0" applyFill="0" applyAlignment="0" applyProtection="0"/>
    <xf numFmtId="0" fontId="20" fillId="5" borderId="31" applyNumberFormat="0" applyAlignment="0" applyProtection="0"/>
    <xf numFmtId="0" fontId="19" fillId="12" borderId="31" applyNumberFormat="0" applyAlignment="0" applyProtection="0"/>
    <xf numFmtId="0" fontId="18" fillId="12" borderId="30" applyNumberFormat="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5" fillId="15" borderId="33" applyNumberFormat="0" applyFont="0" applyAlignment="0" applyProtection="0"/>
    <xf numFmtId="0" fontId="5" fillId="15" borderId="33" applyNumberFormat="0" applyFon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8" fontId="4" fillId="0" borderId="1" applyBorder="0" applyAlignment="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13" borderId="14" applyBorder="0" applyAlignment="0">
      <protection locked="0"/>
    </xf>
    <xf numFmtId="168" fontId="4" fillId="13" borderId="1" applyBorder="0" applyAlignment="0">
      <protection locked="0"/>
    </xf>
    <xf numFmtId="3" fontId="4" fillId="13" borderId="11" applyBorder="0">
      <alignment vertical="center"/>
      <protection locked="0"/>
    </xf>
    <xf numFmtId="167" fontId="4" fillId="0" borderId="0" applyFont="0" applyFill="0" applyBorder="0" applyAlignment="0" applyProtection="0"/>
    <xf numFmtId="171"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alignment horizontal="left"/>
    </xf>
    <xf numFmtId="0" fontId="4" fillId="0" borderId="0">
      <alignment horizontal="left"/>
    </xf>
    <xf numFmtId="0" fontId="4" fillId="15" borderId="33"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xf numFmtId="0"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8" fontId="4" fillId="16" borderId="0" applyBorder="0" applyAlignment="0"/>
    <xf numFmtId="37" fontId="4" fillId="16" borderId="1" applyBorder="0" applyAlignment="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15" borderId="33" applyNumberFormat="0" applyFont="0" applyAlignment="0" applyProtection="0"/>
    <xf numFmtId="0" fontId="4" fillId="0" borderId="0"/>
    <xf numFmtId="0" fontId="4" fillId="0" borderId="0"/>
    <xf numFmtId="0" fontId="4" fillId="0" borderId="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0" fontId="4" fillId="15" borderId="33" applyNumberFormat="0" applyFont="0" applyAlignment="0" applyProtection="0"/>
    <xf numFmtId="0" fontId="4" fillId="15" borderId="33" applyNumberFormat="0" applyFont="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cellStyleXfs>
  <cellXfs count="620">
    <xf numFmtId="0" fontId="0" fillId="0" borderId="0" xfId="0"/>
    <xf numFmtId="0" fontId="0" fillId="0" borderId="0" xfId="0" applyAlignment="1">
      <alignment wrapText="1"/>
    </xf>
    <xf numFmtId="0" fontId="0" fillId="0" borderId="7" xfId="0" applyBorder="1"/>
    <xf numFmtId="0" fontId="0" fillId="0" borderId="0" xfId="0" applyAlignment="1">
      <alignment vertical="center" wrapText="1"/>
    </xf>
    <xf numFmtId="0" fontId="0" fillId="0" borderId="0" xfId="0" applyAlignment="1">
      <alignment vertical="center"/>
    </xf>
    <xf numFmtId="0" fontId="40" fillId="0" borderId="0" xfId="0" applyFont="1"/>
    <xf numFmtId="0" fontId="1" fillId="0" borderId="0" xfId="0" applyFont="1" applyAlignment="1">
      <alignment vertical="center" wrapText="1"/>
    </xf>
    <xf numFmtId="2" fontId="2" fillId="0" borderId="0" xfId="0" applyNumberFormat="1" applyFont="1"/>
    <xf numFmtId="0" fontId="1" fillId="0" borderId="0" xfId="0" applyFont="1"/>
    <xf numFmtId="0" fontId="42" fillId="0" borderId="0" xfId="0" applyFont="1"/>
    <xf numFmtId="2" fontId="2" fillId="0" borderId="9" xfId="0" applyNumberFormat="1" applyFont="1" applyBorder="1"/>
    <xf numFmtId="0" fontId="0" fillId="0" borderId="0" xfId="0" applyAlignment="1">
      <alignment horizontal="right"/>
    </xf>
    <xf numFmtId="0" fontId="5" fillId="0" borderId="28" xfId="1170" applyFont="1" applyBorder="1" applyAlignment="1">
      <alignment horizontal="center"/>
    </xf>
    <xf numFmtId="0" fontId="0" fillId="0" borderId="22" xfId="0" applyBorder="1"/>
    <xf numFmtId="0" fontId="5" fillId="0" borderId="27" xfId="1170" applyFont="1" applyBorder="1"/>
    <xf numFmtId="0" fontId="5" fillId="0" borderId="28" xfId="1170" applyFont="1" applyBorder="1"/>
    <xf numFmtId="0" fontId="5" fillId="0" borderId="5" xfId="1170" applyFont="1" applyBorder="1"/>
    <xf numFmtId="0" fontId="44" fillId="0" borderId="4" xfId="1170" applyFont="1" applyBorder="1" applyAlignment="1">
      <alignment horizontal="right" wrapText="1"/>
    </xf>
    <xf numFmtId="0" fontId="5" fillId="0" borderId="5" xfId="1170" applyFont="1" applyBorder="1" applyAlignment="1">
      <alignment horizontal="left" wrapText="1"/>
    </xf>
    <xf numFmtId="0" fontId="5" fillId="0" borderId="6" xfId="1170" applyFont="1" applyBorder="1" applyAlignment="1">
      <alignment horizontal="left" wrapText="1"/>
    </xf>
    <xf numFmtId="0" fontId="45" fillId="0" borderId="27" xfId="1170" applyFont="1" applyBorder="1"/>
    <xf numFmtId="0" fontId="45" fillId="0" borderId="28" xfId="1170" applyFont="1" applyBorder="1"/>
    <xf numFmtId="0" fontId="45" fillId="0" borderId="3" xfId="1170" applyFont="1" applyBorder="1"/>
    <xf numFmtId="49" fontId="45" fillId="0" borderId="1" xfId="1170" applyNumberFormat="1" applyFont="1" applyBorder="1"/>
    <xf numFmtId="0" fontId="5" fillId="0" borderId="2" xfId="1170" applyFont="1" applyBorder="1"/>
    <xf numFmtId="0" fontId="46" fillId="0" borderId="3" xfId="1170" applyFont="1" applyBorder="1"/>
    <xf numFmtId="0" fontId="5" fillId="18" borderId="4" xfId="1170" applyFont="1" applyFill="1" applyBorder="1" applyAlignment="1">
      <alignment horizontal="left" vertical="center" wrapText="1"/>
    </xf>
    <xf numFmtId="0" fontId="5" fillId="18" borderId="2" xfId="1170" applyFont="1" applyFill="1" applyBorder="1" applyAlignment="1">
      <alignment horizontal="left" vertical="center" wrapText="1"/>
    </xf>
    <xf numFmtId="0" fontId="5" fillId="0" borderId="7" xfId="1170" applyFont="1" applyBorder="1"/>
    <xf numFmtId="0" fontId="46" fillId="0" borderId="29" xfId="1170" applyFont="1" applyBorder="1"/>
    <xf numFmtId="0" fontId="31" fillId="0" borderId="0" xfId="0" applyFont="1"/>
    <xf numFmtId="0" fontId="31" fillId="0" borderId="3" xfId="0" applyFont="1" applyBorder="1"/>
    <xf numFmtId="0" fontId="0" fillId="0" borderId="29" xfId="0" applyBorder="1"/>
    <xf numFmtId="0" fontId="35" fillId="0" borderId="0" xfId="2271"/>
    <xf numFmtId="49" fontId="45" fillId="0" borderId="10" xfId="1170" applyNumberFormat="1" applyFont="1" applyBorder="1"/>
    <xf numFmtId="49" fontId="45" fillId="0" borderId="0" xfId="1170" applyNumberFormat="1" applyFont="1"/>
    <xf numFmtId="0" fontId="31" fillId="0" borderId="5" xfId="0" applyFont="1" applyBorder="1"/>
    <xf numFmtId="0" fontId="31" fillId="0" borderId="6" xfId="0" applyFont="1" applyBorder="1"/>
    <xf numFmtId="0" fontId="5" fillId="0" borderId="0" xfId="1170" applyFont="1" applyAlignment="1">
      <alignment horizontal="left" wrapText="1"/>
    </xf>
    <xf numFmtId="0" fontId="47" fillId="0" borderId="0" xfId="0" applyFont="1" applyAlignment="1">
      <alignment horizontal="right" vertical="center"/>
    </xf>
    <xf numFmtId="0" fontId="5" fillId="0" borderId="0" xfId="1170" applyFont="1"/>
    <xf numFmtId="172" fontId="0" fillId="0" borderId="0" xfId="0" applyNumberFormat="1"/>
    <xf numFmtId="2" fontId="41" fillId="0" borderId="0" xfId="0" applyNumberFormat="1" applyFont="1"/>
    <xf numFmtId="2" fontId="41" fillId="0" borderId="23" xfId="0" applyNumberFormat="1" applyFont="1" applyBorder="1"/>
    <xf numFmtId="0" fontId="41" fillId="0" borderId="0" xfId="0" applyFont="1"/>
    <xf numFmtId="0" fontId="50" fillId="0" borderId="0" xfId="0" applyFont="1"/>
    <xf numFmtId="0" fontId="51" fillId="0" borderId="0" xfId="0" applyFont="1" applyAlignment="1">
      <alignment horizontal="left"/>
    </xf>
    <xf numFmtId="0" fontId="52" fillId="0" borderId="0" xfId="0" applyFont="1" applyAlignment="1">
      <alignment horizontal="left"/>
    </xf>
    <xf numFmtId="175" fontId="43" fillId="0" borderId="0" xfId="2272" applyNumberFormat="1" applyFont="1" applyBorder="1" applyAlignment="1">
      <alignment horizontal="right"/>
    </xf>
    <xf numFmtId="2" fontId="0" fillId="0" borderId="0" xfId="0" applyNumberFormat="1"/>
    <xf numFmtId="2" fontId="0" fillId="0" borderId="0" xfId="0" applyNumberFormat="1" applyAlignment="1">
      <alignment horizontal="left" vertical="center" wrapText="1"/>
    </xf>
    <xf numFmtId="2" fontId="0" fillId="0" borderId="0" xfId="0" applyNumberFormat="1" applyAlignment="1">
      <alignment vertical="center" wrapText="1"/>
    </xf>
    <xf numFmtId="2" fontId="0" fillId="0" borderId="0" xfId="0" applyNumberFormat="1" applyAlignment="1">
      <alignment vertical="center"/>
    </xf>
    <xf numFmtId="0" fontId="0" fillId="0" borderId="26" xfId="0" applyBorder="1"/>
    <xf numFmtId="0" fontId="0" fillId="0" borderId="25" xfId="0" applyBorder="1"/>
    <xf numFmtId="0" fontId="54" fillId="0" borderId="34" xfId="0" applyFont="1" applyBorder="1" applyAlignment="1">
      <alignment horizontal="right" vertical="center"/>
    </xf>
    <xf numFmtId="0" fontId="52" fillId="0" borderId="35" xfId="0" applyFont="1" applyBorder="1"/>
    <xf numFmtId="0" fontId="52" fillId="0" borderId="36" xfId="0" applyFont="1" applyBorder="1"/>
    <xf numFmtId="0" fontId="54" fillId="0" borderId="26" xfId="0" applyFont="1" applyBorder="1" applyAlignment="1">
      <alignment horizontal="right" vertical="center"/>
    </xf>
    <xf numFmtId="0" fontId="11" fillId="0" borderId="0" xfId="1170" applyFont="1"/>
    <xf numFmtId="0" fontId="52" fillId="0" borderId="9" xfId="0" applyFont="1" applyBorder="1"/>
    <xf numFmtId="174" fontId="1" fillId="0" borderId="0" xfId="2272" applyNumberFormat="1" applyFont="1"/>
    <xf numFmtId="176" fontId="43" fillId="0" borderId="9" xfId="2272" applyNumberFormat="1" applyFont="1" applyBorder="1" applyAlignment="1">
      <alignment horizontal="right"/>
    </xf>
    <xf numFmtId="175" fontId="43" fillId="0" borderId="9" xfId="2272" applyNumberFormat="1" applyFont="1" applyBorder="1" applyAlignment="1">
      <alignment horizontal="right"/>
    </xf>
    <xf numFmtId="0" fontId="41" fillId="0" borderId="23" xfId="0" applyFont="1" applyBorder="1"/>
    <xf numFmtId="176" fontId="43" fillId="0" borderId="24" xfId="2272" applyNumberFormat="1" applyFont="1" applyBorder="1" applyAlignment="1">
      <alignment horizontal="right"/>
    </xf>
    <xf numFmtId="0" fontId="0" fillId="0" borderId="37" xfId="0" applyBorder="1"/>
    <xf numFmtId="0" fontId="41" fillId="0" borderId="38" xfId="0" applyFont="1" applyBorder="1"/>
    <xf numFmtId="2" fontId="41" fillId="0" borderId="38" xfId="0" applyNumberFormat="1" applyFont="1" applyBorder="1"/>
    <xf numFmtId="175" fontId="43" fillId="0" borderId="39" xfId="2272" applyNumberFormat="1" applyFont="1" applyBorder="1" applyAlignment="1">
      <alignment horizontal="right"/>
    </xf>
    <xf numFmtId="0" fontId="52" fillId="19" borderId="40" xfId="0" applyFont="1" applyFill="1" applyBorder="1" applyAlignment="1">
      <alignment vertical="center" wrapText="1"/>
    </xf>
    <xf numFmtId="0" fontId="1" fillId="0" borderId="42" xfId="0" applyFont="1" applyBorder="1" applyAlignment="1">
      <alignment vertical="center" wrapText="1"/>
    </xf>
    <xf numFmtId="2" fontId="1" fillId="0" borderId="42" xfId="0" applyNumberFormat="1" applyFont="1" applyBorder="1" applyAlignment="1">
      <alignment vertical="center" wrapText="1"/>
    </xf>
    <xf numFmtId="0" fontId="1" fillId="0" borderId="43" xfId="0" applyFont="1" applyBorder="1" applyAlignment="1">
      <alignment vertical="center" wrapText="1"/>
    </xf>
    <xf numFmtId="2" fontId="1" fillId="0" borderId="43" xfId="0" applyNumberFormat="1" applyFont="1" applyBorder="1" applyAlignment="1">
      <alignment vertical="center" wrapText="1"/>
    </xf>
    <xf numFmtId="0" fontId="0" fillId="0" borderId="44" xfId="0" applyBorder="1" applyAlignment="1">
      <alignment vertical="center" wrapText="1"/>
    </xf>
    <xf numFmtId="2" fontId="0" fillId="0" borderId="44" xfId="0" applyNumberFormat="1" applyBorder="1" applyAlignment="1">
      <alignment vertical="center" wrapText="1"/>
    </xf>
    <xf numFmtId="0" fontId="0" fillId="0" borderId="44" xfId="0" applyBorder="1" applyAlignment="1">
      <alignment vertical="center"/>
    </xf>
    <xf numFmtId="2" fontId="0" fillId="0" borderId="44" xfId="0" applyNumberFormat="1" applyBorder="1" applyAlignment="1">
      <alignment vertical="center"/>
    </xf>
    <xf numFmtId="173" fontId="1" fillId="0" borderId="0" xfId="0" applyNumberFormat="1" applyFont="1" applyAlignment="1">
      <alignment horizontal="right" vertical="center"/>
    </xf>
    <xf numFmtId="175" fontId="41" fillId="0" borderId="42" xfId="2272" applyNumberFormat="1" applyFont="1" applyBorder="1" applyAlignment="1">
      <alignment horizontal="right" vertical="center"/>
    </xf>
    <xf numFmtId="2" fontId="41" fillId="0" borderId="0" xfId="0" applyNumberFormat="1" applyFont="1" applyAlignment="1">
      <alignment horizontal="right" vertical="center"/>
    </xf>
    <xf numFmtId="2" fontId="41" fillId="0" borderId="42" xfId="0" applyNumberFormat="1" applyFont="1" applyBorder="1" applyAlignment="1">
      <alignment horizontal="right" vertical="center"/>
    </xf>
    <xf numFmtId="2" fontId="43" fillId="0" borderId="42" xfId="0" applyNumberFormat="1" applyFont="1" applyBorder="1" applyAlignment="1">
      <alignment horizontal="right" vertical="center"/>
    </xf>
    <xf numFmtId="0" fontId="41" fillId="0" borderId="0" xfId="0" applyFont="1" applyAlignment="1">
      <alignment horizontal="right" vertical="center"/>
    </xf>
    <xf numFmtId="175" fontId="43" fillId="0" borderId="42" xfId="2272" applyNumberFormat="1" applyFont="1" applyBorder="1" applyAlignment="1">
      <alignment horizontal="right" vertical="center"/>
    </xf>
    <xf numFmtId="0" fontId="1" fillId="0" borderId="0" xfId="0" applyFont="1" applyAlignment="1">
      <alignment vertical="center"/>
    </xf>
    <xf numFmtId="175" fontId="41" fillId="0" borderId="0" xfId="2272" applyNumberFormat="1" applyFont="1" applyBorder="1" applyAlignment="1">
      <alignment horizontal="right" vertical="center"/>
    </xf>
    <xf numFmtId="2" fontId="43" fillId="0" borderId="0" xfId="0" applyNumberFormat="1" applyFont="1" applyAlignment="1">
      <alignment horizontal="right" vertical="center"/>
    </xf>
    <xf numFmtId="175" fontId="43" fillId="0" borderId="0" xfId="2272" applyNumberFormat="1" applyFont="1" applyBorder="1" applyAlignment="1">
      <alignment horizontal="right" vertical="center"/>
    </xf>
    <xf numFmtId="175" fontId="41" fillId="0" borderId="43" xfId="2272" applyNumberFormat="1" applyFont="1" applyBorder="1" applyAlignment="1">
      <alignment horizontal="right" vertical="center"/>
    </xf>
    <xf numFmtId="2" fontId="41" fillId="0" borderId="43" xfId="0" applyNumberFormat="1" applyFont="1" applyBorder="1" applyAlignment="1">
      <alignment horizontal="right" vertical="center"/>
    </xf>
    <xf numFmtId="2" fontId="43" fillId="0" borderId="43" xfId="0" applyNumberFormat="1" applyFont="1" applyBorder="1" applyAlignment="1">
      <alignment horizontal="right" vertical="center"/>
    </xf>
    <xf numFmtId="175" fontId="43" fillId="0" borderId="43" xfId="2272" applyNumberFormat="1" applyFont="1" applyBorder="1" applyAlignment="1">
      <alignment horizontal="right" vertical="center"/>
    </xf>
    <xf numFmtId="175" fontId="41" fillId="0" borderId="44" xfId="2272" applyNumberFormat="1" applyFont="1" applyBorder="1" applyAlignment="1">
      <alignment horizontal="right" vertical="center"/>
    </xf>
    <xf numFmtId="2" fontId="41" fillId="0" borderId="44" xfId="0" applyNumberFormat="1" applyFont="1" applyBorder="1" applyAlignment="1">
      <alignment horizontal="right" vertical="center"/>
    </xf>
    <xf numFmtId="2" fontId="43" fillId="0" borderId="44" xfId="0" applyNumberFormat="1" applyFont="1" applyBorder="1" applyAlignment="1">
      <alignment horizontal="right" vertical="center"/>
    </xf>
    <xf numFmtId="175" fontId="43" fillId="0" borderId="44" xfId="2272" applyNumberFormat="1" applyFont="1" applyBorder="1" applyAlignment="1">
      <alignment horizontal="right" vertical="center"/>
    </xf>
    <xf numFmtId="2" fontId="41" fillId="0" borderId="41" xfId="0" applyNumberFormat="1" applyFont="1" applyBorder="1" applyAlignment="1">
      <alignment horizontal="right" vertical="center"/>
    </xf>
    <xf numFmtId="2" fontId="41" fillId="0" borderId="45" xfId="0" applyNumberFormat="1" applyFont="1" applyBorder="1" applyAlignment="1">
      <alignment horizontal="right" vertical="center"/>
    </xf>
    <xf numFmtId="2" fontId="41" fillId="0" borderId="46" xfId="0" applyNumberFormat="1" applyFont="1" applyBorder="1" applyAlignment="1">
      <alignment horizontal="right" vertical="center"/>
    </xf>
    <xf numFmtId="175" fontId="53" fillId="19" borderId="40" xfId="2272" applyNumberFormat="1" applyFont="1" applyFill="1" applyBorder="1" applyAlignment="1">
      <alignment horizontal="right" vertical="center"/>
    </xf>
    <xf numFmtId="175" fontId="11" fillId="19" borderId="40" xfId="2272" applyNumberFormat="1" applyFont="1" applyFill="1" applyBorder="1" applyAlignment="1">
      <alignment horizontal="right" vertical="center"/>
    </xf>
    <xf numFmtId="0" fontId="51" fillId="0" borderId="0" xfId="0" applyFont="1" applyAlignment="1">
      <alignment vertical="center"/>
    </xf>
    <xf numFmtId="0" fontId="0" fillId="0" borderId="0" xfId="0" applyAlignment="1">
      <alignment horizontal="right" vertical="center"/>
    </xf>
    <xf numFmtId="0" fontId="49" fillId="20" borderId="0" xfId="0" applyFont="1" applyFill="1" applyAlignment="1">
      <alignment horizontal="right" vertical="center"/>
    </xf>
    <xf numFmtId="0" fontId="49" fillId="21" borderId="0" xfId="0" applyFont="1" applyFill="1" applyAlignment="1">
      <alignment horizontal="right" vertical="center"/>
    </xf>
    <xf numFmtId="2" fontId="51" fillId="19" borderId="40" xfId="0" applyNumberFormat="1" applyFont="1" applyFill="1" applyBorder="1" applyAlignment="1">
      <alignment horizontal="right" vertical="center"/>
    </xf>
    <xf numFmtId="2" fontId="52" fillId="19" borderId="40" xfId="0" applyNumberFormat="1" applyFont="1" applyFill="1" applyBorder="1" applyAlignment="1">
      <alignment horizontal="right" vertical="center"/>
    </xf>
    <xf numFmtId="2" fontId="52" fillId="0" borderId="0" xfId="0" applyNumberFormat="1" applyFont="1" applyAlignment="1">
      <alignment horizontal="right" vertical="center"/>
    </xf>
    <xf numFmtId="0" fontId="51" fillId="0" borderId="0" xfId="0" applyFont="1" applyAlignment="1">
      <alignment horizontal="right" vertical="center"/>
    </xf>
    <xf numFmtId="0" fontId="0" fillId="0" borderId="34" xfId="0" applyBorder="1"/>
    <xf numFmtId="0" fontId="0" fillId="0" borderId="35" xfId="0" applyBorder="1"/>
    <xf numFmtId="0" fontId="0" fillId="0" borderId="36" xfId="0" applyBorder="1"/>
    <xf numFmtId="0" fontId="49" fillId="0" borderId="0" xfId="0" applyFont="1"/>
    <xf numFmtId="0" fontId="49" fillId="0" borderId="3" xfId="0" applyFont="1" applyBorder="1"/>
    <xf numFmtId="0" fontId="40" fillId="0" borderId="0" xfId="0" applyFont="1" applyAlignment="1">
      <alignment horizontal="right"/>
    </xf>
    <xf numFmtId="2" fontId="0" fillId="0" borderId="0" xfId="0" applyNumberFormat="1" applyAlignment="1">
      <alignment horizontal="right"/>
    </xf>
    <xf numFmtId="0" fontId="41" fillId="0" borderId="0" xfId="0" applyFont="1" applyAlignment="1">
      <alignment horizontal="right"/>
    </xf>
    <xf numFmtId="0" fontId="52" fillId="19" borderId="40" xfId="0" applyFont="1" applyFill="1" applyBorder="1" applyAlignment="1">
      <alignment vertical="center"/>
    </xf>
    <xf numFmtId="0" fontId="1" fillId="22" borderId="0" xfId="0" applyFont="1" applyFill="1" applyAlignment="1">
      <alignment vertical="center"/>
    </xf>
    <xf numFmtId="2" fontId="0" fillId="22" borderId="0" xfId="0" applyNumberFormat="1" applyFill="1" applyAlignment="1">
      <alignment horizontal="right" vertical="center" wrapText="1"/>
    </xf>
    <xf numFmtId="0" fontId="0" fillId="22" borderId="0" xfId="0" applyFill="1" applyAlignment="1">
      <alignment vertical="center"/>
    </xf>
    <xf numFmtId="0" fontId="52" fillId="22" borderId="0" xfId="0" applyFont="1" applyFill="1"/>
    <xf numFmtId="0" fontId="52" fillId="22" borderId="0" xfId="0" applyFont="1" applyFill="1" applyAlignment="1">
      <alignment vertical="top"/>
    </xf>
    <xf numFmtId="0" fontId="0" fillId="0" borderId="0" xfId="0" applyAlignment="1">
      <alignment horizontal="left"/>
    </xf>
    <xf numFmtId="0" fontId="31" fillId="0" borderId="3" xfId="0" applyFont="1" applyBorder="1" applyAlignment="1">
      <alignment vertical="top" wrapText="1"/>
    </xf>
    <xf numFmtId="1" fontId="0" fillId="0" borderId="0" xfId="0" applyNumberFormat="1"/>
    <xf numFmtId="1" fontId="1" fillId="0" borderId="0" xfId="0" applyNumberFormat="1" applyFont="1"/>
    <xf numFmtId="1" fontId="1" fillId="0" borderId="0" xfId="0" applyNumberFormat="1" applyFont="1" applyAlignment="1">
      <alignment vertical="center" wrapText="1"/>
    </xf>
    <xf numFmtId="0" fontId="0" fillId="0" borderId="0" xfId="0" quotePrefix="1"/>
    <xf numFmtId="0" fontId="0" fillId="0" borderId="0" xfId="0" applyAlignment="1">
      <alignment horizontal="right" vertical="center" wrapText="1"/>
    </xf>
    <xf numFmtId="177" fontId="0" fillId="0" borderId="0" xfId="0" applyNumberFormat="1" applyAlignment="1">
      <alignment horizontal="right" vertical="center" wrapText="1"/>
    </xf>
    <xf numFmtId="177" fontId="1" fillId="0" borderId="0" xfId="0" applyNumberFormat="1" applyFont="1" applyAlignment="1">
      <alignment horizontal="right" vertical="center" wrapText="1"/>
    </xf>
    <xf numFmtId="173" fontId="0" fillId="0" borderId="0" xfId="0" applyNumberFormat="1" applyAlignment="1">
      <alignment horizontal="right" vertical="center" wrapText="1"/>
    </xf>
    <xf numFmtId="173" fontId="1" fillId="0" borderId="0" xfId="0" applyNumberFormat="1" applyFont="1" applyAlignment="1">
      <alignment horizontal="right" vertical="center" wrapText="1"/>
    </xf>
    <xf numFmtId="0" fontId="52" fillId="19" borderId="40" xfId="0" applyFont="1" applyFill="1" applyBorder="1" applyAlignment="1">
      <alignment horizontal="left" vertical="center"/>
    </xf>
    <xf numFmtId="0" fontId="51" fillId="23" borderId="0" xfId="0" applyFont="1" applyFill="1" applyAlignment="1">
      <alignment vertical="center"/>
    </xf>
    <xf numFmtId="0" fontId="55" fillId="23" borderId="0" xfId="0" applyFont="1" applyFill="1"/>
    <xf numFmtId="0" fontId="52" fillId="23" borderId="0" xfId="0" applyFont="1" applyFill="1" applyAlignment="1">
      <alignment vertical="center"/>
    </xf>
    <xf numFmtId="0" fontId="56" fillId="0" borderId="0" xfId="0" applyFont="1"/>
    <xf numFmtId="0" fontId="0" fillId="23" borderId="0" xfId="0" applyFill="1"/>
    <xf numFmtId="0" fontId="1" fillId="0" borderId="0" xfId="0" applyFont="1" applyAlignment="1">
      <alignment horizontal="right" vertical="center" wrapText="1"/>
    </xf>
    <xf numFmtId="178" fontId="41" fillId="0" borderId="0" xfId="2272" applyNumberFormat="1" applyFont="1" applyBorder="1" applyAlignment="1">
      <alignment horizontal="right" vertical="center"/>
    </xf>
    <xf numFmtId="0" fontId="59" fillId="0" borderId="0" xfId="0" applyFont="1" applyAlignment="1">
      <alignment horizontal="right" vertical="top"/>
    </xf>
    <xf numFmtId="2" fontId="61" fillId="0" borderId="42" xfId="0" applyNumberFormat="1" applyFont="1" applyBorder="1" applyAlignment="1">
      <alignment horizontal="right" vertical="center"/>
    </xf>
    <xf numFmtId="2" fontId="62" fillId="0" borderId="42" xfId="0" applyNumberFormat="1" applyFont="1" applyBorder="1" applyAlignment="1">
      <alignment horizontal="right" vertical="center"/>
    </xf>
    <xf numFmtId="175" fontId="61" fillId="0" borderId="42" xfId="2272" applyNumberFormat="1" applyFont="1" applyBorder="1" applyAlignment="1">
      <alignment horizontal="right" vertical="center"/>
    </xf>
    <xf numFmtId="2" fontId="61" fillId="0" borderId="0" xfId="0" applyNumberFormat="1" applyFont="1" applyAlignment="1">
      <alignment horizontal="right" vertical="center"/>
    </xf>
    <xf numFmtId="0" fontId="61" fillId="0" borderId="0" xfId="0" applyFont="1" applyAlignment="1">
      <alignment horizontal="right" vertical="center"/>
    </xf>
    <xf numFmtId="175" fontId="62" fillId="0" borderId="42" xfId="2272" applyNumberFormat="1" applyFont="1" applyBorder="1" applyAlignment="1">
      <alignment horizontal="right" vertical="center"/>
    </xf>
    <xf numFmtId="2" fontId="62" fillId="0" borderId="0" xfId="0" applyNumberFormat="1" applyFont="1" applyAlignment="1">
      <alignment horizontal="right" vertical="center"/>
    </xf>
    <xf numFmtId="175" fontId="61" fillId="0" borderId="0" xfId="2272" applyNumberFormat="1" applyFont="1" applyBorder="1" applyAlignment="1">
      <alignment horizontal="right" vertical="center"/>
    </xf>
    <xf numFmtId="175" fontId="62" fillId="0" borderId="0" xfId="2272" applyNumberFormat="1" applyFont="1" applyBorder="1" applyAlignment="1">
      <alignment horizontal="right" vertical="center"/>
    </xf>
    <xf numFmtId="2" fontId="61" fillId="0" borderId="43" xfId="0" applyNumberFormat="1" applyFont="1" applyBorder="1" applyAlignment="1">
      <alignment horizontal="right" vertical="center"/>
    </xf>
    <xf numFmtId="2" fontId="62" fillId="0" borderId="43" xfId="0" applyNumberFormat="1" applyFont="1" applyBorder="1" applyAlignment="1">
      <alignment horizontal="right" vertical="center"/>
    </xf>
    <xf numFmtId="175" fontId="61" fillId="0" borderId="43" xfId="2272" applyNumberFormat="1" applyFont="1" applyBorder="1" applyAlignment="1">
      <alignment horizontal="right" vertical="center"/>
    </xf>
    <xf numFmtId="175" fontId="62" fillId="0" borderId="43" xfId="2272" applyNumberFormat="1" applyFont="1" applyBorder="1" applyAlignment="1">
      <alignment horizontal="right" vertical="center"/>
    </xf>
    <xf numFmtId="2" fontId="61" fillId="0" borderId="44" xfId="0" applyNumberFormat="1" applyFont="1" applyBorder="1" applyAlignment="1">
      <alignment horizontal="right" vertical="center"/>
    </xf>
    <xf numFmtId="2" fontId="62" fillId="0" borderId="44" xfId="0" applyNumberFormat="1" applyFont="1" applyBorder="1" applyAlignment="1">
      <alignment horizontal="right" vertical="center"/>
    </xf>
    <xf numFmtId="175" fontId="61" fillId="0" borderId="44" xfId="2272" applyNumberFormat="1" applyFont="1" applyBorder="1" applyAlignment="1">
      <alignment horizontal="right" vertical="center"/>
    </xf>
    <xf numFmtId="175" fontId="62" fillId="0" borderId="44" xfId="2272" applyNumberFormat="1" applyFont="1" applyBorder="1" applyAlignment="1">
      <alignment horizontal="right" vertical="center"/>
    </xf>
    <xf numFmtId="2" fontId="61" fillId="0" borderId="41" xfId="0" applyNumberFormat="1" applyFont="1" applyBorder="1" applyAlignment="1">
      <alignment horizontal="right" vertical="center"/>
    </xf>
    <xf numFmtId="2" fontId="61" fillId="0" borderId="45" xfId="0" applyNumberFormat="1" applyFont="1" applyBorder="1" applyAlignment="1">
      <alignment horizontal="right" vertical="center"/>
    </xf>
    <xf numFmtId="2" fontId="61" fillId="0" borderId="46" xfId="0" applyNumberFormat="1" applyFont="1" applyBorder="1" applyAlignment="1">
      <alignment horizontal="right" vertical="center"/>
    </xf>
    <xf numFmtId="175" fontId="5" fillId="19" borderId="40" xfId="2272" applyNumberFormat="1" applyFont="1" applyFill="1" applyBorder="1" applyAlignment="1">
      <alignment horizontal="right" vertical="center"/>
    </xf>
    <xf numFmtId="2" fontId="49" fillId="0" borderId="0" xfId="0" applyNumberFormat="1" applyFont="1" applyAlignment="1">
      <alignment horizontal="right" vertical="center"/>
    </xf>
    <xf numFmtId="2" fontId="31" fillId="19" borderId="40" xfId="0" applyNumberFormat="1" applyFont="1" applyFill="1" applyBorder="1" applyAlignment="1">
      <alignment horizontal="right" vertical="center"/>
    </xf>
    <xf numFmtId="2" fontId="49" fillId="19" borderId="40" xfId="0" applyNumberFormat="1" applyFont="1" applyFill="1" applyBorder="1" applyAlignment="1">
      <alignment horizontal="right" vertical="center"/>
    </xf>
    <xf numFmtId="0" fontId="31" fillId="0" borderId="0" xfId="0" applyFont="1" applyAlignment="1">
      <alignment horizontal="right" vertical="center"/>
    </xf>
    <xf numFmtId="175" fontId="60" fillId="19" borderId="40" xfId="2272" applyNumberFormat="1" applyFont="1" applyFill="1" applyBorder="1" applyAlignment="1">
      <alignment horizontal="right" vertical="center"/>
    </xf>
    <xf numFmtId="177" fontId="63" fillId="0" borderId="0" xfId="0" applyNumberFormat="1" applyFont="1" applyAlignment="1">
      <alignment horizontal="right" vertical="center" wrapText="1"/>
    </xf>
    <xf numFmtId="177" fontId="64" fillId="0" borderId="0" xfId="0" applyNumberFormat="1" applyFont="1" applyAlignment="1">
      <alignment horizontal="right" vertical="center" wrapText="1"/>
    </xf>
    <xf numFmtId="2" fontId="2" fillId="0" borderId="24" xfId="0" applyNumberFormat="1" applyFont="1" applyBorder="1"/>
    <xf numFmtId="0" fontId="52" fillId="22" borderId="0" xfId="0" applyFont="1" applyFill="1" applyAlignment="1">
      <alignment vertical="center"/>
    </xf>
    <xf numFmtId="0" fontId="1" fillId="23" borderId="0" xfId="0" applyFont="1" applyFill="1"/>
    <xf numFmtId="0" fontId="53" fillId="23" borderId="0" xfId="1155" applyFont="1" applyFill="1"/>
    <xf numFmtId="0" fontId="53" fillId="23" borderId="0" xfId="0" applyFont="1" applyFill="1"/>
    <xf numFmtId="0" fontId="0" fillId="23" borderId="0" xfId="0" applyFill="1" applyAlignment="1">
      <alignment vertical="center"/>
    </xf>
    <xf numFmtId="0" fontId="41" fillId="23" borderId="0" xfId="1155" applyFont="1" applyFill="1"/>
    <xf numFmtId="0" fontId="48" fillId="23" borderId="0" xfId="0" applyFont="1" applyFill="1" applyAlignment="1">
      <alignment horizontal="left"/>
    </xf>
    <xf numFmtId="0" fontId="55" fillId="23" borderId="0" xfId="1155" applyFont="1" applyFill="1"/>
    <xf numFmtId="0" fontId="57" fillId="23" borderId="0" xfId="2271" applyFont="1" applyFill="1"/>
    <xf numFmtId="0" fontId="41" fillId="23" borderId="0" xfId="0" applyFont="1" applyFill="1"/>
    <xf numFmtId="0" fontId="1" fillId="23" borderId="0" xfId="0" applyFont="1" applyFill="1" applyAlignment="1">
      <alignment vertical="center"/>
    </xf>
    <xf numFmtId="0" fontId="40" fillId="23" borderId="0" xfId="0" applyFont="1" applyFill="1"/>
    <xf numFmtId="0" fontId="31" fillId="23" borderId="0" xfId="0" applyFont="1" applyFill="1" applyAlignment="1">
      <alignment horizontal="left"/>
    </xf>
    <xf numFmtId="0" fontId="49" fillId="23" borderId="0" xfId="0" applyFont="1" applyFill="1" applyAlignment="1">
      <alignment vertical="center"/>
    </xf>
    <xf numFmtId="0" fontId="31" fillId="23" borderId="0" xfId="0" applyFont="1" applyFill="1"/>
    <xf numFmtId="177" fontId="31" fillId="23" borderId="0" xfId="0" applyNumberFormat="1" applyFont="1" applyFill="1"/>
    <xf numFmtId="0" fontId="4" fillId="23" borderId="0" xfId="0" applyFont="1" applyFill="1"/>
    <xf numFmtId="0" fontId="4" fillId="23" borderId="0" xfId="1155" applyFont="1" applyFill="1"/>
    <xf numFmtId="0" fontId="31" fillId="23" borderId="0" xfId="0" applyFont="1" applyFill="1" applyAlignment="1">
      <alignment vertical="center"/>
    </xf>
    <xf numFmtId="0" fontId="66" fillId="23" borderId="47" xfId="0" applyFont="1" applyFill="1" applyBorder="1"/>
    <xf numFmtId="0" fontId="66" fillId="23" borderId="0" xfId="0" applyFont="1" applyFill="1"/>
    <xf numFmtId="2" fontId="31" fillId="23" borderId="0" xfId="0" applyNumberFormat="1" applyFont="1" applyFill="1" applyAlignment="1">
      <alignment horizontal="left"/>
    </xf>
    <xf numFmtId="2" fontId="66" fillId="23" borderId="0" xfId="0" applyNumberFormat="1" applyFont="1" applyFill="1"/>
    <xf numFmtId="2" fontId="31" fillId="23" borderId="0" xfId="0" applyNumberFormat="1" applyFont="1" applyFill="1" applyAlignment="1">
      <alignment horizontal="left" vertical="top"/>
    </xf>
    <xf numFmtId="0" fontId="31" fillId="23" borderId="0" xfId="0" applyFont="1" applyFill="1" applyAlignment="1">
      <alignment horizontal="right" vertical="top"/>
    </xf>
    <xf numFmtId="0" fontId="66" fillId="23" borderId="48" xfId="0" applyFont="1" applyFill="1" applyBorder="1" applyAlignment="1">
      <alignment horizontal="right"/>
    </xf>
    <xf numFmtId="0" fontId="67" fillId="0" borderId="0" xfId="0" applyFont="1"/>
    <xf numFmtId="2" fontId="63" fillId="23" borderId="47" xfId="0" applyNumberFormat="1" applyFont="1" applyFill="1" applyBorder="1" applyAlignment="1">
      <alignment horizontal="left"/>
    </xf>
    <xf numFmtId="9" fontId="63" fillId="23" borderId="49" xfId="2272" applyFont="1" applyFill="1" applyBorder="1" applyAlignment="1">
      <alignment horizontal="left" vertical="top"/>
    </xf>
    <xf numFmtId="9" fontId="63" fillId="23" borderId="50" xfId="2272" applyFont="1" applyFill="1" applyBorder="1" applyAlignment="1">
      <alignment horizontal="right" vertical="top"/>
    </xf>
    <xf numFmtId="9" fontId="69" fillId="23" borderId="51" xfId="2272" applyFont="1" applyFill="1" applyBorder="1" applyAlignment="1">
      <alignment horizontal="center" vertical="top"/>
    </xf>
    <xf numFmtId="0" fontId="31" fillId="23" borderId="0" xfId="0" applyFont="1" applyFill="1" applyAlignment="1">
      <alignment vertical="top"/>
    </xf>
    <xf numFmtId="9" fontId="69" fillId="23" borderId="0" xfId="2272" applyFont="1" applyFill="1" applyBorder="1" applyAlignment="1">
      <alignment horizontal="center" vertical="top"/>
    </xf>
    <xf numFmtId="9" fontId="63" fillId="23" borderId="0" xfId="2272" applyFont="1" applyFill="1" applyBorder="1" applyAlignment="1">
      <alignment horizontal="left" vertical="top"/>
    </xf>
    <xf numFmtId="0" fontId="49" fillId="25" borderId="0" xfId="0" applyFont="1" applyFill="1" applyAlignment="1">
      <alignment horizontal="left"/>
    </xf>
    <xf numFmtId="0" fontId="63" fillId="23" borderId="0" xfId="0" applyFont="1" applyFill="1"/>
    <xf numFmtId="0" fontId="49" fillId="23" borderId="0" xfId="0" applyFont="1" applyFill="1"/>
    <xf numFmtId="0" fontId="71" fillId="28" borderId="0" xfId="0" applyFont="1" applyFill="1"/>
    <xf numFmtId="0" fontId="71" fillId="25" borderId="0" xfId="0" applyFont="1" applyFill="1"/>
    <xf numFmtId="0" fontId="71" fillId="29" borderId="0" xfId="0" applyFont="1" applyFill="1"/>
    <xf numFmtId="0" fontId="71" fillId="27" borderId="0" xfId="0" applyFont="1" applyFill="1"/>
    <xf numFmtId="0" fontId="71" fillId="26" borderId="0" xfId="0" applyFont="1" applyFill="1"/>
    <xf numFmtId="0" fontId="31" fillId="25" borderId="0" xfId="0" applyFont="1" applyFill="1" applyAlignment="1">
      <alignment horizontal="left"/>
    </xf>
    <xf numFmtId="0" fontId="4" fillId="0" borderId="0" xfId="1170" applyFont="1" applyAlignment="1">
      <alignment horizontal="left" vertical="center" wrapText="1"/>
    </xf>
    <xf numFmtId="0" fontId="68" fillId="23" borderId="0" xfId="0" applyFont="1" applyFill="1" applyAlignment="1">
      <alignment horizontal="right"/>
    </xf>
    <xf numFmtId="0" fontId="65" fillId="23" borderId="0" xfId="0" applyFont="1" applyFill="1" applyAlignment="1">
      <alignment horizontal="right"/>
    </xf>
    <xf numFmtId="0" fontId="49" fillId="23" borderId="0" xfId="0" applyFont="1" applyFill="1" applyAlignment="1">
      <alignment horizontal="right" vertical="top" wrapText="1"/>
    </xf>
    <xf numFmtId="0" fontId="68" fillId="23" borderId="0" xfId="0" applyFont="1" applyFill="1" applyAlignment="1">
      <alignment horizontal="left" vertical="top"/>
    </xf>
    <xf numFmtId="0" fontId="65" fillId="23" borderId="0" xfId="0" applyFont="1" applyFill="1" applyAlignment="1">
      <alignment horizontal="left" vertical="top"/>
    </xf>
    <xf numFmtId="9" fontId="72" fillId="23" borderId="0" xfId="2272" applyFont="1" applyFill="1" applyBorder="1" applyAlignment="1">
      <alignment horizontal="center" vertical="top"/>
    </xf>
    <xf numFmtId="0" fontId="31" fillId="23" borderId="52" xfId="0" applyFont="1" applyFill="1" applyBorder="1" applyAlignment="1">
      <alignment vertical="top"/>
    </xf>
    <xf numFmtId="9" fontId="63" fillId="23" borderId="0" xfId="2272" applyFont="1" applyFill="1" applyBorder="1" applyAlignment="1">
      <alignment horizontal="right" vertical="top"/>
    </xf>
    <xf numFmtId="0" fontId="66" fillId="23" borderId="0" xfId="0" applyFont="1" applyFill="1" applyAlignment="1">
      <alignment horizontal="right"/>
    </xf>
    <xf numFmtId="9" fontId="63" fillId="23" borderId="47" xfId="2272" applyFont="1" applyFill="1" applyBorder="1" applyAlignment="1">
      <alignment horizontal="left"/>
    </xf>
    <xf numFmtId="0" fontId="70" fillId="23" borderId="0" xfId="0" applyFont="1" applyFill="1" applyAlignment="1">
      <alignment horizontal="right"/>
    </xf>
    <xf numFmtId="2" fontId="66" fillId="23" borderId="0" xfId="0" applyNumberFormat="1" applyFont="1" applyFill="1" applyAlignment="1">
      <alignment horizontal="center"/>
    </xf>
    <xf numFmtId="2" fontId="63" fillId="23" borderId="0" xfId="0" applyNumberFormat="1" applyFont="1" applyFill="1" applyAlignment="1">
      <alignment horizontal="left"/>
    </xf>
    <xf numFmtId="0" fontId="50" fillId="23" borderId="0" xfId="0" applyFont="1" applyFill="1"/>
    <xf numFmtId="0" fontId="65" fillId="23" borderId="53" xfId="0" applyFont="1" applyFill="1" applyBorder="1" applyAlignment="1">
      <alignment horizontal="right"/>
    </xf>
    <xf numFmtId="2" fontId="63" fillId="23" borderId="0" xfId="0" applyNumberFormat="1" applyFont="1" applyFill="1"/>
    <xf numFmtId="9" fontId="66" fillId="23" borderId="0" xfId="2272" applyFont="1" applyFill="1" applyBorder="1" applyAlignment="1">
      <alignment horizontal="left"/>
    </xf>
    <xf numFmtId="2" fontId="73" fillId="23" borderId="0" xfId="0" applyNumberFormat="1" applyFont="1" applyFill="1" applyAlignment="1">
      <alignment horizontal="center"/>
    </xf>
    <xf numFmtId="9" fontId="63" fillId="23" borderId="0" xfId="2272" applyFont="1" applyFill="1" applyBorder="1" applyAlignment="1">
      <alignment horizontal="left"/>
    </xf>
    <xf numFmtId="9" fontId="63" fillId="23" borderId="0" xfId="2272" applyFont="1" applyFill="1" applyBorder="1" applyAlignment="1">
      <alignment horizontal="center"/>
    </xf>
    <xf numFmtId="0" fontId="49" fillId="23" borderId="0" xfId="0" applyFont="1" applyFill="1" applyAlignment="1">
      <alignment vertical="top" wrapText="1"/>
    </xf>
    <xf numFmtId="0" fontId="1" fillId="23" borderId="0" xfId="0" applyFont="1" applyFill="1" applyAlignment="1">
      <alignment vertical="top" wrapText="1"/>
    </xf>
    <xf numFmtId="0" fontId="70" fillId="23" borderId="0" xfId="0" applyFont="1" applyFill="1" applyAlignment="1">
      <alignment horizontal="left" vertical="top"/>
    </xf>
    <xf numFmtId="0" fontId="40" fillId="23" borderId="0" xfId="0" applyFont="1" applyFill="1" applyAlignment="1">
      <alignment vertical="center"/>
    </xf>
    <xf numFmtId="0" fontId="50" fillId="23" borderId="0" xfId="0" applyFont="1" applyFill="1" applyAlignment="1">
      <alignment vertical="center"/>
    </xf>
    <xf numFmtId="4" fontId="65" fillId="23" borderId="0" xfId="0" applyNumberFormat="1" applyFont="1" applyFill="1" applyAlignment="1">
      <alignment horizontal="right"/>
    </xf>
    <xf numFmtId="0" fontId="1" fillId="23" borderId="0" xfId="0" applyFont="1" applyFill="1" applyAlignment="1">
      <alignment horizontal="right" vertical="top" wrapText="1"/>
    </xf>
    <xf numFmtId="0" fontId="49" fillId="28" borderId="0" xfId="0" applyFont="1" applyFill="1" applyAlignment="1">
      <alignment horizontal="right" vertical="top" wrapText="1"/>
    </xf>
    <xf numFmtId="0" fontId="65" fillId="28" borderId="53" xfId="0" applyFont="1" applyFill="1" applyBorder="1" applyAlignment="1">
      <alignment horizontal="right"/>
    </xf>
    <xf numFmtId="172" fontId="65" fillId="23" borderId="0" xfId="0" applyNumberFormat="1" applyFont="1" applyFill="1" applyAlignment="1">
      <alignment horizontal="right"/>
    </xf>
    <xf numFmtId="0" fontId="49" fillId="25" borderId="0" xfId="0" applyFont="1" applyFill="1" applyAlignment="1">
      <alignment horizontal="right" vertical="top" wrapText="1"/>
    </xf>
    <xf numFmtId="0" fontId="65" fillId="25" borderId="0" xfId="0" applyFont="1" applyFill="1" applyAlignment="1">
      <alignment horizontal="right"/>
    </xf>
    <xf numFmtId="2" fontId="65" fillId="25" borderId="0" xfId="0" applyNumberFormat="1" applyFont="1" applyFill="1"/>
    <xf numFmtId="0" fontId="65" fillId="23" borderId="0" xfId="0" applyFont="1" applyFill="1"/>
    <xf numFmtId="2" fontId="65" fillId="23" borderId="0" xfId="0" applyNumberFormat="1" applyFont="1" applyFill="1"/>
    <xf numFmtId="0" fontId="31" fillId="23" borderId="52" xfId="0" applyFont="1" applyFill="1" applyBorder="1"/>
    <xf numFmtId="0" fontId="66" fillId="23" borderId="61" xfId="0" applyFont="1" applyFill="1" applyBorder="1"/>
    <xf numFmtId="0" fontId="66" fillId="23" borderId="62" xfId="0" applyFont="1" applyFill="1" applyBorder="1"/>
    <xf numFmtId="0" fontId="66" fillId="23" borderId="63" xfId="0" applyFont="1" applyFill="1" applyBorder="1" applyAlignment="1">
      <alignment horizontal="right"/>
    </xf>
    <xf numFmtId="2" fontId="63" fillId="23" borderId="64" xfId="0" applyNumberFormat="1" applyFont="1" applyFill="1" applyBorder="1" applyAlignment="1">
      <alignment horizontal="left"/>
    </xf>
    <xf numFmtId="179" fontId="63" fillId="23" borderId="64" xfId="2272" applyNumberFormat="1" applyFont="1" applyFill="1" applyBorder="1" applyAlignment="1">
      <alignment horizontal="left"/>
    </xf>
    <xf numFmtId="179" fontId="63" fillId="23" borderId="65" xfId="2272" applyNumberFormat="1" applyFont="1" applyFill="1" applyBorder="1" applyAlignment="1">
      <alignment horizontal="right"/>
    </xf>
    <xf numFmtId="179" fontId="63" fillId="23" borderId="66" xfId="2272" applyNumberFormat="1" applyFont="1" applyFill="1" applyBorder="1" applyAlignment="1">
      <alignment horizontal="left" vertical="top"/>
    </xf>
    <xf numFmtId="9" fontId="74" fillId="23" borderId="0" xfId="2272" applyFont="1" applyFill="1" applyBorder="1" applyAlignment="1">
      <alignment horizontal="center" vertical="top"/>
    </xf>
    <xf numFmtId="9" fontId="74" fillId="23" borderId="67" xfId="2272" applyFont="1" applyFill="1" applyBorder="1" applyAlignment="1">
      <alignment horizontal="center" vertical="top"/>
    </xf>
    <xf numFmtId="9" fontId="63" fillId="23" borderId="68" xfId="2272" applyFont="1" applyFill="1" applyBorder="1" applyAlignment="1">
      <alignment horizontal="right" vertical="top"/>
    </xf>
    <xf numFmtId="3" fontId="63" fillId="23" borderId="65" xfId="0" applyNumberFormat="1" applyFont="1" applyFill="1" applyBorder="1" applyAlignment="1">
      <alignment horizontal="right"/>
    </xf>
    <xf numFmtId="174" fontId="65" fillId="23" borderId="0" xfId="2272" applyNumberFormat="1" applyFont="1" applyFill="1" applyBorder="1"/>
    <xf numFmtId="179" fontId="63" fillId="23" borderId="49" xfId="2272" applyNumberFormat="1" applyFont="1" applyFill="1" applyBorder="1" applyAlignment="1">
      <alignment horizontal="left" vertical="top"/>
    </xf>
    <xf numFmtId="180" fontId="63" fillId="23" borderId="48" xfId="2272" applyNumberFormat="1" applyFont="1" applyFill="1" applyBorder="1" applyAlignment="1">
      <alignment horizontal="right"/>
    </xf>
    <xf numFmtId="0" fontId="49" fillId="23" borderId="0" xfId="0" applyFont="1" applyFill="1" applyAlignment="1">
      <alignment horizontal="center" vertical="top" wrapText="1"/>
    </xf>
    <xf numFmtId="4" fontId="0" fillId="0" borderId="0" xfId="0" applyNumberFormat="1"/>
    <xf numFmtId="3" fontId="0" fillId="0" borderId="0" xfId="0" applyNumberFormat="1"/>
    <xf numFmtId="0" fontId="49" fillId="23" borderId="0" xfId="0" applyFont="1" applyFill="1" applyAlignment="1">
      <alignment horizontal="left"/>
    </xf>
    <xf numFmtId="0" fontId="49" fillId="22" borderId="0" xfId="0" applyFont="1" applyFill="1" applyAlignment="1">
      <alignment horizontal="right" vertical="top" wrapText="1"/>
    </xf>
    <xf numFmtId="0" fontId="65" fillId="22" borderId="53" xfId="0" applyFont="1" applyFill="1" applyBorder="1" applyAlignment="1">
      <alignment horizontal="right"/>
    </xf>
    <xf numFmtId="4" fontId="65" fillId="22" borderId="0" xfId="0" applyNumberFormat="1" applyFont="1" applyFill="1" applyAlignment="1">
      <alignment horizontal="right"/>
    </xf>
    <xf numFmtId="0" fontId="49" fillId="29" borderId="0" xfId="0" applyFont="1" applyFill="1" applyAlignment="1">
      <alignment horizontal="right" vertical="top" wrapText="1"/>
    </xf>
    <xf numFmtId="0" fontId="65" fillId="29" borderId="53" xfId="0" applyFont="1" applyFill="1" applyBorder="1" applyAlignment="1">
      <alignment horizontal="right"/>
    </xf>
    <xf numFmtId="3" fontId="65" fillId="23" borderId="0" xfId="0" applyNumberFormat="1" applyFont="1" applyFill="1" applyAlignment="1">
      <alignment horizontal="right"/>
    </xf>
    <xf numFmtId="0" fontId="76" fillId="23" borderId="0" xfId="0" applyFont="1" applyFill="1" applyAlignment="1">
      <alignment horizontal="left"/>
    </xf>
    <xf numFmtId="0" fontId="66" fillId="23" borderId="69" xfId="0" applyFont="1" applyFill="1" applyBorder="1"/>
    <xf numFmtId="0" fontId="66" fillId="23" borderId="70" xfId="0" applyFont="1" applyFill="1" applyBorder="1"/>
    <xf numFmtId="0" fontId="66" fillId="23" borderId="71" xfId="0" applyFont="1" applyFill="1" applyBorder="1" applyAlignment="1">
      <alignment horizontal="right"/>
    </xf>
    <xf numFmtId="2" fontId="63" fillId="23" borderId="72" xfId="0" applyNumberFormat="1" applyFont="1" applyFill="1" applyBorder="1" applyAlignment="1">
      <alignment horizontal="left"/>
    </xf>
    <xf numFmtId="3" fontId="63" fillId="23" borderId="73" xfId="0" applyNumberFormat="1" applyFont="1" applyFill="1" applyBorder="1" applyAlignment="1">
      <alignment horizontal="right"/>
    </xf>
    <xf numFmtId="179" fontId="63" fillId="23" borderId="72" xfId="2272" applyNumberFormat="1" applyFont="1" applyFill="1" applyBorder="1" applyAlignment="1">
      <alignment horizontal="left"/>
    </xf>
    <xf numFmtId="179" fontId="63" fillId="23" borderId="73" xfId="2272" applyNumberFormat="1" applyFont="1" applyFill="1" applyBorder="1" applyAlignment="1">
      <alignment horizontal="right"/>
    </xf>
    <xf numFmtId="179" fontId="63" fillId="23" borderId="74" xfId="2272" applyNumberFormat="1" applyFont="1" applyFill="1" applyBorder="1" applyAlignment="1">
      <alignment horizontal="left" vertical="top"/>
    </xf>
    <xf numFmtId="9" fontId="74" fillId="23" borderId="75" xfId="2272" applyFont="1" applyFill="1" applyBorder="1" applyAlignment="1">
      <alignment horizontal="center" vertical="top"/>
    </xf>
    <xf numFmtId="9" fontId="63" fillId="23" borderId="76" xfId="2272" applyFont="1" applyFill="1" applyBorder="1" applyAlignment="1">
      <alignment horizontal="right" vertical="top"/>
    </xf>
    <xf numFmtId="9" fontId="77" fillId="23" borderId="0" xfId="2272" applyFont="1" applyFill="1" applyBorder="1" applyAlignment="1">
      <alignment horizontal="center" vertical="top"/>
    </xf>
    <xf numFmtId="3" fontId="63" fillId="23" borderId="0" xfId="0" applyNumberFormat="1" applyFont="1" applyFill="1" applyAlignment="1">
      <alignment horizontal="right"/>
    </xf>
    <xf numFmtId="179" fontId="63" fillId="23" borderId="0" xfId="2272" applyNumberFormat="1" applyFont="1" applyFill="1" applyBorder="1" applyAlignment="1">
      <alignment horizontal="left"/>
    </xf>
    <xf numFmtId="179" fontId="63" fillId="23" borderId="0" xfId="2272" applyNumberFormat="1" applyFont="1" applyFill="1" applyBorder="1" applyAlignment="1">
      <alignment horizontal="right"/>
    </xf>
    <xf numFmtId="179" fontId="63" fillId="23" borderId="0" xfId="2272" applyNumberFormat="1" applyFont="1" applyFill="1" applyBorder="1" applyAlignment="1">
      <alignment horizontal="left" vertical="top"/>
    </xf>
    <xf numFmtId="0" fontId="1" fillId="23" borderId="0" xfId="0" applyFont="1" applyFill="1" applyAlignment="1">
      <alignment horizontal="left"/>
    </xf>
    <xf numFmtId="1" fontId="65" fillId="23" borderId="0" xfId="0" applyNumberFormat="1" applyFont="1" applyFill="1" applyAlignment="1">
      <alignment horizontal="right"/>
    </xf>
    <xf numFmtId="0" fontId="78" fillId="28" borderId="0" xfId="0" applyFont="1" applyFill="1"/>
    <xf numFmtId="0" fontId="49" fillId="23" borderId="52" xfId="0" applyFont="1" applyFill="1" applyBorder="1" applyAlignment="1">
      <alignment horizontal="left"/>
    </xf>
    <xf numFmtId="0" fontId="68" fillId="23" borderId="0" xfId="0" applyFont="1" applyFill="1" applyAlignment="1">
      <alignment horizontal="left"/>
    </xf>
    <xf numFmtId="0" fontId="65" fillId="23" borderId="0" xfId="0" applyFont="1" applyFill="1" applyAlignment="1">
      <alignment horizontal="left"/>
    </xf>
    <xf numFmtId="9" fontId="0" fillId="0" borderId="0" xfId="2272" applyFont="1"/>
    <xf numFmtId="179" fontId="0" fillId="0" borderId="0" xfId="2272" applyNumberFormat="1" applyFont="1"/>
    <xf numFmtId="0" fontId="71" fillId="23" borderId="0" xfId="0" applyFont="1" applyFill="1"/>
    <xf numFmtId="0" fontId="78" fillId="23" borderId="0" xfId="0" applyFont="1" applyFill="1"/>
    <xf numFmtId="3" fontId="65" fillId="23" borderId="0" xfId="0" applyNumberFormat="1" applyFont="1" applyFill="1"/>
    <xf numFmtId="3" fontId="65" fillId="25" borderId="0" xfId="0" applyNumberFormat="1" applyFont="1" applyFill="1"/>
    <xf numFmtId="0" fontId="79" fillId="18" borderId="2" xfId="1170" applyFont="1" applyFill="1" applyBorder="1" applyAlignment="1">
      <alignment horizontal="left" vertical="center" wrapText="1"/>
    </xf>
    <xf numFmtId="0" fontId="49" fillId="27" borderId="0" xfId="0" applyFont="1" applyFill="1" applyAlignment="1">
      <alignment horizontal="left"/>
    </xf>
    <xf numFmtId="0" fontId="49" fillId="27" borderId="0" xfId="0" applyFont="1" applyFill="1" applyAlignment="1">
      <alignment horizontal="right" vertical="top" wrapText="1"/>
    </xf>
    <xf numFmtId="0" fontId="65" fillId="27" borderId="53" xfId="0" applyFont="1" applyFill="1" applyBorder="1" applyAlignment="1">
      <alignment horizontal="right"/>
    </xf>
    <xf numFmtId="0" fontId="4" fillId="0" borderId="0" xfId="0" applyFont="1"/>
    <xf numFmtId="0" fontId="4" fillId="0" borderId="3" xfId="0" applyFont="1" applyBorder="1"/>
    <xf numFmtId="0" fontId="4" fillId="0" borderId="0" xfId="0" applyFont="1" applyAlignment="1">
      <alignment horizontal="justify" vertical="center"/>
    </xf>
    <xf numFmtId="0" fontId="4" fillId="0" borderId="3" xfId="0" applyFont="1" applyBorder="1" applyAlignment="1">
      <alignment horizontal="justify" vertical="center"/>
    </xf>
    <xf numFmtId="174" fontId="41" fillId="23" borderId="0" xfId="2272" applyNumberFormat="1" applyFont="1" applyFill="1" applyBorder="1"/>
    <xf numFmtId="0" fontId="65" fillId="22" borderId="0" xfId="0" applyFont="1" applyFill="1" applyAlignment="1">
      <alignment horizontal="right"/>
    </xf>
    <xf numFmtId="0" fontId="31" fillId="0" borderId="0" xfId="0" applyFont="1" applyAlignment="1">
      <alignment wrapText="1"/>
    </xf>
    <xf numFmtId="0" fontId="31" fillId="0" borderId="0" xfId="1170" applyFont="1" applyAlignment="1">
      <alignment wrapText="1"/>
    </xf>
    <xf numFmtId="0" fontId="31" fillId="0" borderId="0" xfId="0" applyFont="1" applyAlignment="1">
      <alignment horizontal="left" wrapText="1"/>
    </xf>
    <xf numFmtId="0" fontId="79" fillId="0" borderId="0" xfId="0" applyFont="1"/>
    <xf numFmtId="0" fontId="64" fillId="0" borderId="54" xfId="0" applyFont="1" applyBorder="1"/>
    <xf numFmtId="0" fontId="64" fillId="0" borderId="55" xfId="0" applyFont="1" applyBorder="1"/>
    <xf numFmtId="0" fontId="63" fillId="0" borderId="54" xfId="0" applyFont="1" applyBorder="1" applyAlignment="1">
      <alignment horizontal="left"/>
    </xf>
    <xf numFmtId="0" fontId="63" fillId="0" borderId="55" xfId="0" applyFont="1" applyBorder="1" applyAlignment="1">
      <alignment horizontal="left"/>
    </xf>
    <xf numFmtId="0" fontId="63" fillId="0" borderId="56" xfId="0" applyFont="1" applyBorder="1" applyAlignment="1">
      <alignment horizontal="left"/>
    </xf>
    <xf numFmtId="0" fontId="63" fillId="0" borderId="57" xfId="0" applyFont="1" applyBorder="1" applyAlignment="1">
      <alignment horizontal="left"/>
    </xf>
    <xf numFmtId="0" fontId="62" fillId="0" borderId="54" xfId="0" applyFont="1" applyBorder="1"/>
    <xf numFmtId="0" fontId="62" fillId="0" borderId="55" xfId="0" applyFont="1" applyBorder="1"/>
    <xf numFmtId="0" fontId="63" fillId="0" borderId="54" xfId="0" applyFont="1" applyBorder="1"/>
    <xf numFmtId="0" fontId="63" fillId="0" borderId="55" xfId="0" applyFont="1" applyBorder="1"/>
    <xf numFmtId="0" fontId="63" fillId="0" borderId="58" xfId="0" applyFont="1" applyBorder="1"/>
    <xf numFmtId="0" fontId="63" fillId="0" borderId="59" xfId="0" applyFont="1" applyBorder="1"/>
    <xf numFmtId="0" fontId="64" fillId="0" borderId="54" xfId="0" applyFont="1" applyBorder="1" applyAlignment="1">
      <alignment horizontal="left"/>
    </xf>
    <xf numFmtId="0" fontId="64" fillId="0" borderId="55" xfId="0" applyFont="1" applyBorder="1" applyAlignment="1">
      <alignment horizontal="left"/>
    </xf>
    <xf numFmtId="0" fontId="63" fillId="0" borderId="0" xfId="0" applyFont="1" applyAlignment="1">
      <alignment horizontal="left"/>
    </xf>
    <xf numFmtId="0" fontId="4" fillId="0" borderId="0" xfId="0" applyFont="1" applyAlignment="1">
      <alignment wrapText="1"/>
    </xf>
    <xf numFmtId="0" fontId="0" fillId="0" borderId="3" xfId="0" applyBorder="1"/>
    <xf numFmtId="0" fontId="4" fillId="0" borderId="0" xfId="1170" applyFont="1"/>
    <xf numFmtId="0" fontId="4" fillId="0" borderId="0" xfId="1170" applyFont="1" applyAlignment="1">
      <alignment wrapText="1"/>
    </xf>
    <xf numFmtId="0" fontId="5" fillId="0" borderId="0" xfId="0" applyFont="1"/>
    <xf numFmtId="0" fontId="31" fillId="0" borderId="3" xfId="0" applyFont="1" applyBorder="1" applyAlignment="1">
      <alignment horizontal="left" vertical="center"/>
    </xf>
    <xf numFmtId="0" fontId="31" fillId="23" borderId="0" xfId="0" applyFont="1" applyFill="1" applyAlignment="1">
      <alignment horizontal="right" vertical="top" wrapText="1"/>
    </xf>
    <xf numFmtId="0" fontId="49" fillId="22" borderId="0" xfId="0" applyFont="1" applyFill="1" applyAlignment="1">
      <alignment horizontal="center" vertical="top" wrapText="1"/>
    </xf>
    <xf numFmtId="0" fontId="31" fillId="23" borderId="0" xfId="0" applyFont="1" applyFill="1" applyAlignment="1">
      <alignment horizontal="right"/>
    </xf>
    <xf numFmtId="0" fontId="49" fillId="23" borderId="0" xfId="0" applyFont="1" applyFill="1" applyAlignment="1">
      <alignment horizontal="right"/>
    </xf>
    <xf numFmtId="2" fontId="31" fillId="23" borderId="0" xfId="0" applyNumberFormat="1" applyFont="1" applyFill="1" applyAlignment="1">
      <alignment horizontal="right"/>
    </xf>
    <xf numFmtId="0" fontId="48" fillId="23" borderId="0" xfId="0" applyFont="1" applyFill="1" applyAlignment="1">
      <alignment horizontal="right"/>
    </xf>
    <xf numFmtId="0" fontId="0" fillId="23" borderId="0" xfId="0" applyFill="1" applyAlignment="1">
      <alignment horizontal="right"/>
    </xf>
    <xf numFmtId="0" fontId="51" fillId="23" borderId="0" xfId="0" applyFont="1" applyFill="1" applyAlignment="1">
      <alignment horizontal="right"/>
    </xf>
    <xf numFmtId="177" fontId="31" fillId="23" borderId="0" xfId="0" applyNumberFormat="1" applyFont="1" applyFill="1" applyAlignment="1">
      <alignment horizontal="right"/>
    </xf>
    <xf numFmtId="0" fontId="0" fillId="23" borderId="0" xfId="1155" applyFont="1" applyFill="1"/>
    <xf numFmtId="0" fontId="31" fillId="23" borderId="0" xfId="0" applyFont="1" applyFill="1" applyAlignment="1">
      <alignment vertical="top" wrapText="1"/>
    </xf>
    <xf numFmtId="180" fontId="63" fillId="23" borderId="47" xfId="2272" applyNumberFormat="1" applyFont="1" applyFill="1" applyBorder="1" applyAlignment="1">
      <alignment horizontal="left"/>
    </xf>
    <xf numFmtId="174" fontId="0" fillId="0" borderId="0" xfId="2272" applyNumberFormat="1" applyFont="1"/>
    <xf numFmtId="177" fontId="31" fillId="0" borderId="0" xfId="0" applyNumberFormat="1" applyFont="1"/>
    <xf numFmtId="181" fontId="65" fillId="25" borderId="0" xfId="2272" applyNumberFormat="1" applyFont="1" applyFill="1" applyBorder="1"/>
    <xf numFmtId="0" fontId="83" fillId="0" borderId="0" xfId="0" applyFont="1"/>
    <xf numFmtId="0" fontId="83" fillId="0" borderId="3" xfId="0" applyFont="1" applyBorder="1"/>
    <xf numFmtId="0" fontId="84" fillId="0" borderId="0" xfId="0" applyFont="1"/>
    <xf numFmtId="0" fontId="84" fillId="0" borderId="3" xfId="0" applyFont="1" applyBorder="1"/>
    <xf numFmtId="0" fontId="0" fillId="23" borderId="77" xfId="0" applyFill="1" applyBorder="1"/>
    <xf numFmtId="0" fontId="0" fillId="23" borderId="14" xfId="0" applyFill="1" applyBorder="1"/>
    <xf numFmtId="0" fontId="58" fillId="23" borderId="77" xfId="0" applyFont="1" applyFill="1" applyBorder="1"/>
    <xf numFmtId="0" fontId="1" fillId="23" borderId="77" xfId="0" applyFont="1" applyFill="1" applyBorder="1"/>
    <xf numFmtId="0" fontId="0" fillId="23" borderId="78" xfId="0" applyFill="1" applyBorder="1"/>
    <xf numFmtId="0" fontId="0" fillId="23" borderId="53" xfId="0" applyFill="1" applyBorder="1"/>
    <xf numFmtId="0" fontId="0" fillId="23" borderId="79" xfId="0" applyFill="1" applyBorder="1"/>
    <xf numFmtId="0" fontId="82" fillId="0" borderId="0" xfId="0" applyFont="1"/>
    <xf numFmtId="0" fontId="83" fillId="23" borderId="0" xfId="0" applyFont="1" applyFill="1" applyAlignment="1">
      <alignment horizontal="right"/>
    </xf>
    <xf numFmtId="0" fontId="83" fillId="23" borderId="0" xfId="0" applyFont="1" applyFill="1"/>
    <xf numFmtId="4" fontId="83" fillId="23" borderId="0" xfId="0" applyNumberFormat="1" applyFont="1" applyFill="1" applyAlignment="1">
      <alignment horizontal="right"/>
    </xf>
    <xf numFmtId="0" fontId="4" fillId="0" borderId="3" xfId="1170" applyFont="1" applyBorder="1"/>
    <xf numFmtId="0" fontId="49" fillId="31" borderId="0" xfId="0" applyFont="1" applyFill="1" applyAlignment="1">
      <alignment horizontal="right" vertical="top" wrapText="1"/>
    </xf>
    <xf numFmtId="0" fontId="65" fillId="31" borderId="53" xfId="0" applyFont="1" applyFill="1" applyBorder="1" applyAlignment="1">
      <alignment horizontal="right"/>
    </xf>
    <xf numFmtId="4" fontId="65" fillId="31" borderId="0" xfId="0" applyNumberFormat="1" applyFont="1" applyFill="1" applyAlignment="1">
      <alignment horizontal="right"/>
    </xf>
    <xf numFmtId="0" fontId="65" fillId="31" borderId="0" xfId="0" applyFont="1" applyFill="1" applyAlignment="1">
      <alignment horizontal="right"/>
    </xf>
    <xf numFmtId="180" fontId="40" fillId="23" borderId="48" xfId="2272" applyNumberFormat="1" applyFont="1" applyFill="1" applyBorder="1" applyAlignment="1">
      <alignment horizontal="right"/>
    </xf>
    <xf numFmtId="0" fontId="35" fillId="23" borderId="0" xfId="2271" applyFill="1"/>
    <xf numFmtId="0" fontId="85" fillId="0" borderId="0" xfId="0" applyFont="1" applyAlignment="1">
      <alignment vertical="center"/>
    </xf>
    <xf numFmtId="0" fontId="49" fillId="23" borderId="52" xfId="0" applyFont="1" applyFill="1" applyBorder="1"/>
    <xf numFmtId="165" fontId="65" fillId="23" borderId="0" xfId="0" applyNumberFormat="1" applyFont="1" applyFill="1" applyAlignment="1">
      <alignment horizontal="right"/>
    </xf>
    <xf numFmtId="165" fontId="65" fillId="28" borderId="0" xfId="0" applyNumberFormat="1" applyFont="1" applyFill="1" applyAlignment="1">
      <alignment horizontal="right"/>
    </xf>
    <xf numFmtId="165" fontId="31" fillId="23" borderId="0" xfId="0" applyNumberFormat="1" applyFont="1" applyFill="1" applyAlignment="1">
      <alignment horizontal="right"/>
    </xf>
    <xf numFmtId="165" fontId="31" fillId="23" borderId="0" xfId="0" applyNumberFormat="1" applyFont="1" applyFill="1"/>
    <xf numFmtId="165" fontId="0" fillId="23" borderId="0" xfId="0" applyNumberFormat="1" applyFill="1"/>
    <xf numFmtId="165" fontId="63" fillId="23" borderId="47" xfId="0" applyNumberFormat="1" applyFont="1" applyFill="1" applyBorder="1" applyAlignment="1">
      <alignment horizontal="left"/>
    </xf>
    <xf numFmtId="165" fontId="63" fillId="23" borderId="0" xfId="0" applyNumberFormat="1" applyFont="1" applyFill="1" applyAlignment="1">
      <alignment horizontal="left"/>
    </xf>
    <xf numFmtId="165" fontId="76" fillId="23" borderId="0" xfId="0" applyNumberFormat="1" applyFont="1" applyFill="1" applyAlignment="1">
      <alignment horizontal="left"/>
    </xf>
    <xf numFmtId="165" fontId="31" fillId="23" borderId="0" xfId="0" applyNumberFormat="1" applyFont="1" applyFill="1" applyAlignment="1">
      <alignment horizontal="left"/>
    </xf>
    <xf numFmtId="164" fontId="63" fillId="23" borderId="48" xfId="0" applyNumberFormat="1" applyFont="1" applyFill="1" applyBorder="1"/>
    <xf numFmtId="164" fontId="63" fillId="23" borderId="48" xfId="0" applyNumberFormat="1" applyFont="1" applyFill="1" applyBorder="1" applyAlignment="1">
      <alignment horizontal="right"/>
    </xf>
    <xf numFmtId="0" fontId="66" fillId="23" borderId="47" xfId="0" applyFont="1" applyFill="1" applyBorder="1" applyAlignment="1">
      <alignment horizontal="left"/>
    </xf>
    <xf numFmtId="164" fontId="65" fillId="28" borderId="0" xfId="0" applyNumberFormat="1" applyFont="1" applyFill="1" applyAlignment="1">
      <alignment horizontal="right"/>
    </xf>
    <xf numFmtId="164" fontId="65" fillId="23" borderId="0" xfId="0" applyNumberFormat="1" applyFont="1" applyFill="1" applyAlignment="1">
      <alignment horizontal="right"/>
    </xf>
    <xf numFmtId="165" fontId="65" fillId="27" borderId="0" xfId="0" applyNumberFormat="1" applyFont="1" applyFill="1" applyAlignment="1">
      <alignment horizontal="right"/>
    </xf>
    <xf numFmtId="164" fontId="65" fillId="27" borderId="0" xfId="0" applyNumberFormat="1" applyFont="1" applyFill="1" applyAlignment="1">
      <alignment horizontal="right"/>
    </xf>
    <xf numFmtId="165" fontId="65" fillId="29" borderId="0" xfId="0" applyNumberFormat="1" applyFont="1" applyFill="1" applyAlignment="1">
      <alignment horizontal="right"/>
    </xf>
    <xf numFmtId="164" fontId="65" fillId="29" borderId="0" xfId="0" applyNumberFormat="1" applyFont="1" applyFill="1" applyAlignment="1">
      <alignment horizontal="right"/>
    </xf>
    <xf numFmtId="0" fontId="66" fillId="23" borderId="0" xfId="0" applyFont="1" applyFill="1" applyAlignment="1">
      <alignment horizontal="left"/>
    </xf>
    <xf numFmtId="2" fontId="55" fillId="23" borderId="0" xfId="0" applyNumberFormat="1" applyFont="1" applyFill="1"/>
    <xf numFmtId="9" fontId="70" fillId="23" borderId="0" xfId="2272" applyFont="1" applyFill="1" applyBorder="1" applyAlignment="1">
      <alignment horizontal="right"/>
    </xf>
    <xf numFmtId="9" fontId="0" fillId="23" borderId="0" xfId="2272" applyFont="1" applyFill="1" applyBorder="1"/>
    <xf numFmtId="164" fontId="0" fillId="23" borderId="0" xfId="0" applyNumberFormat="1" applyFill="1"/>
    <xf numFmtId="165" fontId="0" fillId="0" borderId="0" xfId="0" applyNumberFormat="1"/>
    <xf numFmtId="4" fontId="68" fillId="23" borderId="0" xfId="0" applyNumberFormat="1" applyFont="1" applyFill="1" applyAlignment="1">
      <alignment horizontal="right"/>
    </xf>
    <xf numFmtId="183" fontId="65" fillId="23" borderId="0" xfId="0" applyNumberFormat="1" applyFont="1" applyFill="1" applyAlignment="1">
      <alignment horizontal="right"/>
    </xf>
    <xf numFmtId="184" fontId="65" fillId="29" borderId="0" xfId="0" applyNumberFormat="1" applyFont="1" applyFill="1" applyAlignment="1">
      <alignment horizontal="right"/>
    </xf>
    <xf numFmtId="184" fontId="65" fillId="23" borderId="0" xfId="0" applyNumberFormat="1" applyFont="1" applyFill="1" applyAlignment="1">
      <alignment horizontal="right"/>
    </xf>
    <xf numFmtId="172" fontId="65" fillId="29" borderId="0" xfId="0" applyNumberFormat="1" applyFont="1" applyFill="1" applyAlignment="1">
      <alignment horizontal="right"/>
    </xf>
    <xf numFmtId="9" fontId="65" fillId="23" borderId="0" xfId="2272" applyFont="1" applyFill="1" applyBorder="1" applyAlignment="1">
      <alignment horizontal="right"/>
    </xf>
    <xf numFmtId="0" fontId="0" fillId="32" borderId="0" xfId="0" applyFill="1" applyAlignment="1">
      <alignment horizontal="left"/>
    </xf>
    <xf numFmtId="0" fontId="31" fillId="32" borderId="0" xfId="0" applyFont="1" applyFill="1"/>
    <xf numFmtId="0" fontId="75" fillId="23" borderId="0" xfId="0" applyFont="1" applyFill="1" applyAlignment="1">
      <alignment vertical="top" wrapText="1"/>
    </xf>
    <xf numFmtId="174" fontId="65" fillId="23" borderId="0" xfId="2272" applyNumberFormat="1" applyFont="1" applyFill="1" applyBorder="1" applyAlignment="1">
      <alignment horizontal="right"/>
    </xf>
    <xf numFmtId="0" fontId="49" fillId="23" borderId="53" xfId="0" applyFont="1" applyFill="1" applyBorder="1" applyAlignment="1">
      <alignment vertical="top" wrapText="1"/>
    </xf>
    <xf numFmtId="164" fontId="79" fillId="23" borderId="0" xfId="0" applyNumberFormat="1" applyFont="1" applyFill="1" applyAlignment="1">
      <alignment horizontal="right"/>
    </xf>
    <xf numFmtId="0" fontId="44" fillId="23" borderId="0" xfId="0" applyFont="1" applyFill="1" applyAlignment="1">
      <alignment horizontal="right" vertical="top" wrapText="1"/>
    </xf>
    <xf numFmtId="0" fontId="87" fillId="23" borderId="0" xfId="0" applyFont="1" applyFill="1"/>
    <xf numFmtId="0" fontId="79" fillId="23" borderId="0" xfId="0" applyFont="1" applyFill="1" applyAlignment="1">
      <alignment horizontal="right"/>
    </xf>
    <xf numFmtId="0" fontId="60" fillId="23" borderId="53" xfId="0" applyFont="1" applyFill="1" applyBorder="1" applyAlignment="1">
      <alignment vertical="top" wrapText="1"/>
    </xf>
    <xf numFmtId="0" fontId="4" fillId="32" borderId="0" xfId="0" applyFont="1" applyFill="1"/>
    <xf numFmtId="0" fontId="64" fillId="32" borderId="54" xfId="0" applyFont="1" applyFill="1" applyBorder="1"/>
    <xf numFmtId="0" fontId="31" fillId="23" borderId="53" xfId="0" applyFont="1" applyFill="1" applyBorder="1" applyAlignment="1">
      <alignment horizontal="right"/>
    </xf>
    <xf numFmtId="0" fontId="4" fillId="32" borderId="0" xfId="0" applyFont="1" applyFill="1" applyAlignment="1">
      <alignment wrapText="1"/>
    </xf>
    <xf numFmtId="0" fontId="4" fillId="23" borderId="0" xfId="11714" applyFill="1"/>
    <xf numFmtId="0" fontId="41" fillId="23" borderId="0" xfId="11714" applyFont="1" applyFill="1"/>
    <xf numFmtId="0" fontId="0" fillId="23" borderId="0" xfId="0" applyFill="1" applyAlignment="1">
      <alignment vertical="top"/>
    </xf>
    <xf numFmtId="0" fontId="1" fillId="23" borderId="0" xfId="0" applyFont="1" applyFill="1" applyAlignment="1">
      <alignment vertical="top"/>
    </xf>
    <xf numFmtId="1" fontId="31" fillId="23" borderId="0" xfId="0" applyNumberFormat="1" applyFont="1" applyFill="1"/>
    <xf numFmtId="0" fontId="41" fillId="18" borderId="0" xfId="0" applyFont="1" applyFill="1"/>
    <xf numFmtId="0" fontId="31" fillId="23" borderId="52" xfId="0" applyFont="1" applyFill="1" applyBorder="1" applyAlignment="1">
      <alignment horizontal="left" vertical="top"/>
    </xf>
    <xf numFmtId="0" fontId="49" fillId="23" borderId="77" xfId="0" applyFont="1" applyFill="1" applyBorder="1"/>
    <xf numFmtId="0" fontId="75" fillId="23" borderId="0" xfId="0" applyFont="1" applyFill="1" applyAlignment="1">
      <alignment horizontal="left" vertical="top" wrapText="1"/>
    </xf>
    <xf numFmtId="0" fontId="0" fillId="23" borderId="0" xfId="0" applyFill="1" applyAlignment="1">
      <alignment horizontal="left" vertical="top" wrapText="1"/>
    </xf>
    <xf numFmtId="0" fontId="0" fillId="23" borderId="0" xfId="0" applyFill="1" applyAlignment="1">
      <alignment vertical="top" wrapText="1"/>
    </xf>
    <xf numFmtId="0" fontId="0" fillId="23" borderId="53" xfId="0" applyFill="1" applyBorder="1" applyAlignment="1">
      <alignment vertical="top" wrapText="1"/>
    </xf>
    <xf numFmtId="9" fontId="41" fillId="23" borderId="0" xfId="2272" applyFont="1" applyFill="1" applyBorder="1"/>
    <xf numFmtId="164" fontId="0" fillId="0" borderId="0" xfId="0" applyNumberFormat="1"/>
    <xf numFmtId="9" fontId="63" fillId="23" borderId="0" xfId="2272" applyFont="1" applyFill="1" applyBorder="1" applyAlignment="1">
      <alignment horizontal="center" vertical="top"/>
    </xf>
    <xf numFmtId="0" fontId="88" fillId="0" borderId="0" xfId="0" applyFont="1" applyAlignment="1">
      <alignment vertical="center"/>
    </xf>
    <xf numFmtId="1" fontId="31" fillId="25" borderId="0" xfId="0" applyNumberFormat="1" applyFont="1" applyFill="1" applyAlignment="1">
      <alignment horizontal="right"/>
    </xf>
    <xf numFmtId="0" fontId="57" fillId="23" borderId="0" xfId="2271" applyFont="1" applyFill="1" applyAlignment="1">
      <alignment horizontal="left"/>
    </xf>
    <xf numFmtId="0" fontId="41" fillId="23" borderId="0" xfId="2271" applyFont="1" applyFill="1" applyAlignment="1">
      <alignment horizontal="left"/>
    </xf>
    <xf numFmtId="2" fontId="65" fillId="29" borderId="0" xfId="0" applyNumberFormat="1" applyFont="1" applyFill="1" applyAlignment="1">
      <alignment horizontal="right"/>
    </xf>
    <xf numFmtId="2" fontId="65" fillId="23" borderId="0" xfId="0" applyNumberFormat="1" applyFont="1" applyFill="1" applyAlignment="1">
      <alignment horizontal="right"/>
    </xf>
    <xf numFmtId="2" fontId="79" fillId="23" borderId="0" xfId="0" applyNumberFormat="1" applyFont="1" applyFill="1" applyAlignment="1">
      <alignment horizontal="right"/>
    </xf>
    <xf numFmtId="2" fontId="65" fillId="29" borderId="0" xfId="0" applyNumberFormat="1" applyFont="1" applyFill="1"/>
    <xf numFmtId="0" fontId="31" fillId="0" borderId="0" xfId="0" applyFont="1" applyAlignment="1">
      <alignment horizontal="left" vertical="top" wrapText="1"/>
    </xf>
    <xf numFmtId="3" fontId="83" fillId="23" borderId="0" xfId="0" applyNumberFormat="1" applyFont="1" applyFill="1"/>
    <xf numFmtId="185" fontId="0" fillId="0" borderId="0" xfId="2272" applyNumberFormat="1" applyFont="1"/>
    <xf numFmtId="0" fontId="89" fillId="23" borderId="0" xfId="0" applyFont="1" applyFill="1"/>
    <xf numFmtId="0" fontId="49" fillId="22" borderId="0" xfId="0" applyFont="1" applyFill="1" applyAlignment="1">
      <alignment horizontal="left"/>
    </xf>
    <xf numFmtId="186" fontId="65" fillId="22" borderId="0" xfId="0" applyNumberFormat="1" applyFont="1" applyFill="1" applyAlignment="1">
      <alignment horizontal="right"/>
    </xf>
    <xf numFmtId="0" fontId="49" fillId="31" borderId="0" xfId="0" applyFont="1" applyFill="1" applyAlignment="1">
      <alignment horizontal="left"/>
    </xf>
    <xf numFmtId="0" fontId="63" fillId="0" borderId="82" xfId="0" applyFont="1" applyBorder="1" applyAlignment="1">
      <alignment horizontal="left"/>
    </xf>
    <xf numFmtId="0" fontId="63" fillId="0" borderId="83" xfId="0" applyFont="1" applyBorder="1" applyAlignment="1">
      <alignment horizontal="left"/>
    </xf>
    <xf numFmtId="0" fontId="71" fillId="34" borderId="0" xfId="0" applyFont="1" applyFill="1"/>
    <xf numFmtId="173" fontId="31" fillId="23" borderId="52" xfId="0" applyNumberFormat="1" applyFont="1" applyFill="1" applyBorder="1" applyAlignment="1">
      <alignment vertical="top"/>
    </xf>
    <xf numFmtId="3" fontId="63" fillId="23" borderId="48" xfId="0" applyNumberFormat="1" applyFont="1" applyFill="1" applyBorder="1" applyAlignment="1">
      <alignment horizontal="right"/>
    </xf>
    <xf numFmtId="1" fontId="76" fillId="23" borderId="0" xfId="0" applyNumberFormat="1" applyFont="1" applyFill="1" applyAlignment="1">
      <alignment horizontal="left"/>
    </xf>
    <xf numFmtId="0" fontId="49" fillId="34" borderId="0" xfId="0" applyFont="1" applyFill="1" applyAlignment="1">
      <alignment horizontal="left"/>
    </xf>
    <xf numFmtId="0" fontId="49" fillId="35" borderId="0" xfId="0" applyFont="1" applyFill="1" applyAlignment="1">
      <alignment horizontal="right" vertical="top" wrapText="1"/>
    </xf>
    <xf numFmtId="0" fontId="65" fillId="35" borderId="0" xfId="0" applyFont="1" applyFill="1" applyAlignment="1">
      <alignment horizontal="right"/>
    </xf>
    <xf numFmtId="0" fontId="65" fillId="35" borderId="85" xfId="0" applyFont="1" applyFill="1" applyBorder="1" applyAlignment="1">
      <alignment horizontal="right"/>
    </xf>
    <xf numFmtId="0" fontId="65" fillId="35" borderId="53" xfId="0" applyFont="1" applyFill="1" applyBorder="1" applyAlignment="1">
      <alignment horizontal="right"/>
    </xf>
    <xf numFmtId="0" fontId="65" fillId="23" borderId="85" xfId="0" applyFont="1" applyFill="1" applyBorder="1" applyAlignment="1">
      <alignment horizontal="right"/>
    </xf>
    <xf numFmtId="165" fontId="65" fillId="35" borderId="84" xfId="0" applyNumberFormat="1" applyFont="1" applyFill="1" applyBorder="1" applyAlignment="1">
      <alignment horizontal="right"/>
    </xf>
    <xf numFmtId="165" fontId="65" fillId="23" borderId="84" xfId="0" applyNumberFormat="1" applyFont="1" applyFill="1" applyBorder="1" applyAlignment="1">
      <alignment horizontal="right"/>
    </xf>
    <xf numFmtId="165" fontId="65" fillId="35" borderId="0" xfId="0" applyNumberFormat="1" applyFont="1" applyFill="1" applyAlignment="1">
      <alignment horizontal="right"/>
    </xf>
    <xf numFmtId="165" fontId="83" fillId="23" borderId="0" xfId="0" applyNumberFormat="1" applyFont="1" applyFill="1" applyAlignment="1">
      <alignment horizontal="right"/>
    </xf>
    <xf numFmtId="182" fontId="65" fillId="23" borderId="84" xfId="0" applyNumberFormat="1" applyFont="1" applyFill="1" applyBorder="1" applyAlignment="1">
      <alignment horizontal="right"/>
    </xf>
    <xf numFmtId="182" fontId="65" fillId="23" borderId="0" xfId="0" applyNumberFormat="1" applyFont="1" applyFill="1" applyAlignment="1">
      <alignment horizontal="right"/>
    </xf>
    <xf numFmtId="182" fontId="65" fillId="35" borderId="84" xfId="0" applyNumberFormat="1" applyFont="1" applyFill="1" applyBorder="1" applyAlignment="1">
      <alignment horizontal="right"/>
    </xf>
    <xf numFmtId="182" fontId="65" fillId="35" borderId="0" xfId="0" applyNumberFormat="1" applyFont="1" applyFill="1" applyAlignment="1">
      <alignment horizontal="right"/>
    </xf>
    <xf numFmtId="174" fontId="31" fillId="23" borderId="0" xfId="2272" applyNumberFormat="1" applyFont="1" applyFill="1" applyBorder="1"/>
    <xf numFmtId="9" fontId="68" fillId="23" borderId="0" xfId="2272" applyFont="1" applyFill="1" applyBorder="1" applyAlignment="1">
      <alignment horizontal="left" vertical="top"/>
    </xf>
    <xf numFmtId="0" fontId="78" fillId="34" borderId="0" xfId="2271" applyFont="1" applyFill="1"/>
    <xf numFmtId="0" fontId="78" fillId="28" borderId="0" xfId="2271" applyFont="1" applyFill="1"/>
    <xf numFmtId="0" fontId="78" fillId="27" borderId="0" xfId="2271" applyFont="1" applyFill="1"/>
    <xf numFmtId="0" fontId="78" fillId="25" borderId="0" xfId="2271" applyFont="1" applyFill="1"/>
    <xf numFmtId="0" fontId="78" fillId="25" borderId="0" xfId="2271" applyFont="1" applyFill="1" applyBorder="1"/>
    <xf numFmtId="0" fontId="78" fillId="29" borderId="0" xfId="2271" applyFont="1" applyFill="1"/>
    <xf numFmtId="0" fontId="71" fillId="33" borderId="0" xfId="0" applyFont="1" applyFill="1"/>
    <xf numFmtId="0" fontId="78" fillId="29" borderId="0" xfId="2271" applyFont="1" applyFill="1" applyBorder="1"/>
    <xf numFmtId="0" fontId="78" fillId="26" borderId="0" xfId="2271" applyFont="1" applyFill="1"/>
    <xf numFmtId="0" fontId="78" fillId="31" borderId="0" xfId="2271" applyFont="1" applyFill="1"/>
    <xf numFmtId="0" fontId="78" fillId="31" borderId="0" xfId="2271" applyFont="1" applyFill="1" applyBorder="1"/>
    <xf numFmtId="9" fontId="4" fillId="23" borderId="0" xfId="2272" applyFont="1" applyFill="1" applyBorder="1"/>
    <xf numFmtId="174" fontId="4" fillId="23" borderId="0" xfId="2272" applyNumberFormat="1" applyFont="1" applyFill="1" applyBorder="1"/>
    <xf numFmtId="9" fontId="63" fillId="23" borderId="73" xfId="2272" applyFont="1" applyFill="1" applyBorder="1" applyAlignment="1">
      <alignment horizontal="right"/>
    </xf>
    <xf numFmtId="9" fontId="31" fillId="23" borderId="0" xfId="2272" applyFont="1" applyFill="1"/>
    <xf numFmtId="9" fontId="66" fillId="23" borderId="0" xfId="2272" applyFont="1" applyFill="1" applyBorder="1"/>
    <xf numFmtId="9" fontId="31" fillId="23" borderId="0" xfId="2272" applyFont="1" applyFill="1" applyBorder="1"/>
    <xf numFmtId="180" fontId="61" fillId="23" borderId="48" xfId="2272" applyNumberFormat="1" applyFont="1" applyFill="1" applyBorder="1" applyAlignment="1">
      <alignment horizontal="right"/>
    </xf>
    <xf numFmtId="180" fontId="63" fillId="23" borderId="48" xfId="2272" applyNumberFormat="1" applyFont="1" applyFill="1" applyBorder="1" applyAlignment="1">
      <alignment horizontal="right" shrinkToFit="1"/>
    </xf>
    <xf numFmtId="174" fontId="0" fillId="23" borderId="0" xfId="2272" applyNumberFormat="1" applyFont="1" applyFill="1" applyBorder="1" applyAlignment="1">
      <alignment vertical="center"/>
    </xf>
    <xf numFmtId="174" fontId="1" fillId="23" borderId="0" xfId="2272" applyNumberFormat="1" applyFont="1" applyFill="1" applyBorder="1"/>
    <xf numFmtId="0" fontId="1" fillId="23" borderId="0" xfId="0" applyFont="1" applyFill="1" applyAlignment="1">
      <alignment horizontal="left" vertical="top"/>
    </xf>
    <xf numFmtId="186" fontId="0" fillId="23" borderId="0" xfId="0" applyNumberFormat="1" applyFill="1"/>
    <xf numFmtId="186" fontId="41" fillId="23" borderId="0" xfId="0" applyNumberFormat="1" applyFont="1" applyFill="1"/>
    <xf numFmtId="0" fontId="0" fillId="23" borderId="77" xfId="0" applyFill="1" applyBorder="1" applyAlignment="1">
      <alignment vertical="top"/>
    </xf>
    <xf numFmtId="0" fontId="0" fillId="23" borderId="14" xfId="0" applyFill="1" applyBorder="1" applyAlignment="1">
      <alignment vertical="top"/>
    </xf>
    <xf numFmtId="0" fontId="49" fillId="0" borderId="0" xfId="0" applyFont="1" applyAlignment="1">
      <alignment horizontal="left" vertical="top" wrapText="1"/>
    </xf>
    <xf numFmtId="0" fontId="49" fillId="0" borderId="0" xfId="0" applyFont="1" applyAlignment="1">
      <alignment horizontal="left" vertical="top"/>
    </xf>
    <xf numFmtId="0" fontId="60" fillId="18" borderId="2" xfId="1170" applyFont="1" applyFill="1" applyBorder="1" applyAlignment="1">
      <alignment horizontal="left" vertical="center" wrapText="1"/>
    </xf>
    <xf numFmtId="179" fontId="91" fillId="23" borderId="74" xfId="2272" applyNumberFormat="1" applyFont="1" applyFill="1" applyBorder="1" applyAlignment="1">
      <alignment horizontal="left" vertical="top"/>
    </xf>
    <xf numFmtId="2" fontId="41" fillId="23" borderId="0" xfId="0" applyNumberFormat="1" applyFont="1" applyFill="1"/>
    <xf numFmtId="180" fontId="91" fillId="23" borderId="48" xfId="2272" applyNumberFormat="1" applyFont="1" applyFill="1" applyBorder="1" applyAlignment="1">
      <alignment horizontal="right"/>
    </xf>
    <xf numFmtId="0" fontId="33" fillId="23" borderId="0" xfId="2271" applyFont="1" applyFill="1" applyAlignment="1">
      <alignment horizontal="left"/>
    </xf>
    <xf numFmtId="0" fontId="33" fillId="23" borderId="0" xfId="2271" applyFont="1" applyFill="1" applyBorder="1" applyAlignment="1">
      <alignment horizontal="left"/>
    </xf>
    <xf numFmtId="0" fontId="60" fillId="0" borderId="0" xfId="1155" applyFont="1" applyAlignment="1">
      <alignment horizontal="left"/>
    </xf>
    <xf numFmtId="0" fontId="49" fillId="29" borderId="0" xfId="0" applyFont="1" applyFill="1" applyAlignment="1">
      <alignment horizontal="left"/>
    </xf>
    <xf numFmtId="0" fontId="79" fillId="23" borderId="0" xfId="1155" applyFont="1" applyFill="1"/>
    <xf numFmtId="0" fontId="79" fillId="23" borderId="0" xfId="0" applyFont="1" applyFill="1"/>
    <xf numFmtId="177" fontId="83" fillId="23" borderId="0" xfId="0" applyNumberFormat="1" applyFont="1" applyFill="1"/>
    <xf numFmtId="164" fontId="41" fillId="23" borderId="0" xfId="0" applyNumberFormat="1" applyFont="1" applyFill="1"/>
    <xf numFmtId="177" fontId="79" fillId="23" borderId="0" xfId="0" applyNumberFormat="1" applyFont="1" applyFill="1"/>
    <xf numFmtId="172" fontId="41" fillId="23" borderId="0" xfId="0" applyNumberFormat="1" applyFont="1" applyFill="1"/>
    <xf numFmtId="10" fontId="41" fillId="23" borderId="0" xfId="2272" applyNumberFormat="1" applyFont="1" applyFill="1" applyBorder="1"/>
    <xf numFmtId="174" fontId="79" fillId="23" borderId="0" xfId="2272" applyNumberFormat="1" applyFont="1" applyFill="1" applyBorder="1"/>
    <xf numFmtId="164" fontId="41" fillId="23" borderId="0" xfId="11714" applyNumberFormat="1" applyFont="1" applyFill="1"/>
    <xf numFmtId="165" fontId="41" fillId="23" borderId="0" xfId="0" applyNumberFormat="1" applyFont="1" applyFill="1"/>
    <xf numFmtId="0" fontId="92" fillId="28" borderId="0" xfId="0" applyFont="1" applyFill="1" applyAlignment="1">
      <alignment vertical="center"/>
    </xf>
    <xf numFmtId="0" fontId="95" fillId="28" borderId="0" xfId="0" applyFont="1" applyFill="1" applyAlignment="1">
      <alignment vertical="center"/>
    </xf>
    <xf numFmtId="0" fontId="94" fillId="28" borderId="0" xfId="0" applyFont="1" applyFill="1" applyAlignment="1">
      <alignment vertical="top" wrapText="1"/>
    </xf>
    <xf numFmtId="0" fontId="96" fillId="28" borderId="0" xfId="0" applyFont="1" applyFill="1" applyAlignment="1">
      <alignment vertical="center" wrapText="1"/>
    </xf>
    <xf numFmtId="0" fontId="93" fillId="28" borderId="0" xfId="0" applyFont="1" applyFill="1" applyAlignment="1">
      <alignment vertical="center" wrapText="1"/>
    </xf>
    <xf numFmtId="0" fontId="31" fillId="23" borderId="84" xfId="0" applyFont="1" applyFill="1" applyBorder="1" applyAlignment="1">
      <alignment horizontal="right"/>
    </xf>
    <xf numFmtId="3" fontId="31" fillId="23" borderId="0" xfId="0" applyNumberFormat="1" applyFont="1" applyFill="1" applyAlignment="1">
      <alignment horizontal="right"/>
    </xf>
    <xf numFmtId="0" fontId="4" fillId="36" borderId="0" xfId="1170" applyFont="1" applyFill="1"/>
    <xf numFmtId="0" fontId="31" fillId="36" borderId="0" xfId="0" applyFont="1" applyFill="1"/>
    <xf numFmtId="0" fontId="4" fillId="36" borderId="0" xfId="0" applyFont="1" applyFill="1"/>
    <xf numFmtId="0" fontId="43" fillId="18" borderId="0" xfId="0" applyFont="1" applyFill="1"/>
    <xf numFmtId="0" fontId="1" fillId="18" borderId="53" xfId="0" applyFont="1" applyFill="1" applyBorder="1"/>
    <xf numFmtId="0" fontId="0" fillId="18" borderId="53" xfId="0" applyFill="1" applyBorder="1"/>
    <xf numFmtId="0" fontId="49" fillId="23" borderId="0" xfId="0" applyFont="1" applyFill="1" applyAlignment="1">
      <alignment horizontal="left"/>
    </xf>
    <xf numFmtId="0" fontId="90" fillId="26" borderId="0" xfId="2271" applyFont="1" applyFill="1" applyAlignment="1">
      <alignment horizontal="left"/>
    </xf>
    <xf numFmtId="0" fontId="41" fillId="23" borderId="0" xfId="0" applyFont="1" applyFill="1" applyAlignment="1">
      <alignment horizontal="left"/>
    </xf>
    <xf numFmtId="0" fontId="90" fillId="31" borderId="0" xfId="2271" applyFont="1" applyFill="1" applyAlignment="1">
      <alignment horizontal="left"/>
    </xf>
    <xf numFmtId="0" fontId="90" fillId="23" borderId="0" xfId="2271" applyFont="1" applyFill="1" applyAlignment="1">
      <alignment horizontal="left"/>
    </xf>
    <xf numFmtId="0" fontId="1" fillId="23" borderId="0" xfId="0" applyFont="1" applyFill="1" applyAlignment="1">
      <alignment horizontal="left" vertical="top" wrapText="1"/>
    </xf>
    <xf numFmtId="0" fontId="90" fillId="34" borderId="0" xfId="2271" applyFont="1" applyFill="1" applyAlignment="1">
      <alignment horizontal="left"/>
    </xf>
    <xf numFmtId="0" fontId="90" fillId="25" borderId="0" xfId="2271" applyFont="1" applyFill="1" applyAlignment="1">
      <alignment horizontal="left"/>
    </xf>
    <xf numFmtId="0" fontId="90" fillId="29" borderId="0" xfId="2271" applyFont="1" applyFill="1" applyAlignment="1">
      <alignment horizontal="left"/>
    </xf>
    <xf numFmtId="0" fontId="90" fillId="28" borderId="0" xfId="2271" applyFont="1" applyFill="1" applyAlignment="1">
      <alignment horizontal="left"/>
    </xf>
    <xf numFmtId="0" fontId="90" fillId="27" borderId="0" xfId="2271" applyFont="1" applyFill="1" applyAlignment="1">
      <alignment horizontal="left"/>
    </xf>
    <xf numFmtId="0" fontId="75" fillId="23" borderId="0" xfId="0" applyFont="1" applyFill="1" applyAlignment="1">
      <alignment horizontal="left" vertical="top" wrapText="1"/>
    </xf>
    <xf numFmtId="0" fontId="57" fillId="23" borderId="0" xfId="2271" applyFont="1" applyFill="1" applyAlignment="1">
      <alignment horizontal="left" vertical="top"/>
    </xf>
    <xf numFmtId="0" fontId="1" fillId="23" borderId="0" xfId="0" applyFont="1" applyFill="1" applyAlignment="1">
      <alignment horizontal="left" wrapText="1"/>
    </xf>
    <xf numFmtId="0" fontId="57" fillId="23" borderId="0" xfId="2271" applyFont="1" applyFill="1" applyAlignment="1">
      <alignment horizontal="left"/>
    </xf>
    <xf numFmtId="0" fontId="1" fillId="23" borderId="0" xfId="0" applyFont="1" applyFill="1" applyAlignment="1">
      <alignment horizontal="left" vertical="top"/>
    </xf>
    <xf numFmtId="0" fontId="86" fillId="33" borderId="0" xfId="2271" applyFont="1" applyFill="1" applyBorder="1" applyAlignment="1">
      <alignment horizontal="left" vertical="top"/>
    </xf>
    <xf numFmtId="0" fontId="86" fillId="22" borderId="0" xfId="2271" applyFont="1" applyFill="1" applyBorder="1" applyAlignment="1">
      <alignment horizontal="left" vertical="top"/>
    </xf>
    <xf numFmtId="0" fontId="0" fillId="23" borderId="0" xfId="0" applyFill="1" applyAlignment="1">
      <alignment horizontal="left" vertical="top" wrapText="1"/>
    </xf>
    <xf numFmtId="0" fontId="1" fillId="23" borderId="53" xfId="0" applyFont="1" applyFill="1" applyBorder="1" applyAlignment="1">
      <alignment horizontal="left" vertical="top"/>
    </xf>
    <xf numFmtId="0" fontId="86" fillId="34" borderId="0" xfId="2271" applyFont="1" applyFill="1" applyBorder="1" applyAlignment="1">
      <alignment horizontal="left" vertical="top"/>
    </xf>
    <xf numFmtId="0" fontId="86" fillId="28" borderId="0" xfId="2271" applyFont="1" applyFill="1" applyBorder="1" applyAlignment="1">
      <alignment horizontal="left" vertical="top"/>
    </xf>
    <xf numFmtId="0" fontId="86" fillId="25" borderId="0" xfId="2271" applyFont="1" applyFill="1" applyBorder="1" applyAlignment="1">
      <alignment horizontal="left" vertical="top"/>
    </xf>
    <xf numFmtId="0" fontId="52" fillId="0" borderId="8" xfId="0" applyFont="1" applyBorder="1" applyAlignment="1">
      <alignment horizontal="left"/>
    </xf>
    <xf numFmtId="0" fontId="66" fillId="23" borderId="0" xfId="0" applyFont="1" applyFill="1" applyAlignment="1">
      <alignment horizontal="left" vertical="top" wrapText="1"/>
    </xf>
    <xf numFmtId="0" fontId="31" fillId="34" borderId="0" xfId="0" applyFont="1" applyFill="1" applyAlignment="1">
      <alignment horizontal="center" vertical="top"/>
    </xf>
    <xf numFmtId="2" fontId="66" fillId="23" borderId="47" xfId="0" applyNumberFormat="1" applyFont="1" applyFill="1" applyBorder="1" applyAlignment="1">
      <alignment horizontal="center"/>
    </xf>
    <xf numFmtId="2" fontId="66" fillId="23" borderId="0" xfId="0" applyNumberFormat="1" applyFont="1" applyFill="1" applyAlignment="1">
      <alignment horizontal="center"/>
    </xf>
    <xf numFmtId="2" fontId="66" fillId="23" borderId="48" xfId="0" applyNumberFormat="1" applyFont="1" applyFill="1" applyBorder="1" applyAlignment="1">
      <alignment horizontal="center"/>
    </xf>
    <xf numFmtId="173" fontId="31" fillId="23" borderId="52" xfId="0" applyNumberFormat="1" applyFont="1" applyFill="1" applyBorder="1" applyAlignment="1">
      <alignment horizontal="left" vertical="top"/>
    </xf>
    <xf numFmtId="0" fontId="31" fillId="23" borderId="52" xfId="0" applyFont="1" applyFill="1" applyBorder="1" applyAlignment="1">
      <alignment horizontal="left" vertical="top"/>
    </xf>
    <xf numFmtId="0" fontId="31" fillId="23" borderId="0" xfId="0" applyFont="1" applyFill="1" applyAlignment="1">
      <alignment horizontal="center" vertical="top"/>
    </xf>
    <xf numFmtId="0" fontId="49" fillId="23" borderId="0" xfId="0" applyFont="1" applyFill="1" applyAlignment="1">
      <alignment horizontal="center" vertical="top" wrapText="1"/>
    </xf>
    <xf numFmtId="0" fontId="49" fillId="23" borderId="60" xfId="0" applyFont="1" applyFill="1" applyBorder="1" applyAlignment="1">
      <alignment horizontal="center" vertical="top" wrapText="1"/>
    </xf>
    <xf numFmtId="0" fontId="49" fillId="35" borderId="60" xfId="0" applyFont="1" applyFill="1" applyBorder="1" applyAlignment="1">
      <alignment horizontal="center" vertical="top" wrapText="1"/>
    </xf>
    <xf numFmtId="0" fontId="49" fillId="35" borderId="0" xfId="0" applyFont="1" applyFill="1" applyAlignment="1">
      <alignment horizontal="center" vertical="top" wrapText="1"/>
    </xf>
    <xf numFmtId="0" fontId="49" fillId="34" borderId="0" xfId="0" applyFont="1" applyFill="1" applyAlignment="1">
      <alignment horizontal="center"/>
    </xf>
    <xf numFmtId="0" fontId="49" fillId="34" borderId="0" xfId="0" applyFont="1" applyFill="1" applyAlignment="1">
      <alignment horizontal="left"/>
    </xf>
    <xf numFmtId="0" fontId="33" fillId="23" borderId="0" xfId="2271" applyFont="1" applyFill="1" applyAlignment="1">
      <alignment horizontal="left"/>
    </xf>
    <xf numFmtId="0" fontId="33" fillId="23" borderId="0" xfId="2271" applyFont="1" applyFill="1" applyBorder="1" applyAlignment="1">
      <alignment horizontal="left"/>
    </xf>
    <xf numFmtId="0" fontId="60" fillId="0" borderId="0" xfId="1155" applyFont="1" applyAlignment="1">
      <alignment horizontal="left"/>
    </xf>
    <xf numFmtId="0" fontId="31" fillId="24" borderId="0" xfId="0" applyFont="1" applyFill="1" applyAlignment="1">
      <alignment horizontal="center" vertical="top"/>
    </xf>
    <xf numFmtId="173" fontId="31" fillId="23" borderId="52" xfId="0" applyNumberFormat="1" applyFont="1" applyFill="1" applyBorder="1" applyAlignment="1">
      <alignment horizontal="center" vertical="top"/>
    </xf>
    <xf numFmtId="0" fontId="49" fillId="28" borderId="0" xfId="0" applyFont="1" applyFill="1" applyAlignment="1">
      <alignment horizontal="center" vertical="top" wrapText="1"/>
    </xf>
    <xf numFmtId="0" fontId="49" fillId="28" borderId="60" xfId="0" applyFont="1" applyFill="1" applyBorder="1" applyAlignment="1">
      <alignment horizontal="center" vertical="top" wrapText="1"/>
    </xf>
    <xf numFmtId="0" fontId="49" fillId="28" borderId="0" xfId="0" applyFont="1" applyFill="1" applyAlignment="1">
      <alignment horizontal="left"/>
    </xf>
    <xf numFmtId="0" fontId="60" fillId="0" borderId="0" xfId="11714" applyFont="1" applyAlignment="1">
      <alignment horizontal="left"/>
    </xf>
    <xf numFmtId="0" fontId="49" fillId="27" borderId="0" xfId="0" applyFont="1" applyFill="1" applyAlignment="1">
      <alignment horizontal="left"/>
    </xf>
    <xf numFmtId="0" fontId="49" fillId="27" borderId="60" xfId="0" applyFont="1" applyFill="1" applyBorder="1" applyAlignment="1">
      <alignment horizontal="center" vertical="top" wrapText="1"/>
    </xf>
    <xf numFmtId="0" fontId="49" fillId="27" borderId="0" xfId="0" applyFont="1" applyFill="1" applyAlignment="1">
      <alignment horizontal="center" vertical="top" wrapText="1"/>
    </xf>
    <xf numFmtId="0" fontId="49" fillId="25" borderId="60" xfId="0" applyFont="1" applyFill="1" applyBorder="1" applyAlignment="1">
      <alignment horizontal="center" vertical="top" wrapText="1"/>
    </xf>
    <xf numFmtId="0" fontId="49" fillId="25" borderId="0" xfId="0" applyFont="1" applyFill="1" applyAlignment="1">
      <alignment horizontal="left"/>
    </xf>
    <xf numFmtId="0" fontId="49" fillId="25" borderId="0" xfId="0" applyFont="1" applyFill="1" applyAlignment="1">
      <alignment horizontal="center" vertical="top" wrapText="1"/>
    </xf>
    <xf numFmtId="0" fontId="60" fillId="23" borderId="0" xfId="1155" applyFont="1" applyFill="1" applyAlignment="1">
      <alignment horizontal="left"/>
    </xf>
    <xf numFmtId="2" fontId="66" fillId="23" borderId="64" xfId="0" applyNumberFormat="1" applyFont="1" applyFill="1" applyBorder="1" applyAlignment="1">
      <alignment horizontal="center"/>
    </xf>
    <xf numFmtId="2" fontId="66" fillId="23" borderId="65" xfId="0" applyNumberFormat="1" applyFont="1" applyFill="1" applyBorder="1" applyAlignment="1">
      <alignment horizontal="center"/>
    </xf>
    <xf numFmtId="0" fontId="31" fillId="30" borderId="0" xfId="0" applyFont="1" applyFill="1" applyAlignment="1">
      <alignment horizontal="center" vertical="top"/>
    </xf>
    <xf numFmtId="173" fontId="31" fillId="23" borderId="52" xfId="0" applyNumberFormat="1" applyFont="1" applyFill="1" applyBorder="1" applyAlignment="1">
      <alignment horizontal="right"/>
    </xf>
    <xf numFmtId="173" fontId="63" fillId="23" borderId="0" xfId="0" applyNumberFormat="1" applyFont="1" applyFill="1" applyAlignment="1">
      <alignment horizontal="left"/>
    </xf>
    <xf numFmtId="173" fontId="63" fillId="23" borderId="0" xfId="0" applyNumberFormat="1" applyFont="1" applyFill="1" applyAlignment="1">
      <alignment horizontal="right"/>
    </xf>
    <xf numFmtId="173" fontId="31" fillId="23" borderId="52" xfId="0" applyNumberFormat="1" applyFont="1" applyFill="1" applyBorder="1" applyAlignment="1">
      <alignment horizontal="left"/>
    </xf>
    <xf numFmtId="0" fontId="31" fillId="23" borderId="52" xfId="0" applyFont="1" applyFill="1" applyBorder="1" applyAlignment="1">
      <alignment horizontal="left"/>
    </xf>
    <xf numFmtId="0" fontId="49" fillId="29" borderId="0" xfId="0" applyFont="1" applyFill="1" applyAlignment="1">
      <alignment horizontal="left"/>
    </xf>
    <xf numFmtId="0" fontId="49" fillId="23" borderId="53" xfId="0" applyFont="1" applyFill="1" applyBorder="1" applyAlignment="1">
      <alignment horizontal="left" vertical="top" wrapText="1"/>
    </xf>
    <xf numFmtId="0" fontId="49" fillId="29" borderId="0" xfId="0" applyFont="1" applyFill="1" applyAlignment="1">
      <alignment horizontal="center" vertical="top" wrapText="1"/>
    </xf>
    <xf numFmtId="0" fontId="49" fillId="23" borderId="81" xfId="0" applyFont="1" applyFill="1" applyBorder="1" applyAlignment="1">
      <alignment horizontal="center" vertical="top" wrapText="1"/>
    </xf>
    <xf numFmtId="0" fontId="49" fillId="29" borderId="60" xfId="0" applyFont="1" applyFill="1" applyBorder="1" applyAlignment="1">
      <alignment horizontal="center" vertical="top" wrapText="1"/>
    </xf>
    <xf numFmtId="0" fontId="49" fillId="29" borderId="0" xfId="0" applyFont="1" applyFill="1" applyAlignment="1">
      <alignment horizontal="left" vertical="top"/>
    </xf>
    <xf numFmtId="0" fontId="49" fillId="29" borderId="81" xfId="0" applyFont="1" applyFill="1" applyBorder="1" applyAlignment="1">
      <alignment horizontal="center" vertical="top" wrapText="1"/>
    </xf>
    <xf numFmtId="173" fontId="31" fillId="23" borderId="80" xfId="0" applyNumberFormat="1" applyFont="1" applyFill="1" applyBorder="1" applyAlignment="1">
      <alignment horizontal="left"/>
    </xf>
    <xf numFmtId="2" fontId="66" fillId="23" borderId="72" xfId="0" applyNumberFormat="1" applyFont="1" applyFill="1" applyBorder="1" applyAlignment="1">
      <alignment horizontal="center"/>
    </xf>
    <xf numFmtId="2" fontId="66" fillId="23" borderId="73" xfId="0" applyNumberFormat="1" applyFont="1" applyFill="1" applyBorder="1" applyAlignment="1">
      <alignment horizontal="center"/>
    </xf>
    <xf numFmtId="0" fontId="31" fillId="29" borderId="75" xfId="0" applyFont="1" applyFill="1" applyBorder="1" applyAlignment="1">
      <alignment horizontal="center" vertical="top"/>
    </xf>
    <xf numFmtId="0" fontId="31" fillId="33" borderId="75" xfId="0" applyFont="1" applyFill="1" applyBorder="1" applyAlignment="1">
      <alignment horizontal="center" vertical="top"/>
    </xf>
    <xf numFmtId="0" fontId="66" fillId="23" borderId="0" xfId="0" applyFont="1" applyFill="1" applyAlignment="1">
      <alignment horizontal="left" wrapText="1"/>
    </xf>
    <xf numFmtId="0" fontId="66" fillId="23" borderId="0" xfId="0" applyFont="1" applyFill="1" applyAlignment="1">
      <alignment horizontal="left"/>
    </xf>
    <xf numFmtId="0" fontId="49" fillId="22" borderId="0" xfId="0" applyFont="1" applyFill="1" applyAlignment="1">
      <alignment horizontal="left"/>
    </xf>
    <xf numFmtId="0" fontId="49" fillId="22" borderId="60" xfId="0" applyFont="1" applyFill="1" applyBorder="1" applyAlignment="1">
      <alignment horizontal="center" vertical="top" wrapText="1"/>
    </xf>
    <xf numFmtId="0" fontId="49" fillId="31" borderId="60" xfId="0" applyFont="1" applyFill="1" applyBorder="1" applyAlignment="1">
      <alignment horizontal="center" vertical="top" wrapText="1"/>
    </xf>
    <xf numFmtId="0" fontId="49" fillId="23" borderId="52" xfId="0" applyFont="1" applyFill="1" applyBorder="1" applyAlignment="1">
      <alignment horizontal="left"/>
    </xf>
    <xf numFmtId="0" fontId="49" fillId="31" borderId="0" xfId="0" applyFont="1" applyFill="1" applyAlignment="1">
      <alignment horizontal="left"/>
    </xf>
    <xf numFmtId="0" fontId="5" fillId="0" borderId="27" xfId="1170" applyFont="1" applyBorder="1" applyAlignment="1">
      <alignment horizontal="center"/>
    </xf>
    <xf numFmtId="0" fontId="5" fillId="0" borderId="28" xfId="1170" applyFont="1" applyBorder="1" applyAlignment="1">
      <alignment horizontal="center"/>
    </xf>
    <xf numFmtId="0" fontId="0" fillId="0" borderId="4" xfId="0" applyBorder="1" applyAlignment="1">
      <alignment horizontal="center"/>
    </xf>
    <xf numFmtId="0" fontId="0" fillId="0" borderId="6" xfId="0" applyBorder="1" applyAlignment="1">
      <alignment horizontal="center"/>
    </xf>
  </cellXfs>
  <cellStyles count="20337">
    <cellStyle name="Akzent1 2" xfId="2" xr:uid="{00000000-0005-0000-0000-000000000000}"/>
    <cellStyle name="Akzent2 2" xfId="3" xr:uid="{00000000-0005-0000-0000-000001000000}"/>
    <cellStyle name="Akzent3 2" xfId="4" xr:uid="{00000000-0005-0000-0000-000002000000}"/>
    <cellStyle name="Akzent4 2" xfId="5" xr:uid="{00000000-0005-0000-0000-000003000000}"/>
    <cellStyle name="Akzent5 2" xfId="6" xr:uid="{00000000-0005-0000-0000-000004000000}"/>
    <cellStyle name="Akzent6 2" xfId="7" xr:uid="{00000000-0005-0000-0000-000005000000}"/>
    <cellStyle name="Anzeige %" xfId="8" xr:uid="{00000000-0005-0000-0000-000006000000}"/>
    <cellStyle name="Anzeige Company" xfId="9" xr:uid="{00000000-0005-0000-0000-000007000000}"/>
    <cellStyle name="Anzeige Currency" xfId="10" xr:uid="{00000000-0005-0000-0000-000008000000}"/>
    <cellStyle name="Anzeige Dezimal" xfId="11" xr:uid="{00000000-0005-0000-0000-000009000000}"/>
    <cellStyle name="Anzeige Dezimal 2" xfId="10859" xr:uid="{00000000-0005-0000-0000-00000A000000}"/>
    <cellStyle name="Anzeige Monat" xfId="12" xr:uid="{00000000-0005-0000-0000-00000B000000}"/>
    <cellStyle name="Anzeige Text" xfId="13" xr:uid="{00000000-0005-0000-0000-00000C000000}"/>
    <cellStyle name="Anzeige Zahl" xfId="14" xr:uid="{00000000-0005-0000-0000-00000D000000}"/>
    <cellStyle name="Ausgabe 2" xfId="15" xr:uid="{00000000-0005-0000-0000-00000E000000}"/>
    <cellStyle name="Ausgabe 2 2" xfId="3057" xr:uid="{00000000-0005-0000-0000-00000F000000}"/>
    <cellStyle name="Berechnung 2" xfId="16" xr:uid="{00000000-0005-0000-0000-000010000000}"/>
    <cellStyle name="Berechnung 2 2" xfId="3056" xr:uid="{00000000-0005-0000-0000-000011000000}"/>
    <cellStyle name="Dezimal 2" xfId="17" xr:uid="{00000000-0005-0000-0000-000012000000}"/>
    <cellStyle name="Dezimal 2 2" xfId="18" xr:uid="{00000000-0005-0000-0000-000013000000}"/>
    <cellStyle name="Dezimal 2 2 10" xfId="19" xr:uid="{00000000-0005-0000-0000-000014000000}"/>
    <cellStyle name="Dezimal 2 2 10 2" xfId="1386" xr:uid="{00000000-0005-0000-0000-000015000000}"/>
    <cellStyle name="Dezimal 2 2 10 2 2" xfId="3137" xr:uid="{00000000-0005-0000-0000-000016000000}"/>
    <cellStyle name="Dezimal 2 2 10 2 2 2" xfId="8287" xr:uid="{00000000-0005-0000-0000-000017000000}"/>
    <cellStyle name="Dezimal 2 2 10 2 2 2 2" xfId="17993" xr:uid="{00000000-0005-0000-0000-000018000000}"/>
    <cellStyle name="Dezimal 2 2 10 2 2 3" xfId="13299" xr:uid="{00000000-0005-0000-0000-000019000000}"/>
    <cellStyle name="Dezimal 2 2 10 2 3" xfId="4855" xr:uid="{00000000-0005-0000-0000-00001A000000}"/>
    <cellStyle name="Dezimal 2 2 10 2 3 2" xfId="10003" xr:uid="{00000000-0005-0000-0000-00001B000000}"/>
    <cellStyle name="Dezimal 2 2 10 2 3 2 2" xfId="19557" xr:uid="{00000000-0005-0000-0000-00001C000000}"/>
    <cellStyle name="Dezimal 2 2 10 2 3 3" xfId="14865" xr:uid="{00000000-0005-0000-0000-00001D000000}"/>
    <cellStyle name="Dezimal 2 2 10 2 4" xfId="6571" xr:uid="{00000000-0005-0000-0000-00001E000000}"/>
    <cellStyle name="Dezimal 2 2 10 2 4 2" xfId="16429" xr:uid="{00000000-0005-0000-0000-00001F000000}"/>
    <cellStyle name="Dezimal 2 2 10 2 5" xfId="11731" xr:uid="{00000000-0005-0000-0000-000020000000}"/>
    <cellStyle name="Dezimal 2 2 10 3" xfId="2275" xr:uid="{00000000-0005-0000-0000-000021000000}"/>
    <cellStyle name="Dezimal 2 2 10 3 2" xfId="7429" xr:uid="{00000000-0005-0000-0000-000022000000}"/>
    <cellStyle name="Dezimal 2 2 10 3 2 2" xfId="17211" xr:uid="{00000000-0005-0000-0000-000023000000}"/>
    <cellStyle name="Dezimal 2 2 10 3 3" xfId="12517" xr:uid="{00000000-0005-0000-0000-000024000000}"/>
    <cellStyle name="Dezimal 2 2 10 4" xfId="3997" xr:uid="{00000000-0005-0000-0000-000025000000}"/>
    <cellStyle name="Dezimal 2 2 10 4 2" xfId="9145" xr:uid="{00000000-0005-0000-0000-000026000000}"/>
    <cellStyle name="Dezimal 2 2 10 4 2 2" xfId="18775" xr:uid="{00000000-0005-0000-0000-000027000000}"/>
    <cellStyle name="Dezimal 2 2 10 4 3" xfId="14083" xr:uid="{00000000-0005-0000-0000-000028000000}"/>
    <cellStyle name="Dezimal 2 2 10 5" xfId="5713" xr:uid="{00000000-0005-0000-0000-000029000000}"/>
    <cellStyle name="Dezimal 2 2 10 5 2" xfId="15647" xr:uid="{00000000-0005-0000-0000-00002A000000}"/>
    <cellStyle name="Dezimal 2 2 10 6" xfId="10862" xr:uid="{00000000-0005-0000-0000-00002B000000}"/>
    <cellStyle name="Dezimal 2 2 11" xfId="1385" xr:uid="{00000000-0005-0000-0000-00002C000000}"/>
    <cellStyle name="Dezimal 2 2 11 2" xfId="3136" xr:uid="{00000000-0005-0000-0000-00002D000000}"/>
    <cellStyle name="Dezimal 2 2 11 2 2" xfId="8286" xr:uid="{00000000-0005-0000-0000-00002E000000}"/>
    <cellStyle name="Dezimal 2 2 11 2 2 2" xfId="17992" xr:uid="{00000000-0005-0000-0000-00002F000000}"/>
    <cellStyle name="Dezimal 2 2 11 2 3" xfId="13298" xr:uid="{00000000-0005-0000-0000-000030000000}"/>
    <cellStyle name="Dezimal 2 2 11 3" xfId="4854" xr:uid="{00000000-0005-0000-0000-000031000000}"/>
    <cellStyle name="Dezimal 2 2 11 3 2" xfId="10002" xr:uid="{00000000-0005-0000-0000-000032000000}"/>
    <cellStyle name="Dezimal 2 2 11 3 2 2" xfId="19556" xr:uid="{00000000-0005-0000-0000-000033000000}"/>
    <cellStyle name="Dezimal 2 2 11 3 3" xfId="14864" xr:uid="{00000000-0005-0000-0000-000034000000}"/>
    <cellStyle name="Dezimal 2 2 11 4" xfId="6570" xr:uid="{00000000-0005-0000-0000-000035000000}"/>
    <cellStyle name="Dezimal 2 2 11 4 2" xfId="16428" xr:uid="{00000000-0005-0000-0000-000036000000}"/>
    <cellStyle name="Dezimal 2 2 11 5" xfId="11730" xr:uid="{00000000-0005-0000-0000-000037000000}"/>
    <cellStyle name="Dezimal 2 2 12" xfId="2274" xr:uid="{00000000-0005-0000-0000-000038000000}"/>
    <cellStyle name="Dezimal 2 2 12 2" xfId="7428" xr:uid="{00000000-0005-0000-0000-000039000000}"/>
    <cellStyle name="Dezimal 2 2 12 2 2" xfId="17210" xr:uid="{00000000-0005-0000-0000-00003A000000}"/>
    <cellStyle name="Dezimal 2 2 12 3" xfId="12516" xr:uid="{00000000-0005-0000-0000-00003B000000}"/>
    <cellStyle name="Dezimal 2 2 13" xfId="3996" xr:uid="{00000000-0005-0000-0000-00003C000000}"/>
    <cellStyle name="Dezimal 2 2 13 2" xfId="9144" xr:uid="{00000000-0005-0000-0000-00003D000000}"/>
    <cellStyle name="Dezimal 2 2 13 2 2" xfId="18774" xr:uid="{00000000-0005-0000-0000-00003E000000}"/>
    <cellStyle name="Dezimal 2 2 13 3" xfId="14082" xr:uid="{00000000-0005-0000-0000-00003F000000}"/>
    <cellStyle name="Dezimal 2 2 14" xfId="5712" xr:uid="{00000000-0005-0000-0000-000040000000}"/>
    <cellStyle name="Dezimal 2 2 14 2" xfId="15646" xr:uid="{00000000-0005-0000-0000-000041000000}"/>
    <cellStyle name="Dezimal 2 2 15" xfId="10861" xr:uid="{00000000-0005-0000-0000-000042000000}"/>
    <cellStyle name="Dezimal 2 2 2" xfId="20" xr:uid="{00000000-0005-0000-0000-000043000000}"/>
    <cellStyle name="Dezimal 2 2 2 10" xfId="10863" xr:uid="{00000000-0005-0000-0000-000044000000}"/>
    <cellStyle name="Dezimal 2 2 2 2" xfId="21" xr:uid="{00000000-0005-0000-0000-000045000000}"/>
    <cellStyle name="Dezimal 2 2 2 2 2" xfId="22" xr:uid="{00000000-0005-0000-0000-000046000000}"/>
    <cellStyle name="Dezimal 2 2 2 2 2 2" xfId="23" xr:uid="{00000000-0005-0000-0000-000047000000}"/>
    <cellStyle name="Dezimal 2 2 2 2 2 2 2" xfId="1390" xr:uid="{00000000-0005-0000-0000-000048000000}"/>
    <cellStyle name="Dezimal 2 2 2 2 2 2 2 2" xfId="3141" xr:uid="{00000000-0005-0000-0000-000049000000}"/>
    <cellStyle name="Dezimal 2 2 2 2 2 2 2 2 2" xfId="8291" xr:uid="{00000000-0005-0000-0000-00004A000000}"/>
    <cellStyle name="Dezimal 2 2 2 2 2 2 2 2 2 2" xfId="17997" xr:uid="{00000000-0005-0000-0000-00004B000000}"/>
    <cellStyle name="Dezimal 2 2 2 2 2 2 2 2 3" xfId="13303" xr:uid="{00000000-0005-0000-0000-00004C000000}"/>
    <cellStyle name="Dezimal 2 2 2 2 2 2 2 3" xfId="4859" xr:uid="{00000000-0005-0000-0000-00004D000000}"/>
    <cellStyle name="Dezimal 2 2 2 2 2 2 2 3 2" xfId="10007" xr:uid="{00000000-0005-0000-0000-00004E000000}"/>
    <cellStyle name="Dezimal 2 2 2 2 2 2 2 3 2 2" xfId="19561" xr:uid="{00000000-0005-0000-0000-00004F000000}"/>
    <cellStyle name="Dezimal 2 2 2 2 2 2 2 3 3" xfId="14869" xr:uid="{00000000-0005-0000-0000-000050000000}"/>
    <cellStyle name="Dezimal 2 2 2 2 2 2 2 4" xfId="6575" xr:uid="{00000000-0005-0000-0000-000051000000}"/>
    <cellStyle name="Dezimal 2 2 2 2 2 2 2 4 2" xfId="16433" xr:uid="{00000000-0005-0000-0000-000052000000}"/>
    <cellStyle name="Dezimal 2 2 2 2 2 2 2 5" xfId="11735" xr:uid="{00000000-0005-0000-0000-000053000000}"/>
    <cellStyle name="Dezimal 2 2 2 2 2 2 3" xfId="2279" xr:uid="{00000000-0005-0000-0000-000054000000}"/>
    <cellStyle name="Dezimal 2 2 2 2 2 2 3 2" xfId="7433" xr:uid="{00000000-0005-0000-0000-000055000000}"/>
    <cellStyle name="Dezimal 2 2 2 2 2 2 3 2 2" xfId="17215" xr:uid="{00000000-0005-0000-0000-000056000000}"/>
    <cellStyle name="Dezimal 2 2 2 2 2 2 3 3" xfId="12521" xr:uid="{00000000-0005-0000-0000-000057000000}"/>
    <cellStyle name="Dezimal 2 2 2 2 2 2 4" xfId="4001" xr:uid="{00000000-0005-0000-0000-000058000000}"/>
    <cellStyle name="Dezimal 2 2 2 2 2 2 4 2" xfId="9149" xr:uid="{00000000-0005-0000-0000-000059000000}"/>
    <cellStyle name="Dezimal 2 2 2 2 2 2 4 2 2" xfId="18779" xr:uid="{00000000-0005-0000-0000-00005A000000}"/>
    <cellStyle name="Dezimal 2 2 2 2 2 2 4 3" xfId="14087" xr:uid="{00000000-0005-0000-0000-00005B000000}"/>
    <cellStyle name="Dezimal 2 2 2 2 2 2 5" xfId="5717" xr:uid="{00000000-0005-0000-0000-00005C000000}"/>
    <cellStyle name="Dezimal 2 2 2 2 2 2 5 2" xfId="15651" xr:uid="{00000000-0005-0000-0000-00005D000000}"/>
    <cellStyle name="Dezimal 2 2 2 2 2 2 6" xfId="10866" xr:uid="{00000000-0005-0000-0000-00005E000000}"/>
    <cellStyle name="Dezimal 2 2 2 2 2 3" xfId="1389" xr:uid="{00000000-0005-0000-0000-00005F000000}"/>
    <cellStyle name="Dezimal 2 2 2 2 2 3 2" xfId="3140" xr:uid="{00000000-0005-0000-0000-000060000000}"/>
    <cellStyle name="Dezimal 2 2 2 2 2 3 2 2" xfId="8290" xr:uid="{00000000-0005-0000-0000-000061000000}"/>
    <cellStyle name="Dezimal 2 2 2 2 2 3 2 2 2" xfId="17996" xr:uid="{00000000-0005-0000-0000-000062000000}"/>
    <cellStyle name="Dezimal 2 2 2 2 2 3 2 3" xfId="13302" xr:uid="{00000000-0005-0000-0000-000063000000}"/>
    <cellStyle name="Dezimal 2 2 2 2 2 3 3" xfId="4858" xr:uid="{00000000-0005-0000-0000-000064000000}"/>
    <cellStyle name="Dezimal 2 2 2 2 2 3 3 2" xfId="10006" xr:uid="{00000000-0005-0000-0000-000065000000}"/>
    <cellStyle name="Dezimal 2 2 2 2 2 3 3 2 2" xfId="19560" xr:uid="{00000000-0005-0000-0000-000066000000}"/>
    <cellStyle name="Dezimal 2 2 2 2 2 3 3 3" xfId="14868" xr:uid="{00000000-0005-0000-0000-000067000000}"/>
    <cellStyle name="Dezimal 2 2 2 2 2 3 4" xfId="6574" xr:uid="{00000000-0005-0000-0000-000068000000}"/>
    <cellStyle name="Dezimal 2 2 2 2 2 3 4 2" xfId="16432" xr:uid="{00000000-0005-0000-0000-000069000000}"/>
    <cellStyle name="Dezimal 2 2 2 2 2 3 5" xfId="11734" xr:uid="{00000000-0005-0000-0000-00006A000000}"/>
    <cellStyle name="Dezimal 2 2 2 2 2 4" xfId="2278" xr:uid="{00000000-0005-0000-0000-00006B000000}"/>
    <cellStyle name="Dezimal 2 2 2 2 2 4 2" xfId="7432" xr:uid="{00000000-0005-0000-0000-00006C000000}"/>
    <cellStyle name="Dezimal 2 2 2 2 2 4 2 2" xfId="17214" xr:uid="{00000000-0005-0000-0000-00006D000000}"/>
    <cellStyle name="Dezimal 2 2 2 2 2 4 3" xfId="12520" xr:uid="{00000000-0005-0000-0000-00006E000000}"/>
    <cellStyle name="Dezimal 2 2 2 2 2 5" xfId="4000" xr:uid="{00000000-0005-0000-0000-00006F000000}"/>
    <cellStyle name="Dezimal 2 2 2 2 2 5 2" xfId="9148" xr:uid="{00000000-0005-0000-0000-000070000000}"/>
    <cellStyle name="Dezimal 2 2 2 2 2 5 2 2" xfId="18778" xr:uid="{00000000-0005-0000-0000-000071000000}"/>
    <cellStyle name="Dezimal 2 2 2 2 2 5 3" xfId="14086" xr:uid="{00000000-0005-0000-0000-000072000000}"/>
    <cellStyle name="Dezimal 2 2 2 2 2 6" xfId="5716" xr:uid="{00000000-0005-0000-0000-000073000000}"/>
    <cellStyle name="Dezimal 2 2 2 2 2 6 2" xfId="15650" xr:uid="{00000000-0005-0000-0000-000074000000}"/>
    <cellStyle name="Dezimal 2 2 2 2 2 7" xfId="10865" xr:uid="{00000000-0005-0000-0000-000075000000}"/>
    <cellStyle name="Dezimal 2 2 2 2 3" xfId="24" xr:uid="{00000000-0005-0000-0000-000076000000}"/>
    <cellStyle name="Dezimal 2 2 2 2 3 2" xfId="1391" xr:uid="{00000000-0005-0000-0000-000077000000}"/>
    <cellStyle name="Dezimal 2 2 2 2 3 2 2" xfId="3142" xr:uid="{00000000-0005-0000-0000-000078000000}"/>
    <cellStyle name="Dezimal 2 2 2 2 3 2 2 2" xfId="8292" xr:uid="{00000000-0005-0000-0000-000079000000}"/>
    <cellStyle name="Dezimal 2 2 2 2 3 2 2 2 2" xfId="17998" xr:uid="{00000000-0005-0000-0000-00007A000000}"/>
    <cellStyle name="Dezimal 2 2 2 2 3 2 2 3" xfId="13304" xr:uid="{00000000-0005-0000-0000-00007B000000}"/>
    <cellStyle name="Dezimal 2 2 2 2 3 2 3" xfId="4860" xr:uid="{00000000-0005-0000-0000-00007C000000}"/>
    <cellStyle name="Dezimal 2 2 2 2 3 2 3 2" xfId="10008" xr:uid="{00000000-0005-0000-0000-00007D000000}"/>
    <cellStyle name="Dezimal 2 2 2 2 3 2 3 2 2" xfId="19562" xr:uid="{00000000-0005-0000-0000-00007E000000}"/>
    <cellStyle name="Dezimal 2 2 2 2 3 2 3 3" xfId="14870" xr:uid="{00000000-0005-0000-0000-00007F000000}"/>
    <cellStyle name="Dezimal 2 2 2 2 3 2 4" xfId="6576" xr:uid="{00000000-0005-0000-0000-000080000000}"/>
    <cellStyle name="Dezimal 2 2 2 2 3 2 4 2" xfId="16434" xr:uid="{00000000-0005-0000-0000-000081000000}"/>
    <cellStyle name="Dezimal 2 2 2 2 3 2 5" xfId="11736" xr:uid="{00000000-0005-0000-0000-000082000000}"/>
    <cellStyle name="Dezimal 2 2 2 2 3 3" xfId="2280" xr:uid="{00000000-0005-0000-0000-000083000000}"/>
    <cellStyle name="Dezimal 2 2 2 2 3 3 2" xfId="7434" xr:uid="{00000000-0005-0000-0000-000084000000}"/>
    <cellStyle name="Dezimal 2 2 2 2 3 3 2 2" xfId="17216" xr:uid="{00000000-0005-0000-0000-000085000000}"/>
    <cellStyle name="Dezimal 2 2 2 2 3 3 3" xfId="12522" xr:uid="{00000000-0005-0000-0000-000086000000}"/>
    <cellStyle name="Dezimal 2 2 2 2 3 4" xfId="4002" xr:uid="{00000000-0005-0000-0000-000087000000}"/>
    <cellStyle name="Dezimal 2 2 2 2 3 4 2" xfId="9150" xr:uid="{00000000-0005-0000-0000-000088000000}"/>
    <cellStyle name="Dezimal 2 2 2 2 3 4 2 2" xfId="18780" xr:uid="{00000000-0005-0000-0000-000089000000}"/>
    <cellStyle name="Dezimal 2 2 2 2 3 4 3" xfId="14088" xr:uid="{00000000-0005-0000-0000-00008A000000}"/>
    <cellStyle name="Dezimal 2 2 2 2 3 5" xfId="5718" xr:uid="{00000000-0005-0000-0000-00008B000000}"/>
    <cellStyle name="Dezimal 2 2 2 2 3 5 2" xfId="15652" xr:uid="{00000000-0005-0000-0000-00008C000000}"/>
    <cellStyle name="Dezimal 2 2 2 2 3 6" xfId="10867" xr:uid="{00000000-0005-0000-0000-00008D000000}"/>
    <cellStyle name="Dezimal 2 2 2 2 4" xfId="25" xr:uid="{00000000-0005-0000-0000-00008E000000}"/>
    <cellStyle name="Dezimal 2 2 2 2 4 2" xfId="1392" xr:uid="{00000000-0005-0000-0000-00008F000000}"/>
    <cellStyle name="Dezimal 2 2 2 2 4 2 2" xfId="3143" xr:uid="{00000000-0005-0000-0000-000090000000}"/>
    <cellStyle name="Dezimal 2 2 2 2 4 2 2 2" xfId="8293" xr:uid="{00000000-0005-0000-0000-000091000000}"/>
    <cellStyle name="Dezimal 2 2 2 2 4 2 2 2 2" xfId="17999" xr:uid="{00000000-0005-0000-0000-000092000000}"/>
    <cellStyle name="Dezimal 2 2 2 2 4 2 2 3" xfId="13305" xr:uid="{00000000-0005-0000-0000-000093000000}"/>
    <cellStyle name="Dezimal 2 2 2 2 4 2 3" xfId="4861" xr:uid="{00000000-0005-0000-0000-000094000000}"/>
    <cellStyle name="Dezimal 2 2 2 2 4 2 3 2" xfId="10009" xr:uid="{00000000-0005-0000-0000-000095000000}"/>
    <cellStyle name="Dezimal 2 2 2 2 4 2 3 2 2" xfId="19563" xr:uid="{00000000-0005-0000-0000-000096000000}"/>
    <cellStyle name="Dezimal 2 2 2 2 4 2 3 3" xfId="14871" xr:uid="{00000000-0005-0000-0000-000097000000}"/>
    <cellStyle name="Dezimal 2 2 2 2 4 2 4" xfId="6577" xr:uid="{00000000-0005-0000-0000-000098000000}"/>
    <cellStyle name="Dezimal 2 2 2 2 4 2 4 2" xfId="16435" xr:uid="{00000000-0005-0000-0000-000099000000}"/>
    <cellStyle name="Dezimal 2 2 2 2 4 2 5" xfId="11737" xr:uid="{00000000-0005-0000-0000-00009A000000}"/>
    <cellStyle name="Dezimal 2 2 2 2 4 3" xfId="2281" xr:uid="{00000000-0005-0000-0000-00009B000000}"/>
    <cellStyle name="Dezimal 2 2 2 2 4 3 2" xfId="7435" xr:uid="{00000000-0005-0000-0000-00009C000000}"/>
    <cellStyle name="Dezimal 2 2 2 2 4 3 2 2" xfId="17217" xr:uid="{00000000-0005-0000-0000-00009D000000}"/>
    <cellStyle name="Dezimal 2 2 2 2 4 3 3" xfId="12523" xr:uid="{00000000-0005-0000-0000-00009E000000}"/>
    <cellStyle name="Dezimal 2 2 2 2 4 4" xfId="4003" xr:uid="{00000000-0005-0000-0000-00009F000000}"/>
    <cellStyle name="Dezimal 2 2 2 2 4 4 2" xfId="9151" xr:uid="{00000000-0005-0000-0000-0000A0000000}"/>
    <cellStyle name="Dezimal 2 2 2 2 4 4 2 2" xfId="18781" xr:uid="{00000000-0005-0000-0000-0000A1000000}"/>
    <cellStyle name="Dezimal 2 2 2 2 4 4 3" xfId="14089" xr:uid="{00000000-0005-0000-0000-0000A2000000}"/>
    <cellStyle name="Dezimal 2 2 2 2 4 5" xfId="5719" xr:uid="{00000000-0005-0000-0000-0000A3000000}"/>
    <cellStyle name="Dezimal 2 2 2 2 4 5 2" xfId="15653" xr:uid="{00000000-0005-0000-0000-0000A4000000}"/>
    <cellStyle name="Dezimal 2 2 2 2 4 6" xfId="10868" xr:uid="{00000000-0005-0000-0000-0000A5000000}"/>
    <cellStyle name="Dezimal 2 2 2 2 5" xfId="1388" xr:uid="{00000000-0005-0000-0000-0000A6000000}"/>
    <cellStyle name="Dezimal 2 2 2 2 5 2" xfId="3139" xr:uid="{00000000-0005-0000-0000-0000A7000000}"/>
    <cellStyle name="Dezimal 2 2 2 2 5 2 2" xfId="8289" xr:uid="{00000000-0005-0000-0000-0000A8000000}"/>
    <cellStyle name="Dezimal 2 2 2 2 5 2 2 2" xfId="17995" xr:uid="{00000000-0005-0000-0000-0000A9000000}"/>
    <cellStyle name="Dezimal 2 2 2 2 5 2 3" xfId="13301" xr:uid="{00000000-0005-0000-0000-0000AA000000}"/>
    <cellStyle name="Dezimal 2 2 2 2 5 3" xfId="4857" xr:uid="{00000000-0005-0000-0000-0000AB000000}"/>
    <cellStyle name="Dezimal 2 2 2 2 5 3 2" xfId="10005" xr:uid="{00000000-0005-0000-0000-0000AC000000}"/>
    <cellStyle name="Dezimal 2 2 2 2 5 3 2 2" xfId="19559" xr:uid="{00000000-0005-0000-0000-0000AD000000}"/>
    <cellStyle name="Dezimal 2 2 2 2 5 3 3" xfId="14867" xr:uid="{00000000-0005-0000-0000-0000AE000000}"/>
    <cellStyle name="Dezimal 2 2 2 2 5 4" xfId="6573" xr:uid="{00000000-0005-0000-0000-0000AF000000}"/>
    <cellStyle name="Dezimal 2 2 2 2 5 4 2" xfId="16431" xr:uid="{00000000-0005-0000-0000-0000B0000000}"/>
    <cellStyle name="Dezimal 2 2 2 2 5 5" xfId="11733" xr:uid="{00000000-0005-0000-0000-0000B1000000}"/>
    <cellStyle name="Dezimal 2 2 2 2 6" xfId="2277" xr:uid="{00000000-0005-0000-0000-0000B2000000}"/>
    <cellStyle name="Dezimal 2 2 2 2 6 2" xfId="7431" xr:uid="{00000000-0005-0000-0000-0000B3000000}"/>
    <cellStyle name="Dezimal 2 2 2 2 6 2 2" xfId="17213" xr:uid="{00000000-0005-0000-0000-0000B4000000}"/>
    <cellStyle name="Dezimal 2 2 2 2 6 3" xfId="12519" xr:uid="{00000000-0005-0000-0000-0000B5000000}"/>
    <cellStyle name="Dezimal 2 2 2 2 7" xfId="3999" xr:uid="{00000000-0005-0000-0000-0000B6000000}"/>
    <cellStyle name="Dezimal 2 2 2 2 7 2" xfId="9147" xr:uid="{00000000-0005-0000-0000-0000B7000000}"/>
    <cellStyle name="Dezimal 2 2 2 2 7 2 2" xfId="18777" xr:uid="{00000000-0005-0000-0000-0000B8000000}"/>
    <cellStyle name="Dezimal 2 2 2 2 7 3" xfId="14085" xr:uid="{00000000-0005-0000-0000-0000B9000000}"/>
    <cellStyle name="Dezimal 2 2 2 2 8" xfId="5715" xr:uid="{00000000-0005-0000-0000-0000BA000000}"/>
    <cellStyle name="Dezimal 2 2 2 2 8 2" xfId="15649" xr:uid="{00000000-0005-0000-0000-0000BB000000}"/>
    <cellStyle name="Dezimal 2 2 2 2 9" xfId="10864" xr:uid="{00000000-0005-0000-0000-0000BC000000}"/>
    <cellStyle name="Dezimal 2 2 2 3" xfId="26" xr:uid="{00000000-0005-0000-0000-0000BD000000}"/>
    <cellStyle name="Dezimal 2 2 2 3 2" xfId="27" xr:uid="{00000000-0005-0000-0000-0000BE000000}"/>
    <cellStyle name="Dezimal 2 2 2 3 2 2" xfId="1394" xr:uid="{00000000-0005-0000-0000-0000BF000000}"/>
    <cellStyle name="Dezimal 2 2 2 3 2 2 2" xfId="3145" xr:uid="{00000000-0005-0000-0000-0000C0000000}"/>
    <cellStyle name="Dezimal 2 2 2 3 2 2 2 2" xfId="8295" xr:uid="{00000000-0005-0000-0000-0000C1000000}"/>
    <cellStyle name="Dezimal 2 2 2 3 2 2 2 2 2" xfId="18001" xr:uid="{00000000-0005-0000-0000-0000C2000000}"/>
    <cellStyle name="Dezimal 2 2 2 3 2 2 2 3" xfId="13307" xr:uid="{00000000-0005-0000-0000-0000C3000000}"/>
    <cellStyle name="Dezimal 2 2 2 3 2 2 3" xfId="4863" xr:uid="{00000000-0005-0000-0000-0000C4000000}"/>
    <cellStyle name="Dezimal 2 2 2 3 2 2 3 2" xfId="10011" xr:uid="{00000000-0005-0000-0000-0000C5000000}"/>
    <cellStyle name="Dezimal 2 2 2 3 2 2 3 2 2" xfId="19565" xr:uid="{00000000-0005-0000-0000-0000C6000000}"/>
    <cellStyle name="Dezimal 2 2 2 3 2 2 3 3" xfId="14873" xr:uid="{00000000-0005-0000-0000-0000C7000000}"/>
    <cellStyle name="Dezimal 2 2 2 3 2 2 4" xfId="6579" xr:uid="{00000000-0005-0000-0000-0000C8000000}"/>
    <cellStyle name="Dezimal 2 2 2 3 2 2 4 2" xfId="16437" xr:uid="{00000000-0005-0000-0000-0000C9000000}"/>
    <cellStyle name="Dezimal 2 2 2 3 2 2 5" xfId="11739" xr:uid="{00000000-0005-0000-0000-0000CA000000}"/>
    <cellStyle name="Dezimal 2 2 2 3 2 3" xfId="2283" xr:uid="{00000000-0005-0000-0000-0000CB000000}"/>
    <cellStyle name="Dezimal 2 2 2 3 2 3 2" xfId="7437" xr:uid="{00000000-0005-0000-0000-0000CC000000}"/>
    <cellStyle name="Dezimal 2 2 2 3 2 3 2 2" xfId="17219" xr:uid="{00000000-0005-0000-0000-0000CD000000}"/>
    <cellStyle name="Dezimal 2 2 2 3 2 3 3" xfId="12525" xr:uid="{00000000-0005-0000-0000-0000CE000000}"/>
    <cellStyle name="Dezimal 2 2 2 3 2 4" xfId="4005" xr:uid="{00000000-0005-0000-0000-0000CF000000}"/>
    <cellStyle name="Dezimal 2 2 2 3 2 4 2" xfId="9153" xr:uid="{00000000-0005-0000-0000-0000D0000000}"/>
    <cellStyle name="Dezimal 2 2 2 3 2 4 2 2" xfId="18783" xr:uid="{00000000-0005-0000-0000-0000D1000000}"/>
    <cellStyle name="Dezimal 2 2 2 3 2 4 3" xfId="14091" xr:uid="{00000000-0005-0000-0000-0000D2000000}"/>
    <cellStyle name="Dezimal 2 2 2 3 2 5" xfId="5721" xr:uid="{00000000-0005-0000-0000-0000D3000000}"/>
    <cellStyle name="Dezimal 2 2 2 3 2 5 2" xfId="15655" xr:uid="{00000000-0005-0000-0000-0000D4000000}"/>
    <cellStyle name="Dezimal 2 2 2 3 2 6" xfId="10870" xr:uid="{00000000-0005-0000-0000-0000D5000000}"/>
    <cellStyle name="Dezimal 2 2 2 3 3" xfId="1393" xr:uid="{00000000-0005-0000-0000-0000D6000000}"/>
    <cellStyle name="Dezimal 2 2 2 3 3 2" xfId="3144" xr:uid="{00000000-0005-0000-0000-0000D7000000}"/>
    <cellStyle name="Dezimal 2 2 2 3 3 2 2" xfId="8294" xr:uid="{00000000-0005-0000-0000-0000D8000000}"/>
    <cellStyle name="Dezimal 2 2 2 3 3 2 2 2" xfId="18000" xr:uid="{00000000-0005-0000-0000-0000D9000000}"/>
    <cellStyle name="Dezimal 2 2 2 3 3 2 3" xfId="13306" xr:uid="{00000000-0005-0000-0000-0000DA000000}"/>
    <cellStyle name="Dezimal 2 2 2 3 3 3" xfId="4862" xr:uid="{00000000-0005-0000-0000-0000DB000000}"/>
    <cellStyle name="Dezimal 2 2 2 3 3 3 2" xfId="10010" xr:uid="{00000000-0005-0000-0000-0000DC000000}"/>
    <cellStyle name="Dezimal 2 2 2 3 3 3 2 2" xfId="19564" xr:uid="{00000000-0005-0000-0000-0000DD000000}"/>
    <cellStyle name="Dezimal 2 2 2 3 3 3 3" xfId="14872" xr:uid="{00000000-0005-0000-0000-0000DE000000}"/>
    <cellStyle name="Dezimal 2 2 2 3 3 4" xfId="6578" xr:uid="{00000000-0005-0000-0000-0000DF000000}"/>
    <cellStyle name="Dezimal 2 2 2 3 3 4 2" xfId="16436" xr:uid="{00000000-0005-0000-0000-0000E0000000}"/>
    <cellStyle name="Dezimal 2 2 2 3 3 5" xfId="11738" xr:uid="{00000000-0005-0000-0000-0000E1000000}"/>
    <cellStyle name="Dezimal 2 2 2 3 4" xfId="2282" xr:uid="{00000000-0005-0000-0000-0000E2000000}"/>
    <cellStyle name="Dezimal 2 2 2 3 4 2" xfId="7436" xr:uid="{00000000-0005-0000-0000-0000E3000000}"/>
    <cellStyle name="Dezimal 2 2 2 3 4 2 2" xfId="17218" xr:uid="{00000000-0005-0000-0000-0000E4000000}"/>
    <cellStyle name="Dezimal 2 2 2 3 4 3" xfId="12524" xr:uid="{00000000-0005-0000-0000-0000E5000000}"/>
    <cellStyle name="Dezimal 2 2 2 3 5" xfId="4004" xr:uid="{00000000-0005-0000-0000-0000E6000000}"/>
    <cellStyle name="Dezimal 2 2 2 3 5 2" xfId="9152" xr:uid="{00000000-0005-0000-0000-0000E7000000}"/>
    <cellStyle name="Dezimal 2 2 2 3 5 2 2" xfId="18782" xr:uid="{00000000-0005-0000-0000-0000E8000000}"/>
    <cellStyle name="Dezimal 2 2 2 3 5 3" xfId="14090" xr:uid="{00000000-0005-0000-0000-0000E9000000}"/>
    <cellStyle name="Dezimal 2 2 2 3 6" xfId="5720" xr:uid="{00000000-0005-0000-0000-0000EA000000}"/>
    <cellStyle name="Dezimal 2 2 2 3 6 2" xfId="15654" xr:uid="{00000000-0005-0000-0000-0000EB000000}"/>
    <cellStyle name="Dezimal 2 2 2 3 7" xfId="10869" xr:uid="{00000000-0005-0000-0000-0000EC000000}"/>
    <cellStyle name="Dezimal 2 2 2 4" xfId="28" xr:uid="{00000000-0005-0000-0000-0000ED000000}"/>
    <cellStyle name="Dezimal 2 2 2 4 2" xfId="1395" xr:uid="{00000000-0005-0000-0000-0000EE000000}"/>
    <cellStyle name="Dezimal 2 2 2 4 2 2" xfId="3146" xr:uid="{00000000-0005-0000-0000-0000EF000000}"/>
    <cellStyle name="Dezimal 2 2 2 4 2 2 2" xfId="8296" xr:uid="{00000000-0005-0000-0000-0000F0000000}"/>
    <cellStyle name="Dezimal 2 2 2 4 2 2 2 2" xfId="18002" xr:uid="{00000000-0005-0000-0000-0000F1000000}"/>
    <cellStyle name="Dezimal 2 2 2 4 2 2 3" xfId="13308" xr:uid="{00000000-0005-0000-0000-0000F2000000}"/>
    <cellStyle name="Dezimal 2 2 2 4 2 3" xfId="4864" xr:uid="{00000000-0005-0000-0000-0000F3000000}"/>
    <cellStyle name="Dezimal 2 2 2 4 2 3 2" xfId="10012" xr:uid="{00000000-0005-0000-0000-0000F4000000}"/>
    <cellStyle name="Dezimal 2 2 2 4 2 3 2 2" xfId="19566" xr:uid="{00000000-0005-0000-0000-0000F5000000}"/>
    <cellStyle name="Dezimal 2 2 2 4 2 3 3" xfId="14874" xr:uid="{00000000-0005-0000-0000-0000F6000000}"/>
    <cellStyle name="Dezimal 2 2 2 4 2 4" xfId="6580" xr:uid="{00000000-0005-0000-0000-0000F7000000}"/>
    <cellStyle name="Dezimal 2 2 2 4 2 4 2" xfId="16438" xr:uid="{00000000-0005-0000-0000-0000F8000000}"/>
    <cellStyle name="Dezimal 2 2 2 4 2 5" xfId="11740" xr:uid="{00000000-0005-0000-0000-0000F9000000}"/>
    <cellStyle name="Dezimal 2 2 2 4 3" xfId="2284" xr:uid="{00000000-0005-0000-0000-0000FA000000}"/>
    <cellStyle name="Dezimal 2 2 2 4 3 2" xfId="7438" xr:uid="{00000000-0005-0000-0000-0000FB000000}"/>
    <cellStyle name="Dezimal 2 2 2 4 3 2 2" xfId="17220" xr:uid="{00000000-0005-0000-0000-0000FC000000}"/>
    <cellStyle name="Dezimal 2 2 2 4 3 3" xfId="12526" xr:uid="{00000000-0005-0000-0000-0000FD000000}"/>
    <cellStyle name="Dezimal 2 2 2 4 4" xfId="4006" xr:uid="{00000000-0005-0000-0000-0000FE000000}"/>
    <cellStyle name="Dezimal 2 2 2 4 4 2" xfId="9154" xr:uid="{00000000-0005-0000-0000-0000FF000000}"/>
    <cellStyle name="Dezimal 2 2 2 4 4 2 2" xfId="18784" xr:uid="{00000000-0005-0000-0000-000000010000}"/>
    <cellStyle name="Dezimal 2 2 2 4 4 3" xfId="14092" xr:uid="{00000000-0005-0000-0000-000001010000}"/>
    <cellStyle name="Dezimal 2 2 2 4 5" xfId="5722" xr:uid="{00000000-0005-0000-0000-000002010000}"/>
    <cellStyle name="Dezimal 2 2 2 4 5 2" xfId="15656" xr:uid="{00000000-0005-0000-0000-000003010000}"/>
    <cellStyle name="Dezimal 2 2 2 4 6" xfId="10871" xr:uid="{00000000-0005-0000-0000-000004010000}"/>
    <cellStyle name="Dezimal 2 2 2 5" xfId="29" xr:uid="{00000000-0005-0000-0000-000005010000}"/>
    <cellStyle name="Dezimal 2 2 2 5 2" xfId="1396" xr:uid="{00000000-0005-0000-0000-000006010000}"/>
    <cellStyle name="Dezimal 2 2 2 5 2 2" xfId="3147" xr:uid="{00000000-0005-0000-0000-000007010000}"/>
    <cellStyle name="Dezimal 2 2 2 5 2 2 2" xfId="8297" xr:uid="{00000000-0005-0000-0000-000008010000}"/>
    <cellStyle name="Dezimal 2 2 2 5 2 2 2 2" xfId="18003" xr:uid="{00000000-0005-0000-0000-000009010000}"/>
    <cellStyle name="Dezimal 2 2 2 5 2 2 3" xfId="13309" xr:uid="{00000000-0005-0000-0000-00000A010000}"/>
    <cellStyle name="Dezimal 2 2 2 5 2 3" xfId="4865" xr:uid="{00000000-0005-0000-0000-00000B010000}"/>
    <cellStyle name="Dezimal 2 2 2 5 2 3 2" xfId="10013" xr:uid="{00000000-0005-0000-0000-00000C010000}"/>
    <cellStyle name="Dezimal 2 2 2 5 2 3 2 2" xfId="19567" xr:uid="{00000000-0005-0000-0000-00000D010000}"/>
    <cellStyle name="Dezimal 2 2 2 5 2 3 3" xfId="14875" xr:uid="{00000000-0005-0000-0000-00000E010000}"/>
    <cellStyle name="Dezimal 2 2 2 5 2 4" xfId="6581" xr:uid="{00000000-0005-0000-0000-00000F010000}"/>
    <cellStyle name="Dezimal 2 2 2 5 2 4 2" xfId="16439" xr:uid="{00000000-0005-0000-0000-000010010000}"/>
    <cellStyle name="Dezimal 2 2 2 5 2 5" xfId="11741" xr:uid="{00000000-0005-0000-0000-000011010000}"/>
    <cellStyle name="Dezimal 2 2 2 5 3" xfId="2285" xr:uid="{00000000-0005-0000-0000-000012010000}"/>
    <cellStyle name="Dezimal 2 2 2 5 3 2" xfId="7439" xr:uid="{00000000-0005-0000-0000-000013010000}"/>
    <cellStyle name="Dezimal 2 2 2 5 3 2 2" xfId="17221" xr:uid="{00000000-0005-0000-0000-000014010000}"/>
    <cellStyle name="Dezimal 2 2 2 5 3 3" xfId="12527" xr:uid="{00000000-0005-0000-0000-000015010000}"/>
    <cellStyle name="Dezimal 2 2 2 5 4" xfId="4007" xr:uid="{00000000-0005-0000-0000-000016010000}"/>
    <cellStyle name="Dezimal 2 2 2 5 4 2" xfId="9155" xr:uid="{00000000-0005-0000-0000-000017010000}"/>
    <cellStyle name="Dezimal 2 2 2 5 4 2 2" xfId="18785" xr:uid="{00000000-0005-0000-0000-000018010000}"/>
    <cellStyle name="Dezimal 2 2 2 5 4 3" xfId="14093" xr:uid="{00000000-0005-0000-0000-000019010000}"/>
    <cellStyle name="Dezimal 2 2 2 5 5" xfId="5723" xr:uid="{00000000-0005-0000-0000-00001A010000}"/>
    <cellStyle name="Dezimal 2 2 2 5 5 2" xfId="15657" xr:uid="{00000000-0005-0000-0000-00001B010000}"/>
    <cellStyle name="Dezimal 2 2 2 5 6" xfId="10872" xr:uid="{00000000-0005-0000-0000-00001C010000}"/>
    <cellStyle name="Dezimal 2 2 2 6" xfId="1387" xr:uid="{00000000-0005-0000-0000-00001D010000}"/>
    <cellStyle name="Dezimal 2 2 2 6 2" xfId="3138" xr:uid="{00000000-0005-0000-0000-00001E010000}"/>
    <cellStyle name="Dezimal 2 2 2 6 2 2" xfId="8288" xr:uid="{00000000-0005-0000-0000-00001F010000}"/>
    <cellStyle name="Dezimal 2 2 2 6 2 2 2" xfId="17994" xr:uid="{00000000-0005-0000-0000-000020010000}"/>
    <cellStyle name="Dezimal 2 2 2 6 2 3" xfId="13300" xr:uid="{00000000-0005-0000-0000-000021010000}"/>
    <cellStyle name="Dezimal 2 2 2 6 3" xfId="4856" xr:uid="{00000000-0005-0000-0000-000022010000}"/>
    <cellStyle name="Dezimal 2 2 2 6 3 2" xfId="10004" xr:uid="{00000000-0005-0000-0000-000023010000}"/>
    <cellStyle name="Dezimal 2 2 2 6 3 2 2" xfId="19558" xr:uid="{00000000-0005-0000-0000-000024010000}"/>
    <cellStyle name="Dezimal 2 2 2 6 3 3" xfId="14866" xr:uid="{00000000-0005-0000-0000-000025010000}"/>
    <cellStyle name="Dezimal 2 2 2 6 4" xfId="6572" xr:uid="{00000000-0005-0000-0000-000026010000}"/>
    <cellStyle name="Dezimal 2 2 2 6 4 2" xfId="16430" xr:uid="{00000000-0005-0000-0000-000027010000}"/>
    <cellStyle name="Dezimal 2 2 2 6 5" xfId="11732" xr:uid="{00000000-0005-0000-0000-000028010000}"/>
    <cellStyle name="Dezimal 2 2 2 7" xfId="2276" xr:uid="{00000000-0005-0000-0000-000029010000}"/>
    <cellStyle name="Dezimal 2 2 2 7 2" xfId="7430" xr:uid="{00000000-0005-0000-0000-00002A010000}"/>
    <cellStyle name="Dezimal 2 2 2 7 2 2" xfId="17212" xr:uid="{00000000-0005-0000-0000-00002B010000}"/>
    <cellStyle name="Dezimal 2 2 2 7 3" xfId="12518" xr:uid="{00000000-0005-0000-0000-00002C010000}"/>
    <cellStyle name="Dezimal 2 2 2 8" xfId="3998" xr:uid="{00000000-0005-0000-0000-00002D010000}"/>
    <cellStyle name="Dezimal 2 2 2 8 2" xfId="9146" xr:uid="{00000000-0005-0000-0000-00002E010000}"/>
    <cellStyle name="Dezimal 2 2 2 8 2 2" xfId="18776" xr:uid="{00000000-0005-0000-0000-00002F010000}"/>
    <cellStyle name="Dezimal 2 2 2 8 3" xfId="14084" xr:uid="{00000000-0005-0000-0000-000030010000}"/>
    <cellStyle name="Dezimal 2 2 2 9" xfId="5714" xr:uid="{00000000-0005-0000-0000-000031010000}"/>
    <cellStyle name="Dezimal 2 2 2 9 2" xfId="15648" xr:uid="{00000000-0005-0000-0000-000032010000}"/>
    <cellStyle name="Dezimal 2 2 3" xfId="30" xr:uid="{00000000-0005-0000-0000-000033010000}"/>
    <cellStyle name="Dezimal 2 2 3 10" xfId="10873" xr:uid="{00000000-0005-0000-0000-000034010000}"/>
    <cellStyle name="Dezimal 2 2 3 2" xfId="31" xr:uid="{00000000-0005-0000-0000-000035010000}"/>
    <cellStyle name="Dezimal 2 2 3 2 2" xfId="32" xr:uid="{00000000-0005-0000-0000-000036010000}"/>
    <cellStyle name="Dezimal 2 2 3 2 2 2" xfId="33" xr:uid="{00000000-0005-0000-0000-000037010000}"/>
    <cellStyle name="Dezimal 2 2 3 2 2 2 2" xfId="1400" xr:uid="{00000000-0005-0000-0000-000038010000}"/>
    <cellStyle name="Dezimal 2 2 3 2 2 2 2 2" xfId="3151" xr:uid="{00000000-0005-0000-0000-000039010000}"/>
    <cellStyle name="Dezimal 2 2 3 2 2 2 2 2 2" xfId="8301" xr:uid="{00000000-0005-0000-0000-00003A010000}"/>
    <cellStyle name="Dezimal 2 2 3 2 2 2 2 2 2 2" xfId="18007" xr:uid="{00000000-0005-0000-0000-00003B010000}"/>
    <cellStyle name="Dezimal 2 2 3 2 2 2 2 2 3" xfId="13313" xr:uid="{00000000-0005-0000-0000-00003C010000}"/>
    <cellStyle name="Dezimal 2 2 3 2 2 2 2 3" xfId="4869" xr:uid="{00000000-0005-0000-0000-00003D010000}"/>
    <cellStyle name="Dezimal 2 2 3 2 2 2 2 3 2" xfId="10017" xr:uid="{00000000-0005-0000-0000-00003E010000}"/>
    <cellStyle name="Dezimal 2 2 3 2 2 2 2 3 2 2" xfId="19571" xr:uid="{00000000-0005-0000-0000-00003F010000}"/>
    <cellStyle name="Dezimal 2 2 3 2 2 2 2 3 3" xfId="14879" xr:uid="{00000000-0005-0000-0000-000040010000}"/>
    <cellStyle name="Dezimal 2 2 3 2 2 2 2 4" xfId="6585" xr:uid="{00000000-0005-0000-0000-000041010000}"/>
    <cellStyle name="Dezimal 2 2 3 2 2 2 2 4 2" xfId="16443" xr:uid="{00000000-0005-0000-0000-000042010000}"/>
    <cellStyle name="Dezimal 2 2 3 2 2 2 2 5" xfId="11745" xr:uid="{00000000-0005-0000-0000-000043010000}"/>
    <cellStyle name="Dezimal 2 2 3 2 2 2 3" xfId="2289" xr:uid="{00000000-0005-0000-0000-000044010000}"/>
    <cellStyle name="Dezimal 2 2 3 2 2 2 3 2" xfId="7443" xr:uid="{00000000-0005-0000-0000-000045010000}"/>
    <cellStyle name="Dezimal 2 2 3 2 2 2 3 2 2" xfId="17225" xr:uid="{00000000-0005-0000-0000-000046010000}"/>
    <cellStyle name="Dezimal 2 2 3 2 2 2 3 3" xfId="12531" xr:uid="{00000000-0005-0000-0000-000047010000}"/>
    <cellStyle name="Dezimal 2 2 3 2 2 2 4" xfId="4011" xr:uid="{00000000-0005-0000-0000-000048010000}"/>
    <cellStyle name="Dezimal 2 2 3 2 2 2 4 2" xfId="9159" xr:uid="{00000000-0005-0000-0000-000049010000}"/>
    <cellStyle name="Dezimal 2 2 3 2 2 2 4 2 2" xfId="18789" xr:uid="{00000000-0005-0000-0000-00004A010000}"/>
    <cellStyle name="Dezimal 2 2 3 2 2 2 4 3" xfId="14097" xr:uid="{00000000-0005-0000-0000-00004B010000}"/>
    <cellStyle name="Dezimal 2 2 3 2 2 2 5" xfId="5727" xr:uid="{00000000-0005-0000-0000-00004C010000}"/>
    <cellStyle name="Dezimal 2 2 3 2 2 2 5 2" xfId="15661" xr:uid="{00000000-0005-0000-0000-00004D010000}"/>
    <cellStyle name="Dezimal 2 2 3 2 2 2 6" xfId="10876" xr:uid="{00000000-0005-0000-0000-00004E010000}"/>
    <cellStyle name="Dezimal 2 2 3 2 2 3" xfId="1399" xr:uid="{00000000-0005-0000-0000-00004F010000}"/>
    <cellStyle name="Dezimal 2 2 3 2 2 3 2" xfId="3150" xr:uid="{00000000-0005-0000-0000-000050010000}"/>
    <cellStyle name="Dezimal 2 2 3 2 2 3 2 2" xfId="8300" xr:uid="{00000000-0005-0000-0000-000051010000}"/>
    <cellStyle name="Dezimal 2 2 3 2 2 3 2 2 2" xfId="18006" xr:uid="{00000000-0005-0000-0000-000052010000}"/>
    <cellStyle name="Dezimal 2 2 3 2 2 3 2 3" xfId="13312" xr:uid="{00000000-0005-0000-0000-000053010000}"/>
    <cellStyle name="Dezimal 2 2 3 2 2 3 3" xfId="4868" xr:uid="{00000000-0005-0000-0000-000054010000}"/>
    <cellStyle name="Dezimal 2 2 3 2 2 3 3 2" xfId="10016" xr:uid="{00000000-0005-0000-0000-000055010000}"/>
    <cellStyle name="Dezimal 2 2 3 2 2 3 3 2 2" xfId="19570" xr:uid="{00000000-0005-0000-0000-000056010000}"/>
    <cellStyle name="Dezimal 2 2 3 2 2 3 3 3" xfId="14878" xr:uid="{00000000-0005-0000-0000-000057010000}"/>
    <cellStyle name="Dezimal 2 2 3 2 2 3 4" xfId="6584" xr:uid="{00000000-0005-0000-0000-000058010000}"/>
    <cellStyle name="Dezimal 2 2 3 2 2 3 4 2" xfId="16442" xr:uid="{00000000-0005-0000-0000-000059010000}"/>
    <cellStyle name="Dezimal 2 2 3 2 2 3 5" xfId="11744" xr:uid="{00000000-0005-0000-0000-00005A010000}"/>
    <cellStyle name="Dezimal 2 2 3 2 2 4" xfId="2288" xr:uid="{00000000-0005-0000-0000-00005B010000}"/>
    <cellStyle name="Dezimal 2 2 3 2 2 4 2" xfId="7442" xr:uid="{00000000-0005-0000-0000-00005C010000}"/>
    <cellStyle name="Dezimal 2 2 3 2 2 4 2 2" xfId="17224" xr:uid="{00000000-0005-0000-0000-00005D010000}"/>
    <cellStyle name="Dezimal 2 2 3 2 2 4 3" xfId="12530" xr:uid="{00000000-0005-0000-0000-00005E010000}"/>
    <cellStyle name="Dezimal 2 2 3 2 2 5" xfId="4010" xr:uid="{00000000-0005-0000-0000-00005F010000}"/>
    <cellStyle name="Dezimal 2 2 3 2 2 5 2" xfId="9158" xr:uid="{00000000-0005-0000-0000-000060010000}"/>
    <cellStyle name="Dezimal 2 2 3 2 2 5 2 2" xfId="18788" xr:uid="{00000000-0005-0000-0000-000061010000}"/>
    <cellStyle name="Dezimal 2 2 3 2 2 5 3" xfId="14096" xr:uid="{00000000-0005-0000-0000-000062010000}"/>
    <cellStyle name="Dezimal 2 2 3 2 2 6" xfId="5726" xr:uid="{00000000-0005-0000-0000-000063010000}"/>
    <cellStyle name="Dezimal 2 2 3 2 2 6 2" xfId="15660" xr:uid="{00000000-0005-0000-0000-000064010000}"/>
    <cellStyle name="Dezimal 2 2 3 2 2 7" xfId="10875" xr:uid="{00000000-0005-0000-0000-000065010000}"/>
    <cellStyle name="Dezimal 2 2 3 2 3" xfId="34" xr:uid="{00000000-0005-0000-0000-000066010000}"/>
    <cellStyle name="Dezimal 2 2 3 2 3 2" xfId="1401" xr:uid="{00000000-0005-0000-0000-000067010000}"/>
    <cellStyle name="Dezimal 2 2 3 2 3 2 2" xfId="3152" xr:uid="{00000000-0005-0000-0000-000068010000}"/>
    <cellStyle name="Dezimal 2 2 3 2 3 2 2 2" xfId="8302" xr:uid="{00000000-0005-0000-0000-000069010000}"/>
    <cellStyle name="Dezimal 2 2 3 2 3 2 2 2 2" xfId="18008" xr:uid="{00000000-0005-0000-0000-00006A010000}"/>
    <cellStyle name="Dezimal 2 2 3 2 3 2 2 3" xfId="13314" xr:uid="{00000000-0005-0000-0000-00006B010000}"/>
    <cellStyle name="Dezimal 2 2 3 2 3 2 3" xfId="4870" xr:uid="{00000000-0005-0000-0000-00006C010000}"/>
    <cellStyle name="Dezimal 2 2 3 2 3 2 3 2" xfId="10018" xr:uid="{00000000-0005-0000-0000-00006D010000}"/>
    <cellStyle name="Dezimal 2 2 3 2 3 2 3 2 2" xfId="19572" xr:uid="{00000000-0005-0000-0000-00006E010000}"/>
    <cellStyle name="Dezimal 2 2 3 2 3 2 3 3" xfId="14880" xr:uid="{00000000-0005-0000-0000-00006F010000}"/>
    <cellStyle name="Dezimal 2 2 3 2 3 2 4" xfId="6586" xr:uid="{00000000-0005-0000-0000-000070010000}"/>
    <cellStyle name="Dezimal 2 2 3 2 3 2 4 2" xfId="16444" xr:uid="{00000000-0005-0000-0000-000071010000}"/>
    <cellStyle name="Dezimal 2 2 3 2 3 2 5" xfId="11746" xr:uid="{00000000-0005-0000-0000-000072010000}"/>
    <cellStyle name="Dezimal 2 2 3 2 3 3" xfId="2290" xr:uid="{00000000-0005-0000-0000-000073010000}"/>
    <cellStyle name="Dezimal 2 2 3 2 3 3 2" xfId="7444" xr:uid="{00000000-0005-0000-0000-000074010000}"/>
    <cellStyle name="Dezimal 2 2 3 2 3 3 2 2" xfId="17226" xr:uid="{00000000-0005-0000-0000-000075010000}"/>
    <cellStyle name="Dezimal 2 2 3 2 3 3 3" xfId="12532" xr:uid="{00000000-0005-0000-0000-000076010000}"/>
    <cellStyle name="Dezimal 2 2 3 2 3 4" xfId="4012" xr:uid="{00000000-0005-0000-0000-000077010000}"/>
    <cellStyle name="Dezimal 2 2 3 2 3 4 2" xfId="9160" xr:uid="{00000000-0005-0000-0000-000078010000}"/>
    <cellStyle name="Dezimal 2 2 3 2 3 4 2 2" xfId="18790" xr:uid="{00000000-0005-0000-0000-000079010000}"/>
    <cellStyle name="Dezimal 2 2 3 2 3 4 3" xfId="14098" xr:uid="{00000000-0005-0000-0000-00007A010000}"/>
    <cellStyle name="Dezimal 2 2 3 2 3 5" xfId="5728" xr:uid="{00000000-0005-0000-0000-00007B010000}"/>
    <cellStyle name="Dezimal 2 2 3 2 3 5 2" xfId="15662" xr:uid="{00000000-0005-0000-0000-00007C010000}"/>
    <cellStyle name="Dezimal 2 2 3 2 3 6" xfId="10877" xr:uid="{00000000-0005-0000-0000-00007D010000}"/>
    <cellStyle name="Dezimal 2 2 3 2 4" xfId="35" xr:uid="{00000000-0005-0000-0000-00007E010000}"/>
    <cellStyle name="Dezimal 2 2 3 2 4 2" xfId="1402" xr:uid="{00000000-0005-0000-0000-00007F010000}"/>
    <cellStyle name="Dezimal 2 2 3 2 4 2 2" xfId="3153" xr:uid="{00000000-0005-0000-0000-000080010000}"/>
    <cellStyle name="Dezimal 2 2 3 2 4 2 2 2" xfId="8303" xr:uid="{00000000-0005-0000-0000-000081010000}"/>
    <cellStyle name="Dezimal 2 2 3 2 4 2 2 2 2" xfId="18009" xr:uid="{00000000-0005-0000-0000-000082010000}"/>
    <cellStyle name="Dezimal 2 2 3 2 4 2 2 3" xfId="13315" xr:uid="{00000000-0005-0000-0000-000083010000}"/>
    <cellStyle name="Dezimal 2 2 3 2 4 2 3" xfId="4871" xr:uid="{00000000-0005-0000-0000-000084010000}"/>
    <cellStyle name="Dezimal 2 2 3 2 4 2 3 2" xfId="10019" xr:uid="{00000000-0005-0000-0000-000085010000}"/>
    <cellStyle name="Dezimal 2 2 3 2 4 2 3 2 2" xfId="19573" xr:uid="{00000000-0005-0000-0000-000086010000}"/>
    <cellStyle name="Dezimal 2 2 3 2 4 2 3 3" xfId="14881" xr:uid="{00000000-0005-0000-0000-000087010000}"/>
    <cellStyle name="Dezimal 2 2 3 2 4 2 4" xfId="6587" xr:uid="{00000000-0005-0000-0000-000088010000}"/>
    <cellStyle name="Dezimal 2 2 3 2 4 2 4 2" xfId="16445" xr:uid="{00000000-0005-0000-0000-000089010000}"/>
    <cellStyle name="Dezimal 2 2 3 2 4 2 5" xfId="11747" xr:uid="{00000000-0005-0000-0000-00008A010000}"/>
    <cellStyle name="Dezimal 2 2 3 2 4 3" xfId="2291" xr:uid="{00000000-0005-0000-0000-00008B010000}"/>
    <cellStyle name="Dezimal 2 2 3 2 4 3 2" xfId="7445" xr:uid="{00000000-0005-0000-0000-00008C010000}"/>
    <cellStyle name="Dezimal 2 2 3 2 4 3 2 2" xfId="17227" xr:uid="{00000000-0005-0000-0000-00008D010000}"/>
    <cellStyle name="Dezimal 2 2 3 2 4 3 3" xfId="12533" xr:uid="{00000000-0005-0000-0000-00008E010000}"/>
    <cellStyle name="Dezimal 2 2 3 2 4 4" xfId="4013" xr:uid="{00000000-0005-0000-0000-00008F010000}"/>
    <cellStyle name="Dezimal 2 2 3 2 4 4 2" xfId="9161" xr:uid="{00000000-0005-0000-0000-000090010000}"/>
    <cellStyle name="Dezimal 2 2 3 2 4 4 2 2" xfId="18791" xr:uid="{00000000-0005-0000-0000-000091010000}"/>
    <cellStyle name="Dezimal 2 2 3 2 4 4 3" xfId="14099" xr:uid="{00000000-0005-0000-0000-000092010000}"/>
    <cellStyle name="Dezimal 2 2 3 2 4 5" xfId="5729" xr:uid="{00000000-0005-0000-0000-000093010000}"/>
    <cellStyle name="Dezimal 2 2 3 2 4 5 2" xfId="15663" xr:uid="{00000000-0005-0000-0000-000094010000}"/>
    <cellStyle name="Dezimal 2 2 3 2 4 6" xfId="10878" xr:uid="{00000000-0005-0000-0000-000095010000}"/>
    <cellStyle name="Dezimal 2 2 3 2 5" xfId="1398" xr:uid="{00000000-0005-0000-0000-000096010000}"/>
    <cellStyle name="Dezimal 2 2 3 2 5 2" xfId="3149" xr:uid="{00000000-0005-0000-0000-000097010000}"/>
    <cellStyle name="Dezimal 2 2 3 2 5 2 2" xfId="8299" xr:uid="{00000000-0005-0000-0000-000098010000}"/>
    <cellStyle name="Dezimal 2 2 3 2 5 2 2 2" xfId="18005" xr:uid="{00000000-0005-0000-0000-000099010000}"/>
    <cellStyle name="Dezimal 2 2 3 2 5 2 3" xfId="13311" xr:uid="{00000000-0005-0000-0000-00009A010000}"/>
    <cellStyle name="Dezimal 2 2 3 2 5 3" xfId="4867" xr:uid="{00000000-0005-0000-0000-00009B010000}"/>
    <cellStyle name="Dezimal 2 2 3 2 5 3 2" xfId="10015" xr:uid="{00000000-0005-0000-0000-00009C010000}"/>
    <cellStyle name="Dezimal 2 2 3 2 5 3 2 2" xfId="19569" xr:uid="{00000000-0005-0000-0000-00009D010000}"/>
    <cellStyle name="Dezimal 2 2 3 2 5 3 3" xfId="14877" xr:uid="{00000000-0005-0000-0000-00009E010000}"/>
    <cellStyle name="Dezimal 2 2 3 2 5 4" xfId="6583" xr:uid="{00000000-0005-0000-0000-00009F010000}"/>
    <cellStyle name="Dezimal 2 2 3 2 5 4 2" xfId="16441" xr:uid="{00000000-0005-0000-0000-0000A0010000}"/>
    <cellStyle name="Dezimal 2 2 3 2 5 5" xfId="11743" xr:uid="{00000000-0005-0000-0000-0000A1010000}"/>
    <cellStyle name="Dezimal 2 2 3 2 6" xfId="2287" xr:uid="{00000000-0005-0000-0000-0000A2010000}"/>
    <cellStyle name="Dezimal 2 2 3 2 6 2" xfId="7441" xr:uid="{00000000-0005-0000-0000-0000A3010000}"/>
    <cellStyle name="Dezimal 2 2 3 2 6 2 2" xfId="17223" xr:uid="{00000000-0005-0000-0000-0000A4010000}"/>
    <cellStyle name="Dezimal 2 2 3 2 6 3" xfId="12529" xr:uid="{00000000-0005-0000-0000-0000A5010000}"/>
    <cellStyle name="Dezimal 2 2 3 2 7" xfId="4009" xr:uid="{00000000-0005-0000-0000-0000A6010000}"/>
    <cellStyle name="Dezimal 2 2 3 2 7 2" xfId="9157" xr:uid="{00000000-0005-0000-0000-0000A7010000}"/>
    <cellStyle name="Dezimal 2 2 3 2 7 2 2" xfId="18787" xr:uid="{00000000-0005-0000-0000-0000A8010000}"/>
    <cellStyle name="Dezimal 2 2 3 2 7 3" xfId="14095" xr:uid="{00000000-0005-0000-0000-0000A9010000}"/>
    <cellStyle name="Dezimal 2 2 3 2 8" xfId="5725" xr:uid="{00000000-0005-0000-0000-0000AA010000}"/>
    <cellStyle name="Dezimal 2 2 3 2 8 2" xfId="15659" xr:uid="{00000000-0005-0000-0000-0000AB010000}"/>
    <cellStyle name="Dezimal 2 2 3 2 9" xfId="10874" xr:uid="{00000000-0005-0000-0000-0000AC010000}"/>
    <cellStyle name="Dezimal 2 2 3 3" xfId="36" xr:uid="{00000000-0005-0000-0000-0000AD010000}"/>
    <cellStyle name="Dezimal 2 2 3 3 2" xfId="37" xr:uid="{00000000-0005-0000-0000-0000AE010000}"/>
    <cellStyle name="Dezimal 2 2 3 3 2 2" xfId="1404" xr:uid="{00000000-0005-0000-0000-0000AF010000}"/>
    <cellStyle name="Dezimal 2 2 3 3 2 2 2" xfId="3155" xr:uid="{00000000-0005-0000-0000-0000B0010000}"/>
    <cellStyle name="Dezimal 2 2 3 3 2 2 2 2" xfId="8305" xr:uid="{00000000-0005-0000-0000-0000B1010000}"/>
    <cellStyle name="Dezimal 2 2 3 3 2 2 2 2 2" xfId="18011" xr:uid="{00000000-0005-0000-0000-0000B2010000}"/>
    <cellStyle name="Dezimal 2 2 3 3 2 2 2 3" xfId="13317" xr:uid="{00000000-0005-0000-0000-0000B3010000}"/>
    <cellStyle name="Dezimal 2 2 3 3 2 2 3" xfId="4873" xr:uid="{00000000-0005-0000-0000-0000B4010000}"/>
    <cellStyle name="Dezimal 2 2 3 3 2 2 3 2" xfId="10021" xr:uid="{00000000-0005-0000-0000-0000B5010000}"/>
    <cellStyle name="Dezimal 2 2 3 3 2 2 3 2 2" xfId="19575" xr:uid="{00000000-0005-0000-0000-0000B6010000}"/>
    <cellStyle name="Dezimal 2 2 3 3 2 2 3 3" xfId="14883" xr:uid="{00000000-0005-0000-0000-0000B7010000}"/>
    <cellStyle name="Dezimal 2 2 3 3 2 2 4" xfId="6589" xr:uid="{00000000-0005-0000-0000-0000B8010000}"/>
    <cellStyle name="Dezimal 2 2 3 3 2 2 4 2" xfId="16447" xr:uid="{00000000-0005-0000-0000-0000B9010000}"/>
    <cellStyle name="Dezimal 2 2 3 3 2 2 5" xfId="11749" xr:uid="{00000000-0005-0000-0000-0000BA010000}"/>
    <cellStyle name="Dezimal 2 2 3 3 2 3" xfId="2293" xr:uid="{00000000-0005-0000-0000-0000BB010000}"/>
    <cellStyle name="Dezimal 2 2 3 3 2 3 2" xfId="7447" xr:uid="{00000000-0005-0000-0000-0000BC010000}"/>
    <cellStyle name="Dezimal 2 2 3 3 2 3 2 2" xfId="17229" xr:uid="{00000000-0005-0000-0000-0000BD010000}"/>
    <cellStyle name="Dezimal 2 2 3 3 2 3 3" xfId="12535" xr:uid="{00000000-0005-0000-0000-0000BE010000}"/>
    <cellStyle name="Dezimal 2 2 3 3 2 4" xfId="4015" xr:uid="{00000000-0005-0000-0000-0000BF010000}"/>
    <cellStyle name="Dezimal 2 2 3 3 2 4 2" xfId="9163" xr:uid="{00000000-0005-0000-0000-0000C0010000}"/>
    <cellStyle name="Dezimal 2 2 3 3 2 4 2 2" xfId="18793" xr:uid="{00000000-0005-0000-0000-0000C1010000}"/>
    <cellStyle name="Dezimal 2 2 3 3 2 4 3" xfId="14101" xr:uid="{00000000-0005-0000-0000-0000C2010000}"/>
    <cellStyle name="Dezimal 2 2 3 3 2 5" xfId="5731" xr:uid="{00000000-0005-0000-0000-0000C3010000}"/>
    <cellStyle name="Dezimal 2 2 3 3 2 5 2" xfId="15665" xr:uid="{00000000-0005-0000-0000-0000C4010000}"/>
    <cellStyle name="Dezimal 2 2 3 3 2 6" xfId="10880" xr:uid="{00000000-0005-0000-0000-0000C5010000}"/>
    <cellStyle name="Dezimal 2 2 3 3 3" xfId="1403" xr:uid="{00000000-0005-0000-0000-0000C6010000}"/>
    <cellStyle name="Dezimal 2 2 3 3 3 2" xfId="3154" xr:uid="{00000000-0005-0000-0000-0000C7010000}"/>
    <cellStyle name="Dezimal 2 2 3 3 3 2 2" xfId="8304" xr:uid="{00000000-0005-0000-0000-0000C8010000}"/>
    <cellStyle name="Dezimal 2 2 3 3 3 2 2 2" xfId="18010" xr:uid="{00000000-0005-0000-0000-0000C9010000}"/>
    <cellStyle name="Dezimal 2 2 3 3 3 2 3" xfId="13316" xr:uid="{00000000-0005-0000-0000-0000CA010000}"/>
    <cellStyle name="Dezimal 2 2 3 3 3 3" xfId="4872" xr:uid="{00000000-0005-0000-0000-0000CB010000}"/>
    <cellStyle name="Dezimal 2 2 3 3 3 3 2" xfId="10020" xr:uid="{00000000-0005-0000-0000-0000CC010000}"/>
    <cellStyle name="Dezimal 2 2 3 3 3 3 2 2" xfId="19574" xr:uid="{00000000-0005-0000-0000-0000CD010000}"/>
    <cellStyle name="Dezimal 2 2 3 3 3 3 3" xfId="14882" xr:uid="{00000000-0005-0000-0000-0000CE010000}"/>
    <cellStyle name="Dezimal 2 2 3 3 3 4" xfId="6588" xr:uid="{00000000-0005-0000-0000-0000CF010000}"/>
    <cellStyle name="Dezimal 2 2 3 3 3 4 2" xfId="16446" xr:uid="{00000000-0005-0000-0000-0000D0010000}"/>
    <cellStyle name="Dezimal 2 2 3 3 3 5" xfId="11748" xr:uid="{00000000-0005-0000-0000-0000D1010000}"/>
    <cellStyle name="Dezimal 2 2 3 3 4" xfId="2292" xr:uid="{00000000-0005-0000-0000-0000D2010000}"/>
    <cellStyle name="Dezimal 2 2 3 3 4 2" xfId="7446" xr:uid="{00000000-0005-0000-0000-0000D3010000}"/>
    <cellStyle name="Dezimal 2 2 3 3 4 2 2" xfId="17228" xr:uid="{00000000-0005-0000-0000-0000D4010000}"/>
    <cellStyle name="Dezimal 2 2 3 3 4 3" xfId="12534" xr:uid="{00000000-0005-0000-0000-0000D5010000}"/>
    <cellStyle name="Dezimal 2 2 3 3 5" xfId="4014" xr:uid="{00000000-0005-0000-0000-0000D6010000}"/>
    <cellStyle name="Dezimal 2 2 3 3 5 2" xfId="9162" xr:uid="{00000000-0005-0000-0000-0000D7010000}"/>
    <cellStyle name="Dezimal 2 2 3 3 5 2 2" xfId="18792" xr:uid="{00000000-0005-0000-0000-0000D8010000}"/>
    <cellStyle name="Dezimal 2 2 3 3 5 3" xfId="14100" xr:uid="{00000000-0005-0000-0000-0000D9010000}"/>
    <cellStyle name="Dezimal 2 2 3 3 6" xfId="5730" xr:uid="{00000000-0005-0000-0000-0000DA010000}"/>
    <cellStyle name="Dezimal 2 2 3 3 6 2" xfId="15664" xr:uid="{00000000-0005-0000-0000-0000DB010000}"/>
    <cellStyle name="Dezimal 2 2 3 3 7" xfId="10879" xr:uid="{00000000-0005-0000-0000-0000DC010000}"/>
    <cellStyle name="Dezimal 2 2 3 4" xfId="38" xr:uid="{00000000-0005-0000-0000-0000DD010000}"/>
    <cellStyle name="Dezimal 2 2 3 4 2" xfId="1405" xr:uid="{00000000-0005-0000-0000-0000DE010000}"/>
    <cellStyle name="Dezimal 2 2 3 4 2 2" xfId="3156" xr:uid="{00000000-0005-0000-0000-0000DF010000}"/>
    <cellStyle name="Dezimal 2 2 3 4 2 2 2" xfId="8306" xr:uid="{00000000-0005-0000-0000-0000E0010000}"/>
    <cellStyle name="Dezimal 2 2 3 4 2 2 2 2" xfId="18012" xr:uid="{00000000-0005-0000-0000-0000E1010000}"/>
    <cellStyle name="Dezimal 2 2 3 4 2 2 3" xfId="13318" xr:uid="{00000000-0005-0000-0000-0000E2010000}"/>
    <cellStyle name="Dezimal 2 2 3 4 2 3" xfId="4874" xr:uid="{00000000-0005-0000-0000-0000E3010000}"/>
    <cellStyle name="Dezimal 2 2 3 4 2 3 2" xfId="10022" xr:uid="{00000000-0005-0000-0000-0000E4010000}"/>
    <cellStyle name="Dezimal 2 2 3 4 2 3 2 2" xfId="19576" xr:uid="{00000000-0005-0000-0000-0000E5010000}"/>
    <cellStyle name="Dezimal 2 2 3 4 2 3 3" xfId="14884" xr:uid="{00000000-0005-0000-0000-0000E6010000}"/>
    <cellStyle name="Dezimal 2 2 3 4 2 4" xfId="6590" xr:uid="{00000000-0005-0000-0000-0000E7010000}"/>
    <cellStyle name="Dezimal 2 2 3 4 2 4 2" xfId="16448" xr:uid="{00000000-0005-0000-0000-0000E8010000}"/>
    <cellStyle name="Dezimal 2 2 3 4 2 5" xfId="11750" xr:uid="{00000000-0005-0000-0000-0000E9010000}"/>
    <cellStyle name="Dezimal 2 2 3 4 3" xfId="2294" xr:uid="{00000000-0005-0000-0000-0000EA010000}"/>
    <cellStyle name="Dezimal 2 2 3 4 3 2" xfId="7448" xr:uid="{00000000-0005-0000-0000-0000EB010000}"/>
    <cellStyle name="Dezimal 2 2 3 4 3 2 2" xfId="17230" xr:uid="{00000000-0005-0000-0000-0000EC010000}"/>
    <cellStyle name="Dezimal 2 2 3 4 3 3" xfId="12536" xr:uid="{00000000-0005-0000-0000-0000ED010000}"/>
    <cellStyle name="Dezimal 2 2 3 4 4" xfId="4016" xr:uid="{00000000-0005-0000-0000-0000EE010000}"/>
    <cellStyle name="Dezimal 2 2 3 4 4 2" xfId="9164" xr:uid="{00000000-0005-0000-0000-0000EF010000}"/>
    <cellStyle name="Dezimal 2 2 3 4 4 2 2" xfId="18794" xr:uid="{00000000-0005-0000-0000-0000F0010000}"/>
    <cellStyle name="Dezimal 2 2 3 4 4 3" xfId="14102" xr:uid="{00000000-0005-0000-0000-0000F1010000}"/>
    <cellStyle name="Dezimal 2 2 3 4 5" xfId="5732" xr:uid="{00000000-0005-0000-0000-0000F2010000}"/>
    <cellStyle name="Dezimal 2 2 3 4 5 2" xfId="15666" xr:uid="{00000000-0005-0000-0000-0000F3010000}"/>
    <cellStyle name="Dezimal 2 2 3 4 6" xfId="10881" xr:uid="{00000000-0005-0000-0000-0000F4010000}"/>
    <cellStyle name="Dezimal 2 2 3 5" xfId="39" xr:uid="{00000000-0005-0000-0000-0000F5010000}"/>
    <cellStyle name="Dezimal 2 2 3 5 2" xfId="1406" xr:uid="{00000000-0005-0000-0000-0000F6010000}"/>
    <cellStyle name="Dezimal 2 2 3 5 2 2" xfId="3157" xr:uid="{00000000-0005-0000-0000-0000F7010000}"/>
    <cellStyle name="Dezimal 2 2 3 5 2 2 2" xfId="8307" xr:uid="{00000000-0005-0000-0000-0000F8010000}"/>
    <cellStyle name="Dezimal 2 2 3 5 2 2 2 2" xfId="18013" xr:uid="{00000000-0005-0000-0000-0000F9010000}"/>
    <cellStyle name="Dezimal 2 2 3 5 2 2 3" xfId="13319" xr:uid="{00000000-0005-0000-0000-0000FA010000}"/>
    <cellStyle name="Dezimal 2 2 3 5 2 3" xfId="4875" xr:uid="{00000000-0005-0000-0000-0000FB010000}"/>
    <cellStyle name="Dezimal 2 2 3 5 2 3 2" xfId="10023" xr:uid="{00000000-0005-0000-0000-0000FC010000}"/>
    <cellStyle name="Dezimal 2 2 3 5 2 3 2 2" xfId="19577" xr:uid="{00000000-0005-0000-0000-0000FD010000}"/>
    <cellStyle name="Dezimal 2 2 3 5 2 3 3" xfId="14885" xr:uid="{00000000-0005-0000-0000-0000FE010000}"/>
    <cellStyle name="Dezimal 2 2 3 5 2 4" xfId="6591" xr:uid="{00000000-0005-0000-0000-0000FF010000}"/>
    <cellStyle name="Dezimal 2 2 3 5 2 4 2" xfId="16449" xr:uid="{00000000-0005-0000-0000-000000020000}"/>
    <cellStyle name="Dezimal 2 2 3 5 2 5" xfId="11751" xr:uid="{00000000-0005-0000-0000-000001020000}"/>
    <cellStyle name="Dezimal 2 2 3 5 3" xfId="2295" xr:uid="{00000000-0005-0000-0000-000002020000}"/>
    <cellStyle name="Dezimal 2 2 3 5 3 2" xfId="7449" xr:uid="{00000000-0005-0000-0000-000003020000}"/>
    <cellStyle name="Dezimal 2 2 3 5 3 2 2" xfId="17231" xr:uid="{00000000-0005-0000-0000-000004020000}"/>
    <cellStyle name="Dezimal 2 2 3 5 3 3" xfId="12537" xr:uid="{00000000-0005-0000-0000-000005020000}"/>
    <cellStyle name="Dezimal 2 2 3 5 4" xfId="4017" xr:uid="{00000000-0005-0000-0000-000006020000}"/>
    <cellStyle name="Dezimal 2 2 3 5 4 2" xfId="9165" xr:uid="{00000000-0005-0000-0000-000007020000}"/>
    <cellStyle name="Dezimal 2 2 3 5 4 2 2" xfId="18795" xr:uid="{00000000-0005-0000-0000-000008020000}"/>
    <cellStyle name="Dezimal 2 2 3 5 4 3" xfId="14103" xr:uid="{00000000-0005-0000-0000-000009020000}"/>
    <cellStyle name="Dezimal 2 2 3 5 5" xfId="5733" xr:uid="{00000000-0005-0000-0000-00000A020000}"/>
    <cellStyle name="Dezimal 2 2 3 5 5 2" xfId="15667" xr:uid="{00000000-0005-0000-0000-00000B020000}"/>
    <cellStyle name="Dezimal 2 2 3 5 6" xfId="10882" xr:uid="{00000000-0005-0000-0000-00000C020000}"/>
    <cellStyle name="Dezimal 2 2 3 6" xfId="1397" xr:uid="{00000000-0005-0000-0000-00000D020000}"/>
    <cellStyle name="Dezimal 2 2 3 6 2" xfId="3148" xr:uid="{00000000-0005-0000-0000-00000E020000}"/>
    <cellStyle name="Dezimal 2 2 3 6 2 2" xfId="8298" xr:uid="{00000000-0005-0000-0000-00000F020000}"/>
    <cellStyle name="Dezimal 2 2 3 6 2 2 2" xfId="18004" xr:uid="{00000000-0005-0000-0000-000010020000}"/>
    <cellStyle name="Dezimal 2 2 3 6 2 3" xfId="13310" xr:uid="{00000000-0005-0000-0000-000011020000}"/>
    <cellStyle name="Dezimal 2 2 3 6 3" xfId="4866" xr:uid="{00000000-0005-0000-0000-000012020000}"/>
    <cellStyle name="Dezimal 2 2 3 6 3 2" xfId="10014" xr:uid="{00000000-0005-0000-0000-000013020000}"/>
    <cellStyle name="Dezimal 2 2 3 6 3 2 2" xfId="19568" xr:uid="{00000000-0005-0000-0000-000014020000}"/>
    <cellStyle name="Dezimal 2 2 3 6 3 3" xfId="14876" xr:uid="{00000000-0005-0000-0000-000015020000}"/>
    <cellStyle name="Dezimal 2 2 3 6 4" xfId="6582" xr:uid="{00000000-0005-0000-0000-000016020000}"/>
    <cellStyle name="Dezimal 2 2 3 6 4 2" xfId="16440" xr:uid="{00000000-0005-0000-0000-000017020000}"/>
    <cellStyle name="Dezimal 2 2 3 6 5" xfId="11742" xr:uid="{00000000-0005-0000-0000-000018020000}"/>
    <cellStyle name="Dezimal 2 2 3 7" xfId="2286" xr:uid="{00000000-0005-0000-0000-000019020000}"/>
    <cellStyle name="Dezimal 2 2 3 7 2" xfId="7440" xr:uid="{00000000-0005-0000-0000-00001A020000}"/>
    <cellStyle name="Dezimal 2 2 3 7 2 2" xfId="17222" xr:uid="{00000000-0005-0000-0000-00001B020000}"/>
    <cellStyle name="Dezimal 2 2 3 7 3" xfId="12528" xr:uid="{00000000-0005-0000-0000-00001C020000}"/>
    <cellStyle name="Dezimal 2 2 3 8" xfId="4008" xr:uid="{00000000-0005-0000-0000-00001D020000}"/>
    <cellStyle name="Dezimal 2 2 3 8 2" xfId="9156" xr:uid="{00000000-0005-0000-0000-00001E020000}"/>
    <cellStyle name="Dezimal 2 2 3 8 2 2" xfId="18786" xr:uid="{00000000-0005-0000-0000-00001F020000}"/>
    <cellStyle name="Dezimal 2 2 3 8 3" xfId="14094" xr:uid="{00000000-0005-0000-0000-000020020000}"/>
    <cellStyle name="Dezimal 2 2 3 9" xfId="5724" xr:uid="{00000000-0005-0000-0000-000021020000}"/>
    <cellStyle name="Dezimal 2 2 3 9 2" xfId="15658" xr:uid="{00000000-0005-0000-0000-000022020000}"/>
    <cellStyle name="Dezimal 2 2 4" xfId="40" xr:uid="{00000000-0005-0000-0000-000023020000}"/>
    <cellStyle name="Dezimal 2 2 4 10" xfId="10883" xr:uid="{00000000-0005-0000-0000-000024020000}"/>
    <cellStyle name="Dezimal 2 2 4 2" xfId="41" xr:uid="{00000000-0005-0000-0000-000025020000}"/>
    <cellStyle name="Dezimal 2 2 4 2 2" xfId="42" xr:uid="{00000000-0005-0000-0000-000026020000}"/>
    <cellStyle name="Dezimal 2 2 4 2 2 2" xfId="43" xr:uid="{00000000-0005-0000-0000-000027020000}"/>
    <cellStyle name="Dezimal 2 2 4 2 2 2 2" xfId="1410" xr:uid="{00000000-0005-0000-0000-000028020000}"/>
    <cellStyle name="Dezimal 2 2 4 2 2 2 2 2" xfId="3161" xr:uid="{00000000-0005-0000-0000-000029020000}"/>
    <cellStyle name="Dezimal 2 2 4 2 2 2 2 2 2" xfId="8311" xr:uid="{00000000-0005-0000-0000-00002A020000}"/>
    <cellStyle name="Dezimal 2 2 4 2 2 2 2 2 2 2" xfId="18017" xr:uid="{00000000-0005-0000-0000-00002B020000}"/>
    <cellStyle name="Dezimal 2 2 4 2 2 2 2 2 3" xfId="13323" xr:uid="{00000000-0005-0000-0000-00002C020000}"/>
    <cellStyle name="Dezimal 2 2 4 2 2 2 2 3" xfId="4879" xr:uid="{00000000-0005-0000-0000-00002D020000}"/>
    <cellStyle name="Dezimal 2 2 4 2 2 2 2 3 2" xfId="10027" xr:uid="{00000000-0005-0000-0000-00002E020000}"/>
    <cellStyle name="Dezimal 2 2 4 2 2 2 2 3 2 2" xfId="19581" xr:uid="{00000000-0005-0000-0000-00002F020000}"/>
    <cellStyle name="Dezimal 2 2 4 2 2 2 2 3 3" xfId="14889" xr:uid="{00000000-0005-0000-0000-000030020000}"/>
    <cellStyle name="Dezimal 2 2 4 2 2 2 2 4" xfId="6595" xr:uid="{00000000-0005-0000-0000-000031020000}"/>
    <cellStyle name="Dezimal 2 2 4 2 2 2 2 4 2" xfId="16453" xr:uid="{00000000-0005-0000-0000-000032020000}"/>
    <cellStyle name="Dezimal 2 2 4 2 2 2 2 5" xfId="11755" xr:uid="{00000000-0005-0000-0000-000033020000}"/>
    <cellStyle name="Dezimal 2 2 4 2 2 2 3" xfId="2299" xr:uid="{00000000-0005-0000-0000-000034020000}"/>
    <cellStyle name="Dezimal 2 2 4 2 2 2 3 2" xfId="7453" xr:uid="{00000000-0005-0000-0000-000035020000}"/>
    <cellStyle name="Dezimal 2 2 4 2 2 2 3 2 2" xfId="17235" xr:uid="{00000000-0005-0000-0000-000036020000}"/>
    <cellStyle name="Dezimal 2 2 4 2 2 2 3 3" xfId="12541" xr:uid="{00000000-0005-0000-0000-000037020000}"/>
    <cellStyle name="Dezimal 2 2 4 2 2 2 4" xfId="4021" xr:uid="{00000000-0005-0000-0000-000038020000}"/>
    <cellStyle name="Dezimal 2 2 4 2 2 2 4 2" xfId="9169" xr:uid="{00000000-0005-0000-0000-000039020000}"/>
    <cellStyle name="Dezimal 2 2 4 2 2 2 4 2 2" xfId="18799" xr:uid="{00000000-0005-0000-0000-00003A020000}"/>
    <cellStyle name="Dezimal 2 2 4 2 2 2 4 3" xfId="14107" xr:uid="{00000000-0005-0000-0000-00003B020000}"/>
    <cellStyle name="Dezimal 2 2 4 2 2 2 5" xfId="5737" xr:uid="{00000000-0005-0000-0000-00003C020000}"/>
    <cellStyle name="Dezimal 2 2 4 2 2 2 5 2" xfId="15671" xr:uid="{00000000-0005-0000-0000-00003D020000}"/>
    <cellStyle name="Dezimal 2 2 4 2 2 2 6" xfId="10886" xr:uid="{00000000-0005-0000-0000-00003E020000}"/>
    <cellStyle name="Dezimal 2 2 4 2 2 3" xfId="1409" xr:uid="{00000000-0005-0000-0000-00003F020000}"/>
    <cellStyle name="Dezimal 2 2 4 2 2 3 2" xfId="3160" xr:uid="{00000000-0005-0000-0000-000040020000}"/>
    <cellStyle name="Dezimal 2 2 4 2 2 3 2 2" xfId="8310" xr:uid="{00000000-0005-0000-0000-000041020000}"/>
    <cellStyle name="Dezimal 2 2 4 2 2 3 2 2 2" xfId="18016" xr:uid="{00000000-0005-0000-0000-000042020000}"/>
    <cellStyle name="Dezimal 2 2 4 2 2 3 2 3" xfId="13322" xr:uid="{00000000-0005-0000-0000-000043020000}"/>
    <cellStyle name="Dezimal 2 2 4 2 2 3 3" xfId="4878" xr:uid="{00000000-0005-0000-0000-000044020000}"/>
    <cellStyle name="Dezimal 2 2 4 2 2 3 3 2" xfId="10026" xr:uid="{00000000-0005-0000-0000-000045020000}"/>
    <cellStyle name="Dezimal 2 2 4 2 2 3 3 2 2" xfId="19580" xr:uid="{00000000-0005-0000-0000-000046020000}"/>
    <cellStyle name="Dezimal 2 2 4 2 2 3 3 3" xfId="14888" xr:uid="{00000000-0005-0000-0000-000047020000}"/>
    <cellStyle name="Dezimal 2 2 4 2 2 3 4" xfId="6594" xr:uid="{00000000-0005-0000-0000-000048020000}"/>
    <cellStyle name="Dezimal 2 2 4 2 2 3 4 2" xfId="16452" xr:uid="{00000000-0005-0000-0000-000049020000}"/>
    <cellStyle name="Dezimal 2 2 4 2 2 3 5" xfId="11754" xr:uid="{00000000-0005-0000-0000-00004A020000}"/>
    <cellStyle name="Dezimal 2 2 4 2 2 4" xfId="2298" xr:uid="{00000000-0005-0000-0000-00004B020000}"/>
    <cellStyle name="Dezimal 2 2 4 2 2 4 2" xfId="7452" xr:uid="{00000000-0005-0000-0000-00004C020000}"/>
    <cellStyle name="Dezimal 2 2 4 2 2 4 2 2" xfId="17234" xr:uid="{00000000-0005-0000-0000-00004D020000}"/>
    <cellStyle name="Dezimal 2 2 4 2 2 4 3" xfId="12540" xr:uid="{00000000-0005-0000-0000-00004E020000}"/>
    <cellStyle name="Dezimal 2 2 4 2 2 5" xfId="4020" xr:uid="{00000000-0005-0000-0000-00004F020000}"/>
    <cellStyle name="Dezimal 2 2 4 2 2 5 2" xfId="9168" xr:uid="{00000000-0005-0000-0000-000050020000}"/>
    <cellStyle name="Dezimal 2 2 4 2 2 5 2 2" xfId="18798" xr:uid="{00000000-0005-0000-0000-000051020000}"/>
    <cellStyle name="Dezimal 2 2 4 2 2 5 3" xfId="14106" xr:uid="{00000000-0005-0000-0000-000052020000}"/>
    <cellStyle name="Dezimal 2 2 4 2 2 6" xfId="5736" xr:uid="{00000000-0005-0000-0000-000053020000}"/>
    <cellStyle name="Dezimal 2 2 4 2 2 6 2" xfId="15670" xr:uid="{00000000-0005-0000-0000-000054020000}"/>
    <cellStyle name="Dezimal 2 2 4 2 2 7" xfId="10885" xr:uid="{00000000-0005-0000-0000-000055020000}"/>
    <cellStyle name="Dezimal 2 2 4 2 3" xfId="44" xr:uid="{00000000-0005-0000-0000-000056020000}"/>
    <cellStyle name="Dezimal 2 2 4 2 3 2" xfId="1411" xr:uid="{00000000-0005-0000-0000-000057020000}"/>
    <cellStyle name="Dezimal 2 2 4 2 3 2 2" xfId="3162" xr:uid="{00000000-0005-0000-0000-000058020000}"/>
    <cellStyle name="Dezimal 2 2 4 2 3 2 2 2" xfId="8312" xr:uid="{00000000-0005-0000-0000-000059020000}"/>
    <cellStyle name="Dezimal 2 2 4 2 3 2 2 2 2" xfId="18018" xr:uid="{00000000-0005-0000-0000-00005A020000}"/>
    <cellStyle name="Dezimal 2 2 4 2 3 2 2 3" xfId="13324" xr:uid="{00000000-0005-0000-0000-00005B020000}"/>
    <cellStyle name="Dezimal 2 2 4 2 3 2 3" xfId="4880" xr:uid="{00000000-0005-0000-0000-00005C020000}"/>
    <cellStyle name="Dezimal 2 2 4 2 3 2 3 2" xfId="10028" xr:uid="{00000000-0005-0000-0000-00005D020000}"/>
    <cellStyle name="Dezimal 2 2 4 2 3 2 3 2 2" xfId="19582" xr:uid="{00000000-0005-0000-0000-00005E020000}"/>
    <cellStyle name="Dezimal 2 2 4 2 3 2 3 3" xfId="14890" xr:uid="{00000000-0005-0000-0000-00005F020000}"/>
    <cellStyle name="Dezimal 2 2 4 2 3 2 4" xfId="6596" xr:uid="{00000000-0005-0000-0000-000060020000}"/>
    <cellStyle name="Dezimal 2 2 4 2 3 2 4 2" xfId="16454" xr:uid="{00000000-0005-0000-0000-000061020000}"/>
    <cellStyle name="Dezimal 2 2 4 2 3 2 5" xfId="11756" xr:uid="{00000000-0005-0000-0000-000062020000}"/>
    <cellStyle name="Dezimal 2 2 4 2 3 3" xfId="2300" xr:uid="{00000000-0005-0000-0000-000063020000}"/>
    <cellStyle name="Dezimal 2 2 4 2 3 3 2" xfId="7454" xr:uid="{00000000-0005-0000-0000-000064020000}"/>
    <cellStyle name="Dezimal 2 2 4 2 3 3 2 2" xfId="17236" xr:uid="{00000000-0005-0000-0000-000065020000}"/>
    <cellStyle name="Dezimal 2 2 4 2 3 3 3" xfId="12542" xr:uid="{00000000-0005-0000-0000-000066020000}"/>
    <cellStyle name="Dezimal 2 2 4 2 3 4" xfId="4022" xr:uid="{00000000-0005-0000-0000-000067020000}"/>
    <cellStyle name="Dezimal 2 2 4 2 3 4 2" xfId="9170" xr:uid="{00000000-0005-0000-0000-000068020000}"/>
    <cellStyle name="Dezimal 2 2 4 2 3 4 2 2" xfId="18800" xr:uid="{00000000-0005-0000-0000-000069020000}"/>
    <cellStyle name="Dezimal 2 2 4 2 3 4 3" xfId="14108" xr:uid="{00000000-0005-0000-0000-00006A020000}"/>
    <cellStyle name="Dezimal 2 2 4 2 3 5" xfId="5738" xr:uid="{00000000-0005-0000-0000-00006B020000}"/>
    <cellStyle name="Dezimal 2 2 4 2 3 5 2" xfId="15672" xr:uid="{00000000-0005-0000-0000-00006C020000}"/>
    <cellStyle name="Dezimal 2 2 4 2 3 6" xfId="10887" xr:uid="{00000000-0005-0000-0000-00006D020000}"/>
    <cellStyle name="Dezimal 2 2 4 2 4" xfId="45" xr:uid="{00000000-0005-0000-0000-00006E020000}"/>
    <cellStyle name="Dezimal 2 2 4 2 4 2" xfId="1412" xr:uid="{00000000-0005-0000-0000-00006F020000}"/>
    <cellStyle name="Dezimal 2 2 4 2 4 2 2" xfId="3163" xr:uid="{00000000-0005-0000-0000-000070020000}"/>
    <cellStyle name="Dezimal 2 2 4 2 4 2 2 2" xfId="8313" xr:uid="{00000000-0005-0000-0000-000071020000}"/>
    <cellStyle name="Dezimal 2 2 4 2 4 2 2 2 2" xfId="18019" xr:uid="{00000000-0005-0000-0000-000072020000}"/>
    <cellStyle name="Dezimal 2 2 4 2 4 2 2 3" xfId="13325" xr:uid="{00000000-0005-0000-0000-000073020000}"/>
    <cellStyle name="Dezimal 2 2 4 2 4 2 3" xfId="4881" xr:uid="{00000000-0005-0000-0000-000074020000}"/>
    <cellStyle name="Dezimal 2 2 4 2 4 2 3 2" xfId="10029" xr:uid="{00000000-0005-0000-0000-000075020000}"/>
    <cellStyle name="Dezimal 2 2 4 2 4 2 3 2 2" xfId="19583" xr:uid="{00000000-0005-0000-0000-000076020000}"/>
    <cellStyle name="Dezimal 2 2 4 2 4 2 3 3" xfId="14891" xr:uid="{00000000-0005-0000-0000-000077020000}"/>
    <cellStyle name="Dezimal 2 2 4 2 4 2 4" xfId="6597" xr:uid="{00000000-0005-0000-0000-000078020000}"/>
    <cellStyle name="Dezimal 2 2 4 2 4 2 4 2" xfId="16455" xr:uid="{00000000-0005-0000-0000-000079020000}"/>
    <cellStyle name="Dezimal 2 2 4 2 4 2 5" xfId="11757" xr:uid="{00000000-0005-0000-0000-00007A020000}"/>
    <cellStyle name="Dezimal 2 2 4 2 4 3" xfId="2301" xr:uid="{00000000-0005-0000-0000-00007B020000}"/>
    <cellStyle name="Dezimal 2 2 4 2 4 3 2" xfId="7455" xr:uid="{00000000-0005-0000-0000-00007C020000}"/>
    <cellStyle name="Dezimal 2 2 4 2 4 3 2 2" xfId="17237" xr:uid="{00000000-0005-0000-0000-00007D020000}"/>
    <cellStyle name="Dezimal 2 2 4 2 4 3 3" xfId="12543" xr:uid="{00000000-0005-0000-0000-00007E020000}"/>
    <cellStyle name="Dezimal 2 2 4 2 4 4" xfId="4023" xr:uid="{00000000-0005-0000-0000-00007F020000}"/>
    <cellStyle name="Dezimal 2 2 4 2 4 4 2" xfId="9171" xr:uid="{00000000-0005-0000-0000-000080020000}"/>
    <cellStyle name="Dezimal 2 2 4 2 4 4 2 2" xfId="18801" xr:uid="{00000000-0005-0000-0000-000081020000}"/>
    <cellStyle name="Dezimal 2 2 4 2 4 4 3" xfId="14109" xr:uid="{00000000-0005-0000-0000-000082020000}"/>
    <cellStyle name="Dezimal 2 2 4 2 4 5" xfId="5739" xr:uid="{00000000-0005-0000-0000-000083020000}"/>
    <cellStyle name="Dezimal 2 2 4 2 4 5 2" xfId="15673" xr:uid="{00000000-0005-0000-0000-000084020000}"/>
    <cellStyle name="Dezimal 2 2 4 2 4 6" xfId="10888" xr:uid="{00000000-0005-0000-0000-000085020000}"/>
    <cellStyle name="Dezimal 2 2 4 2 5" xfId="1408" xr:uid="{00000000-0005-0000-0000-000086020000}"/>
    <cellStyle name="Dezimal 2 2 4 2 5 2" xfId="3159" xr:uid="{00000000-0005-0000-0000-000087020000}"/>
    <cellStyle name="Dezimal 2 2 4 2 5 2 2" xfId="8309" xr:uid="{00000000-0005-0000-0000-000088020000}"/>
    <cellStyle name="Dezimal 2 2 4 2 5 2 2 2" xfId="18015" xr:uid="{00000000-0005-0000-0000-000089020000}"/>
    <cellStyle name="Dezimal 2 2 4 2 5 2 3" xfId="13321" xr:uid="{00000000-0005-0000-0000-00008A020000}"/>
    <cellStyle name="Dezimal 2 2 4 2 5 3" xfId="4877" xr:uid="{00000000-0005-0000-0000-00008B020000}"/>
    <cellStyle name="Dezimal 2 2 4 2 5 3 2" xfId="10025" xr:uid="{00000000-0005-0000-0000-00008C020000}"/>
    <cellStyle name="Dezimal 2 2 4 2 5 3 2 2" xfId="19579" xr:uid="{00000000-0005-0000-0000-00008D020000}"/>
    <cellStyle name="Dezimal 2 2 4 2 5 3 3" xfId="14887" xr:uid="{00000000-0005-0000-0000-00008E020000}"/>
    <cellStyle name="Dezimal 2 2 4 2 5 4" xfId="6593" xr:uid="{00000000-0005-0000-0000-00008F020000}"/>
    <cellStyle name="Dezimal 2 2 4 2 5 4 2" xfId="16451" xr:uid="{00000000-0005-0000-0000-000090020000}"/>
    <cellStyle name="Dezimal 2 2 4 2 5 5" xfId="11753" xr:uid="{00000000-0005-0000-0000-000091020000}"/>
    <cellStyle name="Dezimal 2 2 4 2 6" xfId="2297" xr:uid="{00000000-0005-0000-0000-000092020000}"/>
    <cellStyle name="Dezimal 2 2 4 2 6 2" xfId="7451" xr:uid="{00000000-0005-0000-0000-000093020000}"/>
    <cellStyle name="Dezimal 2 2 4 2 6 2 2" xfId="17233" xr:uid="{00000000-0005-0000-0000-000094020000}"/>
    <cellStyle name="Dezimal 2 2 4 2 6 3" xfId="12539" xr:uid="{00000000-0005-0000-0000-000095020000}"/>
    <cellStyle name="Dezimal 2 2 4 2 7" xfId="4019" xr:uid="{00000000-0005-0000-0000-000096020000}"/>
    <cellStyle name="Dezimal 2 2 4 2 7 2" xfId="9167" xr:uid="{00000000-0005-0000-0000-000097020000}"/>
    <cellStyle name="Dezimal 2 2 4 2 7 2 2" xfId="18797" xr:uid="{00000000-0005-0000-0000-000098020000}"/>
    <cellStyle name="Dezimal 2 2 4 2 7 3" xfId="14105" xr:uid="{00000000-0005-0000-0000-000099020000}"/>
    <cellStyle name="Dezimal 2 2 4 2 8" xfId="5735" xr:uid="{00000000-0005-0000-0000-00009A020000}"/>
    <cellStyle name="Dezimal 2 2 4 2 8 2" xfId="15669" xr:uid="{00000000-0005-0000-0000-00009B020000}"/>
    <cellStyle name="Dezimal 2 2 4 2 9" xfId="10884" xr:uid="{00000000-0005-0000-0000-00009C020000}"/>
    <cellStyle name="Dezimal 2 2 4 3" xfId="46" xr:uid="{00000000-0005-0000-0000-00009D020000}"/>
    <cellStyle name="Dezimal 2 2 4 3 2" xfId="47" xr:uid="{00000000-0005-0000-0000-00009E020000}"/>
    <cellStyle name="Dezimal 2 2 4 3 2 2" xfId="1414" xr:uid="{00000000-0005-0000-0000-00009F020000}"/>
    <cellStyle name="Dezimal 2 2 4 3 2 2 2" xfId="3165" xr:uid="{00000000-0005-0000-0000-0000A0020000}"/>
    <cellStyle name="Dezimal 2 2 4 3 2 2 2 2" xfId="8315" xr:uid="{00000000-0005-0000-0000-0000A1020000}"/>
    <cellStyle name="Dezimal 2 2 4 3 2 2 2 2 2" xfId="18021" xr:uid="{00000000-0005-0000-0000-0000A2020000}"/>
    <cellStyle name="Dezimal 2 2 4 3 2 2 2 3" xfId="13327" xr:uid="{00000000-0005-0000-0000-0000A3020000}"/>
    <cellStyle name="Dezimal 2 2 4 3 2 2 3" xfId="4883" xr:uid="{00000000-0005-0000-0000-0000A4020000}"/>
    <cellStyle name="Dezimal 2 2 4 3 2 2 3 2" xfId="10031" xr:uid="{00000000-0005-0000-0000-0000A5020000}"/>
    <cellStyle name="Dezimal 2 2 4 3 2 2 3 2 2" xfId="19585" xr:uid="{00000000-0005-0000-0000-0000A6020000}"/>
    <cellStyle name="Dezimal 2 2 4 3 2 2 3 3" xfId="14893" xr:uid="{00000000-0005-0000-0000-0000A7020000}"/>
    <cellStyle name="Dezimal 2 2 4 3 2 2 4" xfId="6599" xr:uid="{00000000-0005-0000-0000-0000A8020000}"/>
    <cellStyle name="Dezimal 2 2 4 3 2 2 4 2" xfId="16457" xr:uid="{00000000-0005-0000-0000-0000A9020000}"/>
    <cellStyle name="Dezimal 2 2 4 3 2 2 5" xfId="11759" xr:uid="{00000000-0005-0000-0000-0000AA020000}"/>
    <cellStyle name="Dezimal 2 2 4 3 2 3" xfId="2303" xr:uid="{00000000-0005-0000-0000-0000AB020000}"/>
    <cellStyle name="Dezimal 2 2 4 3 2 3 2" xfId="7457" xr:uid="{00000000-0005-0000-0000-0000AC020000}"/>
    <cellStyle name="Dezimal 2 2 4 3 2 3 2 2" xfId="17239" xr:uid="{00000000-0005-0000-0000-0000AD020000}"/>
    <cellStyle name="Dezimal 2 2 4 3 2 3 3" xfId="12545" xr:uid="{00000000-0005-0000-0000-0000AE020000}"/>
    <cellStyle name="Dezimal 2 2 4 3 2 4" xfId="4025" xr:uid="{00000000-0005-0000-0000-0000AF020000}"/>
    <cellStyle name="Dezimal 2 2 4 3 2 4 2" xfId="9173" xr:uid="{00000000-0005-0000-0000-0000B0020000}"/>
    <cellStyle name="Dezimal 2 2 4 3 2 4 2 2" xfId="18803" xr:uid="{00000000-0005-0000-0000-0000B1020000}"/>
    <cellStyle name="Dezimal 2 2 4 3 2 4 3" xfId="14111" xr:uid="{00000000-0005-0000-0000-0000B2020000}"/>
    <cellStyle name="Dezimal 2 2 4 3 2 5" xfId="5741" xr:uid="{00000000-0005-0000-0000-0000B3020000}"/>
    <cellStyle name="Dezimal 2 2 4 3 2 5 2" xfId="15675" xr:uid="{00000000-0005-0000-0000-0000B4020000}"/>
    <cellStyle name="Dezimal 2 2 4 3 2 6" xfId="10890" xr:uid="{00000000-0005-0000-0000-0000B5020000}"/>
    <cellStyle name="Dezimal 2 2 4 3 3" xfId="1413" xr:uid="{00000000-0005-0000-0000-0000B6020000}"/>
    <cellStyle name="Dezimal 2 2 4 3 3 2" xfId="3164" xr:uid="{00000000-0005-0000-0000-0000B7020000}"/>
    <cellStyle name="Dezimal 2 2 4 3 3 2 2" xfId="8314" xr:uid="{00000000-0005-0000-0000-0000B8020000}"/>
    <cellStyle name="Dezimal 2 2 4 3 3 2 2 2" xfId="18020" xr:uid="{00000000-0005-0000-0000-0000B9020000}"/>
    <cellStyle name="Dezimal 2 2 4 3 3 2 3" xfId="13326" xr:uid="{00000000-0005-0000-0000-0000BA020000}"/>
    <cellStyle name="Dezimal 2 2 4 3 3 3" xfId="4882" xr:uid="{00000000-0005-0000-0000-0000BB020000}"/>
    <cellStyle name="Dezimal 2 2 4 3 3 3 2" xfId="10030" xr:uid="{00000000-0005-0000-0000-0000BC020000}"/>
    <cellStyle name="Dezimal 2 2 4 3 3 3 2 2" xfId="19584" xr:uid="{00000000-0005-0000-0000-0000BD020000}"/>
    <cellStyle name="Dezimal 2 2 4 3 3 3 3" xfId="14892" xr:uid="{00000000-0005-0000-0000-0000BE020000}"/>
    <cellStyle name="Dezimal 2 2 4 3 3 4" xfId="6598" xr:uid="{00000000-0005-0000-0000-0000BF020000}"/>
    <cellStyle name="Dezimal 2 2 4 3 3 4 2" xfId="16456" xr:uid="{00000000-0005-0000-0000-0000C0020000}"/>
    <cellStyle name="Dezimal 2 2 4 3 3 5" xfId="11758" xr:uid="{00000000-0005-0000-0000-0000C1020000}"/>
    <cellStyle name="Dezimal 2 2 4 3 4" xfId="2302" xr:uid="{00000000-0005-0000-0000-0000C2020000}"/>
    <cellStyle name="Dezimal 2 2 4 3 4 2" xfId="7456" xr:uid="{00000000-0005-0000-0000-0000C3020000}"/>
    <cellStyle name="Dezimal 2 2 4 3 4 2 2" xfId="17238" xr:uid="{00000000-0005-0000-0000-0000C4020000}"/>
    <cellStyle name="Dezimal 2 2 4 3 4 3" xfId="12544" xr:uid="{00000000-0005-0000-0000-0000C5020000}"/>
    <cellStyle name="Dezimal 2 2 4 3 5" xfId="4024" xr:uid="{00000000-0005-0000-0000-0000C6020000}"/>
    <cellStyle name="Dezimal 2 2 4 3 5 2" xfId="9172" xr:uid="{00000000-0005-0000-0000-0000C7020000}"/>
    <cellStyle name="Dezimal 2 2 4 3 5 2 2" xfId="18802" xr:uid="{00000000-0005-0000-0000-0000C8020000}"/>
    <cellStyle name="Dezimal 2 2 4 3 5 3" xfId="14110" xr:uid="{00000000-0005-0000-0000-0000C9020000}"/>
    <cellStyle name="Dezimal 2 2 4 3 6" xfId="5740" xr:uid="{00000000-0005-0000-0000-0000CA020000}"/>
    <cellStyle name="Dezimal 2 2 4 3 6 2" xfId="15674" xr:uid="{00000000-0005-0000-0000-0000CB020000}"/>
    <cellStyle name="Dezimal 2 2 4 3 7" xfId="10889" xr:uid="{00000000-0005-0000-0000-0000CC020000}"/>
    <cellStyle name="Dezimal 2 2 4 4" xfId="48" xr:uid="{00000000-0005-0000-0000-0000CD020000}"/>
    <cellStyle name="Dezimal 2 2 4 4 2" xfId="1415" xr:uid="{00000000-0005-0000-0000-0000CE020000}"/>
    <cellStyle name="Dezimal 2 2 4 4 2 2" xfId="3166" xr:uid="{00000000-0005-0000-0000-0000CF020000}"/>
    <cellStyle name="Dezimal 2 2 4 4 2 2 2" xfId="8316" xr:uid="{00000000-0005-0000-0000-0000D0020000}"/>
    <cellStyle name="Dezimal 2 2 4 4 2 2 2 2" xfId="18022" xr:uid="{00000000-0005-0000-0000-0000D1020000}"/>
    <cellStyle name="Dezimal 2 2 4 4 2 2 3" xfId="13328" xr:uid="{00000000-0005-0000-0000-0000D2020000}"/>
    <cellStyle name="Dezimal 2 2 4 4 2 3" xfId="4884" xr:uid="{00000000-0005-0000-0000-0000D3020000}"/>
    <cellStyle name="Dezimal 2 2 4 4 2 3 2" xfId="10032" xr:uid="{00000000-0005-0000-0000-0000D4020000}"/>
    <cellStyle name="Dezimal 2 2 4 4 2 3 2 2" xfId="19586" xr:uid="{00000000-0005-0000-0000-0000D5020000}"/>
    <cellStyle name="Dezimal 2 2 4 4 2 3 3" xfId="14894" xr:uid="{00000000-0005-0000-0000-0000D6020000}"/>
    <cellStyle name="Dezimal 2 2 4 4 2 4" xfId="6600" xr:uid="{00000000-0005-0000-0000-0000D7020000}"/>
    <cellStyle name="Dezimal 2 2 4 4 2 4 2" xfId="16458" xr:uid="{00000000-0005-0000-0000-0000D8020000}"/>
    <cellStyle name="Dezimal 2 2 4 4 2 5" xfId="11760" xr:uid="{00000000-0005-0000-0000-0000D9020000}"/>
    <cellStyle name="Dezimal 2 2 4 4 3" xfId="2304" xr:uid="{00000000-0005-0000-0000-0000DA020000}"/>
    <cellStyle name="Dezimal 2 2 4 4 3 2" xfId="7458" xr:uid="{00000000-0005-0000-0000-0000DB020000}"/>
    <cellStyle name="Dezimal 2 2 4 4 3 2 2" xfId="17240" xr:uid="{00000000-0005-0000-0000-0000DC020000}"/>
    <cellStyle name="Dezimal 2 2 4 4 3 3" xfId="12546" xr:uid="{00000000-0005-0000-0000-0000DD020000}"/>
    <cellStyle name="Dezimal 2 2 4 4 4" xfId="4026" xr:uid="{00000000-0005-0000-0000-0000DE020000}"/>
    <cellStyle name="Dezimal 2 2 4 4 4 2" xfId="9174" xr:uid="{00000000-0005-0000-0000-0000DF020000}"/>
    <cellStyle name="Dezimal 2 2 4 4 4 2 2" xfId="18804" xr:uid="{00000000-0005-0000-0000-0000E0020000}"/>
    <cellStyle name="Dezimal 2 2 4 4 4 3" xfId="14112" xr:uid="{00000000-0005-0000-0000-0000E1020000}"/>
    <cellStyle name="Dezimal 2 2 4 4 5" xfId="5742" xr:uid="{00000000-0005-0000-0000-0000E2020000}"/>
    <cellStyle name="Dezimal 2 2 4 4 5 2" xfId="15676" xr:uid="{00000000-0005-0000-0000-0000E3020000}"/>
    <cellStyle name="Dezimal 2 2 4 4 6" xfId="10891" xr:uid="{00000000-0005-0000-0000-0000E4020000}"/>
    <cellStyle name="Dezimal 2 2 4 5" xfId="49" xr:uid="{00000000-0005-0000-0000-0000E5020000}"/>
    <cellStyle name="Dezimal 2 2 4 5 2" xfId="1416" xr:uid="{00000000-0005-0000-0000-0000E6020000}"/>
    <cellStyle name="Dezimal 2 2 4 5 2 2" xfId="3167" xr:uid="{00000000-0005-0000-0000-0000E7020000}"/>
    <cellStyle name="Dezimal 2 2 4 5 2 2 2" xfId="8317" xr:uid="{00000000-0005-0000-0000-0000E8020000}"/>
    <cellStyle name="Dezimal 2 2 4 5 2 2 2 2" xfId="18023" xr:uid="{00000000-0005-0000-0000-0000E9020000}"/>
    <cellStyle name="Dezimal 2 2 4 5 2 2 3" xfId="13329" xr:uid="{00000000-0005-0000-0000-0000EA020000}"/>
    <cellStyle name="Dezimal 2 2 4 5 2 3" xfId="4885" xr:uid="{00000000-0005-0000-0000-0000EB020000}"/>
    <cellStyle name="Dezimal 2 2 4 5 2 3 2" xfId="10033" xr:uid="{00000000-0005-0000-0000-0000EC020000}"/>
    <cellStyle name="Dezimal 2 2 4 5 2 3 2 2" xfId="19587" xr:uid="{00000000-0005-0000-0000-0000ED020000}"/>
    <cellStyle name="Dezimal 2 2 4 5 2 3 3" xfId="14895" xr:uid="{00000000-0005-0000-0000-0000EE020000}"/>
    <cellStyle name="Dezimal 2 2 4 5 2 4" xfId="6601" xr:uid="{00000000-0005-0000-0000-0000EF020000}"/>
    <cellStyle name="Dezimal 2 2 4 5 2 4 2" xfId="16459" xr:uid="{00000000-0005-0000-0000-0000F0020000}"/>
    <cellStyle name="Dezimal 2 2 4 5 2 5" xfId="11761" xr:uid="{00000000-0005-0000-0000-0000F1020000}"/>
    <cellStyle name="Dezimal 2 2 4 5 3" xfId="2305" xr:uid="{00000000-0005-0000-0000-0000F2020000}"/>
    <cellStyle name="Dezimal 2 2 4 5 3 2" xfId="7459" xr:uid="{00000000-0005-0000-0000-0000F3020000}"/>
    <cellStyle name="Dezimal 2 2 4 5 3 2 2" xfId="17241" xr:uid="{00000000-0005-0000-0000-0000F4020000}"/>
    <cellStyle name="Dezimal 2 2 4 5 3 3" xfId="12547" xr:uid="{00000000-0005-0000-0000-0000F5020000}"/>
    <cellStyle name="Dezimal 2 2 4 5 4" xfId="4027" xr:uid="{00000000-0005-0000-0000-0000F6020000}"/>
    <cellStyle name="Dezimal 2 2 4 5 4 2" xfId="9175" xr:uid="{00000000-0005-0000-0000-0000F7020000}"/>
    <cellStyle name="Dezimal 2 2 4 5 4 2 2" xfId="18805" xr:uid="{00000000-0005-0000-0000-0000F8020000}"/>
    <cellStyle name="Dezimal 2 2 4 5 4 3" xfId="14113" xr:uid="{00000000-0005-0000-0000-0000F9020000}"/>
    <cellStyle name="Dezimal 2 2 4 5 5" xfId="5743" xr:uid="{00000000-0005-0000-0000-0000FA020000}"/>
    <cellStyle name="Dezimal 2 2 4 5 5 2" xfId="15677" xr:uid="{00000000-0005-0000-0000-0000FB020000}"/>
    <cellStyle name="Dezimal 2 2 4 5 6" xfId="10892" xr:uid="{00000000-0005-0000-0000-0000FC020000}"/>
    <cellStyle name="Dezimal 2 2 4 6" xfId="1407" xr:uid="{00000000-0005-0000-0000-0000FD020000}"/>
    <cellStyle name="Dezimal 2 2 4 6 2" xfId="3158" xr:uid="{00000000-0005-0000-0000-0000FE020000}"/>
    <cellStyle name="Dezimal 2 2 4 6 2 2" xfId="8308" xr:uid="{00000000-0005-0000-0000-0000FF020000}"/>
    <cellStyle name="Dezimal 2 2 4 6 2 2 2" xfId="18014" xr:uid="{00000000-0005-0000-0000-000000030000}"/>
    <cellStyle name="Dezimal 2 2 4 6 2 3" xfId="13320" xr:uid="{00000000-0005-0000-0000-000001030000}"/>
    <cellStyle name="Dezimal 2 2 4 6 3" xfId="4876" xr:uid="{00000000-0005-0000-0000-000002030000}"/>
    <cellStyle name="Dezimal 2 2 4 6 3 2" xfId="10024" xr:uid="{00000000-0005-0000-0000-000003030000}"/>
    <cellStyle name="Dezimal 2 2 4 6 3 2 2" xfId="19578" xr:uid="{00000000-0005-0000-0000-000004030000}"/>
    <cellStyle name="Dezimal 2 2 4 6 3 3" xfId="14886" xr:uid="{00000000-0005-0000-0000-000005030000}"/>
    <cellStyle name="Dezimal 2 2 4 6 4" xfId="6592" xr:uid="{00000000-0005-0000-0000-000006030000}"/>
    <cellStyle name="Dezimal 2 2 4 6 4 2" xfId="16450" xr:uid="{00000000-0005-0000-0000-000007030000}"/>
    <cellStyle name="Dezimal 2 2 4 6 5" xfId="11752" xr:uid="{00000000-0005-0000-0000-000008030000}"/>
    <cellStyle name="Dezimal 2 2 4 7" xfId="2296" xr:uid="{00000000-0005-0000-0000-000009030000}"/>
    <cellStyle name="Dezimal 2 2 4 7 2" xfId="7450" xr:uid="{00000000-0005-0000-0000-00000A030000}"/>
    <cellStyle name="Dezimal 2 2 4 7 2 2" xfId="17232" xr:uid="{00000000-0005-0000-0000-00000B030000}"/>
    <cellStyle name="Dezimal 2 2 4 7 3" xfId="12538" xr:uid="{00000000-0005-0000-0000-00000C030000}"/>
    <cellStyle name="Dezimal 2 2 4 8" xfId="4018" xr:uid="{00000000-0005-0000-0000-00000D030000}"/>
    <cellStyle name="Dezimal 2 2 4 8 2" xfId="9166" xr:uid="{00000000-0005-0000-0000-00000E030000}"/>
    <cellStyle name="Dezimal 2 2 4 8 2 2" xfId="18796" xr:uid="{00000000-0005-0000-0000-00000F030000}"/>
    <cellStyle name="Dezimal 2 2 4 8 3" xfId="14104" xr:uid="{00000000-0005-0000-0000-000010030000}"/>
    <cellStyle name="Dezimal 2 2 4 9" xfId="5734" xr:uid="{00000000-0005-0000-0000-000011030000}"/>
    <cellStyle name="Dezimal 2 2 4 9 2" xfId="15668" xr:uid="{00000000-0005-0000-0000-000012030000}"/>
    <cellStyle name="Dezimal 2 2 5" xfId="50" xr:uid="{00000000-0005-0000-0000-000013030000}"/>
    <cellStyle name="Dezimal 2 2 5 10" xfId="10893" xr:uid="{00000000-0005-0000-0000-000014030000}"/>
    <cellStyle name="Dezimal 2 2 5 2" xfId="51" xr:uid="{00000000-0005-0000-0000-000015030000}"/>
    <cellStyle name="Dezimal 2 2 5 2 2" xfId="52" xr:uid="{00000000-0005-0000-0000-000016030000}"/>
    <cellStyle name="Dezimal 2 2 5 2 2 2" xfId="53" xr:uid="{00000000-0005-0000-0000-000017030000}"/>
    <cellStyle name="Dezimal 2 2 5 2 2 2 2" xfId="1420" xr:uid="{00000000-0005-0000-0000-000018030000}"/>
    <cellStyle name="Dezimal 2 2 5 2 2 2 2 2" xfId="3171" xr:uid="{00000000-0005-0000-0000-000019030000}"/>
    <cellStyle name="Dezimal 2 2 5 2 2 2 2 2 2" xfId="8321" xr:uid="{00000000-0005-0000-0000-00001A030000}"/>
    <cellStyle name="Dezimal 2 2 5 2 2 2 2 2 2 2" xfId="18027" xr:uid="{00000000-0005-0000-0000-00001B030000}"/>
    <cellStyle name="Dezimal 2 2 5 2 2 2 2 2 3" xfId="13333" xr:uid="{00000000-0005-0000-0000-00001C030000}"/>
    <cellStyle name="Dezimal 2 2 5 2 2 2 2 3" xfId="4889" xr:uid="{00000000-0005-0000-0000-00001D030000}"/>
    <cellStyle name="Dezimal 2 2 5 2 2 2 2 3 2" xfId="10037" xr:uid="{00000000-0005-0000-0000-00001E030000}"/>
    <cellStyle name="Dezimal 2 2 5 2 2 2 2 3 2 2" xfId="19591" xr:uid="{00000000-0005-0000-0000-00001F030000}"/>
    <cellStyle name="Dezimal 2 2 5 2 2 2 2 3 3" xfId="14899" xr:uid="{00000000-0005-0000-0000-000020030000}"/>
    <cellStyle name="Dezimal 2 2 5 2 2 2 2 4" xfId="6605" xr:uid="{00000000-0005-0000-0000-000021030000}"/>
    <cellStyle name="Dezimal 2 2 5 2 2 2 2 4 2" xfId="16463" xr:uid="{00000000-0005-0000-0000-000022030000}"/>
    <cellStyle name="Dezimal 2 2 5 2 2 2 2 5" xfId="11765" xr:uid="{00000000-0005-0000-0000-000023030000}"/>
    <cellStyle name="Dezimal 2 2 5 2 2 2 3" xfId="2309" xr:uid="{00000000-0005-0000-0000-000024030000}"/>
    <cellStyle name="Dezimal 2 2 5 2 2 2 3 2" xfId="7463" xr:uid="{00000000-0005-0000-0000-000025030000}"/>
    <cellStyle name="Dezimal 2 2 5 2 2 2 3 2 2" xfId="17245" xr:uid="{00000000-0005-0000-0000-000026030000}"/>
    <cellStyle name="Dezimal 2 2 5 2 2 2 3 3" xfId="12551" xr:uid="{00000000-0005-0000-0000-000027030000}"/>
    <cellStyle name="Dezimal 2 2 5 2 2 2 4" xfId="4031" xr:uid="{00000000-0005-0000-0000-000028030000}"/>
    <cellStyle name="Dezimal 2 2 5 2 2 2 4 2" xfId="9179" xr:uid="{00000000-0005-0000-0000-000029030000}"/>
    <cellStyle name="Dezimal 2 2 5 2 2 2 4 2 2" xfId="18809" xr:uid="{00000000-0005-0000-0000-00002A030000}"/>
    <cellStyle name="Dezimal 2 2 5 2 2 2 4 3" xfId="14117" xr:uid="{00000000-0005-0000-0000-00002B030000}"/>
    <cellStyle name="Dezimal 2 2 5 2 2 2 5" xfId="5747" xr:uid="{00000000-0005-0000-0000-00002C030000}"/>
    <cellStyle name="Dezimal 2 2 5 2 2 2 5 2" xfId="15681" xr:uid="{00000000-0005-0000-0000-00002D030000}"/>
    <cellStyle name="Dezimal 2 2 5 2 2 2 6" xfId="10896" xr:uid="{00000000-0005-0000-0000-00002E030000}"/>
    <cellStyle name="Dezimal 2 2 5 2 2 3" xfId="1419" xr:uid="{00000000-0005-0000-0000-00002F030000}"/>
    <cellStyle name="Dezimal 2 2 5 2 2 3 2" xfId="3170" xr:uid="{00000000-0005-0000-0000-000030030000}"/>
    <cellStyle name="Dezimal 2 2 5 2 2 3 2 2" xfId="8320" xr:uid="{00000000-0005-0000-0000-000031030000}"/>
    <cellStyle name="Dezimal 2 2 5 2 2 3 2 2 2" xfId="18026" xr:uid="{00000000-0005-0000-0000-000032030000}"/>
    <cellStyle name="Dezimal 2 2 5 2 2 3 2 3" xfId="13332" xr:uid="{00000000-0005-0000-0000-000033030000}"/>
    <cellStyle name="Dezimal 2 2 5 2 2 3 3" xfId="4888" xr:uid="{00000000-0005-0000-0000-000034030000}"/>
    <cellStyle name="Dezimal 2 2 5 2 2 3 3 2" xfId="10036" xr:uid="{00000000-0005-0000-0000-000035030000}"/>
    <cellStyle name="Dezimal 2 2 5 2 2 3 3 2 2" xfId="19590" xr:uid="{00000000-0005-0000-0000-000036030000}"/>
    <cellStyle name="Dezimal 2 2 5 2 2 3 3 3" xfId="14898" xr:uid="{00000000-0005-0000-0000-000037030000}"/>
    <cellStyle name="Dezimal 2 2 5 2 2 3 4" xfId="6604" xr:uid="{00000000-0005-0000-0000-000038030000}"/>
    <cellStyle name="Dezimal 2 2 5 2 2 3 4 2" xfId="16462" xr:uid="{00000000-0005-0000-0000-000039030000}"/>
    <cellStyle name="Dezimal 2 2 5 2 2 3 5" xfId="11764" xr:uid="{00000000-0005-0000-0000-00003A030000}"/>
    <cellStyle name="Dezimal 2 2 5 2 2 4" xfId="2308" xr:uid="{00000000-0005-0000-0000-00003B030000}"/>
    <cellStyle name="Dezimal 2 2 5 2 2 4 2" xfId="7462" xr:uid="{00000000-0005-0000-0000-00003C030000}"/>
    <cellStyle name="Dezimal 2 2 5 2 2 4 2 2" xfId="17244" xr:uid="{00000000-0005-0000-0000-00003D030000}"/>
    <cellStyle name="Dezimal 2 2 5 2 2 4 3" xfId="12550" xr:uid="{00000000-0005-0000-0000-00003E030000}"/>
    <cellStyle name="Dezimal 2 2 5 2 2 5" xfId="4030" xr:uid="{00000000-0005-0000-0000-00003F030000}"/>
    <cellStyle name="Dezimal 2 2 5 2 2 5 2" xfId="9178" xr:uid="{00000000-0005-0000-0000-000040030000}"/>
    <cellStyle name="Dezimal 2 2 5 2 2 5 2 2" xfId="18808" xr:uid="{00000000-0005-0000-0000-000041030000}"/>
    <cellStyle name="Dezimal 2 2 5 2 2 5 3" xfId="14116" xr:uid="{00000000-0005-0000-0000-000042030000}"/>
    <cellStyle name="Dezimal 2 2 5 2 2 6" xfId="5746" xr:uid="{00000000-0005-0000-0000-000043030000}"/>
    <cellStyle name="Dezimal 2 2 5 2 2 6 2" xfId="15680" xr:uid="{00000000-0005-0000-0000-000044030000}"/>
    <cellStyle name="Dezimal 2 2 5 2 2 7" xfId="10895" xr:uid="{00000000-0005-0000-0000-000045030000}"/>
    <cellStyle name="Dezimal 2 2 5 2 3" xfId="54" xr:uid="{00000000-0005-0000-0000-000046030000}"/>
    <cellStyle name="Dezimal 2 2 5 2 3 2" xfId="1421" xr:uid="{00000000-0005-0000-0000-000047030000}"/>
    <cellStyle name="Dezimal 2 2 5 2 3 2 2" xfId="3172" xr:uid="{00000000-0005-0000-0000-000048030000}"/>
    <cellStyle name="Dezimal 2 2 5 2 3 2 2 2" xfId="8322" xr:uid="{00000000-0005-0000-0000-000049030000}"/>
    <cellStyle name="Dezimal 2 2 5 2 3 2 2 2 2" xfId="18028" xr:uid="{00000000-0005-0000-0000-00004A030000}"/>
    <cellStyle name="Dezimal 2 2 5 2 3 2 2 3" xfId="13334" xr:uid="{00000000-0005-0000-0000-00004B030000}"/>
    <cellStyle name="Dezimal 2 2 5 2 3 2 3" xfId="4890" xr:uid="{00000000-0005-0000-0000-00004C030000}"/>
    <cellStyle name="Dezimal 2 2 5 2 3 2 3 2" xfId="10038" xr:uid="{00000000-0005-0000-0000-00004D030000}"/>
    <cellStyle name="Dezimal 2 2 5 2 3 2 3 2 2" xfId="19592" xr:uid="{00000000-0005-0000-0000-00004E030000}"/>
    <cellStyle name="Dezimal 2 2 5 2 3 2 3 3" xfId="14900" xr:uid="{00000000-0005-0000-0000-00004F030000}"/>
    <cellStyle name="Dezimal 2 2 5 2 3 2 4" xfId="6606" xr:uid="{00000000-0005-0000-0000-000050030000}"/>
    <cellStyle name="Dezimal 2 2 5 2 3 2 4 2" xfId="16464" xr:uid="{00000000-0005-0000-0000-000051030000}"/>
    <cellStyle name="Dezimal 2 2 5 2 3 2 5" xfId="11766" xr:uid="{00000000-0005-0000-0000-000052030000}"/>
    <cellStyle name="Dezimal 2 2 5 2 3 3" xfId="2310" xr:uid="{00000000-0005-0000-0000-000053030000}"/>
    <cellStyle name="Dezimal 2 2 5 2 3 3 2" xfId="7464" xr:uid="{00000000-0005-0000-0000-000054030000}"/>
    <cellStyle name="Dezimal 2 2 5 2 3 3 2 2" xfId="17246" xr:uid="{00000000-0005-0000-0000-000055030000}"/>
    <cellStyle name="Dezimal 2 2 5 2 3 3 3" xfId="12552" xr:uid="{00000000-0005-0000-0000-000056030000}"/>
    <cellStyle name="Dezimal 2 2 5 2 3 4" xfId="4032" xr:uid="{00000000-0005-0000-0000-000057030000}"/>
    <cellStyle name="Dezimal 2 2 5 2 3 4 2" xfId="9180" xr:uid="{00000000-0005-0000-0000-000058030000}"/>
    <cellStyle name="Dezimal 2 2 5 2 3 4 2 2" xfId="18810" xr:uid="{00000000-0005-0000-0000-000059030000}"/>
    <cellStyle name="Dezimal 2 2 5 2 3 4 3" xfId="14118" xr:uid="{00000000-0005-0000-0000-00005A030000}"/>
    <cellStyle name="Dezimal 2 2 5 2 3 5" xfId="5748" xr:uid="{00000000-0005-0000-0000-00005B030000}"/>
    <cellStyle name="Dezimal 2 2 5 2 3 5 2" xfId="15682" xr:uid="{00000000-0005-0000-0000-00005C030000}"/>
    <cellStyle name="Dezimal 2 2 5 2 3 6" xfId="10897" xr:uid="{00000000-0005-0000-0000-00005D030000}"/>
    <cellStyle name="Dezimal 2 2 5 2 4" xfId="55" xr:uid="{00000000-0005-0000-0000-00005E030000}"/>
    <cellStyle name="Dezimal 2 2 5 2 4 2" xfId="1422" xr:uid="{00000000-0005-0000-0000-00005F030000}"/>
    <cellStyle name="Dezimal 2 2 5 2 4 2 2" xfId="3173" xr:uid="{00000000-0005-0000-0000-000060030000}"/>
    <cellStyle name="Dezimal 2 2 5 2 4 2 2 2" xfId="8323" xr:uid="{00000000-0005-0000-0000-000061030000}"/>
    <cellStyle name="Dezimal 2 2 5 2 4 2 2 2 2" xfId="18029" xr:uid="{00000000-0005-0000-0000-000062030000}"/>
    <cellStyle name="Dezimal 2 2 5 2 4 2 2 3" xfId="13335" xr:uid="{00000000-0005-0000-0000-000063030000}"/>
    <cellStyle name="Dezimal 2 2 5 2 4 2 3" xfId="4891" xr:uid="{00000000-0005-0000-0000-000064030000}"/>
    <cellStyle name="Dezimal 2 2 5 2 4 2 3 2" xfId="10039" xr:uid="{00000000-0005-0000-0000-000065030000}"/>
    <cellStyle name="Dezimal 2 2 5 2 4 2 3 2 2" xfId="19593" xr:uid="{00000000-0005-0000-0000-000066030000}"/>
    <cellStyle name="Dezimal 2 2 5 2 4 2 3 3" xfId="14901" xr:uid="{00000000-0005-0000-0000-000067030000}"/>
    <cellStyle name="Dezimal 2 2 5 2 4 2 4" xfId="6607" xr:uid="{00000000-0005-0000-0000-000068030000}"/>
    <cellStyle name="Dezimal 2 2 5 2 4 2 4 2" xfId="16465" xr:uid="{00000000-0005-0000-0000-000069030000}"/>
    <cellStyle name="Dezimal 2 2 5 2 4 2 5" xfId="11767" xr:uid="{00000000-0005-0000-0000-00006A030000}"/>
    <cellStyle name="Dezimal 2 2 5 2 4 3" xfId="2311" xr:uid="{00000000-0005-0000-0000-00006B030000}"/>
    <cellStyle name="Dezimal 2 2 5 2 4 3 2" xfId="7465" xr:uid="{00000000-0005-0000-0000-00006C030000}"/>
    <cellStyle name="Dezimal 2 2 5 2 4 3 2 2" xfId="17247" xr:uid="{00000000-0005-0000-0000-00006D030000}"/>
    <cellStyle name="Dezimal 2 2 5 2 4 3 3" xfId="12553" xr:uid="{00000000-0005-0000-0000-00006E030000}"/>
    <cellStyle name="Dezimal 2 2 5 2 4 4" xfId="4033" xr:uid="{00000000-0005-0000-0000-00006F030000}"/>
    <cellStyle name="Dezimal 2 2 5 2 4 4 2" xfId="9181" xr:uid="{00000000-0005-0000-0000-000070030000}"/>
    <cellStyle name="Dezimal 2 2 5 2 4 4 2 2" xfId="18811" xr:uid="{00000000-0005-0000-0000-000071030000}"/>
    <cellStyle name="Dezimal 2 2 5 2 4 4 3" xfId="14119" xr:uid="{00000000-0005-0000-0000-000072030000}"/>
    <cellStyle name="Dezimal 2 2 5 2 4 5" xfId="5749" xr:uid="{00000000-0005-0000-0000-000073030000}"/>
    <cellStyle name="Dezimal 2 2 5 2 4 5 2" xfId="15683" xr:uid="{00000000-0005-0000-0000-000074030000}"/>
    <cellStyle name="Dezimal 2 2 5 2 4 6" xfId="10898" xr:uid="{00000000-0005-0000-0000-000075030000}"/>
    <cellStyle name="Dezimal 2 2 5 2 5" xfId="1418" xr:uid="{00000000-0005-0000-0000-000076030000}"/>
    <cellStyle name="Dezimal 2 2 5 2 5 2" xfId="3169" xr:uid="{00000000-0005-0000-0000-000077030000}"/>
    <cellStyle name="Dezimal 2 2 5 2 5 2 2" xfId="8319" xr:uid="{00000000-0005-0000-0000-000078030000}"/>
    <cellStyle name="Dezimal 2 2 5 2 5 2 2 2" xfId="18025" xr:uid="{00000000-0005-0000-0000-000079030000}"/>
    <cellStyle name="Dezimal 2 2 5 2 5 2 3" xfId="13331" xr:uid="{00000000-0005-0000-0000-00007A030000}"/>
    <cellStyle name="Dezimal 2 2 5 2 5 3" xfId="4887" xr:uid="{00000000-0005-0000-0000-00007B030000}"/>
    <cellStyle name="Dezimal 2 2 5 2 5 3 2" xfId="10035" xr:uid="{00000000-0005-0000-0000-00007C030000}"/>
    <cellStyle name="Dezimal 2 2 5 2 5 3 2 2" xfId="19589" xr:uid="{00000000-0005-0000-0000-00007D030000}"/>
    <cellStyle name="Dezimal 2 2 5 2 5 3 3" xfId="14897" xr:uid="{00000000-0005-0000-0000-00007E030000}"/>
    <cellStyle name="Dezimal 2 2 5 2 5 4" xfId="6603" xr:uid="{00000000-0005-0000-0000-00007F030000}"/>
    <cellStyle name="Dezimal 2 2 5 2 5 4 2" xfId="16461" xr:uid="{00000000-0005-0000-0000-000080030000}"/>
    <cellStyle name="Dezimal 2 2 5 2 5 5" xfId="11763" xr:uid="{00000000-0005-0000-0000-000081030000}"/>
    <cellStyle name="Dezimal 2 2 5 2 6" xfId="2307" xr:uid="{00000000-0005-0000-0000-000082030000}"/>
    <cellStyle name="Dezimal 2 2 5 2 6 2" xfId="7461" xr:uid="{00000000-0005-0000-0000-000083030000}"/>
    <cellStyle name="Dezimal 2 2 5 2 6 2 2" xfId="17243" xr:uid="{00000000-0005-0000-0000-000084030000}"/>
    <cellStyle name="Dezimal 2 2 5 2 6 3" xfId="12549" xr:uid="{00000000-0005-0000-0000-000085030000}"/>
    <cellStyle name="Dezimal 2 2 5 2 7" xfId="4029" xr:uid="{00000000-0005-0000-0000-000086030000}"/>
    <cellStyle name="Dezimal 2 2 5 2 7 2" xfId="9177" xr:uid="{00000000-0005-0000-0000-000087030000}"/>
    <cellStyle name="Dezimal 2 2 5 2 7 2 2" xfId="18807" xr:uid="{00000000-0005-0000-0000-000088030000}"/>
    <cellStyle name="Dezimal 2 2 5 2 7 3" xfId="14115" xr:uid="{00000000-0005-0000-0000-000089030000}"/>
    <cellStyle name="Dezimal 2 2 5 2 8" xfId="5745" xr:uid="{00000000-0005-0000-0000-00008A030000}"/>
    <cellStyle name="Dezimal 2 2 5 2 8 2" xfId="15679" xr:uid="{00000000-0005-0000-0000-00008B030000}"/>
    <cellStyle name="Dezimal 2 2 5 2 9" xfId="10894" xr:uid="{00000000-0005-0000-0000-00008C030000}"/>
    <cellStyle name="Dezimal 2 2 5 3" xfId="56" xr:uid="{00000000-0005-0000-0000-00008D030000}"/>
    <cellStyle name="Dezimal 2 2 5 3 2" xfId="57" xr:uid="{00000000-0005-0000-0000-00008E030000}"/>
    <cellStyle name="Dezimal 2 2 5 3 2 2" xfId="1424" xr:uid="{00000000-0005-0000-0000-00008F030000}"/>
    <cellStyle name="Dezimal 2 2 5 3 2 2 2" xfId="3175" xr:uid="{00000000-0005-0000-0000-000090030000}"/>
    <cellStyle name="Dezimal 2 2 5 3 2 2 2 2" xfId="8325" xr:uid="{00000000-0005-0000-0000-000091030000}"/>
    <cellStyle name="Dezimal 2 2 5 3 2 2 2 2 2" xfId="18031" xr:uid="{00000000-0005-0000-0000-000092030000}"/>
    <cellStyle name="Dezimal 2 2 5 3 2 2 2 3" xfId="13337" xr:uid="{00000000-0005-0000-0000-000093030000}"/>
    <cellStyle name="Dezimal 2 2 5 3 2 2 3" xfId="4893" xr:uid="{00000000-0005-0000-0000-000094030000}"/>
    <cellStyle name="Dezimal 2 2 5 3 2 2 3 2" xfId="10041" xr:uid="{00000000-0005-0000-0000-000095030000}"/>
    <cellStyle name="Dezimal 2 2 5 3 2 2 3 2 2" xfId="19595" xr:uid="{00000000-0005-0000-0000-000096030000}"/>
    <cellStyle name="Dezimal 2 2 5 3 2 2 3 3" xfId="14903" xr:uid="{00000000-0005-0000-0000-000097030000}"/>
    <cellStyle name="Dezimal 2 2 5 3 2 2 4" xfId="6609" xr:uid="{00000000-0005-0000-0000-000098030000}"/>
    <cellStyle name="Dezimal 2 2 5 3 2 2 4 2" xfId="16467" xr:uid="{00000000-0005-0000-0000-000099030000}"/>
    <cellStyle name="Dezimal 2 2 5 3 2 2 5" xfId="11769" xr:uid="{00000000-0005-0000-0000-00009A030000}"/>
    <cellStyle name="Dezimal 2 2 5 3 2 3" xfId="2313" xr:uid="{00000000-0005-0000-0000-00009B030000}"/>
    <cellStyle name="Dezimal 2 2 5 3 2 3 2" xfId="7467" xr:uid="{00000000-0005-0000-0000-00009C030000}"/>
    <cellStyle name="Dezimal 2 2 5 3 2 3 2 2" xfId="17249" xr:uid="{00000000-0005-0000-0000-00009D030000}"/>
    <cellStyle name="Dezimal 2 2 5 3 2 3 3" xfId="12555" xr:uid="{00000000-0005-0000-0000-00009E030000}"/>
    <cellStyle name="Dezimal 2 2 5 3 2 4" xfId="4035" xr:uid="{00000000-0005-0000-0000-00009F030000}"/>
    <cellStyle name="Dezimal 2 2 5 3 2 4 2" xfId="9183" xr:uid="{00000000-0005-0000-0000-0000A0030000}"/>
    <cellStyle name="Dezimal 2 2 5 3 2 4 2 2" xfId="18813" xr:uid="{00000000-0005-0000-0000-0000A1030000}"/>
    <cellStyle name="Dezimal 2 2 5 3 2 4 3" xfId="14121" xr:uid="{00000000-0005-0000-0000-0000A2030000}"/>
    <cellStyle name="Dezimal 2 2 5 3 2 5" xfId="5751" xr:uid="{00000000-0005-0000-0000-0000A3030000}"/>
    <cellStyle name="Dezimal 2 2 5 3 2 5 2" xfId="15685" xr:uid="{00000000-0005-0000-0000-0000A4030000}"/>
    <cellStyle name="Dezimal 2 2 5 3 2 6" xfId="10900" xr:uid="{00000000-0005-0000-0000-0000A5030000}"/>
    <cellStyle name="Dezimal 2 2 5 3 3" xfId="1423" xr:uid="{00000000-0005-0000-0000-0000A6030000}"/>
    <cellStyle name="Dezimal 2 2 5 3 3 2" xfId="3174" xr:uid="{00000000-0005-0000-0000-0000A7030000}"/>
    <cellStyle name="Dezimal 2 2 5 3 3 2 2" xfId="8324" xr:uid="{00000000-0005-0000-0000-0000A8030000}"/>
    <cellStyle name="Dezimal 2 2 5 3 3 2 2 2" xfId="18030" xr:uid="{00000000-0005-0000-0000-0000A9030000}"/>
    <cellStyle name="Dezimal 2 2 5 3 3 2 3" xfId="13336" xr:uid="{00000000-0005-0000-0000-0000AA030000}"/>
    <cellStyle name="Dezimal 2 2 5 3 3 3" xfId="4892" xr:uid="{00000000-0005-0000-0000-0000AB030000}"/>
    <cellStyle name="Dezimal 2 2 5 3 3 3 2" xfId="10040" xr:uid="{00000000-0005-0000-0000-0000AC030000}"/>
    <cellStyle name="Dezimal 2 2 5 3 3 3 2 2" xfId="19594" xr:uid="{00000000-0005-0000-0000-0000AD030000}"/>
    <cellStyle name="Dezimal 2 2 5 3 3 3 3" xfId="14902" xr:uid="{00000000-0005-0000-0000-0000AE030000}"/>
    <cellStyle name="Dezimal 2 2 5 3 3 4" xfId="6608" xr:uid="{00000000-0005-0000-0000-0000AF030000}"/>
    <cellStyle name="Dezimal 2 2 5 3 3 4 2" xfId="16466" xr:uid="{00000000-0005-0000-0000-0000B0030000}"/>
    <cellStyle name="Dezimal 2 2 5 3 3 5" xfId="11768" xr:uid="{00000000-0005-0000-0000-0000B1030000}"/>
    <cellStyle name="Dezimal 2 2 5 3 4" xfId="2312" xr:uid="{00000000-0005-0000-0000-0000B2030000}"/>
    <cellStyle name="Dezimal 2 2 5 3 4 2" xfId="7466" xr:uid="{00000000-0005-0000-0000-0000B3030000}"/>
    <cellStyle name="Dezimal 2 2 5 3 4 2 2" xfId="17248" xr:uid="{00000000-0005-0000-0000-0000B4030000}"/>
    <cellStyle name="Dezimal 2 2 5 3 4 3" xfId="12554" xr:uid="{00000000-0005-0000-0000-0000B5030000}"/>
    <cellStyle name="Dezimal 2 2 5 3 5" xfId="4034" xr:uid="{00000000-0005-0000-0000-0000B6030000}"/>
    <cellStyle name="Dezimal 2 2 5 3 5 2" xfId="9182" xr:uid="{00000000-0005-0000-0000-0000B7030000}"/>
    <cellStyle name="Dezimal 2 2 5 3 5 2 2" xfId="18812" xr:uid="{00000000-0005-0000-0000-0000B8030000}"/>
    <cellStyle name="Dezimal 2 2 5 3 5 3" xfId="14120" xr:uid="{00000000-0005-0000-0000-0000B9030000}"/>
    <cellStyle name="Dezimal 2 2 5 3 6" xfId="5750" xr:uid="{00000000-0005-0000-0000-0000BA030000}"/>
    <cellStyle name="Dezimal 2 2 5 3 6 2" xfId="15684" xr:uid="{00000000-0005-0000-0000-0000BB030000}"/>
    <cellStyle name="Dezimal 2 2 5 3 7" xfId="10899" xr:uid="{00000000-0005-0000-0000-0000BC030000}"/>
    <cellStyle name="Dezimal 2 2 5 4" xfId="58" xr:uid="{00000000-0005-0000-0000-0000BD030000}"/>
    <cellStyle name="Dezimal 2 2 5 4 2" xfId="1425" xr:uid="{00000000-0005-0000-0000-0000BE030000}"/>
    <cellStyle name="Dezimal 2 2 5 4 2 2" xfId="3176" xr:uid="{00000000-0005-0000-0000-0000BF030000}"/>
    <cellStyle name="Dezimal 2 2 5 4 2 2 2" xfId="8326" xr:uid="{00000000-0005-0000-0000-0000C0030000}"/>
    <cellStyle name="Dezimal 2 2 5 4 2 2 2 2" xfId="18032" xr:uid="{00000000-0005-0000-0000-0000C1030000}"/>
    <cellStyle name="Dezimal 2 2 5 4 2 2 3" xfId="13338" xr:uid="{00000000-0005-0000-0000-0000C2030000}"/>
    <cellStyle name="Dezimal 2 2 5 4 2 3" xfId="4894" xr:uid="{00000000-0005-0000-0000-0000C3030000}"/>
    <cellStyle name="Dezimal 2 2 5 4 2 3 2" xfId="10042" xr:uid="{00000000-0005-0000-0000-0000C4030000}"/>
    <cellStyle name="Dezimal 2 2 5 4 2 3 2 2" xfId="19596" xr:uid="{00000000-0005-0000-0000-0000C5030000}"/>
    <cellStyle name="Dezimal 2 2 5 4 2 3 3" xfId="14904" xr:uid="{00000000-0005-0000-0000-0000C6030000}"/>
    <cellStyle name="Dezimal 2 2 5 4 2 4" xfId="6610" xr:uid="{00000000-0005-0000-0000-0000C7030000}"/>
    <cellStyle name="Dezimal 2 2 5 4 2 4 2" xfId="16468" xr:uid="{00000000-0005-0000-0000-0000C8030000}"/>
    <cellStyle name="Dezimal 2 2 5 4 2 5" xfId="11770" xr:uid="{00000000-0005-0000-0000-0000C9030000}"/>
    <cellStyle name="Dezimal 2 2 5 4 3" xfId="2314" xr:uid="{00000000-0005-0000-0000-0000CA030000}"/>
    <cellStyle name="Dezimal 2 2 5 4 3 2" xfId="7468" xr:uid="{00000000-0005-0000-0000-0000CB030000}"/>
    <cellStyle name="Dezimal 2 2 5 4 3 2 2" xfId="17250" xr:uid="{00000000-0005-0000-0000-0000CC030000}"/>
    <cellStyle name="Dezimal 2 2 5 4 3 3" xfId="12556" xr:uid="{00000000-0005-0000-0000-0000CD030000}"/>
    <cellStyle name="Dezimal 2 2 5 4 4" xfId="4036" xr:uid="{00000000-0005-0000-0000-0000CE030000}"/>
    <cellStyle name="Dezimal 2 2 5 4 4 2" xfId="9184" xr:uid="{00000000-0005-0000-0000-0000CF030000}"/>
    <cellStyle name="Dezimal 2 2 5 4 4 2 2" xfId="18814" xr:uid="{00000000-0005-0000-0000-0000D0030000}"/>
    <cellStyle name="Dezimal 2 2 5 4 4 3" xfId="14122" xr:uid="{00000000-0005-0000-0000-0000D1030000}"/>
    <cellStyle name="Dezimal 2 2 5 4 5" xfId="5752" xr:uid="{00000000-0005-0000-0000-0000D2030000}"/>
    <cellStyle name="Dezimal 2 2 5 4 5 2" xfId="15686" xr:uid="{00000000-0005-0000-0000-0000D3030000}"/>
    <cellStyle name="Dezimal 2 2 5 4 6" xfId="10901" xr:uid="{00000000-0005-0000-0000-0000D4030000}"/>
    <cellStyle name="Dezimal 2 2 5 5" xfId="59" xr:uid="{00000000-0005-0000-0000-0000D5030000}"/>
    <cellStyle name="Dezimal 2 2 5 5 2" xfId="1426" xr:uid="{00000000-0005-0000-0000-0000D6030000}"/>
    <cellStyle name="Dezimal 2 2 5 5 2 2" xfId="3177" xr:uid="{00000000-0005-0000-0000-0000D7030000}"/>
    <cellStyle name="Dezimal 2 2 5 5 2 2 2" xfId="8327" xr:uid="{00000000-0005-0000-0000-0000D8030000}"/>
    <cellStyle name="Dezimal 2 2 5 5 2 2 2 2" xfId="18033" xr:uid="{00000000-0005-0000-0000-0000D9030000}"/>
    <cellStyle name="Dezimal 2 2 5 5 2 2 3" xfId="13339" xr:uid="{00000000-0005-0000-0000-0000DA030000}"/>
    <cellStyle name="Dezimal 2 2 5 5 2 3" xfId="4895" xr:uid="{00000000-0005-0000-0000-0000DB030000}"/>
    <cellStyle name="Dezimal 2 2 5 5 2 3 2" xfId="10043" xr:uid="{00000000-0005-0000-0000-0000DC030000}"/>
    <cellStyle name="Dezimal 2 2 5 5 2 3 2 2" xfId="19597" xr:uid="{00000000-0005-0000-0000-0000DD030000}"/>
    <cellStyle name="Dezimal 2 2 5 5 2 3 3" xfId="14905" xr:uid="{00000000-0005-0000-0000-0000DE030000}"/>
    <cellStyle name="Dezimal 2 2 5 5 2 4" xfId="6611" xr:uid="{00000000-0005-0000-0000-0000DF030000}"/>
    <cellStyle name="Dezimal 2 2 5 5 2 4 2" xfId="16469" xr:uid="{00000000-0005-0000-0000-0000E0030000}"/>
    <cellStyle name="Dezimal 2 2 5 5 2 5" xfId="11771" xr:uid="{00000000-0005-0000-0000-0000E1030000}"/>
    <cellStyle name="Dezimal 2 2 5 5 3" xfId="2315" xr:uid="{00000000-0005-0000-0000-0000E2030000}"/>
    <cellStyle name="Dezimal 2 2 5 5 3 2" xfId="7469" xr:uid="{00000000-0005-0000-0000-0000E3030000}"/>
    <cellStyle name="Dezimal 2 2 5 5 3 2 2" xfId="17251" xr:uid="{00000000-0005-0000-0000-0000E4030000}"/>
    <cellStyle name="Dezimal 2 2 5 5 3 3" xfId="12557" xr:uid="{00000000-0005-0000-0000-0000E5030000}"/>
    <cellStyle name="Dezimal 2 2 5 5 4" xfId="4037" xr:uid="{00000000-0005-0000-0000-0000E6030000}"/>
    <cellStyle name="Dezimal 2 2 5 5 4 2" xfId="9185" xr:uid="{00000000-0005-0000-0000-0000E7030000}"/>
    <cellStyle name="Dezimal 2 2 5 5 4 2 2" xfId="18815" xr:uid="{00000000-0005-0000-0000-0000E8030000}"/>
    <cellStyle name="Dezimal 2 2 5 5 4 3" xfId="14123" xr:uid="{00000000-0005-0000-0000-0000E9030000}"/>
    <cellStyle name="Dezimal 2 2 5 5 5" xfId="5753" xr:uid="{00000000-0005-0000-0000-0000EA030000}"/>
    <cellStyle name="Dezimal 2 2 5 5 5 2" xfId="15687" xr:uid="{00000000-0005-0000-0000-0000EB030000}"/>
    <cellStyle name="Dezimal 2 2 5 5 6" xfId="10902" xr:uid="{00000000-0005-0000-0000-0000EC030000}"/>
    <cellStyle name="Dezimal 2 2 5 6" xfId="1417" xr:uid="{00000000-0005-0000-0000-0000ED030000}"/>
    <cellStyle name="Dezimal 2 2 5 6 2" xfId="3168" xr:uid="{00000000-0005-0000-0000-0000EE030000}"/>
    <cellStyle name="Dezimal 2 2 5 6 2 2" xfId="8318" xr:uid="{00000000-0005-0000-0000-0000EF030000}"/>
    <cellStyle name="Dezimal 2 2 5 6 2 2 2" xfId="18024" xr:uid="{00000000-0005-0000-0000-0000F0030000}"/>
    <cellStyle name="Dezimal 2 2 5 6 2 3" xfId="13330" xr:uid="{00000000-0005-0000-0000-0000F1030000}"/>
    <cellStyle name="Dezimal 2 2 5 6 3" xfId="4886" xr:uid="{00000000-0005-0000-0000-0000F2030000}"/>
    <cellStyle name="Dezimal 2 2 5 6 3 2" xfId="10034" xr:uid="{00000000-0005-0000-0000-0000F3030000}"/>
    <cellStyle name="Dezimal 2 2 5 6 3 2 2" xfId="19588" xr:uid="{00000000-0005-0000-0000-0000F4030000}"/>
    <cellStyle name="Dezimal 2 2 5 6 3 3" xfId="14896" xr:uid="{00000000-0005-0000-0000-0000F5030000}"/>
    <cellStyle name="Dezimal 2 2 5 6 4" xfId="6602" xr:uid="{00000000-0005-0000-0000-0000F6030000}"/>
    <cellStyle name="Dezimal 2 2 5 6 4 2" xfId="16460" xr:uid="{00000000-0005-0000-0000-0000F7030000}"/>
    <cellStyle name="Dezimal 2 2 5 6 5" xfId="11762" xr:uid="{00000000-0005-0000-0000-0000F8030000}"/>
    <cellStyle name="Dezimal 2 2 5 7" xfId="2306" xr:uid="{00000000-0005-0000-0000-0000F9030000}"/>
    <cellStyle name="Dezimal 2 2 5 7 2" xfId="7460" xr:uid="{00000000-0005-0000-0000-0000FA030000}"/>
    <cellStyle name="Dezimal 2 2 5 7 2 2" xfId="17242" xr:uid="{00000000-0005-0000-0000-0000FB030000}"/>
    <cellStyle name="Dezimal 2 2 5 7 3" xfId="12548" xr:uid="{00000000-0005-0000-0000-0000FC030000}"/>
    <cellStyle name="Dezimal 2 2 5 8" xfId="4028" xr:uid="{00000000-0005-0000-0000-0000FD030000}"/>
    <cellStyle name="Dezimal 2 2 5 8 2" xfId="9176" xr:uid="{00000000-0005-0000-0000-0000FE030000}"/>
    <cellStyle name="Dezimal 2 2 5 8 2 2" xfId="18806" xr:uid="{00000000-0005-0000-0000-0000FF030000}"/>
    <cellStyle name="Dezimal 2 2 5 8 3" xfId="14114" xr:uid="{00000000-0005-0000-0000-000000040000}"/>
    <cellStyle name="Dezimal 2 2 5 9" xfId="5744" xr:uid="{00000000-0005-0000-0000-000001040000}"/>
    <cellStyle name="Dezimal 2 2 5 9 2" xfId="15678" xr:uid="{00000000-0005-0000-0000-000002040000}"/>
    <cellStyle name="Dezimal 2 2 6" xfId="60" xr:uid="{00000000-0005-0000-0000-000003040000}"/>
    <cellStyle name="Dezimal 2 2 6 10" xfId="10903" xr:uid="{00000000-0005-0000-0000-000004040000}"/>
    <cellStyle name="Dezimal 2 2 6 2" xfId="61" xr:uid="{00000000-0005-0000-0000-000005040000}"/>
    <cellStyle name="Dezimal 2 2 6 2 2" xfId="62" xr:uid="{00000000-0005-0000-0000-000006040000}"/>
    <cellStyle name="Dezimal 2 2 6 2 2 2" xfId="63" xr:uid="{00000000-0005-0000-0000-000007040000}"/>
    <cellStyle name="Dezimal 2 2 6 2 2 2 2" xfId="1430" xr:uid="{00000000-0005-0000-0000-000008040000}"/>
    <cellStyle name="Dezimal 2 2 6 2 2 2 2 2" xfId="3181" xr:uid="{00000000-0005-0000-0000-000009040000}"/>
    <cellStyle name="Dezimal 2 2 6 2 2 2 2 2 2" xfId="8331" xr:uid="{00000000-0005-0000-0000-00000A040000}"/>
    <cellStyle name="Dezimal 2 2 6 2 2 2 2 2 2 2" xfId="18037" xr:uid="{00000000-0005-0000-0000-00000B040000}"/>
    <cellStyle name="Dezimal 2 2 6 2 2 2 2 2 3" xfId="13343" xr:uid="{00000000-0005-0000-0000-00000C040000}"/>
    <cellStyle name="Dezimal 2 2 6 2 2 2 2 3" xfId="4899" xr:uid="{00000000-0005-0000-0000-00000D040000}"/>
    <cellStyle name="Dezimal 2 2 6 2 2 2 2 3 2" xfId="10047" xr:uid="{00000000-0005-0000-0000-00000E040000}"/>
    <cellStyle name="Dezimal 2 2 6 2 2 2 2 3 2 2" xfId="19601" xr:uid="{00000000-0005-0000-0000-00000F040000}"/>
    <cellStyle name="Dezimal 2 2 6 2 2 2 2 3 3" xfId="14909" xr:uid="{00000000-0005-0000-0000-000010040000}"/>
    <cellStyle name="Dezimal 2 2 6 2 2 2 2 4" xfId="6615" xr:uid="{00000000-0005-0000-0000-000011040000}"/>
    <cellStyle name="Dezimal 2 2 6 2 2 2 2 4 2" xfId="16473" xr:uid="{00000000-0005-0000-0000-000012040000}"/>
    <cellStyle name="Dezimal 2 2 6 2 2 2 2 5" xfId="11775" xr:uid="{00000000-0005-0000-0000-000013040000}"/>
    <cellStyle name="Dezimal 2 2 6 2 2 2 3" xfId="2319" xr:uid="{00000000-0005-0000-0000-000014040000}"/>
    <cellStyle name="Dezimal 2 2 6 2 2 2 3 2" xfId="7473" xr:uid="{00000000-0005-0000-0000-000015040000}"/>
    <cellStyle name="Dezimal 2 2 6 2 2 2 3 2 2" xfId="17255" xr:uid="{00000000-0005-0000-0000-000016040000}"/>
    <cellStyle name="Dezimal 2 2 6 2 2 2 3 3" xfId="12561" xr:uid="{00000000-0005-0000-0000-000017040000}"/>
    <cellStyle name="Dezimal 2 2 6 2 2 2 4" xfId="4041" xr:uid="{00000000-0005-0000-0000-000018040000}"/>
    <cellStyle name="Dezimal 2 2 6 2 2 2 4 2" xfId="9189" xr:uid="{00000000-0005-0000-0000-000019040000}"/>
    <cellStyle name="Dezimal 2 2 6 2 2 2 4 2 2" xfId="18819" xr:uid="{00000000-0005-0000-0000-00001A040000}"/>
    <cellStyle name="Dezimal 2 2 6 2 2 2 4 3" xfId="14127" xr:uid="{00000000-0005-0000-0000-00001B040000}"/>
    <cellStyle name="Dezimal 2 2 6 2 2 2 5" xfId="5757" xr:uid="{00000000-0005-0000-0000-00001C040000}"/>
    <cellStyle name="Dezimal 2 2 6 2 2 2 5 2" xfId="15691" xr:uid="{00000000-0005-0000-0000-00001D040000}"/>
    <cellStyle name="Dezimal 2 2 6 2 2 2 6" xfId="10906" xr:uid="{00000000-0005-0000-0000-00001E040000}"/>
    <cellStyle name="Dezimal 2 2 6 2 2 3" xfId="1429" xr:uid="{00000000-0005-0000-0000-00001F040000}"/>
    <cellStyle name="Dezimal 2 2 6 2 2 3 2" xfId="3180" xr:uid="{00000000-0005-0000-0000-000020040000}"/>
    <cellStyle name="Dezimal 2 2 6 2 2 3 2 2" xfId="8330" xr:uid="{00000000-0005-0000-0000-000021040000}"/>
    <cellStyle name="Dezimal 2 2 6 2 2 3 2 2 2" xfId="18036" xr:uid="{00000000-0005-0000-0000-000022040000}"/>
    <cellStyle name="Dezimal 2 2 6 2 2 3 2 3" xfId="13342" xr:uid="{00000000-0005-0000-0000-000023040000}"/>
    <cellStyle name="Dezimal 2 2 6 2 2 3 3" xfId="4898" xr:uid="{00000000-0005-0000-0000-000024040000}"/>
    <cellStyle name="Dezimal 2 2 6 2 2 3 3 2" xfId="10046" xr:uid="{00000000-0005-0000-0000-000025040000}"/>
    <cellStyle name="Dezimal 2 2 6 2 2 3 3 2 2" xfId="19600" xr:uid="{00000000-0005-0000-0000-000026040000}"/>
    <cellStyle name="Dezimal 2 2 6 2 2 3 3 3" xfId="14908" xr:uid="{00000000-0005-0000-0000-000027040000}"/>
    <cellStyle name="Dezimal 2 2 6 2 2 3 4" xfId="6614" xr:uid="{00000000-0005-0000-0000-000028040000}"/>
    <cellStyle name="Dezimal 2 2 6 2 2 3 4 2" xfId="16472" xr:uid="{00000000-0005-0000-0000-000029040000}"/>
    <cellStyle name="Dezimal 2 2 6 2 2 3 5" xfId="11774" xr:uid="{00000000-0005-0000-0000-00002A040000}"/>
    <cellStyle name="Dezimal 2 2 6 2 2 4" xfId="2318" xr:uid="{00000000-0005-0000-0000-00002B040000}"/>
    <cellStyle name="Dezimal 2 2 6 2 2 4 2" xfId="7472" xr:uid="{00000000-0005-0000-0000-00002C040000}"/>
    <cellStyle name="Dezimal 2 2 6 2 2 4 2 2" xfId="17254" xr:uid="{00000000-0005-0000-0000-00002D040000}"/>
    <cellStyle name="Dezimal 2 2 6 2 2 4 3" xfId="12560" xr:uid="{00000000-0005-0000-0000-00002E040000}"/>
    <cellStyle name="Dezimal 2 2 6 2 2 5" xfId="4040" xr:uid="{00000000-0005-0000-0000-00002F040000}"/>
    <cellStyle name="Dezimal 2 2 6 2 2 5 2" xfId="9188" xr:uid="{00000000-0005-0000-0000-000030040000}"/>
    <cellStyle name="Dezimal 2 2 6 2 2 5 2 2" xfId="18818" xr:uid="{00000000-0005-0000-0000-000031040000}"/>
    <cellStyle name="Dezimal 2 2 6 2 2 5 3" xfId="14126" xr:uid="{00000000-0005-0000-0000-000032040000}"/>
    <cellStyle name="Dezimal 2 2 6 2 2 6" xfId="5756" xr:uid="{00000000-0005-0000-0000-000033040000}"/>
    <cellStyle name="Dezimal 2 2 6 2 2 6 2" xfId="15690" xr:uid="{00000000-0005-0000-0000-000034040000}"/>
    <cellStyle name="Dezimal 2 2 6 2 2 7" xfId="10905" xr:uid="{00000000-0005-0000-0000-000035040000}"/>
    <cellStyle name="Dezimal 2 2 6 2 3" xfId="64" xr:uid="{00000000-0005-0000-0000-000036040000}"/>
    <cellStyle name="Dezimal 2 2 6 2 3 2" xfId="1431" xr:uid="{00000000-0005-0000-0000-000037040000}"/>
    <cellStyle name="Dezimal 2 2 6 2 3 2 2" xfId="3182" xr:uid="{00000000-0005-0000-0000-000038040000}"/>
    <cellStyle name="Dezimal 2 2 6 2 3 2 2 2" xfId="8332" xr:uid="{00000000-0005-0000-0000-000039040000}"/>
    <cellStyle name="Dezimal 2 2 6 2 3 2 2 2 2" xfId="18038" xr:uid="{00000000-0005-0000-0000-00003A040000}"/>
    <cellStyle name="Dezimal 2 2 6 2 3 2 2 3" xfId="13344" xr:uid="{00000000-0005-0000-0000-00003B040000}"/>
    <cellStyle name="Dezimal 2 2 6 2 3 2 3" xfId="4900" xr:uid="{00000000-0005-0000-0000-00003C040000}"/>
    <cellStyle name="Dezimal 2 2 6 2 3 2 3 2" xfId="10048" xr:uid="{00000000-0005-0000-0000-00003D040000}"/>
    <cellStyle name="Dezimal 2 2 6 2 3 2 3 2 2" xfId="19602" xr:uid="{00000000-0005-0000-0000-00003E040000}"/>
    <cellStyle name="Dezimal 2 2 6 2 3 2 3 3" xfId="14910" xr:uid="{00000000-0005-0000-0000-00003F040000}"/>
    <cellStyle name="Dezimal 2 2 6 2 3 2 4" xfId="6616" xr:uid="{00000000-0005-0000-0000-000040040000}"/>
    <cellStyle name="Dezimal 2 2 6 2 3 2 4 2" xfId="16474" xr:uid="{00000000-0005-0000-0000-000041040000}"/>
    <cellStyle name="Dezimal 2 2 6 2 3 2 5" xfId="11776" xr:uid="{00000000-0005-0000-0000-000042040000}"/>
    <cellStyle name="Dezimal 2 2 6 2 3 3" xfId="2320" xr:uid="{00000000-0005-0000-0000-000043040000}"/>
    <cellStyle name="Dezimal 2 2 6 2 3 3 2" xfId="7474" xr:uid="{00000000-0005-0000-0000-000044040000}"/>
    <cellStyle name="Dezimal 2 2 6 2 3 3 2 2" xfId="17256" xr:uid="{00000000-0005-0000-0000-000045040000}"/>
    <cellStyle name="Dezimal 2 2 6 2 3 3 3" xfId="12562" xr:uid="{00000000-0005-0000-0000-000046040000}"/>
    <cellStyle name="Dezimal 2 2 6 2 3 4" xfId="4042" xr:uid="{00000000-0005-0000-0000-000047040000}"/>
    <cellStyle name="Dezimal 2 2 6 2 3 4 2" xfId="9190" xr:uid="{00000000-0005-0000-0000-000048040000}"/>
    <cellStyle name="Dezimal 2 2 6 2 3 4 2 2" xfId="18820" xr:uid="{00000000-0005-0000-0000-000049040000}"/>
    <cellStyle name="Dezimal 2 2 6 2 3 4 3" xfId="14128" xr:uid="{00000000-0005-0000-0000-00004A040000}"/>
    <cellStyle name="Dezimal 2 2 6 2 3 5" xfId="5758" xr:uid="{00000000-0005-0000-0000-00004B040000}"/>
    <cellStyle name="Dezimal 2 2 6 2 3 5 2" xfId="15692" xr:uid="{00000000-0005-0000-0000-00004C040000}"/>
    <cellStyle name="Dezimal 2 2 6 2 3 6" xfId="10907" xr:uid="{00000000-0005-0000-0000-00004D040000}"/>
    <cellStyle name="Dezimal 2 2 6 2 4" xfId="65" xr:uid="{00000000-0005-0000-0000-00004E040000}"/>
    <cellStyle name="Dezimal 2 2 6 2 4 2" xfId="1432" xr:uid="{00000000-0005-0000-0000-00004F040000}"/>
    <cellStyle name="Dezimal 2 2 6 2 4 2 2" xfId="3183" xr:uid="{00000000-0005-0000-0000-000050040000}"/>
    <cellStyle name="Dezimal 2 2 6 2 4 2 2 2" xfId="8333" xr:uid="{00000000-0005-0000-0000-000051040000}"/>
    <cellStyle name="Dezimal 2 2 6 2 4 2 2 2 2" xfId="18039" xr:uid="{00000000-0005-0000-0000-000052040000}"/>
    <cellStyle name="Dezimal 2 2 6 2 4 2 2 3" xfId="13345" xr:uid="{00000000-0005-0000-0000-000053040000}"/>
    <cellStyle name="Dezimal 2 2 6 2 4 2 3" xfId="4901" xr:uid="{00000000-0005-0000-0000-000054040000}"/>
    <cellStyle name="Dezimal 2 2 6 2 4 2 3 2" xfId="10049" xr:uid="{00000000-0005-0000-0000-000055040000}"/>
    <cellStyle name="Dezimal 2 2 6 2 4 2 3 2 2" xfId="19603" xr:uid="{00000000-0005-0000-0000-000056040000}"/>
    <cellStyle name="Dezimal 2 2 6 2 4 2 3 3" xfId="14911" xr:uid="{00000000-0005-0000-0000-000057040000}"/>
    <cellStyle name="Dezimal 2 2 6 2 4 2 4" xfId="6617" xr:uid="{00000000-0005-0000-0000-000058040000}"/>
    <cellStyle name="Dezimal 2 2 6 2 4 2 4 2" xfId="16475" xr:uid="{00000000-0005-0000-0000-000059040000}"/>
    <cellStyle name="Dezimal 2 2 6 2 4 2 5" xfId="11777" xr:uid="{00000000-0005-0000-0000-00005A040000}"/>
    <cellStyle name="Dezimal 2 2 6 2 4 3" xfId="2321" xr:uid="{00000000-0005-0000-0000-00005B040000}"/>
    <cellStyle name="Dezimal 2 2 6 2 4 3 2" xfId="7475" xr:uid="{00000000-0005-0000-0000-00005C040000}"/>
    <cellStyle name="Dezimal 2 2 6 2 4 3 2 2" xfId="17257" xr:uid="{00000000-0005-0000-0000-00005D040000}"/>
    <cellStyle name="Dezimal 2 2 6 2 4 3 3" xfId="12563" xr:uid="{00000000-0005-0000-0000-00005E040000}"/>
    <cellStyle name="Dezimal 2 2 6 2 4 4" xfId="4043" xr:uid="{00000000-0005-0000-0000-00005F040000}"/>
    <cellStyle name="Dezimal 2 2 6 2 4 4 2" xfId="9191" xr:uid="{00000000-0005-0000-0000-000060040000}"/>
    <cellStyle name="Dezimal 2 2 6 2 4 4 2 2" xfId="18821" xr:uid="{00000000-0005-0000-0000-000061040000}"/>
    <cellStyle name="Dezimal 2 2 6 2 4 4 3" xfId="14129" xr:uid="{00000000-0005-0000-0000-000062040000}"/>
    <cellStyle name="Dezimal 2 2 6 2 4 5" xfId="5759" xr:uid="{00000000-0005-0000-0000-000063040000}"/>
    <cellStyle name="Dezimal 2 2 6 2 4 5 2" xfId="15693" xr:uid="{00000000-0005-0000-0000-000064040000}"/>
    <cellStyle name="Dezimal 2 2 6 2 4 6" xfId="10908" xr:uid="{00000000-0005-0000-0000-000065040000}"/>
    <cellStyle name="Dezimal 2 2 6 2 5" xfId="1428" xr:uid="{00000000-0005-0000-0000-000066040000}"/>
    <cellStyle name="Dezimal 2 2 6 2 5 2" xfId="3179" xr:uid="{00000000-0005-0000-0000-000067040000}"/>
    <cellStyle name="Dezimal 2 2 6 2 5 2 2" xfId="8329" xr:uid="{00000000-0005-0000-0000-000068040000}"/>
    <cellStyle name="Dezimal 2 2 6 2 5 2 2 2" xfId="18035" xr:uid="{00000000-0005-0000-0000-000069040000}"/>
    <cellStyle name="Dezimal 2 2 6 2 5 2 3" xfId="13341" xr:uid="{00000000-0005-0000-0000-00006A040000}"/>
    <cellStyle name="Dezimal 2 2 6 2 5 3" xfId="4897" xr:uid="{00000000-0005-0000-0000-00006B040000}"/>
    <cellStyle name="Dezimal 2 2 6 2 5 3 2" xfId="10045" xr:uid="{00000000-0005-0000-0000-00006C040000}"/>
    <cellStyle name="Dezimal 2 2 6 2 5 3 2 2" xfId="19599" xr:uid="{00000000-0005-0000-0000-00006D040000}"/>
    <cellStyle name="Dezimal 2 2 6 2 5 3 3" xfId="14907" xr:uid="{00000000-0005-0000-0000-00006E040000}"/>
    <cellStyle name="Dezimal 2 2 6 2 5 4" xfId="6613" xr:uid="{00000000-0005-0000-0000-00006F040000}"/>
    <cellStyle name="Dezimal 2 2 6 2 5 4 2" xfId="16471" xr:uid="{00000000-0005-0000-0000-000070040000}"/>
    <cellStyle name="Dezimal 2 2 6 2 5 5" xfId="11773" xr:uid="{00000000-0005-0000-0000-000071040000}"/>
    <cellStyle name="Dezimal 2 2 6 2 6" xfId="2317" xr:uid="{00000000-0005-0000-0000-000072040000}"/>
    <cellStyle name="Dezimal 2 2 6 2 6 2" xfId="7471" xr:uid="{00000000-0005-0000-0000-000073040000}"/>
    <cellStyle name="Dezimal 2 2 6 2 6 2 2" xfId="17253" xr:uid="{00000000-0005-0000-0000-000074040000}"/>
    <cellStyle name="Dezimal 2 2 6 2 6 3" xfId="12559" xr:uid="{00000000-0005-0000-0000-000075040000}"/>
    <cellStyle name="Dezimal 2 2 6 2 7" xfId="4039" xr:uid="{00000000-0005-0000-0000-000076040000}"/>
    <cellStyle name="Dezimal 2 2 6 2 7 2" xfId="9187" xr:uid="{00000000-0005-0000-0000-000077040000}"/>
    <cellStyle name="Dezimal 2 2 6 2 7 2 2" xfId="18817" xr:uid="{00000000-0005-0000-0000-000078040000}"/>
    <cellStyle name="Dezimal 2 2 6 2 7 3" xfId="14125" xr:uid="{00000000-0005-0000-0000-000079040000}"/>
    <cellStyle name="Dezimal 2 2 6 2 8" xfId="5755" xr:uid="{00000000-0005-0000-0000-00007A040000}"/>
    <cellStyle name="Dezimal 2 2 6 2 8 2" xfId="15689" xr:uid="{00000000-0005-0000-0000-00007B040000}"/>
    <cellStyle name="Dezimal 2 2 6 2 9" xfId="10904" xr:uid="{00000000-0005-0000-0000-00007C040000}"/>
    <cellStyle name="Dezimal 2 2 6 3" xfId="66" xr:uid="{00000000-0005-0000-0000-00007D040000}"/>
    <cellStyle name="Dezimal 2 2 6 3 2" xfId="67" xr:uid="{00000000-0005-0000-0000-00007E040000}"/>
    <cellStyle name="Dezimal 2 2 6 3 2 2" xfId="1434" xr:uid="{00000000-0005-0000-0000-00007F040000}"/>
    <cellStyle name="Dezimal 2 2 6 3 2 2 2" xfId="3185" xr:uid="{00000000-0005-0000-0000-000080040000}"/>
    <cellStyle name="Dezimal 2 2 6 3 2 2 2 2" xfId="8335" xr:uid="{00000000-0005-0000-0000-000081040000}"/>
    <cellStyle name="Dezimal 2 2 6 3 2 2 2 2 2" xfId="18041" xr:uid="{00000000-0005-0000-0000-000082040000}"/>
    <cellStyle name="Dezimal 2 2 6 3 2 2 2 3" xfId="13347" xr:uid="{00000000-0005-0000-0000-000083040000}"/>
    <cellStyle name="Dezimal 2 2 6 3 2 2 3" xfId="4903" xr:uid="{00000000-0005-0000-0000-000084040000}"/>
    <cellStyle name="Dezimal 2 2 6 3 2 2 3 2" xfId="10051" xr:uid="{00000000-0005-0000-0000-000085040000}"/>
    <cellStyle name="Dezimal 2 2 6 3 2 2 3 2 2" xfId="19605" xr:uid="{00000000-0005-0000-0000-000086040000}"/>
    <cellStyle name="Dezimal 2 2 6 3 2 2 3 3" xfId="14913" xr:uid="{00000000-0005-0000-0000-000087040000}"/>
    <cellStyle name="Dezimal 2 2 6 3 2 2 4" xfId="6619" xr:uid="{00000000-0005-0000-0000-000088040000}"/>
    <cellStyle name="Dezimal 2 2 6 3 2 2 4 2" xfId="16477" xr:uid="{00000000-0005-0000-0000-000089040000}"/>
    <cellStyle name="Dezimal 2 2 6 3 2 2 5" xfId="11779" xr:uid="{00000000-0005-0000-0000-00008A040000}"/>
    <cellStyle name="Dezimal 2 2 6 3 2 3" xfId="2323" xr:uid="{00000000-0005-0000-0000-00008B040000}"/>
    <cellStyle name="Dezimal 2 2 6 3 2 3 2" xfId="7477" xr:uid="{00000000-0005-0000-0000-00008C040000}"/>
    <cellStyle name="Dezimal 2 2 6 3 2 3 2 2" xfId="17259" xr:uid="{00000000-0005-0000-0000-00008D040000}"/>
    <cellStyle name="Dezimal 2 2 6 3 2 3 3" xfId="12565" xr:uid="{00000000-0005-0000-0000-00008E040000}"/>
    <cellStyle name="Dezimal 2 2 6 3 2 4" xfId="4045" xr:uid="{00000000-0005-0000-0000-00008F040000}"/>
    <cellStyle name="Dezimal 2 2 6 3 2 4 2" xfId="9193" xr:uid="{00000000-0005-0000-0000-000090040000}"/>
    <cellStyle name="Dezimal 2 2 6 3 2 4 2 2" xfId="18823" xr:uid="{00000000-0005-0000-0000-000091040000}"/>
    <cellStyle name="Dezimal 2 2 6 3 2 4 3" xfId="14131" xr:uid="{00000000-0005-0000-0000-000092040000}"/>
    <cellStyle name="Dezimal 2 2 6 3 2 5" xfId="5761" xr:uid="{00000000-0005-0000-0000-000093040000}"/>
    <cellStyle name="Dezimal 2 2 6 3 2 5 2" xfId="15695" xr:uid="{00000000-0005-0000-0000-000094040000}"/>
    <cellStyle name="Dezimal 2 2 6 3 2 6" xfId="10910" xr:uid="{00000000-0005-0000-0000-000095040000}"/>
    <cellStyle name="Dezimal 2 2 6 3 3" xfId="1433" xr:uid="{00000000-0005-0000-0000-000096040000}"/>
    <cellStyle name="Dezimal 2 2 6 3 3 2" xfId="3184" xr:uid="{00000000-0005-0000-0000-000097040000}"/>
    <cellStyle name="Dezimal 2 2 6 3 3 2 2" xfId="8334" xr:uid="{00000000-0005-0000-0000-000098040000}"/>
    <cellStyle name="Dezimal 2 2 6 3 3 2 2 2" xfId="18040" xr:uid="{00000000-0005-0000-0000-000099040000}"/>
    <cellStyle name="Dezimal 2 2 6 3 3 2 3" xfId="13346" xr:uid="{00000000-0005-0000-0000-00009A040000}"/>
    <cellStyle name="Dezimal 2 2 6 3 3 3" xfId="4902" xr:uid="{00000000-0005-0000-0000-00009B040000}"/>
    <cellStyle name="Dezimal 2 2 6 3 3 3 2" xfId="10050" xr:uid="{00000000-0005-0000-0000-00009C040000}"/>
    <cellStyle name="Dezimal 2 2 6 3 3 3 2 2" xfId="19604" xr:uid="{00000000-0005-0000-0000-00009D040000}"/>
    <cellStyle name="Dezimal 2 2 6 3 3 3 3" xfId="14912" xr:uid="{00000000-0005-0000-0000-00009E040000}"/>
    <cellStyle name="Dezimal 2 2 6 3 3 4" xfId="6618" xr:uid="{00000000-0005-0000-0000-00009F040000}"/>
    <cellStyle name="Dezimal 2 2 6 3 3 4 2" xfId="16476" xr:uid="{00000000-0005-0000-0000-0000A0040000}"/>
    <cellStyle name="Dezimal 2 2 6 3 3 5" xfId="11778" xr:uid="{00000000-0005-0000-0000-0000A1040000}"/>
    <cellStyle name="Dezimal 2 2 6 3 4" xfId="2322" xr:uid="{00000000-0005-0000-0000-0000A2040000}"/>
    <cellStyle name="Dezimal 2 2 6 3 4 2" xfId="7476" xr:uid="{00000000-0005-0000-0000-0000A3040000}"/>
    <cellStyle name="Dezimal 2 2 6 3 4 2 2" xfId="17258" xr:uid="{00000000-0005-0000-0000-0000A4040000}"/>
    <cellStyle name="Dezimal 2 2 6 3 4 3" xfId="12564" xr:uid="{00000000-0005-0000-0000-0000A5040000}"/>
    <cellStyle name="Dezimal 2 2 6 3 5" xfId="4044" xr:uid="{00000000-0005-0000-0000-0000A6040000}"/>
    <cellStyle name="Dezimal 2 2 6 3 5 2" xfId="9192" xr:uid="{00000000-0005-0000-0000-0000A7040000}"/>
    <cellStyle name="Dezimal 2 2 6 3 5 2 2" xfId="18822" xr:uid="{00000000-0005-0000-0000-0000A8040000}"/>
    <cellStyle name="Dezimal 2 2 6 3 5 3" xfId="14130" xr:uid="{00000000-0005-0000-0000-0000A9040000}"/>
    <cellStyle name="Dezimal 2 2 6 3 6" xfId="5760" xr:uid="{00000000-0005-0000-0000-0000AA040000}"/>
    <cellStyle name="Dezimal 2 2 6 3 6 2" xfId="15694" xr:uid="{00000000-0005-0000-0000-0000AB040000}"/>
    <cellStyle name="Dezimal 2 2 6 3 7" xfId="10909" xr:uid="{00000000-0005-0000-0000-0000AC040000}"/>
    <cellStyle name="Dezimal 2 2 6 4" xfId="68" xr:uid="{00000000-0005-0000-0000-0000AD040000}"/>
    <cellStyle name="Dezimal 2 2 6 4 2" xfId="1435" xr:uid="{00000000-0005-0000-0000-0000AE040000}"/>
    <cellStyle name="Dezimal 2 2 6 4 2 2" xfId="3186" xr:uid="{00000000-0005-0000-0000-0000AF040000}"/>
    <cellStyle name="Dezimal 2 2 6 4 2 2 2" xfId="8336" xr:uid="{00000000-0005-0000-0000-0000B0040000}"/>
    <cellStyle name="Dezimal 2 2 6 4 2 2 2 2" xfId="18042" xr:uid="{00000000-0005-0000-0000-0000B1040000}"/>
    <cellStyle name="Dezimal 2 2 6 4 2 2 3" xfId="13348" xr:uid="{00000000-0005-0000-0000-0000B2040000}"/>
    <cellStyle name="Dezimal 2 2 6 4 2 3" xfId="4904" xr:uid="{00000000-0005-0000-0000-0000B3040000}"/>
    <cellStyle name="Dezimal 2 2 6 4 2 3 2" xfId="10052" xr:uid="{00000000-0005-0000-0000-0000B4040000}"/>
    <cellStyle name="Dezimal 2 2 6 4 2 3 2 2" xfId="19606" xr:uid="{00000000-0005-0000-0000-0000B5040000}"/>
    <cellStyle name="Dezimal 2 2 6 4 2 3 3" xfId="14914" xr:uid="{00000000-0005-0000-0000-0000B6040000}"/>
    <cellStyle name="Dezimal 2 2 6 4 2 4" xfId="6620" xr:uid="{00000000-0005-0000-0000-0000B7040000}"/>
    <cellStyle name="Dezimal 2 2 6 4 2 4 2" xfId="16478" xr:uid="{00000000-0005-0000-0000-0000B8040000}"/>
    <cellStyle name="Dezimal 2 2 6 4 2 5" xfId="11780" xr:uid="{00000000-0005-0000-0000-0000B9040000}"/>
    <cellStyle name="Dezimal 2 2 6 4 3" xfId="2324" xr:uid="{00000000-0005-0000-0000-0000BA040000}"/>
    <cellStyle name="Dezimal 2 2 6 4 3 2" xfId="7478" xr:uid="{00000000-0005-0000-0000-0000BB040000}"/>
    <cellStyle name="Dezimal 2 2 6 4 3 2 2" xfId="17260" xr:uid="{00000000-0005-0000-0000-0000BC040000}"/>
    <cellStyle name="Dezimal 2 2 6 4 3 3" xfId="12566" xr:uid="{00000000-0005-0000-0000-0000BD040000}"/>
    <cellStyle name="Dezimal 2 2 6 4 4" xfId="4046" xr:uid="{00000000-0005-0000-0000-0000BE040000}"/>
    <cellStyle name="Dezimal 2 2 6 4 4 2" xfId="9194" xr:uid="{00000000-0005-0000-0000-0000BF040000}"/>
    <cellStyle name="Dezimal 2 2 6 4 4 2 2" xfId="18824" xr:uid="{00000000-0005-0000-0000-0000C0040000}"/>
    <cellStyle name="Dezimal 2 2 6 4 4 3" xfId="14132" xr:uid="{00000000-0005-0000-0000-0000C1040000}"/>
    <cellStyle name="Dezimal 2 2 6 4 5" xfId="5762" xr:uid="{00000000-0005-0000-0000-0000C2040000}"/>
    <cellStyle name="Dezimal 2 2 6 4 5 2" xfId="15696" xr:uid="{00000000-0005-0000-0000-0000C3040000}"/>
    <cellStyle name="Dezimal 2 2 6 4 6" xfId="10911" xr:uid="{00000000-0005-0000-0000-0000C4040000}"/>
    <cellStyle name="Dezimal 2 2 6 5" xfId="69" xr:uid="{00000000-0005-0000-0000-0000C5040000}"/>
    <cellStyle name="Dezimal 2 2 6 5 2" xfId="1436" xr:uid="{00000000-0005-0000-0000-0000C6040000}"/>
    <cellStyle name="Dezimal 2 2 6 5 2 2" xfId="3187" xr:uid="{00000000-0005-0000-0000-0000C7040000}"/>
    <cellStyle name="Dezimal 2 2 6 5 2 2 2" xfId="8337" xr:uid="{00000000-0005-0000-0000-0000C8040000}"/>
    <cellStyle name="Dezimal 2 2 6 5 2 2 2 2" xfId="18043" xr:uid="{00000000-0005-0000-0000-0000C9040000}"/>
    <cellStyle name="Dezimal 2 2 6 5 2 2 3" xfId="13349" xr:uid="{00000000-0005-0000-0000-0000CA040000}"/>
    <cellStyle name="Dezimal 2 2 6 5 2 3" xfId="4905" xr:uid="{00000000-0005-0000-0000-0000CB040000}"/>
    <cellStyle name="Dezimal 2 2 6 5 2 3 2" xfId="10053" xr:uid="{00000000-0005-0000-0000-0000CC040000}"/>
    <cellStyle name="Dezimal 2 2 6 5 2 3 2 2" xfId="19607" xr:uid="{00000000-0005-0000-0000-0000CD040000}"/>
    <cellStyle name="Dezimal 2 2 6 5 2 3 3" xfId="14915" xr:uid="{00000000-0005-0000-0000-0000CE040000}"/>
    <cellStyle name="Dezimal 2 2 6 5 2 4" xfId="6621" xr:uid="{00000000-0005-0000-0000-0000CF040000}"/>
    <cellStyle name="Dezimal 2 2 6 5 2 4 2" xfId="16479" xr:uid="{00000000-0005-0000-0000-0000D0040000}"/>
    <cellStyle name="Dezimal 2 2 6 5 2 5" xfId="11781" xr:uid="{00000000-0005-0000-0000-0000D1040000}"/>
    <cellStyle name="Dezimal 2 2 6 5 3" xfId="2325" xr:uid="{00000000-0005-0000-0000-0000D2040000}"/>
    <cellStyle name="Dezimal 2 2 6 5 3 2" xfId="7479" xr:uid="{00000000-0005-0000-0000-0000D3040000}"/>
    <cellStyle name="Dezimal 2 2 6 5 3 2 2" xfId="17261" xr:uid="{00000000-0005-0000-0000-0000D4040000}"/>
    <cellStyle name="Dezimal 2 2 6 5 3 3" xfId="12567" xr:uid="{00000000-0005-0000-0000-0000D5040000}"/>
    <cellStyle name="Dezimal 2 2 6 5 4" xfId="4047" xr:uid="{00000000-0005-0000-0000-0000D6040000}"/>
    <cellStyle name="Dezimal 2 2 6 5 4 2" xfId="9195" xr:uid="{00000000-0005-0000-0000-0000D7040000}"/>
    <cellStyle name="Dezimal 2 2 6 5 4 2 2" xfId="18825" xr:uid="{00000000-0005-0000-0000-0000D8040000}"/>
    <cellStyle name="Dezimal 2 2 6 5 4 3" xfId="14133" xr:uid="{00000000-0005-0000-0000-0000D9040000}"/>
    <cellStyle name="Dezimal 2 2 6 5 5" xfId="5763" xr:uid="{00000000-0005-0000-0000-0000DA040000}"/>
    <cellStyle name="Dezimal 2 2 6 5 5 2" xfId="15697" xr:uid="{00000000-0005-0000-0000-0000DB040000}"/>
    <cellStyle name="Dezimal 2 2 6 5 6" xfId="10912" xr:uid="{00000000-0005-0000-0000-0000DC040000}"/>
    <cellStyle name="Dezimal 2 2 6 6" xfId="1427" xr:uid="{00000000-0005-0000-0000-0000DD040000}"/>
    <cellStyle name="Dezimal 2 2 6 6 2" xfId="3178" xr:uid="{00000000-0005-0000-0000-0000DE040000}"/>
    <cellStyle name="Dezimal 2 2 6 6 2 2" xfId="8328" xr:uid="{00000000-0005-0000-0000-0000DF040000}"/>
    <cellStyle name="Dezimal 2 2 6 6 2 2 2" xfId="18034" xr:uid="{00000000-0005-0000-0000-0000E0040000}"/>
    <cellStyle name="Dezimal 2 2 6 6 2 3" xfId="13340" xr:uid="{00000000-0005-0000-0000-0000E1040000}"/>
    <cellStyle name="Dezimal 2 2 6 6 3" xfId="4896" xr:uid="{00000000-0005-0000-0000-0000E2040000}"/>
    <cellStyle name="Dezimal 2 2 6 6 3 2" xfId="10044" xr:uid="{00000000-0005-0000-0000-0000E3040000}"/>
    <cellStyle name="Dezimal 2 2 6 6 3 2 2" xfId="19598" xr:uid="{00000000-0005-0000-0000-0000E4040000}"/>
    <cellStyle name="Dezimal 2 2 6 6 3 3" xfId="14906" xr:uid="{00000000-0005-0000-0000-0000E5040000}"/>
    <cellStyle name="Dezimal 2 2 6 6 4" xfId="6612" xr:uid="{00000000-0005-0000-0000-0000E6040000}"/>
    <cellStyle name="Dezimal 2 2 6 6 4 2" xfId="16470" xr:uid="{00000000-0005-0000-0000-0000E7040000}"/>
    <cellStyle name="Dezimal 2 2 6 6 5" xfId="11772" xr:uid="{00000000-0005-0000-0000-0000E8040000}"/>
    <cellStyle name="Dezimal 2 2 6 7" xfId="2316" xr:uid="{00000000-0005-0000-0000-0000E9040000}"/>
    <cellStyle name="Dezimal 2 2 6 7 2" xfId="7470" xr:uid="{00000000-0005-0000-0000-0000EA040000}"/>
    <cellStyle name="Dezimal 2 2 6 7 2 2" xfId="17252" xr:uid="{00000000-0005-0000-0000-0000EB040000}"/>
    <cellStyle name="Dezimal 2 2 6 7 3" xfId="12558" xr:uid="{00000000-0005-0000-0000-0000EC040000}"/>
    <cellStyle name="Dezimal 2 2 6 8" xfId="4038" xr:uid="{00000000-0005-0000-0000-0000ED040000}"/>
    <cellStyle name="Dezimal 2 2 6 8 2" xfId="9186" xr:uid="{00000000-0005-0000-0000-0000EE040000}"/>
    <cellStyle name="Dezimal 2 2 6 8 2 2" xfId="18816" xr:uid="{00000000-0005-0000-0000-0000EF040000}"/>
    <cellStyle name="Dezimal 2 2 6 8 3" xfId="14124" xr:uid="{00000000-0005-0000-0000-0000F0040000}"/>
    <cellStyle name="Dezimal 2 2 6 9" xfId="5754" xr:uid="{00000000-0005-0000-0000-0000F1040000}"/>
    <cellStyle name="Dezimal 2 2 6 9 2" xfId="15688" xr:uid="{00000000-0005-0000-0000-0000F2040000}"/>
    <cellStyle name="Dezimal 2 2 7" xfId="70" xr:uid="{00000000-0005-0000-0000-0000F3040000}"/>
    <cellStyle name="Dezimal 2 2 7 2" xfId="71" xr:uid="{00000000-0005-0000-0000-0000F4040000}"/>
    <cellStyle name="Dezimal 2 2 7 2 2" xfId="72" xr:uid="{00000000-0005-0000-0000-0000F5040000}"/>
    <cellStyle name="Dezimal 2 2 7 2 2 2" xfId="1439" xr:uid="{00000000-0005-0000-0000-0000F6040000}"/>
    <cellStyle name="Dezimal 2 2 7 2 2 2 2" xfId="3190" xr:uid="{00000000-0005-0000-0000-0000F7040000}"/>
    <cellStyle name="Dezimal 2 2 7 2 2 2 2 2" xfId="8340" xr:uid="{00000000-0005-0000-0000-0000F8040000}"/>
    <cellStyle name="Dezimal 2 2 7 2 2 2 2 2 2" xfId="18046" xr:uid="{00000000-0005-0000-0000-0000F9040000}"/>
    <cellStyle name="Dezimal 2 2 7 2 2 2 2 3" xfId="13352" xr:uid="{00000000-0005-0000-0000-0000FA040000}"/>
    <cellStyle name="Dezimal 2 2 7 2 2 2 3" xfId="4908" xr:uid="{00000000-0005-0000-0000-0000FB040000}"/>
    <cellStyle name="Dezimal 2 2 7 2 2 2 3 2" xfId="10056" xr:uid="{00000000-0005-0000-0000-0000FC040000}"/>
    <cellStyle name="Dezimal 2 2 7 2 2 2 3 2 2" xfId="19610" xr:uid="{00000000-0005-0000-0000-0000FD040000}"/>
    <cellStyle name="Dezimal 2 2 7 2 2 2 3 3" xfId="14918" xr:uid="{00000000-0005-0000-0000-0000FE040000}"/>
    <cellStyle name="Dezimal 2 2 7 2 2 2 4" xfId="6624" xr:uid="{00000000-0005-0000-0000-0000FF040000}"/>
    <cellStyle name="Dezimal 2 2 7 2 2 2 4 2" xfId="16482" xr:uid="{00000000-0005-0000-0000-000000050000}"/>
    <cellStyle name="Dezimal 2 2 7 2 2 2 5" xfId="11784" xr:uid="{00000000-0005-0000-0000-000001050000}"/>
    <cellStyle name="Dezimal 2 2 7 2 2 3" xfId="2328" xr:uid="{00000000-0005-0000-0000-000002050000}"/>
    <cellStyle name="Dezimal 2 2 7 2 2 3 2" xfId="7482" xr:uid="{00000000-0005-0000-0000-000003050000}"/>
    <cellStyle name="Dezimal 2 2 7 2 2 3 2 2" xfId="17264" xr:uid="{00000000-0005-0000-0000-000004050000}"/>
    <cellStyle name="Dezimal 2 2 7 2 2 3 3" xfId="12570" xr:uid="{00000000-0005-0000-0000-000005050000}"/>
    <cellStyle name="Dezimal 2 2 7 2 2 4" xfId="4050" xr:uid="{00000000-0005-0000-0000-000006050000}"/>
    <cellStyle name="Dezimal 2 2 7 2 2 4 2" xfId="9198" xr:uid="{00000000-0005-0000-0000-000007050000}"/>
    <cellStyle name="Dezimal 2 2 7 2 2 4 2 2" xfId="18828" xr:uid="{00000000-0005-0000-0000-000008050000}"/>
    <cellStyle name="Dezimal 2 2 7 2 2 4 3" xfId="14136" xr:uid="{00000000-0005-0000-0000-000009050000}"/>
    <cellStyle name="Dezimal 2 2 7 2 2 5" xfId="5766" xr:uid="{00000000-0005-0000-0000-00000A050000}"/>
    <cellStyle name="Dezimal 2 2 7 2 2 5 2" xfId="15700" xr:uid="{00000000-0005-0000-0000-00000B050000}"/>
    <cellStyle name="Dezimal 2 2 7 2 2 6" xfId="10915" xr:uid="{00000000-0005-0000-0000-00000C050000}"/>
    <cellStyle name="Dezimal 2 2 7 2 3" xfId="1438" xr:uid="{00000000-0005-0000-0000-00000D050000}"/>
    <cellStyle name="Dezimal 2 2 7 2 3 2" xfId="3189" xr:uid="{00000000-0005-0000-0000-00000E050000}"/>
    <cellStyle name="Dezimal 2 2 7 2 3 2 2" xfId="8339" xr:uid="{00000000-0005-0000-0000-00000F050000}"/>
    <cellStyle name="Dezimal 2 2 7 2 3 2 2 2" xfId="18045" xr:uid="{00000000-0005-0000-0000-000010050000}"/>
    <cellStyle name="Dezimal 2 2 7 2 3 2 3" xfId="13351" xr:uid="{00000000-0005-0000-0000-000011050000}"/>
    <cellStyle name="Dezimal 2 2 7 2 3 3" xfId="4907" xr:uid="{00000000-0005-0000-0000-000012050000}"/>
    <cellStyle name="Dezimal 2 2 7 2 3 3 2" xfId="10055" xr:uid="{00000000-0005-0000-0000-000013050000}"/>
    <cellStyle name="Dezimal 2 2 7 2 3 3 2 2" xfId="19609" xr:uid="{00000000-0005-0000-0000-000014050000}"/>
    <cellStyle name="Dezimal 2 2 7 2 3 3 3" xfId="14917" xr:uid="{00000000-0005-0000-0000-000015050000}"/>
    <cellStyle name="Dezimal 2 2 7 2 3 4" xfId="6623" xr:uid="{00000000-0005-0000-0000-000016050000}"/>
    <cellStyle name="Dezimal 2 2 7 2 3 4 2" xfId="16481" xr:uid="{00000000-0005-0000-0000-000017050000}"/>
    <cellStyle name="Dezimal 2 2 7 2 3 5" xfId="11783" xr:uid="{00000000-0005-0000-0000-000018050000}"/>
    <cellStyle name="Dezimal 2 2 7 2 4" xfId="2327" xr:uid="{00000000-0005-0000-0000-000019050000}"/>
    <cellStyle name="Dezimal 2 2 7 2 4 2" xfId="7481" xr:uid="{00000000-0005-0000-0000-00001A050000}"/>
    <cellStyle name="Dezimal 2 2 7 2 4 2 2" xfId="17263" xr:uid="{00000000-0005-0000-0000-00001B050000}"/>
    <cellStyle name="Dezimal 2 2 7 2 4 3" xfId="12569" xr:uid="{00000000-0005-0000-0000-00001C050000}"/>
    <cellStyle name="Dezimal 2 2 7 2 5" xfId="4049" xr:uid="{00000000-0005-0000-0000-00001D050000}"/>
    <cellStyle name="Dezimal 2 2 7 2 5 2" xfId="9197" xr:uid="{00000000-0005-0000-0000-00001E050000}"/>
    <cellStyle name="Dezimal 2 2 7 2 5 2 2" xfId="18827" xr:uid="{00000000-0005-0000-0000-00001F050000}"/>
    <cellStyle name="Dezimal 2 2 7 2 5 3" xfId="14135" xr:uid="{00000000-0005-0000-0000-000020050000}"/>
    <cellStyle name="Dezimal 2 2 7 2 6" xfId="5765" xr:uid="{00000000-0005-0000-0000-000021050000}"/>
    <cellStyle name="Dezimal 2 2 7 2 6 2" xfId="15699" xr:uid="{00000000-0005-0000-0000-000022050000}"/>
    <cellStyle name="Dezimal 2 2 7 2 7" xfId="10914" xr:uid="{00000000-0005-0000-0000-000023050000}"/>
    <cellStyle name="Dezimal 2 2 7 3" xfId="73" xr:uid="{00000000-0005-0000-0000-000024050000}"/>
    <cellStyle name="Dezimal 2 2 7 3 2" xfId="1440" xr:uid="{00000000-0005-0000-0000-000025050000}"/>
    <cellStyle name="Dezimal 2 2 7 3 2 2" xfId="3191" xr:uid="{00000000-0005-0000-0000-000026050000}"/>
    <cellStyle name="Dezimal 2 2 7 3 2 2 2" xfId="8341" xr:uid="{00000000-0005-0000-0000-000027050000}"/>
    <cellStyle name="Dezimal 2 2 7 3 2 2 2 2" xfId="18047" xr:uid="{00000000-0005-0000-0000-000028050000}"/>
    <cellStyle name="Dezimal 2 2 7 3 2 2 3" xfId="13353" xr:uid="{00000000-0005-0000-0000-000029050000}"/>
    <cellStyle name="Dezimal 2 2 7 3 2 3" xfId="4909" xr:uid="{00000000-0005-0000-0000-00002A050000}"/>
    <cellStyle name="Dezimal 2 2 7 3 2 3 2" xfId="10057" xr:uid="{00000000-0005-0000-0000-00002B050000}"/>
    <cellStyle name="Dezimal 2 2 7 3 2 3 2 2" xfId="19611" xr:uid="{00000000-0005-0000-0000-00002C050000}"/>
    <cellStyle name="Dezimal 2 2 7 3 2 3 3" xfId="14919" xr:uid="{00000000-0005-0000-0000-00002D050000}"/>
    <cellStyle name="Dezimal 2 2 7 3 2 4" xfId="6625" xr:uid="{00000000-0005-0000-0000-00002E050000}"/>
    <cellStyle name="Dezimal 2 2 7 3 2 4 2" xfId="16483" xr:uid="{00000000-0005-0000-0000-00002F050000}"/>
    <cellStyle name="Dezimal 2 2 7 3 2 5" xfId="11785" xr:uid="{00000000-0005-0000-0000-000030050000}"/>
    <cellStyle name="Dezimal 2 2 7 3 3" xfId="2329" xr:uid="{00000000-0005-0000-0000-000031050000}"/>
    <cellStyle name="Dezimal 2 2 7 3 3 2" xfId="7483" xr:uid="{00000000-0005-0000-0000-000032050000}"/>
    <cellStyle name="Dezimal 2 2 7 3 3 2 2" xfId="17265" xr:uid="{00000000-0005-0000-0000-000033050000}"/>
    <cellStyle name="Dezimal 2 2 7 3 3 3" xfId="12571" xr:uid="{00000000-0005-0000-0000-000034050000}"/>
    <cellStyle name="Dezimal 2 2 7 3 4" xfId="4051" xr:uid="{00000000-0005-0000-0000-000035050000}"/>
    <cellStyle name="Dezimal 2 2 7 3 4 2" xfId="9199" xr:uid="{00000000-0005-0000-0000-000036050000}"/>
    <cellStyle name="Dezimal 2 2 7 3 4 2 2" xfId="18829" xr:uid="{00000000-0005-0000-0000-000037050000}"/>
    <cellStyle name="Dezimal 2 2 7 3 4 3" xfId="14137" xr:uid="{00000000-0005-0000-0000-000038050000}"/>
    <cellStyle name="Dezimal 2 2 7 3 5" xfId="5767" xr:uid="{00000000-0005-0000-0000-000039050000}"/>
    <cellStyle name="Dezimal 2 2 7 3 5 2" xfId="15701" xr:uid="{00000000-0005-0000-0000-00003A050000}"/>
    <cellStyle name="Dezimal 2 2 7 3 6" xfId="10916" xr:uid="{00000000-0005-0000-0000-00003B050000}"/>
    <cellStyle name="Dezimal 2 2 7 4" xfId="74" xr:uid="{00000000-0005-0000-0000-00003C050000}"/>
    <cellStyle name="Dezimal 2 2 7 4 2" xfId="1441" xr:uid="{00000000-0005-0000-0000-00003D050000}"/>
    <cellStyle name="Dezimal 2 2 7 4 2 2" xfId="3192" xr:uid="{00000000-0005-0000-0000-00003E050000}"/>
    <cellStyle name="Dezimal 2 2 7 4 2 2 2" xfId="8342" xr:uid="{00000000-0005-0000-0000-00003F050000}"/>
    <cellStyle name="Dezimal 2 2 7 4 2 2 2 2" xfId="18048" xr:uid="{00000000-0005-0000-0000-000040050000}"/>
    <cellStyle name="Dezimal 2 2 7 4 2 2 3" xfId="13354" xr:uid="{00000000-0005-0000-0000-000041050000}"/>
    <cellStyle name="Dezimal 2 2 7 4 2 3" xfId="4910" xr:uid="{00000000-0005-0000-0000-000042050000}"/>
    <cellStyle name="Dezimal 2 2 7 4 2 3 2" xfId="10058" xr:uid="{00000000-0005-0000-0000-000043050000}"/>
    <cellStyle name="Dezimal 2 2 7 4 2 3 2 2" xfId="19612" xr:uid="{00000000-0005-0000-0000-000044050000}"/>
    <cellStyle name="Dezimal 2 2 7 4 2 3 3" xfId="14920" xr:uid="{00000000-0005-0000-0000-000045050000}"/>
    <cellStyle name="Dezimal 2 2 7 4 2 4" xfId="6626" xr:uid="{00000000-0005-0000-0000-000046050000}"/>
    <cellStyle name="Dezimal 2 2 7 4 2 4 2" xfId="16484" xr:uid="{00000000-0005-0000-0000-000047050000}"/>
    <cellStyle name="Dezimal 2 2 7 4 2 5" xfId="11786" xr:uid="{00000000-0005-0000-0000-000048050000}"/>
    <cellStyle name="Dezimal 2 2 7 4 3" xfId="2330" xr:uid="{00000000-0005-0000-0000-000049050000}"/>
    <cellStyle name="Dezimal 2 2 7 4 3 2" xfId="7484" xr:uid="{00000000-0005-0000-0000-00004A050000}"/>
    <cellStyle name="Dezimal 2 2 7 4 3 2 2" xfId="17266" xr:uid="{00000000-0005-0000-0000-00004B050000}"/>
    <cellStyle name="Dezimal 2 2 7 4 3 3" xfId="12572" xr:uid="{00000000-0005-0000-0000-00004C050000}"/>
    <cellStyle name="Dezimal 2 2 7 4 4" xfId="4052" xr:uid="{00000000-0005-0000-0000-00004D050000}"/>
    <cellStyle name="Dezimal 2 2 7 4 4 2" xfId="9200" xr:uid="{00000000-0005-0000-0000-00004E050000}"/>
    <cellStyle name="Dezimal 2 2 7 4 4 2 2" xfId="18830" xr:uid="{00000000-0005-0000-0000-00004F050000}"/>
    <cellStyle name="Dezimal 2 2 7 4 4 3" xfId="14138" xr:uid="{00000000-0005-0000-0000-000050050000}"/>
    <cellStyle name="Dezimal 2 2 7 4 5" xfId="5768" xr:uid="{00000000-0005-0000-0000-000051050000}"/>
    <cellStyle name="Dezimal 2 2 7 4 5 2" xfId="15702" xr:uid="{00000000-0005-0000-0000-000052050000}"/>
    <cellStyle name="Dezimal 2 2 7 4 6" xfId="10917" xr:uid="{00000000-0005-0000-0000-000053050000}"/>
    <cellStyle name="Dezimal 2 2 7 5" xfId="1437" xr:uid="{00000000-0005-0000-0000-000054050000}"/>
    <cellStyle name="Dezimal 2 2 7 5 2" xfId="3188" xr:uid="{00000000-0005-0000-0000-000055050000}"/>
    <cellStyle name="Dezimal 2 2 7 5 2 2" xfId="8338" xr:uid="{00000000-0005-0000-0000-000056050000}"/>
    <cellStyle name="Dezimal 2 2 7 5 2 2 2" xfId="18044" xr:uid="{00000000-0005-0000-0000-000057050000}"/>
    <cellStyle name="Dezimal 2 2 7 5 2 3" xfId="13350" xr:uid="{00000000-0005-0000-0000-000058050000}"/>
    <cellStyle name="Dezimal 2 2 7 5 3" xfId="4906" xr:uid="{00000000-0005-0000-0000-000059050000}"/>
    <cellStyle name="Dezimal 2 2 7 5 3 2" xfId="10054" xr:uid="{00000000-0005-0000-0000-00005A050000}"/>
    <cellStyle name="Dezimal 2 2 7 5 3 2 2" xfId="19608" xr:uid="{00000000-0005-0000-0000-00005B050000}"/>
    <cellStyle name="Dezimal 2 2 7 5 3 3" xfId="14916" xr:uid="{00000000-0005-0000-0000-00005C050000}"/>
    <cellStyle name="Dezimal 2 2 7 5 4" xfId="6622" xr:uid="{00000000-0005-0000-0000-00005D050000}"/>
    <cellStyle name="Dezimal 2 2 7 5 4 2" xfId="16480" xr:uid="{00000000-0005-0000-0000-00005E050000}"/>
    <cellStyle name="Dezimal 2 2 7 5 5" xfId="11782" xr:uid="{00000000-0005-0000-0000-00005F050000}"/>
    <cellStyle name="Dezimal 2 2 7 6" xfId="2326" xr:uid="{00000000-0005-0000-0000-000060050000}"/>
    <cellStyle name="Dezimal 2 2 7 6 2" xfId="7480" xr:uid="{00000000-0005-0000-0000-000061050000}"/>
    <cellStyle name="Dezimal 2 2 7 6 2 2" xfId="17262" xr:uid="{00000000-0005-0000-0000-000062050000}"/>
    <cellStyle name="Dezimal 2 2 7 6 3" xfId="12568" xr:uid="{00000000-0005-0000-0000-000063050000}"/>
    <cellStyle name="Dezimal 2 2 7 7" xfId="4048" xr:uid="{00000000-0005-0000-0000-000064050000}"/>
    <cellStyle name="Dezimal 2 2 7 7 2" xfId="9196" xr:uid="{00000000-0005-0000-0000-000065050000}"/>
    <cellStyle name="Dezimal 2 2 7 7 2 2" xfId="18826" xr:uid="{00000000-0005-0000-0000-000066050000}"/>
    <cellStyle name="Dezimal 2 2 7 7 3" xfId="14134" xr:uid="{00000000-0005-0000-0000-000067050000}"/>
    <cellStyle name="Dezimal 2 2 7 8" xfId="5764" xr:uid="{00000000-0005-0000-0000-000068050000}"/>
    <cellStyle name="Dezimal 2 2 7 8 2" xfId="15698" xr:uid="{00000000-0005-0000-0000-000069050000}"/>
    <cellStyle name="Dezimal 2 2 7 9" xfId="10913" xr:uid="{00000000-0005-0000-0000-00006A050000}"/>
    <cellStyle name="Dezimal 2 2 8" xfId="75" xr:uid="{00000000-0005-0000-0000-00006B050000}"/>
    <cellStyle name="Dezimal 2 2 8 2" xfId="76" xr:uid="{00000000-0005-0000-0000-00006C050000}"/>
    <cellStyle name="Dezimal 2 2 8 2 2" xfId="1443" xr:uid="{00000000-0005-0000-0000-00006D050000}"/>
    <cellStyle name="Dezimal 2 2 8 2 2 2" xfId="3194" xr:uid="{00000000-0005-0000-0000-00006E050000}"/>
    <cellStyle name="Dezimal 2 2 8 2 2 2 2" xfId="8344" xr:uid="{00000000-0005-0000-0000-00006F050000}"/>
    <cellStyle name="Dezimal 2 2 8 2 2 2 2 2" xfId="18050" xr:uid="{00000000-0005-0000-0000-000070050000}"/>
    <cellStyle name="Dezimal 2 2 8 2 2 2 3" xfId="13356" xr:uid="{00000000-0005-0000-0000-000071050000}"/>
    <cellStyle name="Dezimal 2 2 8 2 2 3" xfId="4912" xr:uid="{00000000-0005-0000-0000-000072050000}"/>
    <cellStyle name="Dezimal 2 2 8 2 2 3 2" xfId="10060" xr:uid="{00000000-0005-0000-0000-000073050000}"/>
    <cellStyle name="Dezimal 2 2 8 2 2 3 2 2" xfId="19614" xr:uid="{00000000-0005-0000-0000-000074050000}"/>
    <cellStyle name="Dezimal 2 2 8 2 2 3 3" xfId="14922" xr:uid="{00000000-0005-0000-0000-000075050000}"/>
    <cellStyle name="Dezimal 2 2 8 2 2 4" xfId="6628" xr:uid="{00000000-0005-0000-0000-000076050000}"/>
    <cellStyle name="Dezimal 2 2 8 2 2 4 2" xfId="16486" xr:uid="{00000000-0005-0000-0000-000077050000}"/>
    <cellStyle name="Dezimal 2 2 8 2 2 5" xfId="11788" xr:uid="{00000000-0005-0000-0000-000078050000}"/>
    <cellStyle name="Dezimal 2 2 8 2 3" xfId="2332" xr:uid="{00000000-0005-0000-0000-000079050000}"/>
    <cellStyle name="Dezimal 2 2 8 2 3 2" xfId="7486" xr:uid="{00000000-0005-0000-0000-00007A050000}"/>
    <cellStyle name="Dezimal 2 2 8 2 3 2 2" xfId="17268" xr:uid="{00000000-0005-0000-0000-00007B050000}"/>
    <cellStyle name="Dezimal 2 2 8 2 3 3" xfId="12574" xr:uid="{00000000-0005-0000-0000-00007C050000}"/>
    <cellStyle name="Dezimal 2 2 8 2 4" xfId="4054" xr:uid="{00000000-0005-0000-0000-00007D050000}"/>
    <cellStyle name="Dezimal 2 2 8 2 4 2" xfId="9202" xr:uid="{00000000-0005-0000-0000-00007E050000}"/>
    <cellStyle name="Dezimal 2 2 8 2 4 2 2" xfId="18832" xr:uid="{00000000-0005-0000-0000-00007F050000}"/>
    <cellStyle name="Dezimal 2 2 8 2 4 3" xfId="14140" xr:uid="{00000000-0005-0000-0000-000080050000}"/>
    <cellStyle name="Dezimal 2 2 8 2 5" xfId="5770" xr:uid="{00000000-0005-0000-0000-000081050000}"/>
    <cellStyle name="Dezimal 2 2 8 2 5 2" xfId="15704" xr:uid="{00000000-0005-0000-0000-000082050000}"/>
    <cellStyle name="Dezimal 2 2 8 2 6" xfId="10919" xr:uid="{00000000-0005-0000-0000-000083050000}"/>
    <cellStyle name="Dezimal 2 2 8 3" xfId="1442" xr:uid="{00000000-0005-0000-0000-000084050000}"/>
    <cellStyle name="Dezimal 2 2 8 3 2" xfId="3193" xr:uid="{00000000-0005-0000-0000-000085050000}"/>
    <cellStyle name="Dezimal 2 2 8 3 2 2" xfId="8343" xr:uid="{00000000-0005-0000-0000-000086050000}"/>
    <cellStyle name="Dezimal 2 2 8 3 2 2 2" xfId="18049" xr:uid="{00000000-0005-0000-0000-000087050000}"/>
    <cellStyle name="Dezimal 2 2 8 3 2 3" xfId="13355" xr:uid="{00000000-0005-0000-0000-000088050000}"/>
    <cellStyle name="Dezimal 2 2 8 3 3" xfId="4911" xr:uid="{00000000-0005-0000-0000-000089050000}"/>
    <cellStyle name="Dezimal 2 2 8 3 3 2" xfId="10059" xr:uid="{00000000-0005-0000-0000-00008A050000}"/>
    <cellStyle name="Dezimal 2 2 8 3 3 2 2" xfId="19613" xr:uid="{00000000-0005-0000-0000-00008B050000}"/>
    <cellStyle name="Dezimal 2 2 8 3 3 3" xfId="14921" xr:uid="{00000000-0005-0000-0000-00008C050000}"/>
    <cellStyle name="Dezimal 2 2 8 3 4" xfId="6627" xr:uid="{00000000-0005-0000-0000-00008D050000}"/>
    <cellStyle name="Dezimal 2 2 8 3 4 2" xfId="16485" xr:uid="{00000000-0005-0000-0000-00008E050000}"/>
    <cellStyle name="Dezimal 2 2 8 3 5" xfId="11787" xr:uid="{00000000-0005-0000-0000-00008F050000}"/>
    <cellStyle name="Dezimal 2 2 8 4" xfId="2331" xr:uid="{00000000-0005-0000-0000-000090050000}"/>
    <cellStyle name="Dezimal 2 2 8 4 2" xfId="7485" xr:uid="{00000000-0005-0000-0000-000091050000}"/>
    <cellStyle name="Dezimal 2 2 8 4 2 2" xfId="17267" xr:uid="{00000000-0005-0000-0000-000092050000}"/>
    <cellStyle name="Dezimal 2 2 8 4 3" xfId="12573" xr:uid="{00000000-0005-0000-0000-000093050000}"/>
    <cellStyle name="Dezimal 2 2 8 5" xfId="4053" xr:uid="{00000000-0005-0000-0000-000094050000}"/>
    <cellStyle name="Dezimal 2 2 8 5 2" xfId="9201" xr:uid="{00000000-0005-0000-0000-000095050000}"/>
    <cellStyle name="Dezimal 2 2 8 5 2 2" xfId="18831" xr:uid="{00000000-0005-0000-0000-000096050000}"/>
    <cellStyle name="Dezimal 2 2 8 5 3" xfId="14139" xr:uid="{00000000-0005-0000-0000-000097050000}"/>
    <cellStyle name="Dezimal 2 2 8 6" xfId="5769" xr:uid="{00000000-0005-0000-0000-000098050000}"/>
    <cellStyle name="Dezimal 2 2 8 6 2" xfId="15703" xr:uid="{00000000-0005-0000-0000-000099050000}"/>
    <cellStyle name="Dezimal 2 2 8 7" xfId="10918" xr:uid="{00000000-0005-0000-0000-00009A050000}"/>
    <cellStyle name="Dezimal 2 2 9" xfId="77" xr:uid="{00000000-0005-0000-0000-00009B050000}"/>
    <cellStyle name="Dezimal 2 2 9 2" xfId="1444" xr:uid="{00000000-0005-0000-0000-00009C050000}"/>
    <cellStyle name="Dezimal 2 2 9 2 2" xfId="3195" xr:uid="{00000000-0005-0000-0000-00009D050000}"/>
    <cellStyle name="Dezimal 2 2 9 2 2 2" xfId="8345" xr:uid="{00000000-0005-0000-0000-00009E050000}"/>
    <cellStyle name="Dezimal 2 2 9 2 2 2 2" xfId="18051" xr:uid="{00000000-0005-0000-0000-00009F050000}"/>
    <cellStyle name="Dezimal 2 2 9 2 2 3" xfId="13357" xr:uid="{00000000-0005-0000-0000-0000A0050000}"/>
    <cellStyle name="Dezimal 2 2 9 2 3" xfId="4913" xr:uid="{00000000-0005-0000-0000-0000A1050000}"/>
    <cellStyle name="Dezimal 2 2 9 2 3 2" xfId="10061" xr:uid="{00000000-0005-0000-0000-0000A2050000}"/>
    <cellStyle name="Dezimal 2 2 9 2 3 2 2" xfId="19615" xr:uid="{00000000-0005-0000-0000-0000A3050000}"/>
    <cellStyle name="Dezimal 2 2 9 2 3 3" xfId="14923" xr:uid="{00000000-0005-0000-0000-0000A4050000}"/>
    <cellStyle name="Dezimal 2 2 9 2 4" xfId="6629" xr:uid="{00000000-0005-0000-0000-0000A5050000}"/>
    <cellStyle name="Dezimal 2 2 9 2 4 2" xfId="16487" xr:uid="{00000000-0005-0000-0000-0000A6050000}"/>
    <cellStyle name="Dezimal 2 2 9 2 5" xfId="11789" xr:uid="{00000000-0005-0000-0000-0000A7050000}"/>
    <cellStyle name="Dezimal 2 2 9 3" xfId="2333" xr:uid="{00000000-0005-0000-0000-0000A8050000}"/>
    <cellStyle name="Dezimal 2 2 9 3 2" xfId="7487" xr:uid="{00000000-0005-0000-0000-0000A9050000}"/>
    <cellStyle name="Dezimal 2 2 9 3 2 2" xfId="17269" xr:uid="{00000000-0005-0000-0000-0000AA050000}"/>
    <cellStyle name="Dezimal 2 2 9 3 3" xfId="12575" xr:uid="{00000000-0005-0000-0000-0000AB050000}"/>
    <cellStyle name="Dezimal 2 2 9 4" xfId="4055" xr:uid="{00000000-0005-0000-0000-0000AC050000}"/>
    <cellStyle name="Dezimal 2 2 9 4 2" xfId="9203" xr:uid="{00000000-0005-0000-0000-0000AD050000}"/>
    <cellStyle name="Dezimal 2 2 9 4 2 2" xfId="18833" xr:uid="{00000000-0005-0000-0000-0000AE050000}"/>
    <cellStyle name="Dezimal 2 2 9 4 3" xfId="14141" xr:uid="{00000000-0005-0000-0000-0000AF050000}"/>
    <cellStyle name="Dezimal 2 2 9 5" xfId="5771" xr:uid="{00000000-0005-0000-0000-0000B0050000}"/>
    <cellStyle name="Dezimal 2 2 9 5 2" xfId="15705" xr:uid="{00000000-0005-0000-0000-0000B1050000}"/>
    <cellStyle name="Dezimal 2 2 9 6" xfId="10920" xr:uid="{00000000-0005-0000-0000-0000B2050000}"/>
    <cellStyle name="Dezimal 2 3" xfId="78" xr:uid="{00000000-0005-0000-0000-0000B3050000}"/>
    <cellStyle name="Dezimal 2 3 10" xfId="10921" xr:uid="{00000000-0005-0000-0000-0000B4050000}"/>
    <cellStyle name="Dezimal 2 3 2" xfId="79" xr:uid="{00000000-0005-0000-0000-0000B5050000}"/>
    <cellStyle name="Dezimal 2 3 2 2" xfId="80" xr:uid="{00000000-0005-0000-0000-0000B6050000}"/>
    <cellStyle name="Dezimal 2 3 2 2 2" xfId="81" xr:uid="{00000000-0005-0000-0000-0000B7050000}"/>
    <cellStyle name="Dezimal 2 3 2 2 2 2" xfId="1448" xr:uid="{00000000-0005-0000-0000-0000B8050000}"/>
    <cellStyle name="Dezimal 2 3 2 2 2 2 2" xfId="3199" xr:uid="{00000000-0005-0000-0000-0000B9050000}"/>
    <cellStyle name="Dezimal 2 3 2 2 2 2 2 2" xfId="8349" xr:uid="{00000000-0005-0000-0000-0000BA050000}"/>
    <cellStyle name="Dezimal 2 3 2 2 2 2 2 2 2" xfId="18055" xr:uid="{00000000-0005-0000-0000-0000BB050000}"/>
    <cellStyle name="Dezimal 2 3 2 2 2 2 2 3" xfId="13361" xr:uid="{00000000-0005-0000-0000-0000BC050000}"/>
    <cellStyle name="Dezimal 2 3 2 2 2 2 3" xfId="4917" xr:uid="{00000000-0005-0000-0000-0000BD050000}"/>
    <cellStyle name="Dezimal 2 3 2 2 2 2 3 2" xfId="10065" xr:uid="{00000000-0005-0000-0000-0000BE050000}"/>
    <cellStyle name="Dezimal 2 3 2 2 2 2 3 2 2" xfId="19619" xr:uid="{00000000-0005-0000-0000-0000BF050000}"/>
    <cellStyle name="Dezimal 2 3 2 2 2 2 3 3" xfId="14927" xr:uid="{00000000-0005-0000-0000-0000C0050000}"/>
    <cellStyle name="Dezimal 2 3 2 2 2 2 4" xfId="6633" xr:uid="{00000000-0005-0000-0000-0000C1050000}"/>
    <cellStyle name="Dezimal 2 3 2 2 2 2 4 2" xfId="16491" xr:uid="{00000000-0005-0000-0000-0000C2050000}"/>
    <cellStyle name="Dezimal 2 3 2 2 2 2 5" xfId="11793" xr:uid="{00000000-0005-0000-0000-0000C3050000}"/>
    <cellStyle name="Dezimal 2 3 2 2 2 3" xfId="2337" xr:uid="{00000000-0005-0000-0000-0000C4050000}"/>
    <cellStyle name="Dezimal 2 3 2 2 2 3 2" xfId="7491" xr:uid="{00000000-0005-0000-0000-0000C5050000}"/>
    <cellStyle name="Dezimal 2 3 2 2 2 3 2 2" xfId="17273" xr:uid="{00000000-0005-0000-0000-0000C6050000}"/>
    <cellStyle name="Dezimal 2 3 2 2 2 3 3" xfId="12579" xr:uid="{00000000-0005-0000-0000-0000C7050000}"/>
    <cellStyle name="Dezimal 2 3 2 2 2 4" xfId="4059" xr:uid="{00000000-0005-0000-0000-0000C8050000}"/>
    <cellStyle name="Dezimal 2 3 2 2 2 4 2" xfId="9207" xr:uid="{00000000-0005-0000-0000-0000C9050000}"/>
    <cellStyle name="Dezimal 2 3 2 2 2 4 2 2" xfId="18837" xr:uid="{00000000-0005-0000-0000-0000CA050000}"/>
    <cellStyle name="Dezimal 2 3 2 2 2 4 3" xfId="14145" xr:uid="{00000000-0005-0000-0000-0000CB050000}"/>
    <cellStyle name="Dezimal 2 3 2 2 2 5" xfId="5775" xr:uid="{00000000-0005-0000-0000-0000CC050000}"/>
    <cellStyle name="Dezimal 2 3 2 2 2 5 2" xfId="15709" xr:uid="{00000000-0005-0000-0000-0000CD050000}"/>
    <cellStyle name="Dezimal 2 3 2 2 2 6" xfId="10924" xr:uid="{00000000-0005-0000-0000-0000CE050000}"/>
    <cellStyle name="Dezimal 2 3 2 2 3" xfId="1447" xr:uid="{00000000-0005-0000-0000-0000CF050000}"/>
    <cellStyle name="Dezimal 2 3 2 2 3 2" xfId="3198" xr:uid="{00000000-0005-0000-0000-0000D0050000}"/>
    <cellStyle name="Dezimal 2 3 2 2 3 2 2" xfId="8348" xr:uid="{00000000-0005-0000-0000-0000D1050000}"/>
    <cellStyle name="Dezimal 2 3 2 2 3 2 2 2" xfId="18054" xr:uid="{00000000-0005-0000-0000-0000D2050000}"/>
    <cellStyle name="Dezimal 2 3 2 2 3 2 3" xfId="13360" xr:uid="{00000000-0005-0000-0000-0000D3050000}"/>
    <cellStyle name="Dezimal 2 3 2 2 3 3" xfId="4916" xr:uid="{00000000-0005-0000-0000-0000D4050000}"/>
    <cellStyle name="Dezimal 2 3 2 2 3 3 2" xfId="10064" xr:uid="{00000000-0005-0000-0000-0000D5050000}"/>
    <cellStyle name="Dezimal 2 3 2 2 3 3 2 2" xfId="19618" xr:uid="{00000000-0005-0000-0000-0000D6050000}"/>
    <cellStyle name="Dezimal 2 3 2 2 3 3 3" xfId="14926" xr:uid="{00000000-0005-0000-0000-0000D7050000}"/>
    <cellStyle name="Dezimal 2 3 2 2 3 4" xfId="6632" xr:uid="{00000000-0005-0000-0000-0000D8050000}"/>
    <cellStyle name="Dezimal 2 3 2 2 3 4 2" xfId="16490" xr:uid="{00000000-0005-0000-0000-0000D9050000}"/>
    <cellStyle name="Dezimal 2 3 2 2 3 5" xfId="11792" xr:uid="{00000000-0005-0000-0000-0000DA050000}"/>
    <cellStyle name="Dezimal 2 3 2 2 4" xfId="2336" xr:uid="{00000000-0005-0000-0000-0000DB050000}"/>
    <cellStyle name="Dezimal 2 3 2 2 4 2" xfId="7490" xr:uid="{00000000-0005-0000-0000-0000DC050000}"/>
    <cellStyle name="Dezimal 2 3 2 2 4 2 2" xfId="17272" xr:uid="{00000000-0005-0000-0000-0000DD050000}"/>
    <cellStyle name="Dezimal 2 3 2 2 4 3" xfId="12578" xr:uid="{00000000-0005-0000-0000-0000DE050000}"/>
    <cellStyle name="Dezimal 2 3 2 2 5" xfId="4058" xr:uid="{00000000-0005-0000-0000-0000DF050000}"/>
    <cellStyle name="Dezimal 2 3 2 2 5 2" xfId="9206" xr:uid="{00000000-0005-0000-0000-0000E0050000}"/>
    <cellStyle name="Dezimal 2 3 2 2 5 2 2" xfId="18836" xr:uid="{00000000-0005-0000-0000-0000E1050000}"/>
    <cellStyle name="Dezimal 2 3 2 2 5 3" xfId="14144" xr:uid="{00000000-0005-0000-0000-0000E2050000}"/>
    <cellStyle name="Dezimal 2 3 2 2 6" xfId="5774" xr:uid="{00000000-0005-0000-0000-0000E3050000}"/>
    <cellStyle name="Dezimal 2 3 2 2 6 2" xfId="15708" xr:uid="{00000000-0005-0000-0000-0000E4050000}"/>
    <cellStyle name="Dezimal 2 3 2 2 7" xfId="10923" xr:uid="{00000000-0005-0000-0000-0000E5050000}"/>
    <cellStyle name="Dezimal 2 3 2 3" xfId="82" xr:uid="{00000000-0005-0000-0000-0000E6050000}"/>
    <cellStyle name="Dezimal 2 3 2 3 2" xfId="1449" xr:uid="{00000000-0005-0000-0000-0000E7050000}"/>
    <cellStyle name="Dezimal 2 3 2 3 2 2" xfId="3200" xr:uid="{00000000-0005-0000-0000-0000E8050000}"/>
    <cellStyle name="Dezimal 2 3 2 3 2 2 2" xfId="8350" xr:uid="{00000000-0005-0000-0000-0000E9050000}"/>
    <cellStyle name="Dezimal 2 3 2 3 2 2 2 2" xfId="18056" xr:uid="{00000000-0005-0000-0000-0000EA050000}"/>
    <cellStyle name="Dezimal 2 3 2 3 2 2 3" xfId="13362" xr:uid="{00000000-0005-0000-0000-0000EB050000}"/>
    <cellStyle name="Dezimal 2 3 2 3 2 3" xfId="4918" xr:uid="{00000000-0005-0000-0000-0000EC050000}"/>
    <cellStyle name="Dezimal 2 3 2 3 2 3 2" xfId="10066" xr:uid="{00000000-0005-0000-0000-0000ED050000}"/>
    <cellStyle name="Dezimal 2 3 2 3 2 3 2 2" xfId="19620" xr:uid="{00000000-0005-0000-0000-0000EE050000}"/>
    <cellStyle name="Dezimal 2 3 2 3 2 3 3" xfId="14928" xr:uid="{00000000-0005-0000-0000-0000EF050000}"/>
    <cellStyle name="Dezimal 2 3 2 3 2 4" xfId="6634" xr:uid="{00000000-0005-0000-0000-0000F0050000}"/>
    <cellStyle name="Dezimal 2 3 2 3 2 4 2" xfId="16492" xr:uid="{00000000-0005-0000-0000-0000F1050000}"/>
    <cellStyle name="Dezimal 2 3 2 3 2 5" xfId="11794" xr:uid="{00000000-0005-0000-0000-0000F2050000}"/>
    <cellStyle name="Dezimal 2 3 2 3 3" xfId="2338" xr:uid="{00000000-0005-0000-0000-0000F3050000}"/>
    <cellStyle name="Dezimal 2 3 2 3 3 2" xfId="7492" xr:uid="{00000000-0005-0000-0000-0000F4050000}"/>
    <cellStyle name="Dezimal 2 3 2 3 3 2 2" xfId="17274" xr:uid="{00000000-0005-0000-0000-0000F5050000}"/>
    <cellStyle name="Dezimal 2 3 2 3 3 3" xfId="12580" xr:uid="{00000000-0005-0000-0000-0000F6050000}"/>
    <cellStyle name="Dezimal 2 3 2 3 4" xfId="4060" xr:uid="{00000000-0005-0000-0000-0000F7050000}"/>
    <cellStyle name="Dezimal 2 3 2 3 4 2" xfId="9208" xr:uid="{00000000-0005-0000-0000-0000F8050000}"/>
    <cellStyle name="Dezimal 2 3 2 3 4 2 2" xfId="18838" xr:uid="{00000000-0005-0000-0000-0000F9050000}"/>
    <cellStyle name="Dezimal 2 3 2 3 4 3" xfId="14146" xr:uid="{00000000-0005-0000-0000-0000FA050000}"/>
    <cellStyle name="Dezimal 2 3 2 3 5" xfId="5776" xr:uid="{00000000-0005-0000-0000-0000FB050000}"/>
    <cellStyle name="Dezimal 2 3 2 3 5 2" xfId="15710" xr:uid="{00000000-0005-0000-0000-0000FC050000}"/>
    <cellStyle name="Dezimal 2 3 2 3 6" xfId="10925" xr:uid="{00000000-0005-0000-0000-0000FD050000}"/>
    <cellStyle name="Dezimal 2 3 2 4" xfId="83" xr:uid="{00000000-0005-0000-0000-0000FE050000}"/>
    <cellStyle name="Dezimal 2 3 2 4 2" xfId="1450" xr:uid="{00000000-0005-0000-0000-0000FF050000}"/>
    <cellStyle name="Dezimal 2 3 2 4 2 2" xfId="3201" xr:uid="{00000000-0005-0000-0000-000000060000}"/>
    <cellStyle name="Dezimal 2 3 2 4 2 2 2" xfId="8351" xr:uid="{00000000-0005-0000-0000-000001060000}"/>
    <cellStyle name="Dezimal 2 3 2 4 2 2 2 2" xfId="18057" xr:uid="{00000000-0005-0000-0000-000002060000}"/>
    <cellStyle name="Dezimal 2 3 2 4 2 2 3" xfId="13363" xr:uid="{00000000-0005-0000-0000-000003060000}"/>
    <cellStyle name="Dezimal 2 3 2 4 2 3" xfId="4919" xr:uid="{00000000-0005-0000-0000-000004060000}"/>
    <cellStyle name="Dezimal 2 3 2 4 2 3 2" xfId="10067" xr:uid="{00000000-0005-0000-0000-000005060000}"/>
    <cellStyle name="Dezimal 2 3 2 4 2 3 2 2" xfId="19621" xr:uid="{00000000-0005-0000-0000-000006060000}"/>
    <cellStyle name="Dezimal 2 3 2 4 2 3 3" xfId="14929" xr:uid="{00000000-0005-0000-0000-000007060000}"/>
    <cellStyle name="Dezimal 2 3 2 4 2 4" xfId="6635" xr:uid="{00000000-0005-0000-0000-000008060000}"/>
    <cellStyle name="Dezimal 2 3 2 4 2 4 2" xfId="16493" xr:uid="{00000000-0005-0000-0000-000009060000}"/>
    <cellStyle name="Dezimal 2 3 2 4 2 5" xfId="11795" xr:uid="{00000000-0005-0000-0000-00000A060000}"/>
    <cellStyle name="Dezimal 2 3 2 4 3" xfId="2339" xr:uid="{00000000-0005-0000-0000-00000B060000}"/>
    <cellStyle name="Dezimal 2 3 2 4 3 2" xfId="7493" xr:uid="{00000000-0005-0000-0000-00000C060000}"/>
    <cellStyle name="Dezimal 2 3 2 4 3 2 2" xfId="17275" xr:uid="{00000000-0005-0000-0000-00000D060000}"/>
    <cellStyle name="Dezimal 2 3 2 4 3 3" xfId="12581" xr:uid="{00000000-0005-0000-0000-00000E060000}"/>
    <cellStyle name="Dezimal 2 3 2 4 4" xfId="4061" xr:uid="{00000000-0005-0000-0000-00000F060000}"/>
    <cellStyle name="Dezimal 2 3 2 4 4 2" xfId="9209" xr:uid="{00000000-0005-0000-0000-000010060000}"/>
    <cellStyle name="Dezimal 2 3 2 4 4 2 2" xfId="18839" xr:uid="{00000000-0005-0000-0000-000011060000}"/>
    <cellStyle name="Dezimal 2 3 2 4 4 3" xfId="14147" xr:uid="{00000000-0005-0000-0000-000012060000}"/>
    <cellStyle name="Dezimal 2 3 2 4 5" xfId="5777" xr:uid="{00000000-0005-0000-0000-000013060000}"/>
    <cellStyle name="Dezimal 2 3 2 4 5 2" xfId="15711" xr:uid="{00000000-0005-0000-0000-000014060000}"/>
    <cellStyle name="Dezimal 2 3 2 4 6" xfId="10926" xr:uid="{00000000-0005-0000-0000-000015060000}"/>
    <cellStyle name="Dezimal 2 3 2 5" xfId="1446" xr:uid="{00000000-0005-0000-0000-000016060000}"/>
    <cellStyle name="Dezimal 2 3 2 5 2" xfId="3197" xr:uid="{00000000-0005-0000-0000-000017060000}"/>
    <cellStyle name="Dezimal 2 3 2 5 2 2" xfId="8347" xr:uid="{00000000-0005-0000-0000-000018060000}"/>
    <cellStyle name="Dezimal 2 3 2 5 2 2 2" xfId="18053" xr:uid="{00000000-0005-0000-0000-000019060000}"/>
    <cellStyle name="Dezimal 2 3 2 5 2 3" xfId="13359" xr:uid="{00000000-0005-0000-0000-00001A060000}"/>
    <cellStyle name="Dezimal 2 3 2 5 3" xfId="4915" xr:uid="{00000000-0005-0000-0000-00001B060000}"/>
    <cellStyle name="Dezimal 2 3 2 5 3 2" xfId="10063" xr:uid="{00000000-0005-0000-0000-00001C060000}"/>
    <cellStyle name="Dezimal 2 3 2 5 3 2 2" xfId="19617" xr:uid="{00000000-0005-0000-0000-00001D060000}"/>
    <cellStyle name="Dezimal 2 3 2 5 3 3" xfId="14925" xr:uid="{00000000-0005-0000-0000-00001E060000}"/>
    <cellStyle name="Dezimal 2 3 2 5 4" xfId="6631" xr:uid="{00000000-0005-0000-0000-00001F060000}"/>
    <cellStyle name="Dezimal 2 3 2 5 4 2" xfId="16489" xr:uid="{00000000-0005-0000-0000-000020060000}"/>
    <cellStyle name="Dezimal 2 3 2 5 5" xfId="11791" xr:uid="{00000000-0005-0000-0000-000021060000}"/>
    <cellStyle name="Dezimal 2 3 2 6" xfId="2335" xr:uid="{00000000-0005-0000-0000-000022060000}"/>
    <cellStyle name="Dezimal 2 3 2 6 2" xfId="7489" xr:uid="{00000000-0005-0000-0000-000023060000}"/>
    <cellStyle name="Dezimal 2 3 2 6 2 2" xfId="17271" xr:uid="{00000000-0005-0000-0000-000024060000}"/>
    <cellStyle name="Dezimal 2 3 2 6 3" xfId="12577" xr:uid="{00000000-0005-0000-0000-000025060000}"/>
    <cellStyle name="Dezimal 2 3 2 7" xfId="4057" xr:uid="{00000000-0005-0000-0000-000026060000}"/>
    <cellStyle name="Dezimal 2 3 2 7 2" xfId="9205" xr:uid="{00000000-0005-0000-0000-000027060000}"/>
    <cellStyle name="Dezimal 2 3 2 7 2 2" xfId="18835" xr:uid="{00000000-0005-0000-0000-000028060000}"/>
    <cellStyle name="Dezimal 2 3 2 7 3" xfId="14143" xr:uid="{00000000-0005-0000-0000-000029060000}"/>
    <cellStyle name="Dezimal 2 3 2 8" xfId="5773" xr:uid="{00000000-0005-0000-0000-00002A060000}"/>
    <cellStyle name="Dezimal 2 3 2 8 2" xfId="15707" xr:uid="{00000000-0005-0000-0000-00002B060000}"/>
    <cellStyle name="Dezimal 2 3 2 9" xfId="10922" xr:uid="{00000000-0005-0000-0000-00002C060000}"/>
    <cellStyle name="Dezimal 2 3 3" xfId="84" xr:uid="{00000000-0005-0000-0000-00002D060000}"/>
    <cellStyle name="Dezimal 2 3 3 2" xfId="85" xr:uid="{00000000-0005-0000-0000-00002E060000}"/>
    <cellStyle name="Dezimal 2 3 3 2 2" xfId="1452" xr:uid="{00000000-0005-0000-0000-00002F060000}"/>
    <cellStyle name="Dezimal 2 3 3 2 2 2" xfId="3203" xr:uid="{00000000-0005-0000-0000-000030060000}"/>
    <cellStyle name="Dezimal 2 3 3 2 2 2 2" xfId="8353" xr:uid="{00000000-0005-0000-0000-000031060000}"/>
    <cellStyle name="Dezimal 2 3 3 2 2 2 2 2" xfId="18059" xr:uid="{00000000-0005-0000-0000-000032060000}"/>
    <cellStyle name="Dezimal 2 3 3 2 2 2 3" xfId="13365" xr:uid="{00000000-0005-0000-0000-000033060000}"/>
    <cellStyle name="Dezimal 2 3 3 2 2 3" xfId="4921" xr:uid="{00000000-0005-0000-0000-000034060000}"/>
    <cellStyle name="Dezimal 2 3 3 2 2 3 2" xfId="10069" xr:uid="{00000000-0005-0000-0000-000035060000}"/>
    <cellStyle name="Dezimal 2 3 3 2 2 3 2 2" xfId="19623" xr:uid="{00000000-0005-0000-0000-000036060000}"/>
    <cellStyle name="Dezimal 2 3 3 2 2 3 3" xfId="14931" xr:uid="{00000000-0005-0000-0000-000037060000}"/>
    <cellStyle name="Dezimal 2 3 3 2 2 4" xfId="6637" xr:uid="{00000000-0005-0000-0000-000038060000}"/>
    <cellStyle name="Dezimal 2 3 3 2 2 4 2" xfId="16495" xr:uid="{00000000-0005-0000-0000-000039060000}"/>
    <cellStyle name="Dezimal 2 3 3 2 2 5" xfId="11797" xr:uid="{00000000-0005-0000-0000-00003A060000}"/>
    <cellStyle name="Dezimal 2 3 3 2 3" xfId="2341" xr:uid="{00000000-0005-0000-0000-00003B060000}"/>
    <cellStyle name="Dezimal 2 3 3 2 3 2" xfId="7495" xr:uid="{00000000-0005-0000-0000-00003C060000}"/>
    <cellStyle name="Dezimal 2 3 3 2 3 2 2" xfId="17277" xr:uid="{00000000-0005-0000-0000-00003D060000}"/>
    <cellStyle name="Dezimal 2 3 3 2 3 3" xfId="12583" xr:uid="{00000000-0005-0000-0000-00003E060000}"/>
    <cellStyle name="Dezimal 2 3 3 2 4" xfId="4063" xr:uid="{00000000-0005-0000-0000-00003F060000}"/>
    <cellStyle name="Dezimal 2 3 3 2 4 2" xfId="9211" xr:uid="{00000000-0005-0000-0000-000040060000}"/>
    <cellStyle name="Dezimal 2 3 3 2 4 2 2" xfId="18841" xr:uid="{00000000-0005-0000-0000-000041060000}"/>
    <cellStyle name="Dezimal 2 3 3 2 4 3" xfId="14149" xr:uid="{00000000-0005-0000-0000-000042060000}"/>
    <cellStyle name="Dezimal 2 3 3 2 5" xfId="5779" xr:uid="{00000000-0005-0000-0000-000043060000}"/>
    <cellStyle name="Dezimal 2 3 3 2 5 2" xfId="15713" xr:uid="{00000000-0005-0000-0000-000044060000}"/>
    <cellStyle name="Dezimal 2 3 3 2 6" xfId="10928" xr:uid="{00000000-0005-0000-0000-000045060000}"/>
    <cellStyle name="Dezimal 2 3 3 3" xfId="1451" xr:uid="{00000000-0005-0000-0000-000046060000}"/>
    <cellStyle name="Dezimal 2 3 3 3 2" xfId="3202" xr:uid="{00000000-0005-0000-0000-000047060000}"/>
    <cellStyle name="Dezimal 2 3 3 3 2 2" xfId="8352" xr:uid="{00000000-0005-0000-0000-000048060000}"/>
    <cellStyle name="Dezimal 2 3 3 3 2 2 2" xfId="18058" xr:uid="{00000000-0005-0000-0000-000049060000}"/>
    <cellStyle name="Dezimal 2 3 3 3 2 3" xfId="13364" xr:uid="{00000000-0005-0000-0000-00004A060000}"/>
    <cellStyle name="Dezimal 2 3 3 3 3" xfId="4920" xr:uid="{00000000-0005-0000-0000-00004B060000}"/>
    <cellStyle name="Dezimal 2 3 3 3 3 2" xfId="10068" xr:uid="{00000000-0005-0000-0000-00004C060000}"/>
    <cellStyle name="Dezimal 2 3 3 3 3 2 2" xfId="19622" xr:uid="{00000000-0005-0000-0000-00004D060000}"/>
    <cellStyle name="Dezimal 2 3 3 3 3 3" xfId="14930" xr:uid="{00000000-0005-0000-0000-00004E060000}"/>
    <cellStyle name="Dezimal 2 3 3 3 4" xfId="6636" xr:uid="{00000000-0005-0000-0000-00004F060000}"/>
    <cellStyle name="Dezimal 2 3 3 3 4 2" xfId="16494" xr:uid="{00000000-0005-0000-0000-000050060000}"/>
    <cellStyle name="Dezimal 2 3 3 3 5" xfId="11796" xr:uid="{00000000-0005-0000-0000-000051060000}"/>
    <cellStyle name="Dezimal 2 3 3 4" xfId="2340" xr:uid="{00000000-0005-0000-0000-000052060000}"/>
    <cellStyle name="Dezimal 2 3 3 4 2" xfId="7494" xr:uid="{00000000-0005-0000-0000-000053060000}"/>
    <cellStyle name="Dezimal 2 3 3 4 2 2" xfId="17276" xr:uid="{00000000-0005-0000-0000-000054060000}"/>
    <cellStyle name="Dezimal 2 3 3 4 3" xfId="12582" xr:uid="{00000000-0005-0000-0000-000055060000}"/>
    <cellStyle name="Dezimal 2 3 3 5" xfId="4062" xr:uid="{00000000-0005-0000-0000-000056060000}"/>
    <cellStyle name="Dezimal 2 3 3 5 2" xfId="9210" xr:uid="{00000000-0005-0000-0000-000057060000}"/>
    <cellStyle name="Dezimal 2 3 3 5 2 2" xfId="18840" xr:uid="{00000000-0005-0000-0000-000058060000}"/>
    <cellStyle name="Dezimal 2 3 3 5 3" xfId="14148" xr:uid="{00000000-0005-0000-0000-000059060000}"/>
    <cellStyle name="Dezimal 2 3 3 6" xfId="5778" xr:uid="{00000000-0005-0000-0000-00005A060000}"/>
    <cellStyle name="Dezimal 2 3 3 6 2" xfId="15712" xr:uid="{00000000-0005-0000-0000-00005B060000}"/>
    <cellStyle name="Dezimal 2 3 3 7" xfId="10927" xr:uid="{00000000-0005-0000-0000-00005C060000}"/>
    <cellStyle name="Dezimal 2 3 4" xfId="86" xr:uid="{00000000-0005-0000-0000-00005D060000}"/>
    <cellStyle name="Dezimal 2 3 4 2" xfId="1453" xr:uid="{00000000-0005-0000-0000-00005E060000}"/>
    <cellStyle name="Dezimal 2 3 4 2 2" xfId="3204" xr:uid="{00000000-0005-0000-0000-00005F060000}"/>
    <cellStyle name="Dezimal 2 3 4 2 2 2" xfId="8354" xr:uid="{00000000-0005-0000-0000-000060060000}"/>
    <cellStyle name="Dezimal 2 3 4 2 2 2 2" xfId="18060" xr:uid="{00000000-0005-0000-0000-000061060000}"/>
    <cellStyle name="Dezimal 2 3 4 2 2 3" xfId="13366" xr:uid="{00000000-0005-0000-0000-000062060000}"/>
    <cellStyle name="Dezimal 2 3 4 2 3" xfId="4922" xr:uid="{00000000-0005-0000-0000-000063060000}"/>
    <cellStyle name="Dezimal 2 3 4 2 3 2" xfId="10070" xr:uid="{00000000-0005-0000-0000-000064060000}"/>
    <cellStyle name="Dezimal 2 3 4 2 3 2 2" xfId="19624" xr:uid="{00000000-0005-0000-0000-000065060000}"/>
    <cellStyle name="Dezimal 2 3 4 2 3 3" xfId="14932" xr:uid="{00000000-0005-0000-0000-000066060000}"/>
    <cellStyle name="Dezimal 2 3 4 2 4" xfId="6638" xr:uid="{00000000-0005-0000-0000-000067060000}"/>
    <cellStyle name="Dezimal 2 3 4 2 4 2" xfId="16496" xr:uid="{00000000-0005-0000-0000-000068060000}"/>
    <cellStyle name="Dezimal 2 3 4 2 5" xfId="11798" xr:uid="{00000000-0005-0000-0000-000069060000}"/>
    <cellStyle name="Dezimal 2 3 4 3" xfId="2342" xr:uid="{00000000-0005-0000-0000-00006A060000}"/>
    <cellStyle name="Dezimal 2 3 4 3 2" xfId="7496" xr:uid="{00000000-0005-0000-0000-00006B060000}"/>
    <cellStyle name="Dezimal 2 3 4 3 2 2" xfId="17278" xr:uid="{00000000-0005-0000-0000-00006C060000}"/>
    <cellStyle name="Dezimal 2 3 4 3 3" xfId="12584" xr:uid="{00000000-0005-0000-0000-00006D060000}"/>
    <cellStyle name="Dezimal 2 3 4 4" xfId="4064" xr:uid="{00000000-0005-0000-0000-00006E060000}"/>
    <cellStyle name="Dezimal 2 3 4 4 2" xfId="9212" xr:uid="{00000000-0005-0000-0000-00006F060000}"/>
    <cellStyle name="Dezimal 2 3 4 4 2 2" xfId="18842" xr:uid="{00000000-0005-0000-0000-000070060000}"/>
    <cellStyle name="Dezimal 2 3 4 4 3" xfId="14150" xr:uid="{00000000-0005-0000-0000-000071060000}"/>
    <cellStyle name="Dezimal 2 3 4 5" xfId="5780" xr:uid="{00000000-0005-0000-0000-000072060000}"/>
    <cellStyle name="Dezimal 2 3 4 5 2" xfId="15714" xr:uid="{00000000-0005-0000-0000-000073060000}"/>
    <cellStyle name="Dezimal 2 3 4 6" xfId="10929" xr:uid="{00000000-0005-0000-0000-000074060000}"/>
    <cellStyle name="Dezimal 2 3 5" xfId="87" xr:uid="{00000000-0005-0000-0000-000075060000}"/>
    <cellStyle name="Dezimal 2 3 5 2" xfId="1454" xr:uid="{00000000-0005-0000-0000-000076060000}"/>
    <cellStyle name="Dezimal 2 3 5 2 2" xfId="3205" xr:uid="{00000000-0005-0000-0000-000077060000}"/>
    <cellStyle name="Dezimal 2 3 5 2 2 2" xfId="8355" xr:uid="{00000000-0005-0000-0000-000078060000}"/>
    <cellStyle name="Dezimal 2 3 5 2 2 2 2" xfId="18061" xr:uid="{00000000-0005-0000-0000-000079060000}"/>
    <cellStyle name="Dezimal 2 3 5 2 2 3" xfId="13367" xr:uid="{00000000-0005-0000-0000-00007A060000}"/>
    <cellStyle name="Dezimal 2 3 5 2 3" xfId="4923" xr:uid="{00000000-0005-0000-0000-00007B060000}"/>
    <cellStyle name="Dezimal 2 3 5 2 3 2" xfId="10071" xr:uid="{00000000-0005-0000-0000-00007C060000}"/>
    <cellStyle name="Dezimal 2 3 5 2 3 2 2" xfId="19625" xr:uid="{00000000-0005-0000-0000-00007D060000}"/>
    <cellStyle name="Dezimal 2 3 5 2 3 3" xfId="14933" xr:uid="{00000000-0005-0000-0000-00007E060000}"/>
    <cellStyle name="Dezimal 2 3 5 2 4" xfId="6639" xr:uid="{00000000-0005-0000-0000-00007F060000}"/>
    <cellStyle name="Dezimal 2 3 5 2 4 2" xfId="16497" xr:uid="{00000000-0005-0000-0000-000080060000}"/>
    <cellStyle name="Dezimal 2 3 5 2 5" xfId="11799" xr:uid="{00000000-0005-0000-0000-000081060000}"/>
    <cellStyle name="Dezimal 2 3 5 3" xfId="2343" xr:uid="{00000000-0005-0000-0000-000082060000}"/>
    <cellStyle name="Dezimal 2 3 5 3 2" xfId="7497" xr:uid="{00000000-0005-0000-0000-000083060000}"/>
    <cellStyle name="Dezimal 2 3 5 3 2 2" xfId="17279" xr:uid="{00000000-0005-0000-0000-000084060000}"/>
    <cellStyle name="Dezimal 2 3 5 3 3" xfId="12585" xr:uid="{00000000-0005-0000-0000-000085060000}"/>
    <cellStyle name="Dezimal 2 3 5 4" xfId="4065" xr:uid="{00000000-0005-0000-0000-000086060000}"/>
    <cellStyle name="Dezimal 2 3 5 4 2" xfId="9213" xr:uid="{00000000-0005-0000-0000-000087060000}"/>
    <cellStyle name="Dezimal 2 3 5 4 2 2" xfId="18843" xr:uid="{00000000-0005-0000-0000-000088060000}"/>
    <cellStyle name="Dezimal 2 3 5 4 3" xfId="14151" xr:uid="{00000000-0005-0000-0000-000089060000}"/>
    <cellStyle name="Dezimal 2 3 5 5" xfId="5781" xr:uid="{00000000-0005-0000-0000-00008A060000}"/>
    <cellStyle name="Dezimal 2 3 5 5 2" xfId="15715" xr:uid="{00000000-0005-0000-0000-00008B060000}"/>
    <cellStyle name="Dezimal 2 3 5 6" xfId="10930" xr:uid="{00000000-0005-0000-0000-00008C060000}"/>
    <cellStyle name="Dezimal 2 3 6" xfId="1445" xr:uid="{00000000-0005-0000-0000-00008D060000}"/>
    <cellStyle name="Dezimal 2 3 6 2" xfId="3196" xr:uid="{00000000-0005-0000-0000-00008E060000}"/>
    <cellStyle name="Dezimal 2 3 6 2 2" xfId="8346" xr:uid="{00000000-0005-0000-0000-00008F060000}"/>
    <cellStyle name="Dezimal 2 3 6 2 2 2" xfId="18052" xr:uid="{00000000-0005-0000-0000-000090060000}"/>
    <cellStyle name="Dezimal 2 3 6 2 3" xfId="13358" xr:uid="{00000000-0005-0000-0000-000091060000}"/>
    <cellStyle name="Dezimal 2 3 6 3" xfId="4914" xr:uid="{00000000-0005-0000-0000-000092060000}"/>
    <cellStyle name="Dezimal 2 3 6 3 2" xfId="10062" xr:uid="{00000000-0005-0000-0000-000093060000}"/>
    <cellStyle name="Dezimal 2 3 6 3 2 2" xfId="19616" xr:uid="{00000000-0005-0000-0000-000094060000}"/>
    <cellStyle name="Dezimal 2 3 6 3 3" xfId="14924" xr:uid="{00000000-0005-0000-0000-000095060000}"/>
    <cellStyle name="Dezimal 2 3 6 4" xfId="6630" xr:uid="{00000000-0005-0000-0000-000096060000}"/>
    <cellStyle name="Dezimal 2 3 6 4 2" xfId="16488" xr:uid="{00000000-0005-0000-0000-000097060000}"/>
    <cellStyle name="Dezimal 2 3 6 5" xfId="11790" xr:uid="{00000000-0005-0000-0000-000098060000}"/>
    <cellStyle name="Dezimal 2 3 7" xfId="2334" xr:uid="{00000000-0005-0000-0000-000099060000}"/>
    <cellStyle name="Dezimal 2 3 7 2" xfId="7488" xr:uid="{00000000-0005-0000-0000-00009A060000}"/>
    <cellStyle name="Dezimal 2 3 7 2 2" xfId="17270" xr:uid="{00000000-0005-0000-0000-00009B060000}"/>
    <cellStyle name="Dezimal 2 3 7 3" xfId="12576" xr:uid="{00000000-0005-0000-0000-00009C060000}"/>
    <cellStyle name="Dezimal 2 3 8" xfId="4056" xr:uid="{00000000-0005-0000-0000-00009D060000}"/>
    <cellStyle name="Dezimal 2 3 8 2" xfId="9204" xr:uid="{00000000-0005-0000-0000-00009E060000}"/>
    <cellStyle name="Dezimal 2 3 8 2 2" xfId="18834" xr:uid="{00000000-0005-0000-0000-00009F060000}"/>
    <cellStyle name="Dezimal 2 3 8 3" xfId="14142" xr:uid="{00000000-0005-0000-0000-0000A0060000}"/>
    <cellStyle name="Dezimal 2 3 9" xfId="5772" xr:uid="{00000000-0005-0000-0000-0000A1060000}"/>
    <cellStyle name="Dezimal 2 3 9 2" xfId="15706" xr:uid="{00000000-0005-0000-0000-0000A2060000}"/>
    <cellStyle name="Dezimal 2 4" xfId="88" xr:uid="{00000000-0005-0000-0000-0000A3060000}"/>
    <cellStyle name="Dezimal 2 4 2" xfId="1455" xr:uid="{00000000-0005-0000-0000-0000A4060000}"/>
    <cellStyle name="Dezimal 2 4 2 2" xfId="3206" xr:uid="{00000000-0005-0000-0000-0000A5060000}"/>
    <cellStyle name="Dezimal 2 4 2 2 2" xfId="8356" xr:uid="{00000000-0005-0000-0000-0000A6060000}"/>
    <cellStyle name="Dezimal 2 4 2 2 2 2" xfId="18062" xr:uid="{00000000-0005-0000-0000-0000A7060000}"/>
    <cellStyle name="Dezimal 2 4 2 2 3" xfId="13368" xr:uid="{00000000-0005-0000-0000-0000A8060000}"/>
    <cellStyle name="Dezimal 2 4 2 3" xfId="4924" xr:uid="{00000000-0005-0000-0000-0000A9060000}"/>
    <cellStyle name="Dezimal 2 4 2 3 2" xfId="10072" xr:uid="{00000000-0005-0000-0000-0000AA060000}"/>
    <cellStyle name="Dezimal 2 4 2 3 2 2" xfId="19626" xr:uid="{00000000-0005-0000-0000-0000AB060000}"/>
    <cellStyle name="Dezimal 2 4 2 3 3" xfId="14934" xr:uid="{00000000-0005-0000-0000-0000AC060000}"/>
    <cellStyle name="Dezimal 2 4 2 4" xfId="6640" xr:uid="{00000000-0005-0000-0000-0000AD060000}"/>
    <cellStyle name="Dezimal 2 4 2 4 2" xfId="16498" xr:uid="{00000000-0005-0000-0000-0000AE060000}"/>
    <cellStyle name="Dezimal 2 4 2 5" xfId="11800" xr:uid="{00000000-0005-0000-0000-0000AF060000}"/>
    <cellStyle name="Dezimal 2 4 3" xfId="2344" xr:uid="{00000000-0005-0000-0000-0000B0060000}"/>
    <cellStyle name="Dezimal 2 4 3 2" xfId="7498" xr:uid="{00000000-0005-0000-0000-0000B1060000}"/>
    <cellStyle name="Dezimal 2 4 3 2 2" xfId="17280" xr:uid="{00000000-0005-0000-0000-0000B2060000}"/>
    <cellStyle name="Dezimal 2 4 3 3" xfId="12586" xr:uid="{00000000-0005-0000-0000-0000B3060000}"/>
    <cellStyle name="Dezimal 2 4 4" xfId="4066" xr:uid="{00000000-0005-0000-0000-0000B4060000}"/>
    <cellStyle name="Dezimal 2 4 4 2" xfId="9214" xr:uid="{00000000-0005-0000-0000-0000B5060000}"/>
    <cellStyle name="Dezimal 2 4 4 2 2" xfId="18844" xr:uid="{00000000-0005-0000-0000-0000B6060000}"/>
    <cellStyle name="Dezimal 2 4 4 3" xfId="14152" xr:uid="{00000000-0005-0000-0000-0000B7060000}"/>
    <cellStyle name="Dezimal 2 4 5" xfId="5782" xr:uid="{00000000-0005-0000-0000-0000B8060000}"/>
    <cellStyle name="Dezimal 2 4 5 2" xfId="15716" xr:uid="{00000000-0005-0000-0000-0000B9060000}"/>
    <cellStyle name="Dezimal 2 4 6" xfId="10931" xr:uid="{00000000-0005-0000-0000-0000BA060000}"/>
    <cellStyle name="Dezimal 2 5" xfId="1384" xr:uid="{00000000-0005-0000-0000-0000BB060000}"/>
    <cellStyle name="Dezimal 2 5 2" xfId="3135" xr:uid="{00000000-0005-0000-0000-0000BC060000}"/>
    <cellStyle name="Dezimal 2 5 2 2" xfId="8285" xr:uid="{00000000-0005-0000-0000-0000BD060000}"/>
    <cellStyle name="Dezimal 2 5 2 2 2" xfId="17991" xr:uid="{00000000-0005-0000-0000-0000BE060000}"/>
    <cellStyle name="Dezimal 2 5 2 3" xfId="13297" xr:uid="{00000000-0005-0000-0000-0000BF060000}"/>
    <cellStyle name="Dezimal 2 5 3" xfId="4853" xr:uid="{00000000-0005-0000-0000-0000C0060000}"/>
    <cellStyle name="Dezimal 2 5 3 2" xfId="10001" xr:uid="{00000000-0005-0000-0000-0000C1060000}"/>
    <cellStyle name="Dezimal 2 5 3 2 2" xfId="19555" xr:uid="{00000000-0005-0000-0000-0000C2060000}"/>
    <cellStyle name="Dezimal 2 5 3 3" xfId="14863" xr:uid="{00000000-0005-0000-0000-0000C3060000}"/>
    <cellStyle name="Dezimal 2 5 4" xfId="6569" xr:uid="{00000000-0005-0000-0000-0000C4060000}"/>
    <cellStyle name="Dezimal 2 5 4 2" xfId="16427" xr:uid="{00000000-0005-0000-0000-0000C5060000}"/>
    <cellStyle name="Dezimal 2 5 5" xfId="11729" xr:uid="{00000000-0005-0000-0000-0000C6060000}"/>
    <cellStyle name="Dezimal 2 6" xfId="2273" xr:uid="{00000000-0005-0000-0000-0000C7060000}"/>
    <cellStyle name="Dezimal 2 6 2" xfId="7427" xr:uid="{00000000-0005-0000-0000-0000C8060000}"/>
    <cellStyle name="Dezimal 2 6 2 2" xfId="17209" xr:uid="{00000000-0005-0000-0000-0000C9060000}"/>
    <cellStyle name="Dezimal 2 6 3" xfId="12515" xr:uid="{00000000-0005-0000-0000-0000CA060000}"/>
    <cellStyle name="Dezimal 2 7" xfId="3995" xr:uid="{00000000-0005-0000-0000-0000CB060000}"/>
    <cellStyle name="Dezimal 2 7 2" xfId="9143" xr:uid="{00000000-0005-0000-0000-0000CC060000}"/>
    <cellStyle name="Dezimal 2 7 2 2" xfId="18773" xr:uid="{00000000-0005-0000-0000-0000CD060000}"/>
    <cellStyle name="Dezimal 2 7 3" xfId="14081" xr:uid="{00000000-0005-0000-0000-0000CE060000}"/>
    <cellStyle name="Dezimal 2 8" xfId="5711" xr:uid="{00000000-0005-0000-0000-0000CF060000}"/>
    <cellStyle name="Dezimal 2 8 2" xfId="15645" xr:uid="{00000000-0005-0000-0000-0000D0060000}"/>
    <cellStyle name="Dezimal 2 9" xfId="10860" xr:uid="{00000000-0005-0000-0000-0000D1060000}"/>
    <cellStyle name="Dezimal 3" xfId="89" xr:uid="{00000000-0005-0000-0000-0000D2060000}"/>
    <cellStyle name="Dezimal 3 2" xfId="90" xr:uid="{00000000-0005-0000-0000-0000D3060000}"/>
    <cellStyle name="Dezimal 3 2 10" xfId="91" xr:uid="{00000000-0005-0000-0000-0000D4060000}"/>
    <cellStyle name="Dezimal 3 2 10 2" xfId="1458" xr:uid="{00000000-0005-0000-0000-0000D5060000}"/>
    <cellStyle name="Dezimal 3 2 10 2 2" xfId="3209" xr:uid="{00000000-0005-0000-0000-0000D6060000}"/>
    <cellStyle name="Dezimal 3 2 10 2 2 2" xfId="8359" xr:uid="{00000000-0005-0000-0000-0000D7060000}"/>
    <cellStyle name="Dezimal 3 2 10 2 2 2 2" xfId="18065" xr:uid="{00000000-0005-0000-0000-0000D8060000}"/>
    <cellStyle name="Dezimal 3 2 10 2 2 3" xfId="13371" xr:uid="{00000000-0005-0000-0000-0000D9060000}"/>
    <cellStyle name="Dezimal 3 2 10 2 3" xfId="4927" xr:uid="{00000000-0005-0000-0000-0000DA060000}"/>
    <cellStyle name="Dezimal 3 2 10 2 3 2" xfId="10075" xr:uid="{00000000-0005-0000-0000-0000DB060000}"/>
    <cellStyle name="Dezimal 3 2 10 2 3 2 2" xfId="19629" xr:uid="{00000000-0005-0000-0000-0000DC060000}"/>
    <cellStyle name="Dezimal 3 2 10 2 3 3" xfId="14937" xr:uid="{00000000-0005-0000-0000-0000DD060000}"/>
    <cellStyle name="Dezimal 3 2 10 2 4" xfId="6643" xr:uid="{00000000-0005-0000-0000-0000DE060000}"/>
    <cellStyle name="Dezimal 3 2 10 2 4 2" xfId="16501" xr:uid="{00000000-0005-0000-0000-0000DF060000}"/>
    <cellStyle name="Dezimal 3 2 10 2 5" xfId="11803" xr:uid="{00000000-0005-0000-0000-0000E0060000}"/>
    <cellStyle name="Dezimal 3 2 10 3" xfId="2347" xr:uid="{00000000-0005-0000-0000-0000E1060000}"/>
    <cellStyle name="Dezimal 3 2 10 3 2" xfId="7501" xr:uid="{00000000-0005-0000-0000-0000E2060000}"/>
    <cellStyle name="Dezimal 3 2 10 3 2 2" xfId="17283" xr:uid="{00000000-0005-0000-0000-0000E3060000}"/>
    <cellStyle name="Dezimal 3 2 10 3 3" xfId="12589" xr:uid="{00000000-0005-0000-0000-0000E4060000}"/>
    <cellStyle name="Dezimal 3 2 10 4" xfId="4069" xr:uid="{00000000-0005-0000-0000-0000E5060000}"/>
    <cellStyle name="Dezimal 3 2 10 4 2" xfId="9217" xr:uid="{00000000-0005-0000-0000-0000E6060000}"/>
    <cellStyle name="Dezimal 3 2 10 4 2 2" xfId="18847" xr:uid="{00000000-0005-0000-0000-0000E7060000}"/>
    <cellStyle name="Dezimal 3 2 10 4 3" xfId="14155" xr:uid="{00000000-0005-0000-0000-0000E8060000}"/>
    <cellStyle name="Dezimal 3 2 10 5" xfId="5785" xr:uid="{00000000-0005-0000-0000-0000E9060000}"/>
    <cellStyle name="Dezimal 3 2 10 5 2" xfId="15719" xr:uid="{00000000-0005-0000-0000-0000EA060000}"/>
    <cellStyle name="Dezimal 3 2 10 6" xfId="10934" xr:uid="{00000000-0005-0000-0000-0000EB060000}"/>
    <cellStyle name="Dezimal 3 2 11" xfId="92" xr:uid="{00000000-0005-0000-0000-0000EC060000}"/>
    <cellStyle name="Dezimal 3 2 11 2" xfId="1459" xr:uid="{00000000-0005-0000-0000-0000ED060000}"/>
    <cellStyle name="Dezimal 3 2 11 2 2" xfId="3210" xr:uid="{00000000-0005-0000-0000-0000EE060000}"/>
    <cellStyle name="Dezimal 3 2 11 2 2 2" xfId="8360" xr:uid="{00000000-0005-0000-0000-0000EF060000}"/>
    <cellStyle name="Dezimal 3 2 11 2 2 2 2" xfId="18066" xr:uid="{00000000-0005-0000-0000-0000F0060000}"/>
    <cellStyle name="Dezimal 3 2 11 2 2 3" xfId="13372" xr:uid="{00000000-0005-0000-0000-0000F1060000}"/>
    <cellStyle name="Dezimal 3 2 11 2 3" xfId="4928" xr:uid="{00000000-0005-0000-0000-0000F2060000}"/>
    <cellStyle name="Dezimal 3 2 11 2 3 2" xfId="10076" xr:uid="{00000000-0005-0000-0000-0000F3060000}"/>
    <cellStyle name="Dezimal 3 2 11 2 3 2 2" xfId="19630" xr:uid="{00000000-0005-0000-0000-0000F4060000}"/>
    <cellStyle name="Dezimal 3 2 11 2 3 3" xfId="14938" xr:uid="{00000000-0005-0000-0000-0000F5060000}"/>
    <cellStyle name="Dezimal 3 2 11 2 4" xfId="6644" xr:uid="{00000000-0005-0000-0000-0000F6060000}"/>
    <cellStyle name="Dezimal 3 2 11 2 4 2" xfId="16502" xr:uid="{00000000-0005-0000-0000-0000F7060000}"/>
    <cellStyle name="Dezimal 3 2 11 2 5" xfId="11804" xr:uid="{00000000-0005-0000-0000-0000F8060000}"/>
    <cellStyle name="Dezimal 3 2 11 3" xfId="2348" xr:uid="{00000000-0005-0000-0000-0000F9060000}"/>
    <cellStyle name="Dezimal 3 2 11 3 2" xfId="7502" xr:uid="{00000000-0005-0000-0000-0000FA060000}"/>
    <cellStyle name="Dezimal 3 2 11 3 2 2" xfId="17284" xr:uid="{00000000-0005-0000-0000-0000FB060000}"/>
    <cellStyle name="Dezimal 3 2 11 3 3" xfId="12590" xr:uid="{00000000-0005-0000-0000-0000FC060000}"/>
    <cellStyle name="Dezimal 3 2 11 4" xfId="4070" xr:uid="{00000000-0005-0000-0000-0000FD060000}"/>
    <cellStyle name="Dezimal 3 2 11 4 2" xfId="9218" xr:uid="{00000000-0005-0000-0000-0000FE060000}"/>
    <cellStyle name="Dezimal 3 2 11 4 2 2" xfId="18848" xr:uid="{00000000-0005-0000-0000-0000FF060000}"/>
    <cellStyle name="Dezimal 3 2 11 4 3" xfId="14156" xr:uid="{00000000-0005-0000-0000-000000070000}"/>
    <cellStyle name="Dezimal 3 2 11 5" xfId="5786" xr:uid="{00000000-0005-0000-0000-000001070000}"/>
    <cellStyle name="Dezimal 3 2 11 5 2" xfId="15720" xr:uid="{00000000-0005-0000-0000-000002070000}"/>
    <cellStyle name="Dezimal 3 2 11 6" xfId="10935" xr:uid="{00000000-0005-0000-0000-000003070000}"/>
    <cellStyle name="Dezimal 3 2 12" xfId="1457" xr:uid="{00000000-0005-0000-0000-000004070000}"/>
    <cellStyle name="Dezimal 3 2 12 2" xfId="3208" xr:uid="{00000000-0005-0000-0000-000005070000}"/>
    <cellStyle name="Dezimal 3 2 12 2 2" xfId="8358" xr:uid="{00000000-0005-0000-0000-000006070000}"/>
    <cellStyle name="Dezimal 3 2 12 2 2 2" xfId="18064" xr:uid="{00000000-0005-0000-0000-000007070000}"/>
    <cellStyle name="Dezimal 3 2 12 2 3" xfId="13370" xr:uid="{00000000-0005-0000-0000-000008070000}"/>
    <cellStyle name="Dezimal 3 2 12 3" xfId="4926" xr:uid="{00000000-0005-0000-0000-000009070000}"/>
    <cellStyle name="Dezimal 3 2 12 3 2" xfId="10074" xr:uid="{00000000-0005-0000-0000-00000A070000}"/>
    <cellStyle name="Dezimal 3 2 12 3 2 2" xfId="19628" xr:uid="{00000000-0005-0000-0000-00000B070000}"/>
    <cellStyle name="Dezimal 3 2 12 3 3" xfId="14936" xr:uid="{00000000-0005-0000-0000-00000C070000}"/>
    <cellStyle name="Dezimal 3 2 12 4" xfId="6642" xr:uid="{00000000-0005-0000-0000-00000D070000}"/>
    <cellStyle name="Dezimal 3 2 12 4 2" xfId="16500" xr:uid="{00000000-0005-0000-0000-00000E070000}"/>
    <cellStyle name="Dezimal 3 2 12 5" xfId="11802" xr:uid="{00000000-0005-0000-0000-00000F070000}"/>
    <cellStyle name="Dezimal 3 2 13" xfId="2346" xr:uid="{00000000-0005-0000-0000-000010070000}"/>
    <cellStyle name="Dezimal 3 2 13 2" xfId="7500" xr:uid="{00000000-0005-0000-0000-000011070000}"/>
    <cellStyle name="Dezimal 3 2 13 2 2" xfId="17282" xr:uid="{00000000-0005-0000-0000-000012070000}"/>
    <cellStyle name="Dezimal 3 2 13 3" xfId="12588" xr:uid="{00000000-0005-0000-0000-000013070000}"/>
    <cellStyle name="Dezimal 3 2 14" xfId="4068" xr:uid="{00000000-0005-0000-0000-000014070000}"/>
    <cellStyle name="Dezimal 3 2 14 2" xfId="9216" xr:uid="{00000000-0005-0000-0000-000015070000}"/>
    <cellStyle name="Dezimal 3 2 14 2 2" xfId="18846" xr:uid="{00000000-0005-0000-0000-000016070000}"/>
    <cellStyle name="Dezimal 3 2 14 3" xfId="14154" xr:uid="{00000000-0005-0000-0000-000017070000}"/>
    <cellStyle name="Dezimal 3 2 15" xfId="5784" xr:uid="{00000000-0005-0000-0000-000018070000}"/>
    <cellStyle name="Dezimal 3 2 15 2" xfId="15718" xr:uid="{00000000-0005-0000-0000-000019070000}"/>
    <cellStyle name="Dezimal 3 2 16" xfId="10933" xr:uid="{00000000-0005-0000-0000-00001A070000}"/>
    <cellStyle name="Dezimal 3 2 2" xfId="93" xr:uid="{00000000-0005-0000-0000-00001B070000}"/>
    <cellStyle name="Dezimal 3 2 2 10" xfId="10936" xr:uid="{00000000-0005-0000-0000-00001C070000}"/>
    <cellStyle name="Dezimal 3 2 2 2" xfId="94" xr:uid="{00000000-0005-0000-0000-00001D070000}"/>
    <cellStyle name="Dezimal 3 2 2 2 2" xfId="95" xr:uid="{00000000-0005-0000-0000-00001E070000}"/>
    <cellStyle name="Dezimal 3 2 2 2 2 2" xfId="96" xr:uid="{00000000-0005-0000-0000-00001F070000}"/>
    <cellStyle name="Dezimal 3 2 2 2 2 2 2" xfId="1463" xr:uid="{00000000-0005-0000-0000-000020070000}"/>
    <cellStyle name="Dezimal 3 2 2 2 2 2 2 2" xfId="3214" xr:uid="{00000000-0005-0000-0000-000021070000}"/>
    <cellStyle name="Dezimal 3 2 2 2 2 2 2 2 2" xfId="8364" xr:uid="{00000000-0005-0000-0000-000022070000}"/>
    <cellStyle name="Dezimal 3 2 2 2 2 2 2 2 2 2" xfId="18070" xr:uid="{00000000-0005-0000-0000-000023070000}"/>
    <cellStyle name="Dezimal 3 2 2 2 2 2 2 2 3" xfId="13376" xr:uid="{00000000-0005-0000-0000-000024070000}"/>
    <cellStyle name="Dezimal 3 2 2 2 2 2 2 3" xfId="4932" xr:uid="{00000000-0005-0000-0000-000025070000}"/>
    <cellStyle name="Dezimal 3 2 2 2 2 2 2 3 2" xfId="10080" xr:uid="{00000000-0005-0000-0000-000026070000}"/>
    <cellStyle name="Dezimal 3 2 2 2 2 2 2 3 2 2" xfId="19634" xr:uid="{00000000-0005-0000-0000-000027070000}"/>
    <cellStyle name="Dezimal 3 2 2 2 2 2 2 3 3" xfId="14942" xr:uid="{00000000-0005-0000-0000-000028070000}"/>
    <cellStyle name="Dezimal 3 2 2 2 2 2 2 4" xfId="6648" xr:uid="{00000000-0005-0000-0000-000029070000}"/>
    <cellStyle name="Dezimal 3 2 2 2 2 2 2 4 2" xfId="16506" xr:uid="{00000000-0005-0000-0000-00002A070000}"/>
    <cellStyle name="Dezimal 3 2 2 2 2 2 2 5" xfId="11808" xr:uid="{00000000-0005-0000-0000-00002B070000}"/>
    <cellStyle name="Dezimal 3 2 2 2 2 2 3" xfId="2352" xr:uid="{00000000-0005-0000-0000-00002C070000}"/>
    <cellStyle name="Dezimal 3 2 2 2 2 2 3 2" xfId="7506" xr:uid="{00000000-0005-0000-0000-00002D070000}"/>
    <cellStyle name="Dezimal 3 2 2 2 2 2 3 2 2" xfId="17288" xr:uid="{00000000-0005-0000-0000-00002E070000}"/>
    <cellStyle name="Dezimal 3 2 2 2 2 2 3 3" xfId="12594" xr:uid="{00000000-0005-0000-0000-00002F070000}"/>
    <cellStyle name="Dezimal 3 2 2 2 2 2 4" xfId="4074" xr:uid="{00000000-0005-0000-0000-000030070000}"/>
    <cellStyle name="Dezimal 3 2 2 2 2 2 4 2" xfId="9222" xr:uid="{00000000-0005-0000-0000-000031070000}"/>
    <cellStyle name="Dezimal 3 2 2 2 2 2 4 2 2" xfId="18852" xr:uid="{00000000-0005-0000-0000-000032070000}"/>
    <cellStyle name="Dezimal 3 2 2 2 2 2 4 3" xfId="14160" xr:uid="{00000000-0005-0000-0000-000033070000}"/>
    <cellStyle name="Dezimal 3 2 2 2 2 2 5" xfId="5790" xr:uid="{00000000-0005-0000-0000-000034070000}"/>
    <cellStyle name="Dezimal 3 2 2 2 2 2 5 2" xfId="15724" xr:uid="{00000000-0005-0000-0000-000035070000}"/>
    <cellStyle name="Dezimal 3 2 2 2 2 2 6" xfId="10939" xr:uid="{00000000-0005-0000-0000-000036070000}"/>
    <cellStyle name="Dezimal 3 2 2 2 2 3" xfId="1462" xr:uid="{00000000-0005-0000-0000-000037070000}"/>
    <cellStyle name="Dezimal 3 2 2 2 2 3 2" xfId="3213" xr:uid="{00000000-0005-0000-0000-000038070000}"/>
    <cellStyle name="Dezimal 3 2 2 2 2 3 2 2" xfId="8363" xr:uid="{00000000-0005-0000-0000-000039070000}"/>
    <cellStyle name="Dezimal 3 2 2 2 2 3 2 2 2" xfId="18069" xr:uid="{00000000-0005-0000-0000-00003A070000}"/>
    <cellStyle name="Dezimal 3 2 2 2 2 3 2 3" xfId="13375" xr:uid="{00000000-0005-0000-0000-00003B070000}"/>
    <cellStyle name="Dezimal 3 2 2 2 2 3 3" xfId="4931" xr:uid="{00000000-0005-0000-0000-00003C070000}"/>
    <cellStyle name="Dezimal 3 2 2 2 2 3 3 2" xfId="10079" xr:uid="{00000000-0005-0000-0000-00003D070000}"/>
    <cellStyle name="Dezimal 3 2 2 2 2 3 3 2 2" xfId="19633" xr:uid="{00000000-0005-0000-0000-00003E070000}"/>
    <cellStyle name="Dezimal 3 2 2 2 2 3 3 3" xfId="14941" xr:uid="{00000000-0005-0000-0000-00003F070000}"/>
    <cellStyle name="Dezimal 3 2 2 2 2 3 4" xfId="6647" xr:uid="{00000000-0005-0000-0000-000040070000}"/>
    <cellStyle name="Dezimal 3 2 2 2 2 3 4 2" xfId="16505" xr:uid="{00000000-0005-0000-0000-000041070000}"/>
    <cellStyle name="Dezimal 3 2 2 2 2 3 5" xfId="11807" xr:uid="{00000000-0005-0000-0000-000042070000}"/>
    <cellStyle name="Dezimal 3 2 2 2 2 4" xfId="2351" xr:uid="{00000000-0005-0000-0000-000043070000}"/>
    <cellStyle name="Dezimal 3 2 2 2 2 4 2" xfId="7505" xr:uid="{00000000-0005-0000-0000-000044070000}"/>
    <cellStyle name="Dezimal 3 2 2 2 2 4 2 2" xfId="17287" xr:uid="{00000000-0005-0000-0000-000045070000}"/>
    <cellStyle name="Dezimal 3 2 2 2 2 4 3" xfId="12593" xr:uid="{00000000-0005-0000-0000-000046070000}"/>
    <cellStyle name="Dezimal 3 2 2 2 2 5" xfId="4073" xr:uid="{00000000-0005-0000-0000-000047070000}"/>
    <cellStyle name="Dezimal 3 2 2 2 2 5 2" xfId="9221" xr:uid="{00000000-0005-0000-0000-000048070000}"/>
    <cellStyle name="Dezimal 3 2 2 2 2 5 2 2" xfId="18851" xr:uid="{00000000-0005-0000-0000-000049070000}"/>
    <cellStyle name="Dezimal 3 2 2 2 2 5 3" xfId="14159" xr:uid="{00000000-0005-0000-0000-00004A070000}"/>
    <cellStyle name="Dezimal 3 2 2 2 2 6" xfId="5789" xr:uid="{00000000-0005-0000-0000-00004B070000}"/>
    <cellStyle name="Dezimal 3 2 2 2 2 6 2" xfId="15723" xr:uid="{00000000-0005-0000-0000-00004C070000}"/>
    <cellStyle name="Dezimal 3 2 2 2 2 7" xfId="10938" xr:uid="{00000000-0005-0000-0000-00004D070000}"/>
    <cellStyle name="Dezimal 3 2 2 2 3" xfId="97" xr:uid="{00000000-0005-0000-0000-00004E070000}"/>
    <cellStyle name="Dezimal 3 2 2 2 3 2" xfId="1464" xr:uid="{00000000-0005-0000-0000-00004F070000}"/>
    <cellStyle name="Dezimal 3 2 2 2 3 2 2" xfId="3215" xr:uid="{00000000-0005-0000-0000-000050070000}"/>
    <cellStyle name="Dezimal 3 2 2 2 3 2 2 2" xfId="8365" xr:uid="{00000000-0005-0000-0000-000051070000}"/>
    <cellStyle name="Dezimal 3 2 2 2 3 2 2 2 2" xfId="18071" xr:uid="{00000000-0005-0000-0000-000052070000}"/>
    <cellStyle name="Dezimal 3 2 2 2 3 2 2 3" xfId="13377" xr:uid="{00000000-0005-0000-0000-000053070000}"/>
    <cellStyle name="Dezimal 3 2 2 2 3 2 3" xfId="4933" xr:uid="{00000000-0005-0000-0000-000054070000}"/>
    <cellStyle name="Dezimal 3 2 2 2 3 2 3 2" xfId="10081" xr:uid="{00000000-0005-0000-0000-000055070000}"/>
    <cellStyle name="Dezimal 3 2 2 2 3 2 3 2 2" xfId="19635" xr:uid="{00000000-0005-0000-0000-000056070000}"/>
    <cellStyle name="Dezimal 3 2 2 2 3 2 3 3" xfId="14943" xr:uid="{00000000-0005-0000-0000-000057070000}"/>
    <cellStyle name="Dezimal 3 2 2 2 3 2 4" xfId="6649" xr:uid="{00000000-0005-0000-0000-000058070000}"/>
    <cellStyle name="Dezimal 3 2 2 2 3 2 4 2" xfId="16507" xr:uid="{00000000-0005-0000-0000-000059070000}"/>
    <cellStyle name="Dezimal 3 2 2 2 3 2 5" xfId="11809" xr:uid="{00000000-0005-0000-0000-00005A070000}"/>
    <cellStyle name="Dezimal 3 2 2 2 3 3" xfId="2353" xr:uid="{00000000-0005-0000-0000-00005B070000}"/>
    <cellStyle name="Dezimal 3 2 2 2 3 3 2" xfId="7507" xr:uid="{00000000-0005-0000-0000-00005C070000}"/>
    <cellStyle name="Dezimal 3 2 2 2 3 3 2 2" xfId="17289" xr:uid="{00000000-0005-0000-0000-00005D070000}"/>
    <cellStyle name="Dezimal 3 2 2 2 3 3 3" xfId="12595" xr:uid="{00000000-0005-0000-0000-00005E070000}"/>
    <cellStyle name="Dezimal 3 2 2 2 3 4" xfId="4075" xr:uid="{00000000-0005-0000-0000-00005F070000}"/>
    <cellStyle name="Dezimal 3 2 2 2 3 4 2" xfId="9223" xr:uid="{00000000-0005-0000-0000-000060070000}"/>
    <cellStyle name="Dezimal 3 2 2 2 3 4 2 2" xfId="18853" xr:uid="{00000000-0005-0000-0000-000061070000}"/>
    <cellStyle name="Dezimal 3 2 2 2 3 4 3" xfId="14161" xr:uid="{00000000-0005-0000-0000-000062070000}"/>
    <cellStyle name="Dezimal 3 2 2 2 3 5" xfId="5791" xr:uid="{00000000-0005-0000-0000-000063070000}"/>
    <cellStyle name="Dezimal 3 2 2 2 3 5 2" xfId="15725" xr:uid="{00000000-0005-0000-0000-000064070000}"/>
    <cellStyle name="Dezimal 3 2 2 2 3 6" xfId="10940" xr:uid="{00000000-0005-0000-0000-000065070000}"/>
    <cellStyle name="Dezimal 3 2 2 2 4" xfId="98" xr:uid="{00000000-0005-0000-0000-000066070000}"/>
    <cellStyle name="Dezimal 3 2 2 2 4 2" xfId="1465" xr:uid="{00000000-0005-0000-0000-000067070000}"/>
    <cellStyle name="Dezimal 3 2 2 2 4 2 2" xfId="3216" xr:uid="{00000000-0005-0000-0000-000068070000}"/>
    <cellStyle name="Dezimal 3 2 2 2 4 2 2 2" xfId="8366" xr:uid="{00000000-0005-0000-0000-000069070000}"/>
    <cellStyle name="Dezimal 3 2 2 2 4 2 2 2 2" xfId="18072" xr:uid="{00000000-0005-0000-0000-00006A070000}"/>
    <cellStyle name="Dezimal 3 2 2 2 4 2 2 3" xfId="13378" xr:uid="{00000000-0005-0000-0000-00006B070000}"/>
    <cellStyle name="Dezimal 3 2 2 2 4 2 3" xfId="4934" xr:uid="{00000000-0005-0000-0000-00006C070000}"/>
    <cellStyle name="Dezimal 3 2 2 2 4 2 3 2" xfId="10082" xr:uid="{00000000-0005-0000-0000-00006D070000}"/>
    <cellStyle name="Dezimal 3 2 2 2 4 2 3 2 2" xfId="19636" xr:uid="{00000000-0005-0000-0000-00006E070000}"/>
    <cellStyle name="Dezimal 3 2 2 2 4 2 3 3" xfId="14944" xr:uid="{00000000-0005-0000-0000-00006F070000}"/>
    <cellStyle name="Dezimal 3 2 2 2 4 2 4" xfId="6650" xr:uid="{00000000-0005-0000-0000-000070070000}"/>
    <cellStyle name="Dezimal 3 2 2 2 4 2 4 2" xfId="16508" xr:uid="{00000000-0005-0000-0000-000071070000}"/>
    <cellStyle name="Dezimal 3 2 2 2 4 2 5" xfId="11810" xr:uid="{00000000-0005-0000-0000-000072070000}"/>
    <cellStyle name="Dezimal 3 2 2 2 4 3" xfId="2354" xr:uid="{00000000-0005-0000-0000-000073070000}"/>
    <cellStyle name="Dezimal 3 2 2 2 4 3 2" xfId="7508" xr:uid="{00000000-0005-0000-0000-000074070000}"/>
    <cellStyle name="Dezimal 3 2 2 2 4 3 2 2" xfId="17290" xr:uid="{00000000-0005-0000-0000-000075070000}"/>
    <cellStyle name="Dezimal 3 2 2 2 4 3 3" xfId="12596" xr:uid="{00000000-0005-0000-0000-000076070000}"/>
    <cellStyle name="Dezimal 3 2 2 2 4 4" xfId="4076" xr:uid="{00000000-0005-0000-0000-000077070000}"/>
    <cellStyle name="Dezimal 3 2 2 2 4 4 2" xfId="9224" xr:uid="{00000000-0005-0000-0000-000078070000}"/>
    <cellStyle name="Dezimal 3 2 2 2 4 4 2 2" xfId="18854" xr:uid="{00000000-0005-0000-0000-000079070000}"/>
    <cellStyle name="Dezimal 3 2 2 2 4 4 3" xfId="14162" xr:uid="{00000000-0005-0000-0000-00007A070000}"/>
    <cellStyle name="Dezimal 3 2 2 2 4 5" xfId="5792" xr:uid="{00000000-0005-0000-0000-00007B070000}"/>
    <cellStyle name="Dezimal 3 2 2 2 4 5 2" xfId="15726" xr:uid="{00000000-0005-0000-0000-00007C070000}"/>
    <cellStyle name="Dezimal 3 2 2 2 4 6" xfId="10941" xr:uid="{00000000-0005-0000-0000-00007D070000}"/>
    <cellStyle name="Dezimal 3 2 2 2 5" xfId="1461" xr:uid="{00000000-0005-0000-0000-00007E070000}"/>
    <cellStyle name="Dezimal 3 2 2 2 5 2" xfId="3212" xr:uid="{00000000-0005-0000-0000-00007F070000}"/>
    <cellStyle name="Dezimal 3 2 2 2 5 2 2" xfId="8362" xr:uid="{00000000-0005-0000-0000-000080070000}"/>
    <cellStyle name="Dezimal 3 2 2 2 5 2 2 2" xfId="18068" xr:uid="{00000000-0005-0000-0000-000081070000}"/>
    <cellStyle name="Dezimal 3 2 2 2 5 2 3" xfId="13374" xr:uid="{00000000-0005-0000-0000-000082070000}"/>
    <cellStyle name="Dezimal 3 2 2 2 5 3" xfId="4930" xr:uid="{00000000-0005-0000-0000-000083070000}"/>
    <cellStyle name="Dezimal 3 2 2 2 5 3 2" xfId="10078" xr:uid="{00000000-0005-0000-0000-000084070000}"/>
    <cellStyle name="Dezimal 3 2 2 2 5 3 2 2" xfId="19632" xr:uid="{00000000-0005-0000-0000-000085070000}"/>
    <cellStyle name="Dezimal 3 2 2 2 5 3 3" xfId="14940" xr:uid="{00000000-0005-0000-0000-000086070000}"/>
    <cellStyle name="Dezimal 3 2 2 2 5 4" xfId="6646" xr:uid="{00000000-0005-0000-0000-000087070000}"/>
    <cellStyle name="Dezimal 3 2 2 2 5 4 2" xfId="16504" xr:uid="{00000000-0005-0000-0000-000088070000}"/>
    <cellStyle name="Dezimal 3 2 2 2 5 5" xfId="11806" xr:uid="{00000000-0005-0000-0000-000089070000}"/>
    <cellStyle name="Dezimal 3 2 2 2 6" xfId="2350" xr:uid="{00000000-0005-0000-0000-00008A070000}"/>
    <cellStyle name="Dezimal 3 2 2 2 6 2" xfId="7504" xr:uid="{00000000-0005-0000-0000-00008B070000}"/>
    <cellStyle name="Dezimal 3 2 2 2 6 2 2" xfId="17286" xr:uid="{00000000-0005-0000-0000-00008C070000}"/>
    <cellStyle name="Dezimal 3 2 2 2 6 3" xfId="12592" xr:uid="{00000000-0005-0000-0000-00008D070000}"/>
    <cellStyle name="Dezimal 3 2 2 2 7" xfId="4072" xr:uid="{00000000-0005-0000-0000-00008E070000}"/>
    <cellStyle name="Dezimal 3 2 2 2 7 2" xfId="9220" xr:uid="{00000000-0005-0000-0000-00008F070000}"/>
    <cellStyle name="Dezimal 3 2 2 2 7 2 2" xfId="18850" xr:uid="{00000000-0005-0000-0000-000090070000}"/>
    <cellStyle name="Dezimal 3 2 2 2 7 3" xfId="14158" xr:uid="{00000000-0005-0000-0000-000091070000}"/>
    <cellStyle name="Dezimal 3 2 2 2 8" xfId="5788" xr:uid="{00000000-0005-0000-0000-000092070000}"/>
    <cellStyle name="Dezimal 3 2 2 2 8 2" xfId="15722" xr:uid="{00000000-0005-0000-0000-000093070000}"/>
    <cellStyle name="Dezimal 3 2 2 2 9" xfId="10937" xr:uid="{00000000-0005-0000-0000-000094070000}"/>
    <cellStyle name="Dezimal 3 2 2 3" xfId="99" xr:uid="{00000000-0005-0000-0000-000095070000}"/>
    <cellStyle name="Dezimal 3 2 2 3 2" xfId="100" xr:uid="{00000000-0005-0000-0000-000096070000}"/>
    <cellStyle name="Dezimal 3 2 2 3 2 2" xfId="1467" xr:uid="{00000000-0005-0000-0000-000097070000}"/>
    <cellStyle name="Dezimal 3 2 2 3 2 2 2" xfId="3218" xr:uid="{00000000-0005-0000-0000-000098070000}"/>
    <cellStyle name="Dezimal 3 2 2 3 2 2 2 2" xfId="8368" xr:uid="{00000000-0005-0000-0000-000099070000}"/>
    <cellStyle name="Dezimal 3 2 2 3 2 2 2 2 2" xfId="18074" xr:uid="{00000000-0005-0000-0000-00009A070000}"/>
    <cellStyle name="Dezimal 3 2 2 3 2 2 2 3" xfId="13380" xr:uid="{00000000-0005-0000-0000-00009B070000}"/>
    <cellStyle name="Dezimal 3 2 2 3 2 2 3" xfId="4936" xr:uid="{00000000-0005-0000-0000-00009C070000}"/>
    <cellStyle name="Dezimal 3 2 2 3 2 2 3 2" xfId="10084" xr:uid="{00000000-0005-0000-0000-00009D070000}"/>
    <cellStyle name="Dezimal 3 2 2 3 2 2 3 2 2" xfId="19638" xr:uid="{00000000-0005-0000-0000-00009E070000}"/>
    <cellStyle name="Dezimal 3 2 2 3 2 2 3 3" xfId="14946" xr:uid="{00000000-0005-0000-0000-00009F070000}"/>
    <cellStyle name="Dezimal 3 2 2 3 2 2 4" xfId="6652" xr:uid="{00000000-0005-0000-0000-0000A0070000}"/>
    <cellStyle name="Dezimal 3 2 2 3 2 2 4 2" xfId="16510" xr:uid="{00000000-0005-0000-0000-0000A1070000}"/>
    <cellStyle name="Dezimal 3 2 2 3 2 2 5" xfId="11812" xr:uid="{00000000-0005-0000-0000-0000A2070000}"/>
    <cellStyle name="Dezimal 3 2 2 3 2 3" xfId="2356" xr:uid="{00000000-0005-0000-0000-0000A3070000}"/>
    <cellStyle name="Dezimal 3 2 2 3 2 3 2" xfId="7510" xr:uid="{00000000-0005-0000-0000-0000A4070000}"/>
    <cellStyle name="Dezimal 3 2 2 3 2 3 2 2" xfId="17292" xr:uid="{00000000-0005-0000-0000-0000A5070000}"/>
    <cellStyle name="Dezimal 3 2 2 3 2 3 3" xfId="12598" xr:uid="{00000000-0005-0000-0000-0000A6070000}"/>
    <cellStyle name="Dezimal 3 2 2 3 2 4" xfId="4078" xr:uid="{00000000-0005-0000-0000-0000A7070000}"/>
    <cellStyle name="Dezimal 3 2 2 3 2 4 2" xfId="9226" xr:uid="{00000000-0005-0000-0000-0000A8070000}"/>
    <cellStyle name="Dezimal 3 2 2 3 2 4 2 2" xfId="18856" xr:uid="{00000000-0005-0000-0000-0000A9070000}"/>
    <cellStyle name="Dezimal 3 2 2 3 2 4 3" xfId="14164" xr:uid="{00000000-0005-0000-0000-0000AA070000}"/>
    <cellStyle name="Dezimal 3 2 2 3 2 5" xfId="5794" xr:uid="{00000000-0005-0000-0000-0000AB070000}"/>
    <cellStyle name="Dezimal 3 2 2 3 2 5 2" xfId="15728" xr:uid="{00000000-0005-0000-0000-0000AC070000}"/>
    <cellStyle name="Dezimal 3 2 2 3 2 6" xfId="10943" xr:uid="{00000000-0005-0000-0000-0000AD070000}"/>
    <cellStyle name="Dezimal 3 2 2 3 3" xfId="1466" xr:uid="{00000000-0005-0000-0000-0000AE070000}"/>
    <cellStyle name="Dezimal 3 2 2 3 3 2" xfId="3217" xr:uid="{00000000-0005-0000-0000-0000AF070000}"/>
    <cellStyle name="Dezimal 3 2 2 3 3 2 2" xfId="8367" xr:uid="{00000000-0005-0000-0000-0000B0070000}"/>
    <cellStyle name="Dezimal 3 2 2 3 3 2 2 2" xfId="18073" xr:uid="{00000000-0005-0000-0000-0000B1070000}"/>
    <cellStyle name="Dezimal 3 2 2 3 3 2 3" xfId="13379" xr:uid="{00000000-0005-0000-0000-0000B2070000}"/>
    <cellStyle name="Dezimal 3 2 2 3 3 3" xfId="4935" xr:uid="{00000000-0005-0000-0000-0000B3070000}"/>
    <cellStyle name="Dezimal 3 2 2 3 3 3 2" xfId="10083" xr:uid="{00000000-0005-0000-0000-0000B4070000}"/>
    <cellStyle name="Dezimal 3 2 2 3 3 3 2 2" xfId="19637" xr:uid="{00000000-0005-0000-0000-0000B5070000}"/>
    <cellStyle name="Dezimal 3 2 2 3 3 3 3" xfId="14945" xr:uid="{00000000-0005-0000-0000-0000B6070000}"/>
    <cellStyle name="Dezimal 3 2 2 3 3 4" xfId="6651" xr:uid="{00000000-0005-0000-0000-0000B7070000}"/>
    <cellStyle name="Dezimal 3 2 2 3 3 4 2" xfId="16509" xr:uid="{00000000-0005-0000-0000-0000B8070000}"/>
    <cellStyle name="Dezimal 3 2 2 3 3 5" xfId="11811" xr:uid="{00000000-0005-0000-0000-0000B9070000}"/>
    <cellStyle name="Dezimal 3 2 2 3 4" xfId="2355" xr:uid="{00000000-0005-0000-0000-0000BA070000}"/>
    <cellStyle name="Dezimal 3 2 2 3 4 2" xfId="7509" xr:uid="{00000000-0005-0000-0000-0000BB070000}"/>
    <cellStyle name="Dezimal 3 2 2 3 4 2 2" xfId="17291" xr:uid="{00000000-0005-0000-0000-0000BC070000}"/>
    <cellStyle name="Dezimal 3 2 2 3 4 3" xfId="12597" xr:uid="{00000000-0005-0000-0000-0000BD070000}"/>
    <cellStyle name="Dezimal 3 2 2 3 5" xfId="4077" xr:uid="{00000000-0005-0000-0000-0000BE070000}"/>
    <cellStyle name="Dezimal 3 2 2 3 5 2" xfId="9225" xr:uid="{00000000-0005-0000-0000-0000BF070000}"/>
    <cellStyle name="Dezimal 3 2 2 3 5 2 2" xfId="18855" xr:uid="{00000000-0005-0000-0000-0000C0070000}"/>
    <cellStyle name="Dezimal 3 2 2 3 5 3" xfId="14163" xr:uid="{00000000-0005-0000-0000-0000C1070000}"/>
    <cellStyle name="Dezimal 3 2 2 3 6" xfId="5793" xr:uid="{00000000-0005-0000-0000-0000C2070000}"/>
    <cellStyle name="Dezimal 3 2 2 3 6 2" xfId="15727" xr:uid="{00000000-0005-0000-0000-0000C3070000}"/>
    <cellStyle name="Dezimal 3 2 2 3 7" xfId="10942" xr:uid="{00000000-0005-0000-0000-0000C4070000}"/>
    <cellStyle name="Dezimal 3 2 2 4" xfId="101" xr:uid="{00000000-0005-0000-0000-0000C5070000}"/>
    <cellStyle name="Dezimal 3 2 2 4 2" xfId="1468" xr:uid="{00000000-0005-0000-0000-0000C6070000}"/>
    <cellStyle name="Dezimal 3 2 2 4 2 2" xfId="3219" xr:uid="{00000000-0005-0000-0000-0000C7070000}"/>
    <cellStyle name="Dezimal 3 2 2 4 2 2 2" xfId="8369" xr:uid="{00000000-0005-0000-0000-0000C8070000}"/>
    <cellStyle name="Dezimal 3 2 2 4 2 2 2 2" xfId="18075" xr:uid="{00000000-0005-0000-0000-0000C9070000}"/>
    <cellStyle name="Dezimal 3 2 2 4 2 2 3" xfId="13381" xr:uid="{00000000-0005-0000-0000-0000CA070000}"/>
    <cellStyle name="Dezimal 3 2 2 4 2 3" xfId="4937" xr:uid="{00000000-0005-0000-0000-0000CB070000}"/>
    <cellStyle name="Dezimal 3 2 2 4 2 3 2" xfId="10085" xr:uid="{00000000-0005-0000-0000-0000CC070000}"/>
    <cellStyle name="Dezimal 3 2 2 4 2 3 2 2" xfId="19639" xr:uid="{00000000-0005-0000-0000-0000CD070000}"/>
    <cellStyle name="Dezimal 3 2 2 4 2 3 3" xfId="14947" xr:uid="{00000000-0005-0000-0000-0000CE070000}"/>
    <cellStyle name="Dezimal 3 2 2 4 2 4" xfId="6653" xr:uid="{00000000-0005-0000-0000-0000CF070000}"/>
    <cellStyle name="Dezimal 3 2 2 4 2 4 2" xfId="16511" xr:uid="{00000000-0005-0000-0000-0000D0070000}"/>
    <cellStyle name="Dezimal 3 2 2 4 2 5" xfId="11813" xr:uid="{00000000-0005-0000-0000-0000D1070000}"/>
    <cellStyle name="Dezimal 3 2 2 4 3" xfId="2357" xr:uid="{00000000-0005-0000-0000-0000D2070000}"/>
    <cellStyle name="Dezimal 3 2 2 4 3 2" xfId="7511" xr:uid="{00000000-0005-0000-0000-0000D3070000}"/>
    <cellStyle name="Dezimal 3 2 2 4 3 2 2" xfId="17293" xr:uid="{00000000-0005-0000-0000-0000D4070000}"/>
    <cellStyle name="Dezimal 3 2 2 4 3 3" xfId="12599" xr:uid="{00000000-0005-0000-0000-0000D5070000}"/>
    <cellStyle name="Dezimal 3 2 2 4 4" xfId="4079" xr:uid="{00000000-0005-0000-0000-0000D6070000}"/>
    <cellStyle name="Dezimal 3 2 2 4 4 2" xfId="9227" xr:uid="{00000000-0005-0000-0000-0000D7070000}"/>
    <cellStyle name="Dezimal 3 2 2 4 4 2 2" xfId="18857" xr:uid="{00000000-0005-0000-0000-0000D8070000}"/>
    <cellStyle name="Dezimal 3 2 2 4 4 3" xfId="14165" xr:uid="{00000000-0005-0000-0000-0000D9070000}"/>
    <cellStyle name="Dezimal 3 2 2 4 5" xfId="5795" xr:uid="{00000000-0005-0000-0000-0000DA070000}"/>
    <cellStyle name="Dezimal 3 2 2 4 5 2" xfId="15729" xr:uid="{00000000-0005-0000-0000-0000DB070000}"/>
    <cellStyle name="Dezimal 3 2 2 4 6" xfId="10944" xr:uid="{00000000-0005-0000-0000-0000DC070000}"/>
    <cellStyle name="Dezimal 3 2 2 5" xfId="102" xr:uid="{00000000-0005-0000-0000-0000DD070000}"/>
    <cellStyle name="Dezimal 3 2 2 5 2" xfId="1469" xr:uid="{00000000-0005-0000-0000-0000DE070000}"/>
    <cellStyle name="Dezimal 3 2 2 5 2 2" xfId="3220" xr:uid="{00000000-0005-0000-0000-0000DF070000}"/>
    <cellStyle name="Dezimal 3 2 2 5 2 2 2" xfId="8370" xr:uid="{00000000-0005-0000-0000-0000E0070000}"/>
    <cellStyle name="Dezimal 3 2 2 5 2 2 2 2" xfId="18076" xr:uid="{00000000-0005-0000-0000-0000E1070000}"/>
    <cellStyle name="Dezimal 3 2 2 5 2 2 3" xfId="13382" xr:uid="{00000000-0005-0000-0000-0000E2070000}"/>
    <cellStyle name="Dezimal 3 2 2 5 2 3" xfId="4938" xr:uid="{00000000-0005-0000-0000-0000E3070000}"/>
    <cellStyle name="Dezimal 3 2 2 5 2 3 2" xfId="10086" xr:uid="{00000000-0005-0000-0000-0000E4070000}"/>
    <cellStyle name="Dezimal 3 2 2 5 2 3 2 2" xfId="19640" xr:uid="{00000000-0005-0000-0000-0000E5070000}"/>
    <cellStyle name="Dezimal 3 2 2 5 2 3 3" xfId="14948" xr:uid="{00000000-0005-0000-0000-0000E6070000}"/>
    <cellStyle name="Dezimal 3 2 2 5 2 4" xfId="6654" xr:uid="{00000000-0005-0000-0000-0000E7070000}"/>
    <cellStyle name="Dezimal 3 2 2 5 2 4 2" xfId="16512" xr:uid="{00000000-0005-0000-0000-0000E8070000}"/>
    <cellStyle name="Dezimal 3 2 2 5 2 5" xfId="11814" xr:uid="{00000000-0005-0000-0000-0000E9070000}"/>
    <cellStyle name="Dezimal 3 2 2 5 3" xfId="2358" xr:uid="{00000000-0005-0000-0000-0000EA070000}"/>
    <cellStyle name="Dezimal 3 2 2 5 3 2" xfId="7512" xr:uid="{00000000-0005-0000-0000-0000EB070000}"/>
    <cellStyle name="Dezimal 3 2 2 5 3 2 2" xfId="17294" xr:uid="{00000000-0005-0000-0000-0000EC070000}"/>
    <cellStyle name="Dezimal 3 2 2 5 3 3" xfId="12600" xr:uid="{00000000-0005-0000-0000-0000ED070000}"/>
    <cellStyle name="Dezimal 3 2 2 5 4" xfId="4080" xr:uid="{00000000-0005-0000-0000-0000EE070000}"/>
    <cellStyle name="Dezimal 3 2 2 5 4 2" xfId="9228" xr:uid="{00000000-0005-0000-0000-0000EF070000}"/>
    <cellStyle name="Dezimal 3 2 2 5 4 2 2" xfId="18858" xr:uid="{00000000-0005-0000-0000-0000F0070000}"/>
    <cellStyle name="Dezimal 3 2 2 5 4 3" xfId="14166" xr:uid="{00000000-0005-0000-0000-0000F1070000}"/>
    <cellStyle name="Dezimal 3 2 2 5 5" xfId="5796" xr:uid="{00000000-0005-0000-0000-0000F2070000}"/>
    <cellStyle name="Dezimal 3 2 2 5 5 2" xfId="15730" xr:uid="{00000000-0005-0000-0000-0000F3070000}"/>
    <cellStyle name="Dezimal 3 2 2 5 6" xfId="10945" xr:uid="{00000000-0005-0000-0000-0000F4070000}"/>
    <cellStyle name="Dezimal 3 2 2 6" xfId="1460" xr:uid="{00000000-0005-0000-0000-0000F5070000}"/>
    <cellStyle name="Dezimal 3 2 2 6 2" xfId="3211" xr:uid="{00000000-0005-0000-0000-0000F6070000}"/>
    <cellStyle name="Dezimal 3 2 2 6 2 2" xfId="8361" xr:uid="{00000000-0005-0000-0000-0000F7070000}"/>
    <cellStyle name="Dezimal 3 2 2 6 2 2 2" xfId="18067" xr:uid="{00000000-0005-0000-0000-0000F8070000}"/>
    <cellStyle name="Dezimal 3 2 2 6 2 3" xfId="13373" xr:uid="{00000000-0005-0000-0000-0000F9070000}"/>
    <cellStyle name="Dezimal 3 2 2 6 3" xfId="4929" xr:uid="{00000000-0005-0000-0000-0000FA070000}"/>
    <cellStyle name="Dezimal 3 2 2 6 3 2" xfId="10077" xr:uid="{00000000-0005-0000-0000-0000FB070000}"/>
    <cellStyle name="Dezimal 3 2 2 6 3 2 2" xfId="19631" xr:uid="{00000000-0005-0000-0000-0000FC070000}"/>
    <cellStyle name="Dezimal 3 2 2 6 3 3" xfId="14939" xr:uid="{00000000-0005-0000-0000-0000FD070000}"/>
    <cellStyle name="Dezimal 3 2 2 6 4" xfId="6645" xr:uid="{00000000-0005-0000-0000-0000FE070000}"/>
    <cellStyle name="Dezimal 3 2 2 6 4 2" xfId="16503" xr:uid="{00000000-0005-0000-0000-0000FF070000}"/>
    <cellStyle name="Dezimal 3 2 2 6 5" xfId="11805" xr:uid="{00000000-0005-0000-0000-000000080000}"/>
    <cellStyle name="Dezimal 3 2 2 7" xfId="2349" xr:uid="{00000000-0005-0000-0000-000001080000}"/>
    <cellStyle name="Dezimal 3 2 2 7 2" xfId="7503" xr:uid="{00000000-0005-0000-0000-000002080000}"/>
    <cellStyle name="Dezimal 3 2 2 7 2 2" xfId="17285" xr:uid="{00000000-0005-0000-0000-000003080000}"/>
    <cellStyle name="Dezimal 3 2 2 7 3" xfId="12591" xr:uid="{00000000-0005-0000-0000-000004080000}"/>
    <cellStyle name="Dezimal 3 2 2 8" xfId="4071" xr:uid="{00000000-0005-0000-0000-000005080000}"/>
    <cellStyle name="Dezimal 3 2 2 8 2" xfId="9219" xr:uid="{00000000-0005-0000-0000-000006080000}"/>
    <cellStyle name="Dezimal 3 2 2 8 2 2" xfId="18849" xr:uid="{00000000-0005-0000-0000-000007080000}"/>
    <cellStyle name="Dezimal 3 2 2 8 3" xfId="14157" xr:uid="{00000000-0005-0000-0000-000008080000}"/>
    <cellStyle name="Dezimal 3 2 2 9" xfId="5787" xr:uid="{00000000-0005-0000-0000-000009080000}"/>
    <cellStyle name="Dezimal 3 2 2 9 2" xfId="15721" xr:uid="{00000000-0005-0000-0000-00000A080000}"/>
    <cellStyle name="Dezimal 3 2 3" xfId="103" xr:uid="{00000000-0005-0000-0000-00000B080000}"/>
    <cellStyle name="Dezimal 3 2 3 10" xfId="10946" xr:uid="{00000000-0005-0000-0000-00000C080000}"/>
    <cellStyle name="Dezimal 3 2 3 2" xfId="104" xr:uid="{00000000-0005-0000-0000-00000D080000}"/>
    <cellStyle name="Dezimal 3 2 3 2 2" xfId="105" xr:uid="{00000000-0005-0000-0000-00000E080000}"/>
    <cellStyle name="Dezimal 3 2 3 2 2 2" xfId="106" xr:uid="{00000000-0005-0000-0000-00000F080000}"/>
    <cellStyle name="Dezimal 3 2 3 2 2 2 2" xfId="1473" xr:uid="{00000000-0005-0000-0000-000010080000}"/>
    <cellStyle name="Dezimal 3 2 3 2 2 2 2 2" xfId="3224" xr:uid="{00000000-0005-0000-0000-000011080000}"/>
    <cellStyle name="Dezimal 3 2 3 2 2 2 2 2 2" xfId="8374" xr:uid="{00000000-0005-0000-0000-000012080000}"/>
    <cellStyle name="Dezimal 3 2 3 2 2 2 2 2 2 2" xfId="18080" xr:uid="{00000000-0005-0000-0000-000013080000}"/>
    <cellStyle name="Dezimal 3 2 3 2 2 2 2 2 3" xfId="13386" xr:uid="{00000000-0005-0000-0000-000014080000}"/>
    <cellStyle name="Dezimal 3 2 3 2 2 2 2 3" xfId="4942" xr:uid="{00000000-0005-0000-0000-000015080000}"/>
    <cellStyle name="Dezimal 3 2 3 2 2 2 2 3 2" xfId="10090" xr:uid="{00000000-0005-0000-0000-000016080000}"/>
    <cellStyle name="Dezimal 3 2 3 2 2 2 2 3 2 2" xfId="19644" xr:uid="{00000000-0005-0000-0000-000017080000}"/>
    <cellStyle name="Dezimal 3 2 3 2 2 2 2 3 3" xfId="14952" xr:uid="{00000000-0005-0000-0000-000018080000}"/>
    <cellStyle name="Dezimal 3 2 3 2 2 2 2 4" xfId="6658" xr:uid="{00000000-0005-0000-0000-000019080000}"/>
    <cellStyle name="Dezimal 3 2 3 2 2 2 2 4 2" xfId="16516" xr:uid="{00000000-0005-0000-0000-00001A080000}"/>
    <cellStyle name="Dezimal 3 2 3 2 2 2 2 5" xfId="11818" xr:uid="{00000000-0005-0000-0000-00001B080000}"/>
    <cellStyle name="Dezimal 3 2 3 2 2 2 3" xfId="2362" xr:uid="{00000000-0005-0000-0000-00001C080000}"/>
    <cellStyle name="Dezimal 3 2 3 2 2 2 3 2" xfId="7516" xr:uid="{00000000-0005-0000-0000-00001D080000}"/>
    <cellStyle name="Dezimal 3 2 3 2 2 2 3 2 2" xfId="17298" xr:uid="{00000000-0005-0000-0000-00001E080000}"/>
    <cellStyle name="Dezimal 3 2 3 2 2 2 3 3" xfId="12604" xr:uid="{00000000-0005-0000-0000-00001F080000}"/>
    <cellStyle name="Dezimal 3 2 3 2 2 2 4" xfId="4084" xr:uid="{00000000-0005-0000-0000-000020080000}"/>
    <cellStyle name="Dezimal 3 2 3 2 2 2 4 2" xfId="9232" xr:uid="{00000000-0005-0000-0000-000021080000}"/>
    <cellStyle name="Dezimal 3 2 3 2 2 2 4 2 2" xfId="18862" xr:uid="{00000000-0005-0000-0000-000022080000}"/>
    <cellStyle name="Dezimal 3 2 3 2 2 2 4 3" xfId="14170" xr:uid="{00000000-0005-0000-0000-000023080000}"/>
    <cellStyle name="Dezimal 3 2 3 2 2 2 5" xfId="5800" xr:uid="{00000000-0005-0000-0000-000024080000}"/>
    <cellStyle name="Dezimal 3 2 3 2 2 2 5 2" xfId="15734" xr:uid="{00000000-0005-0000-0000-000025080000}"/>
    <cellStyle name="Dezimal 3 2 3 2 2 2 6" xfId="10949" xr:uid="{00000000-0005-0000-0000-000026080000}"/>
    <cellStyle name="Dezimal 3 2 3 2 2 3" xfId="1472" xr:uid="{00000000-0005-0000-0000-000027080000}"/>
    <cellStyle name="Dezimal 3 2 3 2 2 3 2" xfId="3223" xr:uid="{00000000-0005-0000-0000-000028080000}"/>
    <cellStyle name="Dezimal 3 2 3 2 2 3 2 2" xfId="8373" xr:uid="{00000000-0005-0000-0000-000029080000}"/>
    <cellStyle name="Dezimal 3 2 3 2 2 3 2 2 2" xfId="18079" xr:uid="{00000000-0005-0000-0000-00002A080000}"/>
    <cellStyle name="Dezimal 3 2 3 2 2 3 2 3" xfId="13385" xr:uid="{00000000-0005-0000-0000-00002B080000}"/>
    <cellStyle name="Dezimal 3 2 3 2 2 3 3" xfId="4941" xr:uid="{00000000-0005-0000-0000-00002C080000}"/>
    <cellStyle name="Dezimal 3 2 3 2 2 3 3 2" xfId="10089" xr:uid="{00000000-0005-0000-0000-00002D080000}"/>
    <cellStyle name="Dezimal 3 2 3 2 2 3 3 2 2" xfId="19643" xr:uid="{00000000-0005-0000-0000-00002E080000}"/>
    <cellStyle name="Dezimal 3 2 3 2 2 3 3 3" xfId="14951" xr:uid="{00000000-0005-0000-0000-00002F080000}"/>
    <cellStyle name="Dezimal 3 2 3 2 2 3 4" xfId="6657" xr:uid="{00000000-0005-0000-0000-000030080000}"/>
    <cellStyle name="Dezimal 3 2 3 2 2 3 4 2" xfId="16515" xr:uid="{00000000-0005-0000-0000-000031080000}"/>
    <cellStyle name="Dezimal 3 2 3 2 2 3 5" xfId="11817" xr:uid="{00000000-0005-0000-0000-000032080000}"/>
    <cellStyle name="Dezimal 3 2 3 2 2 4" xfId="2361" xr:uid="{00000000-0005-0000-0000-000033080000}"/>
    <cellStyle name="Dezimal 3 2 3 2 2 4 2" xfId="7515" xr:uid="{00000000-0005-0000-0000-000034080000}"/>
    <cellStyle name="Dezimal 3 2 3 2 2 4 2 2" xfId="17297" xr:uid="{00000000-0005-0000-0000-000035080000}"/>
    <cellStyle name="Dezimal 3 2 3 2 2 4 3" xfId="12603" xr:uid="{00000000-0005-0000-0000-000036080000}"/>
    <cellStyle name="Dezimal 3 2 3 2 2 5" xfId="4083" xr:uid="{00000000-0005-0000-0000-000037080000}"/>
    <cellStyle name="Dezimal 3 2 3 2 2 5 2" xfId="9231" xr:uid="{00000000-0005-0000-0000-000038080000}"/>
    <cellStyle name="Dezimal 3 2 3 2 2 5 2 2" xfId="18861" xr:uid="{00000000-0005-0000-0000-000039080000}"/>
    <cellStyle name="Dezimal 3 2 3 2 2 5 3" xfId="14169" xr:uid="{00000000-0005-0000-0000-00003A080000}"/>
    <cellStyle name="Dezimal 3 2 3 2 2 6" xfId="5799" xr:uid="{00000000-0005-0000-0000-00003B080000}"/>
    <cellStyle name="Dezimal 3 2 3 2 2 6 2" xfId="15733" xr:uid="{00000000-0005-0000-0000-00003C080000}"/>
    <cellStyle name="Dezimal 3 2 3 2 2 7" xfId="10948" xr:uid="{00000000-0005-0000-0000-00003D080000}"/>
    <cellStyle name="Dezimal 3 2 3 2 3" xfId="107" xr:uid="{00000000-0005-0000-0000-00003E080000}"/>
    <cellStyle name="Dezimal 3 2 3 2 3 2" xfId="1474" xr:uid="{00000000-0005-0000-0000-00003F080000}"/>
    <cellStyle name="Dezimal 3 2 3 2 3 2 2" xfId="3225" xr:uid="{00000000-0005-0000-0000-000040080000}"/>
    <cellStyle name="Dezimal 3 2 3 2 3 2 2 2" xfId="8375" xr:uid="{00000000-0005-0000-0000-000041080000}"/>
    <cellStyle name="Dezimal 3 2 3 2 3 2 2 2 2" xfId="18081" xr:uid="{00000000-0005-0000-0000-000042080000}"/>
    <cellStyle name="Dezimal 3 2 3 2 3 2 2 3" xfId="13387" xr:uid="{00000000-0005-0000-0000-000043080000}"/>
    <cellStyle name="Dezimal 3 2 3 2 3 2 3" xfId="4943" xr:uid="{00000000-0005-0000-0000-000044080000}"/>
    <cellStyle name="Dezimal 3 2 3 2 3 2 3 2" xfId="10091" xr:uid="{00000000-0005-0000-0000-000045080000}"/>
    <cellStyle name="Dezimal 3 2 3 2 3 2 3 2 2" xfId="19645" xr:uid="{00000000-0005-0000-0000-000046080000}"/>
    <cellStyle name="Dezimal 3 2 3 2 3 2 3 3" xfId="14953" xr:uid="{00000000-0005-0000-0000-000047080000}"/>
    <cellStyle name="Dezimal 3 2 3 2 3 2 4" xfId="6659" xr:uid="{00000000-0005-0000-0000-000048080000}"/>
    <cellStyle name="Dezimal 3 2 3 2 3 2 4 2" xfId="16517" xr:uid="{00000000-0005-0000-0000-000049080000}"/>
    <cellStyle name="Dezimal 3 2 3 2 3 2 5" xfId="11819" xr:uid="{00000000-0005-0000-0000-00004A080000}"/>
    <cellStyle name="Dezimal 3 2 3 2 3 3" xfId="2363" xr:uid="{00000000-0005-0000-0000-00004B080000}"/>
    <cellStyle name="Dezimal 3 2 3 2 3 3 2" xfId="7517" xr:uid="{00000000-0005-0000-0000-00004C080000}"/>
    <cellStyle name="Dezimal 3 2 3 2 3 3 2 2" xfId="17299" xr:uid="{00000000-0005-0000-0000-00004D080000}"/>
    <cellStyle name="Dezimal 3 2 3 2 3 3 3" xfId="12605" xr:uid="{00000000-0005-0000-0000-00004E080000}"/>
    <cellStyle name="Dezimal 3 2 3 2 3 4" xfId="4085" xr:uid="{00000000-0005-0000-0000-00004F080000}"/>
    <cellStyle name="Dezimal 3 2 3 2 3 4 2" xfId="9233" xr:uid="{00000000-0005-0000-0000-000050080000}"/>
    <cellStyle name="Dezimal 3 2 3 2 3 4 2 2" xfId="18863" xr:uid="{00000000-0005-0000-0000-000051080000}"/>
    <cellStyle name="Dezimal 3 2 3 2 3 4 3" xfId="14171" xr:uid="{00000000-0005-0000-0000-000052080000}"/>
    <cellStyle name="Dezimal 3 2 3 2 3 5" xfId="5801" xr:uid="{00000000-0005-0000-0000-000053080000}"/>
    <cellStyle name="Dezimal 3 2 3 2 3 5 2" xfId="15735" xr:uid="{00000000-0005-0000-0000-000054080000}"/>
    <cellStyle name="Dezimal 3 2 3 2 3 6" xfId="10950" xr:uid="{00000000-0005-0000-0000-000055080000}"/>
    <cellStyle name="Dezimal 3 2 3 2 4" xfId="108" xr:uid="{00000000-0005-0000-0000-000056080000}"/>
    <cellStyle name="Dezimal 3 2 3 2 4 2" xfId="1475" xr:uid="{00000000-0005-0000-0000-000057080000}"/>
    <cellStyle name="Dezimal 3 2 3 2 4 2 2" xfId="3226" xr:uid="{00000000-0005-0000-0000-000058080000}"/>
    <cellStyle name="Dezimal 3 2 3 2 4 2 2 2" xfId="8376" xr:uid="{00000000-0005-0000-0000-000059080000}"/>
    <cellStyle name="Dezimal 3 2 3 2 4 2 2 2 2" xfId="18082" xr:uid="{00000000-0005-0000-0000-00005A080000}"/>
    <cellStyle name="Dezimal 3 2 3 2 4 2 2 3" xfId="13388" xr:uid="{00000000-0005-0000-0000-00005B080000}"/>
    <cellStyle name="Dezimal 3 2 3 2 4 2 3" xfId="4944" xr:uid="{00000000-0005-0000-0000-00005C080000}"/>
    <cellStyle name="Dezimal 3 2 3 2 4 2 3 2" xfId="10092" xr:uid="{00000000-0005-0000-0000-00005D080000}"/>
    <cellStyle name="Dezimal 3 2 3 2 4 2 3 2 2" xfId="19646" xr:uid="{00000000-0005-0000-0000-00005E080000}"/>
    <cellStyle name="Dezimal 3 2 3 2 4 2 3 3" xfId="14954" xr:uid="{00000000-0005-0000-0000-00005F080000}"/>
    <cellStyle name="Dezimal 3 2 3 2 4 2 4" xfId="6660" xr:uid="{00000000-0005-0000-0000-000060080000}"/>
    <cellStyle name="Dezimal 3 2 3 2 4 2 4 2" xfId="16518" xr:uid="{00000000-0005-0000-0000-000061080000}"/>
    <cellStyle name="Dezimal 3 2 3 2 4 2 5" xfId="11820" xr:uid="{00000000-0005-0000-0000-000062080000}"/>
    <cellStyle name="Dezimal 3 2 3 2 4 3" xfId="2364" xr:uid="{00000000-0005-0000-0000-000063080000}"/>
    <cellStyle name="Dezimal 3 2 3 2 4 3 2" xfId="7518" xr:uid="{00000000-0005-0000-0000-000064080000}"/>
    <cellStyle name="Dezimal 3 2 3 2 4 3 2 2" xfId="17300" xr:uid="{00000000-0005-0000-0000-000065080000}"/>
    <cellStyle name="Dezimal 3 2 3 2 4 3 3" xfId="12606" xr:uid="{00000000-0005-0000-0000-000066080000}"/>
    <cellStyle name="Dezimal 3 2 3 2 4 4" xfId="4086" xr:uid="{00000000-0005-0000-0000-000067080000}"/>
    <cellStyle name="Dezimal 3 2 3 2 4 4 2" xfId="9234" xr:uid="{00000000-0005-0000-0000-000068080000}"/>
    <cellStyle name="Dezimal 3 2 3 2 4 4 2 2" xfId="18864" xr:uid="{00000000-0005-0000-0000-000069080000}"/>
    <cellStyle name="Dezimal 3 2 3 2 4 4 3" xfId="14172" xr:uid="{00000000-0005-0000-0000-00006A080000}"/>
    <cellStyle name="Dezimal 3 2 3 2 4 5" xfId="5802" xr:uid="{00000000-0005-0000-0000-00006B080000}"/>
    <cellStyle name="Dezimal 3 2 3 2 4 5 2" xfId="15736" xr:uid="{00000000-0005-0000-0000-00006C080000}"/>
    <cellStyle name="Dezimal 3 2 3 2 4 6" xfId="10951" xr:uid="{00000000-0005-0000-0000-00006D080000}"/>
    <cellStyle name="Dezimal 3 2 3 2 5" xfId="1471" xr:uid="{00000000-0005-0000-0000-00006E080000}"/>
    <cellStyle name="Dezimal 3 2 3 2 5 2" xfId="3222" xr:uid="{00000000-0005-0000-0000-00006F080000}"/>
    <cellStyle name="Dezimal 3 2 3 2 5 2 2" xfId="8372" xr:uid="{00000000-0005-0000-0000-000070080000}"/>
    <cellStyle name="Dezimal 3 2 3 2 5 2 2 2" xfId="18078" xr:uid="{00000000-0005-0000-0000-000071080000}"/>
    <cellStyle name="Dezimal 3 2 3 2 5 2 3" xfId="13384" xr:uid="{00000000-0005-0000-0000-000072080000}"/>
    <cellStyle name="Dezimal 3 2 3 2 5 3" xfId="4940" xr:uid="{00000000-0005-0000-0000-000073080000}"/>
    <cellStyle name="Dezimal 3 2 3 2 5 3 2" xfId="10088" xr:uid="{00000000-0005-0000-0000-000074080000}"/>
    <cellStyle name="Dezimal 3 2 3 2 5 3 2 2" xfId="19642" xr:uid="{00000000-0005-0000-0000-000075080000}"/>
    <cellStyle name="Dezimal 3 2 3 2 5 3 3" xfId="14950" xr:uid="{00000000-0005-0000-0000-000076080000}"/>
    <cellStyle name="Dezimal 3 2 3 2 5 4" xfId="6656" xr:uid="{00000000-0005-0000-0000-000077080000}"/>
    <cellStyle name="Dezimal 3 2 3 2 5 4 2" xfId="16514" xr:uid="{00000000-0005-0000-0000-000078080000}"/>
    <cellStyle name="Dezimal 3 2 3 2 5 5" xfId="11816" xr:uid="{00000000-0005-0000-0000-000079080000}"/>
    <cellStyle name="Dezimal 3 2 3 2 6" xfId="2360" xr:uid="{00000000-0005-0000-0000-00007A080000}"/>
    <cellStyle name="Dezimal 3 2 3 2 6 2" xfId="7514" xr:uid="{00000000-0005-0000-0000-00007B080000}"/>
    <cellStyle name="Dezimal 3 2 3 2 6 2 2" xfId="17296" xr:uid="{00000000-0005-0000-0000-00007C080000}"/>
    <cellStyle name="Dezimal 3 2 3 2 6 3" xfId="12602" xr:uid="{00000000-0005-0000-0000-00007D080000}"/>
    <cellStyle name="Dezimal 3 2 3 2 7" xfId="4082" xr:uid="{00000000-0005-0000-0000-00007E080000}"/>
    <cellStyle name="Dezimal 3 2 3 2 7 2" xfId="9230" xr:uid="{00000000-0005-0000-0000-00007F080000}"/>
    <cellStyle name="Dezimal 3 2 3 2 7 2 2" xfId="18860" xr:uid="{00000000-0005-0000-0000-000080080000}"/>
    <cellStyle name="Dezimal 3 2 3 2 7 3" xfId="14168" xr:uid="{00000000-0005-0000-0000-000081080000}"/>
    <cellStyle name="Dezimal 3 2 3 2 8" xfId="5798" xr:uid="{00000000-0005-0000-0000-000082080000}"/>
    <cellStyle name="Dezimal 3 2 3 2 8 2" xfId="15732" xr:uid="{00000000-0005-0000-0000-000083080000}"/>
    <cellStyle name="Dezimal 3 2 3 2 9" xfId="10947" xr:uid="{00000000-0005-0000-0000-000084080000}"/>
    <cellStyle name="Dezimal 3 2 3 3" xfId="109" xr:uid="{00000000-0005-0000-0000-000085080000}"/>
    <cellStyle name="Dezimal 3 2 3 3 2" xfId="110" xr:uid="{00000000-0005-0000-0000-000086080000}"/>
    <cellStyle name="Dezimal 3 2 3 3 2 2" xfId="1477" xr:uid="{00000000-0005-0000-0000-000087080000}"/>
    <cellStyle name="Dezimal 3 2 3 3 2 2 2" xfId="3228" xr:uid="{00000000-0005-0000-0000-000088080000}"/>
    <cellStyle name="Dezimal 3 2 3 3 2 2 2 2" xfId="8378" xr:uid="{00000000-0005-0000-0000-000089080000}"/>
    <cellStyle name="Dezimal 3 2 3 3 2 2 2 2 2" xfId="18084" xr:uid="{00000000-0005-0000-0000-00008A080000}"/>
    <cellStyle name="Dezimal 3 2 3 3 2 2 2 3" xfId="13390" xr:uid="{00000000-0005-0000-0000-00008B080000}"/>
    <cellStyle name="Dezimal 3 2 3 3 2 2 3" xfId="4946" xr:uid="{00000000-0005-0000-0000-00008C080000}"/>
    <cellStyle name="Dezimal 3 2 3 3 2 2 3 2" xfId="10094" xr:uid="{00000000-0005-0000-0000-00008D080000}"/>
    <cellStyle name="Dezimal 3 2 3 3 2 2 3 2 2" xfId="19648" xr:uid="{00000000-0005-0000-0000-00008E080000}"/>
    <cellStyle name="Dezimal 3 2 3 3 2 2 3 3" xfId="14956" xr:uid="{00000000-0005-0000-0000-00008F080000}"/>
    <cellStyle name="Dezimal 3 2 3 3 2 2 4" xfId="6662" xr:uid="{00000000-0005-0000-0000-000090080000}"/>
    <cellStyle name="Dezimal 3 2 3 3 2 2 4 2" xfId="16520" xr:uid="{00000000-0005-0000-0000-000091080000}"/>
    <cellStyle name="Dezimal 3 2 3 3 2 2 5" xfId="11822" xr:uid="{00000000-0005-0000-0000-000092080000}"/>
    <cellStyle name="Dezimal 3 2 3 3 2 3" xfId="2366" xr:uid="{00000000-0005-0000-0000-000093080000}"/>
    <cellStyle name="Dezimal 3 2 3 3 2 3 2" xfId="7520" xr:uid="{00000000-0005-0000-0000-000094080000}"/>
    <cellStyle name="Dezimal 3 2 3 3 2 3 2 2" xfId="17302" xr:uid="{00000000-0005-0000-0000-000095080000}"/>
    <cellStyle name="Dezimal 3 2 3 3 2 3 3" xfId="12608" xr:uid="{00000000-0005-0000-0000-000096080000}"/>
    <cellStyle name="Dezimal 3 2 3 3 2 4" xfId="4088" xr:uid="{00000000-0005-0000-0000-000097080000}"/>
    <cellStyle name="Dezimal 3 2 3 3 2 4 2" xfId="9236" xr:uid="{00000000-0005-0000-0000-000098080000}"/>
    <cellStyle name="Dezimal 3 2 3 3 2 4 2 2" xfId="18866" xr:uid="{00000000-0005-0000-0000-000099080000}"/>
    <cellStyle name="Dezimal 3 2 3 3 2 4 3" xfId="14174" xr:uid="{00000000-0005-0000-0000-00009A080000}"/>
    <cellStyle name="Dezimal 3 2 3 3 2 5" xfId="5804" xr:uid="{00000000-0005-0000-0000-00009B080000}"/>
    <cellStyle name="Dezimal 3 2 3 3 2 5 2" xfId="15738" xr:uid="{00000000-0005-0000-0000-00009C080000}"/>
    <cellStyle name="Dezimal 3 2 3 3 2 6" xfId="10953" xr:uid="{00000000-0005-0000-0000-00009D080000}"/>
    <cellStyle name="Dezimal 3 2 3 3 3" xfId="1476" xr:uid="{00000000-0005-0000-0000-00009E080000}"/>
    <cellStyle name="Dezimal 3 2 3 3 3 2" xfId="3227" xr:uid="{00000000-0005-0000-0000-00009F080000}"/>
    <cellStyle name="Dezimal 3 2 3 3 3 2 2" xfId="8377" xr:uid="{00000000-0005-0000-0000-0000A0080000}"/>
    <cellStyle name="Dezimal 3 2 3 3 3 2 2 2" xfId="18083" xr:uid="{00000000-0005-0000-0000-0000A1080000}"/>
    <cellStyle name="Dezimal 3 2 3 3 3 2 3" xfId="13389" xr:uid="{00000000-0005-0000-0000-0000A2080000}"/>
    <cellStyle name="Dezimal 3 2 3 3 3 3" xfId="4945" xr:uid="{00000000-0005-0000-0000-0000A3080000}"/>
    <cellStyle name="Dezimal 3 2 3 3 3 3 2" xfId="10093" xr:uid="{00000000-0005-0000-0000-0000A4080000}"/>
    <cellStyle name="Dezimal 3 2 3 3 3 3 2 2" xfId="19647" xr:uid="{00000000-0005-0000-0000-0000A5080000}"/>
    <cellStyle name="Dezimal 3 2 3 3 3 3 3" xfId="14955" xr:uid="{00000000-0005-0000-0000-0000A6080000}"/>
    <cellStyle name="Dezimal 3 2 3 3 3 4" xfId="6661" xr:uid="{00000000-0005-0000-0000-0000A7080000}"/>
    <cellStyle name="Dezimal 3 2 3 3 3 4 2" xfId="16519" xr:uid="{00000000-0005-0000-0000-0000A8080000}"/>
    <cellStyle name="Dezimal 3 2 3 3 3 5" xfId="11821" xr:uid="{00000000-0005-0000-0000-0000A9080000}"/>
    <cellStyle name="Dezimal 3 2 3 3 4" xfId="2365" xr:uid="{00000000-0005-0000-0000-0000AA080000}"/>
    <cellStyle name="Dezimal 3 2 3 3 4 2" xfId="7519" xr:uid="{00000000-0005-0000-0000-0000AB080000}"/>
    <cellStyle name="Dezimal 3 2 3 3 4 2 2" xfId="17301" xr:uid="{00000000-0005-0000-0000-0000AC080000}"/>
    <cellStyle name="Dezimal 3 2 3 3 4 3" xfId="12607" xr:uid="{00000000-0005-0000-0000-0000AD080000}"/>
    <cellStyle name="Dezimal 3 2 3 3 5" xfId="4087" xr:uid="{00000000-0005-0000-0000-0000AE080000}"/>
    <cellStyle name="Dezimal 3 2 3 3 5 2" xfId="9235" xr:uid="{00000000-0005-0000-0000-0000AF080000}"/>
    <cellStyle name="Dezimal 3 2 3 3 5 2 2" xfId="18865" xr:uid="{00000000-0005-0000-0000-0000B0080000}"/>
    <cellStyle name="Dezimal 3 2 3 3 5 3" xfId="14173" xr:uid="{00000000-0005-0000-0000-0000B1080000}"/>
    <cellStyle name="Dezimal 3 2 3 3 6" xfId="5803" xr:uid="{00000000-0005-0000-0000-0000B2080000}"/>
    <cellStyle name="Dezimal 3 2 3 3 6 2" xfId="15737" xr:uid="{00000000-0005-0000-0000-0000B3080000}"/>
    <cellStyle name="Dezimal 3 2 3 3 7" xfId="10952" xr:uid="{00000000-0005-0000-0000-0000B4080000}"/>
    <cellStyle name="Dezimal 3 2 3 4" xfId="111" xr:uid="{00000000-0005-0000-0000-0000B5080000}"/>
    <cellStyle name="Dezimal 3 2 3 4 2" xfId="1478" xr:uid="{00000000-0005-0000-0000-0000B6080000}"/>
    <cellStyle name="Dezimal 3 2 3 4 2 2" xfId="3229" xr:uid="{00000000-0005-0000-0000-0000B7080000}"/>
    <cellStyle name="Dezimal 3 2 3 4 2 2 2" xfId="8379" xr:uid="{00000000-0005-0000-0000-0000B8080000}"/>
    <cellStyle name="Dezimal 3 2 3 4 2 2 2 2" xfId="18085" xr:uid="{00000000-0005-0000-0000-0000B9080000}"/>
    <cellStyle name="Dezimal 3 2 3 4 2 2 3" xfId="13391" xr:uid="{00000000-0005-0000-0000-0000BA080000}"/>
    <cellStyle name="Dezimal 3 2 3 4 2 3" xfId="4947" xr:uid="{00000000-0005-0000-0000-0000BB080000}"/>
    <cellStyle name="Dezimal 3 2 3 4 2 3 2" xfId="10095" xr:uid="{00000000-0005-0000-0000-0000BC080000}"/>
    <cellStyle name="Dezimal 3 2 3 4 2 3 2 2" xfId="19649" xr:uid="{00000000-0005-0000-0000-0000BD080000}"/>
    <cellStyle name="Dezimal 3 2 3 4 2 3 3" xfId="14957" xr:uid="{00000000-0005-0000-0000-0000BE080000}"/>
    <cellStyle name="Dezimal 3 2 3 4 2 4" xfId="6663" xr:uid="{00000000-0005-0000-0000-0000BF080000}"/>
    <cellStyle name="Dezimal 3 2 3 4 2 4 2" xfId="16521" xr:uid="{00000000-0005-0000-0000-0000C0080000}"/>
    <cellStyle name="Dezimal 3 2 3 4 2 5" xfId="11823" xr:uid="{00000000-0005-0000-0000-0000C1080000}"/>
    <cellStyle name="Dezimal 3 2 3 4 3" xfId="2367" xr:uid="{00000000-0005-0000-0000-0000C2080000}"/>
    <cellStyle name="Dezimal 3 2 3 4 3 2" xfId="7521" xr:uid="{00000000-0005-0000-0000-0000C3080000}"/>
    <cellStyle name="Dezimal 3 2 3 4 3 2 2" xfId="17303" xr:uid="{00000000-0005-0000-0000-0000C4080000}"/>
    <cellStyle name="Dezimal 3 2 3 4 3 3" xfId="12609" xr:uid="{00000000-0005-0000-0000-0000C5080000}"/>
    <cellStyle name="Dezimal 3 2 3 4 4" xfId="4089" xr:uid="{00000000-0005-0000-0000-0000C6080000}"/>
    <cellStyle name="Dezimal 3 2 3 4 4 2" xfId="9237" xr:uid="{00000000-0005-0000-0000-0000C7080000}"/>
    <cellStyle name="Dezimal 3 2 3 4 4 2 2" xfId="18867" xr:uid="{00000000-0005-0000-0000-0000C8080000}"/>
    <cellStyle name="Dezimal 3 2 3 4 4 3" xfId="14175" xr:uid="{00000000-0005-0000-0000-0000C9080000}"/>
    <cellStyle name="Dezimal 3 2 3 4 5" xfId="5805" xr:uid="{00000000-0005-0000-0000-0000CA080000}"/>
    <cellStyle name="Dezimal 3 2 3 4 5 2" xfId="15739" xr:uid="{00000000-0005-0000-0000-0000CB080000}"/>
    <cellStyle name="Dezimal 3 2 3 4 6" xfId="10954" xr:uid="{00000000-0005-0000-0000-0000CC080000}"/>
    <cellStyle name="Dezimal 3 2 3 5" xfId="112" xr:uid="{00000000-0005-0000-0000-0000CD080000}"/>
    <cellStyle name="Dezimal 3 2 3 5 2" xfId="1479" xr:uid="{00000000-0005-0000-0000-0000CE080000}"/>
    <cellStyle name="Dezimal 3 2 3 5 2 2" xfId="3230" xr:uid="{00000000-0005-0000-0000-0000CF080000}"/>
    <cellStyle name="Dezimal 3 2 3 5 2 2 2" xfId="8380" xr:uid="{00000000-0005-0000-0000-0000D0080000}"/>
    <cellStyle name="Dezimal 3 2 3 5 2 2 2 2" xfId="18086" xr:uid="{00000000-0005-0000-0000-0000D1080000}"/>
    <cellStyle name="Dezimal 3 2 3 5 2 2 3" xfId="13392" xr:uid="{00000000-0005-0000-0000-0000D2080000}"/>
    <cellStyle name="Dezimal 3 2 3 5 2 3" xfId="4948" xr:uid="{00000000-0005-0000-0000-0000D3080000}"/>
    <cellStyle name="Dezimal 3 2 3 5 2 3 2" xfId="10096" xr:uid="{00000000-0005-0000-0000-0000D4080000}"/>
    <cellStyle name="Dezimal 3 2 3 5 2 3 2 2" xfId="19650" xr:uid="{00000000-0005-0000-0000-0000D5080000}"/>
    <cellStyle name="Dezimal 3 2 3 5 2 3 3" xfId="14958" xr:uid="{00000000-0005-0000-0000-0000D6080000}"/>
    <cellStyle name="Dezimal 3 2 3 5 2 4" xfId="6664" xr:uid="{00000000-0005-0000-0000-0000D7080000}"/>
    <cellStyle name="Dezimal 3 2 3 5 2 4 2" xfId="16522" xr:uid="{00000000-0005-0000-0000-0000D8080000}"/>
    <cellStyle name="Dezimal 3 2 3 5 2 5" xfId="11824" xr:uid="{00000000-0005-0000-0000-0000D9080000}"/>
    <cellStyle name="Dezimal 3 2 3 5 3" xfId="2368" xr:uid="{00000000-0005-0000-0000-0000DA080000}"/>
    <cellStyle name="Dezimal 3 2 3 5 3 2" xfId="7522" xr:uid="{00000000-0005-0000-0000-0000DB080000}"/>
    <cellStyle name="Dezimal 3 2 3 5 3 2 2" xfId="17304" xr:uid="{00000000-0005-0000-0000-0000DC080000}"/>
    <cellStyle name="Dezimal 3 2 3 5 3 3" xfId="12610" xr:uid="{00000000-0005-0000-0000-0000DD080000}"/>
    <cellStyle name="Dezimal 3 2 3 5 4" xfId="4090" xr:uid="{00000000-0005-0000-0000-0000DE080000}"/>
    <cellStyle name="Dezimal 3 2 3 5 4 2" xfId="9238" xr:uid="{00000000-0005-0000-0000-0000DF080000}"/>
    <cellStyle name="Dezimal 3 2 3 5 4 2 2" xfId="18868" xr:uid="{00000000-0005-0000-0000-0000E0080000}"/>
    <cellStyle name="Dezimal 3 2 3 5 4 3" xfId="14176" xr:uid="{00000000-0005-0000-0000-0000E1080000}"/>
    <cellStyle name="Dezimal 3 2 3 5 5" xfId="5806" xr:uid="{00000000-0005-0000-0000-0000E2080000}"/>
    <cellStyle name="Dezimal 3 2 3 5 5 2" xfId="15740" xr:uid="{00000000-0005-0000-0000-0000E3080000}"/>
    <cellStyle name="Dezimal 3 2 3 5 6" xfId="10955" xr:uid="{00000000-0005-0000-0000-0000E4080000}"/>
    <cellStyle name="Dezimal 3 2 3 6" xfId="1470" xr:uid="{00000000-0005-0000-0000-0000E5080000}"/>
    <cellStyle name="Dezimal 3 2 3 6 2" xfId="3221" xr:uid="{00000000-0005-0000-0000-0000E6080000}"/>
    <cellStyle name="Dezimal 3 2 3 6 2 2" xfId="8371" xr:uid="{00000000-0005-0000-0000-0000E7080000}"/>
    <cellStyle name="Dezimal 3 2 3 6 2 2 2" xfId="18077" xr:uid="{00000000-0005-0000-0000-0000E8080000}"/>
    <cellStyle name="Dezimal 3 2 3 6 2 3" xfId="13383" xr:uid="{00000000-0005-0000-0000-0000E9080000}"/>
    <cellStyle name="Dezimal 3 2 3 6 3" xfId="4939" xr:uid="{00000000-0005-0000-0000-0000EA080000}"/>
    <cellStyle name="Dezimal 3 2 3 6 3 2" xfId="10087" xr:uid="{00000000-0005-0000-0000-0000EB080000}"/>
    <cellStyle name="Dezimal 3 2 3 6 3 2 2" xfId="19641" xr:uid="{00000000-0005-0000-0000-0000EC080000}"/>
    <cellStyle name="Dezimal 3 2 3 6 3 3" xfId="14949" xr:uid="{00000000-0005-0000-0000-0000ED080000}"/>
    <cellStyle name="Dezimal 3 2 3 6 4" xfId="6655" xr:uid="{00000000-0005-0000-0000-0000EE080000}"/>
    <cellStyle name="Dezimal 3 2 3 6 4 2" xfId="16513" xr:uid="{00000000-0005-0000-0000-0000EF080000}"/>
    <cellStyle name="Dezimal 3 2 3 6 5" xfId="11815" xr:uid="{00000000-0005-0000-0000-0000F0080000}"/>
    <cellStyle name="Dezimal 3 2 3 7" xfId="2359" xr:uid="{00000000-0005-0000-0000-0000F1080000}"/>
    <cellStyle name="Dezimal 3 2 3 7 2" xfId="7513" xr:uid="{00000000-0005-0000-0000-0000F2080000}"/>
    <cellStyle name="Dezimal 3 2 3 7 2 2" xfId="17295" xr:uid="{00000000-0005-0000-0000-0000F3080000}"/>
    <cellStyle name="Dezimal 3 2 3 7 3" xfId="12601" xr:uid="{00000000-0005-0000-0000-0000F4080000}"/>
    <cellStyle name="Dezimal 3 2 3 8" xfId="4081" xr:uid="{00000000-0005-0000-0000-0000F5080000}"/>
    <cellStyle name="Dezimal 3 2 3 8 2" xfId="9229" xr:uid="{00000000-0005-0000-0000-0000F6080000}"/>
    <cellStyle name="Dezimal 3 2 3 8 2 2" xfId="18859" xr:uid="{00000000-0005-0000-0000-0000F7080000}"/>
    <cellStyle name="Dezimal 3 2 3 8 3" xfId="14167" xr:uid="{00000000-0005-0000-0000-0000F8080000}"/>
    <cellStyle name="Dezimal 3 2 3 9" xfId="5797" xr:uid="{00000000-0005-0000-0000-0000F9080000}"/>
    <cellStyle name="Dezimal 3 2 3 9 2" xfId="15731" xr:uid="{00000000-0005-0000-0000-0000FA080000}"/>
    <cellStyle name="Dezimal 3 2 4" xfId="113" xr:uid="{00000000-0005-0000-0000-0000FB080000}"/>
    <cellStyle name="Dezimal 3 2 4 10" xfId="10956" xr:uid="{00000000-0005-0000-0000-0000FC080000}"/>
    <cellStyle name="Dezimal 3 2 4 2" xfId="114" xr:uid="{00000000-0005-0000-0000-0000FD080000}"/>
    <cellStyle name="Dezimal 3 2 4 2 2" xfId="115" xr:uid="{00000000-0005-0000-0000-0000FE080000}"/>
    <cellStyle name="Dezimal 3 2 4 2 2 2" xfId="116" xr:uid="{00000000-0005-0000-0000-0000FF080000}"/>
    <cellStyle name="Dezimal 3 2 4 2 2 2 2" xfId="1483" xr:uid="{00000000-0005-0000-0000-000000090000}"/>
    <cellStyle name="Dezimal 3 2 4 2 2 2 2 2" xfId="3234" xr:uid="{00000000-0005-0000-0000-000001090000}"/>
    <cellStyle name="Dezimal 3 2 4 2 2 2 2 2 2" xfId="8384" xr:uid="{00000000-0005-0000-0000-000002090000}"/>
    <cellStyle name="Dezimal 3 2 4 2 2 2 2 2 2 2" xfId="18090" xr:uid="{00000000-0005-0000-0000-000003090000}"/>
    <cellStyle name="Dezimal 3 2 4 2 2 2 2 2 3" xfId="13396" xr:uid="{00000000-0005-0000-0000-000004090000}"/>
    <cellStyle name="Dezimal 3 2 4 2 2 2 2 3" xfId="4952" xr:uid="{00000000-0005-0000-0000-000005090000}"/>
    <cellStyle name="Dezimal 3 2 4 2 2 2 2 3 2" xfId="10100" xr:uid="{00000000-0005-0000-0000-000006090000}"/>
    <cellStyle name="Dezimal 3 2 4 2 2 2 2 3 2 2" xfId="19654" xr:uid="{00000000-0005-0000-0000-000007090000}"/>
    <cellStyle name="Dezimal 3 2 4 2 2 2 2 3 3" xfId="14962" xr:uid="{00000000-0005-0000-0000-000008090000}"/>
    <cellStyle name="Dezimal 3 2 4 2 2 2 2 4" xfId="6668" xr:uid="{00000000-0005-0000-0000-000009090000}"/>
    <cellStyle name="Dezimal 3 2 4 2 2 2 2 4 2" xfId="16526" xr:uid="{00000000-0005-0000-0000-00000A090000}"/>
    <cellStyle name="Dezimal 3 2 4 2 2 2 2 5" xfId="11828" xr:uid="{00000000-0005-0000-0000-00000B090000}"/>
    <cellStyle name="Dezimal 3 2 4 2 2 2 3" xfId="2372" xr:uid="{00000000-0005-0000-0000-00000C090000}"/>
    <cellStyle name="Dezimal 3 2 4 2 2 2 3 2" xfId="7526" xr:uid="{00000000-0005-0000-0000-00000D090000}"/>
    <cellStyle name="Dezimal 3 2 4 2 2 2 3 2 2" xfId="17308" xr:uid="{00000000-0005-0000-0000-00000E090000}"/>
    <cellStyle name="Dezimal 3 2 4 2 2 2 3 3" xfId="12614" xr:uid="{00000000-0005-0000-0000-00000F090000}"/>
    <cellStyle name="Dezimal 3 2 4 2 2 2 4" xfId="4094" xr:uid="{00000000-0005-0000-0000-000010090000}"/>
    <cellStyle name="Dezimal 3 2 4 2 2 2 4 2" xfId="9242" xr:uid="{00000000-0005-0000-0000-000011090000}"/>
    <cellStyle name="Dezimal 3 2 4 2 2 2 4 2 2" xfId="18872" xr:uid="{00000000-0005-0000-0000-000012090000}"/>
    <cellStyle name="Dezimal 3 2 4 2 2 2 4 3" xfId="14180" xr:uid="{00000000-0005-0000-0000-000013090000}"/>
    <cellStyle name="Dezimal 3 2 4 2 2 2 5" xfId="5810" xr:uid="{00000000-0005-0000-0000-000014090000}"/>
    <cellStyle name="Dezimal 3 2 4 2 2 2 5 2" xfId="15744" xr:uid="{00000000-0005-0000-0000-000015090000}"/>
    <cellStyle name="Dezimal 3 2 4 2 2 2 6" xfId="10959" xr:uid="{00000000-0005-0000-0000-000016090000}"/>
    <cellStyle name="Dezimal 3 2 4 2 2 3" xfId="1482" xr:uid="{00000000-0005-0000-0000-000017090000}"/>
    <cellStyle name="Dezimal 3 2 4 2 2 3 2" xfId="3233" xr:uid="{00000000-0005-0000-0000-000018090000}"/>
    <cellStyle name="Dezimal 3 2 4 2 2 3 2 2" xfId="8383" xr:uid="{00000000-0005-0000-0000-000019090000}"/>
    <cellStyle name="Dezimal 3 2 4 2 2 3 2 2 2" xfId="18089" xr:uid="{00000000-0005-0000-0000-00001A090000}"/>
    <cellStyle name="Dezimal 3 2 4 2 2 3 2 3" xfId="13395" xr:uid="{00000000-0005-0000-0000-00001B090000}"/>
    <cellStyle name="Dezimal 3 2 4 2 2 3 3" xfId="4951" xr:uid="{00000000-0005-0000-0000-00001C090000}"/>
    <cellStyle name="Dezimal 3 2 4 2 2 3 3 2" xfId="10099" xr:uid="{00000000-0005-0000-0000-00001D090000}"/>
    <cellStyle name="Dezimal 3 2 4 2 2 3 3 2 2" xfId="19653" xr:uid="{00000000-0005-0000-0000-00001E090000}"/>
    <cellStyle name="Dezimal 3 2 4 2 2 3 3 3" xfId="14961" xr:uid="{00000000-0005-0000-0000-00001F090000}"/>
    <cellStyle name="Dezimal 3 2 4 2 2 3 4" xfId="6667" xr:uid="{00000000-0005-0000-0000-000020090000}"/>
    <cellStyle name="Dezimal 3 2 4 2 2 3 4 2" xfId="16525" xr:uid="{00000000-0005-0000-0000-000021090000}"/>
    <cellStyle name="Dezimal 3 2 4 2 2 3 5" xfId="11827" xr:uid="{00000000-0005-0000-0000-000022090000}"/>
    <cellStyle name="Dezimal 3 2 4 2 2 4" xfId="2371" xr:uid="{00000000-0005-0000-0000-000023090000}"/>
    <cellStyle name="Dezimal 3 2 4 2 2 4 2" xfId="7525" xr:uid="{00000000-0005-0000-0000-000024090000}"/>
    <cellStyle name="Dezimal 3 2 4 2 2 4 2 2" xfId="17307" xr:uid="{00000000-0005-0000-0000-000025090000}"/>
    <cellStyle name="Dezimal 3 2 4 2 2 4 3" xfId="12613" xr:uid="{00000000-0005-0000-0000-000026090000}"/>
    <cellStyle name="Dezimal 3 2 4 2 2 5" xfId="4093" xr:uid="{00000000-0005-0000-0000-000027090000}"/>
    <cellStyle name="Dezimal 3 2 4 2 2 5 2" xfId="9241" xr:uid="{00000000-0005-0000-0000-000028090000}"/>
    <cellStyle name="Dezimal 3 2 4 2 2 5 2 2" xfId="18871" xr:uid="{00000000-0005-0000-0000-000029090000}"/>
    <cellStyle name="Dezimal 3 2 4 2 2 5 3" xfId="14179" xr:uid="{00000000-0005-0000-0000-00002A090000}"/>
    <cellStyle name="Dezimal 3 2 4 2 2 6" xfId="5809" xr:uid="{00000000-0005-0000-0000-00002B090000}"/>
    <cellStyle name="Dezimal 3 2 4 2 2 6 2" xfId="15743" xr:uid="{00000000-0005-0000-0000-00002C090000}"/>
    <cellStyle name="Dezimal 3 2 4 2 2 7" xfId="10958" xr:uid="{00000000-0005-0000-0000-00002D090000}"/>
    <cellStyle name="Dezimal 3 2 4 2 3" xfId="117" xr:uid="{00000000-0005-0000-0000-00002E090000}"/>
    <cellStyle name="Dezimal 3 2 4 2 3 2" xfId="1484" xr:uid="{00000000-0005-0000-0000-00002F090000}"/>
    <cellStyle name="Dezimal 3 2 4 2 3 2 2" xfId="3235" xr:uid="{00000000-0005-0000-0000-000030090000}"/>
    <cellStyle name="Dezimal 3 2 4 2 3 2 2 2" xfId="8385" xr:uid="{00000000-0005-0000-0000-000031090000}"/>
    <cellStyle name="Dezimal 3 2 4 2 3 2 2 2 2" xfId="18091" xr:uid="{00000000-0005-0000-0000-000032090000}"/>
    <cellStyle name="Dezimal 3 2 4 2 3 2 2 3" xfId="13397" xr:uid="{00000000-0005-0000-0000-000033090000}"/>
    <cellStyle name="Dezimal 3 2 4 2 3 2 3" xfId="4953" xr:uid="{00000000-0005-0000-0000-000034090000}"/>
    <cellStyle name="Dezimal 3 2 4 2 3 2 3 2" xfId="10101" xr:uid="{00000000-0005-0000-0000-000035090000}"/>
    <cellStyle name="Dezimal 3 2 4 2 3 2 3 2 2" xfId="19655" xr:uid="{00000000-0005-0000-0000-000036090000}"/>
    <cellStyle name="Dezimal 3 2 4 2 3 2 3 3" xfId="14963" xr:uid="{00000000-0005-0000-0000-000037090000}"/>
    <cellStyle name="Dezimal 3 2 4 2 3 2 4" xfId="6669" xr:uid="{00000000-0005-0000-0000-000038090000}"/>
    <cellStyle name="Dezimal 3 2 4 2 3 2 4 2" xfId="16527" xr:uid="{00000000-0005-0000-0000-000039090000}"/>
    <cellStyle name="Dezimal 3 2 4 2 3 2 5" xfId="11829" xr:uid="{00000000-0005-0000-0000-00003A090000}"/>
    <cellStyle name="Dezimal 3 2 4 2 3 3" xfId="2373" xr:uid="{00000000-0005-0000-0000-00003B090000}"/>
    <cellStyle name="Dezimal 3 2 4 2 3 3 2" xfId="7527" xr:uid="{00000000-0005-0000-0000-00003C090000}"/>
    <cellStyle name="Dezimal 3 2 4 2 3 3 2 2" xfId="17309" xr:uid="{00000000-0005-0000-0000-00003D090000}"/>
    <cellStyle name="Dezimal 3 2 4 2 3 3 3" xfId="12615" xr:uid="{00000000-0005-0000-0000-00003E090000}"/>
    <cellStyle name="Dezimal 3 2 4 2 3 4" xfId="4095" xr:uid="{00000000-0005-0000-0000-00003F090000}"/>
    <cellStyle name="Dezimal 3 2 4 2 3 4 2" xfId="9243" xr:uid="{00000000-0005-0000-0000-000040090000}"/>
    <cellStyle name="Dezimal 3 2 4 2 3 4 2 2" xfId="18873" xr:uid="{00000000-0005-0000-0000-000041090000}"/>
    <cellStyle name="Dezimal 3 2 4 2 3 4 3" xfId="14181" xr:uid="{00000000-0005-0000-0000-000042090000}"/>
    <cellStyle name="Dezimal 3 2 4 2 3 5" xfId="5811" xr:uid="{00000000-0005-0000-0000-000043090000}"/>
    <cellStyle name="Dezimal 3 2 4 2 3 5 2" xfId="15745" xr:uid="{00000000-0005-0000-0000-000044090000}"/>
    <cellStyle name="Dezimal 3 2 4 2 3 6" xfId="10960" xr:uid="{00000000-0005-0000-0000-000045090000}"/>
    <cellStyle name="Dezimal 3 2 4 2 4" xfId="118" xr:uid="{00000000-0005-0000-0000-000046090000}"/>
    <cellStyle name="Dezimal 3 2 4 2 4 2" xfId="1485" xr:uid="{00000000-0005-0000-0000-000047090000}"/>
    <cellStyle name="Dezimal 3 2 4 2 4 2 2" xfId="3236" xr:uid="{00000000-0005-0000-0000-000048090000}"/>
    <cellStyle name="Dezimal 3 2 4 2 4 2 2 2" xfId="8386" xr:uid="{00000000-0005-0000-0000-000049090000}"/>
    <cellStyle name="Dezimal 3 2 4 2 4 2 2 2 2" xfId="18092" xr:uid="{00000000-0005-0000-0000-00004A090000}"/>
    <cellStyle name="Dezimal 3 2 4 2 4 2 2 3" xfId="13398" xr:uid="{00000000-0005-0000-0000-00004B090000}"/>
    <cellStyle name="Dezimal 3 2 4 2 4 2 3" xfId="4954" xr:uid="{00000000-0005-0000-0000-00004C090000}"/>
    <cellStyle name="Dezimal 3 2 4 2 4 2 3 2" xfId="10102" xr:uid="{00000000-0005-0000-0000-00004D090000}"/>
    <cellStyle name="Dezimal 3 2 4 2 4 2 3 2 2" xfId="19656" xr:uid="{00000000-0005-0000-0000-00004E090000}"/>
    <cellStyle name="Dezimal 3 2 4 2 4 2 3 3" xfId="14964" xr:uid="{00000000-0005-0000-0000-00004F090000}"/>
    <cellStyle name="Dezimal 3 2 4 2 4 2 4" xfId="6670" xr:uid="{00000000-0005-0000-0000-000050090000}"/>
    <cellStyle name="Dezimal 3 2 4 2 4 2 4 2" xfId="16528" xr:uid="{00000000-0005-0000-0000-000051090000}"/>
    <cellStyle name="Dezimal 3 2 4 2 4 2 5" xfId="11830" xr:uid="{00000000-0005-0000-0000-000052090000}"/>
    <cellStyle name="Dezimal 3 2 4 2 4 3" xfId="2374" xr:uid="{00000000-0005-0000-0000-000053090000}"/>
    <cellStyle name="Dezimal 3 2 4 2 4 3 2" xfId="7528" xr:uid="{00000000-0005-0000-0000-000054090000}"/>
    <cellStyle name="Dezimal 3 2 4 2 4 3 2 2" xfId="17310" xr:uid="{00000000-0005-0000-0000-000055090000}"/>
    <cellStyle name="Dezimal 3 2 4 2 4 3 3" xfId="12616" xr:uid="{00000000-0005-0000-0000-000056090000}"/>
    <cellStyle name="Dezimal 3 2 4 2 4 4" xfId="4096" xr:uid="{00000000-0005-0000-0000-000057090000}"/>
    <cellStyle name="Dezimal 3 2 4 2 4 4 2" xfId="9244" xr:uid="{00000000-0005-0000-0000-000058090000}"/>
    <cellStyle name="Dezimal 3 2 4 2 4 4 2 2" xfId="18874" xr:uid="{00000000-0005-0000-0000-000059090000}"/>
    <cellStyle name="Dezimal 3 2 4 2 4 4 3" xfId="14182" xr:uid="{00000000-0005-0000-0000-00005A090000}"/>
    <cellStyle name="Dezimal 3 2 4 2 4 5" xfId="5812" xr:uid="{00000000-0005-0000-0000-00005B090000}"/>
    <cellStyle name="Dezimal 3 2 4 2 4 5 2" xfId="15746" xr:uid="{00000000-0005-0000-0000-00005C090000}"/>
    <cellStyle name="Dezimal 3 2 4 2 4 6" xfId="10961" xr:uid="{00000000-0005-0000-0000-00005D090000}"/>
    <cellStyle name="Dezimal 3 2 4 2 5" xfId="1481" xr:uid="{00000000-0005-0000-0000-00005E090000}"/>
    <cellStyle name="Dezimal 3 2 4 2 5 2" xfId="3232" xr:uid="{00000000-0005-0000-0000-00005F090000}"/>
    <cellStyle name="Dezimal 3 2 4 2 5 2 2" xfId="8382" xr:uid="{00000000-0005-0000-0000-000060090000}"/>
    <cellStyle name="Dezimal 3 2 4 2 5 2 2 2" xfId="18088" xr:uid="{00000000-0005-0000-0000-000061090000}"/>
    <cellStyle name="Dezimal 3 2 4 2 5 2 3" xfId="13394" xr:uid="{00000000-0005-0000-0000-000062090000}"/>
    <cellStyle name="Dezimal 3 2 4 2 5 3" xfId="4950" xr:uid="{00000000-0005-0000-0000-000063090000}"/>
    <cellStyle name="Dezimal 3 2 4 2 5 3 2" xfId="10098" xr:uid="{00000000-0005-0000-0000-000064090000}"/>
    <cellStyle name="Dezimal 3 2 4 2 5 3 2 2" xfId="19652" xr:uid="{00000000-0005-0000-0000-000065090000}"/>
    <cellStyle name="Dezimal 3 2 4 2 5 3 3" xfId="14960" xr:uid="{00000000-0005-0000-0000-000066090000}"/>
    <cellStyle name="Dezimal 3 2 4 2 5 4" xfId="6666" xr:uid="{00000000-0005-0000-0000-000067090000}"/>
    <cellStyle name="Dezimal 3 2 4 2 5 4 2" xfId="16524" xr:uid="{00000000-0005-0000-0000-000068090000}"/>
    <cellStyle name="Dezimal 3 2 4 2 5 5" xfId="11826" xr:uid="{00000000-0005-0000-0000-000069090000}"/>
    <cellStyle name="Dezimal 3 2 4 2 6" xfId="2370" xr:uid="{00000000-0005-0000-0000-00006A090000}"/>
    <cellStyle name="Dezimal 3 2 4 2 6 2" xfId="7524" xr:uid="{00000000-0005-0000-0000-00006B090000}"/>
    <cellStyle name="Dezimal 3 2 4 2 6 2 2" xfId="17306" xr:uid="{00000000-0005-0000-0000-00006C090000}"/>
    <cellStyle name="Dezimal 3 2 4 2 6 3" xfId="12612" xr:uid="{00000000-0005-0000-0000-00006D090000}"/>
    <cellStyle name="Dezimal 3 2 4 2 7" xfId="4092" xr:uid="{00000000-0005-0000-0000-00006E090000}"/>
    <cellStyle name="Dezimal 3 2 4 2 7 2" xfId="9240" xr:uid="{00000000-0005-0000-0000-00006F090000}"/>
    <cellStyle name="Dezimal 3 2 4 2 7 2 2" xfId="18870" xr:uid="{00000000-0005-0000-0000-000070090000}"/>
    <cellStyle name="Dezimal 3 2 4 2 7 3" xfId="14178" xr:uid="{00000000-0005-0000-0000-000071090000}"/>
    <cellStyle name="Dezimal 3 2 4 2 8" xfId="5808" xr:uid="{00000000-0005-0000-0000-000072090000}"/>
    <cellStyle name="Dezimal 3 2 4 2 8 2" xfId="15742" xr:uid="{00000000-0005-0000-0000-000073090000}"/>
    <cellStyle name="Dezimal 3 2 4 2 9" xfId="10957" xr:uid="{00000000-0005-0000-0000-000074090000}"/>
    <cellStyle name="Dezimal 3 2 4 3" xfId="119" xr:uid="{00000000-0005-0000-0000-000075090000}"/>
    <cellStyle name="Dezimal 3 2 4 3 2" xfId="120" xr:uid="{00000000-0005-0000-0000-000076090000}"/>
    <cellStyle name="Dezimal 3 2 4 3 2 2" xfId="1487" xr:uid="{00000000-0005-0000-0000-000077090000}"/>
    <cellStyle name="Dezimal 3 2 4 3 2 2 2" xfId="3238" xr:uid="{00000000-0005-0000-0000-000078090000}"/>
    <cellStyle name="Dezimal 3 2 4 3 2 2 2 2" xfId="8388" xr:uid="{00000000-0005-0000-0000-000079090000}"/>
    <cellStyle name="Dezimal 3 2 4 3 2 2 2 2 2" xfId="18094" xr:uid="{00000000-0005-0000-0000-00007A090000}"/>
    <cellStyle name="Dezimal 3 2 4 3 2 2 2 3" xfId="13400" xr:uid="{00000000-0005-0000-0000-00007B090000}"/>
    <cellStyle name="Dezimal 3 2 4 3 2 2 3" xfId="4956" xr:uid="{00000000-0005-0000-0000-00007C090000}"/>
    <cellStyle name="Dezimal 3 2 4 3 2 2 3 2" xfId="10104" xr:uid="{00000000-0005-0000-0000-00007D090000}"/>
    <cellStyle name="Dezimal 3 2 4 3 2 2 3 2 2" xfId="19658" xr:uid="{00000000-0005-0000-0000-00007E090000}"/>
    <cellStyle name="Dezimal 3 2 4 3 2 2 3 3" xfId="14966" xr:uid="{00000000-0005-0000-0000-00007F090000}"/>
    <cellStyle name="Dezimal 3 2 4 3 2 2 4" xfId="6672" xr:uid="{00000000-0005-0000-0000-000080090000}"/>
    <cellStyle name="Dezimal 3 2 4 3 2 2 4 2" xfId="16530" xr:uid="{00000000-0005-0000-0000-000081090000}"/>
    <cellStyle name="Dezimal 3 2 4 3 2 2 5" xfId="11832" xr:uid="{00000000-0005-0000-0000-000082090000}"/>
    <cellStyle name="Dezimal 3 2 4 3 2 3" xfId="2376" xr:uid="{00000000-0005-0000-0000-000083090000}"/>
    <cellStyle name="Dezimal 3 2 4 3 2 3 2" xfId="7530" xr:uid="{00000000-0005-0000-0000-000084090000}"/>
    <cellStyle name="Dezimal 3 2 4 3 2 3 2 2" xfId="17312" xr:uid="{00000000-0005-0000-0000-000085090000}"/>
    <cellStyle name="Dezimal 3 2 4 3 2 3 3" xfId="12618" xr:uid="{00000000-0005-0000-0000-000086090000}"/>
    <cellStyle name="Dezimal 3 2 4 3 2 4" xfId="4098" xr:uid="{00000000-0005-0000-0000-000087090000}"/>
    <cellStyle name="Dezimal 3 2 4 3 2 4 2" xfId="9246" xr:uid="{00000000-0005-0000-0000-000088090000}"/>
    <cellStyle name="Dezimal 3 2 4 3 2 4 2 2" xfId="18876" xr:uid="{00000000-0005-0000-0000-000089090000}"/>
    <cellStyle name="Dezimal 3 2 4 3 2 4 3" xfId="14184" xr:uid="{00000000-0005-0000-0000-00008A090000}"/>
    <cellStyle name="Dezimal 3 2 4 3 2 5" xfId="5814" xr:uid="{00000000-0005-0000-0000-00008B090000}"/>
    <cellStyle name="Dezimal 3 2 4 3 2 5 2" xfId="15748" xr:uid="{00000000-0005-0000-0000-00008C090000}"/>
    <cellStyle name="Dezimal 3 2 4 3 2 6" xfId="10963" xr:uid="{00000000-0005-0000-0000-00008D090000}"/>
    <cellStyle name="Dezimal 3 2 4 3 3" xfId="1486" xr:uid="{00000000-0005-0000-0000-00008E090000}"/>
    <cellStyle name="Dezimal 3 2 4 3 3 2" xfId="3237" xr:uid="{00000000-0005-0000-0000-00008F090000}"/>
    <cellStyle name="Dezimal 3 2 4 3 3 2 2" xfId="8387" xr:uid="{00000000-0005-0000-0000-000090090000}"/>
    <cellStyle name="Dezimal 3 2 4 3 3 2 2 2" xfId="18093" xr:uid="{00000000-0005-0000-0000-000091090000}"/>
    <cellStyle name="Dezimal 3 2 4 3 3 2 3" xfId="13399" xr:uid="{00000000-0005-0000-0000-000092090000}"/>
    <cellStyle name="Dezimal 3 2 4 3 3 3" xfId="4955" xr:uid="{00000000-0005-0000-0000-000093090000}"/>
    <cellStyle name="Dezimal 3 2 4 3 3 3 2" xfId="10103" xr:uid="{00000000-0005-0000-0000-000094090000}"/>
    <cellStyle name="Dezimal 3 2 4 3 3 3 2 2" xfId="19657" xr:uid="{00000000-0005-0000-0000-000095090000}"/>
    <cellStyle name="Dezimal 3 2 4 3 3 3 3" xfId="14965" xr:uid="{00000000-0005-0000-0000-000096090000}"/>
    <cellStyle name="Dezimal 3 2 4 3 3 4" xfId="6671" xr:uid="{00000000-0005-0000-0000-000097090000}"/>
    <cellStyle name="Dezimal 3 2 4 3 3 4 2" xfId="16529" xr:uid="{00000000-0005-0000-0000-000098090000}"/>
    <cellStyle name="Dezimal 3 2 4 3 3 5" xfId="11831" xr:uid="{00000000-0005-0000-0000-000099090000}"/>
    <cellStyle name="Dezimal 3 2 4 3 4" xfId="2375" xr:uid="{00000000-0005-0000-0000-00009A090000}"/>
    <cellStyle name="Dezimal 3 2 4 3 4 2" xfId="7529" xr:uid="{00000000-0005-0000-0000-00009B090000}"/>
    <cellStyle name="Dezimal 3 2 4 3 4 2 2" xfId="17311" xr:uid="{00000000-0005-0000-0000-00009C090000}"/>
    <cellStyle name="Dezimal 3 2 4 3 4 3" xfId="12617" xr:uid="{00000000-0005-0000-0000-00009D090000}"/>
    <cellStyle name="Dezimal 3 2 4 3 5" xfId="4097" xr:uid="{00000000-0005-0000-0000-00009E090000}"/>
    <cellStyle name="Dezimal 3 2 4 3 5 2" xfId="9245" xr:uid="{00000000-0005-0000-0000-00009F090000}"/>
    <cellStyle name="Dezimal 3 2 4 3 5 2 2" xfId="18875" xr:uid="{00000000-0005-0000-0000-0000A0090000}"/>
    <cellStyle name="Dezimal 3 2 4 3 5 3" xfId="14183" xr:uid="{00000000-0005-0000-0000-0000A1090000}"/>
    <cellStyle name="Dezimal 3 2 4 3 6" xfId="5813" xr:uid="{00000000-0005-0000-0000-0000A2090000}"/>
    <cellStyle name="Dezimal 3 2 4 3 6 2" xfId="15747" xr:uid="{00000000-0005-0000-0000-0000A3090000}"/>
    <cellStyle name="Dezimal 3 2 4 3 7" xfId="10962" xr:uid="{00000000-0005-0000-0000-0000A4090000}"/>
    <cellStyle name="Dezimal 3 2 4 4" xfId="121" xr:uid="{00000000-0005-0000-0000-0000A5090000}"/>
    <cellStyle name="Dezimal 3 2 4 4 2" xfId="1488" xr:uid="{00000000-0005-0000-0000-0000A6090000}"/>
    <cellStyle name="Dezimal 3 2 4 4 2 2" xfId="3239" xr:uid="{00000000-0005-0000-0000-0000A7090000}"/>
    <cellStyle name="Dezimal 3 2 4 4 2 2 2" xfId="8389" xr:uid="{00000000-0005-0000-0000-0000A8090000}"/>
    <cellStyle name="Dezimal 3 2 4 4 2 2 2 2" xfId="18095" xr:uid="{00000000-0005-0000-0000-0000A9090000}"/>
    <cellStyle name="Dezimal 3 2 4 4 2 2 3" xfId="13401" xr:uid="{00000000-0005-0000-0000-0000AA090000}"/>
    <cellStyle name="Dezimal 3 2 4 4 2 3" xfId="4957" xr:uid="{00000000-0005-0000-0000-0000AB090000}"/>
    <cellStyle name="Dezimal 3 2 4 4 2 3 2" xfId="10105" xr:uid="{00000000-0005-0000-0000-0000AC090000}"/>
    <cellStyle name="Dezimal 3 2 4 4 2 3 2 2" xfId="19659" xr:uid="{00000000-0005-0000-0000-0000AD090000}"/>
    <cellStyle name="Dezimal 3 2 4 4 2 3 3" xfId="14967" xr:uid="{00000000-0005-0000-0000-0000AE090000}"/>
    <cellStyle name="Dezimal 3 2 4 4 2 4" xfId="6673" xr:uid="{00000000-0005-0000-0000-0000AF090000}"/>
    <cellStyle name="Dezimal 3 2 4 4 2 4 2" xfId="16531" xr:uid="{00000000-0005-0000-0000-0000B0090000}"/>
    <cellStyle name="Dezimal 3 2 4 4 2 5" xfId="11833" xr:uid="{00000000-0005-0000-0000-0000B1090000}"/>
    <cellStyle name="Dezimal 3 2 4 4 3" xfId="2377" xr:uid="{00000000-0005-0000-0000-0000B2090000}"/>
    <cellStyle name="Dezimal 3 2 4 4 3 2" xfId="7531" xr:uid="{00000000-0005-0000-0000-0000B3090000}"/>
    <cellStyle name="Dezimal 3 2 4 4 3 2 2" xfId="17313" xr:uid="{00000000-0005-0000-0000-0000B4090000}"/>
    <cellStyle name="Dezimal 3 2 4 4 3 3" xfId="12619" xr:uid="{00000000-0005-0000-0000-0000B5090000}"/>
    <cellStyle name="Dezimal 3 2 4 4 4" xfId="4099" xr:uid="{00000000-0005-0000-0000-0000B6090000}"/>
    <cellStyle name="Dezimal 3 2 4 4 4 2" xfId="9247" xr:uid="{00000000-0005-0000-0000-0000B7090000}"/>
    <cellStyle name="Dezimal 3 2 4 4 4 2 2" xfId="18877" xr:uid="{00000000-0005-0000-0000-0000B8090000}"/>
    <cellStyle name="Dezimal 3 2 4 4 4 3" xfId="14185" xr:uid="{00000000-0005-0000-0000-0000B9090000}"/>
    <cellStyle name="Dezimal 3 2 4 4 5" xfId="5815" xr:uid="{00000000-0005-0000-0000-0000BA090000}"/>
    <cellStyle name="Dezimal 3 2 4 4 5 2" xfId="15749" xr:uid="{00000000-0005-0000-0000-0000BB090000}"/>
    <cellStyle name="Dezimal 3 2 4 4 6" xfId="10964" xr:uid="{00000000-0005-0000-0000-0000BC090000}"/>
    <cellStyle name="Dezimal 3 2 4 5" xfId="122" xr:uid="{00000000-0005-0000-0000-0000BD090000}"/>
    <cellStyle name="Dezimal 3 2 4 5 2" xfId="1489" xr:uid="{00000000-0005-0000-0000-0000BE090000}"/>
    <cellStyle name="Dezimal 3 2 4 5 2 2" xfId="3240" xr:uid="{00000000-0005-0000-0000-0000BF090000}"/>
    <cellStyle name="Dezimal 3 2 4 5 2 2 2" xfId="8390" xr:uid="{00000000-0005-0000-0000-0000C0090000}"/>
    <cellStyle name="Dezimal 3 2 4 5 2 2 2 2" xfId="18096" xr:uid="{00000000-0005-0000-0000-0000C1090000}"/>
    <cellStyle name="Dezimal 3 2 4 5 2 2 3" xfId="13402" xr:uid="{00000000-0005-0000-0000-0000C2090000}"/>
    <cellStyle name="Dezimal 3 2 4 5 2 3" xfId="4958" xr:uid="{00000000-0005-0000-0000-0000C3090000}"/>
    <cellStyle name="Dezimal 3 2 4 5 2 3 2" xfId="10106" xr:uid="{00000000-0005-0000-0000-0000C4090000}"/>
    <cellStyle name="Dezimal 3 2 4 5 2 3 2 2" xfId="19660" xr:uid="{00000000-0005-0000-0000-0000C5090000}"/>
    <cellStyle name="Dezimal 3 2 4 5 2 3 3" xfId="14968" xr:uid="{00000000-0005-0000-0000-0000C6090000}"/>
    <cellStyle name="Dezimal 3 2 4 5 2 4" xfId="6674" xr:uid="{00000000-0005-0000-0000-0000C7090000}"/>
    <cellStyle name="Dezimal 3 2 4 5 2 4 2" xfId="16532" xr:uid="{00000000-0005-0000-0000-0000C8090000}"/>
    <cellStyle name="Dezimal 3 2 4 5 2 5" xfId="11834" xr:uid="{00000000-0005-0000-0000-0000C9090000}"/>
    <cellStyle name="Dezimal 3 2 4 5 3" xfId="2378" xr:uid="{00000000-0005-0000-0000-0000CA090000}"/>
    <cellStyle name="Dezimal 3 2 4 5 3 2" xfId="7532" xr:uid="{00000000-0005-0000-0000-0000CB090000}"/>
    <cellStyle name="Dezimal 3 2 4 5 3 2 2" xfId="17314" xr:uid="{00000000-0005-0000-0000-0000CC090000}"/>
    <cellStyle name="Dezimal 3 2 4 5 3 3" xfId="12620" xr:uid="{00000000-0005-0000-0000-0000CD090000}"/>
    <cellStyle name="Dezimal 3 2 4 5 4" xfId="4100" xr:uid="{00000000-0005-0000-0000-0000CE090000}"/>
    <cellStyle name="Dezimal 3 2 4 5 4 2" xfId="9248" xr:uid="{00000000-0005-0000-0000-0000CF090000}"/>
    <cellStyle name="Dezimal 3 2 4 5 4 2 2" xfId="18878" xr:uid="{00000000-0005-0000-0000-0000D0090000}"/>
    <cellStyle name="Dezimal 3 2 4 5 4 3" xfId="14186" xr:uid="{00000000-0005-0000-0000-0000D1090000}"/>
    <cellStyle name="Dezimal 3 2 4 5 5" xfId="5816" xr:uid="{00000000-0005-0000-0000-0000D2090000}"/>
    <cellStyle name="Dezimal 3 2 4 5 5 2" xfId="15750" xr:uid="{00000000-0005-0000-0000-0000D3090000}"/>
    <cellStyle name="Dezimal 3 2 4 5 6" xfId="10965" xr:uid="{00000000-0005-0000-0000-0000D4090000}"/>
    <cellStyle name="Dezimal 3 2 4 6" xfId="1480" xr:uid="{00000000-0005-0000-0000-0000D5090000}"/>
    <cellStyle name="Dezimal 3 2 4 6 2" xfId="3231" xr:uid="{00000000-0005-0000-0000-0000D6090000}"/>
    <cellStyle name="Dezimal 3 2 4 6 2 2" xfId="8381" xr:uid="{00000000-0005-0000-0000-0000D7090000}"/>
    <cellStyle name="Dezimal 3 2 4 6 2 2 2" xfId="18087" xr:uid="{00000000-0005-0000-0000-0000D8090000}"/>
    <cellStyle name="Dezimal 3 2 4 6 2 3" xfId="13393" xr:uid="{00000000-0005-0000-0000-0000D9090000}"/>
    <cellStyle name="Dezimal 3 2 4 6 3" xfId="4949" xr:uid="{00000000-0005-0000-0000-0000DA090000}"/>
    <cellStyle name="Dezimal 3 2 4 6 3 2" xfId="10097" xr:uid="{00000000-0005-0000-0000-0000DB090000}"/>
    <cellStyle name="Dezimal 3 2 4 6 3 2 2" xfId="19651" xr:uid="{00000000-0005-0000-0000-0000DC090000}"/>
    <cellStyle name="Dezimal 3 2 4 6 3 3" xfId="14959" xr:uid="{00000000-0005-0000-0000-0000DD090000}"/>
    <cellStyle name="Dezimal 3 2 4 6 4" xfId="6665" xr:uid="{00000000-0005-0000-0000-0000DE090000}"/>
    <cellStyle name="Dezimal 3 2 4 6 4 2" xfId="16523" xr:uid="{00000000-0005-0000-0000-0000DF090000}"/>
    <cellStyle name="Dezimal 3 2 4 6 5" xfId="11825" xr:uid="{00000000-0005-0000-0000-0000E0090000}"/>
    <cellStyle name="Dezimal 3 2 4 7" xfId="2369" xr:uid="{00000000-0005-0000-0000-0000E1090000}"/>
    <cellStyle name="Dezimal 3 2 4 7 2" xfId="7523" xr:uid="{00000000-0005-0000-0000-0000E2090000}"/>
    <cellStyle name="Dezimal 3 2 4 7 2 2" xfId="17305" xr:uid="{00000000-0005-0000-0000-0000E3090000}"/>
    <cellStyle name="Dezimal 3 2 4 7 3" xfId="12611" xr:uid="{00000000-0005-0000-0000-0000E4090000}"/>
    <cellStyle name="Dezimal 3 2 4 8" xfId="4091" xr:uid="{00000000-0005-0000-0000-0000E5090000}"/>
    <cellStyle name="Dezimal 3 2 4 8 2" xfId="9239" xr:uid="{00000000-0005-0000-0000-0000E6090000}"/>
    <cellStyle name="Dezimal 3 2 4 8 2 2" xfId="18869" xr:uid="{00000000-0005-0000-0000-0000E7090000}"/>
    <cellStyle name="Dezimal 3 2 4 8 3" xfId="14177" xr:uid="{00000000-0005-0000-0000-0000E8090000}"/>
    <cellStyle name="Dezimal 3 2 4 9" xfId="5807" xr:uid="{00000000-0005-0000-0000-0000E9090000}"/>
    <cellStyle name="Dezimal 3 2 4 9 2" xfId="15741" xr:uid="{00000000-0005-0000-0000-0000EA090000}"/>
    <cellStyle name="Dezimal 3 2 5" xfId="123" xr:uid="{00000000-0005-0000-0000-0000EB090000}"/>
    <cellStyle name="Dezimal 3 2 5 10" xfId="10966" xr:uid="{00000000-0005-0000-0000-0000EC090000}"/>
    <cellStyle name="Dezimal 3 2 5 2" xfId="124" xr:uid="{00000000-0005-0000-0000-0000ED090000}"/>
    <cellStyle name="Dezimal 3 2 5 2 2" xfId="125" xr:uid="{00000000-0005-0000-0000-0000EE090000}"/>
    <cellStyle name="Dezimal 3 2 5 2 2 2" xfId="126" xr:uid="{00000000-0005-0000-0000-0000EF090000}"/>
    <cellStyle name="Dezimal 3 2 5 2 2 2 2" xfId="1493" xr:uid="{00000000-0005-0000-0000-0000F0090000}"/>
    <cellStyle name="Dezimal 3 2 5 2 2 2 2 2" xfId="3244" xr:uid="{00000000-0005-0000-0000-0000F1090000}"/>
    <cellStyle name="Dezimal 3 2 5 2 2 2 2 2 2" xfId="8394" xr:uid="{00000000-0005-0000-0000-0000F2090000}"/>
    <cellStyle name="Dezimal 3 2 5 2 2 2 2 2 2 2" xfId="18100" xr:uid="{00000000-0005-0000-0000-0000F3090000}"/>
    <cellStyle name="Dezimal 3 2 5 2 2 2 2 2 3" xfId="13406" xr:uid="{00000000-0005-0000-0000-0000F4090000}"/>
    <cellStyle name="Dezimal 3 2 5 2 2 2 2 3" xfId="4962" xr:uid="{00000000-0005-0000-0000-0000F5090000}"/>
    <cellStyle name="Dezimal 3 2 5 2 2 2 2 3 2" xfId="10110" xr:uid="{00000000-0005-0000-0000-0000F6090000}"/>
    <cellStyle name="Dezimal 3 2 5 2 2 2 2 3 2 2" xfId="19664" xr:uid="{00000000-0005-0000-0000-0000F7090000}"/>
    <cellStyle name="Dezimal 3 2 5 2 2 2 2 3 3" xfId="14972" xr:uid="{00000000-0005-0000-0000-0000F8090000}"/>
    <cellStyle name="Dezimal 3 2 5 2 2 2 2 4" xfId="6678" xr:uid="{00000000-0005-0000-0000-0000F9090000}"/>
    <cellStyle name="Dezimal 3 2 5 2 2 2 2 4 2" xfId="16536" xr:uid="{00000000-0005-0000-0000-0000FA090000}"/>
    <cellStyle name="Dezimal 3 2 5 2 2 2 2 5" xfId="11838" xr:uid="{00000000-0005-0000-0000-0000FB090000}"/>
    <cellStyle name="Dezimal 3 2 5 2 2 2 3" xfId="2382" xr:uid="{00000000-0005-0000-0000-0000FC090000}"/>
    <cellStyle name="Dezimal 3 2 5 2 2 2 3 2" xfId="7536" xr:uid="{00000000-0005-0000-0000-0000FD090000}"/>
    <cellStyle name="Dezimal 3 2 5 2 2 2 3 2 2" xfId="17318" xr:uid="{00000000-0005-0000-0000-0000FE090000}"/>
    <cellStyle name="Dezimal 3 2 5 2 2 2 3 3" xfId="12624" xr:uid="{00000000-0005-0000-0000-0000FF090000}"/>
    <cellStyle name="Dezimal 3 2 5 2 2 2 4" xfId="4104" xr:uid="{00000000-0005-0000-0000-0000000A0000}"/>
    <cellStyle name="Dezimal 3 2 5 2 2 2 4 2" xfId="9252" xr:uid="{00000000-0005-0000-0000-0000010A0000}"/>
    <cellStyle name="Dezimal 3 2 5 2 2 2 4 2 2" xfId="18882" xr:uid="{00000000-0005-0000-0000-0000020A0000}"/>
    <cellStyle name="Dezimal 3 2 5 2 2 2 4 3" xfId="14190" xr:uid="{00000000-0005-0000-0000-0000030A0000}"/>
    <cellStyle name="Dezimal 3 2 5 2 2 2 5" xfId="5820" xr:uid="{00000000-0005-0000-0000-0000040A0000}"/>
    <cellStyle name="Dezimal 3 2 5 2 2 2 5 2" xfId="15754" xr:uid="{00000000-0005-0000-0000-0000050A0000}"/>
    <cellStyle name="Dezimal 3 2 5 2 2 2 6" xfId="10969" xr:uid="{00000000-0005-0000-0000-0000060A0000}"/>
    <cellStyle name="Dezimal 3 2 5 2 2 3" xfId="1492" xr:uid="{00000000-0005-0000-0000-0000070A0000}"/>
    <cellStyle name="Dezimal 3 2 5 2 2 3 2" xfId="3243" xr:uid="{00000000-0005-0000-0000-0000080A0000}"/>
    <cellStyle name="Dezimal 3 2 5 2 2 3 2 2" xfId="8393" xr:uid="{00000000-0005-0000-0000-0000090A0000}"/>
    <cellStyle name="Dezimal 3 2 5 2 2 3 2 2 2" xfId="18099" xr:uid="{00000000-0005-0000-0000-00000A0A0000}"/>
    <cellStyle name="Dezimal 3 2 5 2 2 3 2 3" xfId="13405" xr:uid="{00000000-0005-0000-0000-00000B0A0000}"/>
    <cellStyle name="Dezimal 3 2 5 2 2 3 3" xfId="4961" xr:uid="{00000000-0005-0000-0000-00000C0A0000}"/>
    <cellStyle name="Dezimal 3 2 5 2 2 3 3 2" xfId="10109" xr:uid="{00000000-0005-0000-0000-00000D0A0000}"/>
    <cellStyle name="Dezimal 3 2 5 2 2 3 3 2 2" xfId="19663" xr:uid="{00000000-0005-0000-0000-00000E0A0000}"/>
    <cellStyle name="Dezimal 3 2 5 2 2 3 3 3" xfId="14971" xr:uid="{00000000-0005-0000-0000-00000F0A0000}"/>
    <cellStyle name="Dezimal 3 2 5 2 2 3 4" xfId="6677" xr:uid="{00000000-0005-0000-0000-0000100A0000}"/>
    <cellStyle name="Dezimal 3 2 5 2 2 3 4 2" xfId="16535" xr:uid="{00000000-0005-0000-0000-0000110A0000}"/>
    <cellStyle name="Dezimal 3 2 5 2 2 3 5" xfId="11837" xr:uid="{00000000-0005-0000-0000-0000120A0000}"/>
    <cellStyle name="Dezimal 3 2 5 2 2 4" xfId="2381" xr:uid="{00000000-0005-0000-0000-0000130A0000}"/>
    <cellStyle name="Dezimal 3 2 5 2 2 4 2" xfId="7535" xr:uid="{00000000-0005-0000-0000-0000140A0000}"/>
    <cellStyle name="Dezimal 3 2 5 2 2 4 2 2" xfId="17317" xr:uid="{00000000-0005-0000-0000-0000150A0000}"/>
    <cellStyle name="Dezimal 3 2 5 2 2 4 3" xfId="12623" xr:uid="{00000000-0005-0000-0000-0000160A0000}"/>
    <cellStyle name="Dezimal 3 2 5 2 2 5" xfId="4103" xr:uid="{00000000-0005-0000-0000-0000170A0000}"/>
    <cellStyle name="Dezimal 3 2 5 2 2 5 2" xfId="9251" xr:uid="{00000000-0005-0000-0000-0000180A0000}"/>
    <cellStyle name="Dezimal 3 2 5 2 2 5 2 2" xfId="18881" xr:uid="{00000000-0005-0000-0000-0000190A0000}"/>
    <cellStyle name="Dezimal 3 2 5 2 2 5 3" xfId="14189" xr:uid="{00000000-0005-0000-0000-00001A0A0000}"/>
    <cellStyle name="Dezimal 3 2 5 2 2 6" xfId="5819" xr:uid="{00000000-0005-0000-0000-00001B0A0000}"/>
    <cellStyle name="Dezimal 3 2 5 2 2 6 2" xfId="15753" xr:uid="{00000000-0005-0000-0000-00001C0A0000}"/>
    <cellStyle name="Dezimal 3 2 5 2 2 7" xfId="10968" xr:uid="{00000000-0005-0000-0000-00001D0A0000}"/>
    <cellStyle name="Dezimal 3 2 5 2 3" xfId="127" xr:uid="{00000000-0005-0000-0000-00001E0A0000}"/>
    <cellStyle name="Dezimal 3 2 5 2 3 2" xfId="1494" xr:uid="{00000000-0005-0000-0000-00001F0A0000}"/>
    <cellStyle name="Dezimal 3 2 5 2 3 2 2" xfId="3245" xr:uid="{00000000-0005-0000-0000-0000200A0000}"/>
    <cellStyle name="Dezimal 3 2 5 2 3 2 2 2" xfId="8395" xr:uid="{00000000-0005-0000-0000-0000210A0000}"/>
    <cellStyle name="Dezimal 3 2 5 2 3 2 2 2 2" xfId="18101" xr:uid="{00000000-0005-0000-0000-0000220A0000}"/>
    <cellStyle name="Dezimal 3 2 5 2 3 2 2 3" xfId="13407" xr:uid="{00000000-0005-0000-0000-0000230A0000}"/>
    <cellStyle name="Dezimal 3 2 5 2 3 2 3" xfId="4963" xr:uid="{00000000-0005-0000-0000-0000240A0000}"/>
    <cellStyle name="Dezimal 3 2 5 2 3 2 3 2" xfId="10111" xr:uid="{00000000-0005-0000-0000-0000250A0000}"/>
    <cellStyle name="Dezimal 3 2 5 2 3 2 3 2 2" xfId="19665" xr:uid="{00000000-0005-0000-0000-0000260A0000}"/>
    <cellStyle name="Dezimal 3 2 5 2 3 2 3 3" xfId="14973" xr:uid="{00000000-0005-0000-0000-0000270A0000}"/>
    <cellStyle name="Dezimal 3 2 5 2 3 2 4" xfId="6679" xr:uid="{00000000-0005-0000-0000-0000280A0000}"/>
    <cellStyle name="Dezimal 3 2 5 2 3 2 4 2" xfId="16537" xr:uid="{00000000-0005-0000-0000-0000290A0000}"/>
    <cellStyle name="Dezimal 3 2 5 2 3 2 5" xfId="11839" xr:uid="{00000000-0005-0000-0000-00002A0A0000}"/>
    <cellStyle name="Dezimal 3 2 5 2 3 3" xfId="2383" xr:uid="{00000000-0005-0000-0000-00002B0A0000}"/>
    <cellStyle name="Dezimal 3 2 5 2 3 3 2" xfId="7537" xr:uid="{00000000-0005-0000-0000-00002C0A0000}"/>
    <cellStyle name="Dezimal 3 2 5 2 3 3 2 2" xfId="17319" xr:uid="{00000000-0005-0000-0000-00002D0A0000}"/>
    <cellStyle name="Dezimal 3 2 5 2 3 3 3" xfId="12625" xr:uid="{00000000-0005-0000-0000-00002E0A0000}"/>
    <cellStyle name="Dezimal 3 2 5 2 3 4" xfId="4105" xr:uid="{00000000-0005-0000-0000-00002F0A0000}"/>
    <cellStyle name="Dezimal 3 2 5 2 3 4 2" xfId="9253" xr:uid="{00000000-0005-0000-0000-0000300A0000}"/>
    <cellStyle name="Dezimal 3 2 5 2 3 4 2 2" xfId="18883" xr:uid="{00000000-0005-0000-0000-0000310A0000}"/>
    <cellStyle name="Dezimal 3 2 5 2 3 4 3" xfId="14191" xr:uid="{00000000-0005-0000-0000-0000320A0000}"/>
    <cellStyle name="Dezimal 3 2 5 2 3 5" xfId="5821" xr:uid="{00000000-0005-0000-0000-0000330A0000}"/>
    <cellStyle name="Dezimal 3 2 5 2 3 5 2" xfId="15755" xr:uid="{00000000-0005-0000-0000-0000340A0000}"/>
    <cellStyle name="Dezimal 3 2 5 2 3 6" xfId="10970" xr:uid="{00000000-0005-0000-0000-0000350A0000}"/>
    <cellStyle name="Dezimal 3 2 5 2 4" xfId="128" xr:uid="{00000000-0005-0000-0000-0000360A0000}"/>
    <cellStyle name="Dezimal 3 2 5 2 4 2" xfId="1495" xr:uid="{00000000-0005-0000-0000-0000370A0000}"/>
    <cellStyle name="Dezimal 3 2 5 2 4 2 2" xfId="3246" xr:uid="{00000000-0005-0000-0000-0000380A0000}"/>
    <cellStyle name="Dezimal 3 2 5 2 4 2 2 2" xfId="8396" xr:uid="{00000000-0005-0000-0000-0000390A0000}"/>
    <cellStyle name="Dezimal 3 2 5 2 4 2 2 2 2" xfId="18102" xr:uid="{00000000-0005-0000-0000-00003A0A0000}"/>
    <cellStyle name="Dezimal 3 2 5 2 4 2 2 3" xfId="13408" xr:uid="{00000000-0005-0000-0000-00003B0A0000}"/>
    <cellStyle name="Dezimal 3 2 5 2 4 2 3" xfId="4964" xr:uid="{00000000-0005-0000-0000-00003C0A0000}"/>
    <cellStyle name="Dezimal 3 2 5 2 4 2 3 2" xfId="10112" xr:uid="{00000000-0005-0000-0000-00003D0A0000}"/>
    <cellStyle name="Dezimal 3 2 5 2 4 2 3 2 2" xfId="19666" xr:uid="{00000000-0005-0000-0000-00003E0A0000}"/>
    <cellStyle name="Dezimal 3 2 5 2 4 2 3 3" xfId="14974" xr:uid="{00000000-0005-0000-0000-00003F0A0000}"/>
    <cellStyle name="Dezimal 3 2 5 2 4 2 4" xfId="6680" xr:uid="{00000000-0005-0000-0000-0000400A0000}"/>
    <cellStyle name="Dezimal 3 2 5 2 4 2 4 2" xfId="16538" xr:uid="{00000000-0005-0000-0000-0000410A0000}"/>
    <cellStyle name="Dezimal 3 2 5 2 4 2 5" xfId="11840" xr:uid="{00000000-0005-0000-0000-0000420A0000}"/>
    <cellStyle name="Dezimal 3 2 5 2 4 3" xfId="2384" xr:uid="{00000000-0005-0000-0000-0000430A0000}"/>
    <cellStyle name="Dezimal 3 2 5 2 4 3 2" xfId="7538" xr:uid="{00000000-0005-0000-0000-0000440A0000}"/>
    <cellStyle name="Dezimal 3 2 5 2 4 3 2 2" xfId="17320" xr:uid="{00000000-0005-0000-0000-0000450A0000}"/>
    <cellStyle name="Dezimal 3 2 5 2 4 3 3" xfId="12626" xr:uid="{00000000-0005-0000-0000-0000460A0000}"/>
    <cellStyle name="Dezimal 3 2 5 2 4 4" xfId="4106" xr:uid="{00000000-0005-0000-0000-0000470A0000}"/>
    <cellStyle name="Dezimal 3 2 5 2 4 4 2" xfId="9254" xr:uid="{00000000-0005-0000-0000-0000480A0000}"/>
    <cellStyle name="Dezimal 3 2 5 2 4 4 2 2" xfId="18884" xr:uid="{00000000-0005-0000-0000-0000490A0000}"/>
    <cellStyle name="Dezimal 3 2 5 2 4 4 3" xfId="14192" xr:uid="{00000000-0005-0000-0000-00004A0A0000}"/>
    <cellStyle name="Dezimal 3 2 5 2 4 5" xfId="5822" xr:uid="{00000000-0005-0000-0000-00004B0A0000}"/>
    <cellStyle name="Dezimal 3 2 5 2 4 5 2" xfId="15756" xr:uid="{00000000-0005-0000-0000-00004C0A0000}"/>
    <cellStyle name="Dezimal 3 2 5 2 4 6" xfId="10971" xr:uid="{00000000-0005-0000-0000-00004D0A0000}"/>
    <cellStyle name="Dezimal 3 2 5 2 5" xfId="1491" xr:uid="{00000000-0005-0000-0000-00004E0A0000}"/>
    <cellStyle name="Dezimal 3 2 5 2 5 2" xfId="3242" xr:uid="{00000000-0005-0000-0000-00004F0A0000}"/>
    <cellStyle name="Dezimal 3 2 5 2 5 2 2" xfId="8392" xr:uid="{00000000-0005-0000-0000-0000500A0000}"/>
    <cellStyle name="Dezimal 3 2 5 2 5 2 2 2" xfId="18098" xr:uid="{00000000-0005-0000-0000-0000510A0000}"/>
    <cellStyle name="Dezimal 3 2 5 2 5 2 3" xfId="13404" xr:uid="{00000000-0005-0000-0000-0000520A0000}"/>
    <cellStyle name="Dezimal 3 2 5 2 5 3" xfId="4960" xr:uid="{00000000-0005-0000-0000-0000530A0000}"/>
    <cellStyle name="Dezimal 3 2 5 2 5 3 2" xfId="10108" xr:uid="{00000000-0005-0000-0000-0000540A0000}"/>
    <cellStyle name="Dezimal 3 2 5 2 5 3 2 2" xfId="19662" xr:uid="{00000000-0005-0000-0000-0000550A0000}"/>
    <cellStyle name="Dezimal 3 2 5 2 5 3 3" xfId="14970" xr:uid="{00000000-0005-0000-0000-0000560A0000}"/>
    <cellStyle name="Dezimal 3 2 5 2 5 4" xfId="6676" xr:uid="{00000000-0005-0000-0000-0000570A0000}"/>
    <cellStyle name="Dezimal 3 2 5 2 5 4 2" xfId="16534" xr:uid="{00000000-0005-0000-0000-0000580A0000}"/>
    <cellStyle name="Dezimal 3 2 5 2 5 5" xfId="11836" xr:uid="{00000000-0005-0000-0000-0000590A0000}"/>
    <cellStyle name="Dezimal 3 2 5 2 6" xfId="2380" xr:uid="{00000000-0005-0000-0000-00005A0A0000}"/>
    <cellStyle name="Dezimal 3 2 5 2 6 2" xfId="7534" xr:uid="{00000000-0005-0000-0000-00005B0A0000}"/>
    <cellStyle name="Dezimal 3 2 5 2 6 2 2" xfId="17316" xr:uid="{00000000-0005-0000-0000-00005C0A0000}"/>
    <cellStyle name="Dezimal 3 2 5 2 6 3" xfId="12622" xr:uid="{00000000-0005-0000-0000-00005D0A0000}"/>
    <cellStyle name="Dezimal 3 2 5 2 7" xfId="4102" xr:uid="{00000000-0005-0000-0000-00005E0A0000}"/>
    <cellStyle name="Dezimal 3 2 5 2 7 2" xfId="9250" xr:uid="{00000000-0005-0000-0000-00005F0A0000}"/>
    <cellStyle name="Dezimal 3 2 5 2 7 2 2" xfId="18880" xr:uid="{00000000-0005-0000-0000-0000600A0000}"/>
    <cellStyle name="Dezimal 3 2 5 2 7 3" xfId="14188" xr:uid="{00000000-0005-0000-0000-0000610A0000}"/>
    <cellStyle name="Dezimal 3 2 5 2 8" xfId="5818" xr:uid="{00000000-0005-0000-0000-0000620A0000}"/>
    <cellStyle name="Dezimal 3 2 5 2 8 2" xfId="15752" xr:uid="{00000000-0005-0000-0000-0000630A0000}"/>
    <cellStyle name="Dezimal 3 2 5 2 9" xfId="10967" xr:uid="{00000000-0005-0000-0000-0000640A0000}"/>
    <cellStyle name="Dezimal 3 2 5 3" xfId="129" xr:uid="{00000000-0005-0000-0000-0000650A0000}"/>
    <cellStyle name="Dezimal 3 2 5 3 2" xfId="130" xr:uid="{00000000-0005-0000-0000-0000660A0000}"/>
    <cellStyle name="Dezimal 3 2 5 3 2 2" xfId="1497" xr:uid="{00000000-0005-0000-0000-0000670A0000}"/>
    <cellStyle name="Dezimal 3 2 5 3 2 2 2" xfId="3248" xr:uid="{00000000-0005-0000-0000-0000680A0000}"/>
    <cellStyle name="Dezimal 3 2 5 3 2 2 2 2" xfId="8398" xr:uid="{00000000-0005-0000-0000-0000690A0000}"/>
    <cellStyle name="Dezimal 3 2 5 3 2 2 2 2 2" xfId="18104" xr:uid="{00000000-0005-0000-0000-00006A0A0000}"/>
    <cellStyle name="Dezimal 3 2 5 3 2 2 2 3" xfId="13410" xr:uid="{00000000-0005-0000-0000-00006B0A0000}"/>
    <cellStyle name="Dezimal 3 2 5 3 2 2 3" xfId="4966" xr:uid="{00000000-0005-0000-0000-00006C0A0000}"/>
    <cellStyle name="Dezimal 3 2 5 3 2 2 3 2" xfId="10114" xr:uid="{00000000-0005-0000-0000-00006D0A0000}"/>
    <cellStyle name="Dezimal 3 2 5 3 2 2 3 2 2" xfId="19668" xr:uid="{00000000-0005-0000-0000-00006E0A0000}"/>
    <cellStyle name="Dezimal 3 2 5 3 2 2 3 3" xfId="14976" xr:uid="{00000000-0005-0000-0000-00006F0A0000}"/>
    <cellStyle name="Dezimal 3 2 5 3 2 2 4" xfId="6682" xr:uid="{00000000-0005-0000-0000-0000700A0000}"/>
    <cellStyle name="Dezimal 3 2 5 3 2 2 4 2" xfId="16540" xr:uid="{00000000-0005-0000-0000-0000710A0000}"/>
    <cellStyle name="Dezimal 3 2 5 3 2 2 5" xfId="11842" xr:uid="{00000000-0005-0000-0000-0000720A0000}"/>
    <cellStyle name="Dezimal 3 2 5 3 2 3" xfId="2386" xr:uid="{00000000-0005-0000-0000-0000730A0000}"/>
    <cellStyle name="Dezimal 3 2 5 3 2 3 2" xfId="7540" xr:uid="{00000000-0005-0000-0000-0000740A0000}"/>
    <cellStyle name="Dezimal 3 2 5 3 2 3 2 2" xfId="17322" xr:uid="{00000000-0005-0000-0000-0000750A0000}"/>
    <cellStyle name="Dezimal 3 2 5 3 2 3 3" xfId="12628" xr:uid="{00000000-0005-0000-0000-0000760A0000}"/>
    <cellStyle name="Dezimal 3 2 5 3 2 4" xfId="4108" xr:uid="{00000000-0005-0000-0000-0000770A0000}"/>
    <cellStyle name="Dezimal 3 2 5 3 2 4 2" xfId="9256" xr:uid="{00000000-0005-0000-0000-0000780A0000}"/>
    <cellStyle name="Dezimal 3 2 5 3 2 4 2 2" xfId="18886" xr:uid="{00000000-0005-0000-0000-0000790A0000}"/>
    <cellStyle name="Dezimal 3 2 5 3 2 4 3" xfId="14194" xr:uid="{00000000-0005-0000-0000-00007A0A0000}"/>
    <cellStyle name="Dezimal 3 2 5 3 2 5" xfId="5824" xr:uid="{00000000-0005-0000-0000-00007B0A0000}"/>
    <cellStyle name="Dezimal 3 2 5 3 2 5 2" xfId="15758" xr:uid="{00000000-0005-0000-0000-00007C0A0000}"/>
    <cellStyle name="Dezimal 3 2 5 3 2 6" xfId="10973" xr:uid="{00000000-0005-0000-0000-00007D0A0000}"/>
    <cellStyle name="Dezimal 3 2 5 3 3" xfId="1496" xr:uid="{00000000-0005-0000-0000-00007E0A0000}"/>
    <cellStyle name="Dezimal 3 2 5 3 3 2" xfId="3247" xr:uid="{00000000-0005-0000-0000-00007F0A0000}"/>
    <cellStyle name="Dezimal 3 2 5 3 3 2 2" xfId="8397" xr:uid="{00000000-0005-0000-0000-0000800A0000}"/>
    <cellStyle name="Dezimal 3 2 5 3 3 2 2 2" xfId="18103" xr:uid="{00000000-0005-0000-0000-0000810A0000}"/>
    <cellStyle name="Dezimal 3 2 5 3 3 2 3" xfId="13409" xr:uid="{00000000-0005-0000-0000-0000820A0000}"/>
    <cellStyle name="Dezimal 3 2 5 3 3 3" xfId="4965" xr:uid="{00000000-0005-0000-0000-0000830A0000}"/>
    <cellStyle name="Dezimal 3 2 5 3 3 3 2" xfId="10113" xr:uid="{00000000-0005-0000-0000-0000840A0000}"/>
    <cellStyle name="Dezimal 3 2 5 3 3 3 2 2" xfId="19667" xr:uid="{00000000-0005-0000-0000-0000850A0000}"/>
    <cellStyle name="Dezimal 3 2 5 3 3 3 3" xfId="14975" xr:uid="{00000000-0005-0000-0000-0000860A0000}"/>
    <cellStyle name="Dezimal 3 2 5 3 3 4" xfId="6681" xr:uid="{00000000-0005-0000-0000-0000870A0000}"/>
    <cellStyle name="Dezimal 3 2 5 3 3 4 2" xfId="16539" xr:uid="{00000000-0005-0000-0000-0000880A0000}"/>
    <cellStyle name="Dezimal 3 2 5 3 3 5" xfId="11841" xr:uid="{00000000-0005-0000-0000-0000890A0000}"/>
    <cellStyle name="Dezimal 3 2 5 3 4" xfId="2385" xr:uid="{00000000-0005-0000-0000-00008A0A0000}"/>
    <cellStyle name="Dezimal 3 2 5 3 4 2" xfId="7539" xr:uid="{00000000-0005-0000-0000-00008B0A0000}"/>
    <cellStyle name="Dezimal 3 2 5 3 4 2 2" xfId="17321" xr:uid="{00000000-0005-0000-0000-00008C0A0000}"/>
    <cellStyle name="Dezimal 3 2 5 3 4 3" xfId="12627" xr:uid="{00000000-0005-0000-0000-00008D0A0000}"/>
    <cellStyle name="Dezimal 3 2 5 3 5" xfId="4107" xr:uid="{00000000-0005-0000-0000-00008E0A0000}"/>
    <cellStyle name="Dezimal 3 2 5 3 5 2" xfId="9255" xr:uid="{00000000-0005-0000-0000-00008F0A0000}"/>
    <cellStyle name="Dezimal 3 2 5 3 5 2 2" xfId="18885" xr:uid="{00000000-0005-0000-0000-0000900A0000}"/>
    <cellStyle name="Dezimal 3 2 5 3 5 3" xfId="14193" xr:uid="{00000000-0005-0000-0000-0000910A0000}"/>
    <cellStyle name="Dezimal 3 2 5 3 6" xfId="5823" xr:uid="{00000000-0005-0000-0000-0000920A0000}"/>
    <cellStyle name="Dezimal 3 2 5 3 6 2" xfId="15757" xr:uid="{00000000-0005-0000-0000-0000930A0000}"/>
    <cellStyle name="Dezimal 3 2 5 3 7" xfId="10972" xr:uid="{00000000-0005-0000-0000-0000940A0000}"/>
    <cellStyle name="Dezimal 3 2 5 4" xfId="131" xr:uid="{00000000-0005-0000-0000-0000950A0000}"/>
    <cellStyle name="Dezimal 3 2 5 4 2" xfId="1498" xr:uid="{00000000-0005-0000-0000-0000960A0000}"/>
    <cellStyle name="Dezimal 3 2 5 4 2 2" xfId="3249" xr:uid="{00000000-0005-0000-0000-0000970A0000}"/>
    <cellStyle name="Dezimal 3 2 5 4 2 2 2" xfId="8399" xr:uid="{00000000-0005-0000-0000-0000980A0000}"/>
    <cellStyle name="Dezimal 3 2 5 4 2 2 2 2" xfId="18105" xr:uid="{00000000-0005-0000-0000-0000990A0000}"/>
    <cellStyle name="Dezimal 3 2 5 4 2 2 3" xfId="13411" xr:uid="{00000000-0005-0000-0000-00009A0A0000}"/>
    <cellStyle name="Dezimal 3 2 5 4 2 3" xfId="4967" xr:uid="{00000000-0005-0000-0000-00009B0A0000}"/>
    <cellStyle name="Dezimal 3 2 5 4 2 3 2" xfId="10115" xr:uid="{00000000-0005-0000-0000-00009C0A0000}"/>
    <cellStyle name="Dezimal 3 2 5 4 2 3 2 2" xfId="19669" xr:uid="{00000000-0005-0000-0000-00009D0A0000}"/>
    <cellStyle name="Dezimal 3 2 5 4 2 3 3" xfId="14977" xr:uid="{00000000-0005-0000-0000-00009E0A0000}"/>
    <cellStyle name="Dezimal 3 2 5 4 2 4" xfId="6683" xr:uid="{00000000-0005-0000-0000-00009F0A0000}"/>
    <cellStyle name="Dezimal 3 2 5 4 2 4 2" xfId="16541" xr:uid="{00000000-0005-0000-0000-0000A00A0000}"/>
    <cellStyle name="Dezimal 3 2 5 4 2 5" xfId="11843" xr:uid="{00000000-0005-0000-0000-0000A10A0000}"/>
    <cellStyle name="Dezimal 3 2 5 4 3" xfId="2387" xr:uid="{00000000-0005-0000-0000-0000A20A0000}"/>
    <cellStyle name="Dezimal 3 2 5 4 3 2" xfId="7541" xr:uid="{00000000-0005-0000-0000-0000A30A0000}"/>
    <cellStyle name="Dezimal 3 2 5 4 3 2 2" xfId="17323" xr:uid="{00000000-0005-0000-0000-0000A40A0000}"/>
    <cellStyle name="Dezimal 3 2 5 4 3 3" xfId="12629" xr:uid="{00000000-0005-0000-0000-0000A50A0000}"/>
    <cellStyle name="Dezimal 3 2 5 4 4" xfId="4109" xr:uid="{00000000-0005-0000-0000-0000A60A0000}"/>
    <cellStyle name="Dezimal 3 2 5 4 4 2" xfId="9257" xr:uid="{00000000-0005-0000-0000-0000A70A0000}"/>
    <cellStyle name="Dezimal 3 2 5 4 4 2 2" xfId="18887" xr:uid="{00000000-0005-0000-0000-0000A80A0000}"/>
    <cellStyle name="Dezimal 3 2 5 4 4 3" xfId="14195" xr:uid="{00000000-0005-0000-0000-0000A90A0000}"/>
    <cellStyle name="Dezimal 3 2 5 4 5" xfId="5825" xr:uid="{00000000-0005-0000-0000-0000AA0A0000}"/>
    <cellStyle name="Dezimal 3 2 5 4 5 2" xfId="15759" xr:uid="{00000000-0005-0000-0000-0000AB0A0000}"/>
    <cellStyle name="Dezimal 3 2 5 4 6" xfId="10974" xr:uid="{00000000-0005-0000-0000-0000AC0A0000}"/>
    <cellStyle name="Dezimal 3 2 5 5" xfId="132" xr:uid="{00000000-0005-0000-0000-0000AD0A0000}"/>
    <cellStyle name="Dezimal 3 2 5 5 2" xfId="1499" xr:uid="{00000000-0005-0000-0000-0000AE0A0000}"/>
    <cellStyle name="Dezimal 3 2 5 5 2 2" xfId="3250" xr:uid="{00000000-0005-0000-0000-0000AF0A0000}"/>
    <cellStyle name="Dezimal 3 2 5 5 2 2 2" xfId="8400" xr:uid="{00000000-0005-0000-0000-0000B00A0000}"/>
    <cellStyle name="Dezimal 3 2 5 5 2 2 2 2" xfId="18106" xr:uid="{00000000-0005-0000-0000-0000B10A0000}"/>
    <cellStyle name="Dezimal 3 2 5 5 2 2 3" xfId="13412" xr:uid="{00000000-0005-0000-0000-0000B20A0000}"/>
    <cellStyle name="Dezimal 3 2 5 5 2 3" xfId="4968" xr:uid="{00000000-0005-0000-0000-0000B30A0000}"/>
    <cellStyle name="Dezimal 3 2 5 5 2 3 2" xfId="10116" xr:uid="{00000000-0005-0000-0000-0000B40A0000}"/>
    <cellStyle name="Dezimal 3 2 5 5 2 3 2 2" xfId="19670" xr:uid="{00000000-0005-0000-0000-0000B50A0000}"/>
    <cellStyle name="Dezimal 3 2 5 5 2 3 3" xfId="14978" xr:uid="{00000000-0005-0000-0000-0000B60A0000}"/>
    <cellStyle name="Dezimal 3 2 5 5 2 4" xfId="6684" xr:uid="{00000000-0005-0000-0000-0000B70A0000}"/>
    <cellStyle name="Dezimal 3 2 5 5 2 4 2" xfId="16542" xr:uid="{00000000-0005-0000-0000-0000B80A0000}"/>
    <cellStyle name="Dezimal 3 2 5 5 2 5" xfId="11844" xr:uid="{00000000-0005-0000-0000-0000B90A0000}"/>
    <cellStyle name="Dezimal 3 2 5 5 3" xfId="2388" xr:uid="{00000000-0005-0000-0000-0000BA0A0000}"/>
    <cellStyle name="Dezimal 3 2 5 5 3 2" xfId="7542" xr:uid="{00000000-0005-0000-0000-0000BB0A0000}"/>
    <cellStyle name="Dezimal 3 2 5 5 3 2 2" xfId="17324" xr:uid="{00000000-0005-0000-0000-0000BC0A0000}"/>
    <cellStyle name="Dezimal 3 2 5 5 3 3" xfId="12630" xr:uid="{00000000-0005-0000-0000-0000BD0A0000}"/>
    <cellStyle name="Dezimal 3 2 5 5 4" xfId="4110" xr:uid="{00000000-0005-0000-0000-0000BE0A0000}"/>
    <cellStyle name="Dezimal 3 2 5 5 4 2" xfId="9258" xr:uid="{00000000-0005-0000-0000-0000BF0A0000}"/>
    <cellStyle name="Dezimal 3 2 5 5 4 2 2" xfId="18888" xr:uid="{00000000-0005-0000-0000-0000C00A0000}"/>
    <cellStyle name="Dezimal 3 2 5 5 4 3" xfId="14196" xr:uid="{00000000-0005-0000-0000-0000C10A0000}"/>
    <cellStyle name="Dezimal 3 2 5 5 5" xfId="5826" xr:uid="{00000000-0005-0000-0000-0000C20A0000}"/>
    <cellStyle name="Dezimal 3 2 5 5 5 2" xfId="15760" xr:uid="{00000000-0005-0000-0000-0000C30A0000}"/>
    <cellStyle name="Dezimal 3 2 5 5 6" xfId="10975" xr:uid="{00000000-0005-0000-0000-0000C40A0000}"/>
    <cellStyle name="Dezimal 3 2 5 6" xfId="1490" xr:uid="{00000000-0005-0000-0000-0000C50A0000}"/>
    <cellStyle name="Dezimal 3 2 5 6 2" xfId="3241" xr:uid="{00000000-0005-0000-0000-0000C60A0000}"/>
    <cellStyle name="Dezimal 3 2 5 6 2 2" xfId="8391" xr:uid="{00000000-0005-0000-0000-0000C70A0000}"/>
    <cellStyle name="Dezimal 3 2 5 6 2 2 2" xfId="18097" xr:uid="{00000000-0005-0000-0000-0000C80A0000}"/>
    <cellStyle name="Dezimal 3 2 5 6 2 3" xfId="13403" xr:uid="{00000000-0005-0000-0000-0000C90A0000}"/>
    <cellStyle name="Dezimal 3 2 5 6 3" xfId="4959" xr:uid="{00000000-0005-0000-0000-0000CA0A0000}"/>
    <cellStyle name="Dezimal 3 2 5 6 3 2" xfId="10107" xr:uid="{00000000-0005-0000-0000-0000CB0A0000}"/>
    <cellStyle name="Dezimal 3 2 5 6 3 2 2" xfId="19661" xr:uid="{00000000-0005-0000-0000-0000CC0A0000}"/>
    <cellStyle name="Dezimal 3 2 5 6 3 3" xfId="14969" xr:uid="{00000000-0005-0000-0000-0000CD0A0000}"/>
    <cellStyle name="Dezimal 3 2 5 6 4" xfId="6675" xr:uid="{00000000-0005-0000-0000-0000CE0A0000}"/>
    <cellStyle name="Dezimal 3 2 5 6 4 2" xfId="16533" xr:uid="{00000000-0005-0000-0000-0000CF0A0000}"/>
    <cellStyle name="Dezimal 3 2 5 6 5" xfId="11835" xr:uid="{00000000-0005-0000-0000-0000D00A0000}"/>
    <cellStyle name="Dezimal 3 2 5 7" xfId="2379" xr:uid="{00000000-0005-0000-0000-0000D10A0000}"/>
    <cellStyle name="Dezimal 3 2 5 7 2" xfId="7533" xr:uid="{00000000-0005-0000-0000-0000D20A0000}"/>
    <cellStyle name="Dezimal 3 2 5 7 2 2" xfId="17315" xr:uid="{00000000-0005-0000-0000-0000D30A0000}"/>
    <cellStyle name="Dezimal 3 2 5 7 3" xfId="12621" xr:uid="{00000000-0005-0000-0000-0000D40A0000}"/>
    <cellStyle name="Dezimal 3 2 5 8" xfId="4101" xr:uid="{00000000-0005-0000-0000-0000D50A0000}"/>
    <cellStyle name="Dezimal 3 2 5 8 2" xfId="9249" xr:uid="{00000000-0005-0000-0000-0000D60A0000}"/>
    <cellStyle name="Dezimal 3 2 5 8 2 2" xfId="18879" xr:uid="{00000000-0005-0000-0000-0000D70A0000}"/>
    <cellStyle name="Dezimal 3 2 5 8 3" xfId="14187" xr:uid="{00000000-0005-0000-0000-0000D80A0000}"/>
    <cellStyle name="Dezimal 3 2 5 9" xfId="5817" xr:uid="{00000000-0005-0000-0000-0000D90A0000}"/>
    <cellStyle name="Dezimal 3 2 5 9 2" xfId="15751" xr:uid="{00000000-0005-0000-0000-0000DA0A0000}"/>
    <cellStyle name="Dezimal 3 2 6" xfId="133" xr:uid="{00000000-0005-0000-0000-0000DB0A0000}"/>
    <cellStyle name="Dezimal 3 2 6 10" xfId="10976" xr:uid="{00000000-0005-0000-0000-0000DC0A0000}"/>
    <cellStyle name="Dezimal 3 2 6 2" xfId="134" xr:uid="{00000000-0005-0000-0000-0000DD0A0000}"/>
    <cellStyle name="Dezimal 3 2 6 2 2" xfId="135" xr:uid="{00000000-0005-0000-0000-0000DE0A0000}"/>
    <cellStyle name="Dezimal 3 2 6 2 2 2" xfId="136" xr:uid="{00000000-0005-0000-0000-0000DF0A0000}"/>
    <cellStyle name="Dezimal 3 2 6 2 2 2 2" xfId="1503" xr:uid="{00000000-0005-0000-0000-0000E00A0000}"/>
    <cellStyle name="Dezimal 3 2 6 2 2 2 2 2" xfId="3254" xr:uid="{00000000-0005-0000-0000-0000E10A0000}"/>
    <cellStyle name="Dezimal 3 2 6 2 2 2 2 2 2" xfId="8404" xr:uid="{00000000-0005-0000-0000-0000E20A0000}"/>
    <cellStyle name="Dezimal 3 2 6 2 2 2 2 2 2 2" xfId="18110" xr:uid="{00000000-0005-0000-0000-0000E30A0000}"/>
    <cellStyle name="Dezimal 3 2 6 2 2 2 2 2 3" xfId="13416" xr:uid="{00000000-0005-0000-0000-0000E40A0000}"/>
    <cellStyle name="Dezimal 3 2 6 2 2 2 2 3" xfId="4972" xr:uid="{00000000-0005-0000-0000-0000E50A0000}"/>
    <cellStyle name="Dezimal 3 2 6 2 2 2 2 3 2" xfId="10120" xr:uid="{00000000-0005-0000-0000-0000E60A0000}"/>
    <cellStyle name="Dezimal 3 2 6 2 2 2 2 3 2 2" xfId="19674" xr:uid="{00000000-0005-0000-0000-0000E70A0000}"/>
    <cellStyle name="Dezimal 3 2 6 2 2 2 2 3 3" xfId="14982" xr:uid="{00000000-0005-0000-0000-0000E80A0000}"/>
    <cellStyle name="Dezimal 3 2 6 2 2 2 2 4" xfId="6688" xr:uid="{00000000-0005-0000-0000-0000E90A0000}"/>
    <cellStyle name="Dezimal 3 2 6 2 2 2 2 4 2" xfId="16546" xr:uid="{00000000-0005-0000-0000-0000EA0A0000}"/>
    <cellStyle name="Dezimal 3 2 6 2 2 2 2 5" xfId="11848" xr:uid="{00000000-0005-0000-0000-0000EB0A0000}"/>
    <cellStyle name="Dezimal 3 2 6 2 2 2 3" xfId="2392" xr:uid="{00000000-0005-0000-0000-0000EC0A0000}"/>
    <cellStyle name="Dezimal 3 2 6 2 2 2 3 2" xfId="7546" xr:uid="{00000000-0005-0000-0000-0000ED0A0000}"/>
    <cellStyle name="Dezimal 3 2 6 2 2 2 3 2 2" xfId="17328" xr:uid="{00000000-0005-0000-0000-0000EE0A0000}"/>
    <cellStyle name="Dezimal 3 2 6 2 2 2 3 3" xfId="12634" xr:uid="{00000000-0005-0000-0000-0000EF0A0000}"/>
    <cellStyle name="Dezimal 3 2 6 2 2 2 4" xfId="4114" xr:uid="{00000000-0005-0000-0000-0000F00A0000}"/>
    <cellStyle name="Dezimal 3 2 6 2 2 2 4 2" xfId="9262" xr:uid="{00000000-0005-0000-0000-0000F10A0000}"/>
    <cellStyle name="Dezimal 3 2 6 2 2 2 4 2 2" xfId="18892" xr:uid="{00000000-0005-0000-0000-0000F20A0000}"/>
    <cellStyle name="Dezimal 3 2 6 2 2 2 4 3" xfId="14200" xr:uid="{00000000-0005-0000-0000-0000F30A0000}"/>
    <cellStyle name="Dezimal 3 2 6 2 2 2 5" xfId="5830" xr:uid="{00000000-0005-0000-0000-0000F40A0000}"/>
    <cellStyle name="Dezimal 3 2 6 2 2 2 5 2" xfId="15764" xr:uid="{00000000-0005-0000-0000-0000F50A0000}"/>
    <cellStyle name="Dezimal 3 2 6 2 2 2 6" xfId="10979" xr:uid="{00000000-0005-0000-0000-0000F60A0000}"/>
    <cellStyle name="Dezimal 3 2 6 2 2 3" xfId="1502" xr:uid="{00000000-0005-0000-0000-0000F70A0000}"/>
    <cellStyle name="Dezimal 3 2 6 2 2 3 2" xfId="3253" xr:uid="{00000000-0005-0000-0000-0000F80A0000}"/>
    <cellStyle name="Dezimal 3 2 6 2 2 3 2 2" xfId="8403" xr:uid="{00000000-0005-0000-0000-0000F90A0000}"/>
    <cellStyle name="Dezimal 3 2 6 2 2 3 2 2 2" xfId="18109" xr:uid="{00000000-0005-0000-0000-0000FA0A0000}"/>
    <cellStyle name="Dezimal 3 2 6 2 2 3 2 3" xfId="13415" xr:uid="{00000000-0005-0000-0000-0000FB0A0000}"/>
    <cellStyle name="Dezimal 3 2 6 2 2 3 3" xfId="4971" xr:uid="{00000000-0005-0000-0000-0000FC0A0000}"/>
    <cellStyle name="Dezimal 3 2 6 2 2 3 3 2" xfId="10119" xr:uid="{00000000-0005-0000-0000-0000FD0A0000}"/>
    <cellStyle name="Dezimal 3 2 6 2 2 3 3 2 2" xfId="19673" xr:uid="{00000000-0005-0000-0000-0000FE0A0000}"/>
    <cellStyle name="Dezimal 3 2 6 2 2 3 3 3" xfId="14981" xr:uid="{00000000-0005-0000-0000-0000FF0A0000}"/>
    <cellStyle name="Dezimal 3 2 6 2 2 3 4" xfId="6687" xr:uid="{00000000-0005-0000-0000-0000000B0000}"/>
    <cellStyle name="Dezimal 3 2 6 2 2 3 4 2" xfId="16545" xr:uid="{00000000-0005-0000-0000-0000010B0000}"/>
    <cellStyle name="Dezimal 3 2 6 2 2 3 5" xfId="11847" xr:uid="{00000000-0005-0000-0000-0000020B0000}"/>
    <cellStyle name="Dezimal 3 2 6 2 2 4" xfId="2391" xr:uid="{00000000-0005-0000-0000-0000030B0000}"/>
    <cellStyle name="Dezimal 3 2 6 2 2 4 2" xfId="7545" xr:uid="{00000000-0005-0000-0000-0000040B0000}"/>
    <cellStyle name="Dezimal 3 2 6 2 2 4 2 2" xfId="17327" xr:uid="{00000000-0005-0000-0000-0000050B0000}"/>
    <cellStyle name="Dezimal 3 2 6 2 2 4 3" xfId="12633" xr:uid="{00000000-0005-0000-0000-0000060B0000}"/>
    <cellStyle name="Dezimal 3 2 6 2 2 5" xfId="4113" xr:uid="{00000000-0005-0000-0000-0000070B0000}"/>
    <cellStyle name="Dezimal 3 2 6 2 2 5 2" xfId="9261" xr:uid="{00000000-0005-0000-0000-0000080B0000}"/>
    <cellStyle name="Dezimal 3 2 6 2 2 5 2 2" xfId="18891" xr:uid="{00000000-0005-0000-0000-0000090B0000}"/>
    <cellStyle name="Dezimal 3 2 6 2 2 5 3" xfId="14199" xr:uid="{00000000-0005-0000-0000-00000A0B0000}"/>
    <cellStyle name="Dezimal 3 2 6 2 2 6" xfId="5829" xr:uid="{00000000-0005-0000-0000-00000B0B0000}"/>
    <cellStyle name="Dezimal 3 2 6 2 2 6 2" xfId="15763" xr:uid="{00000000-0005-0000-0000-00000C0B0000}"/>
    <cellStyle name="Dezimal 3 2 6 2 2 7" xfId="10978" xr:uid="{00000000-0005-0000-0000-00000D0B0000}"/>
    <cellStyle name="Dezimal 3 2 6 2 3" xfId="137" xr:uid="{00000000-0005-0000-0000-00000E0B0000}"/>
    <cellStyle name="Dezimal 3 2 6 2 3 2" xfId="1504" xr:uid="{00000000-0005-0000-0000-00000F0B0000}"/>
    <cellStyle name="Dezimal 3 2 6 2 3 2 2" xfId="3255" xr:uid="{00000000-0005-0000-0000-0000100B0000}"/>
    <cellStyle name="Dezimal 3 2 6 2 3 2 2 2" xfId="8405" xr:uid="{00000000-0005-0000-0000-0000110B0000}"/>
    <cellStyle name="Dezimal 3 2 6 2 3 2 2 2 2" xfId="18111" xr:uid="{00000000-0005-0000-0000-0000120B0000}"/>
    <cellStyle name="Dezimal 3 2 6 2 3 2 2 3" xfId="13417" xr:uid="{00000000-0005-0000-0000-0000130B0000}"/>
    <cellStyle name="Dezimal 3 2 6 2 3 2 3" xfId="4973" xr:uid="{00000000-0005-0000-0000-0000140B0000}"/>
    <cellStyle name="Dezimal 3 2 6 2 3 2 3 2" xfId="10121" xr:uid="{00000000-0005-0000-0000-0000150B0000}"/>
    <cellStyle name="Dezimal 3 2 6 2 3 2 3 2 2" xfId="19675" xr:uid="{00000000-0005-0000-0000-0000160B0000}"/>
    <cellStyle name="Dezimal 3 2 6 2 3 2 3 3" xfId="14983" xr:uid="{00000000-0005-0000-0000-0000170B0000}"/>
    <cellStyle name="Dezimal 3 2 6 2 3 2 4" xfId="6689" xr:uid="{00000000-0005-0000-0000-0000180B0000}"/>
    <cellStyle name="Dezimal 3 2 6 2 3 2 4 2" xfId="16547" xr:uid="{00000000-0005-0000-0000-0000190B0000}"/>
    <cellStyle name="Dezimal 3 2 6 2 3 2 5" xfId="11849" xr:uid="{00000000-0005-0000-0000-00001A0B0000}"/>
    <cellStyle name="Dezimal 3 2 6 2 3 3" xfId="2393" xr:uid="{00000000-0005-0000-0000-00001B0B0000}"/>
    <cellStyle name="Dezimal 3 2 6 2 3 3 2" xfId="7547" xr:uid="{00000000-0005-0000-0000-00001C0B0000}"/>
    <cellStyle name="Dezimal 3 2 6 2 3 3 2 2" xfId="17329" xr:uid="{00000000-0005-0000-0000-00001D0B0000}"/>
    <cellStyle name="Dezimal 3 2 6 2 3 3 3" xfId="12635" xr:uid="{00000000-0005-0000-0000-00001E0B0000}"/>
    <cellStyle name="Dezimal 3 2 6 2 3 4" xfId="4115" xr:uid="{00000000-0005-0000-0000-00001F0B0000}"/>
    <cellStyle name="Dezimal 3 2 6 2 3 4 2" xfId="9263" xr:uid="{00000000-0005-0000-0000-0000200B0000}"/>
    <cellStyle name="Dezimal 3 2 6 2 3 4 2 2" xfId="18893" xr:uid="{00000000-0005-0000-0000-0000210B0000}"/>
    <cellStyle name="Dezimal 3 2 6 2 3 4 3" xfId="14201" xr:uid="{00000000-0005-0000-0000-0000220B0000}"/>
    <cellStyle name="Dezimal 3 2 6 2 3 5" xfId="5831" xr:uid="{00000000-0005-0000-0000-0000230B0000}"/>
    <cellStyle name="Dezimal 3 2 6 2 3 5 2" xfId="15765" xr:uid="{00000000-0005-0000-0000-0000240B0000}"/>
    <cellStyle name="Dezimal 3 2 6 2 3 6" xfId="10980" xr:uid="{00000000-0005-0000-0000-0000250B0000}"/>
    <cellStyle name="Dezimal 3 2 6 2 4" xfId="138" xr:uid="{00000000-0005-0000-0000-0000260B0000}"/>
    <cellStyle name="Dezimal 3 2 6 2 4 2" xfId="1505" xr:uid="{00000000-0005-0000-0000-0000270B0000}"/>
    <cellStyle name="Dezimal 3 2 6 2 4 2 2" xfId="3256" xr:uid="{00000000-0005-0000-0000-0000280B0000}"/>
    <cellStyle name="Dezimal 3 2 6 2 4 2 2 2" xfId="8406" xr:uid="{00000000-0005-0000-0000-0000290B0000}"/>
    <cellStyle name="Dezimal 3 2 6 2 4 2 2 2 2" xfId="18112" xr:uid="{00000000-0005-0000-0000-00002A0B0000}"/>
    <cellStyle name="Dezimal 3 2 6 2 4 2 2 3" xfId="13418" xr:uid="{00000000-0005-0000-0000-00002B0B0000}"/>
    <cellStyle name="Dezimal 3 2 6 2 4 2 3" xfId="4974" xr:uid="{00000000-0005-0000-0000-00002C0B0000}"/>
    <cellStyle name="Dezimal 3 2 6 2 4 2 3 2" xfId="10122" xr:uid="{00000000-0005-0000-0000-00002D0B0000}"/>
    <cellStyle name="Dezimal 3 2 6 2 4 2 3 2 2" xfId="19676" xr:uid="{00000000-0005-0000-0000-00002E0B0000}"/>
    <cellStyle name="Dezimal 3 2 6 2 4 2 3 3" xfId="14984" xr:uid="{00000000-0005-0000-0000-00002F0B0000}"/>
    <cellStyle name="Dezimal 3 2 6 2 4 2 4" xfId="6690" xr:uid="{00000000-0005-0000-0000-0000300B0000}"/>
    <cellStyle name="Dezimal 3 2 6 2 4 2 4 2" xfId="16548" xr:uid="{00000000-0005-0000-0000-0000310B0000}"/>
    <cellStyle name="Dezimal 3 2 6 2 4 2 5" xfId="11850" xr:uid="{00000000-0005-0000-0000-0000320B0000}"/>
    <cellStyle name="Dezimal 3 2 6 2 4 3" xfId="2394" xr:uid="{00000000-0005-0000-0000-0000330B0000}"/>
    <cellStyle name="Dezimal 3 2 6 2 4 3 2" xfId="7548" xr:uid="{00000000-0005-0000-0000-0000340B0000}"/>
    <cellStyle name="Dezimal 3 2 6 2 4 3 2 2" xfId="17330" xr:uid="{00000000-0005-0000-0000-0000350B0000}"/>
    <cellStyle name="Dezimal 3 2 6 2 4 3 3" xfId="12636" xr:uid="{00000000-0005-0000-0000-0000360B0000}"/>
    <cellStyle name="Dezimal 3 2 6 2 4 4" xfId="4116" xr:uid="{00000000-0005-0000-0000-0000370B0000}"/>
    <cellStyle name="Dezimal 3 2 6 2 4 4 2" xfId="9264" xr:uid="{00000000-0005-0000-0000-0000380B0000}"/>
    <cellStyle name="Dezimal 3 2 6 2 4 4 2 2" xfId="18894" xr:uid="{00000000-0005-0000-0000-0000390B0000}"/>
    <cellStyle name="Dezimal 3 2 6 2 4 4 3" xfId="14202" xr:uid="{00000000-0005-0000-0000-00003A0B0000}"/>
    <cellStyle name="Dezimal 3 2 6 2 4 5" xfId="5832" xr:uid="{00000000-0005-0000-0000-00003B0B0000}"/>
    <cellStyle name="Dezimal 3 2 6 2 4 5 2" xfId="15766" xr:uid="{00000000-0005-0000-0000-00003C0B0000}"/>
    <cellStyle name="Dezimal 3 2 6 2 4 6" xfId="10981" xr:uid="{00000000-0005-0000-0000-00003D0B0000}"/>
    <cellStyle name="Dezimal 3 2 6 2 5" xfId="1501" xr:uid="{00000000-0005-0000-0000-00003E0B0000}"/>
    <cellStyle name="Dezimal 3 2 6 2 5 2" xfId="3252" xr:uid="{00000000-0005-0000-0000-00003F0B0000}"/>
    <cellStyle name="Dezimal 3 2 6 2 5 2 2" xfId="8402" xr:uid="{00000000-0005-0000-0000-0000400B0000}"/>
    <cellStyle name="Dezimal 3 2 6 2 5 2 2 2" xfId="18108" xr:uid="{00000000-0005-0000-0000-0000410B0000}"/>
    <cellStyle name="Dezimal 3 2 6 2 5 2 3" xfId="13414" xr:uid="{00000000-0005-0000-0000-0000420B0000}"/>
    <cellStyle name="Dezimal 3 2 6 2 5 3" xfId="4970" xr:uid="{00000000-0005-0000-0000-0000430B0000}"/>
    <cellStyle name="Dezimal 3 2 6 2 5 3 2" xfId="10118" xr:uid="{00000000-0005-0000-0000-0000440B0000}"/>
    <cellStyle name="Dezimal 3 2 6 2 5 3 2 2" xfId="19672" xr:uid="{00000000-0005-0000-0000-0000450B0000}"/>
    <cellStyle name="Dezimal 3 2 6 2 5 3 3" xfId="14980" xr:uid="{00000000-0005-0000-0000-0000460B0000}"/>
    <cellStyle name="Dezimal 3 2 6 2 5 4" xfId="6686" xr:uid="{00000000-0005-0000-0000-0000470B0000}"/>
    <cellStyle name="Dezimal 3 2 6 2 5 4 2" xfId="16544" xr:uid="{00000000-0005-0000-0000-0000480B0000}"/>
    <cellStyle name="Dezimal 3 2 6 2 5 5" xfId="11846" xr:uid="{00000000-0005-0000-0000-0000490B0000}"/>
    <cellStyle name="Dezimal 3 2 6 2 6" xfId="2390" xr:uid="{00000000-0005-0000-0000-00004A0B0000}"/>
    <cellStyle name="Dezimal 3 2 6 2 6 2" xfId="7544" xr:uid="{00000000-0005-0000-0000-00004B0B0000}"/>
    <cellStyle name="Dezimal 3 2 6 2 6 2 2" xfId="17326" xr:uid="{00000000-0005-0000-0000-00004C0B0000}"/>
    <cellStyle name="Dezimal 3 2 6 2 6 3" xfId="12632" xr:uid="{00000000-0005-0000-0000-00004D0B0000}"/>
    <cellStyle name="Dezimal 3 2 6 2 7" xfId="4112" xr:uid="{00000000-0005-0000-0000-00004E0B0000}"/>
    <cellStyle name="Dezimal 3 2 6 2 7 2" xfId="9260" xr:uid="{00000000-0005-0000-0000-00004F0B0000}"/>
    <cellStyle name="Dezimal 3 2 6 2 7 2 2" xfId="18890" xr:uid="{00000000-0005-0000-0000-0000500B0000}"/>
    <cellStyle name="Dezimal 3 2 6 2 7 3" xfId="14198" xr:uid="{00000000-0005-0000-0000-0000510B0000}"/>
    <cellStyle name="Dezimal 3 2 6 2 8" xfId="5828" xr:uid="{00000000-0005-0000-0000-0000520B0000}"/>
    <cellStyle name="Dezimal 3 2 6 2 8 2" xfId="15762" xr:uid="{00000000-0005-0000-0000-0000530B0000}"/>
    <cellStyle name="Dezimal 3 2 6 2 9" xfId="10977" xr:uid="{00000000-0005-0000-0000-0000540B0000}"/>
    <cellStyle name="Dezimal 3 2 6 3" xfId="139" xr:uid="{00000000-0005-0000-0000-0000550B0000}"/>
    <cellStyle name="Dezimal 3 2 6 3 2" xfId="140" xr:uid="{00000000-0005-0000-0000-0000560B0000}"/>
    <cellStyle name="Dezimal 3 2 6 3 2 2" xfId="1507" xr:uid="{00000000-0005-0000-0000-0000570B0000}"/>
    <cellStyle name="Dezimal 3 2 6 3 2 2 2" xfId="3258" xr:uid="{00000000-0005-0000-0000-0000580B0000}"/>
    <cellStyle name="Dezimal 3 2 6 3 2 2 2 2" xfId="8408" xr:uid="{00000000-0005-0000-0000-0000590B0000}"/>
    <cellStyle name="Dezimal 3 2 6 3 2 2 2 2 2" xfId="18114" xr:uid="{00000000-0005-0000-0000-00005A0B0000}"/>
    <cellStyle name="Dezimal 3 2 6 3 2 2 2 3" xfId="13420" xr:uid="{00000000-0005-0000-0000-00005B0B0000}"/>
    <cellStyle name="Dezimal 3 2 6 3 2 2 3" xfId="4976" xr:uid="{00000000-0005-0000-0000-00005C0B0000}"/>
    <cellStyle name="Dezimal 3 2 6 3 2 2 3 2" xfId="10124" xr:uid="{00000000-0005-0000-0000-00005D0B0000}"/>
    <cellStyle name="Dezimal 3 2 6 3 2 2 3 2 2" xfId="19678" xr:uid="{00000000-0005-0000-0000-00005E0B0000}"/>
    <cellStyle name="Dezimal 3 2 6 3 2 2 3 3" xfId="14986" xr:uid="{00000000-0005-0000-0000-00005F0B0000}"/>
    <cellStyle name="Dezimal 3 2 6 3 2 2 4" xfId="6692" xr:uid="{00000000-0005-0000-0000-0000600B0000}"/>
    <cellStyle name="Dezimal 3 2 6 3 2 2 4 2" xfId="16550" xr:uid="{00000000-0005-0000-0000-0000610B0000}"/>
    <cellStyle name="Dezimal 3 2 6 3 2 2 5" xfId="11852" xr:uid="{00000000-0005-0000-0000-0000620B0000}"/>
    <cellStyle name="Dezimal 3 2 6 3 2 3" xfId="2396" xr:uid="{00000000-0005-0000-0000-0000630B0000}"/>
    <cellStyle name="Dezimal 3 2 6 3 2 3 2" xfId="7550" xr:uid="{00000000-0005-0000-0000-0000640B0000}"/>
    <cellStyle name="Dezimal 3 2 6 3 2 3 2 2" xfId="17332" xr:uid="{00000000-0005-0000-0000-0000650B0000}"/>
    <cellStyle name="Dezimal 3 2 6 3 2 3 3" xfId="12638" xr:uid="{00000000-0005-0000-0000-0000660B0000}"/>
    <cellStyle name="Dezimal 3 2 6 3 2 4" xfId="4118" xr:uid="{00000000-0005-0000-0000-0000670B0000}"/>
    <cellStyle name="Dezimal 3 2 6 3 2 4 2" xfId="9266" xr:uid="{00000000-0005-0000-0000-0000680B0000}"/>
    <cellStyle name="Dezimal 3 2 6 3 2 4 2 2" xfId="18896" xr:uid="{00000000-0005-0000-0000-0000690B0000}"/>
    <cellStyle name="Dezimal 3 2 6 3 2 4 3" xfId="14204" xr:uid="{00000000-0005-0000-0000-00006A0B0000}"/>
    <cellStyle name="Dezimal 3 2 6 3 2 5" xfId="5834" xr:uid="{00000000-0005-0000-0000-00006B0B0000}"/>
    <cellStyle name="Dezimal 3 2 6 3 2 5 2" xfId="15768" xr:uid="{00000000-0005-0000-0000-00006C0B0000}"/>
    <cellStyle name="Dezimal 3 2 6 3 2 6" xfId="10983" xr:uid="{00000000-0005-0000-0000-00006D0B0000}"/>
    <cellStyle name="Dezimal 3 2 6 3 3" xfId="1506" xr:uid="{00000000-0005-0000-0000-00006E0B0000}"/>
    <cellStyle name="Dezimal 3 2 6 3 3 2" xfId="3257" xr:uid="{00000000-0005-0000-0000-00006F0B0000}"/>
    <cellStyle name="Dezimal 3 2 6 3 3 2 2" xfId="8407" xr:uid="{00000000-0005-0000-0000-0000700B0000}"/>
    <cellStyle name="Dezimal 3 2 6 3 3 2 2 2" xfId="18113" xr:uid="{00000000-0005-0000-0000-0000710B0000}"/>
    <cellStyle name="Dezimal 3 2 6 3 3 2 3" xfId="13419" xr:uid="{00000000-0005-0000-0000-0000720B0000}"/>
    <cellStyle name="Dezimal 3 2 6 3 3 3" xfId="4975" xr:uid="{00000000-0005-0000-0000-0000730B0000}"/>
    <cellStyle name="Dezimal 3 2 6 3 3 3 2" xfId="10123" xr:uid="{00000000-0005-0000-0000-0000740B0000}"/>
    <cellStyle name="Dezimal 3 2 6 3 3 3 2 2" xfId="19677" xr:uid="{00000000-0005-0000-0000-0000750B0000}"/>
    <cellStyle name="Dezimal 3 2 6 3 3 3 3" xfId="14985" xr:uid="{00000000-0005-0000-0000-0000760B0000}"/>
    <cellStyle name="Dezimal 3 2 6 3 3 4" xfId="6691" xr:uid="{00000000-0005-0000-0000-0000770B0000}"/>
    <cellStyle name="Dezimal 3 2 6 3 3 4 2" xfId="16549" xr:uid="{00000000-0005-0000-0000-0000780B0000}"/>
    <cellStyle name="Dezimal 3 2 6 3 3 5" xfId="11851" xr:uid="{00000000-0005-0000-0000-0000790B0000}"/>
    <cellStyle name="Dezimal 3 2 6 3 4" xfId="2395" xr:uid="{00000000-0005-0000-0000-00007A0B0000}"/>
    <cellStyle name="Dezimal 3 2 6 3 4 2" xfId="7549" xr:uid="{00000000-0005-0000-0000-00007B0B0000}"/>
    <cellStyle name="Dezimal 3 2 6 3 4 2 2" xfId="17331" xr:uid="{00000000-0005-0000-0000-00007C0B0000}"/>
    <cellStyle name="Dezimal 3 2 6 3 4 3" xfId="12637" xr:uid="{00000000-0005-0000-0000-00007D0B0000}"/>
    <cellStyle name="Dezimal 3 2 6 3 5" xfId="4117" xr:uid="{00000000-0005-0000-0000-00007E0B0000}"/>
    <cellStyle name="Dezimal 3 2 6 3 5 2" xfId="9265" xr:uid="{00000000-0005-0000-0000-00007F0B0000}"/>
    <cellStyle name="Dezimal 3 2 6 3 5 2 2" xfId="18895" xr:uid="{00000000-0005-0000-0000-0000800B0000}"/>
    <cellStyle name="Dezimal 3 2 6 3 5 3" xfId="14203" xr:uid="{00000000-0005-0000-0000-0000810B0000}"/>
    <cellStyle name="Dezimal 3 2 6 3 6" xfId="5833" xr:uid="{00000000-0005-0000-0000-0000820B0000}"/>
    <cellStyle name="Dezimal 3 2 6 3 6 2" xfId="15767" xr:uid="{00000000-0005-0000-0000-0000830B0000}"/>
    <cellStyle name="Dezimal 3 2 6 3 7" xfId="10982" xr:uid="{00000000-0005-0000-0000-0000840B0000}"/>
    <cellStyle name="Dezimal 3 2 6 4" xfId="141" xr:uid="{00000000-0005-0000-0000-0000850B0000}"/>
    <cellStyle name="Dezimal 3 2 6 4 2" xfId="1508" xr:uid="{00000000-0005-0000-0000-0000860B0000}"/>
    <cellStyle name="Dezimal 3 2 6 4 2 2" xfId="3259" xr:uid="{00000000-0005-0000-0000-0000870B0000}"/>
    <cellStyle name="Dezimal 3 2 6 4 2 2 2" xfId="8409" xr:uid="{00000000-0005-0000-0000-0000880B0000}"/>
    <cellStyle name="Dezimal 3 2 6 4 2 2 2 2" xfId="18115" xr:uid="{00000000-0005-0000-0000-0000890B0000}"/>
    <cellStyle name="Dezimal 3 2 6 4 2 2 3" xfId="13421" xr:uid="{00000000-0005-0000-0000-00008A0B0000}"/>
    <cellStyle name="Dezimal 3 2 6 4 2 3" xfId="4977" xr:uid="{00000000-0005-0000-0000-00008B0B0000}"/>
    <cellStyle name="Dezimal 3 2 6 4 2 3 2" xfId="10125" xr:uid="{00000000-0005-0000-0000-00008C0B0000}"/>
    <cellStyle name="Dezimal 3 2 6 4 2 3 2 2" xfId="19679" xr:uid="{00000000-0005-0000-0000-00008D0B0000}"/>
    <cellStyle name="Dezimal 3 2 6 4 2 3 3" xfId="14987" xr:uid="{00000000-0005-0000-0000-00008E0B0000}"/>
    <cellStyle name="Dezimal 3 2 6 4 2 4" xfId="6693" xr:uid="{00000000-0005-0000-0000-00008F0B0000}"/>
    <cellStyle name="Dezimal 3 2 6 4 2 4 2" xfId="16551" xr:uid="{00000000-0005-0000-0000-0000900B0000}"/>
    <cellStyle name="Dezimal 3 2 6 4 2 5" xfId="11853" xr:uid="{00000000-0005-0000-0000-0000910B0000}"/>
    <cellStyle name="Dezimal 3 2 6 4 3" xfId="2397" xr:uid="{00000000-0005-0000-0000-0000920B0000}"/>
    <cellStyle name="Dezimal 3 2 6 4 3 2" xfId="7551" xr:uid="{00000000-0005-0000-0000-0000930B0000}"/>
    <cellStyle name="Dezimal 3 2 6 4 3 2 2" xfId="17333" xr:uid="{00000000-0005-0000-0000-0000940B0000}"/>
    <cellStyle name="Dezimal 3 2 6 4 3 3" xfId="12639" xr:uid="{00000000-0005-0000-0000-0000950B0000}"/>
    <cellStyle name="Dezimal 3 2 6 4 4" xfId="4119" xr:uid="{00000000-0005-0000-0000-0000960B0000}"/>
    <cellStyle name="Dezimal 3 2 6 4 4 2" xfId="9267" xr:uid="{00000000-0005-0000-0000-0000970B0000}"/>
    <cellStyle name="Dezimal 3 2 6 4 4 2 2" xfId="18897" xr:uid="{00000000-0005-0000-0000-0000980B0000}"/>
    <cellStyle name="Dezimal 3 2 6 4 4 3" xfId="14205" xr:uid="{00000000-0005-0000-0000-0000990B0000}"/>
    <cellStyle name="Dezimal 3 2 6 4 5" xfId="5835" xr:uid="{00000000-0005-0000-0000-00009A0B0000}"/>
    <cellStyle name="Dezimal 3 2 6 4 5 2" xfId="15769" xr:uid="{00000000-0005-0000-0000-00009B0B0000}"/>
    <cellStyle name="Dezimal 3 2 6 4 6" xfId="10984" xr:uid="{00000000-0005-0000-0000-00009C0B0000}"/>
    <cellStyle name="Dezimal 3 2 6 5" xfId="142" xr:uid="{00000000-0005-0000-0000-00009D0B0000}"/>
    <cellStyle name="Dezimal 3 2 6 5 2" xfId="1509" xr:uid="{00000000-0005-0000-0000-00009E0B0000}"/>
    <cellStyle name="Dezimal 3 2 6 5 2 2" xfId="3260" xr:uid="{00000000-0005-0000-0000-00009F0B0000}"/>
    <cellStyle name="Dezimal 3 2 6 5 2 2 2" xfId="8410" xr:uid="{00000000-0005-0000-0000-0000A00B0000}"/>
    <cellStyle name="Dezimal 3 2 6 5 2 2 2 2" xfId="18116" xr:uid="{00000000-0005-0000-0000-0000A10B0000}"/>
    <cellStyle name="Dezimal 3 2 6 5 2 2 3" xfId="13422" xr:uid="{00000000-0005-0000-0000-0000A20B0000}"/>
    <cellStyle name="Dezimal 3 2 6 5 2 3" xfId="4978" xr:uid="{00000000-0005-0000-0000-0000A30B0000}"/>
    <cellStyle name="Dezimal 3 2 6 5 2 3 2" xfId="10126" xr:uid="{00000000-0005-0000-0000-0000A40B0000}"/>
    <cellStyle name="Dezimal 3 2 6 5 2 3 2 2" xfId="19680" xr:uid="{00000000-0005-0000-0000-0000A50B0000}"/>
    <cellStyle name="Dezimal 3 2 6 5 2 3 3" xfId="14988" xr:uid="{00000000-0005-0000-0000-0000A60B0000}"/>
    <cellStyle name="Dezimal 3 2 6 5 2 4" xfId="6694" xr:uid="{00000000-0005-0000-0000-0000A70B0000}"/>
    <cellStyle name="Dezimal 3 2 6 5 2 4 2" xfId="16552" xr:uid="{00000000-0005-0000-0000-0000A80B0000}"/>
    <cellStyle name="Dezimal 3 2 6 5 2 5" xfId="11854" xr:uid="{00000000-0005-0000-0000-0000A90B0000}"/>
    <cellStyle name="Dezimal 3 2 6 5 3" xfId="2398" xr:uid="{00000000-0005-0000-0000-0000AA0B0000}"/>
    <cellStyle name="Dezimal 3 2 6 5 3 2" xfId="7552" xr:uid="{00000000-0005-0000-0000-0000AB0B0000}"/>
    <cellStyle name="Dezimal 3 2 6 5 3 2 2" xfId="17334" xr:uid="{00000000-0005-0000-0000-0000AC0B0000}"/>
    <cellStyle name="Dezimal 3 2 6 5 3 3" xfId="12640" xr:uid="{00000000-0005-0000-0000-0000AD0B0000}"/>
    <cellStyle name="Dezimal 3 2 6 5 4" xfId="4120" xr:uid="{00000000-0005-0000-0000-0000AE0B0000}"/>
    <cellStyle name="Dezimal 3 2 6 5 4 2" xfId="9268" xr:uid="{00000000-0005-0000-0000-0000AF0B0000}"/>
    <cellStyle name="Dezimal 3 2 6 5 4 2 2" xfId="18898" xr:uid="{00000000-0005-0000-0000-0000B00B0000}"/>
    <cellStyle name="Dezimal 3 2 6 5 4 3" xfId="14206" xr:uid="{00000000-0005-0000-0000-0000B10B0000}"/>
    <cellStyle name="Dezimal 3 2 6 5 5" xfId="5836" xr:uid="{00000000-0005-0000-0000-0000B20B0000}"/>
    <cellStyle name="Dezimal 3 2 6 5 5 2" xfId="15770" xr:uid="{00000000-0005-0000-0000-0000B30B0000}"/>
    <cellStyle name="Dezimal 3 2 6 5 6" xfId="10985" xr:uid="{00000000-0005-0000-0000-0000B40B0000}"/>
    <cellStyle name="Dezimal 3 2 6 6" xfId="1500" xr:uid="{00000000-0005-0000-0000-0000B50B0000}"/>
    <cellStyle name="Dezimal 3 2 6 6 2" xfId="3251" xr:uid="{00000000-0005-0000-0000-0000B60B0000}"/>
    <cellStyle name="Dezimal 3 2 6 6 2 2" xfId="8401" xr:uid="{00000000-0005-0000-0000-0000B70B0000}"/>
    <cellStyle name="Dezimal 3 2 6 6 2 2 2" xfId="18107" xr:uid="{00000000-0005-0000-0000-0000B80B0000}"/>
    <cellStyle name="Dezimal 3 2 6 6 2 3" xfId="13413" xr:uid="{00000000-0005-0000-0000-0000B90B0000}"/>
    <cellStyle name="Dezimal 3 2 6 6 3" xfId="4969" xr:uid="{00000000-0005-0000-0000-0000BA0B0000}"/>
    <cellStyle name="Dezimal 3 2 6 6 3 2" xfId="10117" xr:uid="{00000000-0005-0000-0000-0000BB0B0000}"/>
    <cellStyle name="Dezimal 3 2 6 6 3 2 2" xfId="19671" xr:uid="{00000000-0005-0000-0000-0000BC0B0000}"/>
    <cellStyle name="Dezimal 3 2 6 6 3 3" xfId="14979" xr:uid="{00000000-0005-0000-0000-0000BD0B0000}"/>
    <cellStyle name="Dezimal 3 2 6 6 4" xfId="6685" xr:uid="{00000000-0005-0000-0000-0000BE0B0000}"/>
    <cellStyle name="Dezimal 3 2 6 6 4 2" xfId="16543" xr:uid="{00000000-0005-0000-0000-0000BF0B0000}"/>
    <cellStyle name="Dezimal 3 2 6 6 5" xfId="11845" xr:uid="{00000000-0005-0000-0000-0000C00B0000}"/>
    <cellStyle name="Dezimal 3 2 6 7" xfId="2389" xr:uid="{00000000-0005-0000-0000-0000C10B0000}"/>
    <cellStyle name="Dezimal 3 2 6 7 2" xfId="7543" xr:uid="{00000000-0005-0000-0000-0000C20B0000}"/>
    <cellStyle name="Dezimal 3 2 6 7 2 2" xfId="17325" xr:uid="{00000000-0005-0000-0000-0000C30B0000}"/>
    <cellStyle name="Dezimal 3 2 6 7 3" xfId="12631" xr:uid="{00000000-0005-0000-0000-0000C40B0000}"/>
    <cellStyle name="Dezimal 3 2 6 8" xfId="4111" xr:uid="{00000000-0005-0000-0000-0000C50B0000}"/>
    <cellStyle name="Dezimal 3 2 6 8 2" xfId="9259" xr:uid="{00000000-0005-0000-0000-0000C60B0000}"/>
    <cellStyle name="Dezimal 3 2 6 8 2 2" xfId="18889" xr:uid="{00000000-0005-0000-0000-0000C70B0000}"/>
    <cellStyle name="Dezimal 3 2 6 8 3" xfId="14197" xr:uid="{00000000-0005-0000-0000-0000C80B0000}"/>
    <cellStyle name="Dezimal 3 2 6 9" xfId="5827" xr:uid="{00000000-0005-0000-0000-0000C90B0000}"/>
    <cellStyle name="Dezimal 3 2 6 9 2" xfId="15761" xr:uid="{00000000-0005-0000-0000-0000CA0B0000}"/>
    <cellStyle name="Dezimal 3 2 7" xfId="143" xr:uid="{00000000-0005-0000-0000-0000CB0B0000}"/>
    <cellStyle name="Dezimal 3 2 7 2" xfId="144" xr:uid="{00000000-0005-0000-0000-0000CC0B0000}"/>
    <cellStyle name="Dezimal 3 2 7 2 2" xfId="145" xr:uid="{00000000-0005-0000-0000-0000CD0B0000}"/>
    <cellStyle name="Dezimal 3 2 7 2 2 2" xfId="1512" xr:uid="{00000000-0005-0000-0000-0000CE0B0000}"/>
    <cellStyle name="Dezimal 3 2 7 2 2 2 2" xfId="3263" xr:uid="{00000000-0005-0000-0000-0000CF0B0000}"/>
    <cellStyle name="Dezimal 3 2 7 2 2 2 2 2" xfId="8413" xr:uid="{00000000-0005-0000-0000-0000D00B0000}"/>
    <cellStyle name="Dezimal 3 2 7 2 2 2 2 2 2" xfId="18119" xr:uid="{00000000-0005-0000-0000-0000D10B0000}"/>
    <cellStyle name="Dezimal 3 2 7 2 2 2 2 3" xfId="13425" xr:uid="{00000000-0005-0000-0000-0000D20B0000}"/>
    <cellStyle name="Dezimal 3 2 7 2 2 2 3" xfId="4981" xr:uid="{00000000-0005-0000-0000-0000D30B0000}"/>
    <cellStyle name="Dezimal 3 2 7 2 2 2 3 2" xfId="10129" xr:uid="{00000000-0005-0000-0000-0000D40B0000}"/>
    <cellStyle name="Dezimal 3 2 7 2 2 2 3 2 2" xfId="19683" xr:uid="{00000000-0005-0000-0000-0000D50B0000}"/>
    <cellStyle name="Dezimal 3 2 7 2 2 2 3 3" xfId="14991" xr:uid="{00000000-0005-0000-0000-0000D60B0000}"/>
    <cellStyle name="Dezimal 3 2 7 2 2 2 4" xfId="6697" xr:uid="{00000000-0005-0000-0000-0000D70B0000}"/>
    <cellStyle name="Dezimal 3 2 7 2 2 2 4 2" xfId="16555" xr:uid="{00000000-0005-0000-0000-0000D80B0000}"/>
    <cellStyle name="Dezimal 3 2 7 2 2 2 5" xfId="11857" xr:uid="{00000000-0005-0000-0000-0000D90B0000}"/>
    <cellStyle name="Dezimal 3 2 7 2 2 3" xfId="2401" xr:uid="{00000000-0005-0000-0000-0000DA0B0000}"/>
    <cellStyle name="Dezimal 3 2 7 2 2 3 2" xfId="7555" xr:uid="{00000000-0005-0000-0000-0000DB0B0000}"/>
    <cellStyle name="Dezimal 3 2 7 2 2 3 2 2" xfId="17337" xr:uid="{00000000-0005-0000-0000-0000DC0B0000}"/>
    <cellStyle name="Dezimal 3 2 7 2 2 3 3" xfId="12643" xr:uid="{00000000-0005-0000-0000-0000DD0B0000}"/>
    <cellStyle name="Dezimal 3 2 7 2 2 4" xfId="4123" xr:uid="{00000000-0005-0000-0000-0000DE0B0000}"/>
    <cellStyle name="Dezimal 3 2 7 2 2 4 2" xfId="9271" xr:uid="{00000000-0005-0000-0000-0000DF0B0000}"/>
    <cellStyle name="Dezimal 3 2 7 2 2 4 2 2" xfId="18901" xr:uid="{00000000-0005-0000-0000-0000E00B0000}"/>
    <cellStyle name="Dezimal 3 2 7 2 2 4 3" xfId="14209" xr:uid="{00000000-0005-0000-0000-0000E10B0000}"/>
    <cellStyle name="Dezimal 3 2 7 2 2 5" xfId="5839" xr:uid="{00000000-0005-0000-0000-0000E20B0000}"/>
    <cellStyle name="Dezimal 3 2 7 2 2 5 2" xfId="15773" xr:uid="{00000000-0005-0000-0000-0000E30B0000}"/>
    <cellStyle name="Dezimal 3 2 7 2 2 6" xfId="10988" xr:uid="{00000000-0005-0000-0000-0000E40B0000}"/>
    <cellStyle name="Dezimal 3 2 7 2 3" xfId="1511" xr:uid="{00000000-0005-0000-0000-0000E50B0000}"/>
    <cellStyle name="Dezimal 3 2 7 2 3 2" xfId="3262" xr:uid="{00000000-0005-0000-0000-0000E60B0000}"/>
    <cellStyle name="Dezimal 3 2 7 2 3 2 2" xfId="8412" xr:uid="{00000000-0005-0000-0000-0000E70B0000}"/>
    <cellStyle name="Dezimal 3 2 7 2 3 2 2 2" xfId="18118" xr:uid="{00000000-0005-0000-0000-0000E80B0000}"/>
    <cellStyle name="Dezimal 3 2 7 2 3 2 3" xfId="13424" xr:uid="{00000000-0005-0000-0000-0000E90B0000}"/>
    <cellStyle name="Dezimal 3 2 7 2 3 3" xfId="4980" xr:uid="{00000000-0005-0000-0000-0000EA0B0000}"/>
    <cellStyle name="Dezimal 3 2 7 2 3 3 2" xfId="10128" xr:uid="{00000000-0005-0000-0000-0000EB0B0000}"/>
    <cellStyle name="Dezimal 3 2 7 2 3 3 2 2" xfId="19682" xr:uid="{00000000-0005-0000-0000-0000EC0B0000}"/>
    <cellStyle name="Dezimal 3 2 7 2 3 3 3" xfId="14990" xr:uid="{00000000-0005-0000-0000-0000ED0B0000}"/>
    <cellStyle name="Dezimal 3 2 7 2 3 4" xfId="6696" xr:uid="{00000000-0005-0000-0000-0000EE0B0000}"/>
    <cellStyle name="Dezimal 3 2 7 2 3 4 2" xfId="16554" xr:uid="{00000000-0005-0000-0000-0000EF0B0000}"/>
    <cellStyle name="Dezimal 3 2 7 2 3 5" xfId="11856" xr:uid="{00000000-0005-0000-0000-0000F00B0000}"/>
    <cellStyle name="Dezimal 3 2 7 2 4" xfId="2400" xr:uid="{00000000-0005-0000-0000-0000F10B0000}"/>
    <cellStyle name="Dezimal 3 2 7 2 4 2" xfId="7554" xr:uid="{00000000-0005-0000-0000-0000F20B0000}"/>
    <cellStyle name="Dezimal 3 2 7 2 4 2 2" xfId="17336" xr:uid="{00000000-0005-0000-0000-0000F30B0000}"/>
    <cellStyle name="Dezimal 3 2 7 2 4 3" xfId="12642" xr:uid="{00000000-0005-0000-0000-0000F40B0000}"/>
    <cellStyle name="Dezimal 3 2 7 2 5" xfId="4122" xr:uid="{00000000-0005-0000-0000-0000F50B0000}"/>
    <cellStyle name="Dezimal 3 2 7 2 5 2" xfId="9270" xr:uid="{00000000-0005-0000-0000-0000F60B0000}"/>
    <cellStyle name="Dezimal 3 2 7 2 5 2 2" xfId="18900" xr:uid="{00000000-0005-0000-0000-0000F70B0000}"/>
    <cellStyle name="Dezimal 3 2 7 2 5 3" xfId="14208" xr:uid="{00000000-0005-0000-0000-0000F80B0000}"/>
    <cellStyle name="Dezimal 3 2 7 2 6" xfId="5838" xr:uid="{00000000-0005-0000-0000-0000F90B0000}"/>
    <cellStyle name="Dezimal 3 2 7 2 6 2" xfId="15772" xr:uid="{00000000-0005-0000-0000-0000FA0B0000}"/>
    <cellStyle name="Dezimal 3 2 7 2 7" xfId="10987" xr:uid="{00000000-0005-0000-0000-0000FB0B0000}"/>
    <cellStyle name="Dezimal 3 2 7 3" xfId="146" xr:uid="{00000000-0005-0000-0000-0000FC0B0000}"/>
    <cellStyle name="Dezimal 3 2 7 3 2" xfId="1513" xr:uid="{00000000-0005-0000-0000-0000FD0B0000}"/>
    <cellStyle name="Dezimal 3 2 7 3 2 2" xfId="3264" xr:uid="{00000000-0005-0000-0000-0000FE0B0000}"/>
    <cellStyle name="Dezimal 3 2 7 3 2 2 2" xfId="8414" xr:uid="{00000000-0005-0000-0000-0000FF0B0000}"/>
    <cellStyle name="Dezimal 3 2 7 3 2 2 2 2" xfId="18120" xr:uid="{00000000-0005-0000-0000-0000000C0000}"/>
    <cellStyle name="Dezimal 3 2 7 3 2 2 3" xfId="13426" xr:uid="{00000000-0005-0000-0000-0000010C0000}"/>
    <cellStyle name="Dezimal 3 2 7 3 2 3" xfId="4982" xr:uid="{00000000-0005-0000-0000-0000020C0000}"/>
    <cellStyle name="Dezimal 3 2 7 3 2 3 2" xfId="10130" xr:uid="{00000000-0005-0000-0000-0000030C0000}"/>
    <cellStyle name="Dezimal 3 2 7 3 2 3 2 2" xfId="19684" xr:uid="{00000000-0005-0000-0000-0000040C0000}"/>
    <cellStyle name="Dezimal 3 2 7 3 2 3 3" xfId="14992" xr:uid="{00000000-0005-0000-0000-0000050C0000}"/>
    <cellStyle name="Dezimal 3 2 7 3 2 4" xfId="6698" xr:uid="{00000000-0005-0000-0000-0000060C0000}"/>
    <cellStyle name="Dezimal 3 2 7 3 2 4 2" xfId="16556" xr:uid="{00000000-0005-0000-0000-0000070C0000}"/>
    <cellStyle name="Dezimal 3 2 7 3 2 5" xfId="11858" xr:uid="{00000000-0005-0000-0000-0000080C0000}"/>
    <cellStyle name="Dezimal 3 2 7 3 3" xfId="2402" xr:uid="{00000000-0005-0000-0000-0000090C0000}"/>
    <cellStyle name="Dezimal 3 2 7 3 3 2" xfId="7556" xr:uid="{00000000-0005-0000-0000-00000A0C0000}"/>
    <cellStyle name="Dezimal 3 2 7 3 3 2 2" xfId="17338" xr:uid="{00000000-0005-0000-0000-00000B0C0000}"/>
    <cellStyle name="Dezimal 3 2 7 3 3 3" xfId="12644" xr:uid="{00000000-0005-0000-0000-00000C0C0000}"/>
    <cellStyle name="Dezimal 3 2 7 3 4" xfId="4124" xr:uid="{00000000-0005-0000-0000-00000D0C0000}"/>
    <cellStyle name="Dezimal 3 2 7 3 4 2" xfId="9272" xr:uid="{00000000-0005-0000-0000-00000E0C0000}"/>
    <cellStyle name="Dezimal 3 2 7 3 4 2 2" xfId="18902" xr:uid="{00000000-0005-0000-0000-00000F0C0000}"/>
    <cellStyle name="Dezimal 3 2 7 3 4 3" xfId="14210" xr:uid="{00000000-0005-0000-0000-0000100C0000}"/>
    <cellStyle name="Dezimal 3 2 7 3 5" xfId="5840" xr:uid="{00000000-0005-0000-0000-0000110C0000}"/>
    <cellStyle name="Dezimal 3 2 7 3 5 2" xfId="15774" xr:uid="{00000000-0005-0000-0000-0000120C0000}"/>
    <cellStyle name="Dezimal 3 2 7 3 6" xfId="10989" xr:uid="{00000000-0005-0000-0000-0000130C0000}"/>
    <cellStyle name="Dezimal 3 2 7 4" xfId="147" xr:uid="{00000000-0005-0000-0000-0000140C0000}"/>
    <cellStyle name="Dezimal 3 2 7 4 2" xfId="1514" xr:uid="{00000000-0005-0000-0000-0000150C0000}"/>
    <cellStyle name="Dezimal 3 2 7 4 2 2" xfId="3265" xr:uid="{00000000-0005-0000-0000-0000160C0000}"/>
    <cellStyle name="Dezimal 3 2 7 4 2 2 2" xfId="8415" xr:uid="{00000000-0005-0000-0000-0000170C0000}"/>
    <cellStyle name="Dezimal 3 2 7 4 2 2 2 2" xfId="18121" xr:uid="{00000000-0005-0000-0000-0000180C0000}"/>
    <cellStyle name="Dezimal 3 2 7 4 2 2 3" xfId="13427" xr:uid="{00000000-0005-0000-0000-0000190C0000}"/>
    <cellStyle name="Dezimal 3 2 7 4 2 3" xfId="4983" xr:uid="{00000000-0005-0000-0000-00001A0C0000}"/>
    <cellStyle name="Dezimal 3 2 7 4 2 3 2" xfId="10131" xr:uid="{00000000-0005-0000-0000-00001B0C0000}"/>
    <cellStyle name="Dezimal 3 2 7 4 2 3 2 2" xfId="19685" xr:uid="{00000000-0005-0000-0000-00001C0C0000}"/>
    <cellStyle name="Dezimal 3 2 7 4 2 3 3" xfId="14993" xr:uid="{00000000-0005-0000-0000-00001D0C0000}"/>
    <cellStyle name="Dezimal 3 2 7 4 2 4" xfId="6699" xr:uid="{00000000-0005-0000-0000-00001E0C0000}"/>
    <cellStyle name="Dezimal 3 2 7 4 2 4 2" xfId="16557" xr:uid="{00000000-0005-0000-0000-00001F0C0000}"/>
    <cellStyle name="Dezimal 3 2 7 4 2 5" xfId="11859" xr:uid="{00000000-0005-0000-0000-0000200C0000}"/>
    <cellStyle name="Dezimal 3 2 7 4 3" xfId="2403" xr:uid="{00000000-0005-0000-0000-0000210C0000}"/>
    <cellStyle name="Dezimal 3 2 7 4 3 2" xfId="7557" xr:uid="{00000000-0005-0000-0000-0000220C0000}"/>
    <cellStyle name="Dezimal 3 2 7 4 3 2 2" xfId="17339" xr:uid="{00000000-0005-0000-0000-0000230C0000}"/>
    <cellStyle name="Dezimal 3 2 7 4 3 3" xfId="12645" xr:uid="{00000000-0005-0000-0000-0000240C0000}"/>
    <cellStyle name="Dezimal 3 2 7 4 4" xfId="4125" xr:uid="{00000000-0005-0000-0000-0000250C0000}"/>
    <cellStyle name="Dezimal 3 2 7 4 4 2" xfId="9273" xr:uid="{00000000-0005-0000-0000-0000260C0000}"/>
    <cellStyle name="Dezimal 3 2 7 4 4 2 2" xfId="18903" xr:uid="{00000000-0005-0000-0000-0000270C0000}"/>
    <cellStyle name="Dezimal 3 2 7 4 4 3" xfId="14211" xr:uid="{00000000-0005-0000-0000-0000280C0000}"/>
    <cellStyle name="Dezimal 3 2 7 4 5" xfId="5841" xr:uid="{00000000-0005-0000-0000-0000290C0000}"/>
    <cellStyle name="Dezimal 3 2 7 4 5 2" xfId="15775" xr:uid="{00000000-0005-0000-0000-00002A0C0000}"/>
    <cellStyle name="Dezimal 3 2 7 4 6" xfId="10990" xr:uid="{00000000-0005-0000-0000-00002B0C0000}"/>
    <cellStyle name="Dezimal 3 2 7 5" xfId="1510" xr:uid="{00000000-0005-0000-0000-00002C0C0000}"/>
    <cellStyle name="Dezimal 3 2 7 5 2" xfId="3261" xr:uid="{00000000-0005-0000-0000-00002D0C0000}"/>
    <cellStyle name="Dezimal 3 2 7 5 2 2" xfId="8411" xr:uid="{00000000-0005-0000-0000-00002E0C0000}"/>
    <cellStyle name="Dezimal 3 2 7 5 2 2 2" xfId="18117" xr:uid="{00000000-0005-0000-0000-00002F0C0000}"/>
    <cellStyle name="Dezimal 3 2 7 5 2 3" xfId="13423" xr:uid="{00000000-0005-0000-0000-0000300C0000}"/>
    <cellStyle name="Dezimal 3 2 7 5 3" xfId="4979" xr:uid="{00000000-0005-0000-0000-0000310C0000}"/>
    <cellStyle name="Dezimal 3 2 7 5 3 2" xfId="10127" xr:uid="{00000000-0005-0000-0000-0000320C0000}"/>
    <cellStyle name="Dezimal 3 2 7 5 3 2 2" xfId="19681" xr:uid="{00000000-0005-0000-0000-0000330C0000}"/>
    <cellStyle name="Dezimal 3 2 7 5 3 3" xfId="14989" xr:uid="{00000000-0005-0000-0000-0000340C0000}"/>
    <cellStyle name="Dezimal 3 2 7 5 4" xfId="6695" xr:uid="{00000000-0005-0000-0000-0000350C0000}"/>
    <cellStyle name="Dezimal 3 2 7 5 4 2" xfId="16553" xr:uid="{00000000-0005-0000-0000-0000360C0000}"/>
    <cellStyle name="Dezimal 3 2 7 5 5" xfId="11855" xr:uid="{00000000-0005-0000-0000-0000370C0000}"/>
    <cellStyle name="Dezimal 3 2 7 6" xfId="2399" xr:uid="{00000000-0005-0000-0000-0000380C0000}"/>
    <cellStyle name="Dezimal 3 2 7 6 2" xfId="7553" xr:uid="{00000000-0005-0000-0000-0000390C0000}"/>
    <cellStyle name="Dezimal 3 2 7 6 2 2" xfId="17335" xr:uid="{00000000-0005-0000-0000-00003A0C0000}"/>
    <cellStyle name="Dezimal 3 2 7 6 3" xfId="12641" xr:uid="{00000000-0005-0000-0000-00003B0C0000}"/>
    <cellStyle name="Dezimal 3 2 7 7" xfId="4121" xr:uid="{00000000-0005-0000-0000-00003C0C0000}"/>
    <cellStyle name="Dezimal 3 2 7 7 2" xfId="9269" xr:uid="{00000000-0005-0000-0000-00003D0C0000}"/>
    <cellStyle name="Dezimal 3 2 7 7 2 2" xfId="18899" xr:uid="{00000000-0005-0000-0000-00003E0C0000}"/>
    <cellStyle name="Dezimal 3 2 7 7 3" xfId="14207" xr:uid="{00000000-0005-0000-0000-00003F0C0000}"/>
    <cellStyle name="Dezimal 3 2 7 8" xfId="5837" xr:uid="{00000000-0005-0000-0000-0000400C0000}"/>
    <cellStyle name="Dezimal 3 2 7 8 2" xfId="15771" xr:uid="{00000000-0005-0000-0000-0000410C0000}"/>
    <cellStyle name="Dezimal 3 2 7 9" xfId="10986" xr:uid="{00000000-0005-0000-0000-0000420C0000}"/>
    <cellStyle name="Dezimal 3 2 8" xfId="148" xr:uid="{00000000-0005-0000-0000-0000430C0000}"/>
    <cellStyle name="Dezimal 3 2 8 2" xfId="149" xr:uid="{00000000-0005-0000-0000-0000440C0000}"/>
    <cellStyle name="Dezimal 3 2 8 2 2" xfId="1516" xr:uid="{00000000-0005-0000-0000-0000450C0000}"/>
    <cellStyle name="Dezimal 3 2 8 2 2 2" xfId="3267" xr:uid="{00000000-0005-0000-0000-0000460C0000}"/>
    <cellStyle name="Dezimal 3 2 8 2 2 2 2" xfId="8417" xr:uid="{00000000-0005-0000-0000-0000470C0000}"/>
    <cellStyle name="Dezimal 3 2 8 2 2 2 2 2" xfId="18123" xr:uid="{00000000-0005-0000-0000-0000480C0000}"/>
    <cellStyle name="Dezimal 3 2 8 2 2 2 3" xfId="13429" xr:uid="{00000000-0005-0000-0000-0000490C0000}"/>
    <cellStyle name="Dezimal 3 2 8 2 2 3" xfId="4985" xr:uid="{00000000-0005-0000-0000-00004A0C0000}"/>
    <cellStyle name="Dezimal 3 2 8 2 2 3 2" xfId="10133" xr:uid="{00000000-0005-0000-0000-00004B0C0000}"/>
    <cellStyle name="Dezimal 3 2 8 2 2 3 2 2" xfId="19687" xr:uid="{00000000-0005-0000-0000-00004C0C0000}"/>
    <cellStyle name="Dezimal 3 2 8 2 2 3 3" xfId="14995" xr:uid="{00000000-0005-0000-0000-00004D0C0000}"/>
    <cellStyle name="Dezimal 3 2 8 2 2 4" xfId="6701" xr:uid="{00000000-0005-0000-0000-00004E0C0000}"/>
    <cellStyle name="Dezimal 3 2 8 2 2 4 2" xfId="16559" xr:uid="{00000000-0005-0000-0000-00004F0C0000}"/>
    <cellStyle name="Dezimal 3 2 8 2 2 5" xfId="11861" xr:uid="{00000000-0005-0000-0000-0000500C0000}"/>
    <cellStyle name="Dezimal 3 2 8 2 3" xfId="2405" xr:uid="{00000000-0005-0000-0000-0000510C0000}"/>
    <cellStyle name="Dezimal 3 2 8 2 3 2" xfId="7559" xr:uid="{00000000-0005-0000-0000-0000520C0000}"/>
    <cellStyle name="Dezimal 3 2 8 2 3 2 2" xfId="17341" xr:uid="{00000000-0005-0000-0000-0000530C0000}"/>
    <cellStyle name="Dezimal 3 2 8 2 3 3" xfId="12647" xr:uid="{00000000-0005-0000-0000-0000540C0000}"/>
    <cellStyle name="Dezimal 3 2 8 2 4" xfId="4127" xr:uid="{00000000-0005-0000-0000-0000550C0000}"/>
    <cellStyle name="Dezimal 3 2 8 2 4 2" xfId="9275" xr:uid="{00000000-0005-0000-0000-0000560C0000}"/>
    <cellStyle name="Dezimal 3 2 8 2 4 2 2" xfId="18905" xr:uid="{00000000-0005-0000-0000-0000570C0000}"/>
    <cellStyle name="Dezimal 3 2 8 2 4 3" xfId="14213" xr:uid="{00000000-0005-0000-0000-0000580C0000}"/>
    <cellStyle name="Dezimal 3 2 8 2 5" xfId="5843" xr:uid="{00000000-0005-0000-0000-0000590C0000}"/>
    <cellStyle name="Dezimal 3 2 8 2 5 2" xfId="15777" xr:uid="{00000000-0005-0000-0000-00005A0C0000}"/>
    <cellStyle name="Dezimal 3 2 8 2 6" xfId="10992" xr:uid="{00000000-0005-0000-0000-00005B0C0000}"/>
    <cellStyle name="Dezimal 3 2 8 3" xfId="1515" xr:uid="{00000000-0005-0000-0000-00005C0C0000}"/>
    <cellStyle name="Dezimal 3 2 8 3 2" xfId="3266" xr:uid="{00000000-0005-0000-0000-00005D0C0000}"/>
    <cellStyle name="Dezimal 3 2 8 3 2 2" xfId="8416" xr:uid="{00000000-0005-0000-0000-00005E0C0000}"/>
    <cellStyle name="Dezimal 3 2 8 3 2 2 2" xfId="18122" xr:uid="{00000000-0005-0000-0000-00005F0C0000}"/>
    <cellStyle name="Dezimal 3 2 8 3 2 3" xfId="13428" xr:uid="{00000000-0005-0000-0000-0000600C0000}"/>
    <cellStyle name="Dezimal 3 2 8 3 3" xfId="4984" xr:uid="{00000000-0005-0000-0000-0000610C0000}"/>
    <cellStyle name="Dezimal 3 2 8 3 3 2" xfId="10132" xr:uid="{00000000-0005-0000-0000-0000620C0000}"/>
    <cellStyle name="Dezimal 3 2 8 3 3 2 2" xfId="19686" xr:uid="{00000000-0005-0000-0000-0000630C0000}"/>
    <cellStyle name="Dezimal 3 2 8 3 3 3" xfId="14994" xr:uid="{00000000-0005-0000-0000-0000640C0000}"/>
    <cellStyle name="Dezimal 3 2 8 3 4" xfId="6700" xr:uid="{00000000-0005-0000-0000-0000650C0000}"/>
    <cellStyle name="Dezimal 3 2 8 3 4 2" xfId="16558" xr:uid="{00000000-0005-0000-0000-0000660C0000}"/>
    <cellStyle name="Dezimal 3 2 8 3 5" xfId="11860" xr:uid="{00000000-0005-0000-0000-0000670C0000}"/>
    <cellStyle name="Dezimal 3 2 8 4" xfId="2404" xr:uid="{00000000-0005-0000-0000-0000680C0000}"/>
    <cellStyle name="Dezimal 3 2 8 4 2" xfId="7558" xr:uid="{00000000-0005-0000-0000-0000690C0000}"/>
    <cellStyle name="Dezimal 3 2 8 4 2 2" xfId="17340" xr:uid="{00000000-0005-0000-0000-00006A0C0000}"/>
    <cellStyle name="Dezimal 3 2 8 4 3" xfId="12646" xr:uid="{00000000-0005-0000-0000-00006B0C0000}"/>
    <cellStyle name="Dezimal 3 2 8 5" xfId="4126" xr:uid="{00000000-0005-0000-0000-00006C0C0000}"/>
    <cellStyle name="Dezimal 3 2 8 5 2" xfId="9274" xr:uid="{00000000-0005-0000-0000-00006D0C0000}"/>
    <cellStyle name="Dezimal 3 2 8 5 2 2" xfId="18904" xr:uid="{00000000-0005-0000-0000-00006E0C0000}"/>
    <cellStyle name="Dezimal 3 2 8 5 3" xfId="14212" xr:uid="{00000000-0005-0000-0000-00006F0C0000}"/>
    <cellStyle name="Dezimal 3 2 8 6" xfId="5842" xr:uid="{00000000-0005-0000-0000-0000700C0000}"/>
    <cellStyle name="Dezimal 3 2 8 6 2" xfId="15776" xr:uid="{00000000-0005-0000-0000-0000710C0000}"/>
    <cellStyle name="Dezimal 3 2 8 7" xfId="10991" xr:uid="{00000000-0005-0000-0000-0000720C0000}"/>
    <cellStyle name="Dezimal 3 2 9" xfId="150" xr:uid="{00000000-0005-0000-0000-0000730C0000}"/>
    <cellStyle name="Dezimal 3 2 9 2" xfId="1517" xr:uid="{00000000-0005-0000-0000-0000740C0000}"/>
    <cellStyle name="Dezimal 3 2 9 2 2" xfId="3268" xr:uid="{00000000-0005-0000-0000-0000750C0000}"/>
    <cellStyle name="Dezimal 3 2 9 2 2 2" xfId="8418" xr:uid="{00000000-0005-0000-0000-0000760C0000}"/>
    <cellStyle name="Dezimal 3 2 9 2 2 2 2" xfId="18124" xr:uid="{00000000-0005-0000-0000-0000770C0000}"/>
    <cellStyle name="Dezimal 3 2 9 2 2 3" xfId="13430" xr:uid="{00000000-0005-0000-0000-0000780C0000}"/>
    <cellStyle name="Dezimal 3 2 9 2 3" xfId="4986" xr:uid="{00000000-0005-0000-0000-0000790C0000}"/>
    <cellStyle name="Dezimal 3 2 9 2 3 2" xfId="10134" xr:uid="{00000000-0005-0000-0000-00007A0C0000}"/>
    <cellStyle name="Dezimal 3 2 9 2 3 2 2" xfId="19688" xr:uid="{00000000-0005-0000-0000-00007B0C0000}"/>
    <cellStyle name="Dezimal 3 2 9 2 3 3" xfId="14996" xr:uid="{00000000-0005-0000-0000-00007C0C0000}"/>
    <cellStyle name="Dezimal 3 2 9 2 4" xfId="6702" xr:uid="{00000000-0005-0000-0000-00007D0C0000}"/>
    <cellStyle name="Dezimal 3 2 9 2 4 2" xfId="16560" xr:uid="{00000000-0005-0000-0000-00007E0C0000}"/>
    <cellStyle name="Dezimal 3 2 9 2 5" xfId="11862" xr:uid="{00000000-0005-0000-0000-00007F0C0000}"/>
    <cellStyle name="Dezimal 3 2 9 3" xfId="2406" xr:uid="{00000000-0005-0000-0000-0000800C0000}"/>
    <cellStyle name="Dezimal 3 2 9 3 2" xfId="7560" xr:uid="{00000000-0005-0000-0000-0000810C0000}"/>
    <cellStyle name="Dezimal 3 2 9 3 2 2" xfId="17342" xr:uid="{00000000-0005-0000-0000-0000820C0000}"/>
    <cellStyle name="Dezimal 3 2 9 3 3" xfId="12648" xr:uid="{00000000-0005-0000-0000-0000830C0000}"/>
    <cellStyle name="Dezimal 3 2 9 4" xfId="4128" xr:uid="{00000000-0005-0000-0000-0000840C0000}"/>
    <cellStyle name="Dezimal 3 2 9 4 2" xfId="9276" xr:uid="{00000000-0005-0000-0000-0000850C0000}"/>
    <cellStyle name="Dezimal 3 2 9 4 2 2" xfId="18906" xr:uid="{00000000-0005-0000-0000-0000860C0000}"/>
    <cellStyle name="Dezimal 3 2 9 4 3" xfId="14214" xr:uid="{00000000-0005-0000-0000-0000870C0000}"/>
    <cellStyle name="Dezimal 3 2 9 5" xfId="5844" xr:uid="{00000000-0005-0000-0000-0000880C0000}"/>
    <cellStyle name="Dezimal 3 2 9 5 2" xfId="15778" xr:uid="{00000000-0005-0000-0000-0000890C0000}"/>
    <cellStyle name="Dezimal 3 2 9 6" xfId="10993" xr:uid="{00000000-0005-0000-0000-00008A0C0000}"/>
    <cellStyle name="Dezimal 3 3" xfId="151" xr:uid="{00000000-0005-0000-0000-00008B0C0000}"/>
    <cellStyle name="Dezimal 3 3 10" xfId="10994" xr:uid="{00000000-0005-0000-0000-00008C0C0000}"/>
    <cellStyle name="Dezimal 3 3 2" xfId="152" xr:uid="{00000000-0005-0000-0000-00008D0C0000}"/>
    <cellStyle name="Dezimal 3 3 2 2" xfId="153" xr:uid="{00000000-0005-0000-0000-00008E0C0000}"/>
    <cellStyle name="Dezimal 3 3 2 2 2" xfId="154" xr:uid="{00000000-0005-0000-0000-00008F0C0000}"/>
    <cellStyle name="Dezimal 3 3 2 2 2 2" xfId="1521" xr:uid="{00000000-0005-0000-0000-0000900C0000}"/>
    <cellStyle name="Dezimal 3 3 2 2 2 2 2" xfId="3272" xr:uid="{00000000-0005-0000-0000-0000910C0000}"/>
    <cellStyle name="Dezimal 3 3 2 2 2 2 2 2" xfId="8422" xr:uid="{00000000-0005-0000-0000-0000920C0000}"/>
    <cellStyle name="Dezimal 3 3 2 2 2 2 2 2 2" xfId="18128" xr:uid="{00000000-0005-0000-0000-0000930C0000}"/>
    <cellStyle name="Dezimal 3 3 2 2 2 2 2 3" xfId="13434" xr:uid="{00000000-0005-0000-0000-0000940C0000}"/>
    <cellStyle name="Dezimal 3 3 2 2 2 2 3" xfId="4990" xr:uid="{00000000-0005-0000-0000-0000950C0000}"/>
    <cellStyle name="Dezimal 3 3 2 2 2 2 3 2" xfId="10138" xr:uid="{00000000-0005-0000-0000-0000960C0000}"/>
    <cellStyle name="Dezimal 3 3 2 2 2 2 3 2 2" xfId="19692" xr:uid="{00000000-0005-0000-0000-0000970C0000}"/>
    <cellStyle name="Dezimal 3 3 2 2 2 2 3 3" xfId="15000" xr:uid="{00000000-0005-0000-0000-0000980C0000}"/>
    <cellStyle name="Dezimal 3 3 2 2 2 2 4" xfId="6706" xr:uid="{00000000-0005-0000-0000-0000990C0000}"/>
    <cellStyle name="Dezimal 3 3 2 2 2 2 4 2" xfId="16564" xr:uid="{00000000-0005-0000-0000-00009A0C0000}"/>
    <cellStyle name="Dezimal 3 3 2 2 2 2 5" xfId="11866" xr:uid="{00000000-0005-0000-0000-00009B0C0000}"/>
    <cellStyle name="Dezimal 3 3 2 2 2 3" xfId="2410" xr:uid="{00000000-0005-0000-0000-00009C0C0000}"/>
    <cellStyle name="Dezimal 3 3 2 2 2 3 2" xfId="7564" xr:uid="{00000000-0005-0000-0000-00009D0C0000}"/>
    <cellStyle name="Dezimal 3 3 2 2 2 3 2 2" xfId="17346" xr:uid="{00000000-0005-0000-0000-00009E0C0000}"/>
    <cellStyle name="Dezimal 3 3 2 2 2 3 3" xfId="12652" xr:uid="{00000000-0005-0000-0000-00009F0C0000}"/>
    <cellStyle name="Dezimal 3 3 2 2 2 4" xfId="4132" xr:uid="{00000000-0005-0000-0000-0000A00C0000}"/>
    <cellStyle name="Dezimal 3 3 2 2 2 4 2" xfId="9280" xr:uid="{00000000-0005-0000-0000-0000A10C0000}"/>
    <cellStyle name="Dezimal 3 3 2 2 2 4 2 2" xfId="18910" xr:uid="{00000000-0005-0000-0000-0000A20C0000}"/>
    <cellStyle name="Dezimal 3 3 2 2 2 4 3" xfId="14218" xr:uid="{00000000-0005-0000-0000-0000A30C0000}"/>
    <cellStyle name="Dezimal 3 3 2 2 2 5" xfId="5848" xr:uid="{00000000-0005-0000-0000-0000A40C0000}"/>
    <cellStyle name="Dezimal 3 3 2 2 2 5 2" xfId="15782" xr:uid="{00000000-0005-0000-0000-0000A50C0000}"/>
    <cellStyle name="Dezimal 3 3 2 2 2 6" xfId="10997" xr:uid="{00000000-0005-0000-0000-0000A60C0000}"/>
    <cellStyle name="Dezimal 3 3 2 2 3" xfId="1520" xr:uid="{00000000-0005-0000-0000-0000A70C0000}"/>
    <cellStyle name="Dezimal 3 3 2 2 3 2" xfId="3271" xr:uid="{00000000-0005-0000-0000-0000A80C0000}"/>
    <cellStyle name="Dezimal 3 3 2 2 3 2 2" xfId="8421" xr:uid="{00000000-0005-0000-0000-0000A90C0000}"/>
    <cellStyle name="Dezimal 3 3 2 2 3 2 2 2" xfId="18127" xr:uid="{00000000-0005-0000-0000-0000AA0C0000}"/>
    <cellStyle name="Dezimal 3 3 2 2 3 2 3" xfId="13433" xr:uid="{00000000-0005-0000-0000-0000AB0C0000}"/>
    <cellStyle name="Dezimal 3 3 2 2 3 3" xfId="4989" xr:uid="{00000000-0005-0000-0000-0000AC0C0000}"/>
    <cellStyle name="Dezimal 3 3 2 2 3 3 2" xfId="10137" xr:uid="{00000000-0005-0000-0000-0000AD0C0000}"/>
    <cellStyle name="Dezimal 3 3 2 2 3 3 2 2" xfId="19691" xr:uid="{00000000-0005-0000-0000-0000AE0C0000}"/>
    <cellStyle name="Dezimal 3 3 2 2 3 3 3" xfId="14999" xr:uid="{00000000-0005-0000-0000-0000AF0C0000}"/>
    <cellStyle name="Dezimal 3 3 2 2 3 4" xfId="6705" xr:uid="{00000000-0005-0000-0000-0000B00C0000}"/>
    <cellStyle name="Dezimal 3 3 2 2 3 4 2" xfId="16563" xr:uid="{00000000-0005-0000-0000-0000B10C0000}"/>
    <cellStyle name="Dezimal 3 3 2 2 3 5" xfId="11865" xr:uid="{00000000-0005-0000-0000-0000B20C0000}"/>
    <cellStyle name="Dezimal 3 3 2 2 4" xfId="2409" xr:uid="{00000000-0005-0000-0000-0000B30C0000}"/>
    <cellStyle name="Dezimal 3 3 2 2 4 2" xfId="7563" xr:uid="{00000000-0005-0000-0000-0000B40C0000}"/>
    <cellStyle name="Dezimal 3 3 2 2 4 2 2" xfId="17345" xr:uid="{00000000-0005-0000-0000-0000B50C0000}"/>
    <cellStyle name="Dezimal 3 3 2 2 4 3" xfId="12651" xr:uid="{00000000-0005-0000-0000-0000B60C0000}"/>
    <cellStyle name="Dezimal 3 3 2 2 5" xfId="4131" xr:uid="{00000000-0005-0000-0000-0000B70C0000}"/>
    <cellStyle name="Dezimal 3 3 2 2 5 2" xfId="9279" xr:uid="{00000000-0005-0000-0000-0000B80C0000}"/>
    <cellStyle name="Dezimal 3 3 2 2 5 2 2" xfId="18909" xr:uid="{00000000-0005-0000-0000-0000B90C0000}"/>
    <cellStyle name="Dezimal 3 3 2 2 5 3" xfId="14217" xr:uid="{00000000-0005-0000-0000-0000BA0C0000}"/>
    <cellStyle name="Dezimal 3 3 2 2 6" xfId="5847" xr:uid="{00000000-0005-0000-0000-0000BB0C0000}"/>
    <cellStyle name="Dezimal 3 3 2 2 6 2" xfId="15781" xr:uid="{00000000-0005-0000-0000-0000BC0C0000}"/>
    <cellStyle name="Dezimal 3 3 2 2 7" xfId="10996" xr:uid="{00000000-0005-0000-0000-0000BD0C0000}"/>
    <cellStyle name="Dezimal 3 3 2 3" xfId="155" xr:uid="{00000000-0005-0000-0000-0000BE0C0000}"/>
    <cellStyle name="Dezimal 3 3 2 3 2" xfId="1522" xr:uid="{00000000-0005-0000-0000-0000BF0C0000}"/>
    <cellStyle name="Dezimal 3 3 2 3 2 2" xfId="3273" xr:uid="{00000000-0005-0000-0000-0000C00C0000}"/>
    <cellStyle name="Dezimal 3 3 2 3 2 2 2" xfId="8423" xr:uid="{00000000-0005-0000-0000-0000C10C0000}"/>
    <cellStyle name="Dezimal 3 3 2 3 2 2 2 2" xfId="18129" xr:uid="{00000000-0005-0000-0000-0000C20C0000}"/>
    <cellStyle name="Dezimal 3 3 2 3 2 2 3" xfId="13435" xr:uid="{00000000-0005-0000-0000-0000C30C0000}"/>
    <cellStyle name="Dezimal 3 3 2 3 2 3" xfId="4991" xr:uid="{00000000-0005-0000-0000-0000C40C0000}"/>
    <cellStyle name="Dezimal 3 3 2 3 2 3 2" xfId="10139" xr:uid="{00000000-0005-0000-0000-0000C50C0000}"/>
    <cellStyle name="Dezimal 3 3 2 3 2 3 2 2" xfId="19693" xr:uid="{00000000-0005-0000-0000-0000C60C0000}"/>
    <cellStyle name="Dezimal 3 3 2 3 2 3 3" xfId="15001" xr:uid="{00000000-0005-0000-0000-0000C70C0000}"/>
    <cellStyle name="Dezimal 3 3 2 3 2 4" xfId="6707" xr:uid="{00000000-0005-0000-0000-0000C80C0000}"/>
    <cellStyle name="Dezimal 3 3 2 3 2 4 2" xfId="16565" xr:uid="{00000000-0005-0000-0000-0000C90C0000}"/>
    <cellStyle name="Dezimal 3 3 2 3 2 5" xfId="11867" xr:uid="{00000000-0005-0000-0000-0000CA0C0000}"/>
    <cellStyle name="Dezimal 3 3 2 3 3" xfId="2411" xr:uid="{00000000-0005-0000-0000-0000CB0C0000}"/>
    <cellStyle name="Dezimal 3 3 2 3 3 2" xfId="7565" xr:uid="{00000000-0005-0000-0000-0000CC0C0000}"/>
    <cellStyle name="Dezimal 3 3 2 3 3 2 2" xfId="17347" xr:uid="{00000000-0005-0000-0000-0000CD0C0000}"/>
    <cellStyle name="Dezimal 3 3 2 3 3 3" xfId="12653" xr:uid="{00000000-0005-0000-0000-0000CE0C0000}"/>
    <cellStyle name="Dezimal 3 3 2 3 4" xfId="4133" xr:uid="{00000000-0005-0000-0000-0000CF0C0000}"/>
    <cellStyle name="Dezimal 3 3 2 3 4 2" xfId="9281" xr:uid="{00000000-0005-0000-0000-0000D00C0000}"/>
    <cellStyle name="Dezimal 3 3 2 3 4 2 2" xfId="18911" xr:uid="{00000000-0005-0000-0000-0000D10C0000}"/>
    <cellStyle name="Dezimal 3 3 2 3 4 3" xfId="14219" xr:uid="{00000000-0005-0000-0000-0000D20C0000}"/>
    <cellStyle name="Dezimal 3 3 2 3 5" xfId="5849" xr:uid="{00000000-0005-0000-0000-0000D30C0000}"/>
    <cellStyle name="Dezimal 3 3 2 3 5 2" xfId="15783" xr:uid="{00000000-0005-0000-0000-0000D40C0000}"/>
    <cellStyle name="Dezimal 3 3 2 3 6" xfId="10998" xr:uid="{00000000-0005-0000-0000-0000D50C0000}"/>
    <cellStyle name="Dezimal 3 3 2 4" xfId="156" xr:uid="{00000000-0005-0000-0000-0000D60C0000}"/>
    <cellStyle name="Dezimal 3 3 2 4 2" xfId="1523" xr:uid="{00000000-0005-0000-0000-0000D70C0000}"/>
    <cellStyle name="Dezimal 3 3 2 4 2 2" xfId="3274" xr:uid="{00000000-0005-0000-0000-0000D80C0000}"/>
    <cellStyle name="Dezimal 3 3 2 4 2 2 2" xfId="8424" xr:uid="{00000000-0005-0000-0000-0000D90C0000}"/>
    <cellStyle name="Dezimal 3 3 2 4 2 2 2 2" xfId="18130" xr:uid="{00000000-0005-0000-0000-0000DA0C0000}"/>
    <cellStyle name="Dezimal 3 3 2 4 2 2 3" xfId="13436" xr:uid="{00000000-0005-0000-0000-0000DB0C0000}"/>
    <cellStyle name="Dezimal 3 3 2 4 2 3" xfId="4992" xr:uid="{00000000-0005-0000-0000-0000DC0C0000}"/>
    <cellStyle name="Dezimal 3 3 2 4 2 3 2" xfId="10140" xr:uid="{00000000-0005-0000-0000-0000DD0C0000}"/>
    <cellStyle name="Dezimal 3 3 2 4 2 3 2 2" xfId="19694" xr:uid="{00000000-0005-0000-0000-0000DE0C0000}"/>
    <cellStyle name="Dezimal 3 3 2 4 2 3 3" xfId="15002" xr:uid="{00000000-0005-0000-0000-0000DF0C0000}"/>
    <cellStyle name="Dezimal 3 3 2 4 2 4" xfId="6708" xr:uid="{00000000-0005-0000-0000-0000E00C0000}"/>
    <cellStyle name="Dezimal 3 3 2 4 2 4 2" xfId="16566" xr:uid="{00000000-0005-0000-0000-0000E10C0000}"/>
    <cellStyle name="Dezimal 3 3 2 4 2 5" xfId="11868" xr:uid="{00000000-0005-0000-0000-0000E20C0000}"/>
    <cellStyle name="Dezimal 3 3 2 4 3" xfId="2412" xr:uid="{00000000-0005-0000-0000-0000E30C0000}"/>
    <cellStyle name="Dezimal 3 3 2 4 3 2" xfId="7566" xr:uid="{00000000-0005-0000-0000-0000E40C0000}"/>
    <cellStyle name="Dezimal 3 3 2 4 3 2 2" xfId="17348" xr:uid="{00000000-0005-0000-0000-0000E50C0000}"/>
    <cellStyle name="Dezimal 3 3 2 4 3 3" xfId="12654" xr:uid="{00000000-0005-0000-0000-0000E60C0000}"/>
    <cellStyle name="Dezimal 3 3 2 4 4" xfId="4134" xr:uid="{00000000-0005-0000-0000-0000E70C0000}"/>
    <cellStyle name="Dezimal 3 3 2 4 4 2" xfId="9282" xr:uid="{00000000-0005-0000-0000-0000E80C0000}"/>
    <cellStyle name="Dezimal 3 3 2 4 4 2 2" xfId="18912" xr:uid="{00000000-0005-0000-0000-0000E90C0000}"/>
    <cellStyle name="Dezimal 3 3 2 4 4 3" xfId="14220" xr:uid="{00000000-0005-0000-0000-0000EA0C0000}"/>
    <cellStyle name="Dezimal 3 3 2 4 5" xfId="5850" xr:uid="{00000000-0005-0000-0000-0000EB0C0000}"/>
    <cellStyle name="Dezimal 3 3 2 4 5 2" xfId="15784" xr:uid="{00000000-0005-0000-0000-0000EC0C0000}"/>
    <cellStyle name="Dezimal 3 3 2 4 6" xfId="10999" xr:uid="{00000000-0005-0000-0000-0000ED0C0000}"/>
    <cellStyle name="Dezimal 3 3 2 5" xfId="1519" xr:uid="{00000000-0005-0000-0000-0000EE0C0000}"/>
    <cellStyle name="Dezimal 3 3 2 5 2" xfId="3270" xr:uid="{00000000-0005-0000-0000-0000EF0C0000}"/>
    <cellStyle name="Dezimal 3 3 2 5 2 2" xfId="8420" xr:uid="{00000000-0005-0000-0000-0000F00C0000}"/>
    <cellStyle name="Dezimal 3 3 2 5 2 2 2" xfId="18126" xr:uid="{00000000-0005-0000-0000-0000F10C0000}"/>
    <cellStyle name="Dezimal 3 3 2 5 2 3" xfId="13432" xr:uid="{00000000-0005-0000-0000-0000F20C0000}"/>
    <cellStyle name="Dezimal 3 3 2 5 3" xfId="4988" xr:uid="{00000000-0005-0000-0000-0000F30C0000}"/>
    <cellStyle name="Dezimal 3 3 2 5 3 2" xfId="10136" xr:uid="{00000000-0005-0000-0000-0000F40C0000}"/>
    <cellStyle name="Dezimal 3 3 2 5 3 2 2" xfId="19690" xr:uid="{00000000-0005-0000-0000-0000F50C0000}"/>
    <cellStyle name="Dezimal 3 3 2 5 3 3" xfId="14998" xr:uid="{00000000-0005-0000-0000-0000F60C0000}"/>
    <cellStyle name="Dezimal 3 3 2 5 4" xfId="6704" xr:uid="{00000000-0005-0000-0000-0000F70C0000}"/>
    <cellStyle name="Dezimal 3 3 2 5 4 2" xfId="16562" xr:uid="{00000000-0005-0000-0000-0000F80C0000}"/>
    <cellStyle name="Dezimal 3 3 2 5 5" xfId="11864" xr:uid="{00000000-0005-0000-0000-0000F90C0000}"/>
    <cellStyle name="Dezimal 3 3 2 6" xfId="2408" xr:uid="{00000000-0005-0000-0000-0000FA0C0000}"/>
    <cellStyle name="Dezimal 3 3 2 6 2" xfId="7562" xr:uid="{00000000-0005-0000-0000-0000FB0C0000}"/>
    <cellStyle name="Dezimal 3 3 2 6 2 2" xfId="17344" xr:uid="{00000000-0005-0000-0000-0000FC0C0000}"/>
    <cellStyle name="Dezimal 3 3 2 6 3" xfId="12650" xr:uid="{00000000-0005-0000-0000-0000FD0C0000}"/>
    <cellStyle name="Dezimal 3 3 2 7" xfId="4130" xr:uid="{00000000-0005-0000-0000-0000FE0C0000}"/>
    <cellStyle name="Dezimal 3 3 2 7 2" xfId="9278" xr:uid="{00000000-0005-0000-0000-0000FF0C0000}"/>
    <cellStyle name="Dezimal 3 3 2 7 2 2" xfId="18908" xr:uid="{00000000-0005-0000-0000-0000000D0000}"/>
    <cellStyle name="Dezimal 3 3 2 7 3" xfId="14216" xr:uid="{00000000-0005-0000-0000-0000010D0000}"/>
    <cellStyle name="Dezimal 3 3 2 8" xfId="5846" xr:uid="{00000000-0005-0000-0000-0000020D0000}"/>
    <cellStyle name="Dezimal 3 3 2 8 2" xfId="15780" xr:uid="{00000000-0005-0000-0000-0000030D0000}"/>
    <cellStyle name="Dezimal 3 3 2 9" xfId="10995" xr:uid="{00000000-0005-0000-0000-0000040D0000}"/>
    <cellStyle name="Dezimal 3 3 3" xfId="157" xr:uid="{00000000-0005-0000-0000-0000050D0000}"/>
    <cellStyle name="Dezimal 3 3 3 2" xfId="158" xr:uid="{00000000-0005-0000-0000-0000060D0000}"/>
    <cellStyle name="Dezimal 3 3 3 2 2" xfId="1525" xr:uid="{00000000-0005-0000-0000-0000070D0000}"/>
    <cellStyle name="Dezimal 3 3 3 2 2 2" xfId="3276" xr:uid="{00000000-0005-0000-0000-0000080D0000}"/>
    <cellStyle name="Dezimal 3 3 3 2 2 2 2" xfId="8426" xr:uid="{00000000-0005-0000-0000-0000090D0000}"/>
    <cellStyle name="Dezimal 3 3 3 2 2 2 2 2" xfId="18132" xr:uid="{00000000-0005-0000-0000-00000A0D0000}"/>
    <cellStyle name="Dezimal 3 3 3 2 2 2 3" xfId="13438" xr:uid="{00000000-0005-0000-0000-00000B0D0000}"/>
    <cellStyle name="Dezimal 3 3 3 2 2 3" xfId="4994" xr:uid="{00000000-0005-0000-0000-00000C0D0000}"/>
    <cellStyle name="Dezimal 3 3 3 2 2 3 2" xfId="10142" xr:uid="{00000000-0005-0000-0000-00000D0D0000}"/>
    <cellStyle name="Dezimal 3 3 3 2 2 3 2 2" xfId="19696" xr:uid="{00000000-0005-0000-0000-00000E0D0000}"/>
    <cellStyle name="Dezimal 3 3 3 2 2 3 3" xfId="15004" xr:uid="{00000000-0005-0000-0000-00000F0D0000}"/>
    <cellStyle name="Dezimal 3 3 3 2 2 4" xfId="6710" xr:uid="{00000000-0005-0000-0000-0000100D0000}"/>
    <cellStyle name="Dezimal 3 3 3 2 2 4 2" xfId="16568" xr:uid="{00000000-0005-0000-0000-0000110D0000}"/>
    <cellStyle name="Dezimal 3 3 3 2 2 5" xfId="11870" xr:uid="{00000000-0005-0000-0000-0000120D0000}"/>
    <cellStyle name="Dezimal 3 3 3 2 3" xfId="2414" xr:uid="{00000000-0005-0000-0000-0000130D0000}"/>
    <cellStyle name="Dezimal 3 3 3 2 3 2" xfId="7568" xr:uid="{00000000-0005-0000-0000-0000140D0000}"/>
    <cellStyle name="Dezimal 3 3 3 2 3 2 2" xfId="17350" xr:uid="{00000000-0005-0000-0000-0000150D0000}"/>
    <cellStyle name="Dezimal 3 3 3 2 3 3" xfId="12656" xr:uid="{00000000-0005-0000-0000-0000160D0000}"/>
    <cellStyle name="Dezimal 3 3 3 2 4" xfId="4136" xr:uid="{00000000-0005-0000-0000-0000170D0000}"/>
    <cellStyle name="Dezimal 3 3 3 2 4 2" xfId="9284" xr:uid="{00000000-0005-0000-0000-0000180D0000}"/>
    <cellStyle name="Dezimal 3 3 3 2 4 2 2" xfId="18914" xr:uid="{00000000-0005-0000-0000-0000190D0000}"/>
    <cellStyle name="Dezimal 3 3 3 2 4 3" xfId="14222" xr:uid="{00000000-0005-0000-0000-00001A0D0000}"/>
    <cellStyle name="Dezimal 3 3 3 2 5" xfId="5852" xr:uid="{00000000-0005-0000-0000-00001B0D0000}"/>
    <cellStyle name="Dezimal 3 3 3 2 5 2" xfId="15786" xr:uid="{00000000-0005-0000-0000-00001C0D0000}"/>
    <cellStyle name="Dezimal 3 3 3 2 6" xfId="11001" xr:uid="{00000000-0005-0000-0000-00001D0D0000}"/>
    <cellStyle name="Dezimal 3 3 3 3" xfId="1524" xr:uid="{00000000-0005-0000-0000-00001E0D0000}"/>
    <cellStyle name="Dezimal 3 3 3 3 2" xfId="3275" xr:uid="{00000000-0005-0000-0000-00001F0D0000}"/>
    <cellStyle name="Dezimal 3 3 3 3 2 2" xfId="8425" xr:uid="{00000000-0005-0000-0000-0000200D0000}"/>
    <cellStyle name="Dezimal 3 3 3 3 2 2 2" xfId="18131" xr:uid="{00000000-0005-0000-0000-0000210D0000}"/>
    <cellStyle name="Dezimal 3 3 3 3 2 3" xfId="13437" xr:uid="{00000000-0005-0000-0000-0000220D0000}"/>
    <cellStyle name="Dezimal 3 3 3 3 3" xfId="4993" xr:uid="{00000000-0005-0000-0000-0000230D0000}"/>
    <cellStyle name="Dezimal 3 3 3 3 3 2" xfId="10141" xr:uid="{00000000-0005-0000-0000-0000240D0000}"/>
    <cellStyle name="Dezimal 3 3 3 3 3 2 2" xfId="19695" xr:uid="{00000000-0005-0000-0000-0000250D0000}"/>
    <cellStyle name="Dezimal 3 3 3 3 3 3" xfId="15003" xr:uid="{00000000-0005-0000-0000-0000260D0000}"/>
    <cellStyle name="Dezimal 3 3 3 3 4" xfId="6709" xr:uid="{00000000-0005-0000-0000-0000270D0000}"/>
    <cellStyle name="Dezimal 3 3 3 3 4 2" xfId="16567" xr:uid="{00000000-0005-0000-0000-0000280D0000}"/>
    <cellStyle name="Dezimal 3 3 3 3 5" xfId="11869" xr:uid="{00000000-0005-0000-0000-0000290D0000}"/>
    <cellStyle name="Dezimal 3 3 3 4" xfId="2413" xr:uid="{00000000-0005-0000-0000-00002A0D0000}"/>
    <cellStyle name="Dezimal 3 3 3 4 2" xfId="7567" xr:uid="{00000000-0005-0000-0000-00002B0D0000}"/>
    <cellStyle name="Dezimal 3 3 3 4 2 2" xfId="17349" xr:uid="{00000000-0005-0000-0000-00002C0D0000}"/>
    <cellStyle name="Dezimal 3 3 3 4 3" xfId="12655" xr:uid="{00000000-0005-0000-0000-00002D0D0000}"/>
    <cellStyle name="Dezimal 3 3 3 5" xfId="4135" xr:uid="{00000000-0005-0000-0000-00002E0D0000}"/>
    <cellStyle name="Dezimal 3 3 3 5 2" xfId="9283" xr:uid="{00000000-0005-0000-0000-00002F0D0000}"/>
    <cellStyle name="Dezimal 3 3 3 5 2 2" xfId="18913" xr:uid="{00000000-0005-0000-0000-0000300D0000}"/>
    <cellStyle name="Dezimal 3 3 3 5 3" xfId="14221" xr:uid="{00000000-0005-0000-0000-0000310D0000}"/>
    <cellStyle name="Dezimal 3 3 3 6" xfId="5851" xr:uid="{00000000-0005-0000-0000-0000320D0000}"/>
    <cellStyle name="Dezimal 3 3 3 6 2" xfId="15785" xr:uid="{00000000-0005-0000-0000-0000330D0000}"/>
    <cellStyle name="Dezimal 3 3 3 7" xfId="11000" xr:uid="{00000000-0005-0000-0000-0000340D0000}"/>
    <cellStyle name="Dezimal 3 3 4" xfId="159" xr:uid="{00000000-0005-0000-0000-0000350D0000}"/>
    <cellStyle name="Dezimal 3 3 4 2" xfId="1526" xr:uid="{00000000-0005-0000-0000-0000360D0000}"/>
    <cellStyle name="Dezimal 3 3 4 2 2" xfId="3277" xr:uid="{00000000-0005-0000-0000-0000370D0000}"/>
    <cellStyle name="Dezimal 3 3 4 2 2 2" xfId="8427" xr:uid="{00000000-0005-0000-0000-0000380D0000}"/>
    <cellStyle name="Dezimal 3 3 4 2 2 2 2" xfId="18133" xr:uid="{00000000-0005-0000-0000-0000390D0000}"/>
    <cellStyle name="Dezimal 3 3 4 2 2 3" xfId="13439" xr:uid="{00000000-0005-0000-0000-00003A0D0000}"/>
    <cellStyle name="Dezimal 3 3 4 2 3" xfId="4995" xr:uid="{00000000-0005-0000-0000-00003B0D0000}"/>
    <cellStyle name="Dezimal 3 3 4 2 3 2" xfId="10143" xr:uid="{00000000-0005-0000-0000-00003C0D0000}"/>
    <cellStyle name="Dezimal 3 3 4 2 3 2 2" xfId="19697" xr:uid="{00000000-0005-0000-0000-00003D0D0000}"/>
    <cellStyle name="Dezimal 3 3 4 2 3 3" xfId="15005" xr:uid="{00000000-0005-0000-0000-00003E0D0000}"/>
    <cellStyle name="Dezimal 3 3 4 2 4" xfId="6711" xr:uid="{00000000-0005-0000-0000-00003F0D0000}"/>
    <cellStyle name="Dezimal 3 3 4 2 4 2" xfId="16569" xr:uid="{00000000-0005-0000-0000-0000400D0000}"/>
    <cellStyle name="Dezimal 3 3 4 2 5" xfId="11871" xr:uid="{00000000-0005-0000-0000-0000410D0000}"/>
    <cellStyle name="Dezimal 3 3 4 3" xfId="2415" xr:uid="{00000000-0005-0000-0000-0000420D0000}"/>
    <cellStyle name="Dezimal 3 3 4 3 2" xfId="7569" xr:uid="{00000000-0005-0000-0000-0000430D0000}"/>
    <cellStyle name="Dezimal 3 3 4 3 2 2" xfId="17351" xr:uid="{00000000-0005-0000-0000-0000440D0000}"/>
    <cellStyle name="Dezimal 3 3 4 3 3" xfId="12657" xr:uid="{00000000-0005-0000-0000-0000450D0000}"/>
    <cellStyle name="Dezimal 3 3 4 4" xfId="4137" xr:uid="{00000000-0005-0000-0000-0000460D0000}"/>
    <cellStyle name="Dezimal 3 3 4 4 2" xfId="9285" xr:uid="{00000000-0005-0000-0000-0000470D0000}"/>
    <cellStyle name="Dezimal 3 3 4 4 2 2" xfId="18915" xr:uid="{00000000-0005-0000-0000-0000480D0000}"/>
    <cellStyle name="Dezimal 3 3 4 4 3" xfId="14223" xr:uid="{00000000-0005-0000-0000-0000490D0000}"/>
    <cellStyle name="Dezimal 3 3 4 5" xfId="5853" xr:uid="{00000000-0005-0000-0000-00004A0D0000}"/>
    <cellStyle name="Dezimal 3 3 4 5 2" xfId="15787" xr:uid="{00000000-0005-0000-0000-00004B0D0000}"/>
    <cellStyle name="Dezimal 3 3 4 6" xfId="11002" xr:uid="{00000000-0005-0000-0000-00004C0D0000}"/>
    <cellStyle name="Dezimal 3 3 5" xfId="160" xr:uid="{00000000-0005-0000-0000-00004D0D0000}"/>
    <cellStyle name="Dezimal 3 3 5 2" xfId="1527" xr:uid="{00000000-0005-0000-0000-00004E0D0000}"/>
    <cellStyle name="Dezimal 3 3 5 2 2" xfId="3278" xr:uid="{00000000-0005-0000-0000-00004F0D0000}"/>
    <cellStyle name="Dezimal 3 3 5 2 2 2" xfId="8428" xr:uid="{00000000-0005-0000-0000-0000500D0000}"/>
    <cellStyle name="Dezimal 3 3 5 2 2 2 2" xfId="18134" xr:uid="{00000000-0005-0000-0000-0000510D0000}"/>
    <cellStyle name="Dezimal 3 3 5 2 2 3" xfId="13440" xr:uid="{00000000-0005-0000-0000-0000520D0000}"/>
    <cellStyle name="Dezimal 3 3 5 2 3" xfId="4996" xr:uid="{00000000-0005-0000-0000-0000530D0000}"/>
    <cellStyle name="Dezimal 3 3 5 2 3 2" xfId="10144" xr:uid="{00000000-0005-0000-0000-0000540D0000}"/>
    <cellStyle name="Dezimal 3 3 5 2 3 2 2" xfId="19698" xr:uid="{00000000-0005-0000-0000-0000550D0000}"/>
    <cellStyle name="Dezimal 3 3 5 2 3 3" xfId="15006" xr:uid="{00000000-0005-0000-0000-0000560D0000}"/>
    <cellStyle name="Dezimal 3 3 5 2 4" xfId="6712" xr:uid="{00000000-0005-0000-0000-0000570D0000}"/>
    <cellStyle name="Dezimal 3 3 5 2 4 2" xfId="16570" xr:uid="{00000000-0005-0000-0000-0000580D0000}"/>
    <cellStyle name="Dezimal 3 3 5 2 5" xfId="11872" xr:uid="{00000000-0005-0000-0000-0000590D0000}"/>
    <cellStyle name="Dezimal 3 3 5 3" xfId="2416" xr:uid="{00000000-0005-0000-0000-00005A0D0000}"/>
    <cellStyle name="Dezimal 3 3 5 3 2" xfId="7570" xr:uid="{00000000-0005-0000-0000-00005B0D0000}"/>
    <cellStyle name="Dezimal 3 3 5 3 2 2" xfId="17352" xr:uid="{00000000-0005-0000-0000-00005C0D0000}"/>
    <cellStyle name="Dezimal 3 3 5 3 3" xfId="12658" xr:uid="{00000000-0005-0000-0000-00005D0D0000}"/>
    <cellStyle name="Dezimal 3 3 5 4" xfId="4138" xr:uid="{00000000-0005-0000-0000-00005E0D0000}"/>
    <cellStyle name="Dezimal 3 3 5 4 2" xfId="9286" xr:uid="{00000000-0005-0000-0000-00005F0D0000}"/>
    <cellStyle name="Dezimal 3 3 5 4 2 2" xfId="18916" xr:uid="{00000000-0005-0000-0000-0000600D0000}"/>
    <cellStyle name="Dezimal 3 3 5 4 3" xfId="14224" xr:uid="{00000000-0005-0000-0000-0000610D0000}"/>
    <cellStyle name="Dezimal 3 3 5 5" xfId="5854" xr:uid="{00000000-0005-0000-0000-0000620D0000}"/>
    <cellStyle name="Dezimal 3 3 5 5 2" xfId="15788" xr:uid="{00000000-0005-0000-0000-0000630D0000}"/>
    <cellStyle name="Dezimal 3 3 5 6" xfId="11003" xr:uid="{00000000-0005-0000-0000-0000640D0000}"/>
    <cellStyle name="Dezimal 3 3 6" xfId="1518" xr:uid="{00000000-0005-0000-0000-0000650D0000}"/>
    <cellStyle name="Dezimal 3 3 6 2" xfId="3269" xr:uid="{00000000-0005-0000-0000-0000660D0000}"/>
    <cellStyle name="Dezimal 3 3 6 2 2" xfId="8419" xr:uid="{00000000-0005-0000-0000-0000670D0000}"/>
    <cellStyle name="Dezimal 3 3 6 2 2 2" xfId="18125" xr:uid="{00000000-0005-0000-0000-0000680D0000}"/>
    <cellStyle name="Dezimal 3 3 6 2 3" xfId="13431" xr:uid="{00000000-0005-0000-0000-0000690D0000}"/>
    <cellStyle name="Dezimal 3 3 6 3" xfId="4987" xr:uid="{00000000-0005-0000-0000-00006A0D0000}"/>
    <cellStyle name="Dezimal 3 3 6 3 2" xfId="10135" xr:uid="{00000000-0005-0000-0000-00006B0D0000}"/>
    <cellStyle name="Dezimal 3 3 6 3 2 2" xfId="19689" xr:uid="{00000000-0005-0000-0000-00006C0D0000}"/>
    <cellStyle name="Dezimal 3 3 6 3 3" xfId="14997" xr:uid="{00000000-0005-0000-0000-00006D0D0000}"/>
    <cellStyle name="Dezimal 3 3 6 4" xfId="6703" xr:uid="{00000000-0005-0000-0000-00006E0D0000}"/>
    <cellStyle name="Dezimal 3 3 6 4 2" xfId="16561" xr:uid="{00000000-0005-0000-0000-00006F0D0000}"/>
    <cellStyle name="Dezimal 3 3 6 5" xfId="11863" xr:uid="{00000000-0005-0000-0000-0000700D0000}"/>
    <cellStyle name="Dezimal 3 3 7" xfId="2407" xr:uid="{00000000-0005-0000-0000-0000710D0000}"/>
    <cellStyle name="Dezimal 3 3 7 2" xfId="7561" xr:uid="{00000000-0005-0000-0000-0000720D0000}"/>
    <cellStyle name="Dezimal 3 3 7 2 2" xfId="17343" xr:uid="{00000000-0005-0000-0000-0000730D0000}"/>
    <cellStyle name="Dezimal 3 3 7 3" xfId="12649" xr:uid="{00000000-0005-0000-0000-0000740D0000}"/>
    <cellStyle name="Dezimal 3 3 8" xfId="4129" xr:uid="{00000000-0005-0000-0000-0000750D0000}"/>
    <cellStyle name="Dezimal 3 3 8 2" xfId="9277" xr:uid="{00000000-0005-0000-0000-0000760D0000}"/>
    <cellStyle name="Dezimal 3 3 8 2 2" xfId="18907" xr:uid="{00000000-0005-0000-0000-0000770D0000}"/>
    <cellStyle name="Dezimal 3 3 8 3" xfId="14215" xr:uid="{00000000-0005-0000-0000-0000780D0000}"/>
    <cellStyle name="Dezimal 3 3 9" xfId="5845" xr:uid="{00000000-0005-0000-0000-0000790D0000}"/>
    <cellStyle name="Dezimal 3 3 9 2" xfId="15779" xr:uid="{00000000-0005-0000-0000-00007A0D0000}"/>
    <cellStyle name="Dezimal 3 4" xfId="161" xr:uid="{00000000-0005-0000-0000-00007B0D0000}"/>
    <cellStyle name="Dezimal 3 4 2" xfId="1528" xr:uid="{00000000-0005-0000-0000-00007C0D0000}"/>
    <cellStyle name="Dezimal 3 4 2 2" xfId="3279" xr:uid="{00000000-0005-0000-0000-00007D0D0000}"/>
    <cellStyle name="Dezimal 3 4 2 2 2" xfId="8429" xr:uid="{00000000-0005-0000-0000-00007E0D0000}"/>
    <cellStyle name="Dezimal 3 4 2 2 2 2" xfId="18135" xr:uid="{00000000-0005-0000-0000-00007F0D0000}"/>
    <cellStyle name="Dezimal 3 4 2 2 3" xfId="13441" xr:uid="{00000000-0005-0000-0000-0000800D0000}"/>
    <cellStyle name="Dezimal 3 4 2 3" xfId="4997" xr:uid="{00000000-0005-0000-0000-0000810D0000}"/>
    <cellStyle name="Dezimal 3 4 2 3 2" xfId="10145" xr:uid="{00000000-0005-0000-0000-0000820D0000}"/>
    <cellStyle name="Dezimal 3 4 2 3 2 2" xfId="19699" xr:uid="{00000000-0005-0000-0000-0000830D0000}"/>
    <cellStyle name="Dezimal 3 4 2 3 3" xfId="15007" xr:uid="{00000000-0005-0000-0000-0000840D0000}"/>
    <cellStyle name="Dezimal 3 4 2 4" xfId="6713" xr:uid="{00000000-0005-0000-0000-0000850D0000}"/>
    <cellStyle name="Dezimal 3 4 2 4 2" xfId="16571" xr:uid="{00000000-0005-0000-0000-0000860D0000}"/>
    <cellStyle name="Dezimal 3 4 2 5" xfId="11873" xr:uid="{00000000-0005-0000-0000-0000870D0000}"/>
    <cellStyle name="Dezimal 3 4 3" xfId="2417" xr:uid="{00000000-0005-0000-0000-0000880D0000}"/>
    <cellStyle name="Dezimal 3 4 3 2" xfId="7571" xr:uid="{00000000-0005-0000-0000-0000890D0000}"/>
    <cellStyle name="Dezimal 3 4 3 2 2" xfId="17353" xr:uid="{00000000-0005-0000-0000-00008A0D0000}"/>
    <cellStyle name="Dezimal 3 4 3 3" xfId="12659" xr:uid="{00000000-0005-0000-0000-00008B0D0000}"/>
    <cellStyle name="Dezimal 3 4 4" xfId="4139" xr:uid="{00000000-0005-0000-0000-00008C0D0000}"/>
    <cellStyle name="Dezimal 3 4 4 2" xfId="9287" xr:uid="{00000000-0005-0000-0000-00008D0D0000}"/>
    <cellStyle name="Dezimal 3 4 4 2 2" xfId="18917" xr:uid="{00000000-0005-0000-0000-00008E0D0000}"/>
    <cellStyle name="Dezimal 3 4 4 3" xfId="14225" xr:uid="{00000000-0005-0000-0000-00008F0D0000}"/>
    <cellStyle name="Dezimal 3 4 5" xfId="5855" xr:uid="{00000000-0005-0000-0000-0000900D0000}"/>
    <cellStyle name="Dezimal 3 4 5 2" xfId="15789" xr:uid="{00000000-0005-0000-0000-0000910D0000}"/>
    <cellStyle name="Dezimal 3 4 6" xfId="11004" xr:uid="{00000000-0005-0000-0000-0000920D0000}"/>
    <cellStyle name="Dezimal 3 5" xfId="1456" xr:uid="{00000000-0005-0000-0000-0000930D0000}"/>
    <cellStyle name="Dezimal 3 5 2" xfId="3207" xr:uid="{00000000-0005-0000-0000-0000940D0000}"/>
    <cellStyle name="Dezimal 3 5 2 2" xfId="8357" xr:uid="{00000000-0005-0000-0000-0000950D0000}"/>
    <cellStyle name="Dezimal 3 5 2 2 2" xfId="18063" xr:uid="{00000000-0005-0000-0000-0000960D0000}"/>
    <cellStyle name="Dezimal 3 5 2 3" xfId="13369" xr:uid="{00000000-0005-0000-0000-0000970D0000}"/>
    <cellStyle name="Dezimal 3 5 3" xfId="4925" xr:uid="{00000000-0005-0000-0000-0000980D0000}"/>
    <cellStyle name="Dezimal 3 5 3 2" xfId="10073" xr:uid="{00000000-0005-0000-0000-0000990D0000}"/>
    <cellStyle name="Dezimal 3 5 3 2 2" xfId="19627" xr:uid="{00000000-0005-0000-0000-00009A0D0000}"/>
    <cellStyle name="Dezimal 3 5 3 3" xfId="14935" xr:uid="{00000000-0005-0000-0000-00009B0D0000}"/>
    <cellStyle name="Dezimal 3 5 4" xfId="6641" xr:uid="{00000000-0005-0000-0000-00009C0D0000}"/>
    <cellStyle name="Dezimal 3 5 4 2" xfId="16499" xr:uid="{00000000-0005-0000-0000-00009D0D0000}"/>
    <cellStyle name="Dezimal 3 5 5" xfId="11801" xr:uid="{00000000-0005-0000-0000-00009E0D0000}"/>
    <cellStyle name="Dezimal 3 6" xfId="2345" xr:uid="{00000000-0005-0000-0000-00009F0D0000}"/>
    <cellStyle name="Dezimal 3 6 2" xfId="7499" xr:uid="{00000000-0005-0000-0000-0000A00D0000}"/>
    <cellStyle name="Dezimal 3 6 2 2" xfId="17281" xr:uid="{00000000-0005-0000-0000-0000A10D0000}"/>
    <cellStyle name="Dezimal 3 6 3" xfId="12587" xr:uid="{00000000-0005-0000-0000-0000A20D0000}"/>
    <cellStyle name="Dezimal 3 7" xfId="4067" xr:uid="{00000000-0005-0000-0000-0000A30D0000}"/>
    <cellStyle name="Dezimal 3 7 2" xfId="9215" xr:uid="{00000000-0005-0000-0000-0000A40D0000}"/>
    <cellStyle name="Dezimal 3 7 2 2" xfId="18845" xr:uid="{00000000-0005-0000-0000-0000A50D0000}"/>
    <cellStyle name="Dezimal 3 7 3" xfId="14153" xr:uid="{00000000-0005-0000-0000-0000A60D0000}"/>
    <cellStyle name="Dezimal 3 8" xfId="5783" xr:uid="{00000000-0005-0000-0000-0000A70D0000}"/>
    <cellStyle name="Dezimal 3 8 2" xfId="15717" xr:uid="{00000000-0005-0000-0000-0000A80D0000}"/>
    <cellStyle name="Dezimal 3 9" xfId="10932" xr:uid="{00000000-0005-0000-0000-0000A90D0000}"/>
    <cellStyle name="Dezimal 4" xfId="162" xr:uid="{00000000-0005-0000-0000-0000AA0D0000}"/>
    <cellStyle name="Dezimal 4 10" xfId="5856" xr:uid="{00000000-0005-0000-0000-0000AB0D0000}"/>
    <cellStyle name="Dezimal 4 10 2" xfId="15790" xr:uid="{00000000-0005-0000-0000-0000AC0D0000}"/>
    <cellStyle name="Dezimal 4 11" xfId="11005" xr:uid="{00000000-0005-0000-0000-0000AD0D0000}"/>
    <cellStyle name="Dezimal 4 2" xfId="163" xr:uid="{00000000-0005-0000-0000-0000AE0D0000}"/>
    <cellStyle name="Dezimal 4 2 2" xfId="164" xr:uid="{00000000-0005-0000-0000-0000AF0D0000}"/>
    <cellStyle name="Dezimal 4 2 2 2" xfId="165" xr:uid="{00000000-0005-0000-0000-0000B00D0000}"/>
    <cellStyle name="Dezimal 4 2 2 2 2" xfId="1532" xr:uid="{00000000-0005-0000-0000-0000B10D0000}"/>
    <cellStyle name="Dezimal 4 2 2 2 2 2" xfId="3283" xr:uid="{00000000-0005-0000-0000-0000B20D0000}"/>
    <cellStyle name="Dezimal 4 2 2 2 2 2 2" xfId="8433" xr:uid="{00000000-0005-0000-0000-0000B30D0000}"/>
    <cellStyle name="Dezimal 4 2 2 2 2 2 2 2" xfId="18139" xr:uid="{00000000-0005-0000-0000-0000B40D0000}"/>
    <cellStyle name="Dezimal 4 2 2 2 2 2 3" xfId="13445" xr:uid="{00000000-0005-0000-0000-0000B50D0000}"/>
    <cellStyle name="Dezimal 4 2 2 2 2 3" xfId="5001" xr:uid="{00000000-0005-0000-0000-0000B60D0000}"/>
    <cellStyle name="Dezimal 4 2 2 2 2 3 2" xfId="10149" xr:uid="{00000000-0005-0000-0000-0000B70D0000}"/>
    <cellStyle name="Dezimal 4 2 2 2 2 3 2 2" xfId="19703" xr:uid="{00000000-0005-0000-0000-0000B80D0000}"/>
    <cellStyle name="Dezimal 4 2 2 2 2 3 3" xfId="15011" xr:uid="{00000000-0005-0000-0000-0000B90D0000}"/>
    <cellStyle name="Dezimal 4 2 2 2 2 4" xfId="6717" xr:uid="{00000000-0005-0000-0000-0000BA0D0000}"/>
    <cellStyle name="Dezimal 4 2 2 2 2 4 2" xfId="16575" xr:uid="{00000000-0005-0000-0000-0000BB0D0000}"/>
    <cellStyle name="Dezimal 4 2 2 2 2 5" xfId="11877" xr:uid="{00000000-0005-0000-0000-0000BC0D0000}"/>
    <cellStyle name="Dezimal 4 2 2 2 3" xfId="2421" xr:uid="{00000000-0005-0000-0000-0000BD0D0000}"/>
    <cellStyle name="Dezimal 4 2 2 2 3 2" xfId="7575" xr:uid="{00000000-0005-0000-0000-0000BE0D0000}"/>
    <cellStyle name="Dezimal 4 2 2 2 3 2 2" xfId="17357" xr:uid="{00000000-0005-0000-0000-0000BF0D0000}"/>
    <cellStyle name="Dezimal 4 2 2 2 3 3" xfId="12663" xr:uid="{00000000-0005-0000-0000-0000C00D0000}"/>
    <cellStyle name="Dezimal 4 2 2 2 4" xfId="4143" xr:uid="{00000000-0005-0000-0000-0000C10D0000}"/>
    <cellStyle name="Dezimal 4 2 2 2 4 2" xfId="9291" xr:uid="{00000000-0005-0000-0000-0000C20D0000}"/>
    <cellStyle name="Dezimal 4 2 2 2 4 2 2" xfId="18921" xr:uid="{00000000-0005-0000-0000-0000C30D0000}"/>
    <cellStyle name="Dezimal 4 2 2 2 4 3" xfId="14229" xr:uid="{00000000-0005-0000-0000-0000C40D0000}"/>
    <cellStyle name="Dezimal 4 2 2 2 5" xfId="5859" xr:uid="{00000000-0005-0000-0000-0000C50D0000}"/>
    <cellStyle name="Dezimal 4 2 2 2 5 2" xfId="15793" xr:uid="{00000000-0005-0000-0000-0000C60D0000}"/>
    <cellStyle name="Dezimal 4 2 2 2 6" xfId="11008" xr:uid="{00000000-0005-0000-0000-0000C70D0000}"/>
    <cellStyle name="Dezimal 4 2 2 3" xfId="1531" xr:uid="{00000000-0005-0000-0000-0000C80D0000}"/>
    <cellStyle name="Dezimal 4 2 2 3 2" xfId="3282" xr:uid="{00000000-0005-0000-0000-0000C90D0000}"/>
    <cellStyle name="Dezimal 4 2 2 3 2 2" xfId="8432" xr:uid="{00000000-0005-0000-0000-0000CA0D0000}"/>
    <cellStyle name="Dezimal 4 2 2 3 2 2 2" xfId="18138" xr:uid="{00000000-0005-0000-0000-0000CB0D0000}"/>
    <cellStyle name="Dezimal 4 2 2 3 2 3" xfId="13444" xr:uid="{00000000-0005-0000-0000-0000CC0D0000}"/>
    <cellStyle name="Dezimal 4 2 2 3 3" xfId="5000" xr:uid="{00000000-0005-0000-0000-0000CD0D0000}"/>
    <cellStyle name="Dezimal 4 2 2 3 3 2" xfId="10148" xr:uid="{00000000-0005-0000-0000-0000CE0D0000}"/>
    <cellStyle name="Dezimal 4 2 2 3 3 2 2" xfId="19702" xr:uid="{00000000-0005-0000-0000-0000CF0D0000}"/>
    <cellStyle name="Dezimal 4 2 2 3 3 3" xfId="15010" xr:uid="{00000000-0005-0000-0000-0000D00D0000}"/>
    <cellStyle name="Dezimal 4 2 2 3 4" xfId="6716" xr:uid="{00000000-0005-0000-0000-0000D10D0000}"/>
    <cellStyle name="Dezimal 4 2 2 3 4 2" xfId="16574" xr:uid="{00000000-0005-0000-0000-0000D20D0000}"/>
    <cellStyle name="Dezimal 4 2 2 3 5" xfId="11876" xr:uid="{00000000-0005-0000-0000-0000D30D0000}"/>
    <cellStyle name="Dezimal 4 2 2 4" xfId="2420" xr:uid="{00000000-0005-0000-0000-0000D40D0000}"/>
    <cellStyle name="Dezimal 4 2 2 4 2" xfId="7574" xr:uid="{00000000-0005-0000-0000-0000D50D0000}"/>
    <cellStyle name="Dezimal 4 2 2 4 2 2" xfId="17356" xr:uid="{00000000-0005-0000-0000-0000D60D0000}"/>
    <cellStyle name="Dezimal 4 2 2 4 3" xfId="12662" xr:uid="{00000000-0005-0000-0000-0000D70D0000}"/>
    <cellStyle name="Dezimal 4 2 2 5" xfId="4142" xr:uid="{00000000-0005-0000-0000-0000D80D0000}"/>
    <cellStyle name="Dezimal 4 2 2 5 2" xfId="9290" xr:uid="{00000000-0005-0000-0000-0000D90D0000}"/>
    <cellStyle name="Dezimal 4 2 2 5 2 2" xfId="18920" xr:uid="{00000000-0005-0000-0000-0000DA0D0000}"/>
    <cellStyle name="Dezimal 4 2 2 5 3" xfId="14228" xr:uid="{00000000-0005-0000-0000-0000DB0D0000}"/>
    <cellStyle name="Dezimal 4 2 2 6" xfId="5858" xr:uid="{00000000-0005-0000-0000-0000DC0D0000}"/>
    <cellStyle name="Dezimal 4 2 2 6 2" xfId="15792" xr:uid="{00000000-0005-0000-0000-0000DD0D0000}"/>
    <cellStyle name="Dezimal 4 2 2 7" xfId="11007" xr:uid="{00000000-0005-0000-0000-0000DE0D0000}"/>
    <cellStyle name="Dezimal 4 2 3" xfId="166" xr:uid="{00000000-0005-0000-0000-0000DF0D0000}"/>
    <cellStyle name="Dezimal 4 2 3 2" xfId="1533" xr:uid="{00000000-0005-0000-0000-0000E00D0000}"/>
    <cellStyle name="Dezimal 4 2 3 2 2" xfId="3284" xr:uid="{00000000-0005-0000-0000-0000E10D0000}"/>
    <cellStyle name="Dezimal 4 2 3 2 2 2" xfId="8434" xr:uid="{00000000-0005-0000-0000-0000E20D0000}"/>
    <cellStyle name="Dezimal 4 2 3 2 2 2 2" xfId="18140" xr:uid="{00000000-0005-0000-0000-0000E30D0000}"/>
    <cellStyle name="Dezimal 4 2 3 2 2 3" xfId="13446" xr:uid="{00000000-0005-0000-0000-0000E40D0000}"/>
    <cellStyle name="Dezimal 4 2 3 2 3" xfId="5002" xr:uid="{00000000-0005-0000-0000-0000E50D0000}"/>
    <cellStyle name="Dezimal 4 2 3 2 3 2" xfId="10150" xr:uid="{00000000-0005-0000-0000-0000E60D0000}"/>
    <cellStyle name="Dezimal 4 2 3 2 3 2 2" xfId="19704" xr:uid="{00000000-0005-0000-0000-0000E70D0000}"/>
    <cellStyle name="Dezimal 4 2 3 2 3 3" xfId="15012" xr:uid="{00000000-0005-0000-0000-0000E80D0000}"/>
    <cellStyle name="Dezimal 4 2 3 2 4" xfId="6718" xr:uid="{00000000-0005-0000-0000-0000E90D0000}"/>
    <cellStyle name="Dezimal 4 2 3 2 4 2" xfId="16576" xr:uid="{00000000-0005-0000-0000-0000EA0D0000}"/>
    <cellStyle name="Dezimal 4 2 3 2 5" xfId="11878" xr:uid="{00000000-0005-0000-0000-0000EB0D0000}"/>
    <cellStyle name="Dezimal 4 2 3 3" xfId="2422" xr:uid="{00000000-0005-0000-0000-0000EC0D0000}"/>
    <cellStyle name="Dezimal 4 2 3 3 2" xfId="7576" xr:uid="{00000000-0005-0000-0000-0000ED0D0000}"/>
    <cellStyle name="Dezimal 4 2 3 3 2 2" xfId="17358" xr:uid="{00000000-0005-0000-0000-0000EE0D0000}"/>
    <cellStyle name="Dezimal 4 2 3 3 3" xfId="12664" xr:uid="{00000000-0005-0000-0000-0000EF0D0000}"/>
    <cellStyle name="Dezimal 4 2 3 4" xfId="4144" xr:uid="{00000000-0005-0000-0000-0000F00D0000}"/>
    <cellStyle name="Dezimal 4 2 3 4 2" xfId="9292" xr:uid="{00000000-0005-0000-0000-0000F10D0000}"/>
    <cellStyle name="Dezimal 4 2 3 4 2 2" xfId="18922" xr:uid="{00000000-0005-0000-0000-0000F20D0000}"/>
    <cellStyle name="Dezimal 4 2 3 4 3" xfId="14230" xr:uid="{00000000-0005-0000-0000-0000F30D0000}"/>
    <cellStyle name="Dezimal 4 2 3 5" xfId="5860" xr:uid="{00000000-0005-0000-0000-0000F40D0000}"/>
    <cellStyle name="Dezimal 4 2 3 5 2" xfId="15794" xr:uid="{00000000-0005-0000-0000-0000F50D0000}"/>
    <cellStyle name="Dezimal 4 2 3 6" xfId="11009" xr:uid="{00000000-0005-0000-0000-0000F60D0000}"/>
    <cellStyle name="Dezimal 4 2 4" xfId="167" xr:uid="{00000000-0005-0000-0000-0000F70D0000}"/>
    <cellStyle name="Dezimal 4 2 4 2" xfId="1534" xr:uid="{00000000-0005-0000-0000-0000F80D0000}"/>
    <cellStyle name="Dezimal 4 2 4 2 2" xfId="3285" xr:uid="{00000000-0005-0000-0000-0000F90D0000}"/>
    <cellStyle name="Dezimal 4 2 4 2 2 2" xfId="8435" xr:uid="{00000000-0005-0000-0000-0000FA0D0000}"/>
    <cellStyle name="Dezimal 4 2 4 2 2 2 2" xfId="18141" xr:uid="{00000000-0005-0000-0000-0000FB0D0000}"/>
    <cellStyle name="Dezimal 4 2 4 2 2 3" xfId="13447" xr:uid="{00000000-0005-0000-0000-0000FC0D0000}"/>
    <cellStyle name="Dezimal 4 2 4 2 3" xfId="5003" xr:uid="{00000000-0005-0000-0000-0000FD0D0000}"/>
    <cellStyle name="Dezimal 4 2 4 2 3 2" xfId="10151" xr:uid="{00000000-0005-0000-0000-0000FE0D0000}"/>
    <cellStyle name="Dezimal 4 2 4 2 3 2 2" xfId="19705" xr:uid="{00000000-0005-0000-0000-0000FF0D0000}"/>
    <cellStyle name="Dezimal 4 2 4 2 3 3" xfId="15013" xr:uid="{00000000-0005-0000-0000-0000000E0000}"/>
    <cellStyle name="Dezimal 4 2 4 2 4" xfId="6719" xr:uid="{00000000-0005-0000-0000-0000010E0000}"/>
    <cellStyle name="Dezimal 4 2 4 2 4 2" xfId="16577" xr:uid="{00000000-0005-0000-0000-0000020E0000}"/>
    <cellStyle name="Dezimal 4 2 4 2 5" xfId="11879" xr:uid="{00000000-0005-0000-0000-0000030E0000}"/>
    <cellStyle name="Dezimal 4 2 4 3" xfId="2423" xr:uid="{00000000-0005-0000-0000-0000040E0000}"/>
    <cellStyle name="Dezimal 4 2 4 3 2" xfId="7577" xr:uid="{00000000-0005-0000-0000-0000050E0000}"/>
    <cellStyle name="Dezimal 4 2 4 3 2 2" xfId="17359" xr:uid="{00000000-0005-0000-0000-0000060E0000}"/>
    <cellStyle name="Dezimal 4 2 4 3 3" xfId="12665" xr:uid="{00000000-0005-0000-0000-0000070E0000}"/>
    <cellStyle name="Dezimal 4 2 4 4" xfId="4145" xr:uid="{00000000-0005-0000-0000-0000080E0000}"/>
    <cellStyle name="Dezimal 4 2 4 4 2" xfId="9293" xr:uid="{00000000-0005-0000-0000-0000090E0000}"/>
    <cellStyle name="Dezimal 4 2 4 4 2 2" xfId="18923" xr:uid="{00000000-0005-0000-0000-00000A0E0000}"/>
    <cellStyle name="Dezimal 4 2 4 4 3" xfId="14231" xr:uid="{00000000-0005-0000-0000-00000B0E0000}"/>
    <cellStyle name="Dezimal 4 2 4 5" xfId="5861" xr:uid="{00000000-0005-0000-0000-00000C0E0000}"/>
    <cellStyle name="Dezimal 4 2 4 5 2" xfId="15795" xr:uid="{00000000-0005-0000-0000-00000D0E0000}"/>
    <cellStyle name="Dezimal 4 2 4 6" xfId="11010" xr:uid="{00000000-0005-0000-0000-00000E0E0000}"/>
    <cellStyle name="Dezimal 4 2 5" xfId="1530" xr:uid="{00000000-0005-0000-0000-00000F0E0000}"/>
    <cellStyle name="Dezimal 4 2 5 2" xfId="3281" xr:uid="{00000000-0005-0000-0000-0000100E0000}"/>
    <cellStyle name="Dezimal 4 2 5 2 2" xfId="8431" xr:uid="{00000000-0005-0000-0000-0000110E0000}"/>
    <cellStyle name="Dezimal 4 2 5 2 2 2" xfId="18137" xr:uid="{00000000-0005-0000-0000-0000120E0000}"/>
    <cellStyle name="Dezimal 4 2 5 2 3" xfId="13443" xr:uid="{00000000-0005-0000-0000-0000130E0000}"/>
    <cellStyle name="Dezimal 4 2 5 3" xfId="4999" xr:uid="{00000000-0005-0000-0000-0000140E0000}"/>
    <cellStyle name="Dezimal 4 2 5 3 2" xfId="10147" xr:uid="{00000000-0005-0000-0000-0000150E0000}"/>
    <cellStyle name="Dezimal 4 2 5 3 2 2" xfId="19701" xr:uid="{00000000-0005-0000-0000-0000160E0000}"/>
    <cellStyle name="Dezimal 4 2 5 3 3" xfId="15009" xr:uid="{00000000-0005-0000-0000-0000170E0000}"/>
    <cellStyle name="Dezimal 4 2 5 4" xfId="6715" xr:uid="{00000000-0005-0000-0000-0000180E0000}"/>
    <cellStyle name="Dezimal 4 2 5 4 2" xfId="16573" xr:uid="{00000000-0005-0000-0000-0000190E0000}"/>
    <cellStyle name="Dezimal 4 2 5 5" xfId="11875" xr:uid="{00000000-0005-0000-0000-00001A0E0000}"/>
    <cellStyle name="Dezimal 4 2 6" xfId="2419" xr:uid="{00000000-0005-0000-0000-00001B0E0000}"/>
    <cellStyle name="Dezimal 4 2 6 2" xfId="7573" xr:uid="{00000000-0005-0000-0000-00001C0E0000}"/>
    <cellStyle name="Dezimal 4 2 6 2 2" xfId="17355" xr:uid="{00000000-0005-0000-0000-00001D0E0000}"/>
    <cellStyle name="Dezimal 4 2 6 3" xfId="12661" xr:uid="{00000000-0005-0000-0000-00001E0E0000}"/>
    <cellStyle name="Dezimal 4 2 7" xfId="4141" xr:uid="{00000000-0005-0000-0000-00001F0E0000}"/>
    <cellStyle name="Dezimal 4 2 7 2" xfId="9289" xr:uid="{00000000-0005-0000-0000-0000200E0000}"/>
    <cellStyle name="Dezimal 4 2 7 2 2" xfId="18919" xr:uid="{00000000-0005-0000-0000-0000210E0000}"/>
    <cellStyle name="Dezimal 4 2 7 3" xfId="14227" xr:uid="{00000000-0005-0000-0000-0000220E0000}"/>
    <cellStyle name="Dezimal 4 2 8" xfId="5857" xr:uid="{00000000-0005-0000-0000-0000230E0000}"/>
    <cellStyle name="Dezimal 4 2 8 2" xfId="15791" xr:uid="{00000000-0005-0000-0000-0000240E0000}"/>
    <cellStyle name="Dezimal 4 2 9" xfId="11006" xr:uid="{00000000-0005-0000-0000-0000250E0000}"/>
    <cellStyle name="Dezimal 4 3" xfId="168" xr:uid="{00000000-0005-0000-0000-0000260E0000}"/>
    <cellStyle name="Dezimal 4 3 2" xfId="169" xr:uid="{00000000-0005-0000-0000-0000270E0000}"/>
    <cellStyle name="Dezimal 4 3 2 2" xfId="1536" xr:uid="{00000000-0005-0000-0000-0000280E0000}"/>
    <cellStyle name="Dezimal 4 3 2 2 2" xfId="3287" xr:uid="{00000000-0005-0000-0000-0000290E0000}"/>
    <cellStyle name="Dezimal 4 3 2 2 2 2" xfId="8437" xr:uid="{00000000-0005-0000-0000-00002A0E0000}"/>
    <cellStyle name="Dezimal 4 3 2 2 2 2 2" xfId="18143" xr:uid="{00000000-0005-0000-0000-00002B0E0000}"/>
    <cellStyle name="Dezimal 4 3 2 2 2 3" xfId="13449" xr:uid="{00000000-0005-0000-0000-00002C0E0000}"/>
    <cellStyle name="Dezimal 4 3 2 2 3" xfId="5005" xr:uid="{00000000-0005-0000-0000-00002D0E0000}"/>
    <cellStyle name="Dezimal 4 3 2 2 3 2" xfId="10153" xr:uid="{00000000-0005-0000-0000-00002E0E0000}"/>
    <cellStyle name="Dezimal 4 3 2 2 3 2 2" xfId="19707" xr:uid="{00000000-0005-0000-0000-00002F0E0000}"/>
    <cellStyle name="Dezimal 4 3 2 2 3 3" xfId="15015" xr:uid="{00000000-0005-0000-0000-0000300E0000}"/>
    <cellStyle name="Dezimal 4 3 2 2 4" xfId="6721" xr:uid="{00000000-0005-0000-0000-0000310E0000}"/>
    <cellStyle name="Dezimal 4 3 2 2 4 2" xfId="16579" xr:uid="{00000000-0005-0000-0000-0000320E0000}"/>
    <cellStyle name="Dezimal 4 3 2 2 5" xfId="11881" xr:uid="{00000000-0005-0000-0000-0000330E0000}"/>
    <cellStyle name="Dezimal 4 3 2 3" xfId="2425" xr:uid="{00000000-0005-0000-0000-0000340E0000}"/>
    <cellStyle name="Dezimal 4 3 2 3 2" xfId="7579" xr:uid="{00000000-0005-0000-0000-0000350E0000}"/>
    <cellStyle name="Dezimal 4 3 2 3 2 2" xfId="17361" xr:uid="{00000000-0005-0000-0000-0000360E0000}"/>
    <cellStyle name="Dezimal 4 3 2 3 3" xfId="12667" xr:uid="{00000000-0005-0000-0000-0000370E0000}"/>
    <cellStyle name="Dezimal 4 3 2 4" xfId="4147" xr:uid="{00000000-0005-0000-0000-0000380E0000}"/>
    <cellStyle name="Dezimal 4 3 2 4 2" xfId="9295" xr:uid="{00000000-0005-0000-0000-0000390E0000}"/>
    <cellStyle name="Dezimal 4 3 2 4 2 2" xfId="18925" xr:uid="{00000000-0005-0000-0000-00003A0E0000}"/>
    <cellStyle name="Dezimal 4 3 2 4 3" xfId="14233" xr:uid="{00000000-0005-0000-0000-00003B0E0000}"/>
    <cellStyle name="Dezimal 4 3 2 5" xfId="5863" xr:uid="{00000000-0005-0000-0000-00003C0E0000}"/>
    <cellStyle name="Dezimal 4 3 2 5 2" xfId="15797" xr:uid="{00000000-0005-0000-0000-00003D0E0000}"/>
    <cellStyle name="Dezimal 4 3 2 6" xfId="11012" xr:uid="{00000000-0005-0000-0000-00003E0E0000}"/>
    <cellStyle name="Dezimal 4 3 3" xfId="1535" xr:uid="{00000000-0005-0000-0000-00003F0E0000}"/>
    <cellStyle name="Dezimal 4 3 3 2" xfId="3286" xr:uid="{00000000-0005-0000-0000-0000400E0000}"/>
    <cellStyle name="Dezimal 4 3 3 2 2" xfId="8436" xr:uid="{00000000-0005-0000-0000-0000410E0000}"/>
    <cellStyle name="Dezimal 4 3 3 2 2 2" xfId="18142" xr:uid="{00000000-0005-0000-0000-0000420E0000}"/>
    <cellStyle name="Dezimal 4 3 3 2 3" xfId="13448" xr:uid="{00000000-0005-0000-0000-0000430E0000}"/>
    <cellStyle name="Dezimal 4 3 3 3" xfId="5004" xr:uid="{00000000-0005-0000-0000-0000440E0000}"/>
    <cellStyle name="Dezimal 4 3 3 3 2" xfId="10152" xr:uid="{00000000-0005-0000-0000-0000450E0000}"/>
    <cellStyle name="Dezimal 4 3 3 3 2 2" xfId="19706" xr:uid="{00000000-0005-0000-0000-0000460E0000}"/>
    <cellStyle name="Dezimal 4 3 3 3 3" xfId="15014" xr:uid="{00000000-0005-0000-0000-0000470E0000}"/>
    <cellStyle name="Dezimal 4 3 3 4" xfId="6720" xr:uid="{00000000-0005-0000-0000-0000480E0000}"/>
    <cellStyle name="Dezimal 4 3 3 4 2" xfId="16578" xr:uid="{00000000-0005-0000-0000-0000490E0000}"/>
    <cellStyle name="Dezimal 4 3 3 5" xfId="11880" xr:uid="{00000000-0005-0000-0000-00004A0E0000}"/>
    <cellStyle name="Dezimal 4 3 4" xfId="2424" xr:uid="{00000000-0005-0000-0000-00004B0E0000}"/>
    <cellStyle name="Dezimal 4 3 4 2" xfId="7578" xr:uid="{00000000-0005-0000-0000-00004C0E0000}"/>
    <cellStyle name="Dezimal 4 3 4 2 2" xfId="17360" xr:uid="{00000000-0005-0000-0000-00004D0E0000}"/>
    <cellStyle name="Dezimal 4 3 4 3" xfId="12666" xr:uid="{00000000-0005-0000-0000-00004E0E0000}"/>
    <cellStyle name="Dezimal 4 3 5" xfId="4146" xr:uid="{00000000-0005-0000-0000-00004F0E0000}"/>
    <cellStyle name="Dezimal 4 3 5 2" xfId="9294" xr:uid="{00000000-0005-0000-0000-0000500E0000}"/>
    <cellStyle name="Dezimal 4 3 5 2 2" xfId="18924" xr:uid="{00000000-0005-0000-0000-0000510E0000}"/>
    <cellStyle name="Dezimal 4 3 5 3" xfId="14232" xr:uid="{00000000-0005-0000-0000-0000520E0000}"/>
    <cellStyle name="Dezimal 4 3 6" xfId="5862" xr:uid="{00000000-0005-0000-0000-0000530E0000}"/>
    <cellStyle name="Dezimal 4 3 6 2" xfId="15796" xr:uid="{00000000-0005-0000-0000-0000540E0000}"/>
    <cellStyle name="Dezimal 4 3 7" xfId="11011" xr:uid="{00000000-0005-0000-0000-0000550E0000}"/>
    <cellStyle name="Dezimal 4 4" xfId="170" xr:uid="{00000000-0005-0000-0000-0000560E0000}"/>
    <cellStyle name="Dezimal 4 4 2" xfId="1537" xr:uid="{00000000-0005-0000-0000-0000570E0000}"/>
    <cellStyle name="Dezimal 4 4 2 2" xfId="3288" xr:uid="{00000000-0005-0000-0000-0000580E0000}"/>
    <cellStyle name="Dezimal 4 4 2 2 2" xfId="8438" xr:uid="{00000000-0005-0000-0000-0000590E0000}"/>
    <cellStyle name="Dezimal 4 4 2 2 2 2" xfId="18144" xr:uid="{00000000-0005-0000-0000-00005A0E0000}"/>
    <cellStyle name="Dezimal 4 4 2 2 3" xfId="13450" xr:uid="{00000000-0005-0000-0000-00005B0E0000}"/>
    <cellStyle name="Dezimal 4 4 2 3" xfId="5006" xr:uid="{00000000-0005-0000-0000-00005C0E0000}"/>
    <cellStyle name="Dezimal 4 4 2 3 2" xfId="10154" xr:uid="{00000000-0005-0000-0000-00005D0E0000}"/>
    <cellStyle name="Dezimal 4 4 2 3 2 2" xfId="19708" xr:uid="{00000000-0005-0000-0000-00005E0E0000}"/>
    <cellStyle name="Dezimal 4 4 2 3 3" xfId="15016" xr:uid="{00000000-0005-0000-0000-00005F0E0000}"/>
    <cellStyle name="Dezimal 4 4 2 4" xfId="6722" xr:uid="{00000000-0005-0000-0000-0000600E0000}"/>
    <cellStyle name="Dezimal 4 4 2 4 2" xfId="16580" xr:uid="{00000000-0005-0000-0000-0000610E0000}"/>
    <cellStyle name="Dezimal 4 4 2 5" xfId="11882" xr:uid="{00000000-0005-0000-0000-0000620E0000}"/>
    <cellStyle name="Dezimal 4 4 3" xfId="2426" xr:uid="{00000000-0005-0000-0000-0000630E0000}"/>
    <cellStyle name="Dezimal 4 4 3 2" xfId="7580" xr:uid="{00000000-0005-0000-0000-0000640E0000}"/>
    <cellStyle name="Dezimal 4 4 3 2 2" xfId="17362" xr:uid="{00000000-0005-0000-0000-0000650E0000}"/>
    <cellStyle name="Dezimal 4 4 3 3" xfId="12668" xr:uid="{00000000-0005-0000-0000-0000660E0000}"/>
    <cellStyle name="Dezimal 4 4 4" xfId="4148" xr:uid="{00000000-0005-0000-0000-0000670E0000}"/>
    <cellStyle name="Dezimal 4 4 4 2" xfId="9296" xr:uid="{00000000-0005-0000-0000-0000680E0000}"/>
    <cellStyle name="Dezimal 4 4 4 2 2" xfId="18926" xr:uid="{00000000-0005-0000-0000-0000690E0000}"/>
    <cellStyle name="Dezimal 4 4 4 3" xfId="14234" xr:uid="{00000000-0005-0000-0000-00006A0E0000}"/>
    <cellStyle name="Dezimal 4 4 5" xfId="5864" xr:uid="{00000000-0005-0000-0000-00006B0E0000}"/>
    <cellStyle name="Dezimal 4 4 5 2" xfId="15798" xr:uid="{00000000-0005-0000-0000-00006C0E0000}"/>
    <cellStyle name="Dezimal 4 4 6" xfId="11013" xr:uid="{00000000-0005-0000-0000-00006D0E0000}"/>
    <cellStyle name="Dezimal 4 5" xfId="171" xr:uid="{00000000-0005-0000-0000-00006E0E0000}"/>
    <cellStyle name="Dezimal 4 5 2" xfId="1538" xr:uid="{00000000-0005-0000-0000-00006F0E0000}"/>
    <cellStyle name="Dezimal 4 5 2 2" xfId="3289" xr:uid="{00000000-0005-0000-0000-0000700E0000}"/>
    <cellStyle name="Dezimal 4 5 2 2 2" xfId="8439" xr:uid="{00000000-0005-0000-0000-0000710E0000}"/>
    <cellStyle name="Dezimal 4 5 2 2 2 2" xfId="18145" xr:uid="{00000000-0005-0000-0000-0000720E0000}"/>
    <cellStyle name="Dezimal 4 5 2 2 3" xfId="13451" xr:uid="{00000000-0005-0000-0000-0000730E0000}"/>
    <cellStyle name="Dezimal 4 5 2 3" xfId="5007" xr:uid="{00000000-0005-0000-0000-0000740E0000}"/>
    <cellStyle name="Dezimal 4 5 2 3 2" xfId="10155" xr:uid="{00000000-0005-0000-0000-0000750E0000}"/>
    <cellStyle name="Dezimal 4 5 2 3 2 2" xfId="19709" xr:uid="{00000000-0005-0000-0000-0000760E0000}"/>
    <cellStyle name="Dezimal 4 5 2 3 3" xfId="15017" xr:uid="{00000000-0005-0000-0000-0000770E0000}"/>
    <cellStyle name="Dezimal 4 5 2 4" xfId="6723" xr:uid="{00000000-0005-0000-0000-0000780E0000}"/>
    <cellStyle name="Dezimal 4 5 2 4 2" xfId="16581" xr:uid="{00000000-0005-0000-0000-0000790E0000}"/>
    <cellStyle name="Dezimal 4 5 2 5" xfId="11883" xr:uid="{00000000-0005-0000-0000-00007A0E0000}"/>
    <cellStyle name="Dezimal 4 5 3" xfId="2427" xr:uid="{00000000-0005-0000-0000-00007B0E0000}"/>
    <cellStyle name="Dezimal 4 5 3 2" xfId="7581" xr:uid="{00000000-0005-0000-0000-00007C0E0000}"/>
    <cellStyle name="Dezimal 4 5 3 2 2" xfId="17363" xr:uid="{00000000-0005-0000-0000-00007D0E0000}"/>
    <cellStyle name="Dezimal 4 5 3 3" xfId="12669" xr:uid="{00000000-0005-0000-0000-00007E0E0000}"/>
    <cellStyle name="Dezimal 4 5 4" xfId="4149" xr:uid="{00000000-0005-0000-0000-00007F0E0000}"/>
    <cellStyle name="Dezimal 4 5 4 2" xfId="9297" xr:uid="{00000000-0005-0000-0000-0000800E0000}"/>
    <cellStyle name="Dezimal 4 5 4 2 2" xfId="18927" xr:uid="{00000000-0005-0000-0000-0000810E0000}"/>
    <cellStyle name="Dezimal 4 5 4 3" xfId="14235" xr:uid="{00000000-0005-0000-0000-0000820E0000}"/>
    <cellStyle name="Dezimal 4 5 5" xfId="5865" xr:uid="{00000000-0005-0000-0000-0000830E0000}"/>
    <cellStyle name="Dezimal 4 5 5 2" xfId="15799" xr:uid="{00000000-0005-0000-0000-0000840E0000}"/>
    <cellStyle name="Dezimal 4 5 6" xfId="11014" xr:uid="{00000000-0005-0000-0000-0000850E0000}"/>
    <cellStyle name="Dezimal 4 6" xfId="172" xr:uid="{00000000-0005-0000-0000-0000860E0000}"/>
    <cellStyle name="Dezimal 4 6 2" xfId="1539" xr:uid="{00000000-0005-0000-0000-0000870E0000}"/>
    <cellStyle name="Dezimal 4 6 2 2" xfId="3290" xr:uid="{00000000-0005-0000-0000-0000880E0000}"/>
    <cellStyle name="Dezimal 4 6 2 2 2" xfId="8440" xr:uid="{00000000-0005-0000-0000-0000890E0000}"/>
    <cellStyle name="Dezimal 4 6 2 2 2 2" xfId="18146" xr:uid="{00000000-0005-0000-0000-00008A0E0000}"/>
    <cellStyle name="Dezimal 4 6 2 2 3" xfId="13452" xr:uid="{00000000-0005-0000-0000-00008B0E0000}"/>
    <cellStyle name="Dezimal 4 6 2 3" xfId="5008" xr:uid="{00000000-0005-0000-0000-00008C0E0000}"/>
    <cellStyle name="Dezimal 4 6 2 3 2" xfId="10156" xr:uid="{00000000-0005-0000-0000-00008D0E0000}"/>
    <cellStyle name="Dezimal 4 6 2 3 2 2" xfId="19710" xr:uid="{00000000-0005-0000-0000-00008E0E0000}"/>
    <cellStyle name="Dezimal 4 6 2 3 3" xfId="15018" xr:uid="{00000000-0005-0000-0000-00008F0E0000}"/>
    <cellStyle name="Dezimal 4 6 2 4" xfId="6724" xr:uid="{00000000-0005-0000-0000-0000900E0000}"/>
    <cellStyle name="Dezimal 4 6 2 4 2" xfId="16582" xr:uid="{00000000-0005-0000-0000-0000910E0000}"/>
    <cellStyle name="Dezimal 4 6 2 5" xfId="11884" xr:uid="{00000000-0005-0000-0000-0000920E0000}"/>
    <cellStyle name="Dezimal 4 6 3" xfId="2428" xr:uid="{00000000-0005-0000-0000-0000930E0000}"/>
    <cellStyle name="Dezimal 4 6 3 2" xfId="7582" xr:uid="{00000000-0005-0000-0000-0000940E0000}"/>
    <cellStyle name="Dezimal 4 6 3 2 2" xfId="17364" xr:uid="{00000000-0005-0000-0000-0000950E0000}"/>
    <cellStyle name="Dezimal 4 6 3 3" xfId="12670" xr:uid="{00000000-0005-0000-0000-0000960E0000}"/>
    <cellStyle name="Dezimal 4 6 4" xfId="4150" xr:uid="{00000000-0005-0000-0000-0000970E0000}"/>
    <cellStyle name="Dezimal 4 6 4 2" xfId="9298" xr:uid="{00000000-0005-0000-0000-0000980E0000}"/>
    <cellStyle name="Dezimal 4 6 4 2 2" xfId="18928" xr:uid="{00000000-0005-0000-0000-0000990E0000}"/>
    <cellStyle name="Dezimal 4 6 4 3" xfId="14236" xr:uid="{00000000-0005-0000-0000-00009A0E0000}"/>
    <cellStyle name="Dezimal 4 6 5" xfId="5866" xr:uid="{00000000-0005-0000-0000-00009B0E0000}"/>
    <cellStyle name="Dezimal 4 6 5 2" xfId="15800" xr:uid="{00000000-0005-0000-0000-00009C0E0000}"/>
    <cellStyle name="Dezimal 4 6 6" xfId="11015" xr:uid="{00000000-0005-0000-0000-00009D0E0000}"/>
    <cellStyle name="Dezimal 4 7" xfId="1529" xr:uid="{00000000-0005-0000-0000-00009E0E0000}"/>
    <cellStyle name="Dezimal 4 7 2" xfId="3280" xr:uid="{00000000-0005-0000-0000-00009F0E0000}"/>
    <cellStyle name="Dezimal 4 7 2 2" xfId="8430" xr:uid="{00000000-0005-0000-0000-0000A00E0000}"/>
    <cellStyle name="Dezimal 4 7 2 2 2" xfId="18136" xr:uid="{00000000-0005-0000-0000-0000A10E0000}"/>
    <cellStyle name="Dezimal 4 7 2 3" xfId="13442" xr:uid="{00000000-0005-0000-0000-0000A20E0000}"/>
    <cellStyle name="Dezimal 4 7 3" xfId="4998" xr:uid="{00000000-0005-0000-0000-0000A30E0000}"/>
    <cellStyle name="Dezimal 4 7 3 2" xfId="10146" xr:uid="{00000000-0005-0000-0000-0000A40E0000}"/>
    <cellStyle name="Dezimal 4 7 3 2 2" xfId="19700" xr:uid="{00000000-0005-0000-0000-0000A50E0000}"/>
    <cellStyle name="Dezimal 4 7 3 3" xfId="15008" xr:uid="{00000000-0005-0000-0000-0000A60E0000}"/>
    <cellStyle name="Dezimal 4 7 4" xfId="6714" xr:uid="{00000000-0005-0000-0000-0000A70E0000}"/>
    <cellStyle name="Dezimal 4 7 4 2" xfId="16572" xr:uid="{00000000-0005-0000-0000-0000A80E0000}"/>
    <cellStyle name="Dezimal 4 7 5" xfId="11874" xr:uid="{00000000-0005-0000-0000-0000A90E0000}"/>
    <cellStyle name="Dezimal 4 8" xfId="2418" xr:uid="{00000000-0005-0000-0000-0000AA0E0000}"/>
    <cellStyle name="Dezimal 4 8 2" xfId="7572" xr:uid="{00000000-0005-0000-0000-0000AB0E0000}"/>
    <cellStyle name="Dezimal 4 8 2 2" xfId="17354" xr:uid="{00000000-0005-0000-0000-0000AC0E0000}"/>
    <cellStyle name="Dezimal 4 8 3" xfId="12660" xr:uid="{00000000-0005-0000-0000-0000AD0E0000}"/>
    <cellStyle name="Dezimal 4 9" xfId="4140" xr:uid="{00000000-0005-0000-0000-0000AE0E0000}"/>
    <cellStyle name="Dezimal 4 9 2" xfId="9288" xr:uid="{00000000-0005-0000-0000-0000AF0E0000}"/>
    <cellStyle name="Dezimal 4 9 2 2" xfId="18918" xr:uid="{00000000-0005-0000-0000-0000B00E0000}"/>
    <cellStyle name="Dezimal 4 9 3" xfId="14226" xr:uid="{00000000-0005-0000-0000-0000B10E0000}"/>
    <cellStyle name="Dezimal 5" xfId="173" xr:uid="{00000000-0005-0000-0000-0000B20E0000}"/>
    <cellStyle name="Dezimal 5 10" xfId="5867" xr:uid="{00000000-0005-0000-0000-0000B30E0000}"/>
    <cellStyle name="Dezimal 5 10 2" xfId="15801" xr:uid="{00000000-0005-0000-0000-0000B40E0000}"/>
    <cellStyle name="Dezimal 5 11" xfId="11016" xr:uid="{00000000-0005-0000-0000-0000B50E0000}"/>
    <cellStyle name="Dezimal 5 2" xfId="174" xr:uid="{00000000-0005-0000-0000-0000B60E0000}"/>
    <cellStyle name="Dezimal 5 2 2" xfId="175" xr:uid="{00000000-0005-0000-0000-0000B70E0000}"/>
    <cellStyle name="Dezimal 5 2 2 2" xfId="176" xr:uid="{00000000-0005-0000-0000-0000B80E0000}"/>
    <cellStyle name="Dezimal 5 2 2 2 2" xfId="1543" xr:uid="{00000000-0005-0000-0000-0000B90E0000}"/>
    <cellStyle name="Dezimal 5 2 2 2 2 2" xfId="3294" xr:uid="{00000000-0005-0000-0000-0000BA0E0000}"/>
    <cellStyle name="Dezimal 5 2 2 2 2 2 2" xfId="8444" xr:uid="{00000000-0005-0000-0000-0000BB0E0000}"/>
    <cellStyle name="Dezimal 5 2 2 2 2 2 2 2" xfId="18150" xr:uid="{00000000-0005-0000-0000-0000BC0E0000}"/>
    <cellStyle name="Dezimal 5 2 2 2 2 2 3" xfId="13456" xr:uid="{00000000-0005-0000-0000-0000BD0E0000}"/>
    <cellStyle name="Dezimal 5 2 2 2 2 3" xfId="5012" xr:uid="{00000000-0005-0000-0000-0000BE0E0000}"/>
    <cellStyle name="Dezimal 5 2 2 2 2 3 2" xfId="10160" xr:uid="{00000000-0005-0000-0000-0000BF0E0000}"/>
    <cellStyle name="Dezimal 5 2 2 2 2 3 2 2" xfId="19714" xr:uid="{00000000-0005-0000-0000-0000C00E0000}"/>
    <cellStyle name="Dezimal 5 2 2 2 2 3 3" xfId="15022" xr:uid="{00000000-0005-0000-0000-0000C10E0000}"/>
    <cellStyle name="Dezimal 5 2 2 2 2 4" xfId="6728" xr:uid="{00000000-0005-0000-0000-0000C20E0000}"/>
    <cellStyle name="Dezimal 5 2 2 2 2 4 2" xfId="16586" xr:uid="{00000000-0005-0000-0000-0000C30E0000}"/>
    <cellStyle name="Dezimal 5 2 2 2 2 5" xfId="11888" xr:uid="{00000000-0005-0000-0000-0000C40E0000}"/>
    <cellStyle name="Dezimal 5 2 2 2 3" xfId="2432" xr:uid="{00000000-0005-0000-0000-0000C50E0000}"/>
    <cellStyle name="Dezimal 5 2 2 2 3 2" xfId="7586" xr:uid="{00000000-0005-0000-0000-0000C60E0000}"/>
    <cellStyle name="Dezimal 5 2 2 2 3 2 2" xfId="17368" xr:uid="{00000000-0005-0000-0000-0000C70E0000}"/>
    <cellStyle name="Dezimal 5 2 2 2 3 3" xfId="12674" xr:uid="{00000000-0005-0000-0000-0000C80E0000}"/>
    <cellStyle name="Dezimal 5 2 2 2 4" xfId="4154" xr:uid="{00000000-0005-0000-0000-0000C90E0000}"/>
    <cellStyle name="Dezimal 5 2 2 2 4 2" xfId="9302" xr:uid="{00000000-0005-0000-0000-0000CA0E0000}"/>
    <cellStyle name="Dezimal 5 2 2 2 4 2 2" xfId="18932" xr:uid="{00000000-0005-0000-0000-0000CB0E0000}"/>
    <cellStyle name="Dezimal 5 2 2 2 4 3" xfId="14240" xr:uid="{00000000-0005-0000-0000-0000CC0E0000}"/>
    <cellStyle name="Dezimal 5 2 2 2 5" xfId="5870" xr:uid="{00000000-0005-0000-0000-0000CD0E0000}"/>
    <cellStyle name="Dezimal 5 2 2 2 5 2" xfId="15804" xr:uid="{00000000-0005-0000-0000-0000CE0E0000}"/>
    <cellStyle name="Dezimal 5 2 2 2 6" xfId="11019" xr:uid="{00000000-0005-0000-0000-0000CF0E0000}"/>
    <cellStyle name="Dezimal 5 2 2 3" xfId="1542" xr:uid="{00000000-0005-0000-0000-0000D00E0000}"/>
    <cellStyle name="Dezimal 5 2 2 3 2" xfId="3293" xr:uid="{00000000-0005-0000-0000-0000D10E0000}"/>
    <cellStyle name="Dezimal 5 2 2 3 2 2" xfId="8443" xr:uid="{00000000-0005-0000-0000-0000D20E0000}"/>
    <cellStyle name="Dezimal 5 2 2 3 2 2 2" xfId="18149" xr:uid="{00000000-0005-0000-0000-0000D30E0000}"/>
    <cellStyle name="Dezimal 5 2 2 3 2 3" xfId="13455" xr:uid="{00000000-0005-0000-0000-0000D40E0000}"/>
    <cellStyle name="Dezimal 5 2 2 3 3" xfId="5011" xr:uid="{00000000-0005-0000-0000-0000D50E0000}"/>
    <cellStyle name="Dezimal 5 2 2 3 3 2" xfId="10159" xr:uid="{00000000-0005-0000-0000-0000D60E0000}"/>
    <cellStyle name="Dezimal 5 2 2 3 3 2 2" xfId="19713" xr:uid="{00000000-0005-0000-0000-0000D70E0000}"/>
    <cellStyle name="Dezimal 5 2 2 3 3 3" xfId="15021" xr:uid="{00000000-0005-0000-0000-0000D80E0000}"/>
    <cellStyle name="Dezimal 5 2 2 3 4" xfId="6727" xr:uid="{00000000-0005-0000-0000-0000D90E0000}"/>
    <cellStyle name="Dezimal 5 2 2 3 4 2" xfId="16585" xr:uid="{00000000-0005-0000-0000-0000DA0E0000}"/>
    <cellStyle name="Dezimal 5 2 2 3 5" xfId="11887" xr:uid="{00000000-0005-0000-0000-0000DB0E0000}"/>
    <cellStyle name="Dezimal 5 2 2 4" xfId="2431" xr:uid="{00000000-0005-0000-0000-0000DC0E0000}"/>
    <cellStyle name="Dezimal 5 2 2 4 2" xfId="7585" xr:uid="{00000000-0005-0000-0000-0000DD0E0000}"/>
    <cellStyle name="Dezimal 5 2 2 4 2 2" xfId="17367" xr:uid="{00000000-0005-0000-0000-0000DE0E0000}"/>
    <cellStyle name="Dezimal 5 2 2 4 3" xfId="12673" xr:uid="{00000000-0005-0000-0000-0000DF0E0000}"/>
    <cellStyle name="Dezimal 5 2 2 5" xfId="4153" xr:uid="{00000000-0005-0000-0000-0000E00E0000}"/>
    <cellStyle name="Dezimal 5 2 2 5 2" xfId="9301" xr:uid="{00000000-0005-0000-0000-0000E10E0000}"/>
    <cellStyle name="Dezimal 5 2 2 5 2 2" xfId="18931" xr:uid="{00000000-0005-0000-0000-0000E20E0000}"/>
    <cellStyle name="Dezimal 5 2 2 5 3" xfId="14239" xr:uid="{00000000-0005-0000-0000-0000E30E0000}"/>
    <cellStyle name="Dezimal 5 2 2 6" xfId="5869" xr:uid="{00000000-0005-0000-0000-0000E40E0000}"/>
    <cellStyle name="Dezimal 5 2 2 6 2" xfId="15803" xr:uid="{00000000-0005-0000-0000-0000E50E0000}"/>
    <cellStyle name="Dezimal 5 2 2 7" xfId="11018" xr:uid="{00000000-0005-0000-0000-0000E60E0000}"/>
    <cellStyle name="Dezimal 5 2 3" xfId="177" xr:uid="{00000000-0005-0000-0000-0000E70E0000}"/>
    <cellStyle name="Dezimal 5 2 3 2" xfId="1544" xr:uid="{00000000-0005-0000-0000-0000E80E0000}"/>
    <cellStyle name="Dezimal 5 2 3 2 2" xfId="3295" xr:uid="{00000000-0005-0000-0000-0000E90E0000}"/>
    <cellStyle name="Dezimal 5 2 3 2 2 2" xfId="8445" xr:uid="{00000000-0005-0000-0000-0000EA0E0000}"/>
    <cellStyle name="Dezimal 5 2 3 2 2 2 2" xfId="18151" xr:uid="{00000000-0005-0000-0000-0000EB0E0000}"/>
    <cellStyle name="Dezimal 5 2 3 2 2 3" xfId="13457" xr:uid="{00000000-0005-0000-0000-0000EC0E0000}"/>
    <cellStyle name="Dezimal 5 2 3 2 3" xfId="5013" xr:uid="{00000000-0005-0000-0000-0000ED0E0000}"/>
    <cellStyle name="Dezimal 5 2 3 2 3 2" xfId="10161" xr:uid="{00000000-0005-0000-0000-0000EE0E0000}"/>
    <cellStyle name="Dezimal 5 2 3 2 3 2 2" xfId="19715" xr:uid="{00000000-0005-0000-0000-0000EF0E0000}"/>
    <cellStyle name="Dezimal 5 2 3 2 3 3" xfId="15023" xr:uid="{00000000-0005-0000-0000-0000F00E0000}"/>
    <cellStyle name="Dezimal 5 2 3 2 4" xfId="6729" xr:uid="{00000000-0005-0000-0000-0000F10E0000}"/>
    <cellStyle name="Dezimal 5 2 3 2 4 2" xfId="16587" xr:uid="{00000000-0005-0000-0000-0000F20E0000}"/>
    <cellStyle name="Dezimal 5 2 3 2 5" xfId="11889" xr:uid="{00000000-0005-0000-0000-0000F30E0000}"/>
    <cellStyle name="Dezimal 5 2 3 3" xfId="2433" xr:uid="{00000000-0005-0000-0000-0000F40E0000}"/>
    <cellStyle name="Dezimal 5 2 3 3 2" xfId="7587" xr:uid="{00000000-0005-0000-0000-0000F50E0000}"/>
    <cellStyle name="Dezimal 5 2 3 3 2 2" xfId="17369" xr:uid="{00000000-0005-0000-0000-0000F60E0000}"/>
    <cellStyle name="Dezimal 5 2 3 3 3" xfId="12675" xr:uid="{00000000-0005-0000-0000-0000F70E0000}"/>
    <cellStyle name="Dezimal 5 2 3 4" xfId="4155" xr:uid="{00000000-0005-0000-0000-0000F80E0000}"/>
    <cellStyle name="Dezimal 5 2 3 4 2" xfId="9303" xr:uid="{00000000-0005-0000-0000-0000F90E0000}"/>
    <cellStyle name="Dezimal 5 2 3 4 2 2" xfId="18933" xr:uid="{00000000-0005-0000-0000-0000FA0E0000}"/>
    <cellStyle name="Dezimal 5 2 3 4 3" xfId="14241" xr:uid="{00000000-0005-0000-0000-0000FB0E0000}"/>
    <cellStyle name="Dezimal 5 2 3 5" xfId="5871" xr:uid="{00000000-0005-0000-0000-0000FC0E0000}"/>
    <cellStyle name="Dezimal 5 2 3 5 2" xfId="15805" xr:uid="{00000000-0005-0000-0000-0000FD0E0000}"/>
    <cellStyle name="Dezimal 5 2 3 6" xfId="11020" xr:uid="{00000000-0005-0000-0000-0000FE0E0000}"/>
    <cellStyle name="Dezimal 5 2 4" xfId="178" xr:uid="{00000000-0005-0000-0000-0000FF0E0000}"/>
    <cellStyle name="Dezimal 5 2 4 2" xfId="1545" xr:uid="{00000000-0005-0000-0000-0000000F0000}"/>
    <cellStyle name="Dezimal 5 2 4 2 2" xfId="3296" xr:uid="{00000000-0005-0000-0000-0000010F0000}"/>
    <cellStyle name="Dezimal 5 2 4 2 2 2" xfId="8446" xr:uid="{00000000-0005-0000-0000-0000020F0000}"/>
    <cellStyle name="Dezimal 5 2 4 2 2 2 2" xfId="18152" xr:uid="{00000000-0005-0000-0000-0000030F0000}"/>
    <cellStyle name="Dezimal 5 2 4 2 2 3" xfId="13458" xr:uid="{00000000-0005-0000-0000-0000040F0000}"/>
    <cellStyle name="Dezimal 5 2 4 2 3" xfId="5014" xr:uid="{00000000-0005-0000-0000-0000050F0000}"/>
    <cellStyle name="Dezimal 5 2 4 2 3 2" xfId="10162" xr:uid="{00000000-0005-0000-0000-0000060F0000}"/>
    <cellStyle name="Dezimal 5 2 4 2 3 2 2" xfId="19716" xr:uid="{00000000-0005-0000-0000-0000070F0000}"/>
    <cellStyle name="Dezimal 5 2 4 2 3 3" xfId="15024" xr:uid="{00000000-0005-0000-0000-0000080F0000}"/>
    <cellStyle name="Dezimal 5 2 4 2 4" xfId="6730" xr:uid="{00000000-0005-0000-0000-0000090F0000}"/>
    <cellStyle name="Dezimal 5 2 4 2 4 2" xfId="16588" xr:uid="{00000000-0005-0000-0000-00000A0F0000}"/>
    <cellStyle name="Dezimal 5 2 4 2 5" xfId="11890" xr:uid="{00000000-0005-0000-0000-00000B0F0000}"/>
    <cellStyle name="Dezimal 5 2 4 3" xfId="2434" xr:uid="{00000000-0005-0000-0000-00000C0F0000}"/>
    <cellStyle name="Dezimal 5 2 4 3 2" xfId="7588" xr:uid="{00000000-0005-0000-0000-00000D0F0000}"/>
    <cellStyle name="Dezimal 5 2 4 3 2 2" xfId="17370" xr:uid="{00000000-0005-0000-0000-00000E0F0000}"/>
    <cellStyle name="Dezimal 5 2 4 3 3" xfId="12676" xr:uid="{00000000-0005-0000-0000-00000F0F0000}"/>
    <cellStyle name="Dezimal 5 2 4 4" xfId="4156" xr:uid="{00000000-0005-0000-0000-0000100F0000}"/>
    <cellStyle name="Dezimal 5 2 4 4 2" xfId="9304" xr:uid="{00000000-0005-0000-0000-0000110F0000}"/>
    <cellStyle name="Dezimal 5 2 4 4 2 2" xfId="18934" xr:uid="{00000000-0005-0000-0000-0000120F0000}"/>
    <cellStyle name="Dezimal 5 2 4 4 3" xfId="14242" xr:uid="{00000000-0005-0000-0000-0000130F0000}"/>
    <cellStyle name="Dezimal 5 2 4 5" xfId="5872" xr:uid="{00000000-0005-0000-0000-0000140F0000}"/>
    <cellStyle name="Dezimal 5 2 4 5 2" xfId="15806" xr:uid="{00000000-0005-0000-0000-0000150F0000}"/>
    <cellStyle name="Dezimal 5 2 4 6" xfId="11021" xr:uid="{00000000-0005-0000-0000-0000160F0000}"/>
    <cellStyle name="Dezimal 5 2 5" xfId="1541" xr:uid="{00000000-0005-0000-0000-0000170F0000}"/>
    <cellStyle name="Dezimal 5 2 5 2" xfId="3292" xr:uid="{00000000-0005-0000-0000-0000180F0000}"/>
    <cellStyle name="Dezimal 5 2 5 2 2" xfId="8442" xr:uid="{00000000-0005-0000-0000-0000190F0000}"/>
    <cellStyle name="Dezimal 5 2 5 2 2 2" xfId="18148" xr:uid="{00000000-0005-0000-0000-00001A0F0000}"/>
    <cellStyle name="Dezimal 5 2 5 2 3" xfId="13454" xr:uid="{00000000-0005-0000-0000-00001B0F0000}"/>
    <cellStyle name="Dezimal 5 2 5 3" xfId="5010" xr:uid="{00000000-0005-0000-0000-00001C0F0000}"/>
    <cellStyle name="Dezimal 5 2 5 3 2" xfId="10158" xr:uid="{00000000-0005-0000-0000-00001D0F0000}"/>
    <cellStyle name="Dezimal 5 2 5 3 2 2" xfId="19712" xr:uid="{00000000-0005-0000-0000-00001E0F0000}"/>
    <cellStyle name="Dezimal 5 2 5 3 3" xfId="15020" xr:uid="{00000000-0005-0000-0000-00001F0F0000}"/>
    <cellStyle name="Dezimal 5 2 5 4" xfId="6726" xr:uid="{00000000-0005-0000-0000-0000200F0000}"/>
    <cellStyle name="Dezimal 5 2 5 4 2" xfId="16584" xr:uid="{00000000-0005-0000-0000-0000210F0000}"/>
    <cellStyle name="Dezimal 5 2 5 5" xfId="11886" xr:uid="{00000000-0005-0000-0000-0000220F0000}"/>
    <cellStyle name="Dezimal 5 2 6" xfId="2430" xr:uid="{00000000-0005-0000-0000-0000230F0000}"/>
    <cellStyle name="Dezimal 5 2 6 2" xfId="7584" xr:uid="{00000000-0005-0000-0000-0000240F0000}"/>
    <cellStyle name="Dezimal 5 2 6 2 2" xfId="17366" xr:uid="{00000000-0005-0000-0000-0000250F0000}"/>
    <cellStyle name="Dezimal 5 2 6 3" xfId="12672" xr:uid="{00000000-0005-0000-0000-0000260F0000}"/>
    <cellStyle name="Dezimal 5 2 7" xfId="4152" xr:uid="{00000000-0005-0000-0000-0000270F0000}"/>
    <cellStyle name="Dezimal 5 2 7 2" xfId="9300" xr:uid="{00000000-0005-0000-0000-0000280F0000}"/>
    <cellStyle name="Dezimal 5 2 7 2 2" xfId="18930" xr:uid="{00000000-0005-0000-0000-0000290F0000}"/>
    <cellStyle name="Dezimal 5 2 7 3" xfId="14238" xr:uid="{00000000-0005-0000-0000-00002A0F0000}"/>
    <cellStyle name="Dezimal 5 2 8" xfId="5868" xr:uid="{00000000-0005-0000-0000-00002B0F0000}"/>
    <cellStyle name="Dezimal 5 2 8 2" xfId="15802" xr:uid="{00000000-0005-0000-0000-00002C0F0000}"/>
    <cellStyle name="Dezimal 5 2 9" xfId="11017" xr:uid="{00000000-0005-0000-0000-00002D0F0000}"/>
    <cellStyle name="Dezimal 5 3" xfId="179" xr:uid="{00000000-0005-0000-0000-00002E0F0000}"/>
    <cellStyle name="Dezimal 5 3 2" xfId="180" xr:uid="{00000000-0005-0000-0000-00002F0F0000}"/>
    <cellStyle name="Dezimal 5 3 2 2" xfId="1547" xr:uid="{00000000-0005-0000-0000-0000300F0000}"/>
    <cellStyle name="Dezimal 5 3 2 2 2" xfId="3298" xr:uid="{00000000-0005-0000-0000-0000310F0000}"/>
    <cellStyle name="Dezimal 5 3 2 2 2 2" xfId="8448" xr:uid="{00000000-0005-0000-0000-0000320F0000}"/>
    <cellStyle name="Dezimal 5 3 2 2 2 2 2" xfId="18154" xr:uid="{00000000-0005-0000-0000-0000330F0000}"/>
    <cellStyle name="Dezimal 5 3 2 2 2 3" xfId="13460" xr:uid="{00000000-0005-0000-0000-0000340F0000}"/>
    <cellStyle name="Dezimal 5 3 2 2 3" xfId="5016" xr:uid="{00000000-0005-0000-0000-0000350F0000}"/>
    <cellStyle name="Dezimal 5 3 2 2 3 2" xfId="10164" xr:uid="{00000000-0005-0000-0000-0000360F0000}"/>
    <cellStyle name="Dezimal 5 3 2 2 3 2 2" xfId="19718" xr:uid="{00000000-0005-0000-0000-0000370F0000}"/>
    <cellStyle name="Dezimal 5 3 2 2 3 3" xfId="15026" xr:uid="{00000000-0005-0000-0000-0000380F0000}"/>
    <cellStyle name="Dezimal 5 3 2 2 4" xfId="6732" xr:uid="{00000000-0005-0000-0000-0000390F0000}"/>
    <cellStyle name="Dezimal 5 3 2 2 4 2" xfId="16590" xr:uid="{00000000-0005-0000-0000-00003A0F0000}"/>
    <cellStyle name="Dezimal 5 3 2 2 5" xfId="11892" xr:uid="{00000000-0005-0000-0000-00003B0F0000}"/>
    <cellStyle name="Dezimal 5 3 2 3" xfId="2436" xr:uid="{00000000-0005-0000-0000-00003C0F0000}"/>
    <cellStyle name="Dezimal 5 3 2 3 2" xfId="7590" xr:uid="{00000000-0005-0000-0000-00003D0F0000}"/>
    <cellStyle name="Dezimal 5 3 2 3 2 2" xfId="17372" xr:uid="{00000000-0005-0000-0000-00003E0F0000}"/>
    <cellStyle name="Dezimal 5 3 2 3 3" xfId="12678" xr:uid="{00000000-0005-0000-0000-00003F0F0000}"/>
    <cellStyle name="Dezimal 5 3 2 4" xfId="4158" xr:uid="{00000000-0005-0000-0000-0000400F0000}"/>
    <cellStyle name="Dezimal 5 3 2 4 2" xfId="9306" xr:uid="{00000000-0005-0000-0000-0000410F0000}"/>
    <cellStyle name="Dezimal 5 3 2 4 2 2" xfId="18936" xr:uid="{00000000-0005-0000-0000-0000420F0000}"/>
    <cellStyle name="Dezimal 5 3 2 4 3" xfId="14244" xr:uid="{00000000-0005-0000-0000-0000430F0000}"/>
    <cellStyle name="Dezimal 5 3 2 5" xfId="5874" xr:uid="{00000000-0005-0000-0000-0000440F0000}"/>
    <cellStyle name="Dezimal 5 3 2 5 2" xfId="15808" xr:uid="{00000000-0005-0000-0000-0000450F0000}"/>
    <cellStyle name="Dezimal 5 3 2 6" xfId="11023" xr:uid="{00000000-0005-0000-0000-0000460F0000}"/>
    <cellStyle name="Dezimal 5 3 3" xfId="1546" xr:uid="{00000000-0005-0000-0000-0000470F0000}"/>
    <cellStyle name="Dezimal 5 3 3 2" xfId="3297" xr:uid="{00000000-0005-0000-0000-0000480F0000}"/>
    <cellStyle name="Dezimal 5 3 3 2 2" xfId="8447" xr:uid="{00000000-0005-0000-0000-0000490F0000}"/>
    <cellStyle name="Dezimal 5 3 3 2 2 2" xfId="18153" xr:uid="{00000000-0005-0000-0000-00004A0F0000}"/>
    <cellStyle name="Dezimal 5 3 3 2 3" xfId="13459" xr:uid="{00000000-0005-0000-0000-00004B0F0000}"/>
    <cellStyle name="Dezimal 5 3 3 3" xfId="5015" xr:uid="{00000000-0005-0000-0000-00004C0F0000}"/>
    <cellStyle name="Dezimal 5 3 3 3 2" xfId="10163" xr:uid="{00000000-0005-0000-0000-00004D0F0000}"/>
    <cellStyle name="Dezimal 5 3 3 3 2 2" xfId="19717" xr:uid="{00000000-0005-0000-0000-00004E0F0000}"/>
    <cellStyle name="Dezimal 5 3 3 3 3" xfId="15025" xr:uid="{00000000-0005-0000-0000-00004F0F0000}"/>
    <cellStyle name="Dezimal 5 3 3 4" xfId="6731" xr:uid="{00000000-0005-0000-0000-0000500F0000}"/>
    <cellStyle name="Dezimal 5 3 3 4 2" xfId="16589" xr:uid="{00000000-0005-0000-0000-0000510F0000}"/>
    <cellStyle name="Dezimal 5 3 3 5" xfId="11891" xr:uid="{00000000-0005-0000-0000-0000520F0000}"/>
    <cellStyle name="Dezimal 5 3 4" xfId="2435" xr:uid="{00000000-0005-0000-0000-0000530F0000}"/>
    <cellStyle name="Dezimal 5 3 4 2" xfId="7589" xr:uid="{00000000-0005-0000-0000-0000540F0000}"/>
    <cellStyle name="Dezimal 5 3 4 2 2" xfId="17371" xr:uid="{00000000-0005-0000-0000-0000550F0000}"/>
    <cellStyle name="Dezimal 5 3 4 3" xfId="12677" xr:uid="{00000000-0005-0000-0000-0000560F0000}"/>
    <cellStyle name="Dezimal 5 3 5" xfId="4157" xr:uid="{00000000-0005-0000-0000-0000570F0000}"/>
    <cellStyle name="Dezimal 5 3 5 2" xfId="9305" xr:uid="{00000000-0005-0000-0000-0000580F0000}"/>
    <cellStyle name="Dezimal 5 3 5 2 2" xfId="18935" xr:uid="{00000000-0005-0000-0000-0000590F0000}"/>
    <cellStyle name="Dezimal 5 3 5 3" xfId="14243" xr:uid="{00000000-0005-0000-0000-00005A0F0000}"/>
    <cellStyle name="Dezimal 5 3 6" xfId="5873" xr:uid="{00000000-0005-0000-0000-00005B0F0000}"/>
    <cellStyle name="Dezimal 5 3 6 2" xfId="15807" xr:uid="{00000000-0005-0000-0000-00005C0F0000}"/>
    <cellStyle name="Dezimal 5 3 7" xfId="11022" xr:uid="{00000000-0005-0000-0000-00005D0F0000}"/>
    <cellStyle name="Dezimal 5 4" xfId="181" xr:uid="{00000000-0005-0000-0000-00005E0F0000}"/>
    <cellStyle name="Dezimal 5 4 2" xfId="1548" xr:uid="{00000000-0005-0000-0000-00005F0F0000}"/>
    <cellStyle name="Dezimal 5 4 2 2" xfId="3299" xr:uid="{00000000-0005-0000-0000-0000600F0000}"/>
    <cellStyle name="Dezimal 5 4 2 2 2" xfId="8449" xr:uid="{00000000-0005-0000-0000-0000610F0000}"/>
    <cellStyle name="Dezimal 5 4 2 2 2 2" xfId="18155" xr:uid="{00000000-0005-0000-0000-0000620F0000}"/>
    <cellStyle name="Dezimal 5 4 2 2 3" xfId="13461" xr:uid="{00000000-0005-0000-0000-0000630F0000}"/>
    <cellStyle name="Dezimal 5 4 2 3" xfId="5017" xr:uid="{00000000-0005-0000-0000-0000640F0000}"/>
    <cellStyle name="Dezimal 5 4 2 3 2" xfId="10165" xr:uid="{00000000-0005-0000-0000-0000650F0000}"/>
    <cellStyle name="Dezimal 5 4 2 3 2 2" xfId="19719" xr:uid="{00000000-0005-0000-0000-0000660F0000}"/>
    <cellStyle name="Dezimal 5 4 2 3 3" xfId="15027" xr:uid="{00000000-0005-0000-0000-0000670F0000}"/>
    <cellStyle name="Dezimal 5 4 2 4" xfId="6733" xr:uid="{00000000-0005-0000-0000-0000680F0000}"/>
    <cellStyle name="Dezimal 5 4 2 4 2" xfId="16591" xr:uid="{00000000-0005-0000-0000-0000690F0000}"/>
    <cellStyle name="Dezimal 5 4 2 5" xfId="11893" xr:uid="{00000000-0005-0000-0000-00006A0F0000}"/>
    <cellStyle name="Dezimal 5 4 3" xfId="2437" xr:uid="{00000000-0005-0000-0000-00006B0F0000}"/>
    <cellStyle name="Dezimal 5 4 3 2" xfId="7591" xr:uid="{00000000-0005-0000-0000-00006C0F0000}"/>
    <cellStyle name="Dezimal 5 4 3 2 2" xfId="17373" xr:uid="{00000000-0005-0000-0000-00006D0F0000}"/>
    <cellStyle name="Dezimal 5 4 3 3" xfId="12679" xr:uid="{00000000-0005-0000-0000-00006E0F0000}"/>
    <cellStyle name="Dezimal 5 4 4" xfId="4159" xr:uid="{00000000-0005-0000-0000-00006F0F0000}"/>
    <cellStyle name="Dezimal 5 4 4 2" xfId="9307" xr:uid="{00000000-0005-0000-0000-0000700F0000}"/>
    <cellStyle name="Dezimal 5 4 4 2 2" xfId="18937" xr:uid="{00000000-0005-0000-0000-0000710F0000}"/>
    <cellStyle name="Dezimal 5 4 4 3" xfId="14245" xr:uid="{00000000-0005-0000-0000-0000720F0000}"/>
    <cellStyle name="Dezimal 5 4 5" xfId="5875" xr:uid="{00000000-0005-0000-0000-0000730F0000}"/>
    <cellStyle name="Dezimal 5 4 5 2" xfId="15809" xr:uid="{00000000-0005-0000-0000-0000740F0000}"/>
    <cellStyle name="Dezimal 5 4 6" xfId="11024" xr:uid="{00000000-0005-0000-0000-0000750F0000}"/>
    <cellStyle name="Dezimal 5 5" xfId="182" xr:uid="{00000000-0005-0000-0000-0000760F0000}"/>
    <cellStyle name="Dezimal 5 5 2" xfId="1549" xr:uid="{00000000-0005-0000-0000-0000770F0000}"/>
    <cellStyle name="Dezimal 5 5 2 2" xfId="3300" xr:uid="{00000000-0005-0000-0000-0000780F0000}"/>
    <cellStyle name="Dezimal 5 5 2 2 2" xfId="8450" xr:uid="{00000000-0005-0000-0000-0000790F0000}"/>
    <cellStyle name="Dezimal 5 5 2 2 2 2" xfId="18156" xr:uid="{00000000-0005-0000-0000-00007A0F0000}"/>
    <cellStyle name="Dezimal 5 5 2 2 3" xfId="13462" xr:uid="{00000000-0005-0000-0000-00007B0F0000}"/>
    <cellStyle name="Dezimal 5 5 2 3" xfId="5018" xr:uid="{00000000-0005-0000-0000-00007C0F0000}"/>
    <cellStyle name="Dezimal 5 5 2 3 2" xfId="10166" xr:uid="{00000000-0005-0000-0000-00007D0F0000}"/>
    <cellStyle name="Dezimal 5 5 2 3 2 2" xfId="19720" xr:uid="{00000000-0005-0000-0000-00007E0F0000}"/>
    <cellStyle name="Dezimal 5 5 2 3 3" xfId="15028" xr:uid="{00000000-0005-0000-0000-00007F0F0000}"/>
    <cellStyle name="Dezimal 5 5 2 4" xfId="6734" xr:uid="{00000000-0005-0000-0000-0000800F0000}"/>
    <cellStyle name="Dezimal 5 5 2 4 2" xfId="16592" xr:uid="{00000000-0005-0000-0000-0000810F0000}"/>
    <cellStyle name="Dezimal 5 5 2 5" xfId="11894" xr:uid="{00000000-0005-0000-0000-0000820F0000}"/>
    <cellStyle name="Dezimal 5 5 3" xfId="2438" xr:uid="{00000000-0005-0000-0000-0000830F0000}"/>
    <cellStyle name="Dezimal 5 5 3 2" xfId="7592" xr:uid="{00000000-0005-0000-0000-0000840F0000}"/>
    <cellStyle name="Dezimal 5 5 3 2 2" xfId="17374" xr:uid="{00000000-0005-0000-0000-0000850F0000}"/>
    <cellStyle name="Dezimal 5 5 3 3" xfId="12680" xr:uid="{00000000-0005-0000-0000-0000860F0000}"/>
    <cellStyle name="Dezimal 5 5 4" xfId="4160" xr:uid="{00000000-0005-0000-0000-0000870F0000}"/>
    <cellStyle name="Dezimal 5 5 4 2" xfId="9308" xr:uid="{00000000-0005-0000-0000-0000880F0000}"/>
    <cellStyle name="Dezimal 5 5 4 2 2" xfId="18938" xr:uid="{00000000-0005-0000-0000-0000890F0000}"/>
    <cellStyle name="Dezimal 5 5 4 3" xfId="14246" xr:uid="{00000000-0005-0000-0000-00008A0F0000}"/>
    <cellStyle name="Dezimal 5 5 5" xfId="5876" xr:uid="{00000000-0005-0000-0000-00008B0F0000}"/>
    <cellStyle name="Dezimal 5 5 5 2" xfId="15810" xr:uid="{00000000-0005-0000-0000-00008C0F0000}"/>
    <cellStyle name="Dezimal 5 5 6" xfId="11025" xr:uid="{00000000-0005-0000-0000-00008D0F0000}"/>
    <cellStyle name="Dezimal 5 6" xfId="183" xr:uid="{00000000-0005-0000-0000-00008E0F0000}"/>
    <cellStyle name="Dezimal 5 6 2" xfId="1550" xr:uid="{00000000-0005-0000-0000-00008F0F0000}"/>
    <cellStyle name="Dezimal 5 6 2 2" xfId="3301" xr:uid="{00000000-0005-0000-0000-0000900F0000}"/>
    <cellStyle name="Dezimal 5 6 2 2 2" xfId="8451" xr:uid="{00000000-0005-0000-0000-0000910F0000}"/>
    <cellStyle name="Dezimal 5 6 2 2 2 2" xfId="18157" xr:uid="{00000000-0005-0000-0000-0000920F0000}"/>
    <cellStyle name="Dezimal 5 6 2 2 3" xfId="13463" xr:uid="{00000000-0005-0000-0000-0000930F0000}"/>
    <cellStyle name="Dezimal 5 6 2 3" xfId="5019" xr:uid="{00000000-0005-0000-0000-0000940F0000}"/>
    <cellStyle name="Dezimal 5 6 2 3 2" xfId="10167" xr:uid="{00000000-0005-0000-0000-0000950F0000}"/>
    <cellStyle name="Dezimal 5 6 2 3 2 2" xfId="19721" xr:uid="{00000000-0005-0000-0000-0000960F0000}"/>
    <cellStyle name="Dezimal 5 6 2 3 3" xfId="15029" xr:uid="{00000000-0005-0000-0000-0000970F0000}"/>
    <cellStyle name="Dezimal 5 6 2 4" xfId="6735" xr:uid="{00000000-0005-0000-0000-0000980F0000}"/>
    <cellStyle name="Dezimal 5 6 2 4 2" xfId="16593" xr:uid="{00000000-0005-0000-0000-0000990F0000}"/>
    <cellStyle name="Dezimal 5 6 2 5" xfId="11895" xr:uid="{00000000-0005-0000-0000-00009A0F0000}"/>
    <cellStyle name="Dezimal 5 6 3" xfId="2439" xr:uid="{00000000-0005-0000-0000-00009B0F0000}"/>
    <cellStyle name="Dezimal 5 6 3 2" xfId="7593" xr:uid="{00000000-0005-0000-0000-00009C0F0000}"/>
    <cellStyle name="Dezimal 5 6 3 2 2" xfId="17375" xr:uid="{00000000-0005-0000-0000-00009D0F0000}"/>
    <cellStyle name="Dezimal 5 6 3 3" xfId="12681" xr:uid="{00000000-0005-0000-0000-00009E0F0000}"/>
    <cellStyle name="Dezimal 5 6 4" xfId="4161" xr:uid="{00000000-0005-0000-0000-00009F0F0000}"/>
    <cellStyle name="Dezimal 5 6 4 2" xfId="9309" xr:uid="{00000000-0005-0000-0000-0000A00F0000}"/>
    <cellStyle name="Dezimal 5 6 4 2 2" xfId="18939" xr:uid="{00000000-0005-0000-0000-0000A10F0000}"/>
    <cellStyle name="Dezimal 5 6 4 3" xfId="14247" xr:uid="{00000000-0005-0000-0000-0000A20F0000}"/>
    <cellStyle name="Dezimal 5 6 5" xfId="5877" xr:uid="{00000000-0005-0000-0000-0000A30F0000}"/>
    <cellStyle name="Dezimal 5 6 5 2" xfId="15811" xr:uid="{00000000-0005-0000-0000-0000A40F0000}"/>
    <cellStyle name="Dezimal 5 6 6" xfId="11026" xr:uid="{00000000-0005-0000-0000-0000A50F0000}"/>
    <cellStyle name="Dezimal 5 7" xfId="1540" xr:uid="{00000000-0005-0000-0000-0000A60F0000}"/>
    <cellStyle name="Dezimal 5 7 2" xfId="3291" xr:uid="{00000000-0005-0000-0000-0000A70F0000}"/>
    <cellStyle name="Dezimal 5 7 2 2" xfId="8441" xr:uid="{00000000-0005-0000-0000-0000A80F0000}"/>
    <cellStyle name="Dezimal 5 7 2 2 2" xfId="18147" xr:uid="{00000000-0005-0000-0000-0000A90F0000}"/>
    <cellStyle name="Dezimal 5 7 2 3" xfId="13453" xr:uid="{00000000-0005-0000-0000-0000AA0F0000}"/>
    <cellStyle name="Dezimal 5 7 3" xfId="5009" xr:uid="{00000000-0005-0000-0000-0000AB0F0000}"/>
    <cellStyle name="Dezimal 5 7 3 2" xfId="10157" xr:uid="{00000000-0005-0000-0000-0000AC0F0000}"/>
    <cellStyle name="Dezimal 5 7 3 2 2" xfId="19711" xr:uid="{00000000-0005-0000-0000-0000AD0F0000}"/>
    <cellStyle name="Dezimal 5 7 3 3" xfId="15019" xr:uid="{00000000-0005-0000-0000-0000AE0F0000}"/>
    <cellStyle name="Dezimal 5 7 4" xfId="6725" xr:uid="{00000000-0005-0000-0000-0000AF0F0000}"/>
    <cellStyle name="Dezimal 5 7 4 2" xfId="16583" xr:uid="{00000000-0005-0000-0000-0000B00F0000}"/>
    <cellStyle name="Dezimal 5 7 5" xfId="11885" xr:uid="{00000000-0005-0000-0000-0000B10F0000}"/>
    <cellStyle name="Dezimal 5 8" xfId="2429" xr:uid="{00000000-0005-0000-0000-0000B20F0000}"/>
    <cellStyle name="Dezimal 5 8 2" xfId="7583" xr:uid="{00000000-0005-0000-0000-0000B30F0000}"/>
    <cellStyle name="Dezimal 5 8 2 2" xfId="17365" xr:uid="{00000000-0005-0000-0000-0000B40F0000}"/>
    <cellStyle name="Dezimal 5 8 3" xfId="12671" xr:uid="{00000000-0005-0000-0000-0000B50F0000}"/>
    <cellStyle name="Dezimal 5 9" xfId="4151" xr:uid="{00000000-0005-0000-0000-0000B60F0000}"/>
    <cellStyle name="Dezimal 5 9 2" xfId="9299" xr:uid="{00000000-0005-0000-0000-0000B70F0000}"/>
    <cellStyle name="Dezimal 5 9 2 2" xfId="18929" xr:uid="{00000000-0005-0000-0000-0000B80F0000}"/>
    <cellStyle name="Dezimal 5 9 3" xfId="14237" xr:uid="{00000000-0005-0000-0000-0000B90F0000}"/>
    <cellStyle name="Dezimal 6" xfId="184" xr:uid="{00000000-0005-0000-0000-0000BA0F0000}"/>
    <cellStyle name="Dezimal 6 10" xfId="11027" xr:uid="{00000000-0005-0000-0000-0000BB0F0000}"/>
    <cellStyle name="Dezimal 6 2" xfId="185" xr:uid="{00000000-0005-0000-0000-0000BC0F0000}"/>
    <cellStyle name="Dezimal 6 2 2" xfId="186" xr:uid="{00000000-0005-0000-0000-0000BD0F0000}"/>
    <cellStyle name="Dezimal 6 2 2 2" xfId="187" xr:uid="{00000000-0005-0000-0000-0000BE0F0000}"/>
    <cellStyle name="Dezimal 6 2 2 2 2" xfId="1554" xr:uid="{00000000-0005-0000-0000-0000BF0F0000}"/>
    <cellStyle name="Dezimal 6 2 2 2 2 2" xfId="3305" xr:uid="{00000000-0005-0000-0000-0000C00F0000}"/>
    <cellStyle name="Dezimal 6 2 2 2 2 2 2" xfId="8455" xr:uid="{00000000-0005-0000-0000-0000C10F0000}"/>
    <cellStyle name="Dezimal 6 2 2 2 2 2 2 2" xfId="18161" xr:uid="{00000000-0005-0000-0000-0000C20F0000}"/>
    <cellStyle name="Dezimal 6 2 2 2 2 2 3" xfId="13467" xr:uid="{00000000-0005-0000-0000-0000C30F0000}"/>
    <cellStyle name="Dezimal 6 2 2 2 2 3" xfId="5023" xr:uid="{00000000-0005-0000-0000-0000C40F0000}"/>
    <cellStyle name="Dezimal 6 2 2 2 2 3 2" xfId="10171" xr:uid="{00000000-0005-0000-0000-0000C50F0000}"/>
    <cellStyle name="Dezimal 6 2 2 2 2 3 2 2" xfId="19725" xr:uid="{00000000-0005-0000-0000-0000C60F0000}"/>
    <cellStyle name="Dezimal 6 2 2 2 2 3 3" xfId="15033" xr:uid="{00000000-0005-0000-0000-0000C70F0000}"/>
    <cellStyle name="Dezimal 6 2 2 2 2 4" xfId="6739" xr:uid="{00000000-0005-0000-0000-0000C80F0000}"/>
    <cellStyle name="Dezimal 6 2 2 2 2 4 2" xfId="16597" xr:uid="{00000000-0005-0000-0000-0000C90F0000}"/>
    <cellStyle name="Dezimal 6 2 2 2 2 5" xfId="11899" xr:uid="{00000000-0005-0000-0000-0000CA0F0000}"/>
    <cellStyle name="Dezimal 6 2 2 2 3" xfId="2443" xr:uid="{00000000-0005-0000-0000-0000CB0F0000}"/>
    <cellStyle name="Dezimal 6 2 2 2 3 2" xfId="7597" xr:uid="{00000000-0005-0000-0000-0000CC0F0000}"/>
    <cellStyle name="Dezimal 6 2 2 2 3 2 2" xfId="17379" xr:uid="{00000000-0005-0000-0000-0000CD0F0000}"/>
    <cellStyle name="Dezimal 6 2 2 2 3 3" xfId="12685" xr:uid="{00000000-0005-0000-0000-0000CE0F0000}"/>
    <cellStyle name="Dezimal 6 2 2 2 4" xfId="4165" xr:uid="{00000000-0005-0000-0000-0000CF0F0000}"/>
    <cellStyle name="Dezimal 6 2 2 2 4 2" xfId="9313" xr:uid="{00000000-0005-0000-0000-0000D00F0000}"/>
    <cellStyle name="Dezimal 6 2 2 2 4 2 2" xfId="18943" xr:uid="{00000000-0005-0000-0000-0000D10F0000}"/>
    <cellStyle name="Dezimal 6 2 2 2 4 3" xfId="14251" xr:uid="{00000000-0005-0000-0000-0000D20F0000}"/>
    <cellStyle name="Dezimal 6 2 2 2 5" xfId="5881" xr:uid="{00000000-0005-0000-0000-0000D30F0000}"/>
    <cellStyle name="Dezimal 6 2 2 2 5 2" xfId="15815" xr:uid="{00000000-0005-0000-0000-0000D40F0000}"/>
    <cellStyle name="Dezimal 6 2 2 2 6" xfId="11030" xr:uid="{00000000-0005-0000-0000-0000D50F0000}"/>
    <cellStyle name="Dezimal 6 2 2 3" xfId="1553" xr:uid="{00000000-0005-0000-0000-0000D60F0000}"/>
    <cellStyle name="Dezimal 6 2 2 3 2" xfId="3304" xr:uid="{00000000-0005-0000-0000-0000D70F0000}"/>
    <cellStyle name="Dezimal 6 2 2 3 2 2" xfId="8454" xr:uid="{00000000-0005-0000-0000-0000D80F0000}"/>
    <cellStyle name="Dezimal 6 2 2 3 2 2 2" xfId="18160" xr:uid="{00000000-0005-0000-0000-0000D90F0000}"/>
    <cellStyle name="Dezimal 6 2 2 3 2 3" xfId="13466" xr:uid="{00000000-0005-0000-0000-0000DA0F0000}"/>
    <cellStyle name="Dezimal 6 2 2 3 3" xfId="5022" xr:uid="{00000000-0005-0000-0000-0000DB0F0000}"/>
    <cellStyle name="Dezimal 6 2 2 3 3 2" xfId="10170" xr:uid="{00000000-0005-0000-0000-0000DC0F0000}"/>
    <cellStyle name="Dezimal 6 2 2 3 3 2 2" xfId="19724" xr:uid="{00000000-0005-0000-0000-0000DD0F0000}"/>
    <cellStyle name="Dezimal 6 2 2 3 3 3" xfId="15032" xr:uid="{00000000-0005-0000-0000-0000DE0F0000}"/>
    <cellStyle name="Dezimal 6 2 2 3 4" xfId="6738" xr:uid="{00000000-0005-0000-0000-0000DF0F0000}"/>
    <cellStyle name="Dezimal 6 2 2 3 4 2" xfId="16596" xr:uid="{00000000-0005-0000-0000-0000E00F0000}"/>
    <cellStyle name="Dezimal 6 2 2 3 5" xfId="11898" xr:uid="{00000000-0005-0000-0000-0000E10F0000}"/>
    <cellStyle name="Dezimal 6 2 2 4" xfId="2442" xr:uid="{00000000-0005-0000-0000-0000E20F0000}"/>
    <cellStyle name="Dezimal 6 2 2 4 2" xfId="7596" xr:uid="{00000000-0005-0000-0000-0000E30F0000}"/>
    <cellStyle name="Dezimal 6 2 2 4 2 2" xfId="17378" xr:uid="{00000000-0005-0000-0000-0000E40F0000}"/>
    <cellStyle name="Dezimal 6 2 2 4 3" xfId="12684" xr:uid="{00000000-0005-0000-0000-0000E50F0000}"/>
    <cellStyle name="Dezimal 6 2 2 5" xfId="4164" xr:uid="{00000000-0005-0000-0000-0000E60F0000}"/>
    <cellStyle name="Dezimal 6 2 2 5 2" xfId="9312" xr:uid="{00000000-0005-0000-0000-0000E70F0000}"/>
    <cellStyle name="Dezimal 6 2 2 5 2 2" xfId="18942" xr:uid="{00000000-0005-0000-0000-0000E80F0000}"/>
    <cellStyle name="Dezimal 6 2 2 5 3" xfId="14250" xr:uid="{00000000-0005-0000-0000-0000E90F0000}"/>
    <cellStyle name="Dezimal 6 2 2 6" xfId="5880" xr:uid="{00000000-0005-0000-0000-0000EA0F0000}"/>
    <cellStyle name="Dezimal 6 2 2 6 2" xfId="15814" xr:uid="{00000000-0005-0000-0000-0000EB0F0000}"/>
    <cellStyle name="Dezimal 6 2 2 7" xfId="11029" xr:uid="{00000000-0005-0000-0000-0000EC0F0000}"/>
    <cellStyle name="Dezimal 6 2 3" xfId="188" xr:uid="{00000000-0005-0000-0000-0000ED0F0000}"/>
    <cellStyle name="Dezimal 6 2 3 2" xfId="1555" xr:uid="{00000000-0005-0000-0000-0000EE0F0000}"/>
    <cellStyle name="Dezimal 6 2 3 2 2" xfId="3306" xr:uid="{00000000-0005-0000-0000-0000EF0F0000}"/>
    <cellStyle name="Dezimal 6 2 3 2 2 2" xfId="8456" xr:uid="{00000000-0005-0000-0000-0000F00F0000}"/>
    <cellStyle name="Dezimal 6 2 3 2 2 2 2" xfId="18162" xr:uid="{00000000-0005-0000-0000-0000F10F0000}"/>
    <cellStyle name="Dezimal 6 2 3 2 2 3" xfId="13468" xr:uid="{00000000-0005-0000-0000-0000F20F0000}"/>
    <cellStyle name="Dezimal 6 2 3 2 3" xfId="5024" xr:uid="{00000000-0005-0000-0000-0000F30F0000}"/>
    <cellStyle name="Dezimal 6 2 3 2 3 2" xfId="10172" xr:uid="{00000000-0005-0000-0000-0000F40F0000}"/>
    <cellStyle name="Dezimal 6 2 3 2 3 2 2" xfId="19726" xr:uid="{00000000-0005-0000-0000-0000F50F0000}"/>
    <cellStyle name="Dezimal 6 2 3 2 3 3" xfId="15034" xr:uid="{00000000-0005-0000-0000-0000F60F0000}"/>
    <cellStyle name="Dezimal 6 2 3 2 4" xfId="6740" xr:uid="{00000000-0005-0000-0000-0000F70F0000}"/>
    <cellStyle name="Dezimal 6 2 3 2 4 2" xfId="16598" xr:uid="{00000000-0005-0000-0000-0000F80F0000}"/>
    <cellStyle name="Dezimal 6 2 3 2 5" xfId="11900" xr:uid="{00000000-0005-0000-0000-0000F90F0000}"/>
    <cellStyle name="Dezimal 6 2 3 3" xfId="2444" xr:uid="{00000000-0005-0000-0000-0000FA0F0000}"/>
    <cellStyle name="Dezimal 6 2 3 3 2" xfId="7598" xr:uid="{00000000-0005-0000-0000-0000FB0F0000}"/>
    <cellStyle name="Dezimal 6 2 3 3 2 2" xfId="17380" xr:uid="{00000000-0005-0000-0000-0000FC0F0000}"/>
    <cellStyle name="Dezimal 6 2 3 3 3" xfId="12686" xr:uid="{00000000-0005-0000-0000-0000FD0F0000}"/>
    <cellStyle name="Dezimal 6 2 3 4" xfId="4166" xr:uid="{00000000-0005-0000-0000-0000FE0F0000}"/>
    <cellStyle name="Dezimal 6 2 3 4 2" xfId="9314" xr:uid="{00000000-0005-0000-0000-0000FF0F0000}"/>
    <cellStyle name="Dezimal 6 2 3 4 2 2" xfId="18944" xr:uid="{00000000-0005-0000-0000-000000100000}"/>
    <cellStyle name="Dezimal 6 2 3 4 3" xfId="14252" xr:uid="{00000000-0005-0000-0000-000001100000}"/>
    <cellStyle name="Dezimal 6 2 3 5" xfId="5882" xr:uid="{00000000-0005-0000-0000-000002100000}"/>
    <cellStyle name="Dezimal 6 2 3 5 2" xfId="15816" xr:uid="{00000000-0005-0000-0000-000003100000}"/>
    <cellStyle name="Dezimal 6 2 3 6" xfId="11031" xr:uid="{00000000-0005-0000-0000-000004100000}"/>
    <cellStyle name="Dezimal 6 2 4" xfId="189" xr:uid="{00000000-0005-0000-0000-000005100000}"/>
    <cellStyle name="Dezimal 6 2 4 2" xfId="1556" xr:uid="{00000000-0005-0000-0000-000006100000}"/>
    <cellStyle name="Dezimal 6 2 4 2 2" xfId="3307" xr:uid="{00000000-0005-0000-0000-000007100000}"/>
    <cellStyle name="Dezimal 6 2 4 2 2 2" xfId="8457" xr:uid="{00000000-0005-0000-0000-000008100000}"/>
    <cellStyle name="Dezimal 6 2 4 2 2 2 2" xfId="18163" xr:uid="{00000000-0005-0000-0000-000009100000}"/>
    <cellStyle name="Dezimal 6 2 4 2 2 3" xfId="13469" xr:uid="{00000000-0005-0000-0000-00000A100000}"/>
    <cellStyle name="Dezimal 6 2 4 2 3" xfId="5025" xr:uid="{00000000-0005-0000-0000-00000B100000}"/>
    <cellStyle name="Dezimal 6 2 4 2 3 2" xfId="10173" xr:uid="{00000000-0005-0000-0000-00000C100000}"/>
    <cellStyle name="Dezimal 6 2 4 2 3 2 2" xfId="19727" xr:uid="{00000000-0005-0000-0000-00000D100000}"/>
    <cellStyle name="Dezimal 6 2 4 2 3 3" xfId="15035" xr:uid="{00000000-0005-0000-0000-00000E100000}"/>
    <cellStyle name="Dezimal 6 2 4 2 4" xfId="6741" xr:uid="{00000000-0005-0000-0000-00000F100000}"/>
    <cellStyle name="Dezimal 6 2 4 2 4 2" xfId="16599" xr:uid="{00000000-0005-0000-0000-000010100000}"/>
    <cellStyle name="Dezimal 6 2 4 2 5" xfId="11901" xr:uid="{00000000-0005-0000-0000-000011100000}"/>
    <cellStyle name="Dezimal 6 2 4 3" xfId="2445" xr:uid="{00000000-0005-0000-0000-000012100000}"/>
    <cellStyle name="Dezimal 6 2 4 3 2" xfId="7599" xr:uid="{00000000-0005-0000-0000-000013100000}"/>
    <cellStyle name="Dezimal 6 2 4 3 2 2" xfId="17381" xr:uid="{00000000-0005-0000-0000-000014100000}"/>
    <cellStyle name="Dezimal 6 2 4 3 3" xfId="12687" xr:uid="{00000000-0005-0000-0000-000015100000}"/>
    <cellStyle name="Dezimal 6 2 4 4" xfId="4167" xr:uid="{00000000-0005-0000-0000-000016100000}"/>
    <cellStyle name="Dezimal 6 2 4 4 2" xfId="9315" xr:uid="{00000000-0005-0000-0000-000017100000}"/>
    <cellStyle name="Dezimal 6 2 4 4 2 2" xfId="18945" xr:uid="{00000000-0005-0000-0000-000018100000}"/>
    <cellStyle name="Dezimal 6 2 4 4 3" xfId="14253" xr:uid="{00000000-0005-0000-0000-000019100000}"/>
    <cellStyle name="Dezimal 6 2 4 5" xfId="5883" xr:uid="{00000000-0005-0000-0000-00001A100000}"/>
    <cellStyle name="Dezimal 6 2 4 5 2" xfId="15817" xr:uid="{00000000-0005-0000-0000-00001B100000}"/>
    <cellStyle name="Dezimal 6 2 4 6" xfId="11032" xr:uid="{00000000-0005-0000-0000-00001C100000}"/>
    <cellStyle name="Dezimal 6 2 5" xfId="1552" xr:uid="{00000000-0005-0000-0000-00001D100000}"/>
    <cellStyle name="Dezimal 6 2 5 2" xfId="3303" xr:uid="{00000000-0005-0000-0000-00001E100000}"/>
    <cellStyle name="Dezimal 6 2 5 2 2" xfId="8453" xr:uid="{00000000-0005-0000-0000-00001F100000}"/>
    <cellStyle name="Dezimal 6 2 5 2 2 2" xfId="18159" xr:uid="{00000000-0005-0000-0000-000020100000}"/>
    <cellStyle name="Dezimal 6 2 5 2 3" xfId="13465" xr:uid="{00000000-0005-0000-0000-000021100000}"/>
    <cellStyle name="Dezimal 6 2 5 3" xfId="5021" xr:uid="{00000000-0005-0000-0000-000022100000}"/>
    <cellStyle name="Dezimal 6 2 5 3 2" xfId="10169" xr:uid="{00000000-0005-0000-0000-000023100000}"/>
    <cellStyle name="Dezimal 6 2 5 3 2 2" xfId="19723" xr:uid="{00000000-0005-0000-0000-000024100000}"/>
    <cellStyle name="Dezimal 6 2 5 3 3" xfId="15031" xr:uid="{00000000-0005-0000-0000-000025100000}"/>
    <cellStyle name="Dezimal 6 2 5 4" xfId="6737" xr:uid="{00000000-0005-0000-0000-000026100000}"/>
    <cellStyle name="Dezimal 6 2 5 4 2" xfId="16595" xr:uid="{00000000-0005-0000-0000-000027100000}"/>
    <cellStyle name="Dezimal 6 2 5 5" xfId="11897" xr:uid="{00000000-0005-0000-0000-000028100000}"/>
    <cellStyle name="Dezimal 6 2 6" xfId="2441" xr:uid="{00000000-0005-0000-0000-000029100000}"/>
    <cellStyle name="Dezimal 6 2 6 2" xfId="7595" xr:uid="{00000000-0005-0000-0000-00002A100000}"/>
    <cellStyle name="Dezimal 6 2 6 2 2" xfId="17377" xr:uid="{00000000-0005-0000-0000-00002B100000}"/>
    <cellStyle name="Dezimal 6 2 6 3" xfId="12683" xr:uid="{00000000-0005-0000-0000-00002C100000}"/>
    <cellStyle name="Dezimal 6 2 7" xfId="4163" xr:uid="{00000000-0005-0000-0000-00002D100000}"/>
    <cellStyle name="Dezimal 6 2 7 2" xfId="9311" xr:uid="{00000000-0005-0000-0000-00002E100000}"/>
    <cellStyle name="Dezimal 6 2 7 2 2" xfId="18941" xr:uid="{00000000-0005-0000-0000-00002F100000}"/>
    <cellStyle name="Dezimal 6 2 7 3" xfId="14249" xr:uid="{00000000-0005-0000-0000-000030100000}"/>
    <cellStyle name="Dezimal 6 2 8" xfId="5879" xr:uid="{00000000-0005-0000-0000-000031100000}"/>
    <cellStyle name="Dezimal 6 2 8 2" xfId="15813" xr:uid="{00000000-0005-0000-0000-000032100000}"/>
    <cellStyle name="Dezimal 6 2 9" xfId="11028" xr:uid="{00000000-0005-0000-0000-000033100000}"/>
    <cellStyle name="Dezimal 6 3" xfId="190" xr:uid="{00000000-0005-0000-0000-000034100000}"/>
    <cellStyle name="Dezimal 6 3 2" xfId="191" xr:uid="{00000000-0005-0000-0000-000035100000}"/>
    <cellStyle name="Dezimal 6 3 2 2" xfId="1558" xr:uid="{00000000-0005-0000-0000-000036100000}"/>
    <cellStyle name="Dezimal 6 3 2 2 2" xfId="3309" xr:uid="{00000000-0005-0000-0000-000037100000}"/>
    <cellStyle name="Dezimal 6 3 2 2 2 2" xfId="8459" xr:uid="{00000000-0005-0000-0000-000038100000}"/>
    <cellStyle name="Dezimal 6 3 2 2 2 2 2" xfId="18165" xr:uid="{00000000-0005-0000-0000-000039100000}"/>
    <cellStyle name="Dezimal 6 3 2 2 2 3" xfId="13471" xr:uid="{00000000-0005-0000-0000-00003A100000}"/>
    <cellStyle name="Dezimal 6 3 2 2 3" xfId="5027" xr:uid="{00000000-0005-0000-0000-00003B100000}"/>
    <cellStyle name="Dezimal 6 3 2 2 3 2" xfId="10175" xr:uid="{00000000-0005-0000-0000-00003C100000}"/>
    <cellStyle name="Dezimal 6 3 2 2 3 2 2" xfId="19729" xr:uid="{00000000-0005-0000-0000-00003D100000}"/>
    <cellStyle name="Dezimal 6 3 2 2 3 3" xfId="15037" xr:uid="{00000000-0005-0000-0000-00003E100000}"/>
    <cellStyle name="Dezimal 6 3 2 2 4" xfId="6743" xr:uid="{00000000-0005-0000-0000-00003F100000}"/>
    <cellStyle name="Dezimal 6 3 2 2 4 2" xfId="16601" xr:uid="{00000000-0005-0000-0000-000040100000}"/>
    <cellStyle name="Dezimal 6 3 2 2 5" xfId="11903" xr:uid="{00000000-0005-0000-0000-000041100000}"/>
    <cellStyle name="Dezimal 6 3 2 3" xfId="2447" xr:uid="{00000000-0005-0000-0000-000042100000}"/>
    <cellStyle name="Dezimal 6 3 2 3 2" xfId="7601" xr:uid="{00000000-0005-0000-0000-000043100000}"/>
    <cellStyle name="Dezimal 6 3 2 3 2 2" xfId="17383" xr:uid="{00000000-0005-0000-0000-000044100000}"/>
    <cellStyle name="Dezimal 6 3 2 3 3" xfId="12689" xr:uid="{00000000-0005-0000-0000-000045100000}"/>
    <cellStyle name="Dezimal 6 3 2 4" xfId="4169" xr:uid="{00000000-0005-0000-0000-000046100000}"/>
    <cellStyle name="Dezimal 6 3 2 4 2" xfId="9317" xr:uid="{00000000-0005-0000-0000-000047100000}"/>
    <cellStyle name="Dezimal 6 3 2 4 2 2" xfId="18947" xr:uid="{00000000-0005-0000-0000-000048100000}"/>
    <cellStyle name="Dezimal 6 3 2 4 3" xfId="14255" xr:uid="{00000000-0005-0000-0000-000049100000}"/>
    <cellStyle name="Dezimal 6 3 2 5" xfId="5885" xr:uid="{00000000-0005-0000-0000-00004A100000}"/>
    <cellStyle name="Dezimal 6 3 2 5 2" xfId="15819" xr:uid="{00000000-0005-0000-0000-00004B100000}"/>
    <cellStyle name="Dezimal 6 3 2 6" xfId="11034" xr:uid="{00000000-0005-0000-0000-00004C100000}"/>
    <cellStyle name="Dezimal 6 3 3" xfId="1557" xr:uid="{00000000-0005-0000-0000-00004D100000}"/>
    <cellStyle name="Dezimal 6 3 3 2" xfId="3308" xr:uid="{00000000-0005-0000-0000-00004E100000}"/>
    <cellStyle name="Dezimal 6 3 3 2 2" xfId="8458" xr:uid="{00000000-0005-0000-0000-00004F100000}"/>
    <cellStyle name="Dezimal 6 3 3 2 2 2" xfId="18164" xr:uid="{00000000-0005-0000-0000-000050100000}"/>
    <cellStyle name="Dezimal 6 3 3 2 3" xfId="13470" xr:uid="{00000000-0005-0000-0000-000051100000}"/>
    <cellStyle name="Dezimal 6 3 3 3" xfId="5026" xr:uid="{00000000-0005-0000-0000-000052100000}"/>
    <cellStyle name="Dezimal 6 3 3 3 2" xfId="10174" xr:uid="{00000000-0005-0000-0000-000053100000}"/>
    <cellStyle name="Dezimal 6 3 3 3 2 2" xfId="19728" xr:uid="{00000000-0005-0000-0000-000054100000}"/>
    <cellStyle name="Dezimal 6 3 3 3 3" xfId="15036" xr:uid="{00000000-0005-0000-0000-000055100000}"/>
    <cellStyle name="Dezimal 6 3 3 4" xfId="6742" xr:uid="{00000000-0005-0000-0000-000056100000}"/>
    <cellStyle name="Dezimal 6 3 3 4 2" xfId="16600" xr:uid="{00000000-0005-0000-0000-000057100000}"/>
    <cellStyle name="Dezimal 6 3 3 5" xfId="11902" xr:uid="{00000000-0005-0000-0000-000058100000}"/>
    <cellStyle name="Dezimal 6 3 4" xfId="2446" xr:uid="{00000000-0005-0000-0000-000059100000}"/>
    <cellStyle name="Dezimal 6 3 4 2" xfId="7600" xr:uid="{00000000-0005-0000-0000-00005A100000}"/>
    <cellStyle name="Dezimal 6 3 4 2 2" xfId="17382" xr:uid="{00000000-0005-0000-0000-00005B100000}"/>
    <cellStyle name="Dezimal 6 3 4 3" xfId="12688" xr:uid="{00000000-0005-0000-0000-00005C100000}"/>
    <cellStyle name="Dezimal 6 3 5" xfId="4168" xr:uid="{00000000-0005-0000-0000-00005D100000}"/>
    <cellStyle name="Dezimal 6 3 5 2" xfId="9316" xr:uid="{00000000-0005-0000-0000-00005E100000}"/>
    <cellStyle name="Dezimal 6 3 5 2 2" xfId="18946" xr:uid="{00000000-0005-0000-0000-00005F100000}"/>
    <cellStyle name="Dezimal 6 3 5 3" xfId="14254" xr:uid="{00000000-0005-0000-0000-000060100000}"/>
    <cellStyle name="Dezimal 6 3 6" xfId="5884" xr:uid="{00000000-0005-0000-0000-000061100000}"/>
    <cellStyle name="Dezimal 6 3 6 2" xfId="15818" xr:uid="{00000000-0005-0000-0000-000062100000}"/>
    <cellStyle name="Dezimal 6 3 7" xfId="11033" xr:uid="{00000000-0005-0000-0000-000063100000}"/>
    <cellStyle name="Dezimal 6 4" xfId="192" xr:uid="{00000000-0005-0000-0000-000064100000}"/>
    <cellStyle name="Dezimal 6 4 2" xfId="1559" xr:uid="{00000000-0005-0000-0000-000065100000}"/>
    <cellStyle name="Dezimal 6 4 2 2" xfId="3310" xr:uid="{00000000-0005-0000-0000-000066100000}"/>
    <cellStyle name="Dezimal 6 4 2 2 2" xfId="8460" xr:uid="{00000000-0005-0000-0000-000067100000}"/>
    <cellStyle name="Dezimal 6 4 2 2 2 2" xfId="18166" xr:uid="{00000000-0005-0000-0000-000068100000}"/>
    <cellStyle name="Dezimal 6 4 2 2 3" xfId="13472" xr:uid="{00000000-0005-0000-0000-000069100000}"/>
    <cellStyle name="Dezimal 6 4 2 3" xfId="5028" xr:uid="{00000000-0005-0000-0000-00006A100000}"/>
    <cellStyle name="Dezimal 6 4 2 3 2" xfId="10176" xr:uid="{00000000-0005-0000-0000-00006B100000}"/>
    <cellStyle name="Dezimal 6 4 2 3 2 2" xfId="19730" xr:uid="{00000000-0005-0000-0000-00006C100000}"/>
    <cellStyle name="Dezimal 6 4 2 3 3" xfId="15038" xr:uid="{00000000-0005-0000-0000-00006D100000}"/>
    <cellStyle name="Dezimal 6 4 2 4" xfId="6744" xr:uid="{00000000-0005-0000-0000-00006E100000}"/>
    <cellStyle name="Dezimal 6 4 2 4 2" xfId="16602" xr:uid="{00000000-0005-0000-0000-00006F100000}"/>
    <cellStyle name="Dezimal 6 4 2 5" xfId="11904" xr:uid="{00000000-0005-0000-0000-000070100000}"/>
    <cellStyle name="Dezimal 6 4 3" xfId="2448" xr:uid="{00000000-0005-0000-0000-000071100000}"/>
    <cellStyle name="Dezimal 6 4 3 2" xfId="7602" xr:uid="{00000000-0005-0000-0000-000072100000}"/>
    <cellStyle name="Dezimal 6 4 3 2 2" xfId="17384" xr:uid="{00000000-0005-0000-0000-000073100000}"/>
    <cellStyle name="Dezimal 6 4 3 3" xfId="12690" xr:uid="{00000000-0005-0000-0000-000074100000}"/>
    <cellStyle name="Dezimal 6 4 4" xfId="4170" xr:uid="{00000000-0005-0000-0000-000075100000}"/>
    <cellStyle name="Dezimal 6 4 4 2" xfId="9318" xr:uid="{00000000-0005-0000-0000-000076100000}"/>
    <cellStyle name="Dezimal 6 4 4 2 2" xfId="18948" xr:uid="{00000000-0005-0000-0000-000077100000}"/>
    <cellStyle name="Dezimal 6 4 4 3" xfId="14256" xr:uid="{00000000-0005-0000-0000-000078100000}"/>
    <cellStyle name="Dezimal 6 4 5" xfId="5886" xr:uid="{00000000-0005-0000-0000-000079100000}"/>
    <cellStyle name="Dezimal 6 4 5 2" xfId="15820" xr:uid="{00000000-0005-0000-0000-00007A100000}"/>
    <cellStyle name="Dezimal 6 4 6" xfId="11035" xr:uid="{00000000-0005-0000-0000-00007B100000}"/>
    <cellStyle name="Dezimal 6 5" xfId="193" xr:uid="{00000000-0005-0000-0000-00007C100000}"/>
    <cellStyle name="Dezimal 6 5 2" xfId="1560" xr:uid="{00000000-0005-0000-0000-00007D100000}"/>
    <cellStyle name="Dezimal 6 5 2 2" xfId="3311" xr:uid="{00000000-0005-0000-0000-00007E100000}"/>
    <cellStyle name="Dezimal 6 5 2 2 2" xfId="8461" xr:uid="{00000000-0005-0000-0000-00007F100000}"/>
    <cellStyle name="Dezimal 6 5 2 2 2 2" xfId="18167" xr:uid="{00000000-0005-0000-0000-000080100000}"/>
    <cellStyle name="Dezimal 6 5 2 2 3" xfId="13473" xr:uid="{00000000-0005-0000-0000-000081100000}"/>
    <cellStyle name="Dezimal 6 5 2 3" xfId="5029" xr:uid="{00000000-0005-0000-0000-000082100000}"/>
    <cellStyle name="Dezimal 6 5 2 3 2" xfId="10177" xr:uid="{00000000-0005-0000-0000-000083100000}"/>
    <cellStyle name="Dezimal 6 5 2 3 2 2" xfId="19731" xr:uid="{00000000-0005-0000-0000-000084100000}"/>
    <cellStyle name="Dezimal 6 5 2 3 3" xfId="15039" xr:uid="{00000000-0005-0000-0000-000085100000}"/>
    <cellStyle name="Dezimal 6 5 2 4" xfId="6745" xr:uid="{00000000-0005-0000-0000-000086100000}"/>
    <cellStyle name="Dezimal 6 5 2 4 2" xfId="16603" xr:uid="{00000000-0005-0000-0000-000087100000}"/>
    <cellStyle name="Dezimal 6 5 2 5" xfId="11905" xr:uid="{00000000-0005-0000-0000-000088100000}"/>
    <cellStyle name="Dezimal 6 5 3" xfId="2449" xr:uid="{00000000-0005-0000-0000-000089100000}"/>
    <cellStyle name="Dezimal 6 5 3 2" xfId="7603" xr:uid="{00000000-0005-0000-0000-00008A100000}"/>
    <cellStyle name="Dezimal 6 5 3 2 2" xfId="17385" xr:uid="{00000000-0005-0000-0000-00008B100000}"/>
    <cellStyle name="Dezimal 6 5 3 3" xfId="12691" xr:uid="{00000000-0005-0000-0000-00008C100000}"/>
    <cellStyle name="Dezimal 6 5 4" xfId="4171" xr:uid="{00000000-0005-0000-0000-00008D100000}"/>
    <cellStyle name="Dezimal 6 5 4 2" xfId="9319" xr:uid="{00000000-0005-0000-0000-00008E100000}"/>
    <cellStyle name="Dezimal 6 5 4 2 2" xfId="18949" xr:uid="{00000000-0005-0000-0000-00008F100000}"/>
    <cellStyle name="Dezimal 6 5 4 3" xfId="14257" xr:uid="{00000000-0005-0000-0000-000090100000}"/>
    <cellStyle name="Dezimal 6 5 5" xfId="5887" xr:uid="{00000000-0005-0000-0000-000091100000}"/>
    <cellStyle name="Dezimal 6 5 5 2" xfId="15821" xr:uid="{00000000-0005-0000-0000-000092100000}"/>
    <cellStyle name="Dezimal 6 5 6" xfId="11036" xr:uid="{00000000-0005-0000-0000-000093100000}"/>
    <cellStyle name="Dezimal 6 6" xfId="1551" xr:uid="{00000000-0005-0000-0000-000094100000}"/>
    <cellStyle name="Dezimal 6 6 2" xfId="3302" xr:uid="{00000000-0005-0000-0000-000095100000}"/>
    <cellStyle name="Dezimal 6 6 2 2" xfId="8452" xr:uid="{00000000-0005-0000-0000-000096100000}"/>
    <cellStyle name="Dezimal 6 6 2 2 2" xfId="18158" xr:uid="{00000000-0005-0000-0000-000097100000}"/>
    <cellStyle name="Dezimal 6 6 2 3" xfId="13464" xr:uid="{00000000-0005-0000-0000-000098100000}"/>
    <cellStyle name="Dezimal 6 6 3" xfId="5020" xr:uid="{00000000-0005-0000-0000-000099100000}"/>
    <cellStyle name="Dezimal 6 6 3 2" xfId="10168" xr:uid="{00000000-0005-0000-0000-00009A100000}"/>
    <cellStyle name="Dezimal 6 6 3 2 2" xfId="19722" xr:uid="{00000000-0005-0000-0000-00009B100000}"/>
    <cellStyle name="Dezimal 6 6 3 3" xfId="15030" xr:uid="{00000000-0005-0000-0000-00009C100000}"/>
    <cellStyle name="Dezimal 6 6 4" xfId="6736" xr:uid="{00000000-0005-0000-0000-00009D100000}"/>
    <cellStyle name="Dezimal 6 6 4 2" xfId="16594" xr:uid="{00000000-0005-0000-0000-00009E100000}"/>
    <cellStyle name="Dezimal 6 6 5" xfId="11896" xr:uid="{00000000-0005-0000-0000-00009F100000}"/>
    <cellStyle name="Dezimal 6 7" xfId="2440" xr:uid="{00000000-0005-0000-0000-0000A0100000}"/>
    <cellStyle name="Dezimal 6 7 2" xfId="7594" xr:uid="{00000000-0005-0000-0000-0000A1100000}"/>
    <cellStyle name="Dezimal 6 7 2 2" xfId="17376" xr:uid="{00000000-0005-0000-0000-0000A2100000}"/>
    <cellStyle name="Dezimal 6 7 3" xfId="12682" xr:uid="{00000000-0005-0000-0000-0000A3100000}"/>
    <cellStyle name="Dezimal 6 8" xfId="4162" xr:uid="{00000000-0005-0000-0000-0000A4100000}"/>
    <cellStyle name="Dezimal 6 8 2" xfId="9310" xr:uid="{00000000-0005-0000-0000-0000A5100000}"/>
    <cellStyle name="Dezimal 6 8 2 2" xfId="18940" xr:uid="{00000000-0005-0000-0000-0000A6100000}"/>
    <cellStyle name="Dezimal 6 8 3" xfId="14248" xr:uid="{00000000-0005-0000-0000-0000A7100000}"/>
    <cellStyle name="Dezimal 6 9" xfId="5878" xr:uid="{00000000-0005-0000-0000-0000A8100000}"/>
    <cellStyle name="Dezimal 6 9 2" xfId="15812" xr:uid="{00000000-0005-0000-0000-0000A9100000}"/>
    <cellStyle name="Eingabe %" xfId="194" xr:uid="{00000000-0005-0000-0000-0000AA100000}"/>
    <cellStyle name="Eingabe % 2" xfId="11037" xr:uid="{00000000-0005-0000-0000-0000AB100000}"/>
    <cellStyle name="Eingabe 2" xfId="195" xr:uid="{00000000-0005-0000-0000-0000AC100000}"/>
    <cellStyle name="Eingabe 2 2" xfId="3055" xr:uid="{00000000-0005-0000-0000-0000AD100000}"/>
    <cellStyle name="Eingabe Company" xfId="196" xr:uid="{00000000-0005-0000-0000-0000AE100000}"/>
    <cellStyle name="Eingabe Currency" xfId="197" xr:uid="{00000000-0005-0000-0000-0000AF100000}"/>
    <cellStyle name="Eingabe Dezimal" xfId="198" xr:uid="{00000000-0005-0000-0000-0000B0100000}"/>
    <cellStyle name="Eingabe Dezimal 2" xfId="11038" xr:uid="{00000000-0005-0000-0000-0000B1100000}"/>
    <cellStyle name="Eingabe Monat" xfId="199" xr:uid="{00000000-0005-0000-0000-0000B2100000}"/>
    <cellStyle name="Eingabe Text" xfId="200" xr:uid="{00000000-0005-0000-0000-0000B3100000}"/>
    <cellStyle name="Eingabe Zahl" xfId="201" xr:uid="{00000000-0005-0000-0000-0000B4100000}"/>
    <cellStyle name="Eingabe Zahl 2" xfId="11039" xr:uid="{00000000-0005-0000-0000-0000B5100000}"/>
    <cellStyle name="Ergebnis 2" xfId="202" xr:uid="{00000000-0005-0000-0000-0000B6100000}"/>
    <cellStyle name="Ergebnis 2 2" xfId="3054" xr:uid="{00000000-0005-0000-0000-0000B7100000}"/>
    <cellStyle name="Erklärender Text 2" xfId="203" xr:uid="{00000000-0005-0000-0000-0000B8100000}"/>
    <cellStyle name="Euro" xfId="204" xr:uid="{00000000-0005-0000-0000-0000B9100000}"/>
    <cellStyle name="Euro 2" xfId="205" xr:uid="{00000000-0005-0000-0000-0000BA100000}"/>
    <cellStyle name="Euro 2 2" xfId="11041" xr:uid="{00000000-0005-0000-0000-0000BB100000}"/>
    <cellStyle name="Euro 3" xfId="11040" xr:uid="{00000000-0005-0000-0000-0000BC100000}"/>
    <cellStyle name="Euro_30 neu Milch" xfId="206" xr:uid="{00000000-0005-0000-0000-0000BD100000}"/>
    <cellStyle name="Gut 2" xfId="207" xr:uid="{00000000-0005-0000-0000-0000BE100000}"/>
    <cellStyle name="Gut 2 2" xfId="208" xr:uid="{00000000-0005-0000-0000-0000BF100000}"/>
    <cellStyle name="Gut 2 3" xfId="209" xr:uid="{00000000-0005-0000-0000-0000C0100000}"/>
    <cellStyle name="Hyperlink 2" xfId="210" xr:uid="{00000000-0005-0000-0000-0000C1100000}"/>
    <cellStyle name="Hyperlink 2 2" xfId="211" xr:uid="{00000000-0005-0000-0000-0000C2100000}"/>
    <cellStyle name="Hyperlink 3" xfId="212" xr:uid="{00000000-0005-0000-0000-0000C3100000}"/>
    <cellStyle name="Hyperlink 3 2" xfId="213" xr:uid="{00000000-0005-0000-0000-0000C4100000}"/>
    <cellStyle name="Hyperlink 3 3" xfId="214" xr:uid="{00000000-0005-0000-0000-0000C5100000}"/>
    <cellStyle name="Hyperlink 3_40 Fleisch Standard" xfId="215" xr:uid="{00000000-0005-0000-0000-0000C6100000}"/>
    <cellStyle name="Komma 10" xfId="216" xr:uid="{00000000-0005-0000-0000-0000C7100000}"/>
    <cellStyle name="Komma 10 10" xfId="11042" xr:uid="{00000000-0005-0000-0000-0000C8100000}"/>
    <cellStyle name="Komma 10 2" xfId="217" xr:uid="{00000000-0005-0000-0000-0000C9100000}"/>
    <cellStyle name="Komma 10 2 2" xfId="218" xr:uid="{00000000-0005-0000-0000-0000CA100000}"/>
    <cellStyle name="Komma 10 2 2 2" xfId="219" xr:uid="{00000000-0005-0000-0000-0000CB100000}"/>
    <cellStyle name="Komma 10 2 2 2 2" xfId="1564" xr:uid="{00000000-0005-0000-0000-0000CC100000}"/>
    <cellStyle name="Komma 10 2 2 2 2 2" xfId="3315" xr:uid="{00000000-0005-0000-0000-0000CD100000}"/>
    <cellStyle name="Komma 10 2 2 2 2 2 2" xfId="8465" xr:uid="{00000000-0005-0000-0000-0000CE100000}"/>
    <cellStyle name="Komma 10 2 2 2 2 2 2 2" xfId="18171" xr:uid="{00000000-0005-0000-0000-0000CF100000}"/>
    <cellStyle name="Komma 10 2 2 2 2 2 3" xfId="13477" xr:uid="{00000000-0005-0000-0000-0000D0100000}"/>
    <cellStyle name="Komma 10 2 2 2 2 3" xfId="5033" xr:uid="{00000000-0005-0000-0000-0000D1100000}"/>
    <cellStyle name="Komma 10 2 2 2 2 3 2" xfId="10181" xr:uid="{00000000-0005-0000-0000-0000D2100000}"/>
    <cellStyle name="Komma 10 2 2 2 2 3 2 2" xfId="19735" xr:uid="{00000000-0005-0000-0000-0000D3100000}"/>
    <cellStyle name="Komma 10 2 2 2 2 3 3" xfId="15043" xr:uid="{00000000-0005-0000-0000-0000D4100000}"/>
    <cellStyle name="Komma 10 2 2 2 2 4" xfId="6749" xr:uid="{00000000-0005-0000-0000-0000D5100000}"/>
    <cellStyle name="Komma 10 2 2 2 2 4 2" xfId="16607" xr:uid="{00000000-0005-0000-0000-0000D6100000}"/>
    <cellStyle name="Komma 10 2 2 2 2 5" xfId="11909" xr:uid="{00000000-0005-0000-0000-0000D7100000}"/>
    <cellStyle name="Komma 10 2 2 2 3" xfId="2453" xr:uid="{00000000-0005-0000-0000-0000D8100000}"/>
    <cellStyle name="Komma 10 2 2 2 3 2" xfId="7607" xr:uid="{00000000-0005-0000-0000-0000D9100000}"/>
    <cellStyle name="Komma 10 2 2 2 3 2 2" xfId="17389" xr:uid="{00000000-0005-0000-0000-0000DA100000}"/>
    <cellStyle name="Komma 10 2 2 2 3 3" xfId="12695" xr:uid="{00000000-0005-0000-0000-0000DB100000}"/>
    <cellStyle name="Komma 10 2 2 2 4" xfId="4175" xr:uid="{00000000-0005-0000-0000-0000DC100000}"/>
    <cellStyle name="Komma 10 2 2 2 4 2" xfId="9323" xr:uid="{00000000-0005-0000-0000-0000DD100000}"/>
    <cellStyle name="Komma 10 2 2 2 4 2 2" xfId="18953" xr:uid="{00000000-0005-0000-0000-0000DE100000}"/>
    <cellStyle name="Komma 10 2 2 2 4 3" xfId="14261" xr:uid="{00000000-0005-0000-0000-0000DF100000}"/>
    <cellStyle name="Komma 10 2 2 2 5" xfId="5891" xr:uid="{00000000-0005-0000-0000-0000E0100000}"/>
    <cellStyle name="Komma 10 2 2 2 5 2" xfId="15825" xr:uid="{00000000-0005-0000-0000-0000E1100000}"/>
    <cellStyle name="Komma 10 2 2 2 6" xfId="11045" xr:uid="{00000000-0005-0000-0000-0000E2100000}"/>
    <cellStyle name="Komma 10 2 2 3" xfId="1563" xr:uid="{00000000-0005-0000-0000-0000E3100000}"/>
    <cellStyle name="Komma 10 2 2 3 2" xfId="3314" xr:uid="{00000000-0005-0000-0000-0000E4100000}"/>
    <cellStyle name="Komma 10 2 2 3 2 2" xfId="8464" xr:uid="{00000000-0005-0000-0000-0000E5100000}"/>
    <cellStyle name="Komma 10 2 2 3 2 2 2" xfId="18170" xr:uid="{00000000-0005-0000-0000-0000E6100000}"/>
    <cellStyle name="Komma 10 2 2 3 2 3" xfId="13476" xr:uid="{00000000-0005-0000-0000-0000E7100000}"/>
    <cellStyle name="Komma 10 2 2 3 3" xfId="5032" xr:uid="{00000000-0005-0000-0000-0000E8100000}"/>
    <cellStyle name="Komma 10 2 2 3 3 2" xfId="10180" xr:uid="{00000000-0005-0000-0000-0000E9100000}"/>
    <cellStyle name="Komma 10 2 2 3 3 2 2" xfId="19734" xr:uid="{00000000-0005-0000-0000-0000EA100000}"/>
    <cellStyle name="Komma 10 2 2 3 3 3" xfId="15042" xr:uid="{00000000-0005-0000-0000-0000EB100000}"/>
    <cellStyle name="Komma 10 2 2 3 4" xfId="6748" xr:uid="{00000000-0005-0000-0000-0000EC100000}"/>
    <cellStyle name="Komma 10 2 2 3 4 2" xfId="16606" xr:uid="{00000000-0005-0000-0000-0000ED100000}"/>
    <cellStyle name="Komma 10 2 2 3 5" xfId="11908" xr:uid="{00000000-0005-0000-0000-0000EE100000}"/>
    <cellStyle name="Komma 10 2 2 4" xfId="2452" xr:uid="{00000000-0005-0000-0000-0000EF100000}"/>
    <cellStyle name="Komma 10 2 2 4 2" xfId="7606" xr:uid="{00000000-0005-0000-0000-0000F0100000}"/>
    <cellStyle name="Komma 10 2 2 4 2 2" xfId="17388" xr:uid="{00000000-0005-0000-0000-0000F1100000}"/>
    <cellStyle name="Komma 10 2 2 4 3" xfId="12694" xr:uid="{00000000-0005-0000-0000-0000F2100000}"/>
    <cellStyle name="Komma 10 2 2 5" xfId="4174" xr:uid="{00000000-0005-0000-0000-0000F3100000}"/>
    <cellStyle name="Komma 10 2 2 5 2" xfId="9322" xr:uid="{00000000-0005-0000-0000-0000F4100000}"/>
    <cellStyle name="Komma 10 2 2 5 2 2" xfId="18952" xr:uid="{00000000-0005-0000-0000-0000F5100000}"/>
    <cellStyle name="Komma 10 2 2 5 3" xfId="14260" xr:uid="{00000000-0005-0000-0000-0000F6100000}"/>
    <cellStyle name="Komma 10 2 2 6" xfId="5890" xr:uid="{00000000-0005-0000-0000-0000F7100000}"/>
    <cellStyle name="Komma 10 2 2 6 2" xfId="15824" xr:uid="{00000000-0005-0000-0000-0000F8100000}"/>
    <cellStyle name="Komma 10 2 2 7" xfId="11044" xr:uid="{00000000-0005-0000-0000-0000F9100000}"/>
    <cellStyle name="Komma 10 2 3" xfId="220" xr:uid="{00000000-0005-0000-0000-0000FA100000}"/>
    <cellStyle name="Komma 10 2 3 2" xfId="1565" xr:uid="{00000000-0005-0000-0000-0000FB100000}"/>
    <cellStyle name="Komma 10 2 3 2 2" xfId="3316" xr:uid="{00000000-0005-0000-0000-0000FC100000}"/>
    <cellStyle name="Komma 10 2 3 2 2 2" xfId="8466" xr:uid="{00000000-0005-0000-0000-0000FD100000}"/>
    <cellStyle name="Komma 10 2 3 2 2 2 2" xfId="18172" xr:uid="{00000000-0005-0000-0000-0000FE100000}"/>
    <cellStyle name="Komma 10 2 3 2 2 3" xfId="13478" xr:uid="{00000000-0005-0000-0000-0000FF100000}"/>
    <cellStyle name="Komma 10 2 3 2 3" xfId="5034" xr:uid="{00000000-0005-0000-0000-000000110000}"/>
    <cellStyle name="Komma 10 2 3 2 3 2" xfId="10182" xr:uid="{00000000-0005-0000-0000-000001110000}"/>
    <cellStyle name="Komma 10 2 3 2 3 2 2" xfId="19736" xr:uid="{00000000-0005-0000-0000-000002110000}"/>
    <cellStyle name="Komma 10 2 3 2 3 3" xfId="15044" xr:uid="{00000000-0005-0000-0000-000003110000}"/>
    <cellStyle name="Komma 10 2 3 2 4" xfId="6750" xr:uid="{00000000-0005-0000-0000-000004110000}"/>
    <cellStyle name="Komma 10 2 3 2 4 2" xfId="16608" xr:uid="{00000000-0005-0000-0000-000005110000}"/>
    <cellStyle name="Komma 10 2 3 2 5" xfId="11910" xr:uid="{00000000-0005-0000-0000-000006110000}"/>
    <cellStyle name="Komma 10 2 3 3" xfId="2454" xr:uid="{00000000-0005-0000-0000-000007110000}"/>
    <cellStyle name="Komma 10 2 3 3 2" xfId="7608" xr:uid="{00000000-0005-0000-0000-000008110000}"/>
    <cellStyle name="Komma 10 2 3 3 2 2" xfId="17390" xr:uid="{00000000-0005-0000-0000-000009110000}"/>
    <cellStyle name="Komma 10 2 3 3 3" xfId="12696" xr:uid="{00000000-0005-0000-0000-00000A110000}"/>
    <cellStyle name="Komma 10 2 3 4" xfId="4176" xr:uid="{00000000-0005-0000-0000-00000B110000}"/>
    <cellStyle name="Komma 10 2 3 4 2" xfId="9324" xr:uid="{00000000-0005-0000-0000-00000C110000}"/>
    <cellStyle name="Komma 10 2 3 4 2 2" xfId="18954" xr:uid="{00000000-0005-0000-0000-00000D110000}"/>
    <cellStyle name="Komma 10 2 3 4 3" xfId="14262" xr:uid="{00000000-0005-0000-0000-00000E110000}"/>
    <cellStyle name="Komma 10 2 3 5" xfId="5892" xr:uid="{00000000-0005-0000-0000-00000F110000}"/>
    <cellStyle name="Komma 10 2 3 5 2" xfId="15826" xr:uid="{00000000-0005-0000-0000-000010110000}"/>
    <cellStyle name="Komma 10 2 3 6" xfId="11046" xr:uid="{00000000-0005-0000-0000-000011110000}"/>
    <cellStyle name="Komma 10 2 4" xfId="221" xr:uid="{00000000-0005-0000-0000-000012110000}"/>
    <cellStyle name="Komma 10 2 4 2" xfId="1566" xr:uid="{00000000-0005-0000-0000-000013110000}"/>
    <cellStyle name="Komma 10 2 4 2 2" xfId="3317" xr:uid="{00000000-0005-0000-0000-000014110000}"/>
    <cellStyle name="Komma 10 2 4 2 2 2" xfId="8467" xr:uid="{00000000-0005-0000-0000-000015110000}"/>
    <cellStyle name="Komma 10 2 4 2 2 2 2" xfId="18173" xr:uid="{00000000-0005-0000-0000-000016110000}"/>
    <cellStyle name="Komma 10 2 4 2 2 3" xfId="13479" xr:uid="{00000000-0005-0000-0000-000017110000}"/>
    <cellStyle name="Komma 10 2 4 2 3" xfId="5035" xr:uid="{00000000-0005-0000-0000-000018110000}"/>
    <cellStyle name="Komma 10 2 4 2 3 2" xfId="10183" xr:uid="{00000000-0005-0000-0000-000019110000}"/>
    <cellStyle name="Komma 10 2 4 2 3 2 2" xfId="19737" xr:uid="{00000000-0005-0000-0000-00001A110000}"/>
    <cellStyle name="Komma 10 2 4 2 3 3" xfId="15045" xr:uid="{00000000-0005-0000-0000-00001B110000}"/>
    <cellStyle name="Komma 10 2 4 2 4" xfId="6751" xr:uid="{00000000-0005-0000-0000-00001C110000}"/>
    <cellStyle name="Komma 10 2 4 2 4 2" xfId="16609" xr:uid="{00000000-0005-0000-0000-00001D110000}"/>
    <cellStyle name="Komma 10 2 4 2 5" xfId="11911" xr:uid="{00000000-0005-0000-0000-00001E110000}"/>
    <cellStyle name="Komma 10 2 4 3" xfId="2455" xr:uid="{00000000-0005-0000-0000-00001F110000}"/>
    <cellStyle name="Komma 10 2 4 3 2" xfId="7609" xr:uid="{00000000-0005-0000-0000-000020110000}"/>
    <cellStyle name="Komma 10 2 4 3 2 2" xfId="17391" xr:uid="{00000000-0005-0000-0000-000021110000}"/>
    <cellStyle name="Komma 10 2 4 3 3" xfId="12697" xr:uid="{00000000-0005-0000-0000-000022110000}"/>
    <cellStyle name="Komma 10 2 4 4" xfId="4177" xr:uid="{00000000-0005-0000-0000-000023110000}"/>
    <cellStyle name="Komma 10 2 4 4 2" xfId="9325" xr:uid="{00000000-0005-0000-0000-000024110000}"/>
    <cellStyle name="Komma 10 2 4 4 2 2" xfId="18955" xr:uid="{00000000-0005-0000-0000-000025110000}"/>
    <cellStyle name="Komma 10 2 4 4 3" xfId="14263" xr:uid="{00000000-0005-0000-0000-000026110000}"/>
    <cellStyle name="Komma 10 2 4 5" xfId="5893" xr:uid="{00000000-0005-0000-0000-000027110000}"/>
    <cellStyle name="Komma 10 2 4 5 2" xfId="15827" xr:uid="{00000000-0005-0000-0000-000028110000}"/>
    <cellStyle name="Komma 10 2 4 6" xfId="11047" xr:uid="{00000000-0005-0000-0000-000029110000}"/>
    <cellStyle name="Komma 10 2 5" xfId="1562" xr:uid="{00000000-0005-0000-0000-00002A110000}"/>
    <cellStyle name="Komma 10 2 5 2" xfId="3313" xr:uid="{00000000-0005-0000-0000-00002B110000}"/>
    <cellStyle name="Komma 10 2 5 2 2" xfId="8463" xr:uid="{00000000-0005-0000-0000-00002C110000}"/>
    <cellStyle name="Komma 10 2 5 2 2 2" xfId="18169" xr:uid="{00000000-0005-0000-0000-00002D110000}"/>
    <cellStyle name="Komma 10 2 5 2 3" xfId="13475" xr:uid="{00000000-0005-0000-0000-00002E110000}"/>
    <cellStyle name="Komma 10 2 5 3" xfId="5031" xr:uid="{00000000-0005-0000-0000-00002F110000}"/>
    <cellStyle name="Komma 10 2 5 3 2" xfId="10179" xr:uid="{00000000-0005-0000-0000-000030110000}"/>
    <cellStyle name="Komma 10 2 5 3 2 2" xfId="19733" xr:uid="{00000000-0005-0000-0000-000031110000}"/>
    <cellStyle name="Komma 10 2 5 3 3" xfId="15041" xr:uid="{00000000-0005-0000-0000-000032110000}"/>
    <cellStyle name="Komma 10 2 5 4" xfId="6747" xr:uid="{00000000-0005-0000-0000-000033110000}"/>
    <cellStyle name="Komma 10 2 5 4 2" xfId="16605" xr:uid="{00000000-0005-0000-0000-000034110000}"/>
    <cellStyle name="Komma 10 2 5 5" xfId="11907" xr:uid="{00000000-0005-0000-0000-000035110000}"/>
    <cellStyle name="Komma 10 2 6" xfId="2451" xr:uid="{00000000-0005-0000-0000-000036110000}"/>
    <cellStyle name="Komma 10 2 6 2" xfId="7605" xr:uid="{00000000-0005-0000-0000-000037110000}"/>
    <cellStyle name="Komma 10 2 6 2 2" xfId="17387" xr:uid="{00000000-0005-0000-0000-000038110000}"/>
    <cellStyle name="Komma 10 2 6 3" xfId="12693" xr:uid="{00000000-0005-0000-0000-000039110000}"/>
    <cellStyle name="Komma 10 2 7" xfId="4173" xr:uid="{00000000-0005-0000-0000-00003A110000}"/>
    <cellStyle name="Komma 10 2 7 2" xfId="9321" xr:uid="{00000000-0005-0000-0000-00003B110000}"/>
    <cellStyle name="Komma 10 2 7 2 2" xfId="18951" xr:uid="{00000000-0005-0000-0000-00003C110000}"/>
    <cellStyle name="Komma 10 2 7 3" xfId="14259" xr:uid="{00000000-0005-0000-0000-00003D110000}"/>
    <cellStyle name="Komma 10 2 8" xfId="5889" xr:uid="{00000000-0005-0000-0000-00003E110000}"/>
    <cellStyle name="Komma 10 2 8 2" xfId="15823" xr:uid="{00000000-0005-0000-0000-00003F110000}"/>
    <cellStyle name="Komma 10 2 9" xfId="11043" xr:uid="{00000000-0005-0000-0000-000040110000}"/>
    <cellStyle name="Komma 10 3" xfId="222" xr:uid="{00000000-0005-0000-0000-000041110000}"/>
    <cellStyle name="Komma 10 3 2" xfId="223" xr:uid="{00000000-0005-0000-0000-000042110000}"/>
    <cellStyle name="Komma 10 3 2 2" xfId="1568" xr:uid="{00000000-0005-0000-0000-000043110000}"/>
    <cellStyle name="Komma 10 3 2 2 2" xfId="3319" xr:uid="{00000000-0005-0000-0000-000044110000}"/>
    <cellStyle name="Komma 10 3 2 2 2 2" xfId="8469" xr:uid="{00000000-0005-0000-0000-000045110000}"/>
    <cellStyle name="Komma 10 3 2 2 2 2 2" xfId="18175" xr:uid="{00000000-0005-0000-0000-000046110000}"/>
    <cellStyle name="Komma 10 3 2 2 2 3" xfId="13481" xr:uid="{00000000-0005-0000-0000-000047110000}"/>
    <cellStyle name="Komma 10 3 2 2 3" xfId="5037" xr:uid="{00000000-0005-0000-0000-000048110000}"/>
    <cellStyle name="Komma 10 3 2 2 3 2" xfId="10185" xr:uid="{00000000-0005-0000-0000-000049110000}"/>
    <cellStyle name="Komma 10 3 2 2 3 2 2" xfId="19739" xr:uid="{00000000-0005-0000-0000-00004A110000}"/>
    <cellStyle name="Komma 10 3 2 2 3 3" xfId="15047" xr:uid="{00000000-0005-0000-0000-00004B110000}"/>
    <cellStyle name="Komma 10 3 2 2 4" xfId="6753" xr:uid="{00000000-0005-0000-0000-00004C110000}"/>
    <cellStyle name="Komma 10 3 2 2 4 2" xfId="16611" xr:uid="{00000000-0005-0000-0000-00004D110000}"/>
    <cellStyle name="Komma 10 3 2 2 5" xfId="11913" xr:uid="{00000000-0005-0000-0000-00004E110000}"/>
    <cellStyle name="Komma 10 3 2 3" xfId="2457" xr:uid="{00000000-0005-0000-0000-00004F110000}"/>
    <cellStyle name="Komma 10 3 2 3 2" xfId="7611" xr:uid="{00000000-0005-0000-0000-000050110000}"/>
    <cellStyle name="Komma 10 3 2 3 2 2" xfId="17393" xr:uid="{00000000-0005-0000-0000-000051110000}"/>
    <cellStyle name="Komma 10 3 2 3 3" xfId="12699" xr:uid="{00000000-0005-0000-0000-000052110000}"/>
    <cellStyle name="Komma 10 3 2 4" xfId="4179" xr:uid="{00000000-0005-0000-0000-000053110000}"/>
    <cellStyle name="Komma 10 3 2 4 2" xfId="9327" xr:uid="{00000000-0005-0000-0000-000054110000}"/>
    <cellStyle name="Komma 10 3 2 4 2 2" xfId="18957" xr:uid="{00000000-0005-0000-0000-000055110000}"/>
    <cellStyle name="Komma 10 3 2 4 3" xfId="14265" xr:uid="{00000000-0005-0000-0000-000056110000}"/>
    <cellStyle name="Komma 10 3 2 5" xfId="5895" xr:uid="{00000000-0005-0000-0000-000057110000}"/>
    <cellStyle name="Komma 10 3 2 5 2" xfId="15829" xr:uid="{00000000-0005-0000-0000-000058110000}"/>
    <cellStyle name="Komma 10 3 2 6" xfId="11049" xr:uid="{00000000-0005-0000-0000-000059110000}"/>
    <cellStyle name="Komma 10 3 3" xfId="1567" xr:uid="{00000000-0005-0000-0000-00005A110000}"/>
    <cellStyle name="Komma 10 3 3 2" xfId="3318" xr:uid="{00000000-0005-0000-0000-00005B110000}"/>
    <cellStyle name="Komma 10 3 3 2 2" xfId="8468" xr:uid="{00000000-0005-0000-0000-00005C110000}"/>
    <cellStyle name="Komma 10 3 3 2 2 2" xfId="18174" xr:uid="{00000000-0005-0000-0000-00005D110000}"/>
    <cellStyle name="Komma 10 3 3 2 3" xfId="13480" xr:uid="{00000000-0005-0000-0000-00005E110000}"/>
    <cellStyle name="Komma 10 3 3 3" xfId="5036" xr:uid="{00000000-0005-0000-0000-00005F110000}"/>
    <cellStyle name="Komma 10 3 3 3 2" xfId="10184" xr:uid="{00000000-0005-0000-0000-000060110000}"/>
    <cellStyle name="Komma 10 3 3 3 2 2" xfId="19738" xr:uid="{00000000-0005-0000-0000-000061110000}"/>
    <cellStyle name="Komma 10 3 3 3 3" xfId="15046" xr:uid="{00000000-0005-0000-0000-000062110000}"/>
    <cellStyle name="Komma 10 3 3 4" xfId="6752" xr:uid="{00000000-0005-0000-0000-000063110000}"/>
    <cellStyle name="Komma 10 3 3 4 2" xfId="16610" xr:uid="{00000000-0005-0000-0000-000064110000}"/>
    <cellStyle name="Komma 10 3 3 5" xfId="11912" xr:uid="{00000000-0005-0000-0000-000065110000}"/>
    <cellStyle name="Komma 10 3 4" xfId="2456" xr:uid="{00000000-0005-0000-0000-000066110000}"/>
    <cellStyle name="Komma 10 3 4 2" xfId="7610" xr:uid="{00000000-0005-0000-0000-000067110000}"/>
    <cellStyle name="Komma 10 3 4 2 2" xfId="17392" xr:uid="{00000000-0005-0000-0000-000068110000}"/>
    <cellStyle name="Komma 10 3 4 3" xfId="12698" xr:uid="{00000000-0005-0000-0000-000069110000}"/>
    <cellStyle name="Komma 10 3 5" xfId="4178" xr:uid="{00000000-0005-0000-0000-00006A110000}"/>
    <cellStyle name="Komma 10 3 5 2" xfId="9326" xr:uid="{00000000-0005-0000-0000-00006B110000}"/>
    <cellStyle name="Komma 10 3 5 2 2" xfId="18956" xr:uid="{00000000-0005-0000-0000-00006C110000}"/>
    <cellStyle name="Komma 10 3 5 3" xfId="14264" xr:uid="{00000000-0005-0000-0000-00006D110000}"/>
    <cellStyle name="Komma 10 3 6" xfId="5894" xr:uid="{00000000-0005-0000-0000-00006E110000}"/>
    <cellStyle name="Komma 10 3 6 2" xfId="15828" xr:uid="{00000000-0005-0000-0000-00006F110000}"/>
    <cellStyle name="Komma 10 3 7" xfId="11048" xr:uid="{00000000-0005-0000-0000-000070110000}"/>
    <cellStyle name="Komma 10 4" xfId="224" xr:uid="{00000000-0005-0000-0000-000071110000}"/>
    <cellStyle name="Komma 10 4 2" xfId="1569" xr:uid="{00000000-0005-0000-0000-000072110000}"/>
    <cellStyle name="Komma 10 4 2 2" xfId="3320" xr:uid="{00000000-0005-0000-0000-000073110000}"/>
    <cellStyle name="Komma 10 4 2 2 2" xfId="8470" xr:uid="{00000000-0005-0000-0000-000074110000}"/>
    <cellStyle name="Komma 10 4 2 2 2 2" xfId="18176" xr:uid="{00000000-0005-0000-0000-000075110000}"/>
    <cellStyle name="Komma 10 4 2 2 3" xfId="13482" xr:uid="{00000000-0005-0000-0000-000076110000}"/>
    <cellStyle name="Komma 10 4 2 3" xfId="5038" xr:uid="{00000000-0005-0000-0000-000077110000}"/>
    <cellStyle name="Komma 10 4 2 3 2" xfId="10186" xr:uid="{00000000-0005-0000-0000-000078110000}"/>
    <cellStyle name="Komma 10 4 2 3 2 2" xfId="19740" xr:uid="{00000000-0005-0000-0000-000079110000}"/>
    <cellStyle name="Komma 10 4 2 3 3" xfId="15048" xr:uid="{00000000-0005-0000-0000-00007A110000}"/>
    <cellStyle name="Komma 10 4 2 4" xfId="6754" xr:uid="{00000000-0005-0000-0000-00007B110000}"/>
    <cellStyle name="Komma 10 4 2 4 2" xfId="16612" xr:uid="{00000000-0005-0000-0000-00007C110000}"/>
    <cellStyle name="Komma 10 4 2 5" xfId="11914" xr:uid="{00000000-0005-0000-0000-00007D110000}"/>
    <cellStyle name="Komma 10 4 3" xfId="2458" xr:uid="{00000000-0005-0000-0000-00007E110000}"/>
    <cellStyle name="Komma 10 4 3 2" xfId="7612" xr:uid="{00000000-0005-0000-0000-00007F110000}"/>
    <cellStyle name="Komma 10 4 3 2 2" xfId="17394" xr:uid="{00000000-0005-0000-0000-000080110000}"/>
    <cellStyle name="Komma 10 4 3 3" xfId="12700" xr:uid="{00000000-0005-0000-0000-000081110000}"/>
    <cellStyle name="Komma 10 4 4" xfId="4180" xr:uid="{00000000-0005-0000-0000-000082110000}"/>
    <cellStyle name="Komma 10 4 4 2" xfId="9328" xr:uid="{00000000-0005-0000-0000-000083110000}"/>
    <cellStyle name="Komma 10 4 4 2 2" xfId="18958" xr:uid="{00000000-0005-0000-0000-000084110000}"/>
    <cellStyle name="Komma 10 4 4 3" xfId="14266" xr:uid="{00000000-0005-0000-0000-000085110000}"/>
    <cellStyle name="Komma 10 4 5" xfId="5896" xr:uid="{00000000-0005-0000-0000-000086110000}"/>
    <cellStyle name="Komma 10 4 5 2" xfId="15830" xr:uid="{00000000-0005-0000-0000-000087110000}"/>
    <cellStyle name="Komma 10 4 6" xfId="11050" xr:uid="{00000000-0005-0000-0000-000088110000}"/>
    <cellStyle name="Komma 10 5" xfId="225" xr:uid="{00000000-0005-0000-0000-000089110000}"/>
    <cellStyle name="Komma 10 5 2" xfId="1570" xr:uid="{00000000-0005-0000-0000-00008A110000}"/>
    <cellStyle name="Komma 10 5 2 2" xfId="3321" xr:uid="{00000000-0005-0000-0000-00008B110000}"/>
    <cellStyle name="Komma 10 5 2 2 2" xfId="8471" xr:uid="{00000000-0005-0000-0000-00008C110000}"/>
    <cellStyle name="Komma 10 5 2 2 2 2" xfId="18177" xr:uid="{00000000-0005-0000-0000-00008D110000}"/>
    <cellStyle name="Komma 10 5 2 2 3" xfId="13483" xr:uid="{00000000-0005-0000-0000-00008E110000}"/>
    <cellStyle name="Komma 10 5 2 3" xfId="5039" xr:uid="{00000000-0005-0000-0000-00008F110000}"/>
    <cellStyle name="Komma 10 5 2 3 2" xfId="10187" xr:uid="{00000000-0005-0000-0000-000090110000}"/>
    <cellStyle name="Komma 10 5 2 3 2 2" xfId="19741" xr:uid="{00000000-0005-0000-0000-000091110000}"/>
    <cellStyle name="Komma 10 5 2 3 3" xfId="15049" xr:uid="{00000000-0005-0000-0000-000092110000}"/>
    <cellStyle name="Komma 10 5 2 4" xfId="6755" xr:uid="{00000000-0005-0000-0000-000093110000}"/>
    <cellStyle name="Komma 10 5 2 4 2" xfId="16613" xr:uid="{00000000-0005-0000-0000-000094110000}"/>
    <cellStyle name="Komma 10 5 2 5" xfId="11915" xr:uid="{00000000-0005-0000-0000-000095110000}"/>
    <cellStyle name="Komma 10 5 3" xfId="2459" xr:uid="{00000000-0005-0000-0000-000096110000}"/>
    <cellStyle name="Komma 10 5 3 2" xfId="7613" xr:uid="{00000000-0005-0000-0000-000097110000}"/>
    <cellStyle name="Komma 10 5 3 2 2" xfId="17395" xr:uid="{00000000-0005-0000-0000-000098110000}"/>
    <cellStyle name="Komma 10 5 3 3" xfId="12701" xr:uid="{00000000-0005-0000-0000-000099110000}"/>
    <cellStyle name="Komma 10 5 4" xfId="4181" xr:uid="{00000000-0005-0000-0000-00009A110000}"/>
    <cellStyle name="Komma 10 5 4 2" xfId="9329" xr:uid="{00000000-0005-0000-0000-00009B110000}"/>
    <cellStyle name="Komma 10 5 4 2 2" xfId="18959" xr:uid="{00000000-0005-0000-0000-00009C110000}"/>
    <cellStyle name="Komma 10 5 4 3" xfId="14267" xr:uid="{00000000-0005-0000-0000-00009D110000}"/>
    <cellStyle name="Komma 10 5 5" xfId="5897" xr:uid="{00000000-0005-0000-0000-00009E110000}"/>
    <cellStyle name="Komma 10 5 5 2" xfId="15831" xr:uid="{00000000-0005-0000-0000-00009F110000}"/>
    <cellStyle name="Komma 10 5 6" xfId="11051" xr:uid="{00000000-0005-0000-0000-0000A0110000}"/>
    <cellStyle name="Komma 10 6" xfId="1561" xr:uid="{00000000-0005-0000-0000-0000A1110000}"/>
    <cellStyle name="Komma 10 6 2" xfId="3312" xr:uid="{00000000-0005-0000-0000-0000A2110000}"/>
    <cellStyle name="Komma 10 6 2 2" xfId="8462" xr:uid="{00000000-0005-0000-0000-0000A3110000}"/>
    <cellStyle name="Komma 10 6 2 2 2" xfId="18168" xr:uid="{00000000-0005-0000-0000-0000A4110000}"/>
    <cellStyle name="Komma 10 6 2 3" xfId="13474" xr:uid="{00000000-0005-0000-0000-0000A5110000}"/>
    <cellStyle name="Komma 10 6 3" xfId="5030" xr:uid="{00000000-0005-0000-0000-0000A6110000}"/>
    <cellStyle name="Komma 10 6 3 2" xfId="10178" xr:uid="{00000000-0005-0000-0000-0000A7110000}"/>
    <cellStyle name="Komma 10 6 3 2 2" xfId="19732" xr:uid="{00000000-0005-0000-0000-0000A8110000}"/>
    <cellStyle name="Komma 10 6 3 3" xfId="15040" xr:uid="{00000000-0005-0000-0000-0000A9110000}"/>
    <cellStyle name="Komma 10 6 4" xfId="6746" xr:uid="{00000000-0005-0000-0000-0000AA110000}"/>
    <cellStyle name="Komma 10 6 4 2" xfId="16604" xr:uid="{00000000-0005-0000-0000-0000AB110000}"/>
    <cellStyle name="Komma 10 6 5" xfId="11906" xr:uid="{00000000-0005-0000-0000-0000AC110000}"/>
    <cellStyle name="Komma 10 7" xfId="2450" xr:uid="{00000000-0005-0000-0000-0000AD110000}"/>
    <cellStyle name="Komma 10 7 2" xfId="7604" xr:uid="{00000000-0005-0000-0000-0000AE110000}"/>
    <cellStyle name="Komma 10 7 2 2" xfId="17386" xr:uid="{00000000-0005-0000-0000-0000AF110000}"/>
    <cellStyle name="Komma 10 7 3" xfId="12692" xr:uid="{00000000-0005-0000-0000-0000B0110000}"/>
    <cellStyle name="Komma 10 8" xfId="4172" xr:uid="{00000000-0005-0000-0000-0000B1110000}"/>
    <cellStyle name="Komma 10 8 2" xfId="9320" xr:uid="{00000000-0005-0000-0000-0000B2110000}"/>
    <cellStyle name="Komma 10 8 2 2" xfId="18950" xr:uid="{00000000-0005-0000-0000-0000B3110000}"/>
    <cellStyle name="Komma 10 8 3" xfId="14258" xr:uid="{00000000-0005-0000-0000-0000B4110000}"/>
    <cellStyle name="Komma 10 9" xfId="5888" xr:uid="{00000000-0005-0000-0000-0000B5110000}"/>
    <cellStyle name="Komma 10 9 2" xfId="15822" xr:uid="{00000000-0005-0000-0000-0000B6110000}"/>
    <cellStyle name="Komma 11" xfId="226" xr:uid="{00000000-0005-0000-0000-0000B7110000}"/>
    <cellStyle name="Komma 11 10" xfId="11052" xr:uid="{00000000-0005-0000-0000-0000B8110000}"/>
    <cellStyle name="Komma 11 2" xfId="227" xr:uid="{00000000-0005-0000-0000-0000B9110000}"/>
    <cellStyle name="Komma 11 2 2" xfId="228" xr:uid="{00000000-0005-0000-0000-0000BA110000}"/>
    <cellStyle name="Komma 11 2 2 2" xfId="229" xr:uid="{00000000-0005-0000-0000-0000BB110000}"/>
    <cellStyle name="Komma 11 2 2 2 2" xfId="1574" xr:uid="{00000000-0005-0000-0000-0000BC110000}"/>
    <cellStyle name="Komma 11 2 2 2 2 2" xfId="3325" xr:uid="{00000000-0005-0000-0000-0000BD110000}"/>
    <cellStyle name="Komma 11 2 2 2 2 2 2" xfId="8475" xr:uid="{00000000-0005-0000-0000-0000BE110000}"/>
    <cellStyle name="Komma 11 2 2 2 2 2 2 2" xfId="18181" xr:uid="{00000000-0005-0000-0000-0000BF110000}"/>
    <cellStyle name="Komma 11 2 2 2 2 2 3" xfId="13487" xr:uid="{00000000-0005-0000-0000-0000C0110000}"/>
    <cellStyle name="Komma 11 2 2 2 2 3" xfId="5043" xr:uid="{00000000-0005-0000-0000-0000C1110000}"/>
    <cellStyle name="Komma 11 2 2 2 2 3 2" xfId="10191" xr:uid="{00000000-0005-0000-0000-0000C2110000}"/>
    <cellStyle name="Komma 11 2 2 2 2 3 2 2" xfId="19745" xr:uid="{00000000-0005-0000-0000-0000C3110000}"/>
    <cellStyle name="Komma 11 2 2 2 2 3 3" xfId="15053" xr:uid="{00000000-0005-0000-0000-0000C4110000}"/>
    <cellStyle name="Komma 11 2 2 2 2 4" xfId="6759" xr:uid="{00000000-0005-0000-0000-0000C5110000}"/>
    <cellStyle name="Komma 11 2 2 2 2 4 2" xfId="16617" xr:uid="{00000000-0005-0000-0000-0000C6110000}"/>
    <cellStyle name="Komma 11 2 2 2 2 5" xfId="11919" xr:uid="{00000000-0005-0000-0000-0000C7110000}"/>
    <cellStyle name="Komma 11 2 2 2 3" xfId="2463" xr:uid="{00000000-0005-0000-0000-0000C8110000}"/>
    <cellStyle name="Komma 11 2 2 2 3 2" xfId="7617" xr:uid="{00000000-0005-0000-0000-0000C9110000}"/>
    <cellStyle name="Komma 11 2 2 2 3 2 2" xfId="17399" xr:uid="{00000000-0005-0000-0000-0000CA110000}"/>
    <cellStyle name="Komma 11 2 2 2 3 3" xfId="12705" xr:uid="{00000000-0005-0000-0000-0000CB110000}"/>
    <cellStyle name="Komma 11 2 2 2 4" xfId="4185" xr:uid="{00000000-0005-0000-0000-0000CC110000}"/>
    <cellStyle name="Komma 11 2 2 2 4 2" xfId="9333" xr:uid="{00000000-0005-0000-0000-0000CD110000}"/>
    <cellStyle name="Komma 11 2 2 2 4 2 2" xfId="18963" xr:uid="{00000000-0005-0000-0000-0000CE110000}"/>
    <cellStyle name="Komma 11 2 2 2 4 3" xfId="14271" xr:uid="{00000000-0005-0000-0000-0000CF110000}"/>
    <cellStyle name="Komma 11 2 2 2 5" xfId="5901" xr:uid="{00000000-0005-0000-0000-0000D0110000}"/>
    <cellStyle name="Komma 11 2 2 2 5 2" xfId="15835" xr:uid="{00000000-0005-0000-0000-0000D1110000}"/>
    <cellStyle name="Komma 11 2 2 2 6" xfId="11055" xr:uid="{00000000-0005-0000-0000-0000D2110000}"/>
    <cellStyle name="Komma 11 2 2 3" xfId="1573" xr:uid="{00000000-0005-0000-0000-0000D3110000}"/>
    <cellStyle name="Komma 11 2 2 3 2" xfId="3324" xr:uid="{00000000-0005-0000-0000-0000D4110000}"/>
    <cellStyle name="Komma 11 2 2 3 2 2" xfId="8474" xr:uid="{00000000-0005-0000-0000-0000D5110000}"/>
    <cellStyle name="Komma 11 2 2 3 2 2 2" xfId="18180" xr:uid="{00000000-0005-0000-0000-0000D6110000}"/>
    <cellStyle name="Komma 11 2 2 3 2 3" xfId="13486" xr:uid="{00000000-0005-0000-0000-0000D7110000}"/>
    <cellStyle name="Komma 11 2 2 3 3" xfId="5042" xr:uid="{00000000-0005-0000-0000-0000D8110000}"/>
    <cellStyle name="Komma 11 2 2 3 3 2" xfId="10190" xr:uid="{00000000-0005-0000-0000-0000D9110000}"/>
    <cellStyle name="Komma 11 2 2 3 3 2 2" xfId="19744" xr:uid="{00000000-0005-0000-0000-0000DA110000}"/>
    <cellStyle name="Komma 11 2 2 3 3 3" xfId="15052" xr:uid="{00000000-0005-0000-0000-0000DB110000}"/>
    <cellStyle name="Komma 11 2 2 3 4" xfId="6758" xr:uid="{00000000-0005-0000-0000-0000DC110000}"/>
    <cellStyle name="Komma 11 2 2 3 4 2" xfId="16616" xr:uid="{00000000-0005-0000-0000-0000DD110000}"/>
    <cellStyle name="Komma 11 2 2 3 5" xfId="11918" xr:uid="{00000000-0005-0000-0000-0000DE110000}"/>
    <cellStyle name="Komma 11 2 2 4" xfId="2462" xr:uid="{00000000-0005-0000-0000-0000DF110000}"/>
    <cellStyle name="Komma 11 2 2 4 2" xfId="7616" xr:uid="{00000000-0005-0000-0000-0000E0110000}"/>
    <cellStyle name="Komma 11 2 2 4 2 2" xfId="17398" xr:uid="{00000000-0005-0000-0000-0000E1110000}"/>
    <cellStyle name="Komma 11 2 2 4 3" xfId="12704" xr:uid="{00000000-0005-0000-0000-0000E2110000}"/>
    <cellStyle name="Komma 11 2 2 5" xfId="4184" xr:uid="{00000000-0005-0000-0000-0000E3110000}"/>
    <cellStyle name="Komma 11 2 2 5 2" xfId="9332" xr:uid="{00000000-0005-0000-0000-0000E4110000}"/>
    <cellStyle name="Komma 11 2 2 5 2 2" xfId="18962" xr:uid="{00000000-0005-0000-0000-0000E5110000}"/>
    <cellStyle name="Komma 11 2 2 5 3" xfId="14270" xr:uid="{00000000-0005-0000-0000-0000E6110000}"/>
    <cellStyle name="Komma 11 2 2 6" xfId="5900" xr:uid="{00000000-0005-0000-0000-0000E7110000}"/>
    <cellStyle name="Komma 11 2 2 6 2" xfId="15834" xr:uid="{00000000-0005-0000-0000-0000E8110000}"/>
    <cellStyle name="Komma 11 2 2 7" xfId="11054" xr:uid="{00000000-0005-0000-0000-0000E9110000}"/>
    <cellStyle name="Komma 11 2 3" xfId="230" xr:uid="{00000000-0005-0000-0000-0000EA110000}"/>
    <cellStyle name="Komma 11 2 3 2" xfId="1575" xr:uid="{00000000-0005-0000-0000-0000EB110000}"/>
    <cellStyle name="Komma 11 2 3 2 2" xfId="3326" xr:uid="{00000000-0005-0000-0000-0000EC110000}"/>
    <cellStyle name="Komma 11 2 3 2 2 2" xfId="8476" xr:uid="{00000000-0005-0000-0000-0000ED110000}"/>
    <cellStyle name="Komma 11 2 3 2 2 2 2" xfId="18182" xr:uid="{00000000-0005-0000-0000-0000EE110000}"/>
    <cellStyle name="Komma 11 2 3 2 2 3" xfId="13488" xr:uid="{00000000-0005-0000-0000-0000EF110000}"/>
    <cellStyle name="Komma 11 2 3 2 3" xfId="5044" xr:uid="{00000000-0005-0000-0000-0000F0110000}"/>
    <cellStyle name="Komma 11 2 3 2 3 2" xfId="10192" xr:uid="{00000000-0005-0000-0000-0000F1110000}"/>
    <cellStyle name="Komma 11 2 3 2 3 2 2" xfId="19746" xr:uid="{00000000-0005-0000-0000-0000F2110000}"/>
    <cellStyle name="Komma 11 2 3 2 3 3" xfId="15054" xr:uid="{00000000-0005-0000-0000-0000F3110000}"/>
    <cellStyle name="Komma 11 2 3 2 4" xfId="6760" xr:uid="{00000000-0005-0000-0000-0000F4110000}"/>
    <cellStyle name="Komma 11 2 3 2 4 2" xfId="16618" xr:uid="{00000000-0005-0000-0000-0000F5110000}"/>
    <cellStyle name="Komma 11 2 3 2 5" xfId="11920" xr:uid="{00000000-0005-0000-0000-0000F6110000}"/>
    <cellStyle name="Komma 11 2 3 3" xfId="2464" xr:uid="{00000000-0005-0000-0000-0000F7110000}"/>
    <cellStyle name="Komma 11 2 3 3 2" xfId="7618" xr:uid="{00000000-0005-0000-0000-0000F8110000}"/>
    <cellStyle name="Komma 11 2 3 3 2 2" xfId="17400" xr:uid="{00000000-0005-0000-0000-0000F9110000}"/>
    <cellStyle name="Komma 11 2 3 3 3" xfId="12706" xr:uid="{00000000-0005-0000-0000-0000FA110000}"/>
    <cellStyle name="Komma 11 2 3 4" xfId="4186" xr:uid="{00000000-0005-0000-0000-0000FB110000}"/>
    <cellStyle name="Komma 11 2 3 4 2" xfId="9334" xr:uid="{00000000-0005-0000-0000-0000FC110000}"/>
    <cellStyle name="Komma 11 2 3 4 2 2" xfId="18964" xr:uid="{00000000-0005-0000-0000-0000FD110000}"/>
    <cellStyle name="Komma 11 2 3 4 3" xfId="14272" xr:uid="{00000000-0005-0000-0000-0000FE110000}"/>
    <cellStyle name="Komma 11 2 3 5" xfId="5902" xr:uid="{00000000-0005-0000-0000-0000FF110000}"/>
    <cellStyle name="Komma 11 2 3 5 2" xfId="15836" xr:uid="{00000000-0005-0000-0000-000000120000}"/>
    <cellStyle name="Komma 11 2 3 6" xfId="11056" xr:uid="{00000000-0005-0000-0000-000001120000}"/>
    <cellStyle name="Komma 11 2 4" xfId="231" xr:uid="{00000000-0005-0000-0000-000002120000}"/>
    <cellStyle name="Komma 11 2 4 2" xfId="1576" xr:uid="{00000000-0005-0000-0000-000003120000}"/>
    <cellStyle name="Komma 11 2 4 2 2" xfId="3327" xr:uid="{00000000-0005-0000-0000-000004120000}"/>
    <cellStyle name="Komma 11 2 4 2 2 2" xfId="8477" xr:uid="{00000000-0005-0000-0000-000005120000}"/>
    <cellStyle name="Komma 11 2 4 2 2 2 2" xfId="18183" xr:uid="{00000000-0005-0000-0000-000006120000}"/>
    <cellStyle name="Komma 11 2 4 2 2 3" xfId="13489" xr:uid="{00000000-0005-0000-0000-000007120000}"/>
    <cellStyle name="Komma 11 2 4 2 3" xfId="5045" xr:uid="{00000000-0005-0000-0000-000008120000}"/>
    <cellStyle name="Komma 11 2 4 2 3 2" xfId="10193" xr:uid="{00000000-0005-0000-0000-000009120000}"/>
    <cellStyle name="Komma 11 2 4 2 3 2 2" xfId="19747" xr:uid="{00000000-0005-0000-0000-00000A120000}"/>
    <cellStyle name="Komma 11 2 4 2 3 3" xfId="15055" xr:uid="{00000000-0005-0000-0000-00000B120000}"/>
    <cellStyle name="Komma 11 2 4 2 4" xfId="6761" xr:uid="{00000000-0005-0000-0000-00000C120000}"/>
    <cellStyle name="Komma 11 2 4 2 4 2" xfId="16619" xr:uid="{00000000-0005-0000-0000-00000D120000}"/>
    <cellStyle name="Komma 11 2 4 2 5" xfId="11921" xr:uid="{00000000-0005-0000-0000-00000E120000}"/>
    <cellStyle name="Komma 11 2 4 3" xfId="2465" xr:uid="{00000000-0005-0000-0000-00000F120000}"/>
    <cellStyle name="Komma 11 2 4 3 2" xfId="7619" xr:uid="{00000000-0005-0000-0000-000010120000}"/>
    <cellStyle name="Komma 11 2 4 3 2 2" xfId="17401" xr:uid="{00000000-0005-0000-0000-000011120000}"/>
    <cellStyle name="Komma 11 2 4 3 3" xfId="12707" xr:uid="{00000000-0005-0000-0000-000012120000}"/>
    <cellStyle name="Komma 11 2 4 4" xfId="4187" xr:uid="{00000000-0005-0000-0000-000013120000}"/>
    <cellStyle name="Komma 11 2 4 4 2" xfId="9335" xr:uid="{00000000-0005-0000-0000-000014120000}"/>
    <cellStyle name="Komma 11 2 4 4 2 2" xfId="18965" xr:uid="{00000000-0005-0000-0000-000015120000}"/>
    <cellStyle name="Komma 11 2 4 4 3" xfId="14273" xr:uid="{00000000-0005-0000-0000-000016120000}"/>
    <cellStyle name="Komma 11 2 4 5" xfId="5903" xr:uid="{00000000-0005-0000-0000-000017120000}"/>
    <cellStyle name="Komma 11 2 4 5 2" xfId="15837" xr:uid="{00000000-0005-0000-0000-000018120000}"/>
    <cellStyle name="Komma 11 2 4 6" xfId="11057" xr:uid="{00000000-0005-0000-0000-000019120000}"/>
    <cellStyle name="Komma 11 2 5" xfId="1572" xr:uid="{00000000-0005-0000-0000-00001A120000}"/>
    <cellStyle name="Komma 11 2 5 2" xfId="3323" xr:uid="{00000000-0005-0000-0000-00001B120000}"/>
    <cellStyle name="Komma 11 2 5 2 2" xfId="8473" xr:uid="{00000000-0005-0000-0000-00001C120000}"/>
    <cellStyle name="Komma 11 2 5 2 2 2" xfId="18179" xr:uid="{00000000-0005-0000-0000-00001D120000}"/>
    <cellStyle name="Komma 11 2 5 2 3" xfId="13485" xr:uid="{00000000-0005-0000-0000-00001E120000}"/>
    <cellStyle name="Komma 11 2 5 3" xfId="5041" xr:uid="{00000000-0005-0000-0000-00001F120000}"/>
    <cellStyle name="Komma 11 2 5 3 2" xfId="10189" xr:uid="{00000000-0005-0000-0000-000020120000}"/>
    <cellStyle name="Komma 11 2 5 3 2 2" xfId="19743" xr:uid="{00000000-0005-0000-0000-000021120000}"/>
    <cellStyle name="Komma 11 2 5 3 3" xfId="15051" xr:uid="{00000000-0005-0000-0000-000022120000}"/>
    <cellStyle name="Komma 11 2 5 4" xfId="6757" xr:uid="{00000000-0005-0000-0000-000023120000}"/>
    <cellStyle name="Komma 11 2 5 4 2" xfId="16615" xr:uid="{00000000-0005-0000-0000-000024120000}"/>
    <cellStyle name="Komma 11 2 5 5" xfId="11917" xr:uid="{00000000-0005-0000-0000-000025120000}"/>
    <cellStyle name="Komma 11 2 6" xfId="2461" xr:uid="{00000000-0005-0000-0000-000026120000}"/>
    <cellStyle name="Komma 11 2 6 2" xfId="7615" xr:uid="{00000000-0005-0000-0000-000027120000}"/>
    <cellStyle name="Komma 11 2 6 2 2" xfId="17397" xr:uid="{00000000-0005-0000-0000-000028120000}"/>
    <cellStyle name="Komma 11 2 6 3" xfId="12703" xr:uid="{00000000-0005-0000-0000-000029120000}"/>
    <cellStyle name="Komma 11 2 7" xfId="4183" xr:uid="{00000000-0005-0000-0000-00002A120000}"/>
    <cellStyle name="Komma 11 2 7 2" xfId="9331" xr:uid="{00000000-0005-0000-0000-00002B120000}"/>
    <cellStyle name="Komma 11 2 7 2 2" xfId="18961" xr:uid="{00000000-0005-0000-0000-00002C120000}"/>
    <cellStyle name="Komma 11 2 7 3" xfId="14269" xr:uid="{00000000-0005-0000-0000-00002D120000}"/>
    <cellStyle name="Komma 11 2 8" xfId="5899" xr:uid="{00000000-0005-0000-0000-00002E120000}"/>
    <cellStyle name="Komma 11 2 8 2" xfId="15833" xr:uid="{00000000-0005-0000-0000-00002F120000}"/>
    <cellStyle name="Komma 11 2 9" xfId="11053" xr:uid="{00000000-0005-0000-0000-000030120000}"/>
    <cellStyle name="Komma 11 3" xfId="232" xr:uid="{00000000-0005-0000-0000-000031120000}"/>
    <cellStyle name="Komma 11 3 2" xfId="233" xr:uid="{00000000-0005-0000-0000-000032120000}"/>
    <cellStyle name="Komma 11 3 2 2" xfId="1578" xr:uid="{00000000-0005-0000-0000-000033120000}"/>
    <cellStyle name="Komma 11 3 2 2 2" xfId="3329" xr:uid="{00000000-0005-0000-0000-000034120000}"/>
    <cellStyle name="Komma 11 3 2 2 2 2" xfId="8479" xr:uid="{00000000-0005-0000-0000-000035120000}"/>
    <cellStyle name="Komma 11 3 2 2 2 2 2" xfId="18185" xr:uid="{00000000-0005-0000-0000-000036120000}"/>
    <cellStyle name="Komma 11 3 2 2 2 3" xfId="13491" xr:uid="{00000000-0005-0000-0000-000037120000}"/>
    <cellStyle name="Komma 11 3 2 2 3" xfId="5047" xr:uid="{00000000-0005-0000-0000-000038120000}"/>
    <cellStyle name="Komma 11 3 2 2 3 2" xfId="10195" xr:uid="{00000000-0005-0000-0000-000039120000}"/>
    <cellStyle name="Komma 11 3 2 2 3 2 2" xfId="19749" xr:uid="{00000000-0005-0000-0000-00003A120000}"/>
    <cellStyle name="Komma 11 3 2 2 3 3" xfId="15057" xr:uid="{00000000-0005-0000-0000-00003B120000}"/>
    <cellStyle name="Komma 11 3 2 2 4" xfId="6763" xr:uid="{00000000-0005-0000-0000-00003C120000}"/>
    <cellStyle name="Komma 11 3 2 2 4 2" xfId="16621" xr:uid="{00000000-0005-0000-0000-00003D120000}"/>
    <cellStyle name="Komma 11 3 2 2 5" xfId="11923" xr:uid="{00000000-0005-0000-0000-00003E120000}"/>
    <cellStyle name="Komma 11 3 2 3" xfId="2467" xr:uid="{00000000-0005-0000-0000-00003F120000}"/>
    <cellStyle name="Komma 11 3 2 3 2" xfId="7621" xr:uid="{00000000-0005-0000-0000-000040120000}"/>
    <cellStyle name="Komma 11 3 2 3 2 2" xfId="17403" xr:uid="{00000000-0005-0000-0000-000041120000}"/>
    <cellStyle name="Komma 11 3 2 3 3" xfId="12709" xr:uid="{00000000-0005-0000-0000-000042120000}"/>
    <cellStyle name="Komma 11 3 2 4" xfId="4189" xr:uid="{00000000-0005-0000-0000-000043120000}"/>
    <cellStyle name="Komma 11 3 2 4 2" xfId="9337" xr:uid="{00000000-0005-0000-0000-000044120000}"/>
    <cellStyle name="Komma 11 3 2 4 2 2" xfId="18967" xr:uid="{00000000-0005-0000-0000-000045120000}"/>
    <cellStyle name="Komma 11 3 2 4 3" xfId="14275" xr:uid="{00000000-0005-0000-0000-000046120000}"/>
    <cellStyle name="Komma 11 3 2 5" xfId="5905" xr:uid="{00000000-0005-0000-0000-000047120000}"/>
    <cellStyle name="Komma 11 3 2 5 2" xfId="15839" xr:uid="{00000000-0005-0000-0000-000048120000}"/>
    <cellStyle name="Komma 11 3 2 6" xfId="11059" xr:uid="{00000000-0005-0000-0000-000049120000}"/>
    <cellStyle name="Komma 11 3 3" xfId="1577" xr:uid="{00000000-0005-0000-0000-00004A120000}"/>
    <cellStyle name="Komma 11 3 3 2" xfId="3328" xr:uid="{00000000-0005-0000-0000-00004B120000}"/>
    <cellStyle name="Komma 11 3 3 2 2" xfId="8478" xr:uid="{00000000-0005-0000-0000-00004C120000}"/>
    <cellStyle name="Komma 11 3 3 2 2 2" xfId="18184" xr:uid="{00000000-0005-0000-0000-00004D120000}"/>
    <cellStyle name="Komma 11 3 3 2 3" xfId="13490" xr:uid="{00000000-0005-0000-0000-00004E120000}"/>
    <cellStyle name="Komma 11 3 3 3" xfId="5046" xr:uid="{00000000-0005-0000-0000-00004F120000}"/>
    <cellStyle name="Komma 11 3 3 3 2" xfId="10194" xr:uid="{00000000-0005-0000-0000-000050120000}"/>
    <cellStyle name="Komma 11 3 3 3 2 2" xfId="19748" xr:uid="{00000000-0005-0000-0000-000051120000}"/>
    <cellStyle name="Komma 11 3 3 3 3" xfId="15056" xr:uid="{00000000-0005-0000-0000-000052120000}"/>
    <cellStyle name="Komma 11 3 3 4" xfId="6762" xr:uid="{00000000-0005-0000-0000-000053120000}"/>
    <cellStyle name="Komma 11 3 3 4 2" xfId="16620" xr:uid="{00000000-0005-0000-0000-000054120000}"/>
    <cellStyle name="Komma 11 3 3 5" xfId="11922" xr:uid="{00000000-0005-0000-0000-000055120000}"/>
    <cellStyle name="Komma 11 3 4" xfId="2466" xr:uid="{00000000-0005-0000-0000-000056120000}"/>
    <cellStyle name="Komma 11 3 4 2" xfId="7620" xr:uid="{00000000-0005-0000-0000-000057120000}"/>
    <cellStyle name="Komma 11 3 4 2 2" xfId="17402" xr:uid="{00000000-0005-0000-0000-000058120000}"/>
    <cellStyle name="Komma 11 3 4 3" xfId="12708" xr:uid="{00000000-0005-0000-0000-000059120000}"/>
    <cellStyle name="Komma 11 3 5" xfId="4188" xr:uid="{00000000-0005-0000-0000-00005A120000}"/>
    <cellStyle name="Komma 11 3 5 2" xfId="9336" xr:uid="{00000000-0005-0000-0000-00005B120000}"/>
    <cellStyle name="Komma 11 3 5 2 2" xfId="18966" xr:uid="{00000000-0005-0000-0000-00005C120000}"/>
    <cellStyle name="Komma 11 3 5 3" xfId="14274" xr:uid="{00000000-0005-0000-0000-00005D120000}"/>
    <cellStyle name="Komma 11 3 6" xfId="5904" xr:uid="{00000000-0005-0000-0000-00005E120000}"/>
    <cellStyle name="Komma 11 3 6 2" xfId="15838" xr:uid="{00000000-0005-0000-0000-00005F120000}"/>
    <cellStyle name="Komma 11 3 7" xfId="11058" xr:uid="{00000000-0005-0000-0000-000060120000}"/>
    <cellStyle name="Komma 11 4" xfId="234" xr:uid="{00000000-0005-0000-0000-000061120000}"/>
    <cellStyle name="Komma 11 4 2" xfId="1579" xr:uid="{00000000-0005-0000-0000-000062120000}"/>
    <cellStyle name="Komma 11 4 2 2" xfId="3330" xr:uid="{00000000-0005-0000-0000-000063120000}"/>
    <cellStyle name="Komma 11 4 2 2 2" xfId="8480" xr:uid="{00000000-0005-0000-0000-000064120000}"/>
    <cellStyle name="Komma 11 4 2 2 2 2" xfId="18186" xr:uid="{00000000-0005-0000-0000-000065120000}"/>
    <cellStyle name="Komma 11 4 2 2 3" xfId="13492" xr:uid="{00000000-0005-0000-0000-000066120000}"/>
    <cellStyle name="Komma 11 4 2 3" xfId="5048" xr:uid="{00000000-0005-0000-0000-000067120000}"/>
    <cellStyle name="Komma 11 4 2 3 2" xfId="10196" xr:uid="{00000000-0005-0000-0000-000068120000}"/>
    <cellStyle name="Komma 11 4 2 3 2 2" xfId="19750" xr:uid="{00000000-0005-0000-0000-000069120000}"/>
    <cellStyle name="Komma 11 4 2 3 3" xfId="15058" xr:uid="{00000000-0005-0000-0000-00006A120000}"/>
    <cellStyle name="Komma 11 4 2 4" xfId="6764" xr:uid="{00000000-0005-0000-0000-00006B120000}"/>
    <cellStyle name="Komma 11 4 2 4 2" xfId="16622" xr:uid="{00000000-0005-0000-0000-00006C120000}"/>
    <cellStyle name="Komma 11 4 2 5" xfId="11924" xr:uid="{00000000-0005-0000-0000-00006D120000}"/>
    <cellStyle name="Komma 11 4 3" xfId="2468" xr:uid="{00000000-0005-0000-0000-00006E120000}"/>
    <cellStyle name="Komma 11 4 3 2" xfId="7622" xr:uid="{00000000-0005-0000-0000-00006F120000}"/>
    <cellStyle name="Komma 11 4 3 2 2" xfId="17404" xr:uid="{00000000-0005-0000-0000-000070120000}"/>
    <cellStyle name="Komma 11 4 3 3" xfId="12710" xr:uid="{00000000-0005-0000-0000-000071120000}"/>
    <cellStyle name="Komma 11 4 4" xfId="4190" xr:uid="{00000000-0005-0000-0000-000072120000}"/>
    <cellStyle name="Komma 11 4 4 2" xfId="9338" xr:uid="{00000000-0005-0000-0000-000073120000}"/>
    <cellStyle name="Komma 11 4 4 2 2" xfId="18968" xr:uid="{00000000-0005-0000-0000-000074120000}"/>
    <cellStyle name="Komma 11 4 4 3" xfId="14276" xr:uid="{00000000-0005-0000-0000-000075120000}"/>
    <cellStyle name="Komma 11 4 5" xfId="5906" xr:uid="{00000000-0005-0000-0000-000076120000}"/>
    <cellStyle name="Komma 11 4 5 2" xfId="15840" xr:uid="{00000000-0005-0000-0000-000077120000}"/>
    <cellStyle name="Komma 11 4 6" xfId="11060" xr:uid="{00000000-0005-0000-0000-000078120000}"/>
    <cellStyle name="Komma 11 5" xfId="235" xr:uid="{00000000-0005-0000-0000-000079120000}"/>
    <cellStyle name="Komma 11 5 2" xfId="1580" xr:uid="{00000000-0005-0000-0000-00007A120000}"/>
    <cellStyle name="Komma 11 5 2 2" xfId="3331" xr:uid="{00000000-0005-0000-0000-00007B120000}"/>
    <cellStyle name="Komma 11 5 2 2 2" xfId="8481" xr:uid="{00000000-0005-0000-0000-00007C120000}"/>
    <cellStyle name="Komma 11 5 2 2 2 2" xfId="18187" xr:uid="{00000000-0005-0000-0000-00007D120000}"/>
    <cellStyle name="Komma 11 5 2 2 3" xfId="13493" xr:uid="{00000000-0005-0000-0000-00007E120000}"/>
    <cellStyle name="Komma 11 5 2 3" xfId="5049" xr:uid="{00000000-0005-0000-0000-00007F120000}"/>
    <cellStyle name="Komma 11 5 2 3 2" xfId="10197" xr:uid="{00000000-0005-0000-0000-000080120000}"/>
    <cellStyle name="Komma 11 5 2 3 2 2" xfId="19751" xr:uid="{00000000-0005-0000-0000-000081120000}"/>
    <cellStyle name="Komma 11 5 2 3 3" xfId="15059" xr:uid="{00000000-0005-0000-0000-000082120000}"/>
    <cellStyle name="Komma 11 5 2 4" xfId="6765" xr:uid="{00000000-0005-0000-0000-000083120000}"/>
    <cellStyle name="Komma 11 5 2 4 2" xfId="16623" xr:uid="{00000000-0005-0000-0000-000084120000}"/>
    <cellStyle name="Komma 11 5 2 5" xfId="11925" xr:uid="{00000000-0005-0000-0000-000085120000}"/>
    <cellStyle name="Komma 11 5 3" xfId="2469" xr:uid="{00000000-0005-0000-0000-000086120000}"/>
    <cellStyle name="Komma 11 5 3 2" xfId="7623" xr:uid="{00000000-0005-0000-0000-000087120000}"/>
    <cellStyle name="Komma 11 5 3 2 2" xfId="17405" xr:uid="{00000000-0005-0000-0000-000088120000}"/>
    <cellStyle name="Komma 11 5 3 3" xfId="12711" xr:uid="{00000000-0005-0000-0000-000089120000}"/>
    <cellStyle name="Komma 11 5 4" xfId="4191" xr:uid="{00000000-0005-0000-0000-00008A120000}"/>
    <cellStyle name="Komma 11 5 4 2" xfId="9339" xr:uid="{00000000-0005-0000-0000-00008B120000}"/>
    <cellStyle name="Komma 11 5 4 2 2" xfId="18969" xr:uid="{00000000-0005-0000-0000-00008C120000}"/>
    <cellStyle name="Komma 11 5 4 3" xfId="14277" xr:uid="{00000000-0005-0000-0000-00008D120000}"/>
    <cellStyle name="Komma 11 5 5" xfId="5907" xr:uid="{00000000-0005-0000-0000-00008E120000}"/>
    <cellStyle name="Komma 11 5 5 2" xfId="15841" xr:uid="{00000000-0005-0000-0000-00008F120000}"/>
    <cellStyle name="Komma 11 5 6" xfId="11061" xr:uid="{00000000-0005-0000-0000-000090120000}"/>
    <cellStyle name="Komma 11 6" xfId="1571" xr:uid="{00000000-0005-0000-0000-000091120000}"/>
    <cellStyle name="Komma 11 6 2" xfId="3322" xr:uid="{00000000-0005-0000-0000-000092120000}"/>
    <cellStyle name="Komma 11 6 2 2" xfId="8472" xr:uid="{00000000-0005-0000-0000-000093120000}"/>
    <cellStyle name="Komma 11 6 2 2 2" xfId="18178" xr:uid="{00000000-0005-0000-0000-000094120000}"/>
    <cellStyle name="Komma 11 6 2 3" xfId="13484" xr:uid="{00000000-0005-0000-0000-000095120000}"/>
    <cellStyle name="Komma 11 6 3" xfId="5040" xr:uid="{00000000-0005-0000-0000-000096120000}"/>
    <cellStyle name="Komma 11 6 3 2" xfId="10188" xr:uid="{00000000-0005-0000-0000-000097120000}"/>
    <cellStyle name="Komma 11 6 3 2 2" xfId="19742" xr:uid="{00000000-0005-0000-0000-000098120000}"/>
    <cellStyle name="Komma 11 6 3 3" xfId="15050" xr:uid="{00000000-0005-0000-0000-000099120000}"/>
    <cellStyle name="Komma 11 6 4" xfId="6756" xr:uid="{00000000-0005-0000-0000-00009A120000}"/>
    <cellStyle name="Komma 11 6 4 2" xfId="16614" xr:uid="{00000000-0005-0000-0000-00009B120000}"/>
    <cellStyle name="Komma 11 6 5" xfId="11916" xr:uid="{00000000-0005-0000-0000-00009C120000}"/>
    <cellStyle name="Komma 11 7" xfId="2460" xr:uid="{00000000-0005-0000-0000-00009D120000}"/>
    <cellStyle name="Komma 11 7 2" xfId="7614" xr:uid="{00000000-0005-0000-0000-00009E120000}"/>
    <cellStyle name="Komma 11 7 2 2" xfId="17396" xr:uid="{00000000-0005-0000-0000-00009F120000}"/>
    <cellStyle name="Komma 11 7 3" xfId="12702" xr:uid="{00000000-0005-0000-0000-0000A0120000}"/>
    <cellStyle name="Komma 11 8" xfId="4182" xr:uid="{00000000-0005-0000-0000-0000A1120000}"/>
    <cellStyle name="Komma 11 8 2" xfId="9330" xr:uid="{00000000-0005-0000-0000-0000A2120000}"/>
    <cellStyle name="Komma 11 8 2 2" xfId="18960" xr:uid="{00000000-0005-0000-0000-0000A3120000}"/>
    <cellStyle name="Komma 11 8 3" xfId="14268" xr:uid="{00000000-0005-0000-0000-0000A4120000}"/>
    <cellStyle name="Komma 11 9" xfId="5898" xr:uid="{00000000-0005-0000-0000-0000A5120000}"/>
    <cellStyle name="Komma 11 9 2" xfId="15832" xr:uid="{00000000-0005-0000-0000-0000A6120000}"/>
    <cellStyle name="Komma 12" xfId="236" xr:uid="{00000000-0005-0000-0000-0000A7120000}"/>
    <cellStyle name="Komma 12 10" xfId="11062" xr:uid="{00000000-0005-0000-0000-0000A8120000}"/>
    <cellStyle name="Komma 12 2" xfId="237" xr:uid="{00000000-0005-0000-0000-0000A9120000}"/>
    <cellStyle name="Komma 12 2 2" xfId="238" xr:uid="{00000000-0005-0000-0000-0000AA120000}"/>
    <cellStyle name="Komma 12 2 2 2" xfId="239" xr:uid="{00000000-0005-0000-0000-0000AB120000}"/>
    <cellStyle name="Komma 12 2 2 2 2" xfId="1584" xr:uid="{00000000-0005-0000-0000-0000AC120000}"/>
    <cellStyle name="Komma 12 2 2 2 2 2" xfId="3335" xr:uid="{00000000-0005-0000-0000-0000AD120000}"/>
    <cellStyle name="Komma 12 2 2 2 2 2 2" xfId="8485" xr:uid="{00000000-0005-0000-0000-0000AE120000}"/>
    <cellStyle name="Komma 12 2 2 2 2 2 2 2" xfId="18191" xr:uid="{00000000-0005-0000-0000-0000AF120000}"/>
    <cellStyle name="Komma 12 2 2 2 2 2 3" xfId="13497" xr:uid="{00000000-0005-0000-0000-0000B0120000}"/>
    <cellStyle name="Komma 12 2 2 2 2 3" xfId="5053" xr:uid="{00000000-0005-0000-0000-0000B1120000}"/>
    <cellStyle name="Komma 12 2 2 2 2 3 2" xfId="10201" xr:uid="{00000000-0005-0000-0000-0000B2120000}"/>
    <cellStyle name="Komma 12 2 2 2 2 3 2 2" xfId="19755" xr:uid="{00000000-0005-0000-0000-0000B3120000}"/>
    <cellStyle name="Komma 12 2 2 2 2 3 3" xfId="15063" xr:uid="{00000000-0005-0000-0000-0000B4120000}"/>
    <cellStyle name="Komma 12 2 2 2 2 4" xfId="6769" xr:uid="{00000000-0005-0000-0000-0000B5120000}"/>
    <cellStyle name="Komma 12 2 2 2 2 4 2" xfId="16627" xr:uid="{00000000-0005-0000-0000-0000B6120000}"/>
    <cellStyle name="Komma 12 2 2 2 2 5" xfId="11929" xr:uid="{00000000-0005-0000-0000-0000B7120000}"/>
    <cellStyle name="Komma 12 2 2 2 3" xfId="2473" xr:uid="{00000000-0005-0000-0000-0000B8120000}"/>
    <cellStyle name="Komma 12 2 2 2 3 2" xfId="7627" xr:uid="{00000000-0005-0000-0000-0000B9120000}"/>
    <cellStyle name="Komma 12 2 2 2 3 2 2" xfId="17409" xr:uid="{00000000-0005-0000-0000-0000BA120000}"/>
    <cellStyle name="Komma 12 2 2 2 3 3" xfId="12715" xr:uid="{00000000-0005-0000-0000-0000BB120000}"/>
    <cellStyle name="Komma 12 2 2 2 4" xfId="4195" xr:uid="{00000000-0005-0000-0000-0000BC120000}"/>
    <cellStyle name="Komma 12 2 2 2 4 2" xfId="9343" xr:uid="{00000000-0005-0000-0000-0000BD120000}"/>
    <cellStyle name="Komma 12 2 2 2 4 2 2" xfId="18973" xr:uid="{00000000-0005-0000-0000-0000BE120000}"/>
    <cellStyle name="Komma 12 2 2 2 4 3" xfId="14281" xr:uid="{00000000-0005-0000-0000-0000BF120000}"/>
    <cellStyle name="Komma 12 2 2 2 5" xfId="5911" xr:uid="{00000000-0005-0000-0000-0000C0120000}"/>
    <cellStyle name="Komma 12 2 2 2 5 2" xfId="15845" xr:uid="{00000000-0005-0000-0000-0000C1120000}"/>
    <cellStyle name="Komma 12 2 2 2 6" xfId="11065" xr:uid="{00000000-0005-0000-0000-0000C2120000}"/>
    <cellStyle name="Komma 12 2 2 3" xfId="1583" xr:uid="{00000000-0005-0000-0000-0000C3120000}"/>
    <cellStyle name="Komma 12 2 2 3 2" xfId="3334" xr:uid="{00000000-0005-0000-0000-0000C4120000}"/>
    <cellStyle name="Komma 12 2 2 3 2 2" xfId="8484" xr:uid="{00000000-0005-0000-0000-0000C5120000}"/>
    <cellStyle name="Komma 12 2 2 3 2 2 2" xfId="18190" xr:uid="{00000000-0005-0000-0000-0000C6120000}"/>
    <cellStyle name="Komma 12 2 2 3 2 3" xfId="13496" xr:uid="{00000000-0005-0000-0000-0000C7120000}"/>
    <cellStyle name="Komma 12 2 2 3 3" xfId="5052" xr:uid="{00000000-0005-0000-0000-0000C8120000}"/>
    <cellStyle name="Komma 12 2 2 3 3 2" xfId="10200" xr:uid="{00000000-0005-0000-0000-0000C9120000}"/>
    <cellStyle name="Komma 12 2 2 3 3 2 2" xfId="19754" xr:uid="{00000000-0005-0000-0000-0000CA120000}"/>
    <cellStyle name="Komma 12 2 2 3 3 3" xfId="15062" xr:uid="{00000000-0005-0000-0000-0000CB120000}"/>
    <cellStyle name="Komma 12 2 2 3 4" xfId="6768" xr:uid="{00000000-0005-0000-0000-0000CC120000}"/>
    <cellStyle name="Komma 12 2 2 3 4 2" xfId="16626" xr:uid="{00000000-0005-0000-0000-0000CD120000}"/>
    <cellStyle name="Komma 12 2 2 3 5" xfId="11928" xr:uid="{00000000-0005-0000-0000-0000CE120000}"/>
    <cellStyle name="Komma 12 2 2 4" xfId="2472" xr:uid="{00000000-0005-0000-0000-0000CF120000}"/>
    <cellStyle name="Komma 12 2 2 4 2" xfId="7626" xr:uid="{00000000-0005-0000-0000-0000D0120000}"/>
    <cellStyle name="Komma 12 2 2 4 2 2" xfId="17408" xr:uid="{00000000-0005-0000-0000-0000D1120000}"/>
    <cellStyle name="Komma 12 2 2 4 3" xfId="12714" xr:uid="{00000000-0005-0000-0000-0000D2120000}"/>
    <cellStyle name="Komma 12 2 2 5" xfId="4194" xr:uid="{00000000-0005-0000-0000-0000D3120000}"/>
    <cellStyle name="Komma 12 2 2 5 2" xfId="9342" xr:uid="{00000000-0005-0000-0000-0000D4120000}"/>
    <cellStyle name="Komma 12 2 2 5 2 2" xfId="18972" xr:uid="{00000000-0005-0000-0000-0000D5120000}"/>
    <cellStyle name="Komma 12 2 2 5 3" xfId="14280" xr:uid="{00000000-0005-0000-0000-0000D6120000}"/>
    <cellStyle name="Komma 12 2 2 6" xfId="5910" xr:uid="{00000000-0005-0000-0000-0000D7120000}"/>
    <cellStyle name="Komma 12 2 2 6 2" xfId="15844" xr:uid="{00000000-0005-0000-0000-0000D8120000}"/>
    <cellStyle name="Komma 12 2 2 7" xfId="11064" xr:uid="{00000000-0005-0000-0000-0000D9120000}"/>
    <cellStyle name="Komma 12 2 3" xfId="240" xr:uid="{00000000-0005-0000-0000-0000DA120000}"/>
    <cellStyle name="Komma 12 2 3 2" xfId="1585" xr:uid="{00000000-0005-0000-0000-0000DB120000}"/>
    <cellStyle name="Komma 12 2 3 2 2" xfId="3336" xr:uid="{00000000-0005-0000-0000-0000DC120000}"/>
    <cellStyle name="Komma 12 2 3 2 2 2" xfId="8486" xr:uid="{00000000-0005-0000-0000-0000DD120000}"/>
    <cellStyle name="Komma 12 2 3 2 2 2 2" xfId="18192" xr:uid="{00000000-0005-0000-0000-0000DE120000}"/>
    <cellStyle name="Komma 12 2 3 2 2 3" xfId="13498" xr:uid="{00000000-0005-0000-0000-0000DF120000}"/>
    <cellStyle name="Komma 12 2 3 2 3" xfId="5054" xr:uid="{00000000-0005-0000-0000-0000E0120000}"/>
    <cellStyle name="Komma 12 2 3 2 3 2" xfId="10202" xr:uid="{00000000-0005-0000-0000-0000E1120000}"/>
    <cellStyle name="Komma 12 2 3 2 3 2 2" xfId="19756" xr:uid="{00000000-0005-0000-0000-0000E2120000}"/>
    <cellStyle name="Komma 12 2 3 2 3 3" xfId="15064" xr:uid="{00000000-0005-0000-0000-0000E3120000}"/>
    <cellStyle name="Komma 12 2 3 2 4" xfId="6770" xr:uid="{00000000-0005-0000-0000-0000E4120000}"/>
    <cellStyle name="Komma 12 2 3 2 4 2" xfId="16628" xr:uid="{00000000-0005-0000-0000-0000E5120000}"/>
    <cellStyle name="Komma 12 2 3 2 5" xfId="11930" xr:uid="{00000000-0005-0000-0000-0000E6120000}"/>
    <cellStyle name="Komma 12 2 3 3" xfId="2474" xr:uid="{00000000-0005-0000-0000-0000E7120000}"/>
    <cellStyle name="Komma 12 2 3 3 2" xfId="7628" xr:uid="{00000000-0005-0000-0000-0000E8120000}"/>
    <cellStyle name="Komma 12 2 3 3 2 2" xfId="17410" xr:uid="{00000000-0005-0000-0000-0000E9120000}"/>
    <cellStyle name="Komma 12 2 3 3 3" xfId="12716" xr:uid="{00000000-0005-0000-0000-0000EA120000}"/>
    <cellStyle name="Komma 12 2 3 4" xfId="4196" xr:uid="{00000000-0005-0000-0000-0000EB120000}"/>
    <cellStyle name="Komma 12 2 3 4 2" xfId="9344" xr:uid="{00000000-0005-0000-0000-0000EC120000}"/>
    <cellStyle name="Komma 12 2 3 4 2 2" xfId="18974" xr:uid="{00000000-0005-0000-0000-0000ED120000}"/>
    <cellStyle name="Komma 12 2 3 4 3" xfId="14282" xr:uid="{00000000-0005-0000-0000-0000EE120000}"/>
    <cellStyle name="Komma 12 2 3 5" xfId="5912" xr:uid="{00000000-0005-0000-0000-0000EF120000}"/>
    <cellStyle name="Komma 12 2 3 5 2" xfId="15846" xr:uid="{00000000-0005-0000-0000-0000F0120000}"/>
    <cellStyle name="Komma 12 2 3 6" xfId="11066" xr:uid="{00000000-0005-0000-0000-0000F1120000}"/>
    <cellStyle name="Komma 12 2 4" xfId="241" xr:uid="{00000000-0005-0000-0000-0000F2120000}"/>
    <cellStyle name="Komma 12 2 4 2" xfId="1586" xr:uid="{00000000-0005-0000-0000-0000F3120000}"/>
    <cellStyle name="Komma 12 2 4 2 2" xfId="3337" xr:uid="{00000000-0005-0000-0000-0000F4120000}"/>
    <cellStyle name="Komma 12 2 4 2 2 2" xfId="8487" xr:uid="{00000000-0005-0000-0000-0000F5120000}"/>
    <cellStyle name="Komma 12 2 4 2 2 2 2" xfId="18193" xr:uid="{00000000-0005-0000-0000-0000F6120000}"/>
    <cellStyle name="Komma 12 2 4 2 2 3" xfId="13499" xr:uid="{00000000-0005-0000-0000-0000F7120000}"/>
    <cellStyle name="Komma 12 2 4 2 3" xfId="5055" xr:uid="{00000000-0005-0000-0000-0000F8120000}"/>
    <cellStyle name="Komma 12 2 4 2 3 2" xfId="10203" xr:uid="{00000000-0005-0000-0000-0000F9120000}"/>
    <cellStyle name="Komma 12 2 4 2 3 2 2" xfId="19757" xr:uid="{00000000-0005-0000-0000-0000FA120000}"/>
    <cellStyle name="Komma 12 2 4 2 3 3" xfId="15065" xr:uid="{00000000-0005-0000-0000-0000FB120000}"/>
    <cellStyle name="Komma 12 2 4 2 4" xfId="6771" xr:uid="{00000000-0005-0000-0000-0000FC120000}"/>
    <cellStyle name="Komma 12 2 4 2 4 2" xfId="16629" xr:uid="{00000000-0005-0000-0000-0000FD120000}"/>
    <cellStyle name="Komma 12 2 4 2 5" xfId="11931" xr:uid="{00000000-0005-0000-0000-0000FE120000}"/>
    <cellStyle name="Komma 12 2 4 3" xfId="2475" xr:uid="{00000000-0005-0000-0000-0000FF120000}"/>
    <cellStyle name="Komma 12 2 4 3 2" xfId="7629" xr:uid="{00000000-0005-0000-0000-000000130000}"/>
    <cellStyle name="Komma 12 2 4 3 2 2" xfId="17411" xr:uid="{00000000-0005-0000-0000-000001130000}"/>
    <cellStyle name="Komma 12 2 4 3 3" xfId="12717" xr:uid="{00000000-0005-0000-0000-000002130000}"/>
    <cellStyle name="Komma 12 2 4 4" xfId="4197" xr:uid="{00000000-0005-0000-0000-000003130000}"/>
    <cellStyle name="Komma 12 2 4 4 2" xfId="9345" xr:uid="{00000000-0005-0000-0000-000004130000}"/>
    <cellStyle name="Komma 12 2 4 4 2 2" xfId="18975" xr:uid="{00000000-0005-0000-0000-000005130000}"/>
    <cellStyle name="Komma 12 2 4 4 3" xfId="14283" xr:uid="{00000000-0005-0000-0000-000006130000}"/>
    <cellStyle name="Komma 12 2 4 5" xfId="5913" xr:uid="{00000000-0005-0000-0000-000007130000}"/>
    <cellStyle name="Komma 12 2 4 5 2" xfId="15847" xr:uid="{00000000-0005-0000-0000-000008130000}"/>
    <cellStyle name="Komma 12 2 4 6" xfId="11067" xr:uid="{00000000-0005-0000-0000-000009130000}"/>
    <cellStyle name="Komma 12 2 5" xfId="1582" xr:uid="{00000000-0005-0000-0000-00000A130000}"/>
    <cellStyle name="Komma 12 2 5 2" xfId="3333" xr:uid="{00000000-0005-0000-0000-00000B130000}"/>
    <cellStyle name="Komma 12 2 5 2 2" xfId="8483" xr:uid="{00000000-0005-0000-0000-00000C130000}"/>
    <cellStyle name="Komma 12 2 5 2 2 2" xfId="18189" xr:uid="{00000000-0005-0000-0000-00000D130000}"/>
    <cellStyle name="Komma 12 2 5 2 3" xfId="13495" xr:uid="{00000000-0005-0000-0000-00000E130000}"/>
    <cellStyle name="Komma 12 2 5 3" xfId="5051" xr:uid="{00000000-0005-0000-0000-00000F130000}"/>
    <cellStyle name="Komma 12 2 5 3 2" xfId="10199" xr:uid="{00000000-0005-0000-0000-000010130000}"/>
    <cellStyle name="Komma 12 2 5 3 2 2" xfId="19753" xr:uid="{00000000-0005-0000-0000-000011130000}"/>
    <cellStyle name="Komma 12 2 5 3 3" xfId="15061" xr:uid="{00000000-0005-0000-0000-000012130000}"/>
    <cellStyle name="Komma 12 2 5 4" xfId="6767" xr:uid="{00000000-0005-0000-0000-000013130000}"/>
    <cellStyle name="Komma 12 2 5 4 2" xfId="16625" xr:uid="{00000000-0005-0000-0000-000014130000}"/>
    <cellStyle name="Komma 12 2 5 5" xfId="11927" xr:uid="{00000000-0005-0000-0000-000015130000}"/>
    <cellStyle name="Komma 12 2 6" xfId="2471" xr:uid="{00000000-0005-0000-0000-000016130000}"/>
    <cellStyle name="Komma 12 2 6 2" xfId="7625" xr:uid="{00000000-0005-0000-0000-000017130000}"/>
    <cellStyle name="Komma 12 2 6 2 2" xfId="17407" xr:uid="{00000000-0005-0000-0000-000018130000}"/>
    <cellStyle name="Komma 12 2 6 3" xfId="12713" xr:uid="{00000000-0005-0000-0000-000019130000}"/>
    <cellStyle name="Komma 12 2 7" xfId="4193" xr:uid="{00000000-0005-0000-0000-00001A130000}"/>
    <cellStyle name="Komma 12 2 7 2" xfId="9341" xr:uid="{00000000-0005-0000-0000-00001B130000}"/>
    <cellStyle name="Komma 12 2 7 2 2" xfId="18971" xr:uid="{00000000-0005-0000-0000-00001C130000}"/>
    <cellStyle name="Komma 12 2 7 3" xfId="14279" xr:uid="{00000000-0005-0000-0000-00001D130000}"/>
    <cellStyle name="Komma 12 2 8" xfId="5909" xr:uid="{00000000-0005-0000-0000-00001E130000}"/>
    <cellStyle name="Komma 12 2 8 2" xfId="15843" xr:uid="{00000000-0005-0000-0000-00001F130000}"/>
    <cellStyle name="Komma 12 2 9" xfId="11063" xr:uid="{00000000-0005-0000-0000-000020130000}"/>
    <cellStyle name="Komma 12 3" xfId="242" xr:uid="{00000000-0005-0000-0000-000021130000}"/>
    <cellStyle name="Komma 12 3 2" xfId="243" xr:uid="{00000000-0005-0000-0000-000022130000}"/>
    <cellStyle name="Komma 12 3 2 2" xfId="1588" xr:uid="{00000000-0005-0000-0000-000023130000}"/>
    <cellStyle name="Komma 12 3 2 2 2" xfId="3339" xr:uid="{00000000-0005-0000-0000-000024130000}"/>
    <cellStyle name="Komma 12 3 2 2 2 2" xfId="8489" xr:uid="{00000000-0005-0000-0000-000025130000}"/>
    <cellStyle name="Komma 12 3 2 2 2 2 2" xfId="18195" xr:uid="{00000000-0005-0000-0000-000026130000}"/>
    <cellStyle name="Komma 12 3 2 2 2 3" xfId="13501" xr:uid="{00000000-0005-0000-0000-000027130000}"/>
    <cellStyle name="Komma 12 3 2 2 3" xfId="5057" xr:uid="{00000000-0005-0000-0000-000028130000}"/>
    <cellStyle name="Komma 12 3 2 2 3 2" xfId="10205" xr:uid="{00000000-0005-0000-0000-000029130000}"/>
    <cellStyle name="Komma 12 3 2 2 3 2 2" xfId="19759" xr:uid="{00000000-0005-0000-0000-00002A130000}"/>
    <cellStyle name="Komma 12 3 2 2 3 3" xfId="15067" xr:uid="{00000000-0005-0000-0000-00002B130000}"/>
    <cellStyle name="Komma 12 3 2 2 4" xfId="6773" xr:uid="{00000000-0005-0000-0000-00002C130000}"/>
    <cellStyle name="Komma 12 3 2 2 4 2" xfId="16631" xr:uid="{00000000-0005-0000-0000-00002D130000}"/>
    <cellStyle name="Komma 12 3 2 2 5" xfId="11933" xr:uid="{00000000-0005-0000-0000-00002E130000}"/>
    <cellStyle name="Komma 12 3 2 3" xfId="2477" xr:uid="{00000000-0005-0000-0000-00002F130000}"/>
    <cellStyle name="Komma 12 3 2 3 2" xfId="7631" xr:uid="{00000000-0005-0000-0000-000030130000}"/>
    <cellStyle name="Komma 12 3 2 3 2 2" xfId="17413" xr:uid="{00000000-0005-0000-0000-000031130000}"/>
    <cellStyle name="Komma 12 3 2 3 3" xfId="12719" xr:uid="{00000000-0005-0000-0000-000032130000}"/>
    <cellStyle name="Komma 12 3 2 4" xfId="4199" xr:uid="{00000000-0005-0000-0000-000033130000}"/>
    <cellStyle name="Komma 12 3 2 4 2" xfId="9347" xr:uid="{00000000-0005-0000-0000-000034130000}"/>
    <cellStyle name="Komma 12 3 2 4 2 2" xfId="18977" xr:uid="{00000000-0005-0000-0000-000035130000}"/>
    <cellStyle name="Komma 12 3 2 4 3" xfId="14285" xr:uid="{00000000-0005-0000-0000-000036130000}"/>
    <cellStyle name="Komma 12 3 2 5" xfId="5915" xr:uid="{00000000-0005-0000-0000-000037130000}"/>
    <cellStyle name="Komma 12 3 2 5 2" xfId="15849" xr:uid="{00000000-0005-0000-0000-000038130000}"/>
    <cellStyle name="Komma 12 3 2 6" xfId="11069" xr:uid="{00000000-0005-0000-0000-000039130000}"/>
    <cellStyle name="Komma 12 3 3" xfId="1587" xr:uid="{00000000-0005-0000-0000-00003A130000}"/>
    <cellStyle name="Komma 12 3 3 2" xfId="3338" xr:uid="{00000000-0005-0000-0000-00003B130000}"/>
    <cellStyle name="Komma 12 3 3 2 2" xfId="8488" xr:uid="{00000000-0005-0000-0000-00003C130000}"/>
    <cellStyle name="Komma 12 3 3 2 2 2" xfId="18194" xr:uid="{00000000-0005-0000-0000-00003D130000}"/>
    <cellStyle name="Komma 12 3 3 2 3" xfId="13500" xr:uid="{00000000-0005-0000-0000-00003E130000}"/>
    <cellStyle name="Komma 12 3 3 3" xfId="5056" xr:uid="{00000000-0005-0000-0000-00003F130000}"/>
    <cellStyle name="Komma 12 3 3 3 2" xfId="10204" xr:uid="{00000000-0005-0000-0000-000040130000}"/>
    <cellStyle name="Komma 12 3 3 3 2 2" xfId="19758" xr:uid="{00000000-0005-0000-0000-000041130000}"/>
    <cellStyle name="Komma 12 3 3 3 3" xfId="15066" xr:uid="{00000000-0005-0000-0000-000042130000}"/>
    <cellStyle name="Komma 12 3 3 4" xfId="6772" xr:uid="{00000000-0005-0000-0000-000043130000}"/>
    <cellStyle name="Komma 12 3 3 4 2" xfId="16630" xr:uid="{00000000-0005-0000-0000-000044130000}"/>
    <cellStyle name="Komma 12 3 3 5" xfId="11932" xr:uid="{00000000-0005-0000-0000-000045130000}"/>
    <cellStyle name="Komma 12 3 4" xfId="2476" xr:uid="{00000000-0005-0000-0000-000046130000}"/>
    <cellStyle name="Komma 12 3 4 2" xfId="7630" xr:uid="{00000000-0005-0000-0000-000047130000}"/>
    <cellStyle name="Komma 12 3 4 2 2" xfId="17412" xr:uid="{00000000-0005-0000-0000-000048130000}"/>
    <cellStyle name="Komma 12 3 4 3" xfId="12718" xr:uid="{00000000-0005-0000-0000-000049130000}"/>
    <cellStyle name="Komma 12 3 5" xfId="4198" xr:uid="{00000000-0005-0000-0000-00004A130000}"/>
    <cellStyle name="Komma 12 3 5 2" xfId="9346" xr:uid="{00000000-0005-0000-0000-00004B130000}"/>
    <cellStyle name="Komma 12 3 5 2 2" xfId="18976" xr:uid="{00000000-0005-0000-0000-00004C130000}"/>
    <cellStyle name="Komma 12 3 5 3" xfId="14284" xr:uid="{00000000-0005-0000-0000-00004D130000}"/>
    <cellStyle name="Komma 12 3 6" xfId="5914" xr:uid="{00000000-0005-0000-0000-00004E130000}"/>
    <cellStyle name="Komma 12 3 6 2" xfId="15848" xr:uid="{00000000-0005-0000-0000-00004F130000}"/>
    <cellStyle name="Komma 12 3 7" xfId="11068" xr:uid="{00000000-0005-0000-0000-000050130000}"/>
    <cellStyle name="Komma 12 4" xfId="244" xr:uid="{00000000-0005-0000-0000-000051130000}"/>
    <cellStyle name="Komma 12 4 2" xfId="1589" xr:uid="{00000000-0005-0000-0000-000052130000}"/>
    <cellStyle name="Komma 12 4 2 2" xfId="3340" xr:uid="{00000000-0005-0000-0000-000053130000}"/>
    <cellStyle name="Komma 12 4 2 2 2" xfId="8490" xr:uid="{00000000-0005-0000-0000-000054130000}"/>
    <cellStyle name="Komma 12 4 2 2 2 2" xfId="18196" xr:uid="{00000000-0005-0000-0000-000055130000}"/>
    <cellStyle name="Komma 12 4 2 2 3" xfId="13502" xr:uid="{00000000-0005-0000-0000-000056130000}"/>
    <cellStyle name="Komma 12 4 2 3" xfId="5058" xr:uid="{00000000-0005-0000-0000-000057130000}"/>
    <cellStyle name="Komma 12 4 2 3 2" xfId="10206" xr:uid="{00000000-0005-0000-0000-000058130000}"/>
    <cellStyle name="Komma 12 4 2 3 2 2" xfId="19760" xr:uid="{00000000-0005-0000-0000-000059130000}"/>
    <cellStyle name="Komma 12 4 2 3 3" xfId="15068" xr:uid="{00000000-0005-0000-0000-00005A130000}"/>
    <cellStyle name="Komma 12 4 2 4" xfId="6774" xr:uid="{00000000-0005-0000-0000-00005B130000}"/>
    <cellStyle name="Komma 12 4 2 4 2" xfId="16632" xr:uid="{00000000-0005-0000-0000-00005C130000}"/>
    <cellStyle name="Komma 12 4 2 5" xfId="11934" xr:uid="{00000000-0005-0000-0000-00005D130000}"/>
    <cellStyle name="Komma 12 4 3" xfId="2478" xr:uid="{00000000-0005-0000-0000-00005E130000}"/>
    <cellStyle name="Komma 12 4 3 2" xfId="7632" xr:uid="{00000000-0005-0000-0000-00005F130000}"/>
    <cellStyle name="Komma 12 4 3 2 2" xfId="17414" xr:uid="{00000000-0005-0000-0000-000060130000}"/>
    <cellStyle name="Komma 12 4 3 3" xfId="12720" xr:uid="{00000000-0005-0000-0000-000061130000}"/>
    <cellStyle name="Komma 12 4 4" xfId="4200" xr:uid="{00000000-0005-0000-0000-000062130000}"/>
    <cellStyle name="Komma 12 4 4 2" xfId="9348" xr:uid="{00000000-0005-0000-0000-000063130000}"/>
    <cellStyle name="Komma 12 4 4 2 2" xfId="18978" xr:uid="{00000000-0005-0000-0000-000064130000}"/>
    <cellStyle name="Komma 12 4 4 3" xfId="14286" xr:uid="{00000000-0005-0000-0000-000065130000}"/>
    <cellStyle name="Komma 12 4 5" xfId="5916" xr:uid="{00000000-0005-0000-0000-000066130000}"/>
    <cellStyle name="Komma 12 4 5 2" xfId="15850" xr:uid="{00000000-0005-0000-0000-000067130000}"/>
    <cellStyle name="Komma 12 4 6" xfId="11070" xr:uid="{00000000-0005-0000-0000-000068130000}"/>
    <cellStyle name="Komma 12 5" xfId="245" xr:uid="{00000000-0005-0000-0000-000069130000}"/>
    <cellStyle name="Komma 12 5 2" xfId="1590" xr:uid="{00000000-0005-0000-0000-00006A130000}"/>
    <cellStyle name="Komma 12 5 2 2" xfId="3341" xr:uid="{00000000-0005-0000-0000-00006B130000}"/>
    <cellStyle name="Komma 12 5 2 2 2" xfId="8491" xr:uid="{00000000-0005-0000-0000-00006C130000}"/>
    <cellStyle name="Komma 12 5 2 2 2 2" xfId="18197" xr:uid="{00000000-0005-0000-0000-00006D130000}"/>
    <cellStyle name="Komma 12 5 2 2 3" xfId="13503" xr:uid="{00000000-0005-0000-0000-00006E130000}"/>
    <cellStyle name="Komma 12 5 2 3" xfId="5059" xr:uid="{00000000-0005-0000-0000-00006F130000}"/>
    <cellStyle name="Komma 12 5 2 3 2" xfId="10207" xr:uid="{00000000-0005-0000-0000-000070130000}"/>
    <cellStyle name="Komma 12 5 2 3 2 2" xfId="19761" xr:uid="{00000000-0005-0000-0000-000071130000}"/>
    <cellStyle name="Komma 12 5 2 3 3" xfId="15069" xr:uid="{00000000-0005-0000-0000-000072130000}"/>
    <cellStyle name="Komma 12 5 2 4" xfId="6775" xr:uid="{00000000-0005-0000-0000-000073130000}"/>
    <cellStyle name="Komma 12 5 2 4 2" xfId="16633" xr:uid="{00000000-0005-0000-0000-000074130000}"/>
    <cellStyle name="Komma 12 5 2 5" xfId="11935" xr:uid="{00000000-0005-0000-0000-000075130000}"/>
    <cellStyle name="Komma 12 5 3" xfId="2479" xr:uid="{00000000-0005-0000-0000-000076130000}"/>
    <cellStyle name="Komma 12 5 3 2" xfId="7633" xr:uid="{00000000-0005-0000-0000-000077130000}"/>
    <cellStyle name="Komma 12 5 3 2 2" xfId="17415" xr:uid="{00000000-0005-0000-0000-000078130000}"/>
    <cellStyle name="Komma 12 5 3 3" xfId="12721" xr:uid="{00000000-0005-0000-0000-000079130000}"/>
    <cellStyle name="Komma 12 5 4" xfId="4201" xr:uid="{00000000-0005-0000-0000-00007A130000}"/>
    <cellStyle name="Komma 12 5 4 2" xfId="9349" xr:uid="{00000000-0005-0000-0000-00007B130000}"/>
    <cellStyle name="Komma 12 5 4 2 2" xfId="18979" xr:uid="{00000000-0005-0000-0000-00007C130000}"/>
    <cellStyle name="Komma 12 5 4 3" xfId="14287" xr:uid="{00000000-0005-0000-0000-00007D130000}"/>
    <cellStyle name="Komma 12 5 5" xfId="5917" xr:uid="{00000000-0005-0000-0000-00007E130000}"/>
    <cellStyle name="Komma 12 5 5 2" xfId="15851" xr:uid="{00000000-0005-0000-0000-00007F130000}"/>
    <cellStyle name="Komma 12 5 6" xfId="11071" xr:uid="{00000000-0005-0000-0000-000080130000}"/>
    <cellStyle name="Komma 12 6" xfId="1581" xr:uid="{00000000-0005-0000-0000-000081130000}"/>
    <cellStyle name="Komma 12 6 2" xfId="3332" xr:uid="{00000000-0005-0000-0000-000082130000}"/>
    <cellStyle name="Komma 12 6 2 2" xfId="8482" xr:uid="{00000000-0005-0000-0000-000083130000}"/>
    <cellStyle name="Komma 12 6 2 2 2" xfId="18188" xr:uid="{00000000-0005-0000-0000-000084130000}"/>
    <cellStyle name="Komma 12 6 2 3" xfId="13494" xr:uid="{00000000-0005-0000-0000-000085130000}"/>
    <cellStyle name="Komma 12 6 3" xfId="5050" xr:uid="{00000000-0005-0000-0000-000086130000}"/>
    <cellStyle name="Komma 12 6 3 2" xfId="10198" xr:uid="{00000000-0005-0000-0000-000087130000}"/>
    <cellStyle name="Komma 12 6 3 2 2" xfId="19752" xr:uid="{00000000-0005-0000-0000-000088130000}"/>
    <cellStyle name="Komma 12 6 3 3" xfId="15060" xr:uid="{00000000-0005-0000-0000-000089130000}"/>
    <cellStyle name="Komma 12 6 4" xfId="6766" xr:uid="{00000000-0005-0000-0000-00008A130000}"/>
    <cellStyle name="Komma 12 6 4 2" xfId="16624" xr:uid="{00000000-0005-0000-0000-00008B130000}"/>
    <cellStyle name="Komma 12 6 5" xfId="11926" xr:uid="{00000000-0005-0000-0000-00008C130000}"/>
    <cellStyle name="Komma 12 7" xfId="2470" xr:uid="{00000000-0005-0000-0000-00008D130000}"/>
    <cellStyle name="Komma 12 7 2" xfId="7624" xr:uid="{00000000-0005-0000-0000-00008E130000}"/>
    <cellStyle name="Komma 12 7 2 2" xfId="17406" xr:uid="{00000000-0005-0000-0000-00008F130000}"/>
    <cellStyle name="Komma 12 7 3" xfId="12712" xr:uid="{00000000-0005-0000-0000-000090130000}"/>
    <cellStyle name="Komma 12 8" xfId="4192" xr:uid="{00000000-0005-0000-0000-000091130000}"/>
    <cellStyle name="Komma 12 8 2" xfId="9340" xr:uid="{00000000-0005-0000-0000-000092130000}"/>
    <cellStyle name="Komma 12 8 2 2" xfId="18970" xr:uid="{00000000-0005-0000-0000-000093130000}"/>
    <cellStyle name="Komma 12 8 3" xfId="14278" xr:uid="{00000000-0005-0000-0000-000094130000}"/>
    <cellStyle name="Komma 12 9" xfId="5908" xr:uid="{00000000-0005-0000-0000-000095130000}"/>
    <cellStyle name="Komma 12 9 2" xfId="15842" xr:uid="{00000000-0005-0000-0000-000096130000}"/>
    <cellStyle name="Komma 13" xfId="246" xr:uid="{00000000-0005-0000-0000-000097130000}"/>
    <cellStyle name="Komma 13 10" xfId="11072" xr:uid="{00000000-0005-0000-0000-000098130000}"/>
    <cellStyle name="Komma 13 2" xfId="247" xr:uid="{00000000-0005-0000-0000-000099130000}"/>
    <cellStyle name="Komma 13 2 2" xfId="248" xr:uid="{00000000-0005-0000-0000-00009A130000}"/>
    <cellStyle name="Komma 13 2 2 2" xfId="249" xr:uid="{00000000-0005-0000-0000-00009B130000}"/>
    <cellStyle name="Komma 13 2 2 2 2" xfId="1594" xr:uid="{00000000-0005-0000-0000-00009C130000}"/>
    <cellStyle name="Komma 13 2 2 2 2 2" xfId="3345" xr:uid="{00000000-0005-0000-0000-00009D130000}"/>
    <cellStyle name="Komma 13 2 2 2 2 2 2" xfId="8495" xr:uid="{00000000-0005-0000-0000-00009E130000}"/>
    <cellStyle name="Komma 13 2 2 2 2 2 2 2" xfId="18201" xr:uid="{00000000-0005-0000-0000-00009F130000}"/>
    <cellStyle name="Komma 13 2 2 2 2 2 3" xfId="13507" xr:uid="{00000000-0005-0000-0000-0000A0130000}"/>
    <cellStyle name="Komma 13 2 2 2 2 3" xfId="5063" xr:uid="{00000000-0005-0000-0000-0000A1130000}"/>
    <cellStyle name="Komma 13 2 2 2 2 3 2" xfId="10211" xr:uid="{00000000-0005-0000-0000-0000A2130000}"/>
    <cellStyle name="Komma 13 2 2 2 2 3 2 2" xfId="19765" xr:uid="{00000000-0005-0000-0000-0000A3130000}"/>
    <cellStyle name="Komma 13 2 2 2 2 3 3" xfId="15073" xr:uid="{00000000-0005-0000-0000-0000A4130000}"/>
    <cellStyle name="Komma 13 2 2 2 2 4" xfId="6779" xr:uid="{00000000-0005-0000-0000-0000A5130000}"/>
    <cellStyle name="Komma 13 2 2 2 2 4 2" xfId="16637" xr:uid="{00000000-0005-0000-0000-0000A6130000}"/>
    <cellStyle name="Komma 13 2 2 2 2 5" xfId="11939" xr:uid="{00000000-0005-0000-0000-0000A7130000}"/>
    <cellStyle name="Komma 13 2 2 2 3" xfId="2483" xr:uid="{00000000-0005-0000-0000-0000A8130000}"/>
    <cellStyle name="Komma 13 2 2 2 3 2" xfId="7637" xr:uid="{00000000-0005-0000-0000-0000A9130000}"/>
    <cellStyle name="Komma 13 2 2 2 3 2 2" xfId="17419" xr:uid="{00000000-0005-0000-0000-0000AA130000}"/>
    <cellStyle name="Komma 13 2 2 2 3 3" xfId="12725" xr:uid="{00000000-0005-0000-0000-0000AB130000}"/>
    <cellStyle name="Komma 13 2 2 2 4" xfId="4205" xr:uid="{00000000-0005-0000-0000-0000AC130000}"/>
    <cellStyle name="Komma 13 2 2 2 4 2" xfId="9353" xr:uid="{00000000-0005-0000-0000-0000AD130000}"/>
    <cellStyle name="Komma 13 2 2 2 4 2 2" xfId="18983" xr:uid="{00000000-0005-0000-0000-0000AE130000}"/>
    <cellStyle name="Komma 13 2 2 2 4 3" xfId="14291" xr:uid="{00000000-0005-0000-0000-0000AF130000}"/>
    <cellStyle name="Komma 13 2 2 2 5" xfId="5921" xr:uid="{00000000-0005-0000-0000-0000B0130000}"/>
    <cellStyle name="Komma 13 2 2 2 5 2" xfId="15855" xr:uid="{00000000-0005-0000-0000-0000B1130000}"/>
    <cellStyle name="Komma 13 2 2 2 6" xfId="11075" xr:uid="{00000000-0005-0000-0000-0000B2130000}"/>
    <cellStyle name="Komma 13 2 2 3" xfId="1593" xr:uid="{00000000-0005-0000-0000-0000B3130000}"/>
    <cellStyle name="Komma 13 2 2 3 2" xfId="3344" xr:uid="{00000000-0005-0000-0000-0000B4130000}"/>
    <cellStyle name="Komma 13 2 2 3 2 2" xfId="8494" xr:uid="{00000000-0005-0000-0000-0000B5130000}"/>
    <cellStyle name="Komma 13 2 2 3 2 2 2" xfId="18200" xr:uid="{00000000-0005-0000-0000-0000B6130000}"/>
    <cellStyle name="Komma 13 2 2 3 2 3" xfId="13506" xr:uid="{00000000-0005-0000-0000-0000B7130000}"/>
    <cellStyle name="Komma 13 2 2 3 3" xfId="5062" xr:uid="{00000000-0005-0000-0000-0000B8130000}"/>
    <cellStyle name="Komma 13 2 2 3 3 2" xfId="10210" xr:uid="{00000000-0005-0000-0000-0000B9130000}"/>
    <cellStyle name="Komma 13 2 2 3 3 2 2" xfId="19764" xr:uid="{00000000-0005-0000-0000-0000BA130000}"/>
    <cellStyle name="Komma 13 2 2 3 3 3" xfId="15072" xr:uid="{00000000-0005-0000-0000-0000BB130000}"/>
    <cellStyle name="Komma 13 2 2 3 4" xfId="6778" xr:uid="{00000000-0005-0000-0000-0000BC130000}"/>
    <cellStyle name="Komma 13 2 2 3 4 2" xfId="16636" xr:uid="{00000000-0005-0000-0000-0000BD130000}"/>
    <cellStyle name="Komma 13 2 2 3 5" xfId="11938" xr:uid="{00000000-0005-0000-0000-0000BE130000}"/>
    <cellStyle name="Komma 13 2 2 4" xfId="2482" xr:uid="{00000000-0005-0000-0000-0000BF130000}"/>
    <cellStyle name="Komma 13 2 2 4 2" xfId="7636" xr:uid="{00000000-0005-0000-0000-0000C0130000}"/>
    <cellStyle name="Komma 13 2 2 4 2 2" xfId="17418" xr:uid="{00000000-0005-0000-0000-0000C1130000}"/>
    <cellStyle name="Komma 13 2 2 4 3" xfId="12724" xr:uid="{00000000-0005-0000-0000-0000C2130000}"/>
    <cellStyle name="Komma 13 2 2 5" xfId="4204" xr:uid="{00000000-0005-0000-0000-0000C3130000}"/>
    <cellStyle name="Komma 13 2 2 5 2" xfId="9352" xr:uid="{00000000-0005-0000-0000-0000C4130000}"/>
    <cellStyle name="Komma 13 2 2 5 2 2" xfId="18982" xr:uid="{00000000-0005-0000-0000-0000C5130000}"/>
    <cellStyle name="Komma 13 2 2 5 3" xfId="14290" xr:uid="{00000000-0005-0000-0000-0000C6130000}"/>
    <cellStyle name="Komma 13 2 2 6" xfId="5920" xr:uid="{00000000-0005-0000-0000-0000C7130000}"/>
    <cellStyle name="Komma 13 2 2 6 2" xfId="15854" xr:uid="{00000000-0005-0000-0000-0000C8130000}"/>
    <cellStyle name="Komma 13 2 2 7" xfId="11074" xr:uid="{00000000-0005-0000-0000-0000C9130000}"/>
    <cellStyle name="Komma 13 2 3" xfId="250" xr:uid="{00000000-0005-0000-0000-0000CA130000}"/>
    <cellStyle name="Komma 13 2 3 2" xfId="1595" xr:uid="{00000000-0005-0000-0000-0000CB130000}"/>
    <cellStyle name="Komma 13 2 3 2 2" xfId="3346" xr:uid="{00000000-0005-0000-0000-0000CC130000}"/>
    <cellStyle name="Komma 13 2 3 2 2 2" xfId="8496" xr:uid="{00000000-0005-0000-0000-0000CD130000}"/>
    <cellStyle name="Komma 13 2 3 2 2 2 2" xfId="18202" xr:uid="{00000000-0005-0000-0000-0000CE130000}"/>
    <cellStyle name="Komma 13 2 3 2 2 3" xfId="13508" xr:uid="{00000000-0005-0000-0000-0000CF130000}"/>
    <cellStyle name="Komma 13 2 3 2 3" xfId="5064" xr:uid="{00000000-0005-0000-0000-0000D0130000}"/>
    <cellStyle name="Komma 13 2 3 2 3 2" xfId="10212" xr:uid="{00000000-0005-0000-0000-0000D1130000}"/>
    <cellStyle name="Komma 13 2 3 2 3 2 2" xfId="19766" xr:uid="{00000000-0005-0000-0000-0000D2130000}"/>
    <cellStyle name="Komma 13 2 3 2 3 3" xfId="15074" xr:uid="{00000000-0005-0000-0000-0000D3130000}"/>
    <cellStyle name="Komma 13 2 3 2 4" xfId="6780" xr:uid="{00000000-0005-0000-0000-0000D4130000}"/>
    <cellStyle name="Komma 13 2 3 2 4 2" xfId="16638" xr:uid="{00000000-0005-0000-0000-0000D5130000}"/>
    <cellStyle name="Komma 13 2 3 2 5" xfId="11940" xr:uid="{00000000-0005-0000-0000-0000D6130000}"/>
    <cellStyle name="Komma 13 2 3 3" xfId="2484" xr:uid="{00000000-0005-0000-0000-0000D7130000}"/>
    <cellStyle name="Komma 13 2 3 3 2" xfId="7638" xr:uid="{00000000-0005-0000-0000-0000D8130000}"/>
    <cellStyle name="Komma 13 2 3 3 2 2" xfId="17420" xr:uid="{00000000-0005-0000-0000-0000D9130000}"/>
    <cellStyle name="Komma 13 2 3 3 3" xfId="12726" xr:uid="{00000000-0005-0000-0000-0000DA130000}"/>
    <cellStyle name="Komma 13 2 3 4" xfId="4206" xr:uid="{00000000-0005-0000-0000-0000DB130000}"/>
    <cellStyle name="Komma 13 2 3 4 2" xfId="9354" xr:uid="{00000000-0005-0000-0000-0000DC130000}"/>
    <cellStyle name="Komma 13 2 3 4 2 2" xfId="18984" xr:uid="{00000000-0005-0000-0000-0000DD130000}"/>
    <cellStyle name="Komma 13 2 3 4 3" xfId="14292" xr:uid="{00000000-0005-0000-0000-0000DE130000}"/>
    <cellStyle name="Komma 13 2 3 5" xfId="5922" xr:uid="{00000000-0005-0000-0000-0000DF130000}"/>
    <cellStyle name="Komma 13 2 3 5 2" xfId="15856" xr:uid="{00000000-0005-0000-0000-0000E0130000}"/>
    <cellStyle name="Komma 13 2 3 6" xfId="11076" xr:uid="{00000000-0005-0000-0000-0000E1130000}"/>
    <cellStyle name="Komma 13 2 4" xfId="251" xr:uid="{00000000-0005-0000-0000-0000E2130000}"/>
    <cellStyle name="Komma 13 2 4 2" xfId="1596" xr:uid="{00000000-0005-0000-0000-0000E3130000}"/>
    <cellStyle name="Komma 13 2 4 2 2" xfId="3347" xr:uid="{00000000-0005-0000-0000-0000E4130000}"/>
    <cellStyle name="Komma 13 2 4 2 2 2" xfId="8497" xr:uid="{00000000-0005-0000-0000-0000E5130000}"/>
    <cellStyle name="Komma 13 2 4 2 2 2 2" xfId="18203" xr:uid="{00000000-0005-0000-0000-0000E6130000}"/>
    <cellStyle name="Komma 13 2 4 2 2 3" xfId="13509" xr:uid="{00000000-0005-0000-0000-0000E7130000}"/>
    <cellStyle name="Komma 13 2 4 2 3" xfId="5065" xr:uid="{00000000-0005-0000-0000-0000E8130000}"/>
    <cellStyle name="Komma 13 2 4 2 3 2" xfId="10213" xr:uid="{00000000-0005-0000-0000-0000E9130000}"/>
    <cellStyle name="Komma 13 2 4 2 3 2 2" xfId="19767" xr:uid="{00000000-0005-0000-0000-0000EA130000}"/>
    <cellStyle name="Komma 13 2 4 2 3 3" xfId="15075" xr:uid="{00000000-0005-0000-0000-0000EB130000}"/>
    <cellStyle name="Komma 13 2 4 2 4" xfId="6781" xr:uid="{00000000-0005-0000-0000-0000EC130000}"/>
    <cellStyle name="Komma 13 2 4 2 4 2" xfId="16639" xr:uid="{00000000-0005-0000-0000-0000ED130000}"/>
    <cellStyle name="Komma 13 2 4 2 5" xfId="11941" xr:uid="{00000000-0005-0000-0000-0000EE130000}"/>
    <cellStyle name="Komma 13 2 4 3" xfId="2485" xr:uid="{00000000-0005-0000-0000-0000EF130000}"/>
    <cellStyle name="Komma 13 2 4 3 2" xfId="7639" xr:uid="{00000000-0005-0000-0000-0000F0130000}"/>
    <cellStyle name="Komma 13 2 4 3 2 2" xfId="17421" xr:uid="{00000000-0005-0000-0000-0000F1130000}"/>
    <cellStyle name="Komma 13 2 4 3 3" xfId="12727" xr:uid="{00000000-0005-0000-0000-0000F2130000}"/>
    <cellStyle name="Komma 13 2 4 4" xfId="4207" xr:uid="{00000000-0005-0000-0000-0000F3130000}"/>
    <cellStyle name="Komma 13 2 4 4 2" xfId="9355" xr:uid="{00000000-0005-0000-0000-0000F4130000}"/>
    <cellStyle name="Komma 13 2 4 4 2 2" xfId="18985" xr:uid="{00000000-0005-0000-0000-0000F5130000}"/>
    <cellStyle name="Komma 13 2 4 4 3" xfId="14293" xr:uid="{00000000-0005-0000-0000-0000F6130000}"/>
    <cellStyle name="Komma 13 2 4 5" xfId="5923" xr:uid="{00000000-0005-0000-0000-0000F7130000}"/>
    <cellStyle name="Komma 13 2 4 5 2" xfId="15857" xr:uid="{00000000-0005-0000-0000-0000F8130000}"/>
    <cellStyle name="Komma 13 2 4 6" xfId="11077" xr:uid="{00000000-0005-0000-0000-0000F9130000}"/>
    <cellStyle name="Komma 13 2 5" xfId="1592" xr:uid="{00000000-0005-0000-0000-0000FA130000}"/>
    <cellStyle name="Komma 13 2 5 2" xfId="3343" xr:uid="{00000000-0005-0000-0000-0000FB130000}"/>
    <cellStyle name="Komma 13 2 5 2 2" xfId="8493" xr:uid="{00000000-0005-0000-0000-0000FC130000}"/>
    <cellStyle name="Komma 13 2 5 2 2 2" xfId="18199" xr:uid="{00000000-0005-0000-0000-0000FD130000}"/>
    <cellStyle name="Komma 13 2 5 2 3" xfId="13505" xr:uid="{00000000-0005-0000-0000-0000FE130000}"/>
    <cellStyle name="Komma 13 2 5 3" xfId="5061" xr:uid="{00000000-0005-0000-0000-0000FF130000}"/>
    <cellStyle name="Komma 13 2 5 3 2" xfId="10209" xr:uid="{00000000-0005-0000-0000-000000140000}"/>
    <cellStyle name="Komma 13 2 5 3 2 2" xfId="19763" xr:uid="{00000000-0005-0000-0000-000001140000}"/>
    <cellStyle name="Komma 13 2 5 3 3" xfId="15071" xr:uid="{00000000-0005-0000-0000-000002140000}"/>
    <cellStyle name="Komma 13 2 5 4" xfId="6777" xr:uid="{00000000-0005-0000-0000-000003140000}"/>
    <cellStyle name="Komma 13 2 5 4 2" xfId="16635" xr:uid="{00000000-0005-0000-0000-000004140000}"/>
    <cellStyle name="Komma 13 2 5 5" xfId="11937" xr:uid="{00000000-0005-0000-0000-000005140000}"/>
    <cellStyle name="Komma 13 2 6" xfId="2481" xr:uid="{00000000-0005-0000-0000-000006140000}"/>
    <cellStyle name="Komma 13 2 6 2" xfId="7635" xr:uid="{00000000-0005-0000-0000-000007140000}"/>
    <cellStyle name="Komma 13 2 6 2 2" xfId="17417" xr:uid="{00000000-0005-0000-0000-000008140000}"/>
    <cellStyle name="Komma 13 2 6 3" xfId="12723" xr:uid="{00000000-0005-0000-0000-000009140000}"/>
    <cellStyle name="Komma 13 2 7" xfId="4203" xr:uid="{00000000-0005-0000-0000-00000A140000}"/>
    <cellStyle name="Komma 13 2 7 2" xfId="9351" xr:uid="{00000000-0005-0000-0000-00000B140000}"/>
    <cellStyle name="Komma 13 2 7 2 2" xfId="18981" xr:uid="{00000000-0005-0000-0000-00000C140000}"/>
    <cellStyle name="Komma 13 2 7 3" xfId="14289" xr:uid="{00000000-0005-0000-0000-00000D140000}"/>
    <cellStyle name="Komma 13 2 8" xfId="5919" xr:uid="{00000000-0005-0000-0000-00000E140000}"/>
    <cellStyle name="Komma 13 2 8 2" xfId="15853" xr:uid="{00000000-0005-0000-0000-00000F140000}"/>
    <cellStyle name="Komma 13 2 9" xfId="11073" xr:uid="{00000000-0005-0000-0000-000010140000}"/>
    <cellStyle name="Komma 13 3" xfId="252" xr:uid="{00000000-0005-0000-0000-000011140000}"/>
    <cellStyle name="Komma 13 3 2" xfId="253" xr:uid="{00000000-0005-0000-0000-000012140000}"/>
    <cellStyle name="Komma 13 3 2 2" xfId="1598" xr:uid="{00000000-0005-0000-0000-000013140000}"/>
    <cellStyle name="Komma 13 3 2 2 2" xfId="3349" xr:uid="{00000000-0005-0000-0000-000014140000}"/>
    <cellStyle name="Komma 13 3 2 2 2 2" xfId="8499" xr:uid="{00000000-0005-0000-0000-000015140000}"/>
    <cellStyle name="Komma 13 3 2 2 2 2 2" xfId="18205" xr:uid="{00000000-0005-0000-0000-000016140000}"/>
    <cellStyle name="Komma 13 3 2 2 2 3" xfId="13511" xr:uid="{00000000-0005-0000-0000-000017140000}"/>
    <cellStyle name="Komma 13 3 2 2 3" xfId="5067" xr:uid="{00000000-0005-0000-0000-000018140000}"/>
    <cellStyle name="Komma 13 3 2 2 3 2" xfId="10215" xr:uid="{00000000-0005-0000-0000-000019140000}"/>
    <cellStyle name="Komma 13 3 2 2 3 2 2" xfId="19769" xr:uid="{00000000-0005-0000-0000-00001A140000}"/>
    <cellStyle name="Komma 13 3 2 2 3 3" xfId="15077" xr:uid="{00000000-0005-0000-0000-00001B140000}"/>
    <cellStyle name="Komma 13 3 2 2 4" xfId="6783" xr:uid="{00000000-0005-0000-0000-00001C140000}"/>
    <cellStyle name="Komma 13 3 2 2 4 2" xfId="16641" xr:uid="{00000000-0005-0000-0000-00001D140000}"/>
    <cellStyle name="Komma 13 3 2 2 5" xfId="11943" xr:uid="{00000000-0005-0000-0000-00001E140000}"/>
    <cellStyle name="Komma 13 3 2 3" xfId="2487" xr:uid="{00000000-0005-0000-0000-00001F140000}"/>
    <cellStyle name="Komma 13 3 2 3 2" xfId="7641" xr:uid="{00000000-0005-0000-0000-000020140000}"/>
    <cellStyle name="Komma 13 3 2 3 2 2" xfId="17423" xr:uid="{00000000-0005-0000-0000-000021140000}"/>
    <cellStyle name="Komma 13 3 2 3 3" xfId="12729" xr:uid="{00000000-0005-0000-0000-000022140000}"/>
    <cellStyle name="Komma 13 3 2 4" xfId="4209" xr:uid="{00000000-0005-0000-0000-000023140000}"/>
    <cellStyle name="Komma 13 3 2 4 2" xfId="9357" xr:uid="{00000000-0005-0000-0000-000024140000}"/>
    <cellStyle name="Komma 13 3 2 4 2 2" xfId="18987" xr:uid="{00000000-0005-0000-0000-000025140000}"/>
    <cellStyle name="Komma 13 3 2 4 3" xfId="14295" xr:uid="{00000000-0005-0000-0000-000026140000}"/>
    <cellStyle name="Komma 13 3 2 5" xfId="5925" xr:uid="{00000000-0005-0000-0000-000027140000}"/>
    <cellStyle name="Komma 13 3 2 5 2" xfId="15859" xr:uid="{00000000-0005-0000-0000-000028140000}"/>
    <cellStyle name="Komma 13 3 2 6" xfId="11079" xr:uid="{00000000-0005-0000-0000-000029140000}"/>
    <cellStyle name="Komma 13 3 3" xfId="1597" xr:uid="{00000000-0005-0000-0000-00002A140000}"/>
    <cellStyle name="Komma 13 3 3 2" xfId="3348" xr:uid="{00000000-0005-0000-0000-00002B140000}"/>
    <cellStyle name="Komma 13 3 3 2 2" xfId="8498" xr:uid="{00000000-0005-0000-0000-00002C140000}"/>
    <cellStyle name="Komma 13 3 3 2 2 2" xfId="18204" xr:uid="{00000000-0005-0000-0000-00002D140000}"/>
    <cellStyle name="Komma 13 3 3 2 3" xfId="13510" xr:uid="{00000000-0005-0000-0000-00002E140000}"/>
    <cellStyle name="Komma 13 3 3 3" xfId="5066" xr:uid="{00000000-0005-0000-0000-00002F140000}"/>
    <cellStyle name="Komma 13 3 3 3 2" xfId="10214" xr:uid="{00000000-0005-0000-0000-000030140000}"/>
    <cellStyle name="Komma 13 3 3 3 2 2" xfId="19768" xr:uid="{00000000-0005-0000-0000-000031140000}"/>
    <cellStyle name="Komma 13 3 3 3 3" xfId="15076" xr:uid="{00000000-0005-0000-0000-000032140000}"/>
    <cellStyle name="Komma 13 3 3 4" xfId="6782" xr:uid="{00000000-0005-0000-0000-000033140000}"/>
    <cellStyle name="Komma 13 3 3 4 2" xfId="16640" xr:uid="{00000000-0005-0000-0000-000034140000}"/>
    <cellStyle name="Komma 13 3 3 5" xfId="11942" xr:uid="{00000000-0005-0000-0000-000035140000}"/>
    <cellStyle name="Komma 13 3 4" xfId="2486" xr:uid="{00000000-0005-0000-0000-000036140000}"/>
    <cellStyle name="Komma 13 3 4 2" xfId="7640" xr:uid="{00000000-0005-0000-0000-000037140000}"/>
    <cellStyle name="Komma 13 3 4 2 2" xfId="17422" xr:uid="{00000000-0005-0000-0000-000038140000}"/>
    <cellStyle name="Komma 13 3 4 3" xfId="12728" xr:uid="{00000000-0005-0000-0000-000039140000}"/>
    <cellStyle name="Komma 13 3 5" xfId="4208" xr:uid="{00000000-0005-0000-0000-00003A140000}"/>
    <cellStyle name="Komma 13 3 5 2" xfId="9356" xr:uid="{00000000-0005-0000-0000-00003B140000}"/>
    <cellStyle name="Komma 13 3 5 2 2" xfId="18986" xr:uid="{00000000-0005-0000-0000-00003C140000}"/>
    <cellStyle name="Komma 13 3 5 3" xfId="14294" xr:uid="{00000000-0005-0000-0000-00003D140000}"/>
    <cellStyle name="Komma 13 3 6" xfId="5924" xr:uid="{00000000-0005-0000-0000-00003E140000}"/>
    <cellStyle name="Komma 13 3 6 2" xfId="15858" xr:uid="{00000000-0005-0000-0000-00003F140000}"/>
    <cellStyle name="Komma 13 3 7" xfId="11078" xr:uid="{00000000-0005-0000-0000-000040140000}"/>
    <cellStyle name="Komma 13 4" xfId="254" xr:uid="{00000000-0005-0000-0000-000041140000}"/>
    <cellStyle name="Komma 13 4 2" xfId="1599" xr:uid="{00000000-0005-0000-0000-000042140000}"/>
    <cellStyle name="Komma 13 4 2 2" xfId="3350" xr:uid="{00000000-0005-0000-0000-000043140000}"/>
    <cellStyle name="Komma 13 4 2 2 2" xfId="8500" xr:uid="{00000000-0005-0000-0000-000044140000}"/>
    <cellStyle name="Komma 13 4 2 2 2 2" xfId="18206" xr:uid="{00000000-0005-0000-0000-000045140000}"/>
    <cellStyle name="Komma 13 4 2 2 3" xfId="13512" xr:uid="{00000000-0005-0000-0000-000046140000}"/>
    <cellStyle name="Komma 13 4 2 3" xfId="5068" xr:uid="{00000000-0005-0000-0000-000047140000}"/>
    <cellStyle name="Komma 13 4 2 3 2" xfId="10216" xr:uid="{00000000-0005-0000-0000-000048140000}"/>
    <cellStyle name="Komma 13 4 2 3 2 2" xfId="19770" xr:uid="{00000000-0005-0000-0000-000049140000}"/>
    <cellStyle name="Komma 13 4 2 3 3" xfId="15078" xr:uid="{00000000-0005-0000-0000-00004A140000}"/>
    <cellStyle name="Komma 13 4 2 4" xfId="6784" xr:uid="{00000000-0005-0000-0000-00004B140000}"/>
    <cellStyle name="Komma 13 4 2 4 2" xfId="16642" xr:uid="{00000000-0005-0000-0000-00004C140000}"/>
    <cellStyle name="Komma 13 4 2 5" xfId="11944" xr:uid="{00000000-0005-0000-0000-00004D140000}"/>
    <cellStyle name="Komma 13 4 3" xfId="2488" xr:uid="{00000000-0005-0000-0000-00004E140000}"/>
    <cellStyle name="Komma 13 4 3 2" xfId="7642" xr:uid="{00000000-0005-0000-0000-00004F140000}"/>
    <cellStyle name="Komma 13 4 3 2 2" xfId="17424" xr:uid="{00000000-0005-0000-0000-000050140000}"/>
    <cellStyle name="Komma 13 4 3 3" xfId="12730" xr:uid="{00000000-0005-0000-0000-000051140000}"/>
    <cellStyle name="Komma 13 4 4" xfId="4210" xr:uid="{00000000-0005-0000-0000-000052140000}"/>
    <cellStyle name="Komma 13 4 4 2" xfId="9358" xr:uid="{00000000-0005-0000-0000-000053140000}"/>
    <cellStyle name="Komma 13 4 4 2 2" xfId="18988" xr:uid="{00000000-0005-0000-0000-000054140000}"/>
    <cellStyle name="Komma 13 4 4 3" xfId="14296" xr:uid="{00000000-0005-0000-0000-000055140000}"/>
    <cellStyle name="Komma 13 4 5" xfId="5926" xr:uid="{00000000-0005-0000-0000-000056140000}"/>
    <cellStyle name="Komma 13 4 5 2" xfId="15860" xr:uid="{00000000-0005-0000-0000-000057140000}"/>
    <cellStyle name="Komma 13 4 6" xfId="11080" xr:uid="{00000000-0005-0000-0000-000058140000}"/>
    <cellStyle name="Komma 13 5" xfId="255" xr:uid="{00000000-0005-0000-0000-000059140000}"/>
    <cellStyle name="Komma 13 5 2" xfId="1600" xr:uid="{00000000-0005-0000-0000-00005A140000}"/>
    <cellStyle name="Komma 13 5 2 2" xfId="3351" xr:uid="{00000000-0005-0000-0000-00005B140000}"/>
    <cellStyle name="Komma 13 5 2 2 2" xfId="8501" xr:uid="{00000000-0005-0000-0000-00005C140000}"/>
    <cellStyle name="Komma 13 5 2 2 2 2" xfId="18207" xr:uid="{00000000-0005-0000-0000-00005D140000}"/>
    <cellStyle name="Komma 13 5 2 2 3" xfId="13513" xr:uid="{00000000-0005-0000-0000-00005E140000}"/>
    <cellStyle name="Komma 13 5 2 3" xfId="5069" xr:uid="{00000000-0005-0000-0000-00005F140000}"/>
    <cellStyle name="Komma 13 5 2 3 2" xfId="10217" xr:uid="{00000000-0005-0000-0000-000060140000}"/>
    <cellStyle name="Komma 13 5 2 3 2 2" xfId="19771" xr:uid="{00000000-0005-0000-0000-000061140000}"/>
    <cellStyle name="Komma 13 5 2 3 3" xfId="15079" xr:uid="{00000000-0005-0000-0000-000062140000}"/>
    <cellStyle name="Komma 13 5 2 4" xfId="6785" xr:uid="{00000000-0005-0000-0000-000063140000}"/>
    <cellStyle name="Komma 13 5 2 4 2" xfId="16643" xr:uid="{00000000-0005-0000-0000-000064140000}"/>
    <cellStyle name="Komma 13 5 2 5" xfId="11945" xr:uid="{00000000-0005-0000-0000-000065140000}"/>
    <cellStyle name="Komma 13 5 3" xfId="2489" xr:uid="{00000000-0005-0000-0000-000066140000}"/>
    <cellStyle name="Komma 13 5 3 2" xfId="7643" xr:uid="{00000000-0005-0000-0000-000067140000}"/>
    <cellStyle name="Komma 13 5 3 2 2" xfId="17425" xr:uid="{00000000-0005-0000-0000-000068140000}"/>
    <cellStyle name="Komma 13 5 3 3" xfId="12731" xr:uid="{00000000-0005-0000-0000-000069140000}"/>
    <cellStyle name="Komma 13 5 4" xfId="4211" xr:uid="{00000000-0005-0000-0000-00006A140000}"/>
    <cellStyle name="Komma 13 5 4 2" xfId="9359" xr:uid="{00000000-0005-0000-0000-00006B140000}"/>
    <cellStyle name="Komma 13 5 4 2 2" xfId="18989" xr:uid="{00000000-0005-0000-0000-00006C140000}"/>
    <cellStyle name="Komma 13 5 4 3" xfId="14297" xr:uid="{00000000-0005-0000-0000-00006D140000}"/>
    <cellStyle name="Komma 13 5 5" xfId="5927" xr:uid="{00000000-0005-0000-0000-00006E140000}"/>
    <cellStyle name="Komma 13 5 5 2" xfId="15861" xr:uid="{00000000-0005-0000-0000-00006F140000}"/>
    <cellStyle name="Komma 13 5 6" xfId="11081" xr:uid="{00000000-0005-0000-0000-000070140000}"/>
    <cellStyle name="Komma 13 6" xfId="1591" xr:uid="{00000000-0005-0000-0000-000071140000}"/>
    <cellStyle name="Komma 13 6 2" xfId="3342" xr:uid="{00000000-0005-0000-0000-000072140000}"/>
    <cellStyle name="Komma 13 6 2 2" xfId="8492" xr:uid="{00000000-0005-0000-0000-000073140000}"/>
    <cellStyle name="Komma 13 6 2 2 2" xfId="18198" xr:uid="{00000000-0005-0000-0000-000074140000}"/>
    <cellStyle name="Komma 13 6 2 3" xfId="13504" xr:uid="{00000000-0005-0000-0000-000075140000}"/>
    <cellStyle name="Komma 13 6 3" xfId="5060" xr:uid="{00000000-0005-0000-0000-000076140000}"/>
    <cellStyle name="Komma 13 6 3 2" xfId="10208" xr:uid="{00000000-0005-0000-0000-000077140000}"/>
    <cellStyle name="Komma 13 6 3 2 2" xfId="19762" xr:uid="{00000000-0005-0000-0000-000078140000}"/>
    <cellStyle name="Komma 13 6 3 3" xfId="15070" xr:uid="{00000000-0005-0000-0000-000079140000}"/>
    <cellStyle name="Komma 13 6 4" xfId="6776" xr:uid="{00000000-0005-0000-0000-00007A140000}"/>
    <cellStyle name="Komma 13 6 4 2" xfId="16634" xr:uid="{00000000-0005-0000-0000-00007B140000}"/>
    <cellStyle name="Komma 13 6 5" xfId="11936" xr:uid="{00000000-0005-0000-0000-00007C140000}"/>
    <cellStyle name="Komma 13 7" xfId="2480" xr:uid="{00000000-0005-0000-0000-00007D140000}"/>
    <cellStyle name="Komma 13 7 2" xfId="7634" xr:uid="{00000000-0005-0000-0000-00007E140000}"/>
    <cellStyle name="Komma 13 7 2 2" xfId="17416" xr:uid="{00000000-0005-0000-0000-00007F140000}"/>
    <cellStyle name="Komma 13 7 3" xfId="12722" xr:uid="{00000000-0005-0000-0000-000080140000}"/>
    <cellStyle name="Komma 13 8" xfId="4202" xr:uid="{00000000-0005-0000-0000-000081140000}"/>
    <cellStyle name="Komma 13 8 2" xfId="9350" xr:uid="{00000000-0005-0000-0000-000082140000}"/>
    <cellStyle name="Komma 13 8 2 2" xfId="18980" xr:uid="{00000000-0005-0000-0000-000083140000}"/>
    <cellStyle name="Komma 13 8 3" xfId="14288" xr:uid="{00000000-0005-0000-0000-000084140000}"/>
    <cellStyle name="Komma 13 9" xfId="5918" xr:uid="{00000000-0005-0000-0000-000085140000}"/>
    <cellStyle name="Komma 13 9 2" xfId="15852" xr:uid="{00000000-0005-0000-0000-000086140000}"/>
    <cellStyle name="Komma 14" xfId="256" xr:uid="{00000000-0005-0000-0000-000087140000}"/>
    <cellStyle name="Komma 14 10" xfId="11082" xr:uid="{00000000-0005-0000-0000-000088140000}"/>
    <cellStyle name="Komma 14 2" xfId="257" xr:uid="{00000000-0005-0000-0000-000089140000}"/>
    <cellStyle name="Komma 14 2 2" xfId="258" xr:uid="{00000000-0005-0000-0000-00008A140000}"/>
    <cellStyle name="Komma 14 2 2 2" xfId="259" xr:uid="{00000000-0005-0000-0000-00008B140000}"/>
    <cellStyle name="Komma 14 2 2 2 2" xfId="1604" xr:uid="{00000000-0005-0000-0000-00008C140000}"/>
    <cellStyle name="Komma 14 2 2 2 2 2" xfId="3355" xr:uid="{00000000-0005-0000-0000-00008D140000}"/>
    <cellStyle name="Komma 14 2 2 2 2 2 2" xfId="8505" xr:uid="{00000000-0005-0000-0000-00008E140000}"/>
    <cellStyle name="Komma 14 2 2 2 2 2 2 2" xfId="18211" xr:uid="{00000000-0005-0000-0000-00008F140000}"/>
    <cellStyle name="Komma 14 2 2 2 2 2 3" xfId="13517" xr:uid="{00000000-0005-0000-0000-000090140000}"/>
    <cellStyle name="Komma 14 2 2 2 2 3" xfId="5073" xr:uid="{00000000-0005-0000-0000-000091140000}"/>
    <cellStyle name="Komma 14 2 2 2 2 3 2" xfId="10221" xr:uid="{00000000-0005-0000-0000-000092140000}"/>
    <cellStyle name="Komma 14 2 2 2 2 3 2 2" xfId="19775" xr:uid="{00000000-0005-0000-0000-000093140000}"/>
    <cellStyle name="Komma 14 2 2 2 2 3 3" xfId="15083" xr:uid="{00000000-0005-0000-0000-000094140000}"/>
    <cellStyle name="Komma 14 2 2 2 2 4" xfId="6789" xr:uid="{00000000-0005-0000-0000-000095140000}"/>
    <cellStyle name="Komma 14 2 2 2 2 4 2" xfId="16647" xr:uid="{00000000-0005-0000-0000-000096140000}"/>
    <cellStyle name="Komma 14 2 2 2 2 5" xfId="11949" xr:uid="{00000000-0005-0000-0000-000097140000}"/>
    <cellStyle name="Komma 14 2 2 2 3" xfId="2493" xr:uid="{00000000-0005-0000-0000-000098140000}"/>
    <cellStyle name="Komma 14 2 2 2 3 2" xfId="7647" xr:uid="{00000000-0005-0000-0000-000099140000}"/>
    <cellStyle name="Komma 14 2 2 2 3 2 2" xfId="17429" xr:uid="{00000000-0005-0000-0000-00009A140000}"/>
    <cellStyle name="Komma 14 2 2 2 3 3" xfId="12735" xr:uid="{00000000-0005-0000-0000-00009B140000}"/>
    <cellStyle name="Komma 14 2 2 2 4" xfId="4215" xr:uid="{00000000-0005-0000-0000-00009C140000}"/>
    <cellStyle name="Komma 14 2 2 2 4 2" xfId="9363" xr:uid="{00000000-0005-0000-0000-00009D140000}"/>
    <cellStyle name="Komma 14 2 2 2 4 2 2" xfId="18993" xr:uid="{00000000-0005-0000-0000-00009E140000}"/>
    <cellStyle name="Komma 14 2 2 2 4 3" xfId="14301" xr:uid="{00000000-0005-0000-0000-00009F140000}"/>
    <cellStyle name="Komma 14 2 2 2 5" xfId="5931" xr:uid="{00000000-0005-0000-0000-0000A0140000}"/>
    <cellStyle name="Komma 14 2 2 2 5 2" xfId="15865" xr:uid="{00000000-0005-0000-0000-0000A1140000}"/>
    <cellStyle name="Komma 14 2 2 2 6" xfId="11085" xr:uid="{00000000-0005-0000-0000-0000A2140000}"/>
    <cellStyle name="Komma 14 2 2 3" xfId="1603" xr:uid="{00000000-0005-0000-0000-0000A3140000}"/>
    <cellStyle name="Komma 14 2 2 3 2" xfId="3354" xr:uid="{00000000-0005-0000-0000-0000A4140000}"/>
    <cellStyle name="Komma 14 2 2 3 2 2" xfId="8504" xr:uid="{00000000-0005-0000-0000-0000A5140000}"/>
    <cellStyle name="Komma 14 2 2 3 2 2 2" xfId="18210" xr:uid="{00000000-0005-0000-0000-0000A6140000}"/>
    <cellStyle name="Komma 14 2 2 3 2 3" xfId="13516" xr:uid="{00000000-0005-0000-0000-0000A7140000}"/>
    <cellStyle name="Komma 14 2 2 3 3" xfId="5072" xr:uid="{00000000-0005-0000-0000-0000A8140000}"/>
    <cellStyle name="Komma 14 2 2 3 3 2" xfId="10220" xr:uid="{00000000-0005-0000-0000-0000A9140000}"/>
    <cellStyle name="Komma 14 2 2 3 3 2 2" xfId="19774" xr:uid="{00000000-0005-0000-0000-0000AA140000}"/>
    <cellStyle name="Komma 14 2 2 3 3 3" xfId="15082" xr:uid="{00000000-0005-0000-0000-0000AB140000}"/>
    <cellStyle name="Komma 14 2 2 3 4" xfId="6788" xr:uid="{00000000-0005-0000-0000-0000AC140000}"/>
    <cellStyle name="Komma 14 2 2 3 4 2" xfId="16646" xr:uid="{00000000-0005-0000-0000-0000AD140000}"/>
    <cellStyle name="Komma 14 2 2 3 5" xfId="11948" xr:uid="{00000000-0005-0000-0000-0000AE140000}"/>
    <cellStyle name="Komma 14 2 2 4" xfId="2492" xr:uid="{00000000-0005-0000-0000-0000AF140000}"/>
    <cellStyle name="Komma 14 2 2 4 2" xfId="7646" xr:uid="{00000000-0005-0000-0000-0000B0140000}"/>
    <cellStyle name="Komma 14 2 2 4 2 2" xfId="17428" xr:uid="{00000000-0005-0000-0000-0000B1140000}"/>
    <cellStyle name="Komma 14 2 2 4 3" xfId="12734" xr:uid="{00000000-0005-0000-0000-0000B2140000}"/>
    <cellStyle name="Komma 14 2 2 5" xfId="4214" xr:uid="{00000000-0005-0000-0000-0000B3140000}"/>
    <cellStyle name="Komma 14 2 2 5 2" xfId="9362" xr:uid="{00000000-0005-0000-0000-0000B4140000}"/>
    <cellStyle name="Komma 14 2 2 5 2 2" xfId="18992" xr:uid="{00000000-0005-0000-0000-0000B5140000}"/>
    <cellStyle name="Komma 14 2 2 5 3" xfId="14300" xr:uid="{00000000-0005-0000-0000-0000B6140000}"/>
    <cellStyle name="Komma 14 2 2 6" xfId="5930" xr:uid="{00000000-0005-0000-0000-0000B7140000}"/>
    <cellStyle name="Komma 14 2 2 6 2" xfId="15864" xr:uid="{00000000-0005-0000-0000-0000B8140000}"/>
    <cellStyle name="Komma 14 2 2 7" xfId="11084" xr:uid="{00000000-0005-0000-0000-0000B9140000}"/>
    <cellStyle name="Komma 14 2 3" xfId="260" xr:uid="{00000000-0005-0000-0000-0000BA140000}"/>
    <cellStyle name="Komma 14 2 3 2" xfId="1605" xr:uid="{00000000-0005-0000-0000-0000BB140000}"/>
    <cellStyle name="Komma 14 2 3 2 2" xfId="3356" xr:uid="{00000000-0005-0000-0000-0000BC140000}"/>
    <cellStyle name="Komma 14 2 3 2 2 2" xfId="8506" xr:uid="{00000000-0005-0000-0000-0000BD140000}"/>
    <cellStyle name="Komma 14 2 3 2 2 2 2" xfId="18212" xr:uid="{00000000-0005-0000-0000-0000BE140000}"/>
    <cellStyle name="Komma 14 2 3 2 2 3" xfId="13518" xr:uid="{00000000-0005-0000-0000-0000BF140000}"/>
    <cellStyle name="Komma 14 2 3 2 3" xfId="5074" xr:uid="{00000000-0005-0000-0000-0000C0140000}"/>
    <cellStyle name="Komma 14 2 3 2 3 2" xfId="10222" xr:uid="{00000000-0005-0000-0000-0000C1140000}"/>
    <cellStyle name="Komma 14 2 3 2 3 2 2" xfId="19776" xr:uid="{00000000-0005-0000-0000-0000C2140000}"/>
    <cellStyle name="Komma 14 2 3 2 3 3" xfId="15084" xr:uid="{00000000-0005-0000-0000-0000C3140000}"/>
    <cellStyle name="Komma 14 2 3 2 4" xfId="6790" xr:uid="{00000000-0005-0000-0000-0000C4140000}"/>
    <cellStyle name="Komma 14 2 3 2 4 2" xfId="16648" xr:uid="{00000000-0005-0000-0000-0000C5140000}"/>
    <cellStyle name="Komma 14 2 3 2 5" xfId="11950" xr:uid="{00000000-0005-0000-0000-0000C6140000}"/>
    <cellStyle name="Komma 14 2 3 3" xfId="2494" xr:uid="{00000000-0005-0000-0000-0000C7140000}"/>
    <cellStyle name="Komma 14 2 3 3 2" xfId="7648" xr:uid="{00000000-0005-0000-0000-0000C8140000}"/>
    <cellStyle name="Komma 14 2 3 3 2 2" xfId="17430" xr:uid="{00000000-0005-0000-0000-0000C9140000}"/>
    <cellStyle name="Komma 14 2 3 3 3" xfId="12736" xr:uid="{00000000-0005-0000-0000-0000CA140000}"/>
    <cellStyle name="Komma 14 2 3 4" xfId="4216" xr:uid="{00000000-0005-0000-0000-0000CB140000}"/>
    <cellStyle name="Komma 14 2 3 4 2" xfId="9364" xr:uid="{00000000-0005-0000-0000-0000CC140000}"/>
    <cellStyle name="Komma 14 2 3 4 2 2" xfId="18994" xr:uid="{00000000-0005-0000-0000-0000CD140000}"/>
    <cellStyle name="Komma 14 2 3 4 3" xfId="14302" xr:uid="{00000000-0005-0000-0000-0000CE140000}"/>
    <cellStyle name="Komma 14 2 3 5" xfId="5932" xr:uid="{00000000-0005-0000-0000-0000CF140000}"/>
    <cellStyle name="Komma 14 2 3 5 2" xfId="15866" xr:uid="{00000000-0005-0000-0000-0000D0140000}"/>
    <cellStyle name="Komma 14 2 3 6" xfId="11086" xr:uid="{00000000-0005-0000-0000-0000D1140000}"/>
    <cellStyle name="Komma 14 2 4" xfId="261" xr:uid="{00000000-0005-0000-0000-0000D2140000}"/>
    <cellStyle name="Komma 14 2 4 2" xfId="1606" xr:uid="{00000000-0005-0000-0000-0000D3140000}"/>
    <cellStyle name="Komma 14 2 4 2 2" xfId="3357" xr:uid="{00000000-0005-0000-0000-0000D4140000}"/>
    <cellStyle name="Komma 14 2 4 2 2 2" xfId="8507" xr:uid="{00000000-0005-0000-0000-0000D5140000}"/>
    <cellStyle name="Komma 14 2 4 2 2 2 2" xfId="18213" xr:uid="{00000000-0005-0000-0000-0000D6140000}"/>
    <cellStyle name="Komma 14 2 4 2 2 3" xfId="13519" xr:uid="{00000000-0005-0000-0000-0000D7140000}"/>
    <cellStyle name="Komma 14 2 4 2 3" xfId="5075" xr:uid="{00000000-0005-0000-0000-0000D8140000}"/>
    <cellStyle name="Komma 14 2 4 2 3 2" xfId="10223" xr:uid="{00000000-0005-0000-0000-0000D9140000}"/>
    <cellStyle name="Komma 14 2 4 2 3 2 2" xfId="19777" xr:uid="{00000000-0005-0000-0000-0000DA140000}"/>
    <cellStyle name="Komma 14 2 4 2 3 3" xfId="15085" xr:uid="{00000000-0005-0000-0000-0000DB140000}"/>
    <cellStyle name="Komma 14 2 4 2 4" xfId="6791" xr:uid="{00000000-0005-0000-0000-0000DC140000}"/>
    <cellStyle name="Komma 14 2 4 2 4 2" xfId="16649" xr:uid="{00000000-0005-0000-0000-0000DD140000}"/>
    <cellStyle name="Komma 14 2 4 2 5" xfId="11951" xr:uid="{00000000-0005-0000-0000-0000DE140000}"/>
    <cellStyle name="Komma 14 2 4 3" xfId="2495" xr:uid="{00000000-0005-0000-0000-0000DF140000}"/>
    <cellStyle name="Komma 14 2 4 3 2" xfId="7649" xr:uid="{00000000-0005-0000-0000-0000E0140000}"/>
    <cellStyle name="Komma 14 2 4 3 2 2" xfId="17431" xr:uid="{00000000-0005-0000-0000-0000E1140000}"/>
    <cellStyle name="Komma 14 2 4 3 3" xfId="12737" xr:uid="{00000000-0005-0000-0000-0000E2140000}"/>
    <cellStyle name="Komma 14 2 4 4" xfId="4217" xr:uid="{00000000-0005-0000-0000-0000E3140000}"/>
    <cellStyle name="Komma 14 2 4 4 2" xfId="9365" xr:uid="{00000000-0005-0000-0000-0000E4140000}"/>
    <cellStyle name="Komma 14 2 4 4 2 2" xfId="18995" xr:uid="{00000000-0005-0000-0000-0000E5140000}"/>
    <cellStyle name="Komma 14 2 4 4 3" xfId="14303" xr:uid="{00000000-0005-0000-0000-0000E6140000}"/>
    <cellStyle name="Komma 14 2 4 5" xfId="5933" xr:uid="{00000000-0005-0000-0000-0000E7140000}"/>
    <cellStyle name="Komma 14 2 4 5 2" xfId="15867" xr:uid="{00000000-0005-0000-0000-0000E8140000}"/>
    <cellStyle name="Komma 14 2 4 6" xfId="11087" xr:uid="{00000000-0005-0000-0000-0000E9140000}"/>
    <cellStyle name="Komma 14 2 5" xfId="1602" xr:uid="{00000000-0005-0000-0000-0000EA140000}"/>
    <cellStyle name="Komma 14 2 5 2" xfId="3353" xr:uid="{00000000-0005-0000-0000-0000EB140000}"/>
    <cellStyle name="Komma 14 2 5 2 2" xfId="8503" xr:uid="{00000000-0005-0000-0000-0000EC140000}"/>
    <cellStyle name="Komma 14 2 5 2 2 2" xfId="18209" xr:uid="{00000000-0005-0000-0000-0000ED140000}"/>
    <cellStyle name="Komma 14 2 5 2 3" xfId="13515" xr:uid="{00000000-0005-0000-0000-0000EE140000}"/>
    <cellStyle name="Komma 14 2 5 3" xfId="5071" xr:uid="{00000000-0005-0000-0000-0000EF140000}"/>
    <cellStyle name="Komma 14 2 5 3 2" xfId="10219" xr:uid="{00000000-0005-0000-0000-0000F0140000}"/>
    <cellStyle name="Komma 14 2 5 3 2 2" xfId="19773" xr:uid="{00000000-0005-0000-0000-0000F1140000}"/>
    <cellStyle name="Komma 14 2 5 3 3" xfId="15081" xr:uid="{00000000-0005-0000-0000-0000F2140000}"/>
    <cellStyle name="Komma 14 2 5 4" xfId="6787" xr:uid="{00000000-0005-0000-0000-0000F3140000}"/>
    <cellStyle name="Komma 14 2 5 4 2" xfId="16645" xr:uid="{00000000-0005-0000-0000-0000F4140000}"/>
    <cellStyle name="Komma 14 2 5 5" xfId="11947" xr:uid="{00000000-0005-0000-0000-0000F5140000}"/>
    <cellStyle name="Komma 14 2 6" xfId="2491" xr:uid="{00000000-0005-0000-0000-0000F6140000}"/>
    <cellStyle name="Komma 14 2 6 2" xfId="7645" xr:uid="{00000000-0005-0000-0000-0000F7140000}"/>
    <cellStyle name="Komma 14 2 6 2 2" xfId="17427" xr:uid="{00000000-0005-0000-0000-0000F8140000}"/>
    <cellStyle name="Komma 14 2 6 3" xfId="12733" xr:uid="{00000000-0005-0000-0000-0000F9140000}"/>
    <cellStyle name="Komma 14 2 7" xfId="4213" xr:uid="{00000000-0005-0000-0000-0000FA140000}"/>
    <cellStyle name="Komma 14 2 7 2" xfId="9361" xr:uid="{00000000-0005-0000-0000-0000FB140000}"/>
    <cellStyle name="Komma 14 2 7 2 2" xfId="18991" xr:uid="{00000000-0005-0000-0000-0000FC140000}"/>
    <cellStyle name="Komma 14 2 7 3" xfId="14299" xr:uid="{00000000-0005-0000-0000-0000FD140000}"/>
    <cellStyle name="Komma 14 2 8" xfId="5929" xr:uid="{00000000-0005-0000-0000-0000FE140000}"/>
    <cellStyle name="Komma 14 2 8 2" xfId="15863" xr:uid="{00000000-0005-0000-0000-0000FF140000}"/>
    <cellStyle name="Komma 14 2 9" xfId="11083" xr:uid="{00000000-0005-0000-0000-000000150000}"/>
    <cellStyle name="Komma 14 3" xfId="262" xr:uid="{00000000-0005-0000-0000-000001150000}"/>
    <cellStyle name="Komma 14 3 2" xfId="263" xr:uid="{00000000-0005-0000-0000-000002150000}"/>
    <cellStyle name="Komma 14 3 2 2" xfId="1608" xr:uid="{00000000-0005-0000-0000-000003150000}"/>
    <cellStyle name="Komma 14 3 2 2 2" xfId="3359" xr:uid="{00000000-0005-0000-0000-000004150000}"/>
    <cellStyle name="Komma 14 3 2 2 2 2" xfId="8509" xr:uid="{00000000-0005-0000-0000-000005150000}"/>
    <cellStyle name="Komma 14 3 2 2 2 2 2" xfId="18215" xr:uid="{00000000-0005-0000-0000-000006150000}"/>
    <cellStyle name="Komma 14 3 2 2 2 3" xfId="13521" xr:uid="{00000000-0005-0000-0000-000007150000}"/>
    <cellStyle name="Komma 14 3 2 2 3" xfId="5077" xr:uid="{00000000-0005-0000-0000-000008150000}"/>
    <cellStyle name="Komma 14 3 2 2 3 2" xfId="10225" xr:uid="{00000000-0005-0000-0000-000009150000}"/>
    <cellStyle name="Komma 14 3 2 2 3 2 2" xfId="19779" xr:uid="{00000000-0005-0000-0000-00000A150000}"/>
    <cellStyle name="Komma 14 3 2 2 3 3" xfId="15087" xr:uid="{00000000-0005-0000-0000-00000B150000}"/>
    <cellStyle name="Komma 14 3 2 2 4" xfId="6793" xr:uid="{00000000-0005-0000-0000-00000C150000}"/>
    <cellStyle name="Komma 14 3 2 2 4 2" xfId="16651" xr:uid="{00000000-0005-0000-0000-00000D150000}"/>
    <cellStyle name="Komma 14 3 2 2 5" xfId="11953" xr:uid="{00000000-0005-0000-0000-00000E150000}"/>
    <cellStyle name="Komma 14 3 2 3" xfId="2497" xr:uid="{00000000-0005-0000-0000-00000F150000}"/>
    <cellStyle name="Komma 14 3 2 3 2" xfId="7651" xr:uid="{00000000-0005-0000-0000-000010150000}"/>
    <cellStyle name="Komma 14 3 2 3 2 2" xfId="17433" xr:uid="{00000000-0005-0000-0000-000011150000}"/>
    <cellStyle name="Komma 14 3 2 3 3" xfId="12739" xr:uid="{00000000-0005-0000-0000-000012150000}"/>
    <cellStyle name="Komma 14 3 2 4" xfId="4219" xr:uid="{00000000-0005-0000-0000-000013150000}"/>
    <cellStyle name="Komma 14 3 2 4 2" xfId="9367" xr:uid="{00000000-0005-0000-0000-000014150000}"/>
    <cellStyle name="Komma 14 3 2 4 2 2" xfId="18997" xr:uid="{00000000-0005-0000-0000-000015150000}"/>
    <cellStyle name="Komma 14 3 2 4 3" xfId="14305" xr:uid="{00000000-0005-0000-0000-000016150000}"/>
    <cellStyle name="Komma 14 3 2 5" xfId="5935" xr:uid="{00000000-0005-0000-0000-000017150000}"/>
    <cellStyle name="Komma 14 3 2 5 2" xfId="15869" xr:uid="{00000000-0005-0000-0000-000018150000}"/>
    <cellStyle name="Komma 14 3 2 6" xfId="11089" xr:uid="{00000000-0005-0000-0000-000019150000}"/>
    <cellStyle name="Komma 14 3 3" xfId="1607" xr:uid="{00000000-0005-0000-0000-00001A150000}"/>
    <cellStyle name="Komma 14 3 3 2" xfId="3358" xr:uid="{00000000-0005-0000-0000-00001B150000}"/>
    <cellStyle name="Komma 14 3 3 2 2" xfId="8508" xr:uid="{00000000-0005-0000-0000-00001C150000}"/>
    <cellStyle name="Komma 14 3 3 2 2 2" xfId="18214" xr:uid="{00000000-0005-0000-0000-00001D150000}"/>
    <cellStyle name="Komma 14 3 3 2 3" xfId="13520" xr:uid="{00000000-0005-0000-0000-00001E150000}"/>
    <cellStyle name="Komma 14 3 3 3" xfId="5076" xr:uid="{00000000-0005-0000-0000-00001F150000}"/>
    <cellStyle name="Komma 14 3 3 3 2" xfId="10224" xr:uid="{00000000-0005-0000-0000-000020150000}"/>
    <cellStyle name="Komma 14 3 3 3 2 2" xfId="19778" xr:uid="{00000000-0005-0000-0000-000021150000}"/>
    <cellStyle name="Komma 14 3 3 3 3" xfId="15086" xr:uid="{00000000-0005-0000-0000-000022150000}"/>
    <cellStyle name="Komma 14 3 3 4" xfId="6792" xr:uid="{00000000-0005-0000-0000-000023150000}"/>
    <cellStyle name="Komma 14 3 3 4 2" xfId="16650" xr:uid="{00000000-0005-0000-0000-000024150000}"/>
    <cellStyle name="Komma 14 3 3 5" xfId="11952" xr:uid="{00000000-0005-0000-0000-000025150000}"/>
    <cellStyle name="Komma 14 3 4" xfId="2496" xr:uid="{00000000-0005-0000-0000-000026150000}"/>
    <cellStyle name="Komma 14 3 4 2" xfId="7650" xr:uid="{00000000-0005-0000-0000-000027150000}"/>
    <cellStyle name="Komma 14 3 4 2 2" xfId="17432" xr:uid="{00000000-0005-0000-0000-000028150000}"/>
    <cellStyle name="Komma 14 3 4 3" xfId="12738" xr:uid="{00000000-0005-0000-0000-000029150000}"/>
    <cellStyle name="Komma 14 3 5" xfId="4218" xr:uid="{00000000-0005-0000-0000-00002A150000}"/>
    <cellStyle name="Komma 14 3 5 2" xfId="9366" xr:uid="{00000000-0005-0000-0000-00002B150000}"/>
    <cellStyle name="Komma 14 3 5 2 2" xfId="18996" xr:uid="{00000000-0005-0000-0000-00002C150000}"/>
    <cellStyle name="Komma 14 3 5 3" xfId="14304" xr:uid="{00000000-0005-0000-0000-00002D150000}"/>
    <cellStyle name="Komma 14 3 6" xfId="5934" xr:uid="{00000000-0005-0000-0000-00002E150000}"/>
    <cellStyle name="Komma 14 3 6 2" xfId="15868" xr:uid="{00000000-0005-0000-0000-00002F150000}"/>
    <cellStyle name="Komma 14 3 7" xfId="11088" xr:uid="{00000000-0005-0000-0000-000030150000}"/>
    <cellStyle name="Komma 14 4" xfId="264" xr:uid="{00000000-0005-0000-0000-000031150000}"/>
    <cellStyle name="Komma 14 4 2" xfId="1609" xr:uid="{00000000-0005-0000-0000-000032150000}"/>
    <cellStyle name="Komma 14 4 2 2" xfId="3360" xr:uid="{00000000-0005-0000-0000-000033150000}"/>
    <cellStyle name="Komma 14 4 2 2 2" xfId="8510" xr:uid="{00000000-0005-0000-0000-000034150000}"/>
    <cellStyle name="Komma 14 4 2 2 2 2" xfId="18216" xr:uid="{00000000-0005-0000-0000-000035150000}"/>
    <cellStyle name="Komma 14 4 2 2 3" xfId="13522" xr:uid="{00000000-0005-0000-0000-000036150000}"/>
    <cellStyle name="Komma 14 4 2 3" xfId="5078" xr:uid="{00000000-0005-0000-0000-000037150000}"/>
    <cellStyle name="Komma 14 4 2 3 2" xfId="10226" xr:uid="{00000000-0005-0000-0000-000038150000}"/>
    <cellStyle name="Komma 14 4 2 3 2 2" xfId="19780" xr:uid="{00000000-0005-0000-0000-000039150000}"/>
    <cellStyle name="Komma 14 4 2 3 3" xfId="15088" xr:uid="{00000000-0005-0000-0000-00003A150000}"/>
    <cellStyle name="Komma 14 4 2 4" xfId="6794" xr:uid="{00000000-0005-0000-0000-00003B150000}"/>
    <cellStyle name="Komma 14 4 2 4 2" xfId="16652" xr:uid="{00000000-0005-0000-0000-00003C150000}"/>
    <cellStyle name="Komma 14 4 2 5" xfId="11954" xr:uid="{00000000-0005-0000-0000-00003D150000}"/>
    <cellStyle name="Komma 14 4 3" xfId="2498" xr:uid="{00000000-0005-0000-0000-00003E150000}"/>
    <cellStyle name="Komma 14 4 3 2" xfId="7652" xr:uid="{00000000-0005-0000-0000-00003F150000}"/>
    <cellStyle name="Komma 14 4 3 2 2" xfId="17434" xr:uid="{00000000-0005-0000-0000-000040150000}"/>
    <cellStyle name="Komma 14 4 3 3" xfId="12740" xr:uid="{00000000-0005-0000-0000-000041150000}"/>
    <cellStyle name="Komma 14 4 4" xfId="4220" xr:uid="{00000000-0005-0000-0000-000042150000}"/>
    <cellStyle name="Komma 14 4 4 2" xfId="9368" xr:uid="{00000000-0005-0000-0000-000043150000}"/>
    <cellStyle name="Komma 14 4 4 2 2" xfId="18998" xr:uid="{00000000-0005-0000-0000-000044150000}"/>
    <cellStyle name="Komma 14 4 4 3" xfId="14306" xr:uid="{00000000-0005-0000-0000-000045150000}"/>
    <cellStyle name="Komma 14 4 5" xfId="5936" xr:uid="{00000000-0005-0000-0000-000046150000}"/>
    <cellStyle name="Komma 14 4 5 2" xfId="15870" xr:uid="{00000000-0005-0000-0000-000047150000}"/>
    <cellStyle name="Komma 14 4 6" xfId="11090" xr:uid="{00000000-0005-0000-0000-000048150000}"/>
    <cellStyle name="Komma 14 5" xfId="265" xr:uid="{00000000-0005-0000-0000-000049150000}"/>
    <cellStyle name="Komma 14 5 2" xfId="1610" xr:uid="{00000000-0005-0000-0000-00004A150000}"/>
    <cellStyle name="Komma 14 5 2 2" xfId="3361" xr:uid="{00000000-0005-0000-0000-00004B150000}"/>
    <cellStyle name="Komma 14 5 2 2 2" xfId="8511" xr:uid="{00000000-0005-0000-0000-00004C150000}"/>
    <cellStyle name="Komma 14 5 2 2 2 2" xfId="18217" xr:uid="{00000000-0005-0000-0000-00004D150000}"/>
    <cellStyle name="Komma 14 5 2 2 3" xfId="13523" xr:uid="{00000000-0005-0000-0000-00004E150000}"/>
    <cellStyle name="Komma 14 5 2 3" xfId="5079" xr:uid="{00000000-0005-0000-0000-00004F150000}"/>
    <cellStyle name="Komma 14 5 2 3 2" xfId="10227" xr:uid="{00000000-0005-0000-0000-000050150000}"/>
    <cellStyle name="Komma 14 5 2 3 2 2" xfId="19781" xr:uid="{00000000-0005-0000-0000-000051150000}"/>
    <cellStyle name="Komma 14 5 2 3 3" xfId="15089" xr:uid="{00000000-0005-0000-0000-000052150000}"/>
    <cellStyle name="Komma 14 5 2 4" xfId="6795" xr:uid="{00000000-0005-0000-0000-000053150000}"/>
    <cellStyle name="Komma 14 5 2 4 2" xfId="16653" xr:uid="{00000000-0005-0000-0000-000054150000}"/>
    <cellStyle name="Komma 14 5 2 5" xfId="11955" xr:uid="{00000000-0005-0000-0000-000055150000}"/>
    <cellStyle name="Komma 14 5 3" xfId="2499" xr:uid="{00000000-0005-0000-0000-000056150000}"/>
    <cellStyle name="Komma 14 5 3 2" xfId="7653" xr:uid="{00000000-0005-0000-0000-000057150000}"/>
    <cellStyle name="Komma 14 5 3 2 2" xfId="17435" xr:uid="{00000000-0005-0000-0000-000058150000}"/>
    <cellStyle name="Komma 14 5 3 3" xfId="12741" xr:uid="{00000000-0005-0000-0000-000059150000}"/>
    <cellStyle name="Komma 14 5 4" xfId="4221" xr:uid="{00000000-0005-0000-0000-00005A150000}"/>
    <cellStyle name="Komma 14 5 4 2" xfId="9369" xr:uid="{00000000-0005-0000-0000-00005B150000}"/>
    <cellStyle name="Komma 14 5 4 2 2" xfId="18999" xr:uid="{00000000-0005-0000-0000-00005C150000}"/>
    <cellStyle name="Komma 14 5 4 3" xfId="14307" xr:uid="{00000000-0005-0000-0000-00005D150000}"/>
    <cellStyle name="Komma 14 5 5" xfId="5937" xr:uid="{00000000-0005-0000-0000-00005E150000}"/>
    <cellStyle name="Komma 14 5 5 2" xfId="15871" xr:uid="{00000000-0005-0000-0000-00005F150000}"/>
    <cellStyle name="Komma 14 5 6" xfId="11091" xr:uid="{00000000-0005-0000-0000-000060150000}"/>
    <cellStyle name="Komma 14 6" xfId="1601" xr:uid="{00000000-0005-0000-0000-000061150000}"/>
    <cellStyle name="Komma 14 6 2" xfId="3352" xr:uid="{00000000-0005-0000-0000-000062150000}"/>
    <cellStyle name="Komma 14 6 2 2" xfId="8502" xr:uid="{00000000-0005-0000-0000-000063150000}"/>
    <cellStyle name="Komma 14 6 2 2 2" xfId="18208" xr:uid="{00000000-0005-0000-0000-000064150000}"/>
    <cellStyle name="Komma 14 6 2 3" xfId="13514" xr:uid="{00000000-0005-0000-0000-000065150000}"/>
    <cellStyle name="Komma 14 6 3" xfId="5070" xr:uid="{00000000-0005-0000-0000-000066150000}"/>
    <cellStyle name="Komma 14 6 3 2" xfId="10218" xr:uid="{00000000-0005-0000-0000-000067150000}"/>
    <cellStyle name="Komma 14 6 3 2 2" xfId="19772" xr:uid="{00000000-0005-0000-0000-000068150000}"/>
    <cellStyle name="Komma 14 6 3 3" xfId="15080" xr:uid="{00000000-0005-0000-0000-000069150000}"/>
    <cellStyle name="Komma 14 6 4" xfId="6786" xr:uid="{00000000-0005-0000-0000-00006A150000}"/>
    <cellStyle name="Komma 14 6 4 2" xfId="16644" xr:uid="{00000000-0005-0000-0000-00006B150000}"/>
    <cellStyle name="Komma 14 6 5" xfId="11946" xr:uid="{00000000-0005-0000-0000-00006C150000}"/>
    <cellStyle name="Komma 14 7" xfId="2490" xr:uid="{00000000-0005-0000-0000-00006D150000}"/>
    <cellStyle name="Komma 14 7 2" xfId="7644" xr:uid="{00000000-0005-0000-0000-00006E150000}"/>
    <cellStyle name="Komma 14 7 2 2" xfId="17426" xr:uid="{00000000-0005-0000-0000-00006F150000}"/>
    <cellStyle name="Komma 14 7 3" xfId="12732" xr:uid="{00000000-0005-0000-0000-000070150000}"/>
    <cellStyle name="Komma 14 8" xfId="4212" xr:uid="{00000000-0005-0000-0000-000071150000}"/>
    <cellStyle name="Komma 14 8 2" xfId="9360" xr:uid="{00000000-0005-0000-0000-000072150000}"/>
    <cellStyle name="Komma 14 8 2 2" xfId="18990" xr:uid="{00000000-0005-0000-0000-000073150000}"/>
    <cellStyle name="Komma 14 8 3" xfId="14298" xr:uid="{00000000-0005-0000-0000-000074150000}"/>
    <cellStyle name="Komma 14 9" xfId="5928" xr:uid="{00000000-0005-0000-0000-000075150000}"/>
    <cellStyle name="Komma 14 9 2" xfId="15862" xr:uid="{00000000-0005-0000-0000-000076150000}"/>
    <cellStyle name="Komma 15" xfId="266" xr:uid="{00000000-0005-0000-0000-000077150000}"/>
    <cellStyle name="Komma 15 2" xfId="267" xr:uid="{00000000-0005-0000-0000-000078150000}"/>
    <cellStyle name="Komma 15 2 2" xfId="268" xr:uid="{00000000-0005-0000-0000-000079150000}"/>
    <cellStyle name="Komma 15 2 2 2" xfId="1613" xr:uid="{00000000-0005-0000-0000-00007A150000}"/>
    <cellStyle name="Komma 15 2 2 2 2" xfId="3364" xr:uid="{00000000-0005-0000-0000-00007B150000}"/>
    <cellStyle name="Komma 15 2 2 2 2 2" xfId="8514" xr:uid="{00000000-0005-0000-0000-00007C150000}"/>
    <cellStyle name="Komma 15 2 2 2 2 2 2" xfId="18220" xr:uid="{00000000-0005-0000-0000-00007D150000}"/>
    <cellStyle name="Komma 15 2 2 2 2 3" xfId="13526" xr:uid="{00000000-0005-0000-0000-00007E150000}"/>
    <cellStyle name="Komma 15 2 2 2 3" xfId="5082" xr:uid="{00000000-0005-0000-0000-00007F150000}"/>
    <cellStyle name="Komma 15 2 2 2 3 2" xfId="10230" xr:uid="{00000000-0005-0000-0000-000080150000}"/>
    <cellStyle name="Komma 15 2 2 2 3 2 2" xfId="19784" xr:uid="{00000000-0005-0000-0000-000081150000}"/>
    <cellStyle name="Komma 15 2 2 2 3 3" xfId="15092" xr:uid="{00000000-0005-0000-0000-000082150000}"/>
    <cellStyle name="Komma 15 2 2 2 4" xfId="6798" xr:uid="{00000000-0005-0000-0000-000083150000}"/>
    <cellStyle name="Komma 15 2 2 2 4 2" xfId="16656" xr:uid="{00000000-0005-0000-0000-000084150000}"/>
    <cellStyle name="Komma 15 2 2 2 5" xfId="11958" xr:uid="{00000000-0005-0000-0000-000085150000}"/>
    <cellStyle name="Komma 15 2 2 3" xfId="2502" xr:uid="{00000000-0005-0000-0000-000086150000}"/>
    <cellStyle name="Komma 15 2 2 3 2" xfId="7656" xr:uid="{00000000-0005-0000-0000-000087150000}"/>
    <cellStyle name="Komma 15 2 2 3 2 2" xfId="17438" xr:uid="{00000000-0005-0000-0000-000088150000}"/>
    <cellStyle name="Komma 15 2 2 3 3" xfId="12744" xr:uid="{00000000-0005-0000-0000-000089150000}"/>
    <cellStyle name="Komma 15 2 2 4" xfId="4224" xr:uid="{00000000-0005-0000-0000-00008A150000}"/>
    <cellStyle name="Komma 15 2 2 4 2" xfId="9372" xr:uid="{00000000-0005-0000-0000-00008B150000}"/>
    <cellStyle name="Komma 15 2 2 4 2 2" xfId="19002" xr:uid="{00000000-0005-0000-0000-00008C150000}"/>
    <cellStyle name="Komma 15 2 2 4 3" xfId="14310" xr:uid="{00000000-0005-0000-0000-00008D150000}"/>
    <cellStyle name="Komma 15 2 2 5" xfId="5940" xr:uid="{00000000-0005-0000-0000-00008E150000}"/>
    <cellStyle name="Komma 15 2 2 5 2" xfId="15874" xr:uid="{00000000-0005-0000-0000-00008F150000}"/>
    <cellStyle name="Komma 15 2 2 6" xfId="11094" xr:uid="{00000000-0005-0000-0000-000090150000}"/>
    <cellStyle name="Komma 15 2 3" xfId="1612" xr:uid="{00000000-0005-0000-0000-000091150000}"/>
    <cellStyle name="Komma 15 2 3 2" xfId="3363" xr:uid="{00000000-0005-0000-0000-000092150000}"/>
    <cellStyle name="Komma 15 2 3 2 2" xfId="8513" xr:uid="{00000000-0005-0000-0000-000093150000}"/>
    <cellStyle name="Komma 15 2 3 2 2 2" xfId="18219" xr:uid="{00000000-0005-0000-0000-000094150000}"/>
    <cellStyle name="Komma 15 2 3 2 3" xfId="13525" xr:uid="{00000000-0005-0000-0000-000095150000}"/>
    <cellStyle name="Komma 15 2 3 3" xfId="5081" xr:uid="{00000000-0005-0000-0000-000096150000}"/>
    <cellStyle name="Komma 15 2 3 3 2" xfId="10229" xr:uid="{00000000-0005-0000-0000-000097150000}"/>
    <cellStyle name="Komma 15 2 3 3 2 2" xfId="19783" xr:uid="{00000000-0005-0000-0000-000098150000}"/>
    <cellStyle name="Komma 15 2 3 3 3" xfId="15091" xr:uid="{00000000-0005-0000-0000-000099150000}"/>
    <cellStyle name="Komma 15 2 3 4" xfId="6797" xr:uid="{00000000-0005-0000-0000-00009A150000}"/>
    <cellStyle name="Komma 15 2 3 4 2" xfId="16655" xr:uid="{00000000-0005-0000-0000-00009B150000}"/>
    <cellStyle name="Komma 15 2 3 5" xfId="11957" xr:uid="{00000000-0005-0000-0000-00009C150000}"/>
    <cellStyle name="Komma 15 2 4" xfId="2501" xr:uid="{00000000-0005-0000-0000-00009D150000}"/>
    <cellStyle name="Komma 15 2 4 2" xfId="7655" xr:uid="{00000000-0005-0000-0000-00009E150000}"/>
    <cellStyle name="Komma 15 2 4 2 2" xfId="17437" xr:uid="{00000000-0005-0000-0000-00009F150000}"/>
    <cellStyle name="Komma 15 2 4 3" xfId="12743" xr:uid="{00000000-0005-0000-0000-0000A0150000}"/>
    <cellStyle name="Komma 15 2 5" xfId="4223" xr:uid="{00000000-0005-0000-0000-0000A1150000}"/>
    <cellStyle name="Komma 15 2 5 2" xfId="9371" xr:uid="{00000000-0005-0000-0000-0000A2150000}"/>
    <cellStyle name="Komma 15 2 5 2 2" xfId="19001" xr:uid="{00000000-0005-0000-0000-0000A3150000}"/>
    <cellStyle name="Komma 15 2 5 3" xfId="14309" xr:uid="{00000000-0005-0000-0000-0000A4150000}"/>
    <cellStyle name="Komma 15 2 6" xfId="5939" xr:uid="{00000000-0005-0000-0000-0000A5150000}"/>
    <cellStyle name="Komma 15 2 6 2" xfId="15873" xr:uid="{00000000-0005-0000-0000-0000A6150000}"/>
    <cellStyle name="Komma 15 2 7" xfId="11093" xr:uid="{00000000-0005-0000-0000-0000A7150000}"/>
    <cellStyle name="Komma 15 3" xfId="269" xr:uid="{00000000-0005-0000-0000-0000A8150000}"/>
    <cellStyle name="Komma 15 3 2" xfId="1614" xr:uid="{00000000-0005-0000-0000-0000A9150000}"/>
    <cellStyle name="Komma 15 3 2 2" xfId="3365" xr:uid="{00000000-0005-0000-0000-0000AA150000}"/>
    <cellStyle name="Komma 15 3 2 2 2" xfId="8515" xr:uid="{00000000-0005-0000-0000-0000AB150000}"/>
    <cellStyle name="Komma 15 3 2 2 2 2" xfId="18221" xr:uid="{00000000-0005-0000-0000-0000AC150000}"/>
    <cellStyle name="Komma 15 3 2 2 3" xfId="13527" xr:uid="{00000000-0005-0000-0000-0000AD150000}"/>
    <cellStyle name="Komma 15 3 2 3" xfId="5083" xr:uid="{00000000-0005-0000-0000-0000AE150000}"/>
    <cellStyle name="Komma 15 3 2 3 2" xfId="10231" xr:uid="{00000000-0005-0000-0000-0000AF150000}"/>
    <cellStyle name="Komma 15 3 2 3 2 2" xfId="19785" xr:uid="{00000000-0005-0000-0000-0000B0150000}"/>
    <cellStyle name="Komma 15 3 2 3 3" xfId="15093" xr:uid="{00000000-0005-0000-0000-0000B1150000}"/>
    <cellStyle name="Komma 15 3 2 4" xfId="6799" xr:uid="{00000000-0005-0000-0000-0000B2150000}"/>
    <cellStyle name="Komma 15 3 2 4 2" xfId="16657" xr:uid="{00000000-0005-0000-0000-0000B3150000}"/>
    <cellStyle name="Komma 15 3 2 5" xfId="11959" xr:uid="{00000000-0005-0000-0000-0000B4150000}"/>
    <cellStyle name="Komma 15 3 3" xfId="2503" xr:uid="{00000000-0005-0000-0000-0000B5150000}"/>
    <cellStyle name="Komma 15 3 3 2" xfId="7657" xr:uid="{00000000-0005-0000-0000-0000B6150000}"/>
    <cellStyle name="Komma 15 3 3 2 2" xfId="17439" xr:uid="{00000000-0005-0000-0000-0000B7150000}"/>
    <cellStyle name="Komma 15 3 3 3" xfId="12745" xr:uid="{00000000-0005-0000-0000-0000B8150000}"/>
    <cellStyle name="Komma 15 3 4" xfId="4225" xr:uid="{00000000-0005-0000-0000-0000B9150000}"/>
    <cellStyle name="Komma 15 3 4 2" xfId="9373" xr:uid="{00000000-0005-0000-0000-0000BA150000}"/>
    <cellStyle name="Komma 15 3 4 2 2" xfId="19003" xr:uid="{00000000-0005-0000-0000-0000BB150000}"/>
    <cellStyle name="Komma 15 3 4 3" xfId="14311" xr:uid="{00000000-0005-0000-0000-0000BC150000}"/>
    <cellStyle name="Komma 15 3 5" xfId="5941" xr:uid="{00000000-0005-0000-0000-0000BD150000}"/>
    <cellStyle name="Komma 15 3 5 2" xfId="15875" xr:uid="{00000000-0005-0000-0000-0000BE150000}"/>
    <cellStyle name="Komma 15 3 6" xfId="11095" xr:uid="{00000000-0005-0000-0000-0000BF150000}"/>
    <cellStyle name="Komma 15 4" xfId="270" xr:uid="{00000000-0005-0000-0000-0000C0150000}"/>
    <cellStyle name="Komma 15 4 2" xfId="1615" xr:uid="{00000000-0005-0000-0000-0000C1150000}"/>
    <cellStyle name="Komma 15 4 2 2" xfId="3366" xr:uid="{00000000-0005-0000-0000-0000C2150000}"/>
    <cellStyle name="Komma 15 4 2 2 2" xfId="8516" xr:uid="{00000000-0005-0000-0000-0000C3150000}"/>
    <cellStyle name="Komma 15 4 2 2 2 2" xfId="18222" xr:uid="{00000000-0005-0000-0000-0000C4150000}"/>
    <cellStyle name="Komma 15 4 2 2 3" xfId="13528" xr:uid="{00000000-0005-0000-0000-0000C5150000}"/>
    <cellStyle name="Komma 15 4 2 3" xfId="5084" xr:uid="{00000000-0005-0000-0000-0000C6150000}"/>
    <cellStyle name="Komma 15 4 2 3 2" xfId="10232" xr:uid="{00000000-0005-0000-0000-0000C7150000}"/>
    <cellStyle name="Komma 15 4 2 3 2 2" xfId="19786" xr:uid="{00000000-0005-0000-0000-0000C8150000}"/>
    <cellStyle name="Komma 15 4 2 3 3" xfId="15094" xr:uid="{00000000-0005-0000-0000-0000C9150000}"/>
    <cellStyle name="Komma 15 4 2 4" xfId="6800" xr:uid="{00000000-0005-0000-0000-0000CA150000}"/>
    <cellStyle name="Komma 15 4 2 4 2" xfId="16658" xr:uid="{00000000-0005-0000-0000-0000CB150000}"/>
    <cellStyle name="Komma 15 4 2 5" xfId="11960" xr:uid="{00000000-0005-0000-0000-0000CC150000}"/>
    <cellStyle name="Komma 15 4 3" xfId="2504" xr:uid="{00000000-0005-0000-0000-0000CD150000}"/>
    <cellStyle name="Komma 15 4 3 2" xfId="7658" xr:uid="{00000000-0005-0000-0000-0000CE150000}"/>
    <cellStyle name="Komma 15 4 3 2 2" xfId="17440" xr:uid="{00000000-0005-0000-0000-0000CF150000}"/>
    <cellStyle name="Komma 15 4 3 3" xfId="12746" xr:uid="{00000000-0005-0000-0000-0000D0150000}"/>
    <cellStyle name="Komma 15 4 4" xfId="4226" xr:uid="{00000000-0005-0000-0000-0000D1150000}"/>
    <cellStyle name="Komma 15 4 4 2" xfId="9374" xr:uid="{00000000-0005-0000-0000-0000D2150000}"/>
    <cellStyle name="Komma 15 4 4 2 2" xfId="19004" xr:uid="{00000000-0005-0000-0000-0000D3150000}"/>
    <cellStyle name="Komma 15 4 4 3" xfId="14312" xr:uid="{00000000-0005-0000-0000-0000D4150000}"/>
    <cellStyle name="Komma 15 4 5" xfId="5942" xr:uid="{00000000-0005-0000-0000-0000D5150000}"/>
    <cellStyle name="Komma 15 4 5 2" xfId="15876" xr:uid="{00000000-0005-0000-0000-0000D6150000}"/>
    <cellStyle name="Komma 15 4 6" xfId="11096" xr:uid="{00000000-0005-0000-0000-0000D7150000}"/>
    <cellStyle name="Komma 15 5" xfId="1611" xr:uid="{00000000-0005-0000-0000-0000D8150000}"/>
    <cellStyle name="Komma 15 5 2" xfId="3362" xr:uid="{00000000-0005-0000-0000-0000D9150000}"/>
    <cellStyle name="Komma 15 5 2 2" xfId="8512" xr:uid="{00000000-0005-0000-0000-0000DA150000}"/>
    <cellStyle name="Komma 15 5 2 2 2" xfId="18218" xr:uid="{00000000-0005-0000-0000-0000DB150000}"/>
    <cellStyle name="Komma 15 5 2 3" xfId="13524" xr:uid="{00000000-0005-0000-0000-0000DC150000}"/>
    <cellStyle name="Komma 15 5 3" xfId="5080" xr:uid="{00000000-0005-0000-0000-0000DD150000}"/>
    <cellStyle name="Komma 15 5 3 2" xfId="10228" xr:uid="{00000000-0005-0000-0000-0000DE150000}"/>
    <cellStyle name="Komma 15 5 3 2 2" xfId="19782" xr:uid="{00000000-0005-0000-0000-0000DF150000}"/>
    <cellStyle name="Komma 15 5 3 3" xfId="15090" xr:uid="{00000000-0005-0000-0000-0000E0150000}"/>
    <cellStyle name="Komma 15 5 4" xfId="6796" xr:uid="{00000000-0005-0000-0000-0000E1150000}"/>
    <cellStyle name="Komma 15 5 4 2" xfId="16654" xr:uid="{00000000-0005-0000-0000-0000E2150000}"/>
    <cellStyle name="Komma 15 5 5" xfId="11956" xr:uid="{00000000-0005-0000-0000-0000E3150000}"/>
    <cellStyle name="Komma 15 6" xfId="2500" xr:uid="{00000000-0005-0000-0000-0000E4150000}"/>
    <cellStyle name="Komma 15 6 2" xfId="7654" xr:uid="{00000000-0005-0000-0000-0000E5150000}"/>
    <cellStyle name="Komma 15 6 2 2" xfId="17436" xr:uid="{00000000-0005-0000-0000-0000E6150000}"/>
    <cellStyle name="Komma 15 6 3" xfId="12742" xr:uid="{00000000-0005-0000-0000-0000E7150000}"/>
    <cellStyle name="Komma 15 7" xfId="4222" xr:uid="{00000000-0005-0000-0000-0000E8150000}"/>
    <cellStyle name="Komma 15 7 2" xfId="9370" xr:uid="{00000000-0005-0000-0000-0000E9150000}"/>
    <cellStyle name="Komma 15 7 2 2" xfId="19000" xr:uid="{00000000-0005-0000-0000-0000EA150000}"/>
    <cellStyle name="Komma 15 7 3" xfId="14308" xr:uid="{00000000-0005-0000-0000-0000EB150000}"/>
    <cellStyle name="Komma 15 8" xfId="5938" xr:uid="{00000000-0005-0000-0000-0000EC150000}"/>
    <cellStyle name="Komma 15 8 2" xfId="15872" xr:uid="{00000000-0005-0000-0000-0000ED150000}"/>
    <cellStyle name="Komma 15 9" xfId="11092" xr:uid="{00000000-0005-0000-0000-0000EE150000}"/>
    <cellStyle name="Komma 16" xfId="271" xr:uid="{00000000-0005-0000-0000-0000EF150000}"/>
    <cellStyle name="Komma 16 2" xfId="272" xr:uid="{00000000-0005-0000-0000-0000F0150000}"/>
    <cellStyle name="Komma 16 2 2" xfId="273" xr:uid="{00000000-0005-0000-0000-0000F1150000}"/>
    <cellStyle name="Komma 16 2 2 2" xfId="1618" xr:uid="{00000000-0005-0000-0000-0000F2150000}"/>
    <cellStyle name="Komma 16 2 2 2 2" xfId="3369" xr:uid="{00000000-0005-0000-0000-0000F3150000}"/>
    <cellStyle name="Komma 16 2 2 2 2 2" xfId="8519" xr:uid="{00000000-0005-0000-0000-0000F4150000}"/>
    <cellStyle name="Komma 16 2 2 2 2 2 2" xfId="18225" xr:uid="{00000000-0005-0000-0000-0000F5150000}"/>
    <cellStyle name="Komma 16 2 2 2 2 3" xfId="13531" xr:uid="{00000000-0005-0000-0000-0000F6150000}"/>
    <cellStyle name="Komma 16 2 2 2 3" xfId="5087" xr:uid="{00000000-0005-0000-0000-0000F7150000}"/>
    <cellStyle name="Komma 16 2 2 2 3 2" xfId="10235" xr:uid="{00000000-0005-0000-0000-0000F8150000}"/>
    <cellStyle name="Komma 16 2 2 2 3 2 2" xfId="19789" xr:uid="{00000000-0005-0000-0000-0000F9150000}"/>
    <cellStyle name="Komma 16 2 2 2 3 3" xfId="15097" xr:uid="{00000000-0005-0000-0000-0000FA150000}"/>
    <cellStyle name="Komma 16 2 2 2 4" xfId="6803" xr:uid="{00000000-0005-0000-0000-0000FB150000}"/>
    <cellStyle name="Komma 16 2 2 2 4 2" xfId="16661" xr:uid="{00000000-0005-0000-0000-0000FC150000}"/>
    <cellStyle name="Komma 16 2 2 2 5" xfId="11963" xr:uid="{00000000-0005-0000-0000-0000FD150000}"/>
    <cellStyle name="Komma 16 2 2 3" xfId="2507" xr:uid="{00000000-0005-0000-0000-0000FE150000}"/>
    <cellStyle name="Komma 16 2 2 3 2" xfId="7661" xr:uid="{00000000-0005-0000-0000-0000FF150000}"/>
    <cellStyle name="Komma 16 2 2 3 2 2" xfId="17443" xr:uid="{00000000-0005-0000-0000-000000160000}"/>
    <cellStyle name="Komma 16 2 2 3 3" xfId="12749" xr:uid="{00000000-0005-0000-0000-000001160000}"/>
    <cellStyle name="Komma 16 2 2 4" xfId="4229" xr:uid="{00000000-0005-0000-0000-000002160000}"/>
    <cellStyle name="Komma 16 2 2 4 2" xfId="9377" xr:uid="{00000000-0005-0000-0000-000003160000}"/>
    <cellStyle name="Komma 16 2 2 4 2 2" xfId="19007" xr:uid="{00000000-0005-0000-0000-000004160000}"/>
    <cellStyle name="Komma 16 2 2 4 3" xfId="14315" xr:uid="{00000000-0005-0000-0000-000005160000}"/>
    <cellStyle name="Komma 16 2 2 5" xfId="5945" xr:uid="{00000000-0005-0000-0000-000006160000}"/>
    <cellStyle name="Komma 16 2 2 5 2" xfId="15879" xr:uid="{00000000-0005-0000-0000-000007160000}"/>
    <cellStyle name="Komma 16 2 2 6" xfId="11099" xr:uid="{00000000-0005-0000-0000-000008160000}"/>
    <cellStyle name="Komma 16 2 3" xfId="1617" xr:uid="{00000000-0005-0000-0000-000009160000}"/>
    <cellStyle name="Komma 16 2 3 2" xfId="3368" xr:uid="{00000000-0005-0000-0000-00000A160000}"/>
    <cellStyle name="Komma 16 2 3 2 2" xfId="8518" xr:uid="{00000000-0005-0000-0000-00000B160000}"/>
    <cellStyle name="Komma 16 2 3 2 2 2" xfId="18224" xr:uid="{00000000-0005-0000-0000-00000C160000}"/>
    <cellStyle name="Komma 16 2 3 2 3" xfId="13530" xr:uid="{00000000-0005-0000-0000-00000D160000}"/>
    <cellStyle name="Komma 16 2 3 3" xfId="5086" xr:uid="{00000000-0005-0000-0000-00000E160000}"/>
    <cellStyle name="Komma 16 2 3 3 2" xfId="10234" xr:uid="{00000000-0005-0000-0000-00000F160000}"/>
    <cellStyle name="Komma 16 2 3 3 2 2" xfId="19788" xr:uid="{00000000-0005-0000-0000-000010160000}"/>
    <cellStyle name="Komma 16 2 3 3 3" xfId="15096" xr:uid="{00000000-0005-0000-0000-000011160000}"/>
    <cellStyle name="Komma 16 2 3 4" xfId="6802" xr:uid="{00000000-0005-0000-0000-000012160000}"/>
    <cellStyle name="Komma 16 2 3 4 2" xfId="16660" xr:uid="{00000000-0005-0000-0000-000013160000}"/>
    <cellStyle name="Komma 16 2 3 5" xfId="11962" xr:uid="{00000000-0005-0000-0000-000014160000}"/>
    <cellStyle name="Komma 16 2 4" xfId="2506" xr:uid="{00000000-0005-0000-0000-000015160000}"/>
    <cellStyle name="Komma 16 2 4 2" xfId="7660" xr:uid="{00000000-0005-0000-0000-000016160000}"/>
    <cellStyle name="Komma 16 2 4 2 2" xfId="17442" xr:uid="{00000000-0005-0000-0000-000017160000}"/>
    <cellStyle name="Komma 16 2 4 3" xfId="12748" xr:uid="{00000000-0005-0000-0000-000018160000}"/>
    <cellStyle name="Komma 16 2 5" xfId="4228" xr:uid="{00000000-0005-0000-0000-000019160000}"/>
    <cellStyle name="Komma 16 2 5 2" xfId="9376" xr:uid="{00000000-0005-0000-0000-00001A160000}"/>
    <cellStyle name="Komma 16 2 5 2 2" xfId="19006" xr:uid="{00000000-0005-0000-0000-00001B160000}"/>
    <cellStyle name="Komma 16 2 5 3" xfId="14314" xr:uid="{00000000-0005-0000-0000-00001C160000}"/>
    <cellStyle name="Komma 16 2 6" xfId="5944" xr:uid="{00000000-0005-0000-0000-00001D160000}"/>
    <cellStyle name="Komma 16 2 6 2" xfId="15878" xr:uid="{00000000-0005-0000-0000-00001E160000}"/>
    <cellStyle name="Komma 16 2 7" xfId="11098" xr:uid="{00000000-0005-0000-0000-00001F160000}"/>
    <cellStyle name="Komma 16 3" xfId="274" xr:uid="{00000000-0005-0000-0000-000020160000}"/>
    <cellStyle name="Komma 16 3 2" xfId="1619" xr:uid="{00000000-0005-0000-0000-000021160000}"/>
    <cellStyle name="Komma 16 3 2 2" xfId="3370" xr:uid="{00000000-0005-0000-0000-000022160000}"/>
    <cellStyle name="Komma 16 3 2 2 2" xfId="8520" xr:uid="{00000000-0005-0000-0000-000023160000}"/>
    <cellStyle name="Komma 16 3 2 2 2 2" xfId="18226" xr:uid="{00000000-0005-0000-0000-000024160000}"/>
    <cellStyle name="Komma 16 3 2 2 3" xfId="13532" xr:uid="{00000000-0005-0000-0000-000025160000}"/>
    <cellStyle name="Komma 16 3 2 3" xfId="5088" xr:uid="{00000000-0005-0000-0000-000026160000}"/>
    <cellStyle name="Komma 16 3 2 3 2" xfId="10236" xr:uid="{00000000-0005-0000-0000-000027160000}"/>
    <cellStyle name="Komma 16 3 2 3 2 2" xfId="19790" xr:uid="{00000000-0005-0000-0000-000028160000}"/>
    <cellStyle name="Komma 16 3 2 3 3" xfId="15098" xr:uid="{00000000-0005-0000-0000-000029160000}"/>
    <cellStyle name="Komma 16 3 2 4" xfId="6804" xr:uid="{00000000-0005-0000-0000-00002A160000}"/>
    <cellStyle name="Komma 16 3 2 4 2" xfId="16662" xr:uid="{00000000-0005-0000-0000-00002B160000}"/>
    <cellStyle name="Komma 16 3 2 5" xfId="11964" xr:uid="{00000000-0005-0000-0000-00002C160000}"/>
    <cellStyle name="Komma 16 3 3" xfId="2508" xr:uid="{00000000-0005-0000-0000-00002D160000}"/>
    <cellStyle name="Komma 16 3 3 2" xfId="7662" xr:uid="{00000000-0005-0000-0000-00002E160000}"/>
    <cellStyle name="Komma 16 3 3 2 2" xfId="17444" xr:uid="{00000000-0005-0000-0000-00002F160000}"/>
    <cellStyle name="Komma 16 3 3 3" xfId="12750" xr:uid="{00000000-0005-0000-0000-000030160000}"/>
    <cellStyle name="Komma 16 3 4" xfId="4230" xr:uid="{00000000-0005-0000-0000-000031160000}"/>
    <cellStyle name="Komma 16 3 4 2" xfId="9378" xr:uid="{00000000-0005-0000-0000-000032160000}"/>
    <cellStyle name="Komma 16 3 4 2 2" xfId="19008" xr:uid="{00000000-0005-0000-0000-000033160000}"/>
    <cellStyle name="Komma 16 3 4 3" xfId="14316" xr:uid="{00000000-0005-0000-0000-000034160000}"/>
    <cellStyle name="Komma 16 3 5" xfId="5946" xr:uid="{00000000-0005-0000-0000-000035160000}"/>
    <cellStyle name="Komma 16 3 5 2" xfId="15880" xr:uid="{00000000-0005-0000-0000-000036160000}"/>
    <cellStyle name="Komma 16 3 6" xfId="11100" xr:uid="{00000000-0005-0000-0000-000037160000}"/>
    <cellStyle name="Komma 16 4" xfId="275" xr:uid="{00000000-0005-0000-0000-000038160000}"/>
    <cellStyle name="Komma 16 4 2" xfId="1620" xr:uid="{00000000-0005-0000-0000-000039160000}"/>
    <cellStyle name="Komma 16 4 2 2" xfId="3371" xr:uid="{00000000-0005-0000-0000-00003A160000}"/>
    <cellStyle name="Komma 16 4 2 2 2" xfId="8521" xr:uid="{00000000-0005-0000-0000-00003B160000}"/>
    <cellStyle name="Komma 16 4 2 2 2 2" xfId="18227" xr:uid="{00000000-0005-0000-0000-00003C160000}"/>
    <cellStyle name="Komma 16 4 2 2 3" xfId="13533" xr:uid="{00000000-0005-0000-0000-00003D160000}"/>
    <cellStyle name="Komma 16 4 2 3" xfId="5089" xr:uid="{00000000-0005-0000-0000-00003E160000}"/>
    <cellStyle name="Komma 16 4 2 3 2" xfId="10237" xr:uid="{00000000-0005-0000-0000-00003F160000}"/>
    <cellStyle name="Komma 16 4 2 3 2 2" xfId="19791" xr:uid="{00000000-0005-0000-0000-000040160000}"/>
    <cellStyle name="Komma 16 4 2 3 3" xfId="15099" xr:uid="{00000000-0005-0000-0000-000041160000}"/>
    <cellStyle name="Komma 16 4 2 4" xfId="6805" xr:uid="{00000000-0005-0000-0000-000042160000}"/>
    <cellStyle name="Komma 16 4 2 4 2" xfId="16663" xr:uid="{00000000-0005-0000-0000-000043160000}"/>
    <cellStyle name="Komma 16 4 2 5" xfId="11965" xr:uid="{00000000-0005-0000-0000-000044160000}"/>
    <cellStyle name="Komma 16 4 3" xfId="2509" xr:uid="{00000000-0005-0000-0000-000045160000}"/>
    <cellStyle name="Komma 16 4 3 2" xfId="7663" xr:uid="{00000000-0005-0000-0000-000046160000}"/>
    <cellStyle name="Komma 16 4 3 2 2" xfId="17445" xr:uid="{00000000-0005-0000-0000-000047160000}"/>
    <cellStyle name="Komma 16 4 3 3" xfId="12751" xr:uid="{00000000-0005-0000-0000-000048160000}"/>
    <cellStyle name="Komma 16 4 4" xfId="4231" xr:uid="{00000000-0005-0000-0000-000049160000}"/>
    <cellStyle name="Komma 16 4 4 2" xfId="9379" xr:uid="{00000000-0005-0000-0000-00004A160000}"/>
    <cellStyle name="Komma 16 4 4 2 2" xfId="19009" xr:uid="{00000000-0005-0000-0000-00004B160000}"/>
    <cellStyle name="Komma 16 4 4 3" xfId="14317" xr:uid="{00000000-0005-0000-0000-00004C160000}"/>
    <cellStyle name="Komma 16 4 5" xfId="5947" xr:uid="{00000000-0005-0000-0000-00004D160000}"/>
    <cellStyle name="Komma 16 4 5 2" xfId="15881" xr:uid="{00000000-0005-0000-0000-00004E160000}"/>
    <cellStyle name="Komma 16 4 6" xfId="11101" xr:uid="{00000000-0005-0000-0000-00004F160000}"/>
    <cellStyle name="Komma 16 5" xfId="1616" xr:uid="{00000000-0005-0000-0000-000050160000}"/>
    <cellStyle name="Komma 16 5 2" xfId="3367" xr:uid="{00000000-0005-0000-0000-000051160000}"/>
    <cellStyle name="Komma 16 5 2 2" xfId="8517" xr:uid="{00000000-0005-0000-0000-000052160000}"/>
    <cellStyle name="Komma 16 5 2 2 2" xfId="18223" xr:uid="{00000000-0005-0000-0000-000053160000}"/>
    <cellStyle name="Komma 16 5 2 3" xfId="13529" xr:uid="{00000000-0005-0000-0000-000054160000}"/>
    <cellStyle name="Komma 16 5 3" xfId="5085" xr:uid="{00000000-0005-0000-0000-000055160000}"/>
    <cellStyle name="Komma 16 5 3 2" xfId="10233" xr:uid="{00000000-0005-0000-0000-000056160000}"/>
    <cellStyle name="Komma 16 5 3 2 2" xfId="19787" xr:uid="{00000000-0005-0000-0000-000057160000}"/>
    <cellStyle name="Komma 16 5 3 3" xfId="15095" xr:uid="{00000000-0005-0000-0000-000058160000}"/>
    <cellStyle name="Komma 16 5 4" xfId="6801" xr:uid="{00000000-0005-0000-0000-000059160000}"/>
    <cellStyle name="Komma 16 5 4 2" xfId="16659" xr:uid="{00000000-0005-0000-0000-00005A160000}"/>
    <cellStyle name="Komma 16 5 5" xfId="11961" xr:uid="{00000000-0005-0000-0000-00005B160000}"/>
    <cellStyle name="Komma 16 6" xfId="2505" xr:uid="{00000000-0005-0000-0000-00005C160000}"/>
    <cellStyle name="Komma 16 6 2" xfId="7659" xr:uid="{00000000-0005-0000-0000-00005D160000}"/>
    <cellStyle name="Komma 16 6 2 2" xfId="17441" xr:uid="{00000000-0005-0000-0000-00005E160000}"/>
    <cellStyle name="Komma 16 6 3" xfId="12747" xr:uid="{00000000-0005-0000-0000-00005F160000}"/>
    <cellStyle name="Komma 16 7" xfId="4227" xr:uid="{00000000-0005-0000-0000-000060160000}"/>
    <cellStyle name="Komma 16 7 2" xfId="9375" xr:uid="{00000000-0005-0000-0000-000061160000}"/>
    <cellStyle name="Komma 16 7 2 2" xfId="19005" xr:uid="{00000000-0005-0000-0000-000062160000}"/>
    <cellStyle name="Komma 16 7 3" xfId="14313" xr:uid="{00000000-0005-0000-0000-000063160000}"/>
    <cellStyle name="Komma 16 8" xfId="5943" xr:uid="{00000000-0005-0000-0000-000064160000}"/>
    <cellStyle name="Komma 16 8 2" xfId="15877" xr:uid="{00000000-0005-0000-0000-000065160000}"/>
    <cellStyle name="Komma 16 9" xfId="11097" xr:uid="{00000000-0005-0000-0000-000066160000}"/>
    <cellStyle name="Komma 17" xfId="276" xr:uid="{00000000-0005-0000-0000-000067160000}"/>
    <cellStyle name="Komma 17 2" xfId="277" xr:uid="{00000000-0005-0000-0000-000068160000}"/>
    <cellStyle name="Komma 17 2 2" xfId="1622" xr:uid="{00000000-0005-0000-0000-000069160000}"/>
    <cellStyle name="Komma 17 2 2 2" xfId="3373" xr:uid="{00000000-0005-0000-0000-00006A160000}"/>
    <cellStyle name="Komma 17 2 2 2 2" xfId="8523" xr:uid="{00000000-0005-0000-0000-00006B160000}"/>
    <cellStyle name="Komma 17 2 2 2 2 2" xfId="18229" xr:uid="{00000000-0005-0000-0000-00006C160000}"/>
    <cellStyle name="Komma 17 2 2 2 3" xfId="13535" xr:uid="{00000000-0005-0000-0000-00006D160000}"/>
    <cellStyle name="Komma 17 2 2 3" xfId="5091" xr:uid="{00000000-0005-0000-0000-00006E160000}"/>
    <cellStyle name="Komma 17 2 2 3 2" xfId="10239" xr:uid="{00000000-0005-0000-0000-00006F160000}"/>
    <cellStyle name="Komma 17 2 2 3 2 2" xfId="19793" xr:uid="{00000000-0005-0000-0000-000070160000}"/>
    <cellStyle name="Komma 17 2 2 3 3" xfId="15101" xr:uid="{00000000-0005-0000-0000-000071160000}"/>
    <cellStyle name="Komma 17 2 2 4" xfId="6807" xr:uid="{00000000-0005-0000-0000-000072160000}"/>
    <cellStyle name="Komma 17 2 2 4 2" xfId="16665" xr:uid="{00000000-0005-0000-0000-000073160000}"/>
    <cellStyle name="Komma 17 2 2 5" xfId="11967" xr:uid="{00000000-0005-0000-0000-000074160000}"/>
    <cellStyle name="Komma 17 2 3" xfId="2511" xr:uid="{00000000-0005-0000-0000-000075160000}"/>
    <cellStyle name="Komma 17 2 3 2" xfId="7665" xr:uid="{00000000-0005-0000-0000-000076160000}"/>
    <cellStyle name="Komma 17 2 3 2 2" xfId="17447" xr:uid="{00000000-0005-0000-0000-000077160000}"/>
    <cellStyle name="Komma 17 2 3 3" xfId="12753" xr:uid="{00000000-0005-0000-0000-000078160000}"/>
    <cellStyle name="Komma 17 2 4" xfId="4233" xr:uid="{00000000-0005-0000-0000-000079160000}"/>
    <cellStyle name="Komma 17 2 4 2" xfId="9381" xr:uid="{00000000-0005-0000-0000-00007A160000}"/>
    <cellStyle name="Komma 17 2 4 2 2" xfId="19011" xr:uid="{00000000-0005-0000-0000-00007B160000}"/>
    <cellStyle name="Komma 17 2 4 3" xfId="14319" xr:uid="{00000000-0005-0000-0000-00007C160000}"/>
    <cellStyle name="Komma 17 2 5" xfId="5949" xr:uid="{00000000-0005-0000-0000-00007D160000}"/>
    <cellStyle name="Komma 17 2 5 2" xfId="15883" xr:uid="{00000000-0005-0000-0000-00007E160000}"/>
    <cellStyle name="Komma 17 2 6" xfId="11103" xr:uid="{00000000-0005-0000-0000-00007F160000}"/>
    <cellStyle name="Komma 17 3" xfId="1621" xr:uid="{00000000-0005-0000-0000-000080160000}"/>
    <cellStyle name="Komma 17 3 2" xfId="3372" xr:uid="{00000000-0005-0000-0000-000081160000}"/>
    <cellStyle name="Komma 17 3 2 2" xfId="8522" xr:uid="{00000000-0005-0000-0000-000082160000}"/>
    <cellStyle name="Komma 17 3 2 2 2" xfId="18228" xr:uid="{00000000-0005-0000-0000-000083160000}"/>
    <cellStyle name="Komma 17 3 2 3" xfId="13534" xr:uid="{00000000-0005-0000-0000-000084160000}"/>
    <cellStyle name="Komma 17 3 3" xfId="5090" xr:uid="{00000000-0005-0000-0000-000085160000}"/>
    <cellStyle name="Komma 17 3 3 2" xfId="10238" xr:uid="{00000000-0005-0000-0000-000086160000}"/>
    <cellStyle name="Komma 17 3 3 2 2" xfId="19792" xr:uid="{00000000-0005-0000-0000-000087160000}"/>
    <cellStyle name="Komma 17 3 3 3" xfId="15100" xr:uid="{00000000-0005-0000-0000-000088160000}"/>
    <cellStyle name="Komma 17 3 4" xfId="6806" xr:uid="{00000000-0005-0000-0000-000089160000}"/>
    <cellStyle name="Komma 17 3 4 2" xfId="16664" xr:uid="{00000000-0005-0000-0000-00008A160000}"/>
    <cellStyle name="Komma 17 3 5" xfId="11966" xr:uid="{00000000-0005-0000-0000-00008B160000}"/>
    <cellStyle name="Komma 17 4" xfId="2510" xr:uid="{00000000-0005-0000-0000-00008C160000}"/>
    <cellStyle name="Komma 17 4 2" xfId="7664" xr:uid="{00000000-0005-0000-0000-00008D160000}"/>
    <cellStyle name="Komma 17 4 2 2" xfId="17446" xr:uid="{00000000-0005-0000-0000-00008E160000}"/>
    <cellStyle name="Komma 17 4 3" xfId="12752" xr:uid="{00000000-0005-0000-0000-00008F160000}"/>
    <cellStyle name="Komma 17 5" xfId="4232" xr:uid="{00000000-0005-0000-0000-000090160000}"/>
    <cellStyle name="Komma 17 5 2" xfId="9380" xr:uid="{00000000-0005-0000-0000-000091160000}"/>
    <cellStyle name="Komma 17 5 2 2" xfId="19010" xr:uid="{00000000-0005-0000-0000-000092160000}"/>
    <cellStyle name="Komma 17 5 3" xfId="14318" xr:uid="{00000000-0005-0000-0000-000093160000}"/>
    <cellStyle name="Komma 17 6" xfId="5948" xr:uid="{00000000-0005-0000-0000-000094160000}"/>
    <cellStyle name="Komma 17 6 2" xfId="15882" xr:uid="{00000000-0005-0000-0000-000095160000}"/>
    <cellStyle name="Komma 17 7" xfId="11102" xr:uid="{00000000-0005-0000-0000-000096160000}"/>
    <cellStyle name="Komma 18" xfId="278" xr:uid="{00000000-0005-0000-0000-000097160000}"/>
    <cellStyle name="Komma 18 2" xfId="1623" xr:uid="{00000000-0005-0000-0000-000098160000}"/>
    <cellStyle name="Komma 18 2 2" xfId="3374" xr:uid="{00000000-0005-0000-0000-000099160000}"/>
    <cellStyle name="Komma 18 2 2 2" xfId="8524" xr:uid="{00000000-0005-0000-0000-00009A160000}"/>
    <cellStyle name="Komma 18 2 2 2 2" xfId="18230" xr:uid="{00000000-0005-0000-0000-00009B160000}"/>
    <cellStyle name="Komma 18 2 2 3" xfId="13536" xr:uid="{00000000-0005-0000-0000-00009C160000}"/>
    <cellStyle name="Komma 18 2 3" xfId="5092" xr:uid="{00000000-0005-0000-0000-00009D160000}"/>
    <cellStyle name="Komma 18 2 3 2" xfId="10240" xr:uid="{00000000-0005-0000-0000-00009E160000}"/>
    <cellStyle name="Komma 18 2 3 2 2" xfId="19794" xr:uid="{00000000-0005-0000-0000-00009F160000}"/>
    <cellStyle name="Komma 18 2 3 3" xfId="15102" xr:uid="{00000000-0005-0000-0000-0000A0160000}"/>
    <cellStyle name="Komma 18 2 4" xfId="6808" xr:uid="{00000000-0005-0000-0000-0000A1160000}"/>
    <cellStyle name="Komma 18 2 4 2" xfId="16666" xr:uid="{00000000-0005-0000-0000-0000A2160000}"/>
    <cellStyle name="Komma 18 2 5" xfId="11968" xr:uid="{00000000-0005-0000-0000-0000A3160000}"/>
    <cellStyle name="Komma 18 3" xfId="2512" xr:uid="{00000000-0005-0000-0000-0000A4160000}"/>
    <cellStyle name="Komma 18 3 2" xfId="7666" xr:uid="{00000000-0005-0000-0000-0000A5160000}"/>
    <cellStyle name="Komma 18 3 2 2" xfId="17448" xr:uid="{00000000-0005-0000-0000-0000A6160000}"/>
    <cellStyle name="Komma 18 3 3" xfId="12754" xr:uid="{00000000-0005-0000-0000-0000A7160000}"/>
    <cellStyle name="Komma 18 4" xfId="4234" xr:uid="{00000000-0005-0000-0000-0000A8160000}"/>
    <cellStyle name="Komma 18 4 2" xfId="9382" xr:uid="{00000000-0005-0000-0000-0000A9160000}"/>
    <cellStyle name="Komma 18 4 2 2" xfId="19012" xr:uid="{00000000-0005-0000-0000-0000AA160000}"/>
    <cellStyle name="Komma 18 4 3" xfId="14320" xr:uid="{00000000-0005-0000-0000-0000AB160000}"/>
    <cellStyle name="Komma 18 5" xfId="5950" xr:uid="{00000000-0005-0000-0000-0000AC160000}"/>
    <cellStyle name="Komma 18 5 2" xfId="15884" xr:uid="{00000000-0005-0000-0000-0000AD160000}"/>
    <cellStyle name="Komma 18 6" xfId="11104" xr:uid="{00000000-0005-0000-0000-0000AE160000}"/>
    <cellStyle name="Komma 19" xfId="279" xr:uid="{00000000-0005-0000-0000-0000AF160000}"/>
    <cellStyle name="Komma 19 2" xfId="1624" xr:uid="{00000000-0005-0000-0000-0000B0160000}"/>
    <cellStyle name="Komma 19 2 2" xfId="3375" xr:uid="{00000000-0005-0000-0000-0000B1160000}"/>
    <cellStyle name="Komma 19 2 2 2" xfId="8525" xr:uid="{00000000-0005-0000-0000-0000B2160000}"/>
    <cellStyle name="Komma 19 2 2 2 2" xfId="18231" xr:uid="{00000000-0005-0000-0000-0000B3160000}"/>
    <cellStyle name="Komma 19 2 2 3" xfId="13537" xr:uid="{00000000-0005-0000-0000-0000B4160000}"/>
    <cellStyle name="Komma 19 2 3" xfId="5093" xr:uid="{00000000-0005-0000-0000-0000B5160000}"/>
    <cellStyle name="Komma 19 2 3 2" xfId="10241" xr:uid="{00000000-0005-0000-0000-0000B6160000}"/>
    <cellStyle name="Komma 19 2 3 2 2" xfId="19795" xr:uid="{00000000-0005-0000-0000-0000B7160000}"/>
    <cellStyle name="Komma 19 2 3 3" xfId="15103" xr:uid="{00000000-0005-0000-0000-0000B8160000}"/>
    <cellStyle name="Komma 19 2 4" xfId="6809" xr:uid="{00000000-0005-0000-0000-0000B9160000}"/>
    <cellStyle name="Komma 19 2 4 2" xfId="16667" xr:uid="{00000000-0005-0000-0000-0000BA160000}"/>
    <cellStyle name="Komma 19 2 5" xfId="11969" xr:uid="{00000000-0005-0000-0000-0000BB160000}"/>
    <cellStyle name="Komma 19 3" xfId="2513" xr:uid="{00000000-0005-0000-0000-0000BC160000}"/>
    <cellStyle name="Komma 19 3 2" xfId="7667" xr:uid="{00000000-0005-0000-0000-0000BD160000}"/>
    <cellStyle name="Komma 19 3 2 2" xfId="17449" xr:uid="{00000000-0005-0000-0000-0000BE160000}"/>
    <cellStyle name="Komma 19 3 3" xfId="12755" xr:uid="{00000000-0005-0000-0000-0000BF160000}"/>
    <cellStyle name="Komma 19 4" xfId="4235" xr:uid="{00000000-0005-0000-0000-0000C0160000}"/>
    <cellStyle name="Komma 19 4 2" xfId="9383" xr:uid="{00000000-0005-0000-0000-0000C1160000}"/>
    <cellStyle name="Komma 19 4 2 2" xfId="19013" xr:uid="{00000000-0005-0000-0000-0000C2160000}"/>
    <cellStyle name="Komma 19 4 3" xfId="14321" xr:uid="{00000000-0005-0000-0000-0000C3160000}"/>
    <cellStyle name="Komma 19 5" xfId="5951" xr:uid="{00000000-0005-0000-0000-0000C4160000}"/>
    <cellStyle name="Komma 19 5 2" xfId="15885" xr:uid="{00000000-0005-0000-0000-0000C5160000}"/>
    <cellStyle name="Komma 19 6" xfId="11105" xr:uid="{00000000-0005-0000-0000-0000C6160000}"/>
    <cellStyle name="Komma 2" xfId="280" xr:uid="{00000000-0005-0000-0000-0000C7160000}"/>
    <cellStyle name="Komma 2 10" xfId="281" xr:uid="{00000000-0005-0000-0000-0000C8160000}"/>
    <cellStyle name="Komma 2 10 10" xfId="11107" xr:uid="{00000000-0005-0000-0000-0000C9160000}"/>
    <cellStyle name="Komma 2 10 2" xfId="282" xr:uid="{00000000-0005-0000-0000-0000CA160000}"/>
    <cellStyle name="Komma 2 10 2 2" xfId="283" xr:uid="{00000000-0005-0000-0000-0000CB160000}"/>
    <cellStyle name="Komma 2 10 2 2 2" xfId="284" xr:uid="{00000000-0005-0000-0000-0000CC160000}"/>
    <cellStyle name="Komma 2 10 2 2 2 2" xfId="1629" xr:uid="{00000000-0005-0000-0000-0000CD160000}"/>
    <cellStyle name="Komma 2 10 2 2 2 2 2" xfId="3380" xr:uid="{00000000-0005-0000-0000-0000CE160000}"/>
    <cellStyle name="Komma 2 10 2 2 2 2 2 2" xfId="8530" xr:uid="{00000000-0005-0000-0000-0000CF160000}"/>
    <cellStyle name="Komma 2 10 2 2 2 2 2 2 2" xfId="18236" xr:uid="{00000000-0005-0000-0000-0000D0160000}"/>
    <cellStyle name="Komma 2 10 2 2 2 2 2 3" xfId="13542" xr:uid="{00000000-0005-0000-0000-0000D1160000}"/>
    <cellStyle name="Komma 2 10 2 2 2 2 3" xfId="5098" xr:uid="{00000000-0005-0000-0000-0000D2160000}"/>
    <cellStyle name="Komma 2 10 2 2 2 2 3 2" xfId="10246" xr:uid="{00000000-0005-0000-0000-0000D3160000}"/>
    <cellStyle name="Komma 2 10 2 2 2 2 3 2 2" xfId="19800" xr:uid="{00000000-0005-0000-0000-0000D4160000}"/>
    <cellStyle name="Komma 2 10 2 2 2 2 3 3" xfId="15108" xr:uid="{00000000-0005-0000-0000-0000D5160000}"/>
    <cellStyle name="Komma 2 10 2 2 2 2 4" xfId="6814" xr:uid="{00000000-0005-0000-0000-0000D6160000}"/>
    <cellStyle name="Komma 2 10 2 2 2 2 4 2" xfId="16672" xr:uid="{00000000-0005-0000-0000-0000D7160000}"/>
    <cellStyle name="Komma 2 10 2 2 2 2 5" xfId="11974" xr:uid="{00000000-0005-0000-0000-0000D8160000}"/>
    <cellStyle name="Komma 2 10 2 2 2 3" xfId="2518" xr:uid="{00000000-0005-0000-0000-0000D9160000}"/>
    <cellStyle name="Komma 2 10 2 2 2 3 2" xfId="7672" xr:uid="{00000000-0005-0000-0000-0000DA160000}"/>
    <cellStyle name="Komma 2 10 2 2 2 3 2 2" xfId="17454" xr:uid="{00000000-0005-0000-0000-0000DB160000}"/>
    <cellStyle name="Komma 2 10 2 2 2 3 3" xfId="12760" xr:uid="{00000000-0005-0000-0000-0000DC160000}"/>
    <cellStyle name="Komma 2 10 2 2 2 4" xfId="4240" xr:uid="{00000000-0005-0000-0000-0000DD160000}"/>
    <cellStyle name="Komma 2 10 2 2 2 4 2" xfId="9388" xr:uid="{00000000-0005-0000-0000-0000DE160000}"/>
    <cellStyle name="Komma 2 10 2 2 2 4 2 2" xfId="19018" xr:uid="{00000000-0005-0000-0000-0000DF160000}"/>
    <cellStyle name="Komma 2 10 2 2 2 4 3" xfId="14326" xr:uid="{00000000-0005-0000-0000-0000E0160000}"/>
    <cellStyle name="Komma 2 10 2 2 2 5" xfId="5956" xr:uid="{00000000-0005-0000-0000-0000E1160000}"/>
    <cellStyle name="Komma 2 10 2 2 2 5 2" xfId="15890" xr:uid="{00000000-0005-0000-0000-0000E2160000}"/>
    <cellStyle name="Komma 2 10 2 2 2 6" xfId="11110" xr:uid="{00000000-0005-0000-0000-0000E3160000}"/>
    <cellStyle name="Komma 2 10 2 2 3" xfId="1628" xr:uid="{00000000-0005-0000-0000-0000E4160000}"/>
    <cellStyle name="Komma 2 10 2 2 3 2" xfId="3379" xr:uid="{00000000-0005-0000-0000-0000E5160000}"/>
    <cellStyle name="Komma 2 10 2 2 3 2 2" xfId="8529" xr:uid="{00000000-0005-0000-0000-0000E6160000}"/>
    <cellStyle name="Komma 2 10 2 2 3 2 2 2" xfId="18235" xr:uid="{00000000-0005-0000-0000-0000E7160000}"/>
    <cellStyle name="Komma 2 10 2 2 3 2 3" xfId="13541" xr:uid="{00000000-0005-0000-0000-0000E8160000}"/>
    <cellStyle name="Komma 2 10 2 2 3 3" xfId="5097" xr:uid="{00000000-0005-0000-0000-0000E9160000}"/>
    <cellStyle name="Komma 2 10 2 2 3 3 2" xfId="10245" xr:uid="{00000000-0005-0000-0000-0000EA160000}"/>
    <cellStyle name="Komma 2 10 2 2 3 3 2 2" xfId="19799" xr:uid="{00000000-0005-0000-0000-0000EB160000}"/>
    <cellStyle name="Komma 2 10 2 2 3 3 3" xfId="15107" xr:uid="{00000000-0005-0000-0000-0000EC160000}"/>
    <cellStyle name="Komma 2 10 2 2 3 4" xfId="6813" xr:uid="{00000000-0005-0000-0000-0000ED160000}"/>
    <cellStyle name="Komma 2 10 2 2 3 4 2" xfId="16671" xr:uid="{00000000-0005-0000-0000-0000EE160000}"/>
    <cellStyle name="Komma 2 10 2 2 3 5" xfId="11973" xr:uid="{00000000-0005-0000-0000-0000EF160000}"/>
    <cellStyle name="Komma 2 10 2 2 4" xfId="2517" xr:uid="{00000000-0005-0000-0000-0000F0160000}"/>
    <cellStyle name="Komma 2 10 2 2 4 2" xfId="7671" xr:uid="{00000000-0005-0000-0000-0000F1160000}"/>
    <cellStyle name="Komma 2 10 2 2 4 2 2" xfId="17453" xr:uid="{00000000-0005-0000-0000-0000F2160000}"/>
    <cellStyle name="Komma 2 10 2 2 4 3" xfId="12759" xr:uid="{00000000-0005-0000-0000-0000F3160000}"/>
    <cellStyle name="Komma 2 10 2 2 5" xfId="4239" xr:uid="{00000000-0005-0000-0000-0000F4160000}"/>
    <cellStyle name="Komma 2 10 2 2 5 2" xfId="9387" xr:uid="{00000000-0005-0000-0000-0000F5160000}"/>
    <cellStyle name="Komma 2 10 2 2 5 2 2" xfId="19017" xr:uid="{00000000-0005-0000-0000-0000F6160000}"/>
    <cellStyle name="Komma 2 10 2 2 5 3" xfId="14325" xr:uid="{00000000-0005-0000-0000-0000F7160000}"/>
    <cellStyle name="Komma 2 10 2 2 6" xfId="5955" xr:uid="{00000000-0005-0000-0000-0000F8160000}"/>
    <cellStyle name="Komma 2 10 2 2 6 2" xfId="15889" xr:uid="{00000000-0005-0000-0000-0000F9160000}"/>
    <cellStyle name="Komma 2 10 2 2 7" xfId="11109" xr:uid="{00000000-0005-0000-0000-0000FA160000}"/>
    <cellStyle name="Komma 2 10 2 3" xfId="285" xr:uid="{00000000-0005-0000-0000-0000FB160000}"/>
    <cellStyle name="Komma 2 10 2 3 2" xfId="1630" xr:uid="{00000000-0005-0000-0000-0000FC160000}"/>
    <cellStyle name="Komma 2 10 2 3 2 2" xfId="3381" xr:uid="{00000000-0005-0000-0000-0000FD160000}"/>
    <cellStyle name="Komma 2 10 2 3 2 2 2" xfId="8531" xr:uid="{00000000-0005-0000-0000-0000FE160000}"/>
    <cellStyle name="Komma 2 10 2 3 2 2 2 2" xfId="18237" xr:uid="{00000000-0005-0000-0000-0000FF160000}"/>
    <cellStyle name="Komma 2 10 2 3 2 2 3" xfId="13543" xr:uid="{00000000-0005-0000-0000-000000170000}"/>
    <cellStyle name="Komma 2 10 2 3 2 3" xfId="5099" xr:uid="{00000000-0005-0000-0000-000001170000}"/>
    <cellStyle name="Komma 2 10 2 3 2 3 2" xfId="10247" xr:uid="{00000000-0005-0000-0000-000002170000}"/>
    <cellStyle name="Komma 2 10 2 3 2 3 2 2" xfId="19801" xr:uid="{00000000-0005-0000-0000-000003170000}"/>
    <cellStyle name="Komma 2 10 2 3 2 3 3" xfId="15109" xr:uid="{00000000-0005-0000-0000-000004170000}"/>
    <cellStyle name="Komma 2 10 2 3 2 4" xfId="6815" xr:uid="{00000000-0005-0000-0000-000005170000}"/>
    <cellStyle name="Komma 2 10 2 3 2 4 2" xfId="16673" xr:uid="{00000000-0005-0000-0000-000006170000}"/>
    <cellStyle name="Komma 2 10 2 3 2 5" xfId="11975" xr:uid="{00000000-0005-0000-0000-000007170000}"/>
    <cellStyle name="Komma 2 10 2 3 3" xfId="2519" xr:uid="{00000000-0005-0000-0000-000008170000}"/>
    <cellStyle name="Komma 2 10 2 3 3 2" xfId="7673" xr:uid="{00000000-0005-0000-0000-000009170000}"/>
    <cellStyle name="Komma 2 10 2 3 3 2 2" xfId="17455" xr:uid="{00000000-0005-0000-0000-00000A170000}"/>
    <cellStyle name="Komma 2 10 2 3 3 3" xfId="12761" xr:uid="{00000000-0005-0000-0000-00000B170000}"/>
    <cellStyle name="Komma 2 10 2 3 4" xfId="4241" xr:uid="{00000000-0005-0000-0000-00000C170000}"/>
    <cellStyle name="Komma 2 10 2 3 4 2" xfId="9389" xr:uid="{00000000-0005-0000-0000-00000D170000}"/>
    <cellStyle name="Komma 2 10 2 3 4 2 2" xfId="19019" xr:uid="{00000000-0005-0000-0000-00000E170000}"/>
    <cellStyle name="Komma 2 10 2 3 4 3" xfId="14327" xr:uid="{00000000-0005-0000-0000-00000F170000}"/>
    <cellStyle name="Komma 2 10 2 3 5" xfId="5957" xr:uid="{00000000-0005-0000-0000-000010170000}"/>
    <cellStyle name="Komma 2 10 2 3 5 2" xfId="15891" xr:uid="{00000000-0005-0000-0000-000011170000}"/>
    <cellStyle name="Komma 2 10 2 3 6" xfId="11111" xr:uid="{00000000-0005-0000-0000-000012170000}"/>
    <cellStyle name="Komma 2 10 2 4" xfId="286" xr:uid="{00000000-0005-0000-0000-000013170000}"/>
    <cellStyle name="Komma 2 10 2 4 2" xfId="1631" xr:uid="{00000000-0005-0000-0000-000014170000}"/>
    <cellStyle name="Komma 2 10 2 4 2 2" xfId="3382" xr:uid="{00000000-0005-0000-0000-000015170000}"/>
    <cellStyle name="Komma 2 10 2 4 2 2 2" xfId="8532" xr:uid="{00000000-0005-0000-0000-000016170000}"/>
    <cellStyle name="Komma 2 10 2 4 2 2 2 2" xfId="18238" xr:uid="{00000000-0005-0000-0000-000017170000}"/>
    <cellStyle name="Komma 2 10 2 4 2 2 3" xfId="13544" xr:uid="{00000000-0005-0000-0000-000018170000}"/>
    <cellStyle name="Komma 2 10 2 4 2 3" xfId="5100" xr:uid="{00000000-0005-0000-0000-000019170000}"/>
    <cellStyle name="Komma 2 10 2 4 2 3 2" xfId="10248" xr:uid="{00000000-0005-0000-0000-00001A170000}"/>
    <cellStyle name="Komma 2 10 2 4 2 3 2 2" xfId="19802" xr:uid="{00000000-0005-0000-0000-00001B170000}"/>
    <cellStyle name="Komma 2 10 2 4 2 3 3" xfId="15110" xr:uid="{00000000-0005-0000-0000-00001C170000}"/>
    <cellStyle name="Komma 2 10 2 4 2 4" xfId="6816" xr:uid="{00000000-0005-0000-0000-00001D170000}"/>
    <cellStyle name="Komma 2 10 2 4 2 4 2" xfId="16674" xr:uid="{00000000-0005-0000-0000-00001E170000}"/>
    <cellStyle name="Komma 2 10 2 4 2 5" xfId="11976" xr:uid="{00000000-0005-0000-0000-00001F170000}"/>
    <cellStyle name="Komma 2 10 2 4 3" xfId="2520" xr:uid="{00000000-0005-0000-0000-000020170000}"/>
    <cellStyle name="Komma 2 10 2 4 3 2" xfId="7674" xr:uid="{00000000-0005-0000-0000-000021170000}"/>
    <cellStyle name="Komma 2 10 2 4 3 2 2" xfId="17456" xr:uid="{00000000-0005-0000-0000-000022170000}"/>
    <cellStyle name="Komma 2 10 2 4 3 3" xfId="12762" xr:uid="{00000000-0005-0000-0000-000023170000}"/>
    <cellStyle name="Komma 2 10 2 4 4" xfId="4242" xr:uid="{00000000-0005-0000-0000-000024170000}"/>
    <cellStyle name="Komma 2 10 2 4 4 2" xfId="9390" xr:uid="{00000000-0005-0000-0000-000025170000}"/>
    <cellStyle name="Komma 2 10 2 4 4 2 2" xfId="19020" xr:uid="{00000000-0005-0000-0000-000026170000}"/>
    <cellStyle name="Komma 2 10 2 4 4 3" xfId="14328" xr:uid="{00000000-0005-0000-0000-000027170000}"/>
    <cellStyle name="Komma 2 10 2 4 5" xfId="5958" xr:uid="{00000000-0005-0000-0000-000028170000}"/>
    <cellStyle name="Komma 2 10 2 4 5 2" xfId="15892" xr:uid="{00000000-0005-0000-0000-000029170000}"/>
    <cellStyle name="Komma 2 10 2 4 6" xfId="11112" xr:uid="{00000000-0005-0000-0000-00002A170000}"/>
    <cellStyle name="Komma 2 10 2 5" xfId="1627" xr:uid="{00000000-0005-0000-0000-00002B170000}"/>
    <cellStyle name="Komma 2 10 2 5 2" xfId="3378" xr:uid="{00000000-0005-0000-0000-00002C170000}"/>
    <cellStyle name="Komma 2 10 2 5 2 2" xfId="8528" xr:uid="{00000000-0005-0000-0000-00002D170000}"/>
    <cellStyle name="Komma 2 10 2 5 2 2 2" xfId="18234" xr:uid="{00000000-0005-0000-0000-00002E170000}"/>
    <cellStyle name="Komma 2 10 2 5 2 3" xfId="13540" xr:uid="{00000000-0005-0000-0000-00002F170000}"/>
    <cellStyle name="Komma 2 10 2 5 3" xfId="5096" xr:uid="{00000000-0005-0000-0000-000030170000}"/>
    <cellStyle name="Komma 2 10 2 5 3 2" xfId="10244" xr:uid="{00000000-0005-0000-0000-000031170000}"/>
    <cellStyle name="Komma 2 10 2 5 3 2 2" xfId="19798" xr:uid="{00000000-0005-0000-0000-000032170000}"/>
    <cellStyle name="Komma 2 10 2 5 3 3" xfId="15106" xr:uid="{00000000-0005-0000-0000-000033170000}"/>
    <cellStyle name="Komma 2 10 2 5 4" xfId="6812" xr:uid="{00000000-0005-0000-0000-000034170000}"/>
    <cellStyle name="Komma 2 10 2 5 4 2" xfId="16670" xr:uid="{00000000-0005-0000-0000-000035170000}"/>
    <cellStyle name="Komma 2 10 2 5 5" xfId="11972" xr:uid="{00000000-0005-0000-0000-000036170000}"/>
    <cellStyle name="Komma 2 10 2 6" xfId="2516" xr:uid="{00000000-0005-0000-0000-000037170000}"/>
    <cellStyle name="Komma 2 10 2 6 2" xfId="7670" xr:uid="{00000000-0005-0000-0000-000038170000}"/>
    <cellStyle name="Komma 2 10 2 6 2 2" xfId="17452" xr:uid="{00000000-0005-0000-0000-000039170000}"/>
    <cellStyle name="Komma 2 10 2 6 3" xfId="12758" xr:uid="{00000000-0005-0000-0000-00003A170000}"/>
    <cellStyle name="Komma 2 10 2 7" xfId="4238" xr:uid="{00000000-0005-0000-0000-00003B170000}"/>
    <cellStyle name="Komma 2 10 2 7 2" xfId="9386" xr:uid="{00000000-0005-0000-0000-00003C170000}"/>
    <cellStyle name="Komma 2 10 2 7 2 2" xfId="19016" xr:uid="{00000000-0005-0000-0000-00003D170000}"/>
    <cellStyle name="Komma 2 10 2 7 3" xfId="14324" xr:uid="{00000000-0005-0000-0000-00003E170000}"/>
    <cellStyle name="Komma 2 10 2 8" xfId="5954" xr:uid="{00000000-0005-0000-0000-00003F170000}"/>
    <cellStyle name="Komma 2 10 2 8 2" xfId="15888" xr:uid="{00000000-0005-0000-0000-000040170000}"/>
    <cellStyle name="Komma 2 10 2 9" xfId="11108" xr:uid="{00000000-0005-0000-0000-000041170000}"/>
    <cellStyle name="Komma 2 10 3" xfId="287" xr:uid="{00000000-0005-0000-0000-000042170000}"/>
    <cellStyle name="Komma 2 10 3 2" xfId="288" xr:uid="{00000000-0005-0000-0000-000043170000}"/>
    <cellStyle name="Komma 2 10 3 2 2" xfId="1633" xr:uid="{00000000-0005-0000-0000-000044170000}"/>
    <cellStyle name="Komma 2 10 3 2 2 2" xfId="3384" xr:uid="{00000000-0005-0000-0000-000045170000}"/>
    <cellStyle name="Komma 2 10 3 2 2 2 2" xfId="8534" xr:uid="{00000000-0005-0000-0000-000046170000}"/>
    <cellStyle name="Komma 2 10 3 2 2 2 2 2" xfId="18240" xr:uid="{00000000-0005-0000-0000-000047170000}"/>
    <cellStyle name="Komma 2 10 3 2 2 2 3" xfId="13546" xr:uid="{00000000-0005-0000-0000-000048170000}"/>
    <cellStyle name="Komma 2 10 3 2 2 3" xfId="5102" xr:uid="{00000000-0005-0000-0000-000049170000}"/>
    <cellStyle name="Komma 2 10 3 2 2 3 2" xfId="10250" xr:uid="{00000000-0005-0000-0000-00004A170000}"/>
    <cellStyle name="Komma 2 10 3 2 2 3 2 2" xfId="19804" xr:uid="{00000000-0005-0000-0000-00004B170000}"/>
    <cellStyle name="Komma 2 10 3 2 2 3 3" xfId="15112" xr:uid="{00000000-0005-0000-0000-00004C170000}"/>
    <cellStyle name="Komma 2 10 3 2 2 4" xfId="6818" xr:uid="{00000000-0005-0000-0000-00004D170000}"/>
    <cellStyle name="Komma 2 10 3 2 2 4 2" xfId="16676" xr:uid="{00000000-0005-0000-0000-00004E170000}"/>
    <cellStyle name="Komma 2 10 3 2 2 5" xfId="11978" xr:uid="{00000000-0005-0000-0000-00004F170000}"/>
    <cellStyle name="Komma 2 10 3 2 3" xfId="2522" xr:uid="{00000000-0005-0000-0000-000050170000}"/>
    <cellStyle name="Komma 2 10 3 2 3 2" xfId="7676" xr:uid="{00000000-0005-0000-0000-000051170000}"/>
    <cellStyle name="Komma 2 10 3 2 3 2 2" xfId="17458" xr:uid="{00000000-0005-0000-0000-000052170000}"/>
    <cellStyle name="Komma 2 10 3 2 3 3" xfId="12764" xr:uid="{00000000-0005-0000-0000-000053170000}"/>
    <cellStyle name="Komma 2 10 3 2 4" xfId="4244" xr:uid="{00000000-0005-0000-0000-000054170000}"/>
    <cellStyle name="Komma 2 10 3 2 4 2" xfId="9392" xr:uid="{00000000-0005-0000-0000-000055170000}"/>
    <cellStyle name="Komma 2 10 3 2 4 2 2" xfId="19022" xr:uid="{00000000-0005-0000-0000-000056170000}"/>
    <cellStyle name="Komma 2 10 3 2 4 3" xfId="14330" xr:uid="{00000000-0005-0000-0000-000057170000}"/>
    <cellStyle name="Komma 2 10 3 2 5" xfId="5960" xr:uid="{00000000-0005-0000-0000-000058170000}"/>
    <cellStyle name="Komma 2 10 3 2 5 2" xfId="15894" xr:uid="{00000000-0005-0000-0000-000059170000}"/>
    <cellStyle name="Komma 2 10 3 2 6" xfId="11114" xr:uid="{00000000-0005-0000-0000-00005A170000}"/>
    <cellStyle name="Komma 2 10 3 3" xfId="1632" xr:uid="{00000000-0005-0000-0000-00005B170000}"/>
    <cellStyle name="Komma 2 10 3 3 2" xfId="3383" xr:uid="{00000000-0005-0000-0000-00005C170000}"/>
    <cellStyle name="Komma 2 10 3 3 2 2" xfId="8533" xr:uid="{00000000-0005-0000-0000-00005D170000}"/>
    <cellStyle name="Komma 2 10 3 3 2 2 2" xfId="18239" xr:uid="{00000000-0005-0000-0000-00005E170000}"/>
    <cellStyle name="Komma 2 10 3 3 2 3" xfId="13545" xr:uid="{00000000-0005-0000-0000-00005F170000}"/>
    <cellStyle name="Komma 2 10 3 3 3" xfId="5101" xr:uid="{00000000-0005-0000-0000-000060170000}"/>
    <cellStyle name="Komma 2 10 3 3 3 2" xfId="10249" xr:uid="{00000000-0005-0000-0000-000061170000}"/>
    <cellStyle name="Komma 2 10 3 3 3 2 2" xfId="19803" xr:uid="{00000000-0005-0000-0000-000062170000}"/>
    <cellStyle name="Komma 2 10 3 3 3 3" xfId="15111" xr:uid="{00000000-0005-0000-0000-000063170000}"/>
    <cellStyle name="Komma 2 10 3 3 4" xfId="6817" xr:uid="{00000000-0005-0000-0000-000064170000}"/>
    <cellStyle name="Komma 2 10 3 3 4 2" xfId="16675" xr:uid="{00000000-0005-0000-0000-000065170000}"/>
    <cellStyle name="Komma 2 10 3 3 5" xfId="11977" xr:uid="{00000000-0005-0000-0000-000066170000}"/>
    <cellStyle name="Komma 2 10 3 4" xfId="2521" xr:uid="{00000000-0005-0000-0000-000067170000}"/>
    <cellStyle name="Komma 2 10 3 4 2" xfId="7675" xr:uid="{00000000-0005-0000-0000-000068170000}"/>
    <cellStyle name="Komma 2 10 3 4 2 2" xfId="17457" xr:uid="{00000000-0005-0000-0000-000069170000}"/>
    <cellStyle name="Komma 2 10 3 4 3" xfId="12763" xr:uid="{00000000-0005-0000-0000-00006A170000}"/>
    <cellStyle name="Komma 2 10 3 5" xfId="4243" xr:uid="{00000000-0005-0000-0000-00006B170000}"/>
    <cellStyle name="Komma 2 10 3 5 2" xfId="9391" xr:uid="{00000000-0005-0000-0000-00006C170000}"/>
    <cellStyle name="Komma 2 10 3 5 2 2" xfId="19021" xr:uid="{00000000-0005-0000-0000-00006D170000}"/>
    <cellStyle name="Komma 2 10 3 5 3" xfId="14329" xr:uid="{00000000-0005-0000-0000-00006E170000}"/>
    <cellStyle name="Komma 2 10 3 6" xfId="5959" xr:uid="{00000000-0005-0000-0000-00006F170000}"/>
    <cellStyle name="Komma 2 10 3 6 2" xfId="15893" xr:uid="{00000000-0005-0000-0000-000070170000}"/>
    <cellStyle name="Komma 2 10 3 7" xfId="11113" xr:uid="{00000000-0005-0000-0000-000071170000}"/>
    <cellStyle name="Komma 2 10 4" xfId="289" xr:uid="{00000000-0005-0000-0000-000072170000}"/>
    <cellStyle name="Komma 2 10 4 2" xfId="1634" xr:uid="{00000000-0005-0000-0000-000073170000}"/>
    <cellStyle name="Komma 2 10 4 2 2" xfId="3385" xr:uid="{00000000-0005-0000-0000-000074170000}"/>
    <cellStyle name="Komma 2 10 4 2 2 2" xfId="8535" xr:uid="{00000000-0005-0000-0000-000075170000}"/>
    <cellStyle name="Komma 2 10 4 2 2 2 2" xfId="18241" xr:uid="{00000000-0005-0000-0000-000076170000}"/>
    <cellStyle name="Komma 2 10 4 2 2 3" xfId="13547" xr:uid="{00000000-0005-0000-0000-000077170000}"/>
    <cellStyle name="Komma 2 10 4 2 3" xfId="5103" xr:uid="{00000000-0005-0000-0000-000078170000}"/>
    <cellStyle name="Komma 2 10 4 2 3 2" xfId="10251" xr:uid="{00000000-0005-0000-0000-000079170000}"/>
    <cellStyle name="Komma 2 10 4 2 3 2 2" xfId="19805" xr:uid="{00000000-0005-0000-0000-00007A170000}"/>
    <cellStyle name="Komma 2 10 4 2 3 3" xfId="15113" xr:uid="{00000000-0005-0000-0000-00007B170000}"/>
    <cellStyle name="Komma 2 10 4 2 4" xfId="6819" xr:uid="{00000000-0005-0000-0000-00007C170000}"/>
    <cellStyle name="Komma 2 10 4 2 4 2" xfId="16677" xr:uid="{00000000-0005-0000-0000-00007D170000}"/>
    <cellStyle name="Komma 2 10 4 2 5" xfId="11979" xr:uid="{00000000-0005-0000-0000-00007E170000}"/>
    <cellStyle name="Komma 2 10 4 3" xfId="2523" xr:uid="{00000000-0005-0000-0000-00007F170000}"/>
    <cellStyle name="Komma 2 10 4 3 2" xfId="7677" xr:uid="{00000000-0005-0000-0000-000080170000}"/>
    <cellStyle name="Komma 2 10 4 3 2 2" xfId="17459" xr:uid="{00000000-0005-0000-0000-000081170000}"/>
    <cellStyle name="Komma 2 10 4 3 3" xfId="12765" xr:uid="{00000000-0005-0000-0000-000082170000}"/>
    <cellStyle name="Komma 2 10 4 4" xfId="4245" xr:uid="{00000000-0005-0000-0000-000083170000}"/>
    <cellStyle name="Komma 2 10 4 4 2" xfId="9393" xr:uid="{00000000-0005-0000-0000-000084170000}"/>
    <cellStyle name="Komma 2 10 4 4 2 2" xfId="19023" xr:uid="{00000000-0005-0000-0000-000085170000}"/>
    <cellStyle name="Komma 2 10 4 4 3" xfId="14331" xr:uid="{00000000-0005-0000-0000-000086170000}"/>
    <cellStyle name="Komma 2 10 4 5" xfId="5961" xr:uid="{00000000-0005-0000-0000-000087170000}"/>
    <cellStyle name="Komma 2 10 4 5 2" xfId="15895" xr:uid="{00000000-0005-0000-0000-000088170000}"/>
    <cellStyle name="Komma 2 10 4 6" xfId="11115" xr:uid="{00000000-0005-0000-0000-000089170000}"/>
    <cellStyle name="Komma 2 10 5" xfId="290" xr:uid="{00000000-0005-0000-0000-00008A170000}"/>
    <cellStyle name="Komma 2 10 5 2" xfId="1635" xr:uid="{00000000-0005-0000-0000-00008B170000}"/>
    <cellStyle name="Komma 2 10 5 2 2" xfId="3386" xr:uid="{00000000-0005-0000-0000-00008C170000}"/>
    <cellStyle name="Komma 2 10 5 2 2 2" xfId="8536" xr:uid="{00000000-0005-0000-0000-00008D170000}"/>
    <cellStyle name="Komma 2 10 5 2 2 2 2" xfId="18242" xr:uid="{00000000-0005-0000-0000-00008E170000}"/>
    <cellStyle name="Komma 2 10 5 2 2 3" xfId="13548" xr:uid="{00000000-0005-0000-0000-00008F170000}"/>
    <cellStyle name="Komma 2 10 5 2 3" xfId="5104" xr:uid="{00000000-0005-0000-0000-000090170000}"/>
    <cellStyle name="Komma 2 10 5 2 3 2" xfId="10252" xr:uid="{00000000-0005-0000-0000-000091170000}"/>
    <cellStyle name="Komma 2 10 5 2 3 2 2" xfId="19806" xr:uid="{00000000-0005-0000-0000-000092170000}"/>
    <cellStyle name="Komma 2 10 5 2 3 3" xfId="15114" xr:uid="{00000000-0005-0000-0000-000093170000}"/>
    <cellStyle name="Komma 2 10 5 2 4" xfId="6820" xr:uid="{00000000-0005-0000-0000-000094170000}"/>
    <cellStyle name="Komma 2 10 5 2 4 2" xfId="16678" xr:uid="{00000000-0005-0000-0000-000095170000}"/>
    <cellStyle name="Komma 2 10 5 2 5" xfId="11980" xr:uid="{00000000-0005-0000-0000-000096170000}"/>
    <cellStyle name="Komma 2 10 5 3" xfId="2524" xr:uid="{00000000-0005-0000-0000-000097170000}"/>
    <cellStyle name="Komma 2 10 5 3 2" xfId="7678" xr:uid="{00000000-0005-0000-0000-000098170000}"/>
    <cellStyle name="Komma 2 10 5 3 2 2" xfId="17460" xr:uid="{00000000-0005-0000-0000-000099170000}"/>
    <cellStyle name="Komma 2 10 5 3 3" xfId="12766" xr:uid="{00000000-0005-0000-0000-00009A170000}"/>
    <cellStyle name="Komma 2 10 5 4" xfId="4246" xr:uid="{00000000-0005-0000-0000-00009B170000}"/>
    <cellStyle name="Komma 2 10 5 4 2" xfId="9394" xr:uid="{00000000-0005-0000-0000-00009C170000}"/>
    <cellStyle name="Komma 2 10 5 4 2 2" xfId="19024" xr:uid="{00000000-0005-0000-0000-00009D170000}"/>
    <cellStyle name="Komma 2 10 5 4 3" xfId="14332" xr:uid="{00000000-0005-0000-0000-00009E170000}"/>
    <cellStyle name="Komma 2 10 5 5" xfId="5962" xr:uid="{00000000-0005-0000-0000-00009F170000}"/>
    <cellStyle name="Komma 2 10 5 5 2" xfId="15896" xr:uid="{00000000-0005-0000-0000-0000A0170000}"/>
    <cellStyle name="Komma 2 10 5 6" xfId="11116" xr:uid="{00000000-0005-0000-0000-0000A1170000}"/>
    <cellStyle name="Komma 2 10 6" xfId="1626" xr:uid="{00000000-0005-0000-0000-0000A2170000}"/>
    <cellStyle name="Komma 2 10 6 2" xfId="3377" xr:uid="{00000000-0005-0000-0000-0000A3170000}"/>
    <cellStyle name="Komma 2 10 6 2 2" xfId="8527" xr:uid="{00000000-0005-0000-0000-0000A4170000}"/>
    <cellStyle name="Komma 2 10 6 2 2 2" xfId="18233" xr:uid="{00000000-0005-0000-0000-0000A5170000}"/>
    <cellStyle name="Komma 2 10 6 2 3" xfId="13539" xr:uid="{00000000-0005-0000-0000-0000A6170000}"/>
    <cellStyle name="Komma 2 10 6 3" xfId="5095" xr:uid="{00000000-0005-0000-0000-0000A7170000}"/>
    <cellStyle name="Komma 2 10 6 3 2" xfId="10243" xr:uid="{00000000-0005-0000-0000-0000A8170000}"/>
    <cellStyle name="Komma 2 10 6 3 2 2" xfId="19797" xr:uid="{00000000-0005-0000-0000-0000A9170000}"/>
    <cellStyle name="Komma 2 10 6 3 3" xfId="15105" xr:uid="{00000000-0005-0000-0000-0000AA170000}"/>
    <cellStyle name="Komma 2 10 6 4" xfId="6811" xr:uid="{00000000-0005-0000-0000-0000AB170000}"/>
    <cellStyle name="Komma 2 10 6 4 2" xfId="16669" xr:uid="{00000000-0005-0000-0000-0000AC170000}"/>
    <cellStyle name="Komma 2 10 6 5" xfId="11971" xr:uid="{00000000-0005-0000-0000-0000AD170000}"/>
    <cellStyle name="Komma 2 10 7" xfId="2515" xr:uid="{00000000-0005-0000-0000-0000AE170000}"/>
    <cellStyle name="Komma 2 10 7 2" xfId="7669" xr:uid="{00000000-0005-0000-0000-0000AF170000}"/>
    <cellStyle name="Komma 2 10 7 2 2" xfId="17451" xr:uid="{00000000-0005-0000-0000-0000B0170000}"/>
    <cellStyle name="Komma 2 10 7 3" xfId="12757" xr:uid="{00000000-0005-0000-0000-0000B1170000}"/>
    <cellStyle name="Komma 2 10 8" xfId="4237" xr:uid="{00000000-0005-0000-0000-0000B2170000}"/>
    <cellStyle name="Komma 2 10 8 2" xfId="9385" xr:uid="{00000000-0005-0000-0000-0000B3170000}"/>
    <cellStyle name="Komma 2 10 8 2 2" xfId="19015" xr:uid="{00000000-0005-0000-0000-0000B4170000}"/>
    <cellStyle name="Komma 2 10 8 3" xfId="14323" xr:uid="{00000000-0005-0000-0000-0000B5170000}"/>
    <cellStyle name="Komma 2 10 9" xfId="5953" xr:uid="{00000000-0005-0000-0000-0000B6170000}"/>
    <cellStyle name="Komma 2 10 9 2" xfId="15887" xr:uid="{00000000-0005-0000-0000-0000B7170000}"/>
    <cellStyle name="Komma 2 11" xfId="291" xr:uid="{00000000-0005-0000-0000-0000B8170000}"/>
    <cellStyle name="Komma 2 11 2" xfId="292" xr:uid="{00000000-0005-0000-0000-0000B9170000}"/>
    <cellStyle name="Komma 2 11 2 2" xfId="293" xr:uid="{00000000-0005-0000-0000-0000BA170000}"/>
    <cellStyle name="Komma 2 11 2 2 2" xfId="1638" xr:uid="{00000000-0005-0000-0000-0000BB170000}"/>
    <cellStyle name="Komma 2 11 2 2 2 2" xfId="3389" xr:uid="{00000000-0005-0000-0000-0000BC170000}"/>
    <cellStyle name="Komma 2 11 2 2 2 2 2" xfId="8539" xr:uid="{00000000-0005-0000-0000-0000BD170000}"/>
    <cellStyle name="Komma 2 11 2 2 2 2 2 2" xfId="18245" xr:uid="{00000000-0005-0000-0000-0000BE170000}"/>
    <cellStyle name="Komma 2 11 2 2 2 2 3" xfId="13551" xr:uid="{00000000-0005-0000-0000-0000BF170000}"/>
    <cellStyle name="Komma 2 11 2 2 2 3" xfId="5107" xr:uid="{00000000-0005-0000-0000-0000C0170000}"/>
    <cellStyle name="Komma 2 11 2 2 2 3 2" xfId="10255" xr:uid="{00000000-0005-0000-0000-0000C1170000}"/>
    <cellStyle name="Komma 2 11 2 2 2 3 2 2" xfId="19809" xr:uid="{00000000-0005-0000-0000-0000C2170000}"/>
    <cellStyle name="Komma 2 11 2 2 2 3 3" xfId="15117" xr:uid="{00000000-0005-0000-0000-0000C3170000}"/>
    <cellStyle name="Komma 2 11 2 2 2 4" xfId="6823" xr:uid="{00000000-0005-0000-0000-0000C4170000}"/>
    <cellStyle name="Komma 2 11 2 2 2 4 2" xfId="16681" xr:uid="{00000000-0005-0000-0000-0000C5170000}"/>
    <cellStyle name="Komma 2 11 2 2 2 5" xfId="11983" xr:uid="{00000000-0005-0000-0000-0000C6170000}"/>
    <cellStyle name="Komma 2 11 2 2 3" xfId="2527" xr:uid="{00000000-0005-0000-0000-0000C7170000}"/>
    <cellStyle name="Komma 2 11 2 2 3 2" xfId="7681" xr:uid="{00000000-0005-0000-0000-0000C8170000}"/>
    <cellStyle name="Komma 2 11 2 2 3 2 2" xfId="17463" xr:uid="{00000000-0005-0000-0000-0000C9170000}"/>
    <cellStyle name="Komma 2 11 2 2 3 3" xfId="12769" xr:uid="{00000000-0005-0000-0000-0000CA170000}"/>
    <cellStyle name="Komma 2 11 2 2 4" xfId="4249" xr:uid="{00000000-0005-0000-0000-0000CB170000}"/>
    <cellStyle name="Komma 2 11 2 2 4 2" xfId="9397" xr:uid="{00000000-0005-0000-0000-0000CC170000}"/>
    <cellStyle name="Komma 2 11 2 2 4 2 2" xfId="19027" xr:uid="{00000000-0005-0000-0000-0000CD170000}"/>
    <cellStyle name="Komma 2 11 2 2 4 3" xfId="14335" xr:uid="{00000000-0005-0000-0000-0000CE170000}"/>
    <cellStyle name="Komma 2 11 2 2 5" xfId="5965" xr:uid="{00000000-0005-0000-0000-0000CF170000}"/>
    <cellStyle name="Komma 2 11 2 2 5 2" xfId="15899" xr:uid="{00000000-0005-0000-0000-0000D0170000}"/>
    <cellStyle name="Komma 2 11 2 2 6" xfId="11119" xr:uid="{00000000-0005-0000-0000-0000D1170000}"/>
    <cellStyle name="Komma 2 11 2 3" xfId="1637" xr:uid="{00000000-0005-0000-0000-0000D2170000}"/>
    <cellStyle name="Komma 2 11 2 3 2" xfId="3388" xr:uid="{00000000-0005-0000-0000-0000D3170000}"/>
    <cellStyle name="Komma 2 11 2 3 2 2" xfId="8538" xr:uid="{00000000-0005-0000-0000-0000D4170000}"/>
    <cellStyle name="Komma 2 11 2 3 2 2 2" xfId="18244" xr:uid="{00000000-0005-0000-0000-0000D5170000}"/>
    <cellStyle name="Komma 2 11 2 3 2 3" xfId="13550" xr:uid="{00000000-0005-0000-0000-0000D6170000}"/>
    <cellStyle name="Komma 2 11 2 3 3" xfId="5106" xr:uid="{00000000-0005-0000-0000-0000D7170000}"/>
    <cellStyle name="Komma 2 11 2 3 3 2" xfId="10254" xr:uid="{00000000-0005-0000-0000-0000D8170000}"/>
    <cellStyle name="Komma 2 11 2 3 3 2 2" xfId="19808" xr:uid="{00000000-0005-0000-0000-0000D9170000}"/>
    <cellStyle name="Komma 2 11 2 3 3 3" xfId="15116" xr:uid="{00000000-0005-0000-0000-0000DA170000}"/>
    <cellStyle name="Komma 2 11 2 3 4" xfId="6822" xr:uid="{00000000-0005-0000-0000-0000DB170000}"/>
    <cellStyle name="Komma 2 11 2 3 4 2" xfId="16680" xr:uid="{00000000-0005-0000-0000-0000DC170000}"/>
    <cellStyle name="Komma 2 11 2 3 5" xfId="11982" xr:uid="{00000000-0005-0000-0000-0000DD170000}"/>
    <cellStyle name="Komma 2 11 2 4" xfId="2526" xr:uid="{00000000-0005-0000-0000-0000DE170000}"/>
    <cellStyle name="Komma 2 11 2 4 2" xfId="7680" xr:uid="{00000000-0005-0000-0000-0000DF170000}"/>
    <cellStyle name="Komma 2 11 2 4 2 2" xfId="17462" xr:uid="{00000000-0005-0000-0000-0000E0170000}"/>
    <cellStyle name="Komma 2 11 2 4 3" xfId="12768" xr:uid="{00000000-0005-0000-0000-0000E1170000}"/>
    <cellStyle name="Komma 2 11 2 5" xfId="4248" xr:uid="{00000000-0005-0000-0000-0000E2170000}"/>
    <cellStyle name="Komma 2 11 2 5 2" xfId="9396" xr:uid="{00000000-0005-0000-0000-0000E3170000}"/>
    <cellStyle name="Komma 2 11 2 5 2 2" xfId="19026" xr:uid="{00000000-0005-0000-0000-0000E4170000}"/>
    <cellStyle name="Komma 2 11 2 5 3" xfId="14334" xr:uid="{00000000-0005-0000-0000-0000E5170000}"/>
    <cellStyle name="Komma 2 11 2 6" xfId="5964" xr:uid="{00000000-0005-0000-0000-0000E6170000}"/>
    <cellStyle name="Komma 2 11 2 6 2" xfId="15898" xr:uid="{00000000-0005-0000-0000-0000E7170000}"/>
    <cellStyle name="Komma 2 11 2 7" xfId="11118" xr:uid="{00000000-0005-0000-0000-0000E8170000}"/>
    <cellStyle name="Komma 2 11 3" xfId="294" xr:uid="{00000000-0005-0000-0000-0000E9170000}"/>
    <cellStyle name="Komma 2 11 3 2" xfId="1639" xr:uid="{00000000-0005-0000-0000-0000EA170000}"/>
    <cellStyle name="Komma 2 11 3 2 2" xfId="3390" xr:uid="{00000000-0005-0000-0000-0000EB170000}"/>
    <cellStyle name="Komma 2 11 3 2 2 2" xfId="8540" xr:uid="{00000000-0005-0000-0000-0000EC170000}"/>
    <cellStyle name="Komma 2 11 3 2 2 2 2" xfId="18246" xr:uid="{00000000-0005-0000-0000-0000ED170000}"/>
    <cellStyle name="Komma 2 11 3 2 2 3" xfId="13552" xr:uid="{00000000-0005-0000-0000-0000EE170000}"/>
    <cellStyle name="Komma 2 11 3 2 3" xfId="5108" xr:uid="{00000000-0005-0000-0000-0000EF170000}"/>
    <cellStyle name="Komma 2 11 3 2 3 2" xfId="10256" xr:uid="{00000000-0005-0000-0000-0000F0170000}"/>
    <cellStyle name="Komma 2 11 3 2 3 2 2" xfId="19810" xr:uid="{00000000-0005-0000-0000-0000F1170000}"/>
    <cellStyle name="Komma 2 11 3 2 3 3" xfId="15118" xr:uid="{00000000-0005-0000-0000-0000F2170000}"/>
    <cellStyle name="Komma 2 11 3 2 4" xfId="6824" xr:uid="{00000000-0005-0000-0000-0000F3170000}"/>
    <cellStyle name="Komma 2 11 3 2 4 2" xfId="16682" xr:uid="{00000000-0005-0000-0000-0000F4170000}"/>
    <cellStyle name="Komma 2 11 3 2 5" xfId="11984" xr:uid="{00000000-0005-0000-0000-0000F5170000}"/>
    <cellStyle name="Komma 2 11 3 3" xfId="2528" xr:uid="{00000000-0005-0000-0000-0000F6170000}"/>
    <cellStyle name="Komma 2 11 3 3 2" xfId="7682" xr:uid="{00000000-0005-0000-0000-0000F7170000}"/>
    <cellStyle name="Komma 2 11 3 3 2 2" xfId="17464" xr:uid="{00000000-0005-0000-0000-0000F8170000}"/>
    <cellStyle name="Komma 2 11 3 3 3" xfId="12770" xr:uid="{00000000-0005-0000-0000-0000F9170000}"/>
    <cellStyle name="Komma 2 11 3 4" xfId="4250" xr:uid="{00000000-0005-0000-0000-0000FA170000}"/>
    <cellStyle name="Komma 2 11 3 4 2" xfId="9398" xr:uid="{00000000-0005-0000-0000-0000FB170000}"/>
    <cellStyle name="Komma 2 11 3 4 2 2" xfId="19028" xr:uid="{00000000-0005-0000-0000-0000FC170000}"/>
    <cellStyle name="Komma 2 11 3 4 3" xfId="14336" xr:uid="{00000000-0005-0000-0000-0000FD170000}"/>
    <cellStyle name="Komma 2 11 3 5" xfId="5966" xr:uid="{00000000-0005-0000-0000-0000FE170000}"/>
    <cellStyle name="Komma 2 11 3 5 2" xfId="15900" xr:uid="{00000000-0005-0000-0000-0000FF170000}"/>
    <cellStyle name="Komma 2 11 3 6" xfId="11120" xr:uid="{00000000-0005-0000-0000-000000180000}"/>
    <cellStyle name="Komma 2 11 4" xfId="295" xr:uid="{00000000-0005-0000-0000-000001180000}"/>
    <cellStyle name="Komma 2 11 4 2" xfId="1640" xr:uid="{00000000-0005-0000-0000-000002180000}"/>
    <cellStyle name="Komma 2 11 4 2 2" xfId="3391" xr:uid="{00000000-0005-0000-0000-000003180000}"/>
    <cellStyle name="Komma 2 11 4 2 2 2" xfId="8541" xr:uid="{00000000-0005-0000-0000-000004180000}"/>
    <cellStyle name="Komma 2 11 4 2 2 2 2" xfId="18247" xr:uid="{00000000-0005-0000-0000-000005180000}"/>
    <cellStyle name="Komma 2 11 4 2 2 3" xfId="13553" xr:uid="{00000000-0005-0000-0000-000006180000}"/>
    <cellStyle name="Komma 2 11 4 2 3" xfId="5109" xr:uid="{00000000-0005-0000-0000-000007180000}"/>
    <cellStyle name="Komma 2 11 4 2 3 2" xfId="10257" xr:uid="{00000000-0005-0000-0000-000008180000}"/>
    <cellStyle name="Komma 2 11 4 2 3 2 2" xfId="19811" xr:uid="{00000000-0005-0000-0000-000009180000}"/>
    <cellStyle name="Komma 2 11 4 2 3 3" xfId="15119" xr:uid="{00000000-0005-0000-0000-00000A180000}"/>
    <cellStyle name="Komma 2 11 4 2 4" xfId="6825" xr:uid="{00000000-0005-0000-0000-00000B180000}"/>
    <cellStyle name="Komma 2 11 4 2 4 2" xfId="16683" xr:uid="{00000000-0005-0000-0000-00000C180000}"/>
    <cellStyle name="Komma 2 11 4 2 5" xfId="11985" xr:uid="{00000000-0005-0000-0000-00000D180000}"/>
    <cellStyle name="Komma 2 11 4 3" xfId="2529" xr:uid="{00000000-0005-0000-0000-00000E180000}"/>
    <cellStyle name="Komma 2 11 4 3 2" xfId="7683" xr:uid="{00000000-0005-0000-0000-00000F180000}"/>
    <cellStyle name="Komma 2 11 4 3 2 2" xfId="17465" xr:uid="{00000000-0005-0000-0000-000010180000}"/>
    <cellStyle name="Komma 2 11 4 3 3" xfId="12771" xr:uid="{00000000-0005-0000-0000-000011180000}"/>
    <cellStyle name="Komma 2 11 4 4" xfId="4251" xr:uid="{00000000-0005-0000-0000-000012180000}"/>
    <cellStyle name="Komma 2 11 4 4 2" xfId="9399" xr:uid="{00000000-0005-0000-0000-000013180000}"/>
    <cellStyle name="Komma 2 11 4 4 2 2" xfId="19029" xr:uid="{00000000-0005-0000-0000-000014180000}"/>
    <cellStyle name="Komma 2 11 4 4 3" xfId="14337" xr:uid="{00000000-0005-0000-0000-000015180000}"/>
    <cellStyle name="Komma 2 11 4 5" xfId="5967" xr:uid="{00000000-0005-0000-0000-000016180000}"/>
    <cellStyle name="Komma 2 11 4 5 2" xfId="15901" xr:uid="{00000000-0005-0000-0000-000017180000}"/>
    <cellStyle name="Komma 2 11 4 6" xfId="11121" xr:uid="{00000000-0005-0000-0000-000018180000}"/>
    <cellStyle name="Komma 2 11 5" xfId="1636" xr:uid="{00000000-0005-0000-0000-000019180000}"/>
    <cellStyle name="Komma 2 11 5 2" xfId="3387" xr:uid="{00000000-0005-0000-0000-00001A180000}"/>
    <cellStyle name="Komma 2 11 5 2 2" xfId="8537" xr:uid="{00000000-0005-0000-0000-00001B180000}"/>
    <cellStyle name="Komma 2 11 5 2 2 2" xfId="18243" xr:uid="{00000000-0005-0000-0000-00001C180000}"/>
    <cellStyle name="Komma 2 11 5 2 3" xfId="13549" xr:uid="{00000000-0005-0000-0000-00001D180000}"/>
    <cellStyle name="Komma 2 11 5 3" xfId="5105" xr:uid="{00000000-0005-0000-0000-00001E180000}"/>
    <cellStyle name="Komma 2 11 5 3 2" xfId="10253" xr:uid="{00000000-0005-0000-0000-00001F180000}"/>
    <cellStyle name="Komma 2 11 5 3 2 2" xfId="19807" xr:uid="{00000000-0005-0000-0000-000020180000}"/>
    <cellStyle name="Komma 2 11 5 3 3" xfId="15115" xr:uid="{00000000-0005-0000-0000-000021180000}"/>
    <cellStyle name="Komma 2 11 5 4" xfId="6821" xr:uid="{00000000-0005-0000-0000-000022180000}"/>
    <cellStyle name="Komma 2 11 5 4 2" xfId="16679" xr:uid="{00000000-0005-0000-0000-000023180000}"/>
    <cellStyle name="Komma 2 11 5 5" xfId="11981" xr:uid="{00000000-0005-0000-0000-000024180000}"/>
    <cellStyle name="Komma 2 11 6" xfId="2525" xr:uid="{00000000-0005-0000-0000-000025180000}"/>
    <cellStyle name="Komma 2 11 6 2" xfId="7679" xr:uid="{00000000-0005-0000-0000-000026180000}"/>
    <cellStyle name="Komma 2 11 6 2 2" xfId="17461" xr:uid="{00000000-0005-0000-0000-000027180000}"/>
    <cellStyle name="Komma 2 11 6 3" xfId="12767" xr:uid="{00000000-0005-0000-0000-000028180000}"/>
    <cellStyle name="Komma 2 11 7" xfId="4247" xr:uid="{00000000-0005-0000-0000-000029180000}"/>
    <cellStyle name="Komma 2 11 7 2" xfId="9395" xr:uid="{00000000-0005-0000-0000-00002A180000}"/>
    <cellStyle name="Komma 2 11 7 2 2" xfId="19025" xr:uid="{00000000-0005-0000-0000-00002B180000}"/>
    <cellStyle name="Komma 2 11 7 3" xfId="14333" xr:uid="{00000000-0005-0000-0000-00002C180000}"/>
    <cellStyle name="Komma 2 11 8" xfId="5963" xr:uid="{00000000-0005-0000-0000-00002D180000}"/>
    <cellStyle name="Komma 2 11 8 2" xfId="15897" xr:uid="{00000000-0005-0000-0000-00002E180000}"/>
    <cellStyle name="Komma 2 11 9" xfId="11117" xr:uid="{00000000-0005-0000-0000-00002F180000}"/>
    <cellStyle name="Komma 2 12" xfId="296" xr:uid="{00000000-0005-0000-0000-000030180000}"/>
    <cellStyle name="Komma 2 12 2" xfId="1641" xr:uid="{00000000-0005-0000-0000-000031180000}"/>
    <cellStyle name="Komma 2 12 2 2" xfId="3392" xr:uid="{00000000-0005-0000-0000-000032180000}"/>
    <cellStyle name="Komma 2 12 2 2 2" xfId="8542" xr:uid="{00000000-0005-0000-0000-000033180000}"/>
    <cellStyle name="Komma 2 12 2 2 2 2" xfId="18248" xr:uid="{00000000-0005-0000-0000-000034180000}"/>
    <cellStyle name="Komma 2 12 2 2 3" xfId="13554" xr:uid="{00000000-0005-0000-0000-000035180000}"/>
    <cellStyle name="Komma 2 12 2 3" xfId="5110" xr:uid="{00000000-0005-0000-0000-000036180000}"/>
    <cellStyle name="Komma 2 12 2 3 2" xfId="10258" xr:uid="{00000000-0005-0000-0000-000037180000}"/>
    <cellStyle name="Komma 2 12 2 3 2 2" xfId="19812" xr:uid="{00000000-0005-0000-0000-000038180000}"/>
    <cellStyle name="Komma 2 12 2 3 3" xfId="15120" xr:uid="{00000000-0005-0000-0000-000039180000}"/>
    <cellStyle name="Komma 2 12 2 4" xfId="6826" xr:uid="{00000000-0005-0000-0000-00003A180000}"/>
    <cellStyle name="Komma 2 12 2 4 2" xfId="16684" xr:uid="{00000000-0005-0000-0000-00003B180000}"/>
    <cellStyle name="Komma 2 12 2 5" xfId="11986" xr:uid="{00000000-0005-0000-0000-00003C180000}"/>
    <cellStyle name="Komma 2 12 3" xfId="2530" xr:uid="{00000000-0005-0000-0000-00003D180000}"/>
    <cellStyle name="Komma 2 12 3 2" xfId="7684" xr:uid="{00000000-0005-0000-0000-00003E180000}"/>
    <cellStyle name="Komma 2 12 3 2 2" xfId="17466" xr:uid="{00000000-0005-0000-0000-00003F180000}"/>
    <cellStyle name="Komma 2 12 3 3" xfId="12772" xr:uid="{00000000-0005-0000-0000-000040180000}"/>
    <cellStyle name="Komma 2 12 4" xfId="4252" xr:uid="{00000000-0005-0000-0000-000041180000}"/>
    <cellStyle name="Komma 2 12 4 2" xfId="9400" xr:uid="{00000000-0005-0000-0000-000042180000}"/>
    <cellStyle name="Komma 2 12 4 2 2" xfId="19030" xr:uid="{00000000-0005-0000-0000-000043180000}"/>
    <cellStyle name="Komma 2 12 4 3" xfId="14338" xr:uid="{00000000-0005-0000-0000-000044180000}"/>
    <cellStyle name="Komma 2 12 5" xfId="5968" xr:uid="{00000000-0005-0000-0000-000045180000}"/>
    <cellStyle name="Komma 2 12 5 2" xfId="15902" xr:uid="{00000000-0005-0000-0000-000046180000}"/>
    <cellStyle name="Komma 2 12 6" xfId="11122" xr:uid="{00000000-0005-0000-0000-000047180000}"/>
    <cellStyle name="Komma 2 13" xfId="297" xr:uid="{00000000-0005-0000-0000-000048180000}"/>
    <cellStyle name="Komma 2 13 2" xfId="1642" xr:uid="{00000000-0005-0000-0000-000049180000}"/>
    <cellStyle name="Komma 2 13 2 2" xfId="3393" xr:uid="{00000000-0005-0000-0000-00004A180000}"/>
    <cellStyle name="Komma 2 13 2 2 2" xfId="8543" xr:uid="{00000000-0005-0000-0000-00004B180000}"/>
    <cellStyle name="Komma 2 13 2 2 2 2" xfId="18249" xr:uid="{00000000-0005-0000-0000-00004C180000}"/>
    <cellStyle name="Komma 2 13 2 2 3" xfId="13555" xr:uid="{00000000-0005-0000-0000-00004D180000}"/>
    <cellStyle name="Komma 2 13 2 3" xfId="5111" xr:uid="{00000000-0005-0000-0000-00004E180000}"/>
    <cellStyle name="Komma 2 13 2 3 2" xfId="10259" xr:uid="{00000000-0005-0000-0000-00004F180000}"/>
    <cellStyle name="Komma 2 13 2 3 2 2" xfId="19813" xr:uid="{00000000-0005-0000-0000-000050180000}"/>
    <cellStyle name="Komma 2 13 2 3 3" xfId="15121" xr:uid="{00000000-0005-0000-0000-000051180000}"/>
    <cellStyle name="Komma 2 13 2 4" xfId="6827" xr:uid="{00000000-0005-0000-0000-000052180000}"/>
    <cellStyle name="Komma 2 13 2 4 2" xfId="16685" xr:uid="{00000000-0005-0000-0000-000053180000}"/>
    <cellStyle name="Komma 2 13 2 5" xfId="11987" xr:uid="{00000000-0005-0000-0000-000054180000}"/>
    <cellStyle name="Komma 2 13 3" xfId="2531" xr:uid="{00000000-0005-0000-0000-000055180000}"/>
    <cellStyle name="Komma 2 13 3 2" xfId="7685" xr:uid="{00000000-0005-0000-0000-000056180000}"/>
    <cellStyle name="Komma 2 13 3 2 2" xfId="17467" xr:uid="{00000000-0005-0000-0000-000057180000}"/>
    <cellStyle name="Komma 2 13 3 3" xfId="12773" xr:uid="{00000000-0005-0000-0000-000058180000}"/>
    <cellStyle name="Komma 2 13 4" xfId="4253" xr:uid="{00000000-0005-0000-0000-000059180000}"/>
    <cellStyle name="Komma 2 13 4 2" xfId="9401" xr:uid="{00000000-0005-0000-0000-00005A180000}"/>
    <cellStyle name="Komma 2 13 4 2 2" xfId="19031" xr:uid="{00000000-0005-0000-0000-00005B180000}"/>
    <cellStyle name="Komma 2 13 4 3" xfId="14339" xr:uid="{00000000-0005-0000-0000-00005C180000}"/>
    <cellStyle name="Komma 2 13 5" xfId="5969" xr:uid="{00000000-0005-0000-0000-00005D180000}"/>
    <cellStyle name="Komma 2 13 5 2" xfId="15903" xr:uid="{00000000-0005-0000-0000-00005E180000}"/>
    <cellStyle name="Komma 2 13 6" xfId="11123" xr:uid="{00000000-0005-0000-0000-00005F180000}"/>
    <cellStyle name="Komma 2 14" xfId="1625" xr:uid="{00000000-0005-0000-0000-000060180000}"/>
    <cellStyle name="Komma 2 14 2" xfId="3376" xr:uid="{00000000-0005-0000-0000-000061180000}"/>
    <cellStyle name="Komma 2 14 2 2" xfId="8526" xr:uid="{00000000-0005-0000-0000-000062180000}"/>
    <cellStyle name="Komma 2 14 2 2 2" xfId="18232" xr:uid="{00000000-0005-0000-0000-000063180000}"/>
    <cellStyle name="Komma 2 14 2 3" xfId="13538" xr:uid="{00000000-0005-0000-0000-000064180000}"/>
    <cellStyle name="Komma 2 14 3" xfId="5094" xr:uid="{00000000-0005-0000-0000-000065180000}"/>
    <cellStyle name="Komma 2 14 3 2" xfId="10242" xr:uid="{00000000-0005-0000-0000-000066180000}"/>
    <cellStyle name="Komma 2 14 3 2 2" xfId="19796" xr:uid="{00000000-0005-0000-0000-000067180000}"/>
    <cellStyle name="Komma 2 14 3 3" xfId="15104" xr:uid="{00000000-0005-0000-0000-000068180000}"/>
    <cellStyle name="Komma 2 14 4" xfId="6810" xr:uid="{00000000-0005-0000-0000-000069180000}"/>
    <cellStyle name="Komma 2 14 4 2" xfId="16668" xr:uid="{00000000-0005-0000-0000-00006A180000}"/>
    <cellStyle name="Komma 2 14 5" xfId="11970" xr:uid="{00000000-0005-0000-0000-00006B180000}"/>
    <cellStyle name="Komma 2 15" xfId="2514" xr:uid="{00000000-0005-0000-0000-00006C180000}"/>
    <cellStyle name="Komma 2 15 2" xfId="7668" xr:uid="{00000000-0005-0000-0000-00006D180000}"/>
    <cellStyle name="Komma 2 15 2 2" xfId="17450" xr:uid="{00000000-0005-0000-0000-00006E180000}"/>
    <cellStyle name="Komma 2 15 3" xfId="12756" xr:uid="{00000000-0005-0000-0000-00006F180000}"/>
    <cellStyle name="Komma 2 16" xfId="4236" xr:uid="{00000000-0005-0000-0000-000070180000}"/>
    <cellStyle name="Komma 2 16 2" xfId="9384" xr:uid="{00000000-0005-0000-0000-000071180000}"/>
    <cellStyle name="Komma 2 16 2 2" xfId="19014" xr:uid="{00000000-0005-0000-0000-000072180000}"/>
    <cellStyle name="Komma 2 16 3" xfId="14322" xr:uid="{00000000-0005-0000-0000-000073180000}"/>
    <cellStyle name="Komma 2 17" xfId="5952" xr:uid="{00000000-0005-0000-0000-000074180000}"/>
    <cellStyle name="Komma 2 17 2" xfId="15886" xr:uid="{00000000-0005-0000-0000-000075180000}"/>
    <cellStyle name="Komma 2 18" xfId="11106" xr:uid="{00000000-0005-0000-0000-000076180000}"/>
    <cellStyle name="Komma 2 2" xfId="298" xr:uid="{00000000-0005-0000-0000-000077180000}"/>
    <cellStyle name="Komma 2 2 10" xfId="299" xr:uid="{00000000-0005-0000-0000-000078180000}"/>
    <cellStyle name="Komma 2 2 10 2" xfId="1644" xr:uid="{00000000-0005-0000-0000-000079180000}"/>
    <cellStyle name="Komma 2 2 10 2 2" xfId="3395" xr:uid="{00000000-0005-0000-0000-00007A180000}"/>
    <cellStyle name="Komma 2 2 10 2 2 2" xfId="8545" xr:uid="{00000000-0005-0000-0000-00007B180000}"/>
    <cellStyle name="Komma 2 2 10 2 2 2 2" xfId="18251" xr:uid="{00000000-0005-0000-0000-00007C180000}"/>
    <cellStyle name="Komma 2 2 10 2 2 3" xfId="13557" xr:uid="{00000000-0005-0000-0000-00007D180000}"/>
    <cellStyle name="Komma 2 2 10 2 3" xfId="5113" xr:uid="{00000000-0005-0000-0000-00007E180000}"/>
    <cellStyle name="Komma 2 2 10 2 3 2" xfId="10261" xr:uid="{00000000-0005-0000-0000-00007F180000}"/>
    <cellStyle name="Komma 2 2 10 2 3 2 2" xfId="19815" xr:uid="{00000000-0005-0000-0000-000080180000}"/>
    <cellStyle name="Komma 2 2 10 2 3 3" xfId="15123" xr:uid="{00000000-0005-0000-0000-000081180000}"/>
    <cellStyle name="Komma 2 2 10 2 4" xfId="6829" xr:uid="{00000000-0005-0000-0000-000082180000}"/>
    <cellStyle name="Komma 2 2 10 2 4 2" xfId="16687" xr:uid="{00000000-0005-0000-0000-000083180000}"/>
    <cellStyle name="Komma 2 2 10 2 5" xfId="11989" xr:uid="{00000000-0005-0000-0000-000084180000}"/>
    <cellStyle name="Komma 2 2 10 3" xfId="2533" xr:uid="{00000000-0005-0000-0000-000085180000}"/>
    <cellStyle name="Komma 2 2 10 3 2" xfId="7687" xr:uid="{00000000-0005-0000-0000-000086180000}"/>
    <cellStyle name="Komma 2 2 10 3 2 2" xfId="17469" xr:uid="{00000000-0005-0000-0000-000087180000}"/>
    <cellStyle name="Komma 2 2 10 3 3" xfId="12775" xr:uid="{00000000-0005-0000-0000-000088180000}"/>
    <cellStyle name="Komma 2 2 10 4" xfId="4255" xr:uid="{00000000-0005-0000-0000-000089180000}"/>
    <cellStyle name="Komma 2 2 10 4 2" xfId="9403" xr:uid="{00000000-0005-0000-0000-00008A180000}"/>
    <cellStyle name="Komma 2 2 10 4 2 2" xfId="19033" xr:uid="{00000000-0005-0000-0000-00008B180000}"/>
    <cellStyle name="Komma 2 2 10 4 3" xfId="14341" xr:uid="{00000000-0005-0000-0000-00008C180000}"/>
    <cellStyle name="Komma 2 2 10 5" xfId="5971" xr:uid="{00000000-0005-0000-0000-00008D180000}"/>
    <cellStyle name="Komma 2 2 10 5 2" xfId="15905" xr:uid="{00000000-0005-0000-0000-00008E180000}"/>
    <cellStyle name="Komma 2 2 10 6" xfId="11125" xr:uid="{00000000-0005-0000-0000-00008F180000}"/>
    <cellStyle name="Komma 2 2 11" xfId="1643" xr:uid="{00000000-0005-0000-0000-000090180000}"/>
    <cellStyle name="Komma 2 2 11 2" xfId="3394" xr:uid="{00000000-0005-0000-0000-000091180000}"/>
    <cellStyle name="Komma 2 2 11 2 2" xfId="8544" xr:uid="{00000000-0005-0000-0000-000092180000}"/>
    <cellStyle name="Komma 2 2 11 2 2 2" xfId="18250" xr:uid="{00000000-0005-0000-0000-000093180000}"/>
    <cellStyle name="Komma 2 2 11 2 3" xfId="13556" xr:uid="{00000000-0005-0000-0000-000094180000}"/>
    <cellStyle name="Komma 2 2 11 3" xfId="5112" xr:uid="{00000000-0005-0000-0000-000095180000}"/>
    <cellStyle name="Komma 2 2 11 3 2" xfId="10260" xr:uid="{00000000-0005-0000-0000-000096180000}"/>
    <cellStyle name="Komma 2 2 11 3 2 2" xfId="19814" xr:uid="{00000000-0005-0000-0000-000097180000}"/>
    <cellStyle name="Komma 2 2 11 3 3" xfId="15122" xr:uid="{00000000-0005-0000-0000-000098180000}"/>
    <cellStyle name="Komma 2 2 11 4" xfId="6828" xr:uid="{00000000-0005-0000-0000-000099180000}"/>
    <cellStyle name="Komma 2 2 11 4 2" xfId="16686" xr:uid="{00000000-0005-0000-0000-00009A180000}"/>
    <cellStyle name="Komma 2 2 11 5" xfId="11988" xr:uid="{00000000-0005-0000-0000-00009B180000}"/>
    <cellStyle name="Komma 2 2 12" xfId="2532" xr:uid="{00000000-0005-0000-0000-00009C180000}"/>
    <cellStyle name="Komma 2 2 12 2" xfId="7686" xr:uid="{00000000-0005-0000-0000-00009D180000}"/>
    <cellStyle name="Komma 2 2 12 2 2" xfId="17468" xr:uid="{00000000-0005-0000-0000-00009E180000}"/>
    <cellStyle name="Komma 2 2 12 3" xfId="12774" xr:uid="{00000000-0005-0000-0000-00009F180000}"/>
    <cellStyle name="Komma 2 2 13" xfId="4254" xr:uid="{00000000-0005-0000-0000-0000A0180000}"/>
    <cellStyle name="Komma 2 2 13 2" xfId="9402" xr:uid="{00000000-0005-0000-0000-0000A1180000}"/>
    <cellStyle name="Komma 2 2 13 2 2" xfId="19032" xr:uid="{00000000-0005-0000-0000-0000A2180000}"/>
    <cellStyle name="Komma 2 2 13 3" xfId="14340" xr:uid="{00000000-0005-0000-0000-0000A3180000}"/>
    <cellStyle name="Komma 2 2 14" xfId="5970" xr:uid="{00000000-0005-0000-0000-0000A4180000}"/>
    <cellStyle name="Komma 2 2 14 2" xfId="15904" xr:uid="{00000000-0005-0000-0000-0000A5180000}"/>
    <cellStyle name="Komma 2 2 15" xfId="11124" xr:uid="{00000000-0005-0000-0000-0000A6180000}"/>
    <cellStyle name="Komma 2 2 2" xfId="300" xr:uid="{00000000-0005-0000-0000-0000A7180000}"/>
    <cellStyle name="Komma 2 2 2 10" xfId="11126" xr:uid="{00000000-0005-0000-0000-0000A8180000}"/>
    <cellStyle name="Komma 2 2 2 2" xfId="301" xr:uid="{00000000-0005-0000-0000-0000A9180000}"/>
    <cellStyle name="Komma 2 2 2 2 2" xfId="302" xr:uid="{00000000-0005-0000-0000-0000AA180000}"/>
    <cellStyle name="Komma 2 2 2 2 2 2" xfId="303" xr:uid="{00000000-0005-0000-0000-0000AB180000}"/>
    <cellStyle name="Komma 2 2 2 2 2 2 2" xfId="1648" xr:uid="{00000000-0005-0000-0000-0000AC180000}"/>
    <cellStyle name="Komma 2 2 2 2 2 2 2 2" xfId="3399" xr:uid="{00000000-0005-0000-0000-0000AD180000}"/>
    <cellStyle name="Komma 2 2 2 2 2 2 2 2 2" xfId="8549" xr:uid="{00000000-0005-0000-0000-0000AE180000}"/>
    <cellStyle name="Komma 2 2 2 2 2 2 2 2 2 2" xfId="18255" xr:uid="{00000000-0005-0000-0000-0000AF180000}"/>
    <cellStyle name="Komma 2 2 2 2 2 2 2 2 3" xfId="13561" xr:uid="{00000000-0005-0000-0000-0000B0180000}"/>
    <cellStyle name="Komma 2 2 2 2 2 2 2 3" xfId="5117" xr:uid="{00000000-0005-0000-0000-0000B1180000}"/>
    <cellStyle name="Komma 2 2 2 2 2 2 2 3 2" xfId="10265" xr:uid="{00000000-0005-0000-0000-0000B2180000}"/>
    <cellStyle name="Komma 2 2 2 2 2 2 2 3 2 2" xfId="19819" xr:uid="{00000000-0005-0000-0000-0000B3180000}"/>
    <cellStyle name="Komma 2 2 2 2 2 2 2 3 3" xfId="15127" xr:uid="{00000000-0005-0000-0000-0000B4180000}"/>
    <cellStyle name="Komma 2 2 2 2 2 2 2 4" xfId="6833" xr:uid="{00000000-0005-0000-0000-0000B5180000}"/>
    <cellStyle name="Komma 2 2 2 2 2 2 2 4 2" xfId="16691" xr:uid="{00000000-0005-0000-0000-0000B6180000}"/>
    <cellStyle name="Komma 2 2 2 2 2 2 2 5" xfId="11993" xr:uid="{00000000-0005-0000-0000-0000B7180000}"/>
    <cellStyle name="Komma 2 2 2 2 2 2 3" xfId="2537" xr:uid="{00000000-0005-0000-0000-0000B8180000}"/>
    <cellStyle name="Komma 2 2 2 2 2 2 3 2" xfId="7691" xr:uid="{00000000-0005-0000-0000-0000B9180000}"/>
    <cellStyle name="Komma 2 2 2 2 2 2 3 2 2" xfId="17473" xr:uid="{00000000-0005-0000-0000-0000BA180000}"/>
    <cellStyle name="Komma 2 2 2 2 2 2 3 3" xfId="12779" xr:uid="{00000000-0005-0000-0000-0000BB180000}"/>
    <cellStyle name="Komma 2 2 2 2 2 2 4" xfId="4259" xr:uid="{00000000-0005-0000-0000-0000BC180000}"/>
    <cellStyle name="Komma 2 2 2 2 2 2 4 2" xfId="9407" xr:uid="{00000000-0005-0000-0000-0000BD180000}"/>
    <cellStyle name="Komma 2 2 2 2 2 2 4 2 2" xfId="19037" xr:uid="{00000000-0005-0000-0000-0000BE180000}"/>
    <cellStyle name="Komma 2 2 2 2 2 2 4 3" xfId="14345" xr:uid="{00000000-0005-0000-0000-0000BF180000}"/>
    <cellStyle name="Komma 2 2 2 2 2 2 5" xfId="5975" xr:uid="{00000000-0005-0000-0000-0000C0180000}"/>
    <cellStyle name="Komma 2 2 2 2 2 2 5 2" xfId="15909" xr:uid="{00000000-0005-0000-0000-0000C1180000}"/>
    <cellStyle name="Komma 2 2 2 2 2 2 6" xfId="11129" xr:uid="{00000000-0005-0000-0000-0000C2180000}"/>
    <cellStyle name="Komma 2 2 2 2 2 3" xfId="1647" xr:uid="{00000000-0005-0000-0000-0000C3180000}"/>
    <cellStyle name="Komma 2 2 2 2 2 3 2" xfId="3398" xr:uid="{00000000-0005-0000-0000-0000C4180000}"/>
    <cellStyle name="Komma 2 2 2 2 2 3 2 2" xfId="8548" xr:uid="{00000000-0005-0000-0000-0000C5180000}"/>
    <cellStyle name="Komma 2 2 2 2 2 3 2 2 2" xfId="18254" xr:uid="{00000000-0005-0000-0000-0000C6180000}"/>
    <cellStyle name="Komma 2 2 2 2 2 3 2 3" xfId="13560" xr:uid="{00000000-0005-0000-0000-0000C7180000}"/>
    <cellStyle name="Komma 2 2 2 2 2 3 3" xfId="5116" xr:uid="{00000000-0005-0000-0000-0000C8180000}"/>
    <cellStyle name="Komma 2 2 2 2 2 3 3 2" xfId="10264" xr:uid="{00000000-0005-0000-0000-0000C9180000}"/>
    <cellStyle name="Komma 2 2 2 2 2 3 3 2 2" xfId="19818" xr:uid="{00000000-0005-0000-0000-0000CA180000}"/>
    <cellStyle name="Komma 2 2 2 2 2 3 3 3" xfId="15126" xr:uid="{00000000-0005-0000-0000-0000CB180000}"/>
    <cellStyle name="Komma 2 2 2 2 2 3 4" xfId="6832" xr:uid="{00000000-0005-0000-0000-0000CC180000}"/>
    <cellStyle name="Komma 2 2 2 2 2 3 4 2" xfId="16690" xr:uid="{00000000-0005-0000-0000-0000CD180000}"/>
    <cellStyle name="Komma 2 2 2 2 2 3 5" xfId="11992" xr:uid="{00000000-0005-0000-0000-0000CE180000}"/>
    <cellStyle name="Komma 2 2 2 2 2 4" xfId="2536" xr:uid="{00000000-0005-0000-0000-0000CF180000}"/>
    <cellStyle name="Komma 2 2 2 2 2 4 2" xfId="7690" xr:uid="{00000000-0005-0000-0000-0000D0180000}"/>
    <cellStyle name="Komma 2 2 2 2 2 4 2 2" xfId="17472" xr:uid="{00000000-0005-0000-0000-0000D1180000}"/>
    <cellStyle name="Komma 2 2 2 2 2 4 3" xfId="12778" xr:uid="{00000000-0005-0000-0000-0000D2180000}"/>
    <cellStyle name="Komma 2 2 2 2 2 5" xfId="4258" xr:uid="{00000000-0005-0000-0000-0000D3180000}"/>
    <cellStyle name="Komma 2 2 2 2 2 5 2" xfId="9406" xr:uid="{00000000-0005-0000-0000-0000D4180000}"/>
    <cellStyle name="Komma 2 2 2 2 2 5 2 2" xfId="19036" xr:uid="{00000000-0005-0000-0000-0000D5180000}"/>
    <cellStyle name="Komma 2 2 2 2 2 5 3" xfId="14344" xr:uid="{00000000-0005-0000-0000-0000D6180000}"/>
    <cellStyle name="Komma 2 2 2 2 2 6" xfId="5974" xr:uid="{00000000-0005-0000-0000-0000D7180000}"/>
    <cellStyle name="Komma 2 2 2 2 2 6 2" xfId="15908" xr:uid="{00000000-0005-0000-0000-0000D8180000}"/>
    <cellStyle name="Komma 2 2 2 2 2 7" xfId="11128" xr:uid="{00000000-0005-0000-0000-0000D9180000}"/>
    <cellStyle name="Komma 2 2 2 2 3" xfId="304" xr:uid="{00000000-0005-0000-0000-0000DA180000}"/>
    <cellStyle name="Komma 2 2 2 2 3 2" xfId="1649" xr:uid="{00000000-0005-0000-0000-0000DB180000}"/>
    <cellStyle name="Komma 2 2 2 2 3 2 2" xfId="3400" xr:uid="{00000000-0005-0000-0000-0000DC180000}"/>
    <cellStyle name="Komma 2 2 2 2 3 2 2 2" xfId="8550" xr:uid="{00000000-0005-0000-0000-0000DD180000}"/>
    <cellStyle name="Komma 2 2 2 2 3 2 2 2 2" xfId="18256" xr:uid="{00000000-0005-0000-0000-0000DE180000}"/>
    <cellStyle name="Komma 2 2 2 2 3 2 2 3" xfId="13562" xr:uid="{00000000-0005-0000-0000-0000DF180000}"/>
    <cellStyle name="Komma 2 2 2 2 3 2 3" xfId="5118" xr:uid="{00000000-0005-0000-0000-0000E0180000}"/>
    <cellStyle name="Komma 2 2 2 2 3 2 3 2" xfId="10266" xr:uid="{00000000-0005-0000-0000-0000E1180000}"/>
    <cellStyle name="Komma 2 2 2 2 3 2 3 2 2" xfId="19820" xr:uid="{00000000-0005-0000-0000-0000E2180000}"/>
    <cellStyle name="Komma 2 2 2 2 3 2 3 3" xfId="15128" xr:uid="{00000000-0005-0000-0000-0000E3180000}"/>
    <cellStyle name="Komma 2 2 2 2 3 2 4" xfId="6834" xr:uid="{00000000-0005-0000-0000-0000E4180000}"/>
    <cellStyle name="Komma 2 2 2 2 3 2 4 2" xfId="16692" xr:uid="{00000000-0005-0000-0000-0000E5180000}"/>
    <cellStyle name="Komma 2 2 2 2 3 2 5" xfId="11994" xr:uid="{00000000-0005-0000-0000-0000E6180000}"/>
    <cellStyle name="Komma 2 2 2 2 3 3" xfId="2538" xr:uid="{00000000-0005-0000-0000-0000E7180000}"/>
    <cellStyle name="Komma 2 2 2 2 3 3 2" xfId="7692" xr:uid="{00000000-0005-0000-0000-0000E8180000}"/>
    <cellStyle name="Komma 2 2 2 2 3 3 2 2" xfId="17474" xr:uid="{00000000-0005-0000-0000-0000E9180000}"/>
    <cellStyle name="Komma 2 2 2 2 3 3 3" xfId="12780" xr:uid="{00000000-0005-0000-0000-0000EA180000}"/>
    <cellStyle name="Komma 2 2 2 2 3 4" xfId="4260" xr:uid="{00000000-0005-0000-0000-0000EB180000}"/>
    <cellStyle name="Komma 2 2 2 2 3 4 2" xfId="9408" xr:uid="{00000000-0005-0000-0000-0000EC180000}"/>
    <cellStyle name="Komma 2 2 2 2 3 4 2 2" xfId="19038" xr:uid="{00000000-0005-0000-0000-0000ED180000}"/>
    <cellStyle name="Komma 2 2 2 2 3 4 3" xfId="14346" xr:uid="{00000000-0005-0000-0000-0000EE180000}"/>
    <cellStyle name="Komma 2 2 2 2 3 5" xfId="5976" xr:uid="{00000000-0005-0000-0000-0000EF180000}"/>
    <cellStyle name="Komma 2 2 2 2 3 5 2" xfId="15910" xr:uid="{00000000-0005-0000-0000-0000F0180000}"/>
    <cellStyle name="Komma 2 2 2 2 3 6" xfId="11130" xr:uid="{00000000-0005-0000-0000-0000F1180000}"/>
    <cellStyle name="Komma 2 2 2 2 4" xfId="305" xr:uid="{00000000-0005-0000-0000-0000F2180000}"/>
    <cellStyle name="Komma 2 2 2 2 4 2" xfId="1650" xr:uid="{00000000-0005-0000-0000-0000F3180000}"/>
    <cellStyle name="Komma 2 2 2 2 4 2 2" xfId="3401" xr:uid="{00000000-0005-0000-0000-0000F4180000}"/>
    <cellStyle name="Komma 2 2 2 2 4 2 2 2" xfId="8551" xr:uid="{00000000-0005-0000-0000-0000F5180000}"/>
    <cellStyle name="Komma 2 2 2 2 4 2 2 2 2" xfId="18257" xr:uid="{00000000-0005-0000-0000-0000F6180000}"/>
    <cellStyle name="Komma 2 2 2 2 4 2 2 3" xfId="13563" xr:uid="{00000000-0005-0000-0000-0000F7180000}"/>
    <cellStyle name="Komma 2 2 2 2 4 2 3" xfId="5119" xr:uid="{00000000-0005-0000-0000-0000F8180000}"/>
    <cellStyle name="Komma 2 2 2 2 4 2 3 2" xfId="10267" xr:uid="{00000000-0005-0000-0000-0000F9180000}"/>
    <cellStyle name="Komma 2 2 2 2 4 2 3 2 2" xfId="19821" xr:uid="{00000000-0005-0000-0000-0000FA180000}"/>
    <cellStyle name="Komma 2 2 2 2 4 2 3 3" xfId="15129" xr:uid="{00000000-0005-0000-0000-0000FB180000}"/>
    <cellStyle name="Komma 2 2 2 2 4 2 4" xfId="6835" xr:uid="{00000000-0005-0000-0000-0000FC180000}"/>
    <cellStyle name="Komma 2 2 2 2 4 2 4 2" xfId="16693" xr:uid="{00000000-0005-0000-0000-0000FD180000}"/>
    <cellStyle name="Komma 2 2 2 2 4 2 5" xfId="11995" xr:uid="{00000000-0005-0000-0000-0000FE180000}"/>
    <cellStyle name="Komma 2 2 2 2 4 3" xfId="2539" xr:uid="{00000000-0005-0000-0000-0000FF180000}"/>
    <cellStyle name="Komma 2 2 2 2 4 3 2" xfId="7693" xr:uid="{00000000-0005-0000-0000-000000190000}"/>
    <cellStyle name="Komma 2 2 2 2 4 3 2 2" xfId="17475" xr:uid="{00000000-0005-0000-0000-000001190000}"/>
    <cellStyle name="Komma 2 2 2 2 4 3 3" xfId="12781" xr:uid="{00000000-0005-0000-0000-000002190000}"/>
    <cellStyle name="Komma 2 2 2 2 4 4" xfId="4261" xr:uid="{00000000-0005-0000-0000-000003190000}"/>
    <cellStyle name="Komma 2 2 2 2 4 4 2" xfId="9409" xr:uid="{00000000-0005-0000-0000-000004190000}"/>
    <cellStyle name="Komma 2 2 2 2 4 4 2 2" xfId="19039" xr:uid="{00000000-0005-0000-0000-000005190000}"/>
    <cellStyle name="Komma 2 2 2 2 4 4 3" xfId="14347" xr:uid="{00000000-0005-0000-0000-000006190000}"/>
    <cellStyle name="Komma 2 2 2 2 4 5" xfId="5977" xr:uid="{00000000-0005-0000-0000-000007190000}"/>
    <cellStyle name="Komma 2 2 2 2 4 5 2" xfId="15911" xr:uid="{00000000-0005-0000-0000-000008190000}"/>
    <cellStyle name="Komma 2 2 2 2 4 6" xfId="11131" xr:uid="{00000000-0005-0000-0000-000009190000}"/>
    <cellStyle name="Komma 2 2 2 2 5" xfId="1646" xr:uid="{00000000-0005-0000-0000-00000A190000}"/>
    <cellStyle name="Komma 2 2 2 2 5 2" xfId="3397" xr:uid="{00000000-0005-0000-0000-00000B190000}"/>
    <cellStyle name="Komma 2 2 2 2 5 2 2" xfId="8547" xr:uid="{00000000-0005-0000-0000-00000C190000}"/>
    <cellStyle name="Komma 2 2 2 2 5 2 2 2" xfId="18253" xr:uid="{00000000-0005-0000-0000-00000D190000}"/>
    <cellStyle name="Komma 2 2 2 2 5 2 3" xfId="13559" xr:uid="{00000000-0005-0000-0000-00000E190000}"/>
    <cellStyle name="Komma 2 2 2 2 5 3" xfId="5115" xr:uid="{00000000-0005-0000-0000-00000F190000}"/>
    <cellStyle name="Komma 2 2 2 2 5 3 2" xfId="10263" xr:uid="{00000000-0005-0000-0000-000010190000}"/>
    <cellStyle name="Komma 2 2 2 2 5 3 2 2" xfId="19817" xr:uid="{00000000-0005-0000-0000-000011190000}"/>
    <cellStyle name="Komma 2 2 2 2 5 3 3" xfId="15125" xr:uid="{00000000-0005-0000-0000-000012190000}"/>
    <cellStyle name="Komma 2 2 2 2 5 4" xfId="6831" xr:uid="{00000000-0005-0000-0000-000013190000}"/>
    <cellStyle name="Komma 2 2 2 2 5 4 2" xfId="16689" xr:uid="{00000000-0005-0000-0000-000014190000}"/>
    <cellStyle name="Komma 2 2 2 2 5 5" xfId="11991" xr:uid="{00000000-0005-0000-0000-000015190000}"/>
    <cellStyle name="Komma 2 2 2 2 6" xfId="2535" xr:uid="{00000000-0005-0000-0000-000016190000}"/>
    <cellStyle name="Komma 2 2 2 2 6 2" xfId="7689" xr:uid="{00000000-0005-0000-0000-000017190000}"/>
    <cellStyle name="Komma 2 2 2 2 6 2 2" xfId="17471" xr:uid="{00000000-0005-0000-0000-000018190000}"/>
    <cellStyle name="Komma 2 2 2 2 6 3" xfId="12777" xr:uid="{00000000-0005-0000-0000-000019190000}"/>
    <cellStyle name="Komma 2 2 2 2 7" xfId="4257" xr:uid="{00000000-0005-0000-0000-00001A190000}"/>
    <cellStyle name="Komma 2 2 2 2 7 2" xfId="9405" xr:uid="{00000000-0005-0000-0000-00001B190000}"/>
    <cellStyle name="Komma 2 2 2 2 7 2 2" xfId="19035" xr:uid="{00000000-0005-0000-0000-00001C190000}"/>
    <cellStyle name="Komma 2 2 2 2 7 3" xfId="14343" xr:uid="{00000000-0005-0000-0000-00001D190000}"/>
    <cellStyle name="Komma 2 2 2 2 8" xfId="5973" xr:uid="{00000000-0005-0000-0000-00001E190000}"/>
    <cellStyle name="Komma 2 2 2 2 8 2" xfId="15907" xr:uid="{00000000-0005-0000-0000-00001F190000}"/>
    <cellStyle name="Komma 2 2 2 2 9" xfId="11127" xr:uid="{00000000-0005-0000-0000-000020190000}"/>
    <cellStyle name="Komma 2 2 2 3" xfId="306" xr:uid="{00000000-0005-0000-0000-000021190000}"/>
    <cellStyle name="Komma 2 2 2 3 2" xfId="307" xr:uid="{00000000-0005-0000-0000-000022190000}"/>
    <cellStyle name="Komma 2 2 2 3 2 2" xfId="1652" xr:uid="{00000000-0005-0000-0000-000023190000}"/>
    <cellStyle name="Komma 2 2 2 3 2 2 2" xfId="3403" xr:uid="{00000000-0005-0000-0000-000024190000}"/>
    <cellStyle name="Komma 2 2 2 3 2 2 2 2" xfId="8553" xr:uid="{00000000-0005-0000-0000-000025190000}"/>
    <cellStyle name="Komma 2 2 2 3 2 2 2 2 2" xfId="18259" xr:uid="{00000000-0005-0000-0000-000026190000}"/>
    <cellStyle name="Komma 2 2 2 3 2 2 2 3" xfId="13565" xr:uid="{00000000-0005-0000-0000-000027190000}"/>
    <cellStyle name="Komma 2 2 2 3 2 2 3" xfId="5121" xr:uid="{00000000-0005-0000-0000-000028190000}"/>
    <cellStyle name="Komma 2 2 2 3 2 2 3 2" xfId="10269" xr:uid="{00000000-0005-0000-0000-000029190000}"/>
    <cellStyle name="Komma 2 2 2 3 2 2 3 2 2" xfId="19823" xr:uid="{00000000-0005-0000-0000-00002A190000}"/>
    <cellStyle name="Komma 2 2 2 3 2 2 3 3" xfId="15131" xr:uid="{00000000-0005-0000-0000-00002B190000}"/>
    <cellStyle name="Komma 2 2 2 3 2 2 4" xfId="6837" xr:uid="{00000000-0005-0000-0000-00002C190000}"/>
    <cellStyle name="Komma 2 2 2 3 2 2 4 2" xfId="16695" xr:uid="{00000000-0005-0000-0000-00002D190000}"/>
    <cellStyle name="Komma 2 2 2 3 2 2 5" xfId="11997" xr:uid="{00000000-0005-0000-0000-00002E190000}"/>
    <cellStyle name="Komma 2 2 2 3 2 3" xfId="2541" xr:uid="{00000000-0005-0000-0000-00002F190000}"/>
    <cellStyle name="Komma 2 2 2 3 2 3 2" xfId="7695" xr:uid="{00000000-0005-0000-0000-000030190000}"/>
    <cellStyle name="Komma 2 2 2 3 2 3 2 2" xfId="17477" xr:uid="{00000000-0005-0000-0000-000031190000}"/>
    <cellStyle name="Komma 2 2 2 3 2 3 3" xfId="12783" xr:uid="{00000000-0005-0000-0000-000032190000}"/>
    <cellStyle name="Komma 2 2 2 3 2 4" xfId="4263" xr:uid="{00000000-0005-0000-0000-000033190000}"/>
    <cellStyle name="Komma 2 2 2 3 2 4 2" xfId="9411" xr:uid="{00000000-0005-0000-0000-000034190000}"/>
    <cellStyle name="Komma 2 2 2 3 2 4 2 2" xfId="19041" xr:uid="{00000000-0005-0000-0000-000035190000}"/>
    <cellStyle name="Komma 2 2 2 3 2 4 3" xfId="14349" xr:uid="{00000000-0005-0000-0000-000036190000}"/>
    <cellStyle name="Komma 2 2 2 3 2 5" xfId="5979" xr:uid="{00000000-0005-0000-0000-000037190000}"/>
    <cellStyle name="Komma 2 2 2 3 2 5 2" xfId="15913" xr:uid="{00000000-0005-0000-0000-000038190000}"/>
    <cellStyle name="Komma 2 2 2 3 2 6" xfId="11133" xr:uid="{00000000-0005-0000-0000-000039190000}"/>
    <cellStyle name="Komma 2 2 2 3 3" xfId="1651" xr:uid="{00000000-0005-0000-0000-00003A190000}"/>
    <cellStyle name="Komma 2 2 2 3 3 2" xfId="3402" xr:uid="{00000000-0005-0000-0000-00003B190000}"/>
    <cellStyle name="Komma 2 2 2 3 3 2 2" xfId="8552" xr:uid="{00000000-0005-0000-0000-00003C190000}"/>
    <cellStyle name="Komma 2 2 2 3 3 2 2 2" xfId="18258" xr:uid="{00000000-0005-0000-0000-00003D190000}"/>
    <cellStyle name="Komma 2 2 2 3 3 2 3" xfId="13564" xr:uid="{00000000-0005-0000-0000-00003E190000}"/>
    <cellStyle name="Komma 2 2 2 3 3 3" xfId="5120" xr:uid="{00000000-0005-0000-0000-00003F190000}"/>
    <cellStyle name="Komma 2 2 2 3 3 3 2" xfId="10268" xr:uid="{00000000-0005-0000-0000-000040190000}"/>
    <cellStyle name="Komma 2 2 2 3 3 3 2 2" xfId="19822" xr:uid="{00000000-0005-0000-0000-000041190000}"/>
    <cellStyle name="Komma 2 2 2 3 3 3 3" xfId="15130" xr:uid="{00000000-0005-0000-0000-000042190000}"/>
    <cellStyle name="Komma 2 2 2 3 3 4" xfId="6836" xr:uid="{00000000-0005-0000-0000-000043190000}"/>
    <cellStyle name="Komma 2 2 2 3 3 4 2" xfId="16694" xr:uid="{00000000-0005-0000-0000-000044190000}"/>
    <cellStyle name="Komma 2 2 2 3 3 5" xfId="11996" xr:uid="{00000000-0005-0000-0000-000045190000}"/>
    <cellStyle name="Komma 2 2 2 3 4" xfId="2540" xr:uid="{00000000-0005-0000-0000-000046190000}"/>
    <cellStyle name="Komma 2 2 2 3 4 2" xfId="7694" xr:uid="{00000000-0005-0000-0000-000047190000}"/>
    <cellStyle name="Komma 2 2 2 3 4 2 2" xfId="17476" xr:uid="{00000000-0005-0000-0000-000048190000}"/>
    <cellStyle name="Komma 2 2 2 3 4 3" xfId="12782" xr:uid="{00000000-0005-0000-0000-000049190000}"/>
    <cellStyle name="Komma 2 2 2 3 5" xfId="4262" xr:uid="{00000000-0005-0000-0000-00004A190000}"/>
    <cellStyle name="Komma 2 2 2 3 5 2" xfId="9410" xr:uid="{00000000-0005-0000-0000-00004B190000}"/>
    <cellStyle name="Komma 2 2 2 3 5 2 2" xfId="19040" xr:uid="{00000000-0005-0000-0000-00004C190000}"/>
    <cellStyle name="Komma 2 2 2 3 5 3" xfId="14348" xr:uid="{00000000-0005-0000-0000-00004D190000}"/>
    <cellStyle name="Komma 2 2 2 3 6" xfId="5978" xr:uid="{00000000-0005-0000-0000-00004E190000}"/>
    <cellStyle name="Komma 2 2 2 3 6 2" xfId="15912" xr:uid="{00000000-0005-0000-0000-00004F190000}"/>
    <cellStyle name="Komma 2 2 2 3 7" xfId="11132" xr:uid="{00000000-0005-0000-0000-000050190000}"/>
    <cellStyle name="Komma 2 2 2 4" xfId="308" xr:uid="{00000000-0005-0000-0000-000051190000}"/>
    <cellStyle name="Komma 2 2 2 4 2" xfId="1653" xr:uid="{00000000-0005-0000-0000-000052190000}"/>
    <cellStyle name="Komma 2 2 2 4 2 2" xfId="3404" xr:uid="{00000000-0005-0000-0000-000053190000}"/>
    <cellStyle name="Komma 2 2 2 4 2 2 2" xfId="8554" xr:uid="{00000000-0005-0000-0000-000054190000}"/>
    <cellStyle name="Komma 2 2 2 4 2 2 2 2" xfId="18260" xr:uid="{00000000-0005-0000-0000-000055190000}"/>
    <cellStyle name="Komma 2 2 2 4 2 2 3" xfId="13566" xr:uid="{00000000-0005-0000-0000-000056190000}"/>
    <cellStyle name="Komma 2 2 2 4 2 3" xfId="5122" xr:uid="{00000000-0005-0000-0000-000057190000}"/>
    <cellStyle name="Komma 2 2 2 4 2 3 2" xfId="10270" xr:uid="{00000000-0005-0000-0000-000058190000}"/>
    <cellStyle name="Komma 2 2 2 4 2 3 2 2" xfId="19824" xr:uid="{00000000-0005-0000-0000-000059190000}"/>
    <cellStyle name="Komma 2 2 2 4 2 3 3" xfId="15132" xr:uid="{00000000-0005-0000-0000-00005A190000}"/>
    <cellStyle name="Komma 2 2 2 4 2 4" xfId="6838" xr:uid="{00000000-0005-0000-0000-00005B190000}"/>
    <cellStyle name="Komma 2 2 2 4 2 4 2" xfId="16696" xr:uid="{00000000-0005-0000-0000-00005C190000}"/>
    <cellStyle name="Komma 2 2 2 4 2 5" xfId="11998" xr:uid="{00000000-0005-0000-0000-00005D190000}"/>
    <cellStyle name="Komma 2 2 2 4 3" xfId="2542" xr:uid="{00000000-0005-0000-0000-00005E190000}"/>
    <cellStyle name="Komma 2 2 2 4 3 2" xfId="7696" xr:uid="{00000000-0005-0000-0000-00005F190000}"/>
    <cellStyle name="Komma 2 2 2 4 3 2 2" xfId="17478" xr:uid="{00000000-0005-0000-0000-000060190000}"/>
    <cellStyle name="Komma 2 2 2 4 3 3" xfId="12784" xr:uid="{00000000-0005-0000-0000-000061190000}"/>
    <cellStyle name="Komma 2 2 2 4 4" xfId="4264" xr:uid="{00000000-0005-0000-0000-000062190000}"/>
    <cellStyle name="Komma 2 2 2 4 4 2" xfId="9412" xr:uid="{00000000-0005-0000-0000-000063190000}"/>
    <cellStyle name="Komma 2 2 2 4 4 2 2" xfId="19042" xr:uid="{00000000-0005-0000-0000-000064190000}"/>
    <cellStyle name="Komma 2 2 2 4 4 3" xfId="14350" xr:uid="{00000000-0005-0000-0000-000065190000}"/>
    <cellStyle name="Komma 2 2 2 4 5" xfId="5980" xr:uid="{00000000-0005-0000-0000-000066190000}"/>
    <cellStyle name="Komma 2 2 2 4 5 2" xfId="15914" xr:uid="{00000000-0005-0000-0000-000067190000}"/>
    <cellStyle name="Komma 2 2 2 4 6" xfId="11134" xr:uid="{00000000-0005-0000-0000-000068190000}"/>
    <cellStyle name="Komma 2 2 2 5" xfId="309" xr:uid="{00000000-0005-0000-0000-000069190000}"/>
    <cellStyle name="Komma 2 2 2 5 2" xfId="1654" xr:uid="{00000000-0005-0000-0000-00006A190000}"/>
    <cellStyle name="Komma 2 2 2 5 2 2" xfId="3405" xr:uid="{00000000-0005-0000-0000-00006B190000}"/>
    <cellStyle name="Komma 2 2 2 5 2 2 2" xfId="8555" xr:uid="{00000000-0005-0000-0000-00006C190000}"/>
    <cellStyle name="Komma 2 2 2 5 2 2 2 2" xfId="18261" xr:uid="{00000000-0005-0000-0000-00006D190000}"/>
    <cellStyle name="Komma 2 2 2 5 2 2 3" xfId="13567" xr:uid="{00000000-0005-0000-0000-00006E190000}"/>
    <cellStyle name="Komma 2 2 2 5 2 3" xfId="5123" xr:uid="{00000000-0005-0000-0000-00006F190000}"/>
    <cellStyle name="Komma 2 2 2 5 2 3 2" xfId="10271" xr:uid="{00000000-0005-0000-0000-000070190000}"/>
    <cellStyle name="Komma 2 2 2 5 2 3 2 2" xfId="19825" xr:uid="{00000000-0005-0000-0000-000071190000}"/>
    <cellStyle name="Komma 2 2 2 5 2 3 3" xfId="15133" xr:uid="{00000000-0005-0000-0000-000072190000}"/>
    <cellStyle name="Komma 2 2 2 5 2 4" xfId="6839" xr:uid="{00000000-0005-0000-0000-000073190000}"/>
    <cellStyle name="Komma 2 2 2 5 2 4 2" xfId="16697" xr:uid="{00000000-0005-0000-0000-000074190000}"/>
    <cellStyle name="Komma 2 2 2 5 2 5" xfId="11999" xr:uid="{00000000-0005-0000-0000-000075190000}"/>
    <cellStyle name="Komma 2 2 2 5 3" xfId="2543" xr:uid="{00000000-0005-0000-0000-000076190000}"/>
    <cellStyle name="Komma 2 2 2 5 3 2" xfId="7697" xr:uid="{00000000-0005-0000-0000-000077190000}"/>
    <cellStyle name="Komma 2 2 2 5 3 2 2" xfId="17479" xr:uid="{00000000-0005-0000-0000-000078190000}"/>
    <cellStyle name="Komma 2 2 2 5 3 3" xfId="12785" xr:uid="{00000000-0005-0000-0000-000079190000}"/>
    <cellStyle name="Komma 2 2 2 5 4" xfId="4265" xr:uid="{00000000-0005-0000-0000-00007A190000}"/>
    <cellStyle name="Komma 2 2 2 5 4 2" xfId="9413" xr:uid="{00000000-0005-0000-0000-00007B190000}"/>
    <cellStyle name="Komma 2 2 2 5 4 2 2" xfId="19043" xr:uid="{00000000-0005-0000-0000-00007C190000}"/>
    <cellStyle name="Komma 2 2 2 5 4 3" xfId="14351" xr:uid="{00000000-0005-0000-0000-00007D190000}"/>
    <cellStyle name="Komma 2 2 2 5 5" xfId="5981" xr:uid="{00000000-0005-0000-0000-00007E190000}"/>
    <cellStyle name="Komma 2 2 2 5 5 2" xfId="15915" xr:uid="{00000000-0005-0000-0000-00007F190000}"/>
    <cellStyle name="Komma 2 2 2 5 6" xfId="11135" xr:uid="{00000000-0005-0000-0000-000080190000}"/>
    <cellStyle name="Komma 2 2 2 6" xfId="1645" xr:uid="{00000000-0005-0000-0000-000081190000}"/>
    <cellStyle name="Komma 2 2 2 6 2" xfId="3396" xr:uid="{00000000-0005-0000-0000-000082190000}"/>
    <cellStyle name="Komma 2 2 2 6 2 2" xfId="8546" xr:uid="{00000000-0005-0000-0000-000083190000}"/>
    <cellStyle name="Komma 2 2 2 6 2 2 2" xfId="18252" xr:uid="{00000000-0005-0000-0000-000084190000}"/>
    <cellStyle name="Komma 2 2 2 6 2 3" xfId="13558" xr:uid="{00000000-0005-0000-0000-000085190000}"/>
    <cellStyle name="Komma 2 2 2 6 3" xfId="5114" xr:uid="{00000000-0005-0000-0000-000086190000}"/>
    <cellStyle name="Komma 2 2 2 6 3 2" xfId="10262" xr:uid="{00000000-0005-0000-0000-000087190000}"/>
    <cellStyle name="Komma 2 2 2 6 3 2 2" xfId="19816" xr:uid="{00000000-0005-0000-0000-000088190000}"/>
    <cellStyle name="Komma 2 2 2 6 3 3" xfId="15124" xr:uid="{00000000-0005-0000-0000-000089190000}"/>
    <cellStyle name="Komma 2 2 2 6 4" xfId="6830" xr:uid="{00000000-0005-0000-0000-00008A190000}"/>
    <cellStyle name="Komma 2 2 2 6 4 2" xfId="16688" xr:uid="{00000000-0005-0000-0000-00008B190000}"/>
    <cellStyle name="Komma 2 2 2 6 5" xfId="11990" xr:uid="{00000000-0005-0000-0000-00008C190000}"/>
    <cellStyle name="Komma 2 2 2 7" xfId="2534" xr:uid="{00000000-0005-0000-0000-00008D190000}"/>
    <cellStyle name="Komma 2 2 2 7 2" xfId="7688" xr:uid="{00000000-0005-0000-0000-00008E190000}"/>
    <cellStyle name="Komma 2 2 2 7 2 2" xfId="17470" xr:uid="{00000000-0005-0000-0000-00008F190000}"/>
    <cellStyle name="Komma 2 2 2 7 3" xfId="12776" xr:uid="{00000000-0005-0000-0000-000090190000}"/>
    <cellStyle name="Komma 2 2 2 8" xfId="4256" xr:uid="{00000000-0005-0000-0000-000091190000}"/>
    <cellStyle name="Komma 2 2 2 8 2" xfId="9404" xr:uid="{00000000-0005-0000-0000-000092190000}"/>
    <cellStyle name="Komma 2 2 2 8 2 2" xfId="19034" xr:uid="{00000000-0005-0000-0000-000093190000}"/>
    <cellStyle name="Komma 2 2 2 8 3" xfId="14342" xr:uid="{00000000-0005-0000-0000-000094190000}"/>
    <cellStyle name="Komma 2 2 2 9" xfId="5972" xr:uid="{00000000-0005-0000-0000-000095190000}"/>
    <cellStyle name="Komma 2 2 2 9 2" xfId="15906" xr:uid="{00000000-0005-0000-0000-000096190000}"/>
    <cellStyle name="Komma 2 2 3" xfId="310" xr:uid="{00000000-0005-0000-0000-000097190000}"/>
    <cellStyle name="Komma 2 2 3 10" xfId="11136" xr:uid="{00000000-0005-0000-0000-000098190000}"/>
    <cellStyle name="Komma 2 2 3 2" xfId="311" xr:uid="{00000000-0005-0000-0000-000099190000}"/>
    <cellStyle name="Komma 2 2 3 2 2" xfId="312" xr:uid="{00000000-0005-0000-0000-00009A190000}"/>
    <cellStyle name="Komma 2 2 3 2 2 2" xfId="313" xr:uid="{00000000-0005-0000-0000-00009B190000}"/>
    <cellStyle name="Komma 2 2 3 2 2 2 2" xfId="1658" xr:uid="{00000000-0005-0000-0000-00009C190000}"/>
    <cellStyle name="Komma 2 2 3 2 2 2 2 2" xfId="3409" xr:uid="{00000000-0005-0000-0000-00009D190000}"/>
    <cellStyle name="Komma 2 2 3 2 2 2 2 2 2" xfId="8559" xr:uid="{00000000-0005-0000-0000-00009E190000}"/>
    <cellStyle name="Komma 2 2 3 2 2 2 2 2 2 2" xfId="18265" xr:uid="{00000000-0005-0000-0000-00009F190000}"/>
    <cellStyle name="Komma 2 2 3 2 2 2 2 2 3" xfId="13571" xr:uid="{00000000-0005-0000-0000-0000A0190000}"/>
    <cellStyle name="Komma 2 2 3 2 2 2 2 3" xfId="5127" xr:uid="{00000000-0005-0000-0000-0000A1190000}"/>
    <cellStyle name="Komma 2 2 3 2 2 2 2 3 2" xfId="10275" xr:uid="{00000000-0005-0000-0000-0000A2190000}"/>
    <cellStyle name="Komma 2 2 3 2 2 2 2 3 2 2" xfId="19829" xr:uid="{00000000-0005-0000-0000-0000A3190000}"/>
    <cellStyle name="Komma 2 2 3 2 2 2 2 3 3" xfId="15137" xr:uid="{00000000-0005-0000-0000-0000A4190000}"/>
    <cellStyle name="Komma 2 2 3 2 2 2 2 4" xfId="6843" xr:uid="{00000000-0005-0000-0000-0000A5190000}"/>
    <cellStyle name="Komma 2 2 3 2 2 2 2 4 2" xfId="16701" xr:uid="{00000000-0005-0000-0000-0000A6190000}"/>
    <cellStyle name="Komma 2 2 3 2 2 2 2 5" xfId="12003" xr:uid="{00000000-0005-0000-0000-0000A7190000}"/>
    <cellStyle name="Komma 2 2 3 2 2 2 3" xfId="2547" xr:uid="{00000000-0005-0000-0000-0000A8190000}"/>
    <cellStyle name="Komma 2 2 3 2 2 2 3 2" xfId="7701" xr:uid="{00000000-0005-0000-0000-0000A9190000}"/>
    <cellStyle name="Komma 2 2 3 2 2 2 3 2 2" xfId="17483" xr:uid="{00000000-0005-0000-0000-0000AA190000}"/>
    <cellStyle name="Komma 2 2 3 2 2 2 3 3" xfId="12789" xr:uid="{00000000-0005-0000-0000-0000AB190000}"/>
    <cellStyle name="Komma 2 2 3 2 2 2 4" xfId="4269" xr:uid="{00000000-0005-0000-0000-0000AC190000}"/>
    <cellStyle name="Komma 2 2 3 2 2 2 4 2" xfId="9417" xr:uid="{00000000-0005-0000-0000-0000AD190000}"/>
    <cellStyle name="Komma 2 2 3 2 2 2 4 2 2" xfId="19047" xr:uid="{00000000-0005-0000-0000-0000AE190000}"/>
    <cellStyle name="Komma 2 2 3 2 2 2 4 3" xfId="14355" xr:uid="{00000000-0005-0000-0000-0000AF190000}"/>
    <cellStyle name="Komma 2 2 3 2 2 2 5" xfId="5985" xr:uid="{00000000-0005-0000-0000-0000B0190000}"/>
    <cellStyle name="Komma 2 2 3 2 2 2 5 2" xfId="15919" xr:uid="{00000000-0005-0000-0000-0000B1190000}"/>
    <cellStyle name="Komma 2 2 3 2 2 2 6" xfId="11139" xr:uid="{00000000-0005-0000-0000-0000B2190000}"/>
    <cellStyle name="Komma 2 2 3 2 2 3" xfId="1657" xr:uid="{00000000-0005-0000-0000-0000B3190000}"/>
    <cellStyle name="Komma 2 2 3 2 2 3 2" xfId="3408" xr:uid="{00000000-0005-0000-0000-0000B4190000}"/>
    <cellStyle name="Komma 2 2 3 2 2 3 2 2" xfId="8558" xr:uid="{00000000-0005-0000-0000-0000B5190000}"/>
    <cellStyle name="Komma 2 2 3 2 2 3 2 2 2" xfId="18264" xr:uid="{00000000-0005-0000-0000-0000B6190000}"/>
    <cellStyle name="Komma 2 2 3 2 2 3 2 3" xfId="13570" xr:uid="{00000000-0005-0000-0000-0000B7190000}"/>
    <cellStyle name="Komma 2 2 3 2 2 3 3" xfId="5126" xr:uid="{00000000-0005-0000-0000-0000B8190000}"/>
    <cellStyle name="Komma 2 2 3 2 2 3 3 2" xfId="10274" xr:uid="{00000000-0005-0000-0000-0000B9190000}"/>
    <cellStyle name="Komma 2 2 3 2 2 3 3 2 2" xfId="19828" xr:uid="{00000000-0005-0000-0000-0000BA190000}"/>
    <cellStyle name="Komma 2 2 3 2 2 3 3 3" xfId="15136" xr:uid="{00000000-0005-0000-0000-0000BB190000}"/>
    <cellStyle name="Komma 2 2 3 2 2 3 4" xfId="6842" xr:uid="{00000000-0005-0000-0000-0000BC190000}"/>
    <cellStyle name="Komma 2 2 3 2 2 3 4 2" xfId="16700" xr:uid="{00000000-0005-0000-0000-0000BD190000}"/>
    <cellStyle name="Komma 2 2 3 2 2 3 5" xfId="12002" xr:uid="{00000000-0005-0000-0000-0000BE190000}"/>
    <cellStyle name="Komma 2 2 3 2 2 4" xfId="2546" xr:uid="{00000000-0005-0000-0000-0000BF190000}"/>
    <cellStyle name="Komma 2 2 3 2 2 4 2" xfId="7700" xr:uid="{00000000-0005-0000-0000-0000C0190000}"/>
    <cellStyle name="Komma 2 2 3 2 2 4 2 2" xfId="17482" xr:uid="{00000000-0005-0000-0000-0000C1190000}"/>
    <cellStyle name="Komma 2 2 3 2 2 4 3" xfId="12788" xr:uid="{00000000-0005-0000-0000-0000C2190000}"/>
    <cellStyle name="Komma 2 2 3 2 2 5" xfId="4268" xr:uid="{00000000-0005-0000-0000-0000C3190000}"/>
    <cellStyle name="Komma 2 2 3 2 2 5 2" xfId="9416" xr:uid="{00000000-0005-0000-0000-0000C4190000}"/>
    <cellStyle name="Komma 2 2 3 2 2 5 2 2" xfId="19046" xr:uid="{00000000-0005-0000-0000-0000C5190000}"/>
    <cellStyle name="Komma 2 2 3 2 2 5 3" xfId="14354" xr:uid="{00000000-0005-0000-0000-0000C6190000}"/>
    <cellStyle name="Komma 2 2 3 2 2 6" xfId="5984" xr:uid="{00000000-0005-0000-0000-0000C7190000}"/>
    <cellStyle name="Komma 2 2 3 2 2 6 2" xfId="15918" xr:uid="{00000000-0005-0000-0000-0000C8190000}"/>
    <cellStyle name="Komma 2 2 3 2 2 7" xfId="11138" xr:uid="{00000000-0005-0000-0000-0000C9190000}"/>
    <cellStyle name="Komma 2 2 3 2 3" xfId="314" xr:uid="{00000000-0005-0000-0000-0000CA190000}"/>
    <cellStyle name="Komma 2 2 3 2 3 2" xfId="1659" xr:uid="{00000000-0005-0000-0000-0000CB190000}"/>
    <cellStyle name="Komma 2 2 3 2 3 2 2" xfId="3410" xr:uid="{00000000-0005-0000-0000-0000CC190000}"/>
    <cellStyle name="Komma 2 2 3 2 3 2 2 2" xfId="8560" xr:uid="{00000000-0005-0000-0000-0000CD190000}"/>
    <cellStyle name="Komma 2 2 3 2 3 2 2 2 2" xfId="18266" xr:uid="{00000000-0005-0000-0000-0000CE190000}"/>
    <cellStyle name="Komma 2 2 3 2 3 2 2 3" xfId="13572" xr:uid="{00000000-0005-0000-0000-0000CF190000}"/>
    <cellStyle name="Komma 2 2 3 2 3 2 3" xfId="5128" xr:uid="{00000000-0005-0000-0000-0000D0190000}"/>
    <cellStyle name="Komma 2 2 3 2 3 2 3 2" xfId="10276" xr:uid="{00000000-0005-0000-0000-0000D1190000}"/>
    <cellStyle name="Komma 2 2 3 2 3 2 3 2 2" xfId="19830" xr:uid="{00000000-0005-0000-0000-0000D2190000}"/>
    <cellStyle name="Komma 2 2 3 2 3 2 3 3" xfId="15138" xr:uid="{00000000-0005-0000-0000-0000D3190000}"/>
    <cellStyle name="Komma 2 2 3 2 3 2 4" xfId="6844" xr:uid="{00000000-0005-0000-0000-0000D4190000}"/>
    <cellStyle name="Komma 2 2 3 2 3 2 4 2" xfId="16702" xr:uid="{00000000-0005-0000-0000-0000D5190000}"/>
    <cellStyle name="Komma 2 2 3 2 3 2 5" xfId="12004" xr:uid="{00000000-0005-0000-0000-0000D6190000}"/>
    <cellStyle name="Komma 2 2 3 2 3 3" xfId="2548" xr:uid="{00000000-0005-0000-0000-0000D7190000}"/>
    <cellStyle name="Komma 2 2 3 2 3 3 2" xfId="7702" xr:uid="{00000000-0005-0000-0000-0000D8190000}"/>
    <cellStyle name="Komma 2 2 3 2 3 3 2 2" xfId="17484" xr:uid="{00000000-0005-0000-0000-0000D9190000}"/>
    <cellStyle name="Komma 2 2 3 2 3 3 3" xfId="12790" xr:uid="{00000000-0005-0000-0000-0000DA190000}"/>
    <cellStyle name="Komma 2 2 3 2 3 4" xfId="4270" xr:uid="{00000000-0005-0000-0000-0000DB190000}"/>
    <cellStyle name="Komma 2 2 3 2 3 4 2" xfId="9418" xr:uid="{00000000-0005-0000-0000-0000DC190000}"/>
    <cellStyle name="Komma 2 2 3 2 3 4 2 2" xfId="19048" xr:uid="{00000000-0005-0000-0000-0000DD190000}"/>
    <cellStyle name="Komma 2 2 3 2 3 4 3" xfId="14356" xr:uid="{00000000-0005-0000-0000-0000DE190000}"/>
    <cellStyle name="Komma 2 2 3 2 3 5" xfId="5986" xr:uid="{00000000-0005-0000-0000-0000DF190000}"/>
    <cellStyle name="Komma 2 2 3 2 3 5 2" xfId="15920" xr:uid="{00000000-0005-0000-0000-0000E0190000}"/>
    <cellStyle name="Komma 2 2 3 2 3 6" xfId="11140" xr:uid="{00000000-0005-0000-0000-0000E1190000}"/>
    <cellStyle name="Komma 2 2 3 2 4" xfId="315" xr:uid="{00000000-0005-0000-0000-0000E2190000}"/>
    <cellStyle name="Komma 2 2 3 2 4 2" xfId="1660" xr:uid="{00000000-0005-0000-0000-0000E3190000}"/>
    <cellStyle name="Komma 2 2 3 2 4 2 2" xfId="3411" xr:uid="{00000000-0005-0000-0000-0000E4190000}"/>
    <cellStyle name="Komma 2 2 3 2 4 2 2 2" xfId="8561" xr:uid="{00000000-0005-0000-0000-0000E5190000}"/>
    <cellStyle name="Komma 2 2 3 2 4 2 2 2 2" xfId="18267" xr:uid="{00000000-0005-0000-0000-0000E6190000}"/>
    <cellStyle name="Komma 2 2 3 2 4 2 2 3" xfId="13573" xr:uid="{00000000-0005-0000-0000-0000E7190000}"/>
    <cellStyle name="Komma 2 2 3 2 4 2 3" xfId="5129" xr:uid="{00000000-0005-0000-0000-0000E8190000}"/>
    <cellStyle name="Komma 2 2 3 2 4 2 3 2" xfId="10277" xr:uid="{00000000-0005-0000-0000-0000E9190000}"/>
    <cellStyle name="Komma 2 2 3 2 4 2 3 2 2" xfId="19831" xr:uid="{00000000-0005-0000-0000-0000EA190000}"/>
    <cellStyle name="Komma 2 2 3 2 4 2 3 3" xfId="15139" xr:uid="{00000000-0005-0000-0000-0000EB190000}"/>
    <cellStyle name="Komma 2 2 3 2 4 2 4" xfId="6845" xr:uid="{00000000-0005-0000-0000-0000EC190000}"/>
    <cellStyle name="Komma 2 2 3 2 4 2 4 2" xfId="16703" xr:uid="{00000000-0005-0000-0000-0000ED190000}"/>
    <cellStyle name="Komma 2 2 3 2 4 2 5" xfId="12005" xr:uid="{00000000-0005-0000-0000-0000EE190000}"/>
    <cellStyle name="Komma 2 2 3 2 4 3" xfId="2549" xr:uid="{00000000-0005-0000-0000-0000EF190000}"/>
    <cellStyle name="Komma 2 2 3 2 4 3 2" xfId="7703" xr:uid="{00000000-0005-0000-0000-0000F0190000}"/>
    <cellStyle name="Komma 2 2 3 2 4 3 2 2" xfId="17485" xr:uid="{00000000-0005-0000-0000-0000F1190000}"/>
    <cellStyle name="Komma 2 2 3 2 4 3 3" xfId="12791" xr:uid="{00000000-0005-0000-0000-0000F2190000}"/>
    <cellStyle name="Komma 2 2 3 2 4 4" xfId="4271" xr:uid="{00000000-0005-0000-0000-0000F3190000}"/>
    <cellStyle name="Komma 2 2 3 2 4 4 2" xfId="9419" xr:uid="{00000000-0005-0000-0000-0000F4190000}"/>
    <cellStyle name="Komma 2 2 3 2 4 4 2 2" xfId="19049" xr:uid="{00000000-0005-0000-0000-0000F5190000}"/>
    <cellStyle name="Komma 2 2 3 2 4 4 3" xfId="14357" xr:uid="{00000000-0005-0000-0000-0000F6190000}"/>
    <cellStyle name="Komma 2 2 3 2 4 5" xfId="5987" xr:uid="{00000000-0005-0000-0000-0000F7190000}"/>
    <cellStyle name="Komma 2 2 3 2 4 5 2" xfId="15921" xr:uid="{00000000-0005-0000-0000-0000F8190000}"/>
    <cellStyle name="Komma 2 2 3 2 4 6" xfId="11141" xr:uid="{00000000-0005-0000-0000-0000F9190000}"/>
    <cellStyle name="Komma 2 2 3 2 5" xfId="1656" xr:uid="{00000000-0005-0000-0000-0000FA190000}"/>
    <cellStyle name="Komma 2 2 3 2 5 2" xfId="3407" xr:uid="{00000000-0005-0000-0000-0000FB190000}"/>
    <cellStyle name="Komma 2 2 3 2 5 2 2" xfId="8557" xr:uid="{00000000-0005-0000-0000-0000FC190000}"/>
    <cellStyle name="Komma 2 2 3 2 5 2 2 2" xfId="18263" xr:uid="{00000000-0005-0000-0000-0000FD190000}"/>
    <cellStyle name="Komma 2 2 3 2 5 2 3" xfId="13569" xr:uid="{00000000-0005-0000-0000-0000FE190000}"/>
    <cellStyle name="Komma 2 2 3 2 5 3" xfId="5125" xr:uid="{00000000-0005-0000-0000-0000FF190000}"/>
    <cellStyle name="Komma 2 2 3 2 5 3 2" xfId="10273" xr:uid="{00000000-0005-0000-0000-0000001A0000}"/>
    <cellStyle name="Komma 2 2 3 2 5 3 2 2" xfId="19827" xr:uid="{00000000-0005-0000-0000-0000011A0000}"/>
    <cellStyle name="Komma 2 2 3 2 5 3 3" xfId="15135" xr:uid="{00000000-0005-0000-0000-0000021A0000}"/>
    <cellStyle name="Komma 2 2 3 2 5 4" xfId="6841" xr:uid="{00000000-0005-0000-0000-0000031A0000}"/>
    <cellStyle name="Komma 2 2 3 2 5 4 2" xfId="16699" xr:uid="{00000000-0005-0000-0000-0000041A0000}"/>
    <cellStyle name="Komma 2 2 3 2 5 5" xfId="12001" xr:uid="{00000000-0005-0000-0000-0000051A0000}"/>
    <cellStyle name="Komma 2 2 3 2 6" xfId="2545" xr:uid="{00000000-0005-0000-0000-0000061A0000}"/>
    <cellStyle name="Komma 2 2 3 2 6 2" xfId="7699" xr:uid="{00000000-0005-0000-0000-0000071A0000}"/>
    <cellStyle name="Komma 2 2 3 2 6 2 2" xfId="17481" xr:uid="{00000000-0005-0000-0000-0000081A0000}"/>
    <cellStyle name="Komma 2 2 3 2 6 3" xfId="12787" xr:uid="{00000000-0005-0000-0000-0000091A0000}"/>
    <cellStyle name="Komma 2 2 3 2 7" xfId="4267" xr:uid="{00000000-0005-0000-0000-00000A1A0000}"/>
    <cellStyle name="Komma 2 2 3 2 7 2" xfId="9415" xr:uid="{00000000-0005-0000-0000-00000B1A0000}"/>
    <cellStyle name="Komma 2 2 3 2 7 2 2" xfId="19045" xr:uid="{00000000-0005-0000-0000-00000C1A0000}"/>
    <cellStyle name="Komma 2 2 3 2 7 3" xfId="14353" xr:uid="{00000000-0005-0000-0000-00000D1A0000}"/>
    <cellStyle name="Komma 2 2 3 2 8" xfId="5983" xr:uid="{00000000-0005-0000-0000-00000E1A0000}"/>
    <cellStyle name="Komma 2 2 3 2 8 2" xfId="15917" xr:uid="{00000000-0005-0000-0000-00000F1A0000}"/>
    <cellStyle name="Komma 2 2 3 2 9" xfId="11137" xr:uid="{00000000-0005-0000-0000-0000101A0000}"/>
    <cellStyle name="Komma 2 2 3 3" xfId="316" xr:uid="{00000000-0005-0000-0000-0000111A0000}"/>
    <cellStyle name="Komma 2 2 3 3 2" xfId="317" xr:uid="{00000000-0005-0000-0000-0000121A0000}"/>
    <cellStyle name="Komma 2 2 3 3 2 2" xfId="1662" xr:uid="{00000000-0005-0000-0000-0000131A0000}"/>
    <cellStyle name="Komma 2 2 3 3 2 2 2" xfId="3413" xr:uid="{00000000-0005-0000-0000-0000141A0000}"/>
    <cellStyle name="Komma 2 2 3 3 2 2 2 2" xfId="8563" xr:uid="{00000000-0005-0000-0000-0000151A0000}"/>
    <cellStyle name="Komma 2 2 3 3 2 2 2 2 2" xfId="18269" xr:uid="{00000000-0005-0000-0000-0000161A0000}"/>
    <cellStyle name="Komma 2 2 3 3 2 2 2 3" xfId="13575" xr:uid="{00000000-0005-0000-0000-0000171A0000}"/>
    <cellStyle name="Komma 2 2 3 3 2 2 3" xfId="5131" xr:uid="{00000000-0005-0000-0000-0000181A0000}"/>
    <cellStyle name="Komma 2 2 3 3 2 2 3 2" xfId="10279" xr:uid="{00000000-0005-0000-0000-0000191A0000}"/>
    <cellStyle name="Komma 2 2 3 3 2 2 3 2 2" xfId="19833" xr:uid="{00000000-0005-0000-0000-00001A1A0000}"/>
    <cellStyle name="Komma 2 2 3 3 2 2 3 3" xfId="15141" xr:uid="{00000000-0005-0000-0000-00001B1A0000}"/>
    <cellStyle name="Komma 2 2 3 3 2 2 4" xfId="6847" xr:uid="{00000000-0005-0000-0000-00001C1A0000}"/>
    <cellStyle name="Komma 2 2 3 3 2 2 4 2" xfId="16705" xr:uid="{00000000-0005-0000-0000-00001D1A0000}"/>
    <cellStyle name="Komma 2 2 3 3 2 2 5" xfId="12007" xr:uid="{00000000-0005-0000-0000-00001E1A0000}"/>
    <cellStyle name="Komma 2 2 3 3 2 3" xfId="2551" xr:uid="{00000000-0005-0000-0000-00001F1A0000}"/>
    <cellStyle name="Komma 2 2 3 3 2 3 2" xfId="7705" xr:uid="{00000000-0005-0000-0000-0000201A0000}"/>
    <cellStyle name="Komma 2 2 3 3 2 3 2 2" xfId="17487" xr:uid="{00000000-0005-0000-0000-0000211A0000}"/>
    <cellStyle name="Komma 2 2 3 3 2 3 3" xfId="12793" xr:uid="{00000000-0005-0000-0000-0000221A0000}"/>
    <cellStyle name="Komma 2 2 3 3 2 4" xfId="4273" xr:uid="{00000000-0005-0000-0000-0000231A0000}"/>
    <cellStyle name="Komma 2 2 3 3 2 4 2" xfId="9421" xr:uid="{00000000-0005-0000-0000-0000241A0000}"/>
    <cellStyle name="Komma 2 2 3 3 2 4 2 2" xfId="19051" xr:uid="{00000000-0005-0000-0000-0000251A0000}"/>
    <cellStyle name="Komma 2 2 3 3 2 4 3" xfId="14359" xr:uid="{00000000-0005-0000-0000-0000261A0000}"/>
    <cellStyle name="Komma 2 2 3 3 2 5" xfId="5989" xr:uid="{00000000-0005-0000-0000-0000271A0000}"/>
    <cellStyle name="Komma 2 2 3 3 2 5 2" xfId="15923" xr:uid="{00000000-0005-0000-0000-0000281A0000}"/>
    <cellStyle name="Komma 2 2 3 3 2 6" xfId="11143" xr:uid="{00000000-0005-0000-0000-0000291A0000}"/>
    <cellStyle name="Komma 2 2 3 3 3" xfId="1661" xr:uid="{00000000-0005-0000-0000-00002A1A0000}"/>
    <cellStyle name="Komma 2 2 3 3 3 2" xfId="3412" xr:uid="{00000000-0005-0000-0000-00002B1A0000}"/>
    <cellStyle name="Komma 2 2 3 3 3 2 2" xfId="8562" xr:uid="{00000000-0005-0000-0000-00002C1A0000}"/>
    <cellStyle name="Komma 2 2 3 3 3 2 2 2" xfId="18268" xr:uid="{00000000-0005-0000-0000-00002D1A0000}"/>
    <cellStyle name="Komma 2 2 3 3 3 2 3" xfId="13574" xr:uid="{00000000-0005-0000-0000-00002E1A0000}"/>
    <cellStyle name="Komma 2 2 3 3 3 3" xfId="5130" xr:uid="{00000000-0005-0000-0000-00002F1A0000}"/>
    <cellStyle name="Komma 2 2 3 3 3 3 2" xfId="10278" xr:uid="{00000000-0005-0000-0000-0000301A0000}"/>
    <cellStyle name="Komma 2 2 3 3 3 3 2 2" xfId="19832" xr:uid="{00000000-0005-0000-0000-0000311A0000}"/>
    <cellStyle name="Komma 2 2 3 3 3 3 3" xfId="15140" xr:uid="{00000000-0005-0000-0000-0000321A0000}"/>
    <cellStyle name="Komma 2 2 3 3 3 4" xfId="6846" xr:uid="{00000000-0005-0000-0000-0000331A0000}"/>
    <cellStyle name="Komma 2 2 3 3 3 4 2" xfId="16704" xr:uid="{00000000-0005-0000-0000-0000341A0000}"/>
    <cellStyle name="Komma 2 2 3 3 3 5" xfId="12006" xr:uid="{00000000-0005-0000-0000-0000351A0000}"/>
    <cellStyle name="Komma 2 2 3 3 4" xfId="2550" xr:uid="{00000000-0005-0000-0000-0000361A0000}"/>
    <cellStyle name="Komma 2 2 3 3 4 2" xfId="7704" xr:uid="{00000000-0005-0000-0000-0000371A0000}"/>
    <cellStyle name="Komma 2 2 3 3 4 2 2" xfId="17486" xr:uid="{00000000-0005-0000-0000-0000381A0000}"/>
    <cellStyle name="Komma 2 2 3 3 4 3" xfId="12792" xr:uid="{00000000-0005-0000-0000-0000391A0000}"/>
    <cellStyle name="Komma 2 2 3 3 5" xfId="4272" xr:uid="{00000000-0005-0000-0000-00003A1A0000}"/>
    <cellStyle name="Komma 2 2 3 3 5 2" xfId="9420" xr:uid="{00000000-0005-0000-0000-00003B1A0000}"/>
    <cellStyle name="Komma 2 2 3 3 5 2 2" xfId="19050" xr:uid="{00000000-0005-0000-0000-00003C1A0000}"/>
    <cellStyle name="Komma 2 2 3 3 5 3" xfId="14358" xr:uid="{00000000-0005-0000-0000-00003D1A0000}"/>
    <cellStyle name="Komma 2 2 3 3 6" xfId="5988" xr:uid="{00000000-0005-0000-0000-00003E1A0000}"/>
    <cellStyle name="Komma 2 2 3 3 6 2" xfId="15922" xr:uid="{00000000-0005-0000-0000-00003F1A0000}"/>
    <cellStyle name="Komma 2 2 3 3 7" xfId="11142" xr:uid="{00000000-0005-0000-0000-0000401A0000}"/>
    <cellStyle name="Komma 2 2 3 4" xfId="318" xr:uid="{00000000-0005-0000-0000-0000411A0000}"/>
    <cellStyle name="Komma 2 2 3 4 2" xfId="1663" xr:uid="{00000000-0005-0000-0000-0000421A0000}"/>
    <cellStyle name="Komma 2 2 3 4 2 2" xfId="3414" xr:uid="{00000000-0005-0000-0000-0000431A0000}"/>
    <cellStyle name="Komma 2 2 3 4 2 2 2" xfId="8564" xr:uid="{00000000-0005-0000-0000-0000441A0000}"/>
    <cellStyle name="Komma 2 2 3 4 2 2 2 2" xfId="18270" xr:uid="{00000000-0005-0000-0000-0000451A0000}"/>
    <cellStyle name="Komma 2 2 3 4 2 2 3" xfId="13576" xr:uid="{00000000-0005-0000-0000-0000461A0000}"/>
    <cellStyle name="Komma 2 2 3 4 2 3" xfId="5132" xr:uid="{00000000-0005-0000-0000-0000471A0000}"/>
    <cellStyle name="Komma 2 2 3 4 2 3 2" xfId="10280" xr:uid="{00000000-0005-0000-0000-0000481A0000}"/>
    <cellStyle name="Komma 2 2 3 4 2 3 2 2" xfId="19834" xr:uid="{00000000-0005-0000-0000-0000491A0000}"/>
    <cellStyle name="Komma 2 2 3 4 2 3 3" xfId="15142" xr:uid="{00000000-0005-0000-0000-00004A1A0000}"/>
    <cellStyle name="Komma 2 2 3 4 2 4" xfId="6848" xr:uid="{00000000-0005-0000-0000-00004B1A0000}"/>
    <cellStyle name="Komma 2 2 3 4 2 4 2" xfId="16706" xr:uid="{00000000-0005-0000-0000-00004C1A0000}"/>
    <cellStyle name="Komma 2 2 3 4 2 5" xfId="12008" xr:uid="{00000000-0005-0000-0000-00004D1A0000}"/>
    <cellStyle name="Komma 2 2 3 4 3" xfId="2552" xr:uid="{00000000-0005-0000-0000-00004E1A0000}"/>
    <cellStyle name="Komma 2 2 3 4 3 2" xfId="7706" xr:uid="{00000000-0005-0000-0000-00004F1A0000}"/>
    <cellStyle name="Komma 2 2 3 4 3 2 2" xfId="17488" xr:uid="{00000000-0005-0000-0000-0000501A0000}"/>
    <cellStyle name="Komma 2 2 3 4 3 3" xfId="12794" xr:uid="{00000000-0005-0000-0000-0000511A0000}"/>
    <cellStyle name="Komma 2 2 3 4 4" xfId="4274" xr:uid="{00000000-0005-0000-0000-0000521A0000}"/>
    <cellStyle name="Komma 2 2 3 4 4 2" xfId="9422" xr:uid="{00000000-0005-0000-0000-0000531A0000}"/>
    <cellStyle name="Komma 2 2 3 4 4 2 2" xfId="19052" xr:uid="{00000000-0005-0000-0000-0000541A0000}"/>
    <cellStyle name="Komma 2 2 3 4 4 3" xfId="14360" xr:uid="{00000000-0005-0000-0000-0000551A0000}"/>
    <cellStyle name="Komma 2 2 3 4 5" xfId="5990" xr:uid="{00000000-0005-0000-0000-0000561A0000}"/>
    <cellStyle name="Komma 2 2 3 4 5 2" xfId="15924" xr:uid="{00000000-0005-0000-0000-0000571A0000}"/>
    <cellStyle name="Komma 2 2 3 4 6" xfId="11144" xr:uid="{00000000-0005-0000-0000-0000581A0000}"/>
    <cellStyle name="Komma 2 2 3 5" xfId="319" xr:uid="{00000000-0005-0000-0000-0000591A0000}"/>
    <cellStyle name="Komma 2 2 3 5 2" xfId="1664" xr:uid="{00000000-0005-0000-0000-00005A1A0000}"/>
    <cellStyle name="Komma 2 2 3 5 2 2" xfId="3415" xr:uid="{00000000-0005-0000-0000-00005B1A0000}"/>
    <cellStyle name="Komma 2 2 3 5 2 2 2" xfId="8565" xr:uid="{00000000-0005-0000-0000-00005C1A0000}"/>
    <cellStyle name="Komma 2 2 3 5 2 2 2 2" xfId="18271" xr:uid="{00000000-0005-0000-0000-00005D1A0000}"/>
    <cellStyle name="Komma 2 2 3 5 2 2 3" xfId="13577" xr:uid="{00000000-0005-0000-0000-00005E1A0000}"/>
    <cellStyle name="Komma 2 2 3 5 2 3" xfId="5133" xr:uid="{00000000-0005-0000-0000-00005F1A0000}"/>
    <cellStyle name="Komma 2 2 3 5 2 3 2" xfId="10281" xr:uid="{00000000-0005-0000-0000-0000601A0000}"/>
    <cellStyle name="Komma 2 2 3 5 2 3 2 2" xfId="19835" xr:uid="{00000000-0005-0000-0000-0000611A0000}"/>
    <cellStyle name="Komma 2 2 3 5 2 3 3" xfId="15143" xr:uid="{00000000-0005-0000-0000-0000621A0000}"/>
    <cellStyle name="Komma 2 2 3 5 2 4" xfId="6849" xr:uid="{00000000-0005-0000-0000-0000631A0000}"/>
    <cellStyle name="Komma 2 2 3 5 2 4 2" xfId="16707" xr:uid="{00000000-0005-0000-0000-0000641A0000}"/>
    <cellStyle name="Komma 2 2 3 5 2 5" xfId="12009" xr:uid="{00000000-0005-0000-0000-0000651A0000}"/>
    <cellStyle name="Komma 2 2 3 5 3" xfId="2553" xr:uid="{00000000-0005-0000-0000-0000661A0000}"/>
    <cellStyle name="Komma 2 2 3 5 3 2" xfId="7707" xr:uid="{00000000-0005-0000-0000-0000671A0000}"/>
    <cellStyle name="Komma 2 2 3 5 3 2 2" xfId="17489" xr:uid="{00000000-0005-0000-0000-0000681A0000}"/>
    <cellStyle name="Komma 2 2 3 5 3 3" xfId="12795" xr:uid="{00000000-0005-0000-0000-0000691A0000}"/>
    <cellStyle name="Komma 2 2 3 5 4" xfId="4275" xr:uid="{00000000-0005-0000-0000-00006A1A0000}"/>
    <cellStyle name="Komma 2 2 3 5 4 2" xfId="9423" xr:uid="{00000000-0005-0000-0000-00006B1A0000}"/>
    <cellStyle name="Komma 2 2 3 5 4 2 2" xfId="19053" xr:uid="{00000000-0005-0000-0000-00006C1A0000}"/>
    <cellStyle name="Komma 2 2 3 5 4 3" xfId="14361" xr:uid="{00000000-0005-0000-0000-00006D1A0000}"/>
    <cellStyle name="Komma 2 2 3 5 5" xfId="5991" xr:uid="{00000000-0005-0000-0000-00006E1A0000}"/>
    <cellStyle name="Komma 2 2 3 5 5 2" xfId="15925" xr:uid="{00000000-0005-0000-0000-00006F1A0000}"/>
    <cellStyle name="Komma 2 2 3 5 6" xfId="11145" xr:uid="{00000000-0005-0000-0000-0000701A0000}"/>
    <cellStyle name="Komma 2 2 3 6" xfId="1655" xr:uid="{00000000-0005-0000-0000-0000711A0000}"/>
    <cellStyle name="Komma 2 2 3 6 2" xfId="3406" xr:uid="{00000000-0005-0000-0000-0000721A0000}"/>
    <cellStyle name="Komma 2 2 3 6 2 2" xfId="8556" xr:uid="{00000000-0005-0000-0000-0000731A0000}"/>
    <cellStyle name="Komma 2 2 3 6 2 2 2" xfId="18262" xr:uid="{00000000-0005-0000-0000-0000741A0000}"/>
    <cellStyle name="Komma 2 2 3 6 2 3" xfId="13568" xr:uid="{00000000-0005-0000-0000-0000751A0000}"/>
    <cellStyle name="Komma 2 2 3 6 3" xfId="5124" xr:uid="{00000000-0005-0000-0000-0000761A0000}"/>
    <cellStyle name="Komma 2 2 3 6 3 2" xfId="10272" xr:uid="{00000000-0005-0000-0000-0000771A0000}"/>
    <cellStyle name="Komma 2 2 3 6 3 2 2" xfId="19826" xr:uid="{00000000-0005-0000-0000-0000781A0000}"/>
    <cellStyle name="Komma 2 2 3 6 3 3" xfId="15134" xr:uid="{00000000-0005-0000-0000-0000791A0000}"/>
    <cellStyle name="Komma 2 2 3 6 4" xfId="6840" xr:uid="{00000000-0005-0000-0000-00007A1A0000}"/>
    <cellStyle name="Komma 2 2 3 6 4 2" xfId="16698" xr:uid="{00000000-0005-0000-0000-00007B1A0000}"/>
    <cellStyle name="Komma 2 2 3 6 5" xfId="12000" xr:uid="{00000000-0005-0000-0000-00007C1A0000}"/>
    <cellStyle name="Komma 2 2 3 7" xfId="2544" xr:uid="{00000000-0005-0000-0000-00007D1A0000}"/>
    <cellStyle name="Komma 2 2 3 7 2" xfId="7698" xr:uid="{00000000-0005-0000-0000-00007E1A0000}"/>
    <cellStyle name="Komma 2 2 3 7 2 2" xfId="17480" xr:uid="{00000000-0005-0000-0000-00007F1A0000}"/>
    <cellStyle name="Komma 2 2 3 7 3" xfId="12786" xr:uid="{00000000-0005-0000-0000-0000801A0000}"/>
    <cellStyle name="Komma 2 2 3 8" xfId="4266" xr:uid="{00000000-0005-0000-0000-0000811A0000}"/>
    <cellStyle name="Komma 2 2 3 8 2" xfId="9414" xr:uid="{00000000-0005-0000-0000-0000821A0000}"/>
    <cellStyle name="Komma 2 2 3 8 2 2" xfId="19044" xr:uid="{00000000-0005-0000-0000-0000831A0000}"/>
    <cellStyle name="Komma 2 2 3 8 3" xfId="14352" xr:uid="{00000000-0005-0000-0000-0000841A0000}"/>
    <cellStyle name="Komma 2 2 3 9" xfId="5982" xr:uid="{00000000-0005-0000-0000-0000851A0000}"/>
    <cellStyle name="Komma 2 2 3 9 2" xfId="15916" xr:uid="{00000000-0005-0000-0000-0000861A0000}"/>
    <cellStyle name="Komma 2 2 4" xfId="320" xr:uid="{00000000-0005-0000-0000-0000871A0000}"/>
    <cellStyle name="Komma 2 2 4 10" xfId="11146" xr:uid="{00000000-0005-0000-0000-0000881A0000}"/>
    <cellStyle name="Komma 2 2 4 2" xfId="321" xr:uid="{00000000-0005-0000-0000-0000891A0000}"/>
    <cellStyle name="Komma 2 2 4 2 2" xfId="322" xr:uid="{00000000-0005-0000-0000-00008A1A0000}"/>
    <cellStyle name="Komma 2 2 4 2 2 2" xfId="323" xr:uid="{00000000-0005-0000-0000-00008B1A0000}"/>
    <cellStyle name="Komma 2 2 4 2 2 2 2" xfId="1668" xr:uid="{00000000-0005-0000-0000-00008C1A0000}"/>
    <cellStyle name="Komma 2 2 4 2 2 2 2 2" xfId="3419" xr:uid="{00000000-0005-0000-0000-00008D1A0000}"/>
    <cellStyle name="Komma 2 2 4 2 2 2 2 2 2" xfId="8569" xr:uid="{00000000-0005-0000-0000-00008E1A0000}"/>
    <cellStyle name="Komma 2 2 4 2 2 2 2 2 2 2" xfId="18275" xr:uid="{00000000-0005-0000-0000-00008F1A0000}"/>
    <cellStyle name="Komma 2 2 4 2 2 2 2 2 3" xfId="13581" xr:uid="{00000000-0005-0000-0000-0000901A0000}"/>
    <cellStyle name="Komma 2 2 4 2 2 2 2 3" xfId="5137" xr:uid="{00000000-0005-0000-0000-0000911A0000}"/>
    <cellStyle name="Komma 2 2 4 2 2 2 2 3 2" xfId="10285" xr:uid="{00000000-0005-0000-0000-0000921A0000}"/>
    <cellStyle name="Komma 2 2 4 2 2 2 2 3 2 2" xfId="19839" xr:uid="{00000000-0005-0000-0000-0000931A0000}"/>
    <cellStyle name="Komma 2 2 4 2 2 2 2 3 3" xfId="15147" xr:uid="{00000000-0005-0000-0000-0000941A0000}"/>
    <cellStyle name="Komma 2 2 4 2 2 2 2 4" xfId="6853" xr:uid="{00000000-0005-0000-0000-0000951A0000}"/>
    <cellStyle name="Komma 2 2 4 2 2 2 2 4 2" xfId="16711" xr:uid="{00000000-0005-0000-0000-0000961A0000}"/>
    <cellStyle name="Komma 2 2 4 2 2 2 2 5" xfId="12013" xr:uid="{00000000-0005-0000-0000-0000971A0000}"/>
    <cellStyle name="Komma 2 2 4 2 2 2 3" xfId="2557" xr:uid="{00000000-0005-0000-0000-0000981A0000}"/>
    <cellStyle name="Komma 2 2 4 2 2 2 3 2" xfId="7711" xr:uid="{00000000-0005-0000-0000-0000991A0000}"/>
    <cellStyle name="Komma 2 2 4 2 2 2 3 2 2" xfId="17493" xr:uid="{00000000-0005-0000-0000-00009A1A0000}"/>
    <cellStyle name="Komma 2 2 4 2 2 2 3 3" xfId="12799" xr:uid="{00000000-0005-0000-0000-00009B1A0000}"/>
    <cellStyle name="Komma 2 2 4 2 2 2 4" xfId="4279" xr:uid="{00000000-0005-0000-0000-00009C1A0000}"/>
    <cellStyle name="Komma 2 2 4 2 2 2 4 2" xfId="9427" xr:uid="{00000000-0005-0000-0000-00009D1A0000}"/>
    <cellStyle name="Komma 2 2 4 2 2 2 4 2 2" xfId="19057" xr:uid="{00000000-0005-0000-0000-00009E1A0000}"/>
    <cellStyle name="Komma 2 2 4 2 2 2 4 3" xfId="14365" xr:uid="{00000000-0005-0000-0000-00009F1A0000}"/>
    <cellStyle name="Komma 2 2 4 2 2 2 5" xfId="5995" xr:uid="{00000000-0005-0000-0000-0000A01A0000}"/>
    <cellStyle name="Komma 2 2 4 2 2 2 5 2" xfId="15929" xr:uid="{00000000-0005-0000-0000-0000A11A0000}"/>
    <cellStyle name="Komma 2 2 4 2 2 2 6" xfId="11149" xr:uid="{00000000-0005-0000-0000-0000A21A0000}"/>
    <cellStyle name="Komma 2 2 4 2 2 3" xfId="1667" xr:uid="{00000000-0005-0000-0000-0000A31A0000}"/>
    <cellStyle name="Komma 2 2 4 2 2 3 2" xfId="3418" xr:uid="{00000000-0005-0000-0000-0000A41A0000}"/>
    <cellStyle name="Komma 2 2 4 2 2 3 2 2" xfId="8568" xr:uid="{00000000-0005-0000-0000-0000A51A0000}"/>
    <cellStyle name="Komma 2 2 4 2 2 3 2 2 2" xfId="18274" xr:uid="{00000000-0005-0000-0000-0000A61A0000}"/>
    <cellStyle name="Komma 2 2 4 2 2 3 2 3" xfId="13580" xr:uid="{00000000-0005-0000-0000-0000A71A0000}"/>
    <cellStyle name="Komma 2 2 4 2 2 3 3" xfId="5136" xr:uid="{00000000-0005-0000-0000-0000A81A0000}"/>
    <cellStyle name="Komma 2 2 4 2 2 3 3 2" xfId="10284" xr:uid="{00000000-0005-0000-0000-0000A91A0000}"/>
    <cellStyle name="Komma 2 2 4 2 2 3 3 2 2" xfId="19838" xr:uid="{00000000-0005-0000-0000-0000AA1A0000}"/>
    <cellStyle name="Komma 2 2 4 2 2 3 3 3" xfId="15146" xr:uid="{00000000-0005-0000-0000-0000AB1A0000}"/>
    <cellStyle name="Komma 2 2 4 2 2 3 4" xfId="6852" xr:uid="{00000000-0005-0000-0000-0000AC1A0000}"/>
    <cellStyle name="Komma 2 2 4 2 2 3 4 2" xfId="16710" xr:uid="{00000000-0005-0000-0000-0000AD1A0000}"/>
    <cellStyle name="Komma 2 2 4 2 2 3 5" xfId="12012" xr:uid="{00000000-0005-0000-0000-0000AE1A0000}"/>
    <cellStyle name="Komma 2 2 4 2 2 4" xfId="2556" xr:uid="{00000000-0005-0000-0000-0000AF1A0000}"/>
    <cellStyle name="Komma 2 2 4 2 2 4 2" xfId="7710" xr:uid="{00000000-0005-0000-0000-0000B01A0000}"/>
    <cellStyle name="Komma 2 2 4 2 2 4 2 2" xfId="17492" xr:uid="{00000000-0005-0000-0000-0000B11A0000}"/>
    <cellStyle name="Komma 2 2 4 2 2 4 3" xfId="12798" xr:uid="{00000000-0005-0000-0000-0000B21A0000}"/>
    <cellStyle name="Komma 2 2 4 2 2 5" xfId="4278" xr:uid="{00000000-0005-0000-0000-0000B31A0000}"/>
    <cellStyle name="Komma 2 2 4 2 2 5 2" xfId="9426" xr:uid="{00000000-0005-0000-0000-0000B41A0000}"/>
    <cellStyle name="Komma 2 2 4 2 2 5 2 2" xfId="19056" xr:uid="{00000000-0005-0000-0000-0000B51A0000}"/>
    <cellStyle name="Komma 2 2 4 2 2 5 3" xfId="14364" xr:uid="{00000000-0005-0000-0000-0000B61A0000}"/>
    <cellStyle name="Komma 2 2 4 2 2 6" xfId="5994" xr:uid="{00000000-0005-0000-0000-0000B71A0000}"/>
    <cellStyle name="Komma 2 2 4 2 2 6 2" xfId="15928" xr:uid="{00000000-0005-0000-0000-0000B81A0000}"/>
    <cellStyle name="Komma 2 2 4 2 2 7" xfId="11148" xr:uid="{00000000-0005-0000-0000-0000B91A0000}"/>
    <cellStyle name="Komma 2 2 4 2 3" xfId="324" xr:uid="{00000000-0005-0000-0000-0000BA1A0000}"/>
    <cellStyle name="Komma 2 2 4 2 3 2" xfId="1669" xr:uid="{00000000-0005-0000-0000-0000BB1A0000}"/>
    <cellStyle name="Komma 2 2 4 2 3 2 2" xfId="3420" xr:uid="{00000000-0005-0000-0000-0000BC1A0000}"/>
    <cellStyle name="Komma 2 2 4 2 3 2 2 2" xfId="8570" xr:uid="{00000000-0005-0000-0000-0000BD1A0000}"/>
    <cellStyle name="Komma 2 2 4 2 3 2 2 2 2" xfId="18276" xr:uid="{00000000-0005-0000-0000-0000BE1A0000}"/>
    <cellStyle name="Komma 2 2 4 2 3 2 2 3" xfId="13582" xr:uid="{00000000-0005-0000-0000-0000BF1A0000}"/>
    <cellStyle name="Komma 2 2 4 2 3 2 3" xfId="5138" xr:uid="{00000000-0005-0000-0000-0000C01A0000}"/>
    <cellStyle name="Komma 2 2 4 2 3 2 3 2" xfId="10286" xr:uid="{00000000-0005-0000-0000-0000C11A0000}"/>
    <cellStyle name="Komma 2 2 4 2 3 2 3 2 2" xfId="19840" xr:uid="{00000000-0005-0000-0000-0000C21A0000}"/>
    <cellStyle name="Komma 2 2 4 2 3 2 3 3" xfId="15148" xr:uid="{00000000-0005-0000-0000-0000C31A0000}"/>
    <cellStyle name="Komma 2 2 4 2 3 2 4" xfId="6854" xr:uid="{00000000-0005-0000-0000-0000C41A0000}"/>
    <cellStyle name="Komma 2 2 4 2 3 2 4 2" xfId="16712" xr:uid="{00000000-0005-0000-0000-0000C51A0000}"/>
    <cellStyle name="Komma 2 2 4 2 3 2 5" xfId="12014" xr:uid="{00000000-0005-0000-0000-0000C61A0000}"/>
    <cellStyle name="Komma 2 2 4 2 3 3" xfId="2558" xr:uid="{00000000-0005-0000-0000-0000C71A0000}"/>
    <cellStyle name="Komma 2 2 4 2 3 3 2" xfId="7712" xr:uid="{00000000-0005-0000-0000-0000C81A0000}"/>
    <cellStyle name="Komma 2 2 4 2 3 3 2 2" xfId="17494" xr:uid="{00000000-0005-0000-0000-0000C91A0000}"/>
    <cellStyle name="Komma 2 2 4 2 3 3 3" xfId="12800" xr:uid="{00000000-0005-0000-0000-0000CA1A0000}"/>
    <cellStyle name="Komma 2 2 4 2 3 4" xfId="4280" xr:uid="{00000000-0005-0000-0000-0000CB1A0000}"/>
    <cellStyle name="Komma 2 2 4 2 3 4 2" xfId="9428" xr:uid="{00000000-0005-0000-0000-0000CC1A0000}"/>
    <cellStyle name="Komma 2 2 4 2 3 4 2 2" xfId="19058" xr:uid="{00000000-0005-0000-0000-0000CD1A0000}"/>
    <cellStyle name="Komma 2 2 4 2 3 4 3" xfId="14366" xr:uid="{00000000-0005-0000-0000-0000CE1A0000}"/>
    <cellStyle name="Komma 2 2 4 2 3 5" xfId="5996" xr:uid="{00000000-0005-0000-0000-0000CF1A0000}"/>
    <cellStyle name="Komma 2 2 4 2 3 5 2" xfId="15930" xr:uid="{00000000-0005-0000-0000-0000D01A0000}"/>
    <cellStyle name="Komma 2 2 4 2 3 6" xfId="11150" xr:uid="{00000000-0005-0000-0000-0000D11A0000}"/>
    <cellStyle name="Komma 2 2 4 2 4" xfId="325" xr:uid="{00000000-0005-0000-0000-0000D21A0000}"/>
    <cellStyle name="Komma 2 2 4 2 4 2" xfId="1670" xr:uid="{00000000-0005-0000-0000-0000D31A0000}"/>
    <cellStyle name="Komma 2 2 4 2 4 2 2" xfId="3421" xr:uid="{00000000-0005-0000-0000-0000D41A0000}"/>
    <cellStyle name="Komma 2 2 4 2 4 2 2 2" xfId="8571" xr:uid="{00000000-0005-0000-0000-0000D51A0000}"/>
    <cellStyle name="Komma 2 2 4 2 4 2 2 2 2" xfId="18277" xr:uid="{00000000-0005-0000-0000-0000D61A0000}"/>
    <cellStyle name="Komma 2 2 4 2 4 2 2 3" xfId="13583" xr:uid="{00000000-0005-0000-0000-0000D71A0000}"/>
    <cellStyle name="Komma 2 2 4 2 4 2 3" xfId="5139" xr:uid="{00000000-0005-0000-0000-0000D81A0000}"/>
    <cellStyle name="Komma 2 2 4 2 4 2 3 2" xfId="10287" xr:uid="{00000000-0005-0000-0000-0000D91A0000}"/>
    <cellStyle name="Komma 2 2 4 2 4 2 3 2 2" xfId="19841" xr:uid="{00000000-0005-0000-0000-0000DA1A0000}"/>
    <cellStyle name="Komma 2 2 4 2 4 2 3 3" xfId="15149" xr:uid="{00000000-0005-0000-0000-0000DB1A0000}"/>
    <cellStyle name="Komma 2 2 4 2 4 2 4" xfId="6855" xr:uid="{00000000-0005-0000-0000-0000DC1A0000}"/>
    <cellStyle name="Komma 2 2 4 2 4 2 4 2" xfId="16713" xr:uid="{00000000-0005-0000-0000-0000DD1A0000}"/>
    <cellStyle name="Komma 2 2 4 2 4 2 5" xfId="12015" xr:uid="{00000000-0005-0000-0000-0000DE1A0000}"/>
    <cellStyle name="Komma 2 2 4 2 4 3" xfId="2559" xr:uid="{00000000-0005-0000-0000-0000DF1A0000}"/>
    <cellStyle name="Komma 2 2 4 2 4 3 2" xfId="7713" xr:uid="{00000000-0005-0000-0000-0000E01A0000}"/>
    <cellStyle name="Komma 2 2 4 2 4 3 2 2" xfId="17495" xr:uid="{00000000-0005-0000-0000-0000E11A0000}"/>
    <cellStyle name="Komma 2 2 4 2 4 3 3" xfId="12801" xr:uid="{00000000-0005-0000-0000-0000E21A0000}"/>
    <cellStyle name="Komma 2 2 4 2 4 4" xfId="4281" xr:uid="{00000000-0005-0000-0000-0000E31A0000}"/>
    <cellStyle name="Komma 2 2 4 2 4 4 2" xfId="9429" xr:uid="{00000000-0005-0000-0000-0000E41A0000}"/>
    <cellStyle name="Komma 2 2 4 2 4 4 2 2" xfId="19059" xr:uid="{00000000-0005-0000-0000-0000E51A0000}"/>
    <cellStyle name="Komma 2 2 4 2 4 4 3" xfId="14367" xr:uid="{00000000-0005-0000-0000-0000E61A0000}"/>
    <cellStyle name="Komma 2 2 4 2 4 5" xfId="5997" xr:uid="{00000000-0005-0000-0000-0000E71A0000}"/>
    <cellStyle name="Komma 2 2 4 2 4 5 2" xfId="15931" xr:uid="{00000000-0005-0000-0000-0000E81A0000}"/>
    <cellStyle name="Komma 2 2 4 2 4 6" xfId="11151" xr:uid="{00000000-0005-0000-0000-0000E91A0000}"/>
    <cellStyle name="Komma 2 2 4 2 5" xfId="1666" xr:uid="{00000000-0005-0000-0000-0000EA1A0000}"/>
    <cellStyle name="Komma 2 2 4 2 5 2" xfId="3417" xr:uid="{00000000-0005-0000-0000-0000EB1A0000}"/>
    <cellStyle name="Komma 2 2 4 2 5 2 2" xfId="8567" xr:uid="{00000000-0005-0000-0000-0000EC1A0000}"/>
    <cellStyle name="Komma 2 2 4 2 5 2 2 2" xfId="18273" xr:uid="{00000000-0005-0000-0000-0000ED1A0000}"/>
    <cellStyle name="Komma 2 2 4 2 5 2 3" xfId="13579" xr:uid="{00000000-0005-0000-0000-0000EE1A0000}"/>
    <cellStyle name="Komma 2 2 4 2 5 3" xfId="5135" xr:uid="{00000000-0005-0000-0000-0000EF1A0000}"/>
    <cellStyle name="Komma 2 2 4 2 5 3 2" xfId="10283" xr:uid="{00000000-0005-0000-0000-0000F01A0000}"/>
    <cellStyle name="Komma 2 2 4 2 5 3 2 2" xfId="19837" xr:uid="{00000000-0005-0000-0000-0000F11A0000}"/>
    <cellStyle name="Komma 2 2 4 2 5 3 3" xfId="15145" xr:uid="{00000000-0005-0000-0000-0000F21A0000}"/>
    <cellStyle name="Komma 2 2 4 2 5 4" xfId="6851" xr:uid="{00000000-0005-0000-0000-0000F31A0000}"/>
    <cellStyle name="Komma 2 2 4 2 5 4 2" xfId="16709" xr:uid="{00000000-0005-0000-0000-0000F41A0000}"/>
    <cellStyle name="Komma 2 2 4 2 5 5" xfId="12011" xr:uid="{00000000-0005-0000-0000-0000F51A0000}"/>
    <cellStyle name="Komma 2 2 4 2 6" xfId="2555" xr:uid="{00000000-0005-0000-0000-0000F61A0000}"/>
    <cellStyle name="Komma 2 2 4 2 6 2" xfId="7709" xr:uid="{00000000-0005-0000-0000-0000F71A0000}"/>
    <cellStyle name="Komma 2 2 4 2 6 2 2" xfId="17491" xr:uid="{00000000-0005-0000-0000-0000F81A0000}"/>
    <cellStyle name="Komma 2 2 4 2 6 3" xfId="12797" xr:uid="{00000000-0005-0000-0000-0000F91A0000}"/>
    <cellStyle name="Komma 2 2 4 2 7" xfId="4277" xr:uid="{00000000-0005-0000-0000-0000FA1A0000}"/>
    <cellStyle name="Komma 2 2 4 2 7 2" xfId="9425" xr:uid="{00000000-0005-0000-0000-0000FB1A0000}"/>
    <cellStyle name="Komma 2 2 4 2 7 2 2" xfId="19055" xr:uid="{00000000-0005-0000-0000-0000FC1A0000}"/>
    <cellStyle name="Komma 2 2 4 2 7 3" xfId="14363" xr:uid="{00000000-0005-0000-0000-0000FD1A0000}"/>
    <cellStyle name="Komma 2 2 4 2 8" xfId="5993" xr:uid="{00000000-0005-0000-0000-0000FE1A0000}"/>
    <cellStyle name="Komma 2 2 4 2 8 2" xfId="15927" xr:uid="{00000000-0005-0000-0000-0000FF1A0000}"/>
    <cellStyle name="Komma 2 2 4 2 9" xfId="11147" xr:uid="{00000000-0005-0000-0000-0000001B0000}"/>
    <cellStyle name="Komma 2 2 4 3" xfId="326" xr:uid="{00000000-0005-0000-0000-0000011B0000}"/>
    <cellStyle name="Komma 2 2 4 3 2" xfId="327" xr:uid="{00000000-0005-0000-0000-0000021B0000}"/>
    <cellStyle name="Komma 2 2 4 3 2 2" xfId="1672" xr:uid="{00000000-0005-0000-0000-0000031B0000}"/>
    <cellStyle name="Komma 2 2 4 3 2 2 2" xfId="3423" xr:uid="{00000000-0005-0000-0000-0000041B0000}"/>
    <cellStyle name="Komma 2 2 4 3 2 2 2 2" xfId="8573" xr:uid="{00000000-0005-0000-0000-0000051B0000}"/>
    <cellStyle name="Komma 2 2 4 3 2 2 2 2 2" xfId="18279" xr:uid="{00000000-0005-0000-0000-0000061B0000}"/>
    <cellStyle name="Komma 2 2 4 3 2 2 2 3" xfId="13585" xr:uid="{00000000-0005-0000-0000-0000071B0000}"/>
    <cellStyle name="Komma 2 2 4 3 2 2 3" xfId="5141" xr:uid="{00000000-0005-0000-0000-0000081B0000}"/>
    <cellStyle name="Komma 2 2 4 3 2 2 3 2" xfId="10289" xr:uid="{00000000-0005-0000-0000-0000091B0000}"/>
    <cellStyle name="Komma 2 2 4 3 2 2 3 2 2" xfId="19843" xr:uid="{00000000-0005-0000-0000-00000A1B0000}"/>
    <cellStyle name="Komma 2 2 4 3 2 2 3 3" xfId="15151" xr:uid="{00000000-0005-0000-0000-00000B1B0000}"/>
    <cellStyle name="Komma 2 2 4 3 2 2 4" xfId="6857" xr:uid="{00000000-0005-0000-0000-00000C1B0000}"/>
    <cellStyle name="Komma 2 2 4 3 2 2 4 2" xfId="16715" xr:uid="{00000000-0005-0000-0000-00000D1B0000}"/>
    <cellStyle name="Komma 2 2 4 3 2 2 5" xfId="12017" xr:uid="{00000000-0005-0000-0000-00000E1B0000}"/>
    <cellStyle name="Komma 2 2 4 3 2 3" xfId="2561" xr:uid="{00000000-0005-0000-0000-00000F1B0000}"/>
    <cellStyle name="Komma 2 2 4 3 2 3 2" xfId="7715" xr:uid="{00000000-0005-0000-0000-0000101B0000}"/>
    <cellStyle name="Komma 2 2 4 3 2 3 2 2" xfId="17497" xr:uid="{00000000-0005-0000-0000-0000111B0000}"/>
    <cellStyle name="Komma 2 2 4 3 2 3 3" xfId="12803" xr:uid="{00000000-0005-0000-0000-0000121B0000}"/>
    <cellStyle name="Komma 2 2 4 3 2 4" xfId="4283" xr:uid="{00000000-0005-0000-0000-0000131B0000}"/>
    <cellStyle name="Komma 2 2 4 3 2 4 2" xfId="9431" xr:uid="{00000000-0005-0000-0000-0000141B0000}"/>
    <cellStyle name="Komma 2 2 4 3 2 4 2 2" xfId="19061" xr:uid="{00000000-0005-0000-0000-0000151B0000}"/>
    <cellStyle name="Komma 2 2 4 3 2 4 3" xfId="14369" xr:uid="{00000000-0005-0000-0000-0000161B0000}"/>
    <cellStyle name="Komma 2 2 4 3 2 5" xfId="5999" xr:uid="{00000000-0005-0000-0000-0000171B0000}"/>
    <cellStyle name="Komma 2 2 4 3 2 5 2" xfId="15933" xr:uid="{00000000-0005-0000-0000-0000181B0000}"/>
    <cellStyle name="Komma 2 2 4 3 2 6" xfId="11153" xr:uid="{00000000-0005-0000-0000-0000191B0000}"/>
    <cellStyle name="Komma 2 2 4 3 3" xfId="1671" xr:uid="{00000000-0005-0000-0000-00001A1B0000}"/>
    <cellStyle name="Komma 2 2 4 3 3 2" xfId="3422" xr:uid="{00000000-0005-0000-0000-00001B1B0000}"/>
    <cellStyle name="Komma 2 2 4 3 3 2 2" xfId="8572" xr:uid="{00000000-0005-0000-0000-00001C1B0000}"/>
    <cellStyle name="Komma 2 2 4 3 3 2 2 2" xfId="18278" xr:uid="{00000000-0005-0000-0000-00001D1B0000}"/>
    <cellStyle name="Komma 2 2 4 3 3 2 3" xfId="13584" xr:uid="{00000000-0005-0000-0000-00001E1B0000}"/>
    <cellStyle name="Komma 2 2 4 3 3 3" xfId="5140" xr:uid="{00000000-0005-0000-0000-00001F1B0000}"/>
    <cellStyle name="Komma 2 2 4 3 3 3 2" xfId="10288" xr:uid="{00000000-0005-0000-0000-0000201B0000}"/>
    <cellStyle name="Komma 2 2 4 3 3 3 2 2" xfId="19842" xr:uid="{00000000-0005-0000-0000-0000211B0000}"/>
    <cellStyle name="Komma 2 2 4 3 3 3 3" xfId="15150" xr:uid="{00000000-0005-0000-0000-0000221B0000}"/>
    <cellStyle name="Komma 2 2 4 3 3 4" xfId="6856" xr:uid="{00000000-0005-0000-0000-0000231B0000}"/>
    <cellStyle name="Komma 2 2 4 3 3 4 2" xfId="16714" xr:uid="{00000000-0005-0000-0000-0000241B0000}"/>
    <cellStyle name="Komma 2 2 4 3 3 5" xfId="12016" xr:uid="{00000000-0005-0000-0000-0000251B0000}"/>
    <cellStyle name="Komma 2 2 4 3 4" xfId="2560" xr:uid="{00000000-0005-0000-0000-0000261B0000}"/>
    <cellStyle name="Komma 2 2 4 3 4 2" xfId="7714" xr:uid="{00000000-0005-0000-0000-0000271B0000}"/>
    <cellStyle name="Komma 2 2 4 3 4 2 2" xfId="17496" xr:uid="{00000000-0005-0000-0000-0000281B0000}"/>
    <cellStyle name="Komma 2 2 4 3 4 3" xfId="12802" xr:uid="{00000000-0005-0000-0000-0000291B0000}"/>
    <cellStyle name="Komma 2 2 4 3 5" xfId="4282" xr:uid="{00000000-0005-0000-0000-00002A1B0000}"/>
    <cellStyle name="Komma 2 2 4 3 5 2" xfId="9430" xr:uid="{00000000-0005-0000-0000-00002B1B0000}"/>
    <cellStyle name="Komma 2 2 4 3 5 2 2" xfId="19060" xr:uid="{00000000-0005-0000-0000-00002C1B0000}"/>
    <cellStyle name="Komma 2 2 4 3 5 3" xfId="14368" xr:uid="{00000000-0005-0000-0000-00002D1B0000}"/>
    <cellStyle name="Komma 2 2 4 3 6" xfId="5998" xr:uid="{00000000-0005-0000-0000-00002E1B0000}"/>
    <cellStyle name="Komma 2 2 4 3 6 2" xfId="15932" xr:uid="{00000000-0005-0000-0000-00002F1B0000}"/>
    <cellStyle name="Komma 2 2 4 3 7" xfId="11152" xr:uid="{00000000-0005-0000-0000-0000301B0000}"/>
    <cellStyle name="Komma 2 2 4 4" xfId="328" xr:uid="{00000000-0005-0000-0000-0000311B0000}"/>
    <cellStyle name="Komma 2 2 4 4 2" xfId="1673" xr:uid="{00000000-0005-0000-0000-0000321B0000}"/>
    <cellStyle name="Komma 2 2 4 4 2 2" xfId="3424" xr:uid="{00000000-0005-0000-0000-0000331B0000}"/>
    <cellStyle name="Komma 2 2 4 4 2 2 2" xfId="8574" xr:uid="{00000000-0005-0000-0000-0000341B0000}"/>
    <cellStyle name="Komma 2 2 4 4 2 2 2 2" xfId="18280" xr:uid="{00000000-0005-0000-0000-0000351B0000}"/>
    <cellStyle name="Komma 2 2 4 4 2 2 3" xfId="13586" xr:uid="{00000000-0005-0000-0000-0000361B0000}"/>
    <cellStyle name="Komma 2 2 4 4 2 3" xfId="5142" xr:uid="{00000000-0005-0000-0000-0000371B0000}"/>
    <cellStyle name="Komma 2 2 4 4 2 3 2" xfId="10290" xr:uid="{00000000-0005-0000-0000-0000381B0000}"/>
    <cellStyle name="Komma 2 2 4 4 2 3 2 2" xfId="19844" xr:uid="{00000000-0005-0000-0000-0000391B0000}"/>
    <cellStyle name="Komma 2 2 4 4 2 3 3" xfId="15152" xr:uid="{00000000-0005-0000-0000-00003A1B0000}"/>
    <cellStyle name="Komma 2 2 4 4 2 4" xfId="6858" xr:uid="{00000000-0005-0000-0000-00003B1B0000}"/>
    <cellStyle name="Komma 2 2 4 4 2 4 2" xfId="16716" xr:uid="{00000000-0005-0000-0000-00003C1B0000}"/>
    <cellStyle name="Komma 2 2 4 4 2 5" xfId="12018" xr:uid="{00000000-0005-0000-0000-00003D1B0000}"/>
    <cellStyle name="Komma 2 2 4 4 3" xfId="2562" xr:uid="{00000000-0005-0000-0000-00003E1B0000}"/>
    <cellStyle name="Komma 2 2 4 4 3 2" xfId="7716" xr:uid="{00000000-0005-0000-0000-00003F1B0000}"/>
    <cellStyle name="Komma 2 2 4 4 3 2 2" xfId="17498" xr:uid="{00000000-0005-0000-0000-0000401B0000}"/>
    <cellStyle name="Komma 2 2 4 4 3 3" xfId="12804" xr:uid="{00000000-0005-0000-0000-0000411B0000}"/>
    <cellStyle name="Komma 2 2 4 4 4" xfId="4284" xr:uid="{00000000-0005-0000-0000-0000421B0000}"/>
    <cellStyle name="Komma 2 2 4 4 4 2" xfId="9432" xr:uid="{00000000-0005-0000-0000-0000431B0000}"/>
    <cellStyle name="Komma 2 2 4 4 4 2 2" xfId="19062" xr:uid="{00000000-0005-0000-0000-0000441B0000}"/>
    <cellStyle name="Komma 2 2 4 4 4 3" xfId="14370" xr:uid="{00000000-0005-0000-0000-0000451B0000}"/>
    <cellStyle name="Komma 2 2 4 4 5" xfId="6000" xr:uid="{00000000-0005-0000-0000-0000461B0000}"/>
    <cellStyle name="Komma 2 2 4 4 5 2" xfId="15934" xr:uid="{00000000-0005-0000-0000-0000471B0000}"/>
    <cellStyle name="Komma 2 2 4 4 6" xfId="11154" xr:uid="{00000000-0005-0000-0000-0000481B0000}"/>
    <cellStyle name="Komma 2 2 4 5" xfId="329" xr:uid="{00000000-0005-0000-0000-0000491B0000}"/>
    <cellStyle name="Komma 2 2 4 5 2" xfId="1674" xr:uid="{00000000-0005-0000-0000-00004A1B0000}"/>
    <cellStyle name="Komma 2 2 4 5 2 2" xfId="3425" xr:uid="{00000000-0005-0000-0000-00004B1B0000}"/>
    <cellStyle name="Komma 2 2 4 5 2 2 2" xfId="8575" xr:uid="{00000000-0005-0000-0000-00004C1B0000}"/>
    <cellStyle name="Komma 2 2 4 5 2 2 2 2" xfId="18281" xr:uid="{00000000-0005-0000-0000-00004D1B0000}"/>
    <cellStyle name="Komma 2 2 4 5 2 2 3" xfId="13587" xr:uid="{00000000-0005-0000-0000-00004E1B0000}"/>
    <cellStyle name="Komma 2 2 4 5 2 3" xfId="5143" xr:uid="{00000000-0005-0000-0000-00004F1B0000}"/>
    <cellStyle name="Komma 2 2 4 5 2 3 2" xfId="10291" xr:uid="{00000000-0005-0000-0000-0000501B0000}"/>
    <cellStyle name="Komma 2 2 4 5 2 3 2 2" xfId="19845" xr:uid="{00000000-0005-0000-0000-0000511B0000}"/>
    <cellStyle name="Komma 2 2 4 5 2 3 3" xfId="15153" xr:uid="{00000000-0005-0000-0000-0000521B0000}"/>
    <cellStyle name="Komma 2 2 4 5 2 4" xfId="6859" xr:uid="{00000000-0005-0000-0000-0000531B0000}"/>
    <cellStyle name="Komma 2 2 4 5 2 4 2" xfId="16717" xr:uid="{00000000-0005-0000-0000-0000541B0000}"/>
    <cellStyle name="Komma 2 2 4 5 2 5" xfId="12019" xr:uid="{00000000-0005-0000-0000-0000551B0000}"/>
    <cellStyle name="Komma 2 2 4 5 3" xfId="2563" xr:uid="{00000000-0005-0000-0000-0000561B0000}"/>
    <cellStyle name="Komma 2 2 4 5 3 2" xfId="7717" xr:uid="{00000000-0005-0000-0000-0000571B0000}"/>
    <cellStyle name="Komma 2 2 4 5 3 2 2" xfId="17499" xr:uid="{00000000-0005-0000-0000-0000581B0000}"/>
    <cellStyle name="Komma 2 2 4 5 3 3" xfId="12805" xr:uid="{00000000-0005-0000-0000-0000591B0000}"/>
    <cellStyle name="Komma 2 2 4 5 4" xfId="4285" xr:uid="{00000000-0005-0000-0000-00005A1B0000}"/>
    <cellStyle name="Komma 2 2 4 5 4 2" xfId="9433" xr:uid="{00000000-0005-0000-0000-00005B1B0000}"/>
    <cellStyle name="Komma 2 2 4 5 4 2 2" xfId="19063" xr:uid="{00000000-0005-0000-0000-00005C1B0000}"/>
    <cellStyle name="Komma 2 2 4 5 4 3" xfId="14371" xr:uid="{00000000-0005-0000-0000-00005D1B0000}"/>
    <cellStyle name="Komma 2 2 4 5 5" xfId="6001" xr:uid="{00000000-0005-0000-0000-00005E1B0000}"/>
    <cellStyle name="Komma 2 2 4 5 5 2" xfId="15935" xr:uid="{00000000-0005-0000-0000-00005F1B0000}"/>
    <cellStyle name="Komma 2 2 4 5 6" xfId="11155" xr:uid="{00000000-0005-0000-0000-0000601B0000}"/>
    <cellStyle name="Komma 2 2 4 6" xfId="1665" xr:uid="{00000000-0005-0000-0000-0000611B0000}"/>
    <cellStyle name="Komma 2 2 4 6 2" xfId="3416" xr:uid="{00000000-0005-0000-0000-0000621B0000}"/>
    <cellStyle name="Komma 2 2 4 6 2 2" xfId="8566" xr:uid="{00000000-0005-0000-0000-0000631B0000}"/>
    <cellStyle name="Komma 2 2 4 6 2 2 2" xfId="18272" xr:uid="{00000000-0005-0000-0000-0000641B0000}"/>
    <cellStyle name="Komma 2 2 4 6 2 3" xfId="13578" xr:uid="{00000000-0005-0000-0000-0000651B0000}"/>
    <cellStyle name="Komma 2 2 4 6 3" xfId="5134" xr:uid="{00000000-0005-0000-0000-0000661B0000}"/>
    <cellStyle name="Komma 2 2 4 6 3 2" xfId="10282" xr:uid="{00000000-0005-0000-0000-0000671B0000}"/>
    <cellStyle name="Komma 2 2 4 6 3 2 2" xfId="19836" xr:uid="{00000000-0005-0000-0000-0000681B0000}"/>
    <cellStyle name="Komma 2 2 4 6 3 3" xfId="15144" xr:uid="{00000000-0005-0000-0000-0000691B0000}"/>
    <cellStyle name="Komma 2 2 4 6 4" xfId="6850" xr:uid="{00000000-0005-0000-0000-00006A1B0000}"/>
    <cellStyle name="Komma 2 2 4 6 4 2" xfId="16708" xr:uid="{00000000-0005-0000-0000-00006B1B0000}"/>
    <cellStyle name="Komma 2 2 4 6 5" xfId="12010" xr:uid="{00000000-0005-0000-0000-00006C1B0000}"/>
    <cellStyle name="Komma 2 2 4 7" xfId="2554" xr:uid="{00000000-0005-0000-0000-00006D1B0000}"/>
    <cellStyle name="Komma 2 2 4 7 2" xfId="7708" xr:uid="{00000000-0005-0000-0000-00006E1B0000}"/>
    <cellStyle name="Komma 2 2 4 7 2 2" xfId="17490" xr:uid="{00000000-0005-0000-0000-00006F1B0000}"/>
    <cellStyle name="Komma 2 2 4 7 3" xfId="12796" xr:uid="{00000000-0005-0000-0000-0000701B0000}"/>
    <cellStyle name="Komma 2 2 4 8" xfId="4276" xr:uid="{00000000-0005-0000-0000-0000711B0000}"/>
    <cellStyle name="Komma 2 2 4 8 2" xfId="9424" xr:uid="{00000000-0005-0000-0000-0000721B0000}"/>
    <cellStyle name="Komma 2 2 4 8 2 2" xfId="19054" xr:uid="{00000000-0005-0000-0000-0000731B0000}"/>
    <cellStyle name="Komma 2 2 4 8 3" xfId="14362" xr:uid="{00000000-0005-0000-0000-0000741B0000}"/>
    <cellStyle name="Komma 2 2 4 9" xfId="5992" xr:uid="{00000000-0005-0000-0000-0000751B0000}"/>
    <cellStyle name="Komma 2 2 4 9 2" xfId="15926" xr:uid="{00000000-0005-0000-0000-0000761B0000}"/>
    <cellStyle name="Komma 2 2 5" xfId="330" xr:uid="{00000000-0005-0000-0000-0000771B0000}"/>
    <cellStyle name="Komma 2 2 5 10" xfId="11156" xr:uid="{00000000-0005-0000-0000-0000781B0000}"/>
    <cellStyle name="Komma 2 2 5 2" xfId="331" xr:uid="{00000000-0005-0000-0000-0000791B0000}"/>
    <cellStyle name="Komma 2 2 5 2 2" xfId="332" xr:uid="{00000000-0005-0000-0000-00007A1B0000}"/>
    <cellStyle name="Komma 2 2 5 2 2 2" xfId="333" xr:uid="{00000000-0005-0000-0000-00007B1B0000}"/>
    <cellStyle name="Komma 2 2 5 2 2 2 2" xfId="1678" xr:uid="{00000000-0005-0000-0000-00007C1B0000}"/>
    <cellStyle name="Komma 2 2 5 2 2 2 2 2" xfId="3429" xr:uid="{00000000-0005-0000-0000-00007D1B0000}"/>
    <cellStyle name="Komma 2 2 5 2 2 2 2 2 2" xfId="8579" xr:uid="{00000000-0005-0000-0000-00007E1B0000}"/>
    <cellStyle name="Komma 2 2 5 2 2 2 2 2 2 2" xfId="18285" xr:uid="{00000000-0005-0000-0000-00007F1B0000}"/>
    <cellStyle name="Komma 2 2 5 2 2 2 2 2 3" xfId="13591" xr:uid="{00000000-0005-0000-0000-0000801B0000}"/>
    <cellStyle name="Komma 2 2 5 2 2 2 2 3" xfId="5147" xr:uid="{00000000-0005-0000-0000-0000811B0000}"/>
    <cellStyle name="Komma 2 2 5 2 2 2 2 3 2" xfId="10295" xr:uid="{00000000-0005-0000-0000-0000821B0000}"/>
    <cellStyle name="Komma 2 2 5 2 2 2 2 3 2 2" xfId="19849" xr:uid="{00000000-0005-0000-0000-0000831B0000}"/>
    <cellStyle name="Komma 2 2 5 2 2 2 2 3 3" xfId="15157" xr:uid="{00000000-0005-0000-0000-0000841B0000}"/>
    <cellStyle name="Komma 2 2 5 2 2 2 2 4" xfId="6863" xr:uid="{00000000-0005-0000-0000-0000851B0000}"/>
    <cellStyle name="Komma 2 2 5 2 2 2 2 4 2" xfId="16721" xr:uid="{00000000-0005-0000-0000-0000861B0000}"/>
    <cellStyle name="Komma 2 2 5 2 2 2 2 5" xfId="12023" xr:uid="{00000000-0005-0000-0000-0000871B0000}"/>
    <cellStyle name="Komma 2 2 5 2 2 2 3" xfId="2567" xr:uid="{00000000-0005-0000-0000-0000881B0000}"/>
    <cellStyle name="Komma 2 2 5 2 2 2 3 2" xfId="7721" xr:uid="{00000000-0005-0000-0000-0000891B0000}"/>
    <cellStyle name="Komma 2 2 5 2 2 2 3 2 2" xfId="17503" xr:uid="{00000000-0005-0000-0000-00008A1B0000}"/>
    <cellStyle name="Komma 2 2 5 2 2 2 3 3" xfId="12809" xr:uid="{00000000-0005-0000-0000-00008B1B0000}"/>
    <cellStyle name="Komma 2 2 5 2 2 2 4" xfId="4289" xr:uid="{00000000-0005-0000-0000-00008C1B0000}"/>
    <cellStyle name="Komma 2 2 5 2 2 2 4 2" xfId="9437" xr:uid="{00000000-0005-0000-0000-00008D1B0000}"/>
    <cellStyle name="Komma 2 2 5 2 2 2 4 2 2" xfId="19067" xr:uid="{00000000-0005-0000-0000-00008E1B0000}"/>
    <cellStyle name="Komma 2 2 5 2 2 2 4 3" xfId="14375" xr:uid="{00000000-0005-0000-0000-00008F1B0000}"/>
    <cellStyle name="Komma 2 2 5 2 2 2 5" xfId="6005" xr:uid="{00000000-0005-0000-0000-0000901B0000}"/>
    <cellStyle name="Komma 2 2 5 2 2 2 5 2" xfId="15939" xr:uid="{00000000-0005-0000-0000-0000911B0000}"/>
    <cellStyle name="Komma 2 2 5 2 2 2 6" xfId="11159" xr:uid="{00000000-0005-0000-0000-0000921B0000}"/>
    <cellStyle name="Komma 2 2 5 2 2 3" xfId="1677" xr:uid="{00000000-0005-0000-0000-0000931B0000}"/>
    <cellStyle name="Komma 2 2 5 2 2 3 2" xfId="3428" xr:uid="{00000000-0005-0000-0000-0000941B0000}"/>
    <cellStyle name="Komma 2 2 5 2 2 3 2 2" xfId="8578" xr:uid="{00000000-0005-0000-0000-0000951B0000}"/>
    <cellStyle name="Komma 2 2 5 2 2 3 2 2 2" xfId="18284" xr:uid="{00000000-0005-0000-0000-0000961B0000}"/>
    <cellStyle name="Komma 2 2 5 2 2 3 2 3" xfId="13590" xr:uid="{00000000-0005-0000-0000-0000971B0000}"/>
    <cellStyle name="Komma 2 2 5 2 2 3 3" xfId="5146" xr:uid="{00000000-0005-0000-0000-0000981B0000}"/>
    <cellStyle name="Komma 2 2 5 2 2 3 3 2" xfId="10294" xr:uid="{00000000-0005-0000-0000-0000991B0000}"/>
    <cellStyle name="Komma 2 2 5 2 2 3 3 2 2" xfId="19848" xr:uid="{00000000-0005-0000-0000-00009A1B0000}"/>
    <cellStyle name="Komma 2 2 5 2 2 3 3 3" xfId="15156" xr:uid="{00000000-0005-0000-0000-00009B1B0000}"/>
    <cellStyle name="Komma 2 2 5 2 2 3 4" xfId="6862" xr:uid="{00000000-0005-0000-0000-00009C1B0000}"/>
    <cellStyle name="Komma 2 2 5 2 2 3 4 2" xfId="16720" xr:uid="{00000000-0005-0000-0000-00009D1B0000}"/>
    <cellStyle name="Komma 2 2 5 2 2 3 5" xfId="12022" xr:uid="{00000000-0005-0000-0000-00009E1B0000}"/>
    <cellStyle name="Komma 2 2 5 2 2 4" xfId="2566" xr:uid="{00000000-0005-0000-0000-00009F1B0000}"/>
    <cellStyle name="Komma 2 2 5 2 2 4 2" xfId="7720" xr:uid="{00000000-0005-0000-0000-0000A01B0000}"/>
    <cellStyle name="Komma 2 2 5 2 2 4 2 2" xfId="17502" xr:uid="{00000000-0005-0000-0000-0000A11B0000}"/>
    <cellStyle name="Komma 2 2 5 2 2 4 3" xfId="12808" xr:uid="{00000000-0005-0000-0000-0000A21B0000}"/>
    <cellStyle name="Komma 2 2 5 2 2 5" xfId="4288" xr:uid="{00000000-0005-0000-0000-0000A31B0000}"/>
    <cellStyle name="Komma 2 2 5 2 2 5 2" xfId="9436" xr:uid="{00000000-0005-0000-0000-0000A41B0000}"/>
    <cellStyle name="Komma 2 2 5 2 2 5 2 2" xfId="19066" xr:uid="{00000000-0005-0000-0000-0000A51B0000}"/>
    <cellStyle name="Komma 2 2 5 2 2 5 3" xfId="14374" xr:uid="{00000000-0005-0000-0000-0000A61B0000}"/>
    <cellStyle name="Komma 2 2 5 2 2 6" xfId="6004" xr:uid="{00000000-0005-0000-0000-0000A71B0000}"/>
    <cellStyle name="Komma 2 2 5 2 2 6 2" xfId="15938" xr:uid="{00000000-0005-0000-0000-0000A81B0000}"/>
    <cellStyle name="Komma 2 2 5 2 2 7" xfId="11158" xr:uid="{00000000-0005-0000-0000-0000A91B0000}"/>
    <cellStyle name="Komma 2 2 5 2 3" xfId="334" xr:uid="{00000000-0005-0000-0000-0000AA1B0000}"/>
    <cellStyle name="Komma 2 2 5 2 3 2" xfId="1679" xr:uid="{00000000-0005-0000-0000-0000AB1B0000}"/>
    <cellStyle name="Komma 2 2 5 2 3 2 2" xfId="3430" xr:uid="{00000000-0005-0000-0000-0000AC1B0000}"/>
    <cellStyle name="Komma 2 2 5 2 3 2 2 2" xfId="8580" xr:uid="{00000000-0005-0000-0000-0000AD1B0000}"/>
    <cellStyle name="Komma 2 2 5 2 3 2 2 2 2" xfId="18286" xr:uid="{00000000-0005-0000-0000-0000AE1B0000}"/>
    <cellStyle name="Komma 2 2 5 2 3 2 2 3" xfId="13592" xr:uid="{00000000-0005-0000-0000-0000AF1B0000}"/>
    <cellStyle name="Komma 2 2 5 2 3 2 3" xfId="5148" xr:uid="{00000000-0005-0000-0000-0000B01B0000}"/>
    <cellStyle name="Komma 2 2 5 2 3 2 3 2" xfId="10296" xr:uid="{00000000-0005-0000-0000-0000B11B0000}"/>
    <cellStyle name="Komma 2 2 5 2 3 2 3 2 2" xfId="19850" xr:uid="{00000000-0005-0000-0000-0000B21B0000}"/>
    <cellStyle name="Komma 2 2 5 2 3 2 3 3" xfId="15158" xr:uid="{00000000-0005-0000-0000-0000B31B0000}"/>
    <cellStyle name="Komma 2 2 5 2 3 2 4" xfId="6864" xr:uid="{00000000-0005-0000-0000-0000B41B0000}"/>
    <cellStyle name="Komma 2 2 5 2 3 2 4 2" xfId="16722" xr:uid="{00000000-0005-0000-0000-0000B51B0000}"/>
    <cellStyle name="Komma 2 2 5 2 3 2 5" xfId="12024" xr:uid="{00000000-0005-0000-0000-0000B61B0000}"/>
    <cellStyle name="Komma 2 2 5 2 3 3" xfId="2568" xr:uid="{00000000-0005-0000-0000-0000B71B0000}"/>
    <cellStyle name="Komma 2 2 5 2 3 3 2" xfId="7722" xr:uid="{00000000-0005-0000-0000-0000B81B0000}"/>
    <cellStyle name="Komma 2 2 5 2 3 3 2 2" xfId="17504" xr:uid="{00000000-0005-0000-0000-0000B91B0000}"/>
    <cellStyle name="Komma 2 2 5 2 3 3 3" xfId="12810" xr:uid="{00000000-0005-0000-0000-0000BA1B0000}"/>
    <cellStyle name="Komma 2 2 5 2 3 4" xfId="4290" xr:uid="{00000000-0005-0000-0000-0000BB1B0000}"/>
    <cellStyle name="Komma 2 2 5 2 3 4 2" xfId="9438" xr:uid="{00000000-0005-0000-0000-0000BC1B0000}"/>
    <cellStyle name="Komma 2 2 5 2 3 4 2 2" xfId="19068" xr:uid="{00000000-0005-0000-0000-0000BD1B0000}"/>
    <cellStyle name="Komma 2 2 5 2 3 4 3" xfId="14376" xr:uid="{00000000-0005-0000-0000-0000BE1B0000}"/>
    <cellStyle name="Komma 2 2 5 2 3 5" xfId="6006" xr:uid="{00000000-0005-0000-0000-0000BF1B0000}"/>
    <cellStyle name="Komma 2 2 5 2 3 5 2" xfId="15940" xr:uid="{00000000-0005-0000-0000-0000C01B0000}"/>
    <cellStyle name="Komma 2 2 5 2 3 6" xfId="11160" xr:uid="{00000000-0005-0000-0000-0000C11B0000}"/>
    <cellStyle name="Komma 2 2 5 2 4" xfId="335" xr:uid="{00000000-0005-0000-0000-0000C21B0000}"/>
    <cellStyle name="Komma 2 2 5 2 4 2" xfId="1680" xr:uid="{00000000-0005-0000-0000-0000C31B0000}"/>
    <cellStyle name="Komma 2 2 5 2 4 2 2" xfId="3431" xr:uid="{00000000-0005-0000-0000-0000C41B0000}"/>
    <cellStyle name="Komma 2 2 5 2 4 2 2 2" xfId="8581" xr:uid="{00000000-0005-0000-0000-0000C51B0000}"/>
    <cellStyle name="Komma 2 2 5 2 4 2 2 2 2" xfId="18287" xr:uid="{00000000-0005-0000-0000-0000C61B0000}"/>
    <cellStyle name="Komma 2 2 5 2 4 2 2 3" xfId="13593" xr:uid="{00000000-0005-0000-0000-0000C71B0000}"/>
    <cellStyle name="Komma 2 2 5 2 4 2 3" xfId="5149" xr:uid="{00000000-0005-0000-0000-0000C81B0000}"/>
    <cellStyle name="Komma 2 2 5 2 4 2 3 2" xfId="10297" xr:uid="{00000000-0005-0000-0000-0000C91B0000}"/>
    <cellStyle name="Komma 2 2 5 2 4 2 3 2 2" xfId="19851" xr:uid="{00000000-0005-0000-0000-0000CA1B0000}"/>
    <cellStyle name="Komma 2 2 5 2 4 2 3 3" xfId="15159" xr:uid="{00000000-0005-0000-0000-0000CB1B0000}"/>
    <cellStyle name="Komma 2 2 5 2 4 2 4" xfId="6865" xr:uid="{00000000-0005-0000-0000-0000CC1B0000}"/>
    <cellStyle name="Komma 2 2 5 2 4 2 4 2" xfId="16723" xr:uid="{00000000-0005-0000-0000-0000CD1B0000}"/>
    <cellStyle name="Komma 2 2 5 2 4 2 5" xfId="12025" xr:uid="{00000000-0005-0000-0000-0000CE1B0000}"/>
    <cellStyle name="Komma 2 2 5 2 4 3" xfId="2569" xr:uid="{00000000-0005-0000-0000-0000CF1B0000}"/>
    <cellStyle name="Komma 2 2 5 2 4 3 2" xfId="7723" xr:uid="{00000000-0005-0000-0000-0000D01B0000}"/>
    <cellStyle name="Komma 2 2 5 2 4 3 2 2" xfId="17505" xr:uid="{00000000-0005-0000-0000-0000D11B0000}"/>
    <cellStyle name="Komma 2 2 5 2 4 3 3" xfId="12811" xr:uid="{00000000-0005-0000-0000-0000D21B0000}"/>
    <cellStyle name="Komma 2 2 5 2 4 4" xfId="4291" xr:uid="{00000000-0005-0000-0000-0000D31B0000}"/>
    <cellStyle name="Komma 2 2 5 2 4 4 2" xfId="9439" xr:uid="{00000000-0005-0000-0000-0000D41B0000}"/>
    <cellStyle name="Komma 2 2 5 2 4 4 2 2" xfId="19069" xr:uid="{00000000-0005-0000-0000-0000D51B0000}"/>
    <cellStyle name="Komma 2 2 5 2 4 4 3" xfId="14377" xr:uid="{00000000-0005-0000-0000-0000D61B0000}"/>
    <cellStyle name="Komma 2 2 5 2 4 5" xfId="6007" xr:uid="{00000000-0005-0000-0000-0000D71B0000}"/>
    <cellStyle name="Komma 2 2 5 2 4 5 2" xfId="15941" xr:uid="{00000000-0005-0000-0000-0000D81B0000}"/>
    <cellStyle name="Komma 2 2 5 2 4 6" xfId="11161" xr:uid="{00000000-0005-0000-0000-0000D91B0000}"/>
    <cellStyle name="Komma 2 2 5 2 5" xfId="1676" xr:uid="{00000000-0005-0000-0000-0000DA1B0000}"/>
    <cellStyle name="Komma 2 2 5 2 5 2" xfId="3427" xr:uid="{00000000-0005-0000-0000-0000DB1B0000}"/>
    <cellStyle name="Komma 2 2 5 2 5 2 2" xfId="8577" xr:uid="{00000000-0005-0000-0000-0000DC1B0000}"/>
    <cellStyle name="Komma 2 2 5 2 5 2 2 2" xfId="18283" xr:uid="{00000000-0005-0000-0000-0000DD1B0000}"/>
    <cellStyle name="Komma 2 2 5 2 5 2 3" xfId="13589" xr:uid="{00000000-0005-0000-0000-0000DE1B0000}"/>
    <cellStyle name="Komma 2 2 5 2 5 3" xfId="5145" xr:uid="{00000000-0005-0000-0000-0000DF1B0000}"/>
    <cellStyle name="Komma 2 2 5 2 5 3 2" xfId="10293" xr:uid="{00000000-0005-0000-0000-0000E01B0000}"/>
    <cellStyle name="Komma 2 2 5 2 5 3 2 2" xfId="19847" xr:uid="{00000000-0005-0000-0000-0000E11B0000}"/>
    <cellStyle name="Komma 2 2 5 2 5 3 3" xfId="15155" xr:uid="{00000000-0005-0000-0000-0000E21B0000}"/>
    <cellStyle name="Komma 2 2 5 2 5 4" xfId="6861" xr:uid="{00000000-0005-0000-0000-0000E31B0000}"/>
    <cellStyle name="Komma 2 2 5 2 5 4 2" xfId="16719" xr:uid="{00000000-0005-0000-0000-0000E41B0000}"/>
    <cellStyle name="Komma 2 2 5 2 5 5" xfId="12021" xr:uid="{00000000-0005-0000-0000-0000E51B0000}"/>
    <cellStyle name="Komma 2 2 5 2 6" xfId="2565" xr:uid="{00000000-0005-0000-0000-0000E61B0000}"/>
    <cellStyle name="Komma 2 2 5 2 6 2" xfId="7719" xr:uid="{00000000-0005-0000-0000-0000E71B0000}"/>
    <cellStyle name="Komma 2 2 5 2 6 2 2" xfId="17501" xr:uid="{00000000-0005-0000-0000-0000E81B0000}"/>
    <cellStyle name="Komma 2 2 5 2 6 3" xfId="12807" xr:uid="{00000000-0005-0000-0000-0000E91B0000}"/>
    <cellStyle name="Komma 2 2 5 2 7" xfId="4287" xr:uid="{00000000-0005-0000-0000-0000EA1B0000}"/>
    <cellStyle name="Komma 2 2 5 2 7 2" xfId="9435" xr:uid="{00000000-0005-0000-0000-0000EB1B0000}"/>
    <cellStyle name="Komma 2 2 5 2 7 2 2" xfId="19065" xr:uid="{00000000-0005-0000-0000-0000EC1B0000}"/>
    <cellStyle name="Komma 2 2 5 2 7 3" xfId="14373" xr:uid="{00000000-0005-0000-0000-0000ED1B0000}"/>
    <cellStyle name="Komma 2 2 5 2 8" xfId="6003" xr:uid="{00000000-0005-0000-0000-0000EE1B0000}"/>
    <cellStyle name="Komma 2 2 5 2 8 2" xfId="15937" xr:uid="{00000000-0005-0000-0000-0000EF1B0000}"/>
    <cellStyle name="Komma 2 2 5 2 9" xfId="11157" xr:uid="{00000000-0005-0000-0000-0000F01B0000}"/>
    <cellStyle name="Komma 2 2 5 3" xfId="336" xr:uid="{00000000-0005-0000-0000-0000F11B0000}"/>
    <cellStyle name="Komma 2 2 5 3 2" xfId="337" xr:uid="{00000000-0005-0000-0000-0000F21B0000}"/>
    <cellStyle name="Komma 2 2 5 3 2 2" xfId="1682" xr:uid="{00000000-0005-0000-0000-0000F31B0000}"/>
    <cellStyle name="Komma 2 2 5 3 2 2 2" xfId="3433" xr:uid="{00000000-0005-0000-0000-0000F41B0000}"/>
    <cellStyle name="Komma 2 2 5 3 2 2 2 2" xfId="8583" xr:uid="{00000000-0005-0000-0000-0000F51B0000}"/>
    <cellStyle name="Komma 2 2 5 3 2 2 2 2 2" xfId="18289" xr:uid="{00000000-0005-0000-0000-0000F61B0000}"/>
    <cellStyle name="Komma 2 2 5 3 2 2 2 3" xfId="13595" xr:uid="{00000000-0005-0000-0000-0000F71B0000}"/>
    <cellStyle name="Komma 2 2 5 3 2 2 3" xfId="5151" xr:uid="{00000000-0005-0000-0000-0000F81B0000}"/>
    <cellStyle name="Komma 2 2 5 3 2 2 3 2" xfId="10299" xr:uid="{00000000-0005-0000-0000-0000F91B0000}"/>
    <cellStyle name="Komma 2 2 5 3 2 2 3 2 2" xfId="19853" xr:uid="{00000000-0005-0000-0000-0000FA1B0000}"/>
    <cellStyle name="Komma 2 2 5 3 2 2 3 3" xfId="15161" xr:uid="{00000000-0005-0000-0000-0000FB1B0000}"/>
    <cellStyle name="Komma 2 2 5 3 2 2 4" xfId="6867" xr:uid="{00000000-0005-0000-0000-0000FC1B0000}"/>
    <cellStyle name="Komma 2 2 5 3 2 2 4 2" xfId="16725" xr:uid="{00000000-0005-0000-0000-0000FD1B0000}"/>
    <cellStyle name="Komma 2 2 5 3 2 2 5" xfId="12027" xr:uid="{00000000-0005-0000-0000-0000FE1B0000}"/>
    <cellStyle name="Komma 2 2 5 3 2 3" xfId="2571" xr:uid="{00000000-0005-0000-0000-0000FF1B0000}"/>
    <cellStyle name="Komma 2 2 5 3 2 3 2" xfId="7725" xr:uid="{00000000-0005-0000-0000-0000001C0000}"/>
    <cellStyle name="Komma 2 2 5 3 2 3 2 2" xfId="17507" xr:uid="{00000000-0005-0000-0000-0000011C0000}"/>
    <cellStyle name="Komma 2 2 5 3 2 3 3" xfId="12813" xr:uid="{00000000-0005-0000-0000-0000021C0000}"/>
    <cellStyle name="Komma 2 2 5 3 2 4" xfId="4293" xr:uid="{00000000-0005-0000-0000-0000031C0000}"/>
    <cellStyle name="Komma 2 2 5 3 2 4 2" xfId="9441" xr:uid="{00000000-0005-0000-0000-0000041C0000}"/>
    <cellStyle name="Komma 2 2 5 3 2 4 2 2" xfId="19071" xr:uid="{00000000-0005-0000-0000-0000051C0000}"/>
    <cellStyle name="Komma 2 2 5 3 2 4 3" xfId="14379" xr:uid="{00000000-0005-0000-0000-0000061C0000}"/>
    <cellStyle name="Komma 2 2 5 3 2 5" xfId="6009" xr:uid="{00000000-0005-0000-0000-0000071C0000}"/>
    <cellStyle name="Komma 2 2 5 3 2 5 2" xfId="15943" xr:uid="{00000000-0005-0000-0000-0000081C0000}"/>
    <cellStyle name="Komma 2 2 5 3 2 6" xfId="11163" xr:uid="{00000000-0005-0000-0000-0000091C0000}"/>
    <cellStyle name="Komma 2 2 5 3 3" xfId="1681" xr:uid="{00000000-0005-0000-0000-00000A1C0000}"/>
    <cellStyle name="Komma 2 2 5 3 3 2" xfId="3432" xr:uid="{00000000-0005-0000-0000-00000B1C0000}"/>
    <cellStyle name="Komma 2 2 5 3 3 2 2" xfId="8582" xr:uid="{00000000-0005-0000-0000-00000C1C0000}"/>
    <cellStyle name="Komma 2 2 5 3 3 2 2 2" xfId="18288" xr:uid="{00000000-0005-0000-0000-00000D1C0000}"/>
    <cellStyle name="Komma 2 2 5 3 3 2 3" xfId="13594" xr:uid="{00000000-0005-0000-0000-00000E1C0000}"/>
    <cellStyle name="Komma 2 2 5 3 3 3" xfId="5150" xr:uid="{00000000-0005-0000-0000-00000F1C0000}"/>
    <cellStyle name="Komma 2 2 5 3 3 3 2" xfId="10298" xr:uid="{00000000-0005-0000-0000-0000101C0000}"/>
    <cellStyle name="Komma 2 2 5 3 3 3 2 2" xfId="19852" xr:uid="{00000000-0005-0000-0000-0000111C0000}"/>
    <cellStyle name="Komma 2 2 5 3 3 3 3" xfId="15160" xr:uid="{00000000-0005-0000-0000-0000121C0000}"/>
    <cellStyle name="Komma 2 2 5 3 3 4" xfId="6866" xr:uid="{00000000-0005-0000-0000-0000131C0000}"/>
    <cellStyle name="Komma 2 2 5 3 3 4 2" xfId="16724" xr:uid="{00000000-0005-0000-0000-0000141C0000}"/>
    <cellStyle name="Komma 2 2 5 3 3 5" xfId="12026" xr:uid="{00000000-0005-0000-0000-0000151C0000}"/>
    <cellStyle name="Komma 2 2 5 3 4" xfId="2570" xr:uid="{00000000-0005-0000-0000-0000161C0000}"/>
    <cellStyle name="Komma 2 2 5 3 4 2" xfId="7724" xr:uid="{00000000-0005-0000-0000-0000171C0000}"/>
    <cellStyle name="Komma 2 2 5 3 4 2 2" xfId="17506" xr:uid="{00000000-0005-0000-0000-0000181C0000}"/>
    <cellStyle name="Komma 2 2 5 3 4 3" xfId="12812" xr:uid="{00000000-0005-0000-0000-0000191C0000}"/>
    <cellStyle name="Komma 2 2 5 3 5" xfId="4292" xr:uid="{00000000-0005-0000-0000-00001A1C0000}"/>
    <cellStyle name="Komma 2 2 5 3 5 2" xfId="9440" xr:uid="{00000000-0005-0000-0000-00001B1C0000}"/>
    <cellStyle name="Komma 2 2 5 3 5 2 2" xfId="19070" xr:uid="{00000000-0005-0000-0000-00001C1C0000}"/>
    <cellStyle name="Komma 2 2 5 3 5 3" xfId="14378" xr:uid="{00000000-0005-0000-0000-00001D1C0000}"/>
    <cellStyle name="Komma 2 2 5 3 6" xfId="6008" xr:uid="{00000000-0005-0000-0000-00001E1C0000}"/>
    <cellStyle name="Komma 2 2 5 3 6 2" xfId="15942" xr:uid="{00000000-0005-0000-0000-00001F1C0000}"/>
    <cellStyle name="Komma 2 2 5 3 7" xfId="11162" xr:uid="{00000000-0005-0000-0000-0000201C0000}"/>
    <cellStyle name="Komma 2 2 5 4" xfId="338" xr:uid="{00000000-0005-0000-0000-0000211C0000}"/>
    <cellStyle name="Komma 2 2 5 4 2" xfId="1683" xr:uid="{00000000-0005-0000-0000-0000221C0000}"/>
    <cellStyle name="Komma 2 2 5 4 2 2" xfId="3434" xr:uid="{00000000-0005-0000-0000-0000231C0000}"/>
    <cellStyle name="Komma 2 2 5 4 2 2 2" xfId="8584" xr:uid="{00000000-0005-0000-0000-0000241C0000}"/>
    <cellStyle name="Komma 2 2 5 4 2 2 2 2" xfId="18290" xr:uid="{00000000-0005-0000-0000-0000251C0000}"/>
    <cellStyle name="Komma 2 2 5 4 2 2 3" xfId="13596" xr:uid="{00000000-0005-0000-0000-0000261C0000}"/>
    <cellStyle name="Komma 2 2 5 4 2 3" xfId="5152" xr:uid="{00000000-0005-0000-0000-0000271C0000}"/>
    <cellStyle name="Komma 2 2 5 4 2 3 2" xfId="10300" xr:uid="{00000000-0005-0000-0000-0000281C0000}"/>
    <cellStyle name="Komma 2 2 5 4 2 3 2 2" xfId="19854" xr:uid="{00000000-0005-0000-0000-0000291C0000}"/>
    <cellStyle name="Komma 2 2 5 4 2 3 3" xfId="15162" xr:uid="{00000000-0005-0000-0000-00002A1C0000}"/>
    <cellStyle name="Komma 2 2 5 4 2 4" xfId="6868" xr:uid="{00000000-0005-0000-0000-00002B1C0000}"/>
    <cellStyle name="Komma 2 2 5 4 2 4 2" xfId="16726" xr:uid="{00000000-0005-0000-0000-00002C1C0000}"/>
    <cellStyle name="Komma 2 2 5 4 2 5" xfId="12028" xr:uid="{00000000-0005-0000-0000-00002D1C0000}"/>
    <cellStyle name="Komma 2 2 5 4 3" xfId="2572" xr:uid="{00000000-0005-0000-0000-00002E1C0000}"/>
    <cellStyle name="Komma 2 2 5 4 3 2" xfId="7726" xr:uid="{00000000-0005-0000-0000-00002F1C0000}"/>
    <cellStyle name="Komma 2 2 5 4 3 2 2" xfId="17508" xr:uid="{00000000-0005-0000-0000-0000301C0000}"/>
    <cellStyle name="Komma 2 2 5 4 3 3" xfId="12814" xr:uid="{00000000-0005-0000-0000-0000311C0000}"/>
    <cellStyle name="Komma 2 2 5 4 4" xfId="4294" xr:uid="{00000000-0005-0000-0000-0000321C0000}"/>
    <cellStyle name="Komma 2 2 5 4 4 2" xfId="9442" xr:uid="{00000000-0005-0000-0000-0000331C0000}"/>
    <cellStyle name="Komma 2 2 5 4 4 2 2" xfId="19072" xr:uid="{00000000-0005-0000-0000-0000341C0000}"/>
    <cellStyle name="Komma 2 2 5 4 4 3" xfId="14380" xr:uid="{00000000-0005-0000-0000-0000351C0000}"/>
    <cellStyle name="Komma 2 2 5 4 5" xfId="6010" xr:uid="{00000000-0005-0000-0000-0000361C0000}"/>
    <cellStyle name="Komma 2 2 5 4 5 2" xfId="15944" xr:uid="{00000000-0005-0000-0000-0000371C0000}"/>
    <cellStyle name="Komma 2 2 5 4 6" xfId="11164" xr:uid="{00000000-0005-0000-0000-0000381C0000}"/>
    <cellStyle name="Komma 2 2 5 5" xfId="339" xr:uid="{00000000-0005-0000-0000-0000391C0000}"/>
    <cellStyle name="Komma 2 2 5 5 2" xfId="1684" xr:uid="{00000000-0005-0000-0000-00003A1C0000}"/>
    <cellStyle name="Komma 2 2 5 5 2 2" xfId="3435" xr:uid="{00000000-0005-0000-0000-00003B1C0000}"/>
    <cellStyle name="Komma 2 2 5 5 2 2 2" xfId="8585" xr:uid="{00000000-0005-0000-0000-00003C1C0000}"/>
    <cellStyle name="Komma 2 2 5 5 2 2 2 2" xfId="18291" xr:uid="{00000000-0005-0000-0000-00003D1C0000}"/>
    <cellStyle name="Komma 2 2 5 5 2 2 3" xfId="13597" xr:uid="{00000000-0005-0000-0000-00003E1C0000}"/>
    <cellStyle name="Komma 2 2 5 5 2 3" xfId="5153" xr:uid="{00000000-0005-0000-0000-00003F1C0000}"/>
    <cellStyle name="Komma 2 2 5 5 2 3 2" xfId="10301" xr:uid="{00000000-0005-0000-0000-0000401C0000}"/>
    <cellStyle name="Komma 2 2 5 5 2 3 2 2" xfId="19855" xr:uid="{00000000-0005-0000-0000-0000411C0000}"/>
    <cellStyle name="Komma 2 2 5 5 2 3 3" xfId="15163" xr:uid="{00000000-0005-0000-0000-0000421C0000}"/>
    <cellStyle name="Komma 2 2 5 5 2 4" xfId="6869" xr:uid="{00000000-0005-0000-0000-0000431C0000}"/>
    <cellStyle name="Komma 2 2 5 5 2 4 2" xfId="16727" xr:uid="{00000000-0005-0000-0000-0000441C0000}"/>
    <cellStyle name="Komma 2 2 5 5 2 5" xfId="12029" xr:uid="{00000000-0005-0000-0000-0000451C0000}"/>
    <cellStyle name="Komma 2 2 5 5 3" xfId="2573" xr:uid="{00000000-0005-0000-0000-0000461C0000}"/>
    <cellStyle name="Komma 2 2 5 5 3 2" xfId="7727" xr:uid="{00000000-0005-0000-0000-0000471C0000}"/>
    <cellStyle name="Komma 2 2 5 5 3 2 2" xfId="17509" xr:uid="{00000000-0005-0000-0000-0000481C0000}"/>
    <cellStyle name="Komma 2 2 5 5 3 3" xfId="12815" xr:uid="{00000000-0005-0000-0000-0000491C0000}"/>
    <cellStyle name="Komma 2 2 5 5 4" xfId="4295" xr:uid="{00000000-0005-0000-0000-00004A1C0000}"/>
    <cellStyle name="Komma 2 2 5 5 4 2" xfId="9443" xr:uid="{00000000-0005-0000-0000-00004B1C0000}"/>
    <cellStyle name="Komma 2 2 5 5 4 2 2" xfId="19073" xr:uid="{00000000-0005-0000-0000-00004C1C0000}"/>
    <cellStyle name="Komma 2 2 5 5 4 3" xfId="14381" xr:uid="{00000000-0005-0000-0000-00004D1C0000}"/>
    <cellStyle name="Komma 2 2 5 5 5" xfId="6011" xr:uid="{00000000-0005-0000-0000-00004E1C0000}"/>
    <cellStyle name="Komma 2 2 5 5 5 2" xfId="15945" xr:uid="{00000000-0005-0000-0000-00004F1C0000}"/>
    <cellStyle name="Komma 2 2 5 5 6" xfId="11165" xr:uid="{00000000-0005-0000-0000-0000501C0000}"/>
    <cellStyle name="Komma 2 2 5 6" xfId="1675" xr:uid="{00000000-0005-0000-0000-0000511C0000}"/>
    <cellStyle name="Komma 2 2 5 6 2" xfId="3426" xr:uid="{00000000-0005-0000-0000-0000521C0000}"/>
    <cellStyle name="Komma 2 2 5 6 2 2" xfId="8576" xr:uid="{00000000-0005-0000-0000-0000531C0000}"/>
    <cellStyle name="Komma 2 2 5 6 2 2 2" xfId="18282" xr:uid="{00000000-0005-0000-0000-0000541C0000}"/>
    <cellStyle name="Komma 2 2 5 6 2 3" xfId="13588" xr:uid="{00000000-0005-0000-0000-0000551C0000}"/>
    <cellStyle name="Komma 2 2 5 6 3" xfId="5144" xr:uid="{00000000-0005-0000-0000-0000561C0000}"/>
    <cellStyle name="Komma 2 2 5 6 3 2" xfId="10292" xr:uid="{00000000-0005-0000-0000-0000571C0000}"/>
    <cellStyle name="Komma 2 2 5 6 3 2 2" xfId="19846" xr:uid="{00000000-0005-0000-0000-0000581C0000}"/>
    <cellStyle name="Komma 2 2 5 6 3 3" xfId="15154" xr:uid="{00000000-0005-0000-0000-0000591C0000}"/>
    <cellStyle name="Komma 2 2 5 6 4" xfId="6860" xr:uid="{00000000-0005-0000-0000-00005A1C0000}"/>
    <cellStyle name="Komma 2 2 5 6 4 2" xfId="16718" xr:uid="{00000000-0005-0000-0000-00005B1C0000}"/>
    <cellStyle name="Komma 2 2 5 6 5" xfId="12020" xr:uid="{00000000-0005-0000-0000-00005C1C0000}"/>
    <cellStyle name="Komma 2 2 5 7" xfId="2564" xr:uid="{00000000-0005-0000-0000-00005D1C0000}"/>
    <cellStyle name="Komma 2 2 5 7 2" xfId="7718" xr:uid="{00000000-0005-0000-0000-00005E1C0000}"/>
    <cellStyle name="Komma 2 2 5 7 2 2" xfId="17500" xr:uid="{00000000-0005-0000-0000-00005F1C0000}"/>
    <cellStyle name="Komma 2 2 5 7 3" xfId="12806" xr:uid="{00000000-0005-0000-0000-0000601C0000}"/>
    <cellStyle name="Komma 2 2 5 8" xfId="4286" xr:uid="{00000000-0005-0000-0000-0000611C0000}"/>
    <cellStyle name="Komma 2 2 5 8 2" xfId="9434" xr:uid="{00000000-0005-0000-0000-0000621C0000}"/>
    <cellStyle name="Komma 2 2 5 8 2 2" xfId="19064" xr:uid="{00000000-0005-0000-0000-0000631C0000}"/>
    <cellStyle name="Komma 2 2 5 8 3" xfId="14372" xr:uid="{00000000-0005-0000-0000-0000641C0000}"/>
    <cellStyle name="Komma 2 2 5 9" xfId="6002" xr:uid="{00000000-0005-0000-0000-0000651C0000}"/>
    <cellStyle name="Komma 2 2 5 9 2" xfId="15936" xr:uid="{00000000-0005-0000-0000-0000661C0000}"/>
    <cellStyle name="Komma 2 2 6" xfId="340" xr:uid="{00000000-0005-0000-0000-0000671C0000}"/>
    <cellStyle name="Komma 2 2 6 10" xfId="11166" xr:uid="{00000000-0005-0000-0000-0000681C0000}"/>
    <cellStyle name="Komma 2 2 6 2" xfId="341" xr:uid="{00000000-0005-0000-0000-0000691C0000}"/>
    <cellStyle name="Komma 2 2 6 2 2" xfId="342" xr:uid="{00000000-0005-0000-0000-00006A1C0000}"/>
    <cellStyle name="Komma 2 2 6 2 2 2" xfId="343" xr:uid="{00000000-0005-0000-0000-00006B1C0000}"/>
    <cellStyle name="Komma 2 2 6 2 2 2 2" xfId="1688" xr:uid="{00000000-0005-0000-0000-00006C1C0000}"/>
    <cellStyle name="Komma 2 2 6 2 2 2 2 2" xfId="3439" xr:uid="{00000000-0005-0000-0000-00006D1C0000}"/>
    <cellStyle name="Komma 2 2 6 2 2 2 2 2 2" xfId="8589" xr:uid="{00000000-0005-0000-0000-00006E1C0000}"/>
    <cellStyle name="Komma 2 2 6 2 2 2 2 2 2 2" xfId="18295" xr:uid="{00000000-0005-0000-0000-00006F1C0000}"/>
    <cellStyle name="Komma 2 2 6 2 2 2 2 2 3" xfId="13601" xr:uid="{00000000-0005-0000-0000-0000701C0000}"/>
    <cellStyle name="Komma 2 2 6 2 2 2 2 3" xfId="5157" xr:uid="{00000000-0005-0000-0000-0000711C0000}"/>
    <cellStyle name="Komma 2 2 6 2 2 2 2 3 2" xfId="10305" xr:uid="{00000000-0005-0000-0000-0000721C0000}"/>
    <cellStyle name="Komma 2 2 6 2 2 2 2 3 2 2" xfId="19859" xr:uid="{00000000-0005-0000-0000-0000731C0000}"/>
    <cellStyle name="Komma 2 2 6 2 2 2 2 3 3" xfId="15167" xr:uid="{00000000-0005-0000-0000-0000741C0000}"/>
    <cellStyle name="Komma 2 2 6 2 2 2 2 4" xfId="6873" xr:uid="{00000000-0005-0000-0000-0000751C0000}"/>
    <cellStyle name="Komma 2 2 6 2 2 2 2 4 2" xfId="16731" xr:uid="{00000000-0005-0000-0000-0000761C0000}"/>
    <cellStyle name="Komma 2 2 6 2 2 2 2 5" xfId="12033" xr:uid="{00000000-0005-0000-0000-0000771C0000}"/>
    <cellStyle name="Komma 2 2 6 2 2 2 3" xfId="2577" xr:uid="{00000000-0005-0000-0000-0000781C0000}"/>
    <cellStyle name="Komma 2 2 6 2 2 2 3 2" xfId="7731" xr:uid="{00000000-0005-0000-0000-0000791C0000}"/>
    <cellStyle name="Komma 2 2 6 2 2 2 3 2 2" xfId="17513" xr:uid="{00000000-0005-0000-0000-00007A1C0000}"/>
    <cellStyle name="Komma 2 2 6 2 2 2 3 3" xfId="12819" xr:uid="{00000000-0005-0000-0000-00007B1C0000}"/>
    <cellStyle name="Komma 2 2 6 2 2 2 4" xfId="4299" xr:uid="{00000000-0005-0000-0000-00007C1C0000}"/>
    <cellStyle name="Komma 2 2 6 2 2 2 4 2" xfId="9447" xr:uid="{00000000-0005-0000-0000-00007D1C0000}"/>
    <cellStyle name="Komma 2 2 6 2 2 2 4 2 2" xfId="19077" xr:uid="{00000000-0005-0000-0000-00007E1C0000}"/>
    <cellStyle name="Komma 2 2 6 2 2 2 4 3" xfId="14385" xr:uid="{00000000-0005-0000-0000-00007F1C0000}"/>
    <cellStyle name="Komma 2 2 6 2 2 2 5" xfId="6015" xr:uid="{00000000-0005-0000-0000-0000801C0000}"/>
    <cellStyle name="Komma 2 2 6 2 2 2 5 2" xfId="15949" xr:uid="{00000000-0005-0000-0000-0000811C0000}"/>
    <cellStyle name="Komma 2 2 6 2 2 2 6" xfId="11169" xr:uid="{00000000-0005-0000-0000-0000821C0000}"/>
    <cellStyle name="Komma 2 2 6 2 2 3" xfId="1687" xr:uid="{00000000-0005-0000-0000-0000831C0000}"/>
    <cellStyle name="Komma 2 2 6 2 2 3 2" xfId="3438" xr:uid="{00000000-0005-0000-0000-0000841C0000}"/>
    <cellStyle name="Komma 2 2 6 2 2 3 2 2" xfId="8588" xr:uid="{00000000-0005-0000-0000-0000851C0000}"/>
    <cellStyle name="Komma 2 2 6 2 2 3 2 2 2" xfId="18294" xr:uid="{00000000-0005-0000-0000-0000861C0000}"/>
    <cellStyle name="Komma 2 2 6 2 2 3 2 3" xfId="13600" xr:uid="{00000000-0005-0000-0000-0000871C0000}"/>
    <cellStyle name="Komma 2 2 6 2 2 3 3" xfId="5156" xr:uid="{00000000-0005-0000-0000-0000881C0000}"/>
    <cellStyle name="Komma 2 2 6 2 2 3 3 2" xfId="10304" xr:uid="{00000000-0005-0000-0000-0000891C0000}"/>
    <cellStyle name="Komma 2 2 6 2 2 3 3 2 2" xfId="19858" xr:uid="{00000000-0005-0000-0000-00008A1C0000}"/>
    <cellStyle name="Komma 2 2 6 2 2 3 3 3" xfId="15166" xr:uid="{00000000-0005-0000-0000-00008B1C0000}"/>
    <cellStyle name="Komma 2 2 6 2 2 3 4" xfId="6872" xr:uid="{00000000-0005-0000-0000-00008C1C0000}"/>
    <cellStyle name="Komma 2 2 6 2 2 3 4 2" xfId="16730" xr:uid="{00000000-0005-0000-0000-00008D1C0000}"/>
    <cellStyle name="Komma 2 2 6 2 2 3 5" xfId="12032" xr:uid="{00000000-0005-0000-0000-00008E1C0000}"/>
    <cellStyle name="Komma 2 2 6 2 2 4" xfId="2576" xr:uid="{00000000-0005-0000-0000-00008F1C0000}"/>
    <cellStyle name="Komma 2 2 6 2 2 4 2" xfId="7730" xr:uid="{00000000-0005-0000-0000-0000901C0000}"/>
    <cellStyle name="Komma 2 2 6 2 2 4 2 2" xfId="17512" xr:uid="{00000000-0005-0000-0000-0000911C0000}"/>
    <cellStyle name="Komma 2 2 6 2 2 4 3" xfId="12818" xr:uid="{00000000-0005-0000-0000-0000921C0000}"/>
    <cellStyle name="Komma 2 2 6 2 2 5" xfId="4298" xr:uid="{00000000-0005-0000-0000-0000931C0000}"/>
    <cellStyle name="Komma 2 2 6 2 2 5 2" xfId="9446" xr:uid="{00000000-0005-0000-0000-0000941C0000}"/>
    <cellStyle name="Komma 2 2 6 2 2 5 2 2" xfId="19076" xr:uid="{00000000-0005-0000-0000-0000951C0000}"/>
    <cellStyle name="Komma 2 2 6 2 2 5 3" xfId="14384" xr:uid="{00000000-0005-0000-0000-0000961C0000}"/>
    <cellStyle name="Komma 2 2 6 2 2 6" xfId="6014" xr:uid="{00000000-0005-0000-0000-0000971C0000}"/>
    <cellStyle name="Komma 2 2 6 2 2 6 2" xfId="15948" xr:uid="{00000000-0005-0000-0000-0000981C0000}"/>
    <cellStyle name="Komma 2 2 6 2 2 7" xfId="11168" xr:uid="{00000000-0005-0000-0000-0000991C0000}"/>
    <cellStyle name="Komma 2 2 6 2 3" xfId="344" xr:uid="{00000000-0005-0000-0000-00009A1C0000}"/>
    <cellStyle name="Komma 2 2 6 2 3 2" xfId="1689" xr:uid="{00000000-0005-0000-0000-00009B1C0000}"/>
    <cellStyle name="Komma 2 2 6 2 3 2 2" xfId="3440" xr:uid="{00000000-0005-0000-0000-00009C1C0000}"/>
    <cellStyle name="Komma 2 2 6 2 3 2 2 2" xfId="8590" xr:uid="{00000000-0005-0000-0000-00009D1C0000}"/>
    <cellStyle name="Komma 2 2 6 2 3 2 2 2 2" xfId="18296" xr:uid="{00000000-0005-0000-0000-00009E1C0000}"/>
    <cellStyle name="Komma 2 2 6 2 3 2 2 3" xfId="13602" xr:uid="{00000000-0005-0000-0000-00009F1C0000}"/>
    <cellStyle name="Komma 2 2 6 2 3 2 3" xfId="5158" xr:uid="{00000000-0005-0000-0000-0000A01C0000}"/>
    <cellStyle name="Komma 2 2 6 2 3 2 3 2" xfId="10306" xr:uid="{00000000-0005-0000-0000-0000A11C0000}"/>
    <cellStyle name="Komma 2 2 6 2 3 2 3 2 2" xfId="19860" xr:uid="{00000000-0005-0000-0000-0000A21C0000}"/>
    <cellStyle name="Komma 2 2 6 2 3 2 3 3" xfId="15168" xr:uid="{00000000-0005-0000-0000-0000A31C0000}"/>
    <cellStyle name="Komma 2 2 6 2 3 2 4" xfId="6874" xr:uid="{00000000-0005-0000-0000-0000A41C0000}"/>
    <cellStyle name="Komma 2 2 6 2 3 2 4 2" xfId="16732" xr:uid="{00000000-0005-0000-0000-0000A51C0000}"/>
    <cellStyle name="Komma 2 2 6 2 3 2 5" xfId="12034" xr:uid="{00000000-0005-0000-0000-0000A61C0000}"/>
    <cellStyle name="Komma 2 2 6 2 3 3" xfId="2578" xr:uid="{00000000-0005-0000-0000-0000A71C0000}"/>
    <cellStyle name="Komma 2 2 6 2 3 3 2" xfId="7732" xr:uid="{00000000-0005-0000-0000-0000A81C0000}"/>
    <cellStyle name="Komma 2 2 6 2 3 3 2 2" xfId="17514" xr:uid="{00000000-0005-0000-0000-0000A91C0000}"/>
    <cellStyle name="Komma 2 2 6 2 3 3 3" xfId="12820" xr:uid="{00000000-0005-0000-0000-0000AA1C0000}"/>
    <cellStyle name="Komma 2 2 6 2 3 4" xfId="4300" xr:uid="{00000000-0005-0000-0000-0000AB1C0000}"/>
    <cellStyle name="Komma 2 2 6 2 3 4 2" xfId="9448" xr:uid="{00000000-0005-0000-0000-0000AC1C0000}"/>
    <cellStyle name="Komma 2 2 6 2 3 4 2 2" xfId="19078" xr:uid="{00000000-0005-0000-0000-0000AD1C0000}"/>
    <cellStyle name="Komma 2 2 6 2 3 4 3" xfId="14386" xr:uid="{00000000-0005-0000-0000-0000AE1C0000}"/>
    <cellStyle name="Komma 2 2 6 2 3 5" xfId="6016" xr:uid="{00000000-0005-0000-0000-0000AF1C0000}"/>
    <cellStyle name="Komma 2 2 6 2 3 5 2" xfId="15950" xr:uid="{00000000-0005-0000-0000-0000B01C0000}"/>
    <cellStyle name="Komma 2 2 6 2 3 6" xfId="11170" xr:uid="{00000000-0005-0000-0000-0000B11C0000}"/>
    <cellStyle name="Komma 2 2 6 2 4" xfId="345" xr:uid="{00000000-0005-0000-0000-0000B21C0000}"/>
    <cellStyle name="Komma 2 2 6 2 4 2" xfId="1690" xr:uid="{00000000-0005-0000-0000-0000B31C0000}"/>
    <cellStyle name="Komma 2 2 6 2 4 2 2" xfId="3441" xr:uid="{00000000-0005-0000-0000-0000B41C0000}"/>
    <cellStyle name="Komma 2 2 6 2 4 2 2 2" xfId="8591" xr:uid="{00000000-0005-0000-0000-0000B51C0000}"/>
    <cellStyle name="Komma 2 2 6 2 4 2 2 2 2" xfId="18297" xr:uid="{00000000-0005-0000-0000-0000B61C0000}"/>
    <cellStyle name="Komma 2 2 6 2 4 2 2 3" xfId="13603" xr:uid="{00000000-0005-0000-0000-0000B71C0000}"/>
    <cellStyle name="Komma 2 2 6 2 4 2 3" xfId="5159" xr:uid="{00000000-0005-0000-0000-0000B81C0000}"/>
    <cellStyle name="Komma 2 2 6 2 4 2 3 2" xfId="10307" xr:uid="{00000000-0005-0000-0000-0000B91C0000}"/>
    <cellStyle name="Komma 2 2 6 2 4 2 3 2 2" xfId="19861" xr:uid="{00000000-0005-0000-0000-0000BA1C0000}"/>
    <cellStyle name="Komma 2 2 6 2 4 2 3 3" xfId="15169" xr:uid="{00000000-0005-0000-0000-0000BB1C0000}"/>
    <cellStyle name="Komma 2 2 6 2 4 2 4" xfId="6875" xr:uid="{00000000-0005-0000-0000-0000BC1C0000}"/>
    <cellStyle name="Komma 2 2 6 2 4 2 4 2" xfId="16733" xr:uid="{00000000-0005-0000-0000-0000BD1C0000}"/>
    <cellStyle name="Komma 2 2 6 2 4 2 5" xfId="12035" xr:uid="{00000000-0005-0000-0000-0000BE1C0000}"/>
    <cellStyle name="Komma 2 2 6 2 4 3" xfId="2579" xr:uid="{00000000-0005-0000-0000-0000BF1C0000}"/>
    <cellStyle name="Komma 2 2 6 2 4 3 2" xfId="7733" xr:uid="{00000000-0005-0000-0000-0000C01C0000}"/>
    <cellStyle name="Komma 2 2 6 2 4 3 2 2" xfId="17515" xr:uid="{00000000-0005-0000-0000-0000C11C0000}"/>
    <cellStyle name="Komma 2 2 6 2 4 3 3" xfId="12821" xr:uid="{00000000-0005-0000-0000-0000C21C0000}"/>
    <cellStyle name="Komma 2 2 6 2 4 4" xfId="4301" xr:uid="{00000000-0005-0000-0000-0000C31C0000}"/>
    <cellStyle name="Komma 2 2 6 2 4 4 2" xfId="9449" xr:uid="{00000000-0005-0000-0000-0000C41C0000}"/>
    <cellStyle name="Komma 2 2 6 2 4 4 2 2" xfId="19079" xr:uid="{00000000-0005-0000-0000-0000C51C0000}"/>
    <cellStyle name="Komma 2 2 6 2 4 4 3" xfId="14387" xr:uid="{00000000-0005-0000-0000-0000C61C0000}"/>
    <cellStyle name="Komma 2 2 6 2 4 5" xfId="6017" xr:uid="{00000000-0005-0000-0000-0000C71C0000}"/>
    <cellStyle name="Komma 2 2 6 2 4 5 2" xfId="15951" xr:uid="{00000000-0005-0000-0000-0000C81C0000}"/>
    <cellStyle name="Komma 2 2 6 2 4 6" xfId="11171" xr:uid="{00000000-0005-0000-0000-0000C91C0000}"/>
    <cellStyle name="Komma 2 2 6 2 5" xfId="1686" xr:uid="{00000000-0005-0000-0000-0000CA1C0000}"/>
    <cellStyle name="Komma 2 2 6 2 5 2" xfId="3437" xr:uid="{00000000-0005-0000-0000-0000CB1C0000}"/>
    <cellStyle name="Komma 2 2 6 2 5 2 2" xfId="8587" xr:uid="{00000000-0005-0000-0000-0000CC1C0000}"/>
    <cellStyle name="Komma 2 2 6 2 5 2 2 2" xfId="18293" xr:uid="{00000000-0005-0000-0000-0000CD1C0000}"/>
    <cellStyle name="Komma 2 2 6 2 5 2 3" xfId="13599" xr:uid="{00000000-0005-0000-0000-0000CE1C0000}"/>
    <cellStyle name="Komma 2 2 6 2 5 3" xfId="5155" xr:uid="{00000000-0005-0000-0000-0000CF1C0000}"/>
    <cellStyle name="Komma 2 2 6 2 5 3 2" xfId="10303" xr:uid="{00000000-0005-0000-0000-0000D01C0000}"/>
    <cellStyle name="Komma 2 2 6 2 5 3 2 2" xfId="19857" xr:uid="{00000000-0005-0000-0000-0000D11C0000}"/>
    <cellStyle name="Komma 2 2 6 2 5 3 3" xfId="15165" xr:uid="{00000000-0005-0000-0000-0000D21C0000}"/>
    <cellStyle name="Komma 2 2 6 2 5 4" xfId="6871" xr:uid="{00000000-0005-0000-0000-0000D31C0000}"/>
    <cellStyle name="Komma 2 2 6 2 5 4 2" xfId="16729" xr:uid="{00000000-0005-0000-0000-0000D41C0000}"/>
    <cellStyle name="Komma 2 2 6 2 5 5" xfId="12031" xr:uid="{00000000-0005-0000-0000-0000D51C0000}"/>
    <cellStyle name="Komma 2 2 6 2 6" xfId="2575" xr:uid="{00000000-0005-0000-0000-0000D61C0000}"/>
    <cellStyle name="Komma 2 2 6 2 6 2" xfId="7729" xr:uid="{00000000-0005-0000-0000-0000D71C0000}"/>
    <cellStyle name="Komma 2 2 6 2 6 2 2" xfId="17511" xr:uid="{00000000-0005-0000-0000-0000D81C0000}"/>
    <cellStyle name="Komma 2 2 6 2 6 3" xfId="12817" xr:uid="{00000000-0005-0000-0000-0000D91C0000}"/>
    <cellStyle name="Komma 2 2 6 2 7" xfId="4297" xr:uid="{00000000-0005-0000-0000-0000DA1C0000}"/>
    <cellStyle name="Komma 2 2 6 2 7 2" xfId="9445" xr:uid="{00000000-0005-0000-0000-0000DB1C0000}"/>
    <cellStyle name="Komma 2 2 6 2 7 2 2" xfId="19075" xr:uid="{00000000-0005-0000-0000-0000DC1C0000}"/>
    <cellStyle name="Komma 2 2 6 2 7 3" xfId="14383" xr:uid="{00000000-0005-0000-0000-0000DD1C0000}"/>
    <cellStyle name="Komma 2 2 6 2 8" xfId="6013" xr:uid="{00000000-0005-0000-0000-0000DE1C0000}"/>
    <cellStyle name="Komma 2 2 6 2 8 2" xfId="15947" xr:uid="{00000000-0005-0000-0000-0000DF1C0000}"/>
    <cellStyle name="Komma 2 2 6 2 9" xfId="11167" xr:uid="{00000000-0005-0000-0000-0000E01C0000}"/>
    <cellStyle name="Komma 2 2 6 3" xfId="346" xr:uid="{00000000-0005-0000-0000-0000E11C0000}"/>
    <cellStyle name="Komma 2 2 6 3 2" xfId="347" xr:uid="{00000000-0005-0000-0000-0000E21C0000}"/>
    <cellStyle name="Komma 2 2 6 3 2 2" xfId="1692" xr:uid="{00000000-0005-0000-0000-0000E31C0000}"/>
    <cellStyle name="Komma 2 2 6 3 2 2 2" xfId="3443" xr:uid="{00000000-0005-0000-0000-0000E41C0000}"/>
    <cellStyle name="Komma 2 2 6 3 2 2 2 2" xfId="8593" xr:uid="{00000000-0005-0000-0000-0000E51C0000}"/>
    <cellStyle name="Komma 2 2 6 3 2 2 2 2 2" xfId="18299" xr:uid="{00000000-0005-0000-0000-0000E61C0000}"/>
    <cellStyle name="Komma 2 2 6 3 2 2 2 3" xfId="13605" xr:uid="{00000000-0005-0000-0000-0000E71C0000}"/>
    <cellStyle name="Komma 2 2 6 3 2 2 3" xfId="5161" xr:uid="{00000000-0005-0000-0000-0000E81C0000}"/>
    <cellStyle name="Komma 2 2 6 3 2 2 3 2" xfId="10309" xr:uid="{00000000-0005-0000-0000-0000E91C0000}"/>
    <cellStyle name="Komma 2 2 6 3 2 2 3 2 2" xfId="19863" xr:uid="{00000000-0005-0000-0000-0000EA1C0000}"/>
    <cellStyle name="Komma 2 2 6 3 2 2 3 3" xfId="15171" xr:uid="{00000000-0005-0000-0000-0000EB1C0000}"/>
    <cellStyle name="Komma 2 2 6 3 2 2 4" xfId="6877" xr:uid="{00000000-0005-0000-0000-0000EC1C0000}"/>
    <cellStyle name="Komma 2 2 6 3 2 2 4 2" xfId="16735" xr:uid="{00000000-0005-0000-0000-0000ED1C0000}"/>
    <cellStyle name="Komma 2 2 6 3 2 2 5" xfId="12037" xr:uid="{00000000-0005-0000-0000-0000EE1C0000}"/>
    <cellStyle name="Komma 2 2 6 3 2 3" xfId="2581" xr:uid="{00000000-0005-0000-0000-0000EF1C0000}"/>
    <cellStyle name="Komma 2 2 6 3 2 3 2" xfId="7735" xr:uid="{00000000-0005-0000-0000-0000F01C0000}"/>
    <cellStyle name="Komma 2 2 6 3 2 3 2 2" xfId="17517" xr:uid="{00000000-0005-0000-0000-0000F11C0000}"/>
    <cellStyle name="Komma 2 2 6 3 2 3 3" xfId="12823" xr:uid="{00000000-0005-0000-0000-0000F21C0000}"/>
    <cellStyle name="Komma 2 2 6 3 2 4" xfId="4303" xr:uid="{00000000-0005-0000-0000-0000F31C0000}"/>
    <cellStyle name="Komma 2 2 6 3 2 4 2" xfId="9451" xr:uid="{00000000-0005-0000-0000-0000F41C0000}"/>
    <cellStyle name="Komma 2 2 6 3 2 4 2 2" xfId="19081" xr:uid="{00000000-0005-0000-0000-0000F51C0000}"/>
    <cellStyle name="Komma 2 2 6 3 2 4 3" xfId="14389" xr:uid="{00000000-0005-0000-0000-0000F61C0000}"/>
    <cellStyle name="Komma 2 2 6 3 2 5" xfId="6019" xr:uid="{00000000-0005-0000-0000-0000F71C0000}"/>
    <cellStyle name="Komma 2 2 6 3 2 5 2" xfId="15953" xr:uid="{00000000-0005-0000-0000-0000F81C0000}"/>
    <cellStyle name="Komma 2 2 6 3 2 6" xfId="11173" xr:uid="{00000000-0005-0000-0000-0000F91C0000}"/>
    <cellStyle name="Komma 2 2 6 3 3" xfId="1691" xr:uid="{00000000-0005-0000-0000-0000FA1C0000}"/>
    <cellStyle name="Komma 2 2 6 3 3 2" xfId="3442" xr:uid="{00000000-0005-0000-0000-0000FB1C0000}"/>
    <cellStyle name="Komma 2 2 6 3 3 2 2" xfId="8592" xr:uid="{00000000-0005-0000-0000-0000FC1C0000}"/>
    <cellStyle name="Komma 2 2 6 3 3 2 2 2" xfId="18298" xr:uid="{00000000-0005-0000-0000-0000FD1C0000}"/>
    <cellStyle name="Komma 2 2 6 3 3 2 3" xfId="13604" xr:uid="{00000000-0005-0000-0000-0000FE1C0000}"/>
    <cellStyle name="Komma 2 2 6 3 3 3" xfId="5160" xr:uid="{00000000-0005-0000-0000-0000FF1C0000}"/>
    <cellStyle name="Komma 2 2 6 3 3 3 2" xfId="10308" xr:uid="{00000000-0005-0000-0000-0000001D0000}"/>
    <cellStyle name="Komma 2 2 6 3 3 3 2 2" xfId="19862" xr:uid="{00000000-0005-0000-0000-0000011D0000}"/>
    <cellStyle name="Komma 2 2 6 3 3 3 3" xfId="15170" xr:uid="{00000000-0005-0000-0000-0000021D0000}"/>
    <cellStyle name="Komma 2 2 6 3 3 4" xfId="6876" xr:uid="{00000000-0005-0000-0000-0000031D0000}"/>
    <cellStyle name="Komma 2 2 6 3 3 4 2" xfId="16734" xr:uid="{00000000-0005-0000-0000-0000041D0000}"/>
    <cellStyle name="Komma 2 2 6 3 3 5" xfId="12036" xr:uid="{00000000-0005-0000-0000-0000051D0000}"/>
    <cellStyle name="Komma 2 2 6 3 4" xfId="2580" xr:uid="{00000000-0005-0000-0000-0000061D0000}"/>
    <cellStyle name="Komma 2 2 6 3 4 2" xfId="7734" xr:uid="{00000000-0005-0000-0000-0000071D0000}"/>
    <cellStyle name="Komma 2 2 6 3 4 2 2" xfId="17516" xr:uid="{00000000-0005-0000-0000-0000081D0000}"/>
    <cellStyle name="Komma 2 2 6 3 4 3" xfId="12822" xr:uid="{00000000-0005-0000-0000-0000091D0000}"/>
    <cellStyle name="Komma 2 2 6 3 5" xfId="4302" xr:uid="{00000000-0005-0000-0000-00000A1D0000}"/>
    <cellStyle name="Komma 2 2 6 3 5 2" xfId="9450" xr:uid="{00000000-0005-0000-0000-00000B1D0000}"/>
    <cellStyle name="Komma 2 2 6 3 5 2 2" xfId="19080" xr:uid="{00000000-0005-0000-0000-00000C1D0000}"/>
    <cellStyle name="Komma 2 2 6 3 5 3" xfId="14388" xr:uid="{00000000-0005-0000-0000-00000D1D0000}"/>
    <cellStyle name="Komma 2 2 6 3 6" xfId="6018" xr:uid="{00000000-0005-0000-0000-00000E1D0000}"/>
    <cellStyle name="Komma 2 2 6 3 6 2" xfId="15952" xr:uid="{00000000-0005-0000-0000-00000F1D0000}"/>
    <cellStyle name="Komma 2 2 6 3 7" xfId="11172" xr:uid="{00000000-0005-0000-0000-0000101D0000}"/>
    <cellStyle name="Komma 2 2 6 4" xfId="348" xr:uid="{00000000-0005-0000-0000-0000111D0000}"/>
    <cellStyle name="Komma 2 2 6 4 2" xfId="1693" xr:uid="{00000000-0005-0000-0000-0000121D0000}"/>
    <cellStyle name="Komma 2 2 6 4 2 2" xfId="3444" xr:uid="{00000000-0005-0000-0000-0000131D0000}"/>
    <cellStyle name="Komma 2 2 6 4 2 2 2" xfId="8594" xr:uid="{00000000-0005-0000-0000-0000141D0000}"/>
    <cellStyle name="Komma 2 2 6 4 2 2 2 2" xfId="18300" xr:uid="{00000000-0005-0000-0000-0000151D0000}"/>
    <cellStyle name="Komma 2 2 6 4 2 2 3" xfId="13606" xr:uid="{00000000-0005-0000-0000-0000161D0000}"/>
    <cellStyle name="Komma 2 2 6 4 2 3" xfId="5162" xr:uid="{00000000-0005-0000-0000-0000171D0000}"/>
    <cellStyle name="Komma 2 2 6 4 2 3 2" xfId="10310" xr:uid="{00000000-0005-0000-0000-0000181D0000}"/>
    <cellStyle name="Komma 2 2 6 4 2 3 2 2" xfId="19864" xr:uid="{00000000-0005-0000-0000-0000191D0000}"/>
    <cellStyle name="Komma 2 2 6 4 2 3 3" xfId="15172" xr:uid="{00000000-0005-0000-0000-00001A1D0000}"/>
    <cellStyle name="Komma 2 2 6 4 2 4" xfId="6878" xr:uid="{00000000-0005-0000-0000-00001B1D0000}"/>
    <cellStyle name="Komma 2 2 6 4 2 4 2" xfId="16736" xr:uid="{00000000-0005-0000-0000-00001C1D0000}"/>
    <cellStyle name="Komma 2 2 6 4 2 5" xfId="12038" xr:uid="{00000000-0005-0000-0000-00001D1D0000}"/>
    <cellStyle name="Komma 2 2 6 4 3" xfId="2582" xr:uid="{00000000-0005-0000-0000-00001E1D0000}"/>
    <cellStyle name="Komma 2 2 6 4 3 2" xfId="7736" xr:uid="{00000000-0005-0000-0000-00001F1D0000}"/>
    <cellStyle name="Komma 2 2 6 4 3 2 2" xfId="17518" xr:uid="{00000000-0005-0000-0000-0000201D0000}"/>
    <cellStyle name="Komma 2 2 6 4 3 3" xfId="12824" xr:uid="{00000000-0005-0000-0000-0000211D0000}"/>
    <cellStyle name="Komma 2 2 6 4 4" xfId="4304" xr:uid="{00000000-0005-0000-0000-0000221D0000}"/>
    <cellStyle name="Komma 2 2 6 4 4 2" xfId="9452" xr:uid="{00000000-0005-0000-0000-0000231D0000}"/>
    <cellStyle name="Komma 2 2 6 4 4 2 2" xfId="19082" xr:uid="{00000000-0005-0000-0000-0000241D0000}"/>
    <cellStyle name="Komma 2 2 6 4 4 3" xfId="14390" xr:uid="{00000000-0005-0000-0000-0000251D0000}"/>
    <cellStyle name="Komma 2 2 6 4 5" xfId="6020" xr:uid="{00000000-0005-0000-0000-0000261D0000}"/>
    <cellStyle name="Komma 2 2 6 4 5 2" xfId="15954" xr:uid="{00000000-0005-0000-0000-0000271D0000}"/>
    <cellStyle name="Komma 2 2 6 4 6" xfId="11174" xr:uid="{00000000-0005-0000-0000-0000281D0000}"/>
    <cellStyle name="Komma 2 2 6 5" xfId="349" xr:uid="{00000000-0005-0000-0000-0000291D0000}"/>
    <cellStyle name="Komma 2 2 6 5 2" xfId="1694" xr:uid="{00000000-0005-0000-0000-00002A1D0000}"/>
    <cellStyle name="Komma 2 2 6 5 2 2" xfId="3445" xr:uid="{00000000-0005-0000-0000-00002B1D0000}"/>
    <cellStyle name="Komma 2 2 6 5 2 2 2" xfId="8595" xr:uid="{00000000-0005-0000-0000-00002C1D0000}"/>
    <cellStyle name="Komma 2 2 6 5 2 2 2 2" xfId="18301" xr:uid="{00000000-0005-0000-0000-00002D1D0000}"/>
    <cellStyle name="Komma 2 2 6 5 2 2 3" xfId="13607" xr:uid="{00000000-0005-0000-0000-00002E1D0000}"/>
    <cellStyle name="Komma 2 2 6 5 2 3" xfId="5163" xr:uid="{00000000-0005-0000-0000-00002F1D0000}"/>
    <cellStyle name="Komma 2 2 6 5 2 3 2" xfId="10311" xr:uid="{00000000-0005-0000-0000-0000301D0000}"/>
    <cellStyle name="Komma 2 2 6 5 2 3 2 2" xfId="19865" xr:uid="{00000000-0005-0000-0000-0000311D0000}"/>
    <cellStyle name="Komma 2 2 6 5 2 3 3" xfId="15173" xr:uid="{00000000-0005-0000-0000-0000321D0000}"/>
    <cellStyle name="Komma 2 2 6 5 2 4" xfId="6879" xr:uid="{00000000-0005-0000-0000-0000331D0000}"/>
    <cellStyle name="Komma 2 2 6 5 2 4 2" xfId="16737" xr:uid="{00000000-0005-0000-0000-0000341D0000}"/>
    <cellStyle name="Komma 2 2 6 5 2 5" xfId="12039" xr:uid="{00000000-0005-0000-0000-0000351D0000}"/>
    <cellStyle name="Komma 2 2 6 5 3" xfId="2583" xr:uid="{00000000-0005-0000-0000-0000361D0000}"/>
    <cellStyle name="Komma 2 2 6 5 3 2" xfId="7737" xr:uid="{00000000-0005-0000-0000-0000371D0000}"/>
    <cellStyle name="Komma 2 2 6 5 3 2 2" xfId="17519" xr:uid="{00000000-0005-0000-0000-0000381D0000}"/>
    <cellStyle name="Komma 2 2 6 5 3 3" xfId="12825" xr:uid="{00000000-0005-0000-0000-0000391D0000}"/>
    <cellStyle name="Komma 2 2 6 5 4" xfId="4305" xr:uid="{00000000-0005-0000-0000-00003A1D0000}"/>
    <cellStyle name="Komma 2 2 6 5 4 2" xfId="9453" xr:uid="{00000000-0005-0000-0000-00003B1D0000}"/>
    <cellStyle name="Komma 2 2 6 5 4 2 2" xfId="19083" xr:uid="{00000000-0005-0000-0000-00003C1D0000}"/>
    <cellStyle name="Komma 2 2 6 5 4 3" xfId="14391" xr:uid="{00000000-0005-0000-0000-00003D1D0000}"/>
    <cellStyle name="Komma 2 2 6 5 5" xfId="6021" xr:uid="{00000000-0005-0000-0000-00003E1D0000}"/>
    <cellStyle name="Komma 2 2 6 5 5 2" xfId="15955" xr:uid="{00000000-0005-0000-0000-00003F1D0000}"/>
    <cellStyle name="Komma 2 2 6 5 6" xfId="11175" xr:uid="{00000000-0005-0000-0000-0000401D0000}"/>
    <cellStyle name="Komma 2 2 6 6" xfId="1685" xr:uid="{00000000-0005-0000-0000-0000411D0000}"/>
    <cellStyle name="Komma 2 2 6 6 2" xfId="3436" xr:uid="{00000000-0005-0000-0000-0000421D0000}"/>
    <cellStyle name="Komma 2 2 6 6 2 2" xfId="8586" xr:uid="{00000000-0005-0000-0000-0000431D0000}"/>
    <cellStyle name="Komma 2 2 6 6 2 2 2" xfId="18292" xr:uid="{00000000-0005-0000-0000-0000441D0000}"/>
    <cellStyle name="Komma 2 2 6 6 2 3" xfId="13598" xr:uid="{00000000-0005-0000-0000-0000451D0000}"/>
    <cellStyle name="Komma 2 2 6 6 3" xfId="5154" xr:uid="{00000000-0005-0000-0000-0000461D0000}"/>
    <cellStyle name="Komma 2 2 6 6 3 2" xfId="10302" xr:uid="{00000000-0005-0000-0000-0000471D0000}"/>
    <cellStyle name="Komma 2 2 6 6 3 2 2" xfId="19856" xr:uid="{00000000-0005-0000-0000-0000481D0000}"/>
    <cellStyle name="Komma 2 2 6 6 3 3" xfId="15164" xr:uid="{00000000-0005-0000-0000-0000491D0000}"/>
    <cellStyle name="Komma 2 2 6 6 4" xfId="6870" xr:uid="{00000000-0005-0000-0000-00004A1D0000}"/>
    <cellStyle name="Komma 2 2 6 6 4 2" xfId="16728" xr:uid="{00000000-0005-0000-0000-00004B1D0000}"/>
    <cellStyle name="Komma 2 2 6 6 5" xfId="12030" xr:uid="{00000000-0005-0000-0000-00004C1D0000}"/>
    <cellStyle name="Komma 2 2 6 7" xfId="2574" xr:uid="{00000000-0005-0000-0000-00004D1D0000}"/>
    <cellStyle name="Komma 2 2 6 7 2" xfId="7728" xr:uid="{00000000-0005-0000-0000-00004E1D0000}"/>
    <cellStyle name="Komma 2 2 6 7 2 2" xfId="17510" xr:uid="{00000000-0005-0000-0000-00004F1D0000}"/>
    <cellStyle name="Komma 2 2 6 7 3" xfId="12816" xr:uid="{00000000-0005-0000-0000-0000501D0000}"/>
    <cellStyle name="Komma 2 2 6 8" xfId="4296" xr:uid="{00000000-0005-0000-0000-0000511D0000}"/>
    <cellStyle name="Komma 2 2 6 8 2" xfId="9444" xr:uid="{00000000-0005-0000-0000-0000521D0000}"/>
    <cellStyle name="Komma 2 2 6 8 2 2" xfId="19074" xr:uid="{00000000-0005-0000-0000-0000531D0000}"/>
    <cellStyle name="Komma 2 2 6 8 3" xfId="14382" xr:uid="{00000000-0005-0000-0000-0000541D0000}"/>
    <cellStyle name="Komma 2 2 6 9" xfId="6012" xr:uid="{00000000-0005-0000-0000-0000551D0000}"/>
    <cellStyle name="Komma 2 2 6 9 2" xfId="15946" xr:uid="{00000000-0005-0000-0000-0000561D0000}"/>
    <cellStyle name="Komma 2 2 7" xfId="350" xr:uid="{00000000-0005-0000-0000-0000571D0000}"/>
    <cellStyle name="Komma 2 2 7 2" xfId="351" xr:uid="{00000000-0005-0000-0000-0000581D0000}"/>
    <cellStyle name="Komma 2 2 7 2 2" xfId="352" xr:uid="{00000000-0005-0000-0000-0000591D0000}"/>
    <cellStyle name="Komma 2 2 7 2 2 2" xfId="1697" xr:uid="{00000000-0005-0000-0000-00005A1D0000}"/>
    <cellStyle name="Komma 2 2 7 2 2 2 2" xfId="3448" xr:uid="{00000000-0005-0000-0000-00005B1D0000}"/>
    <cellStyle name="Komma 2 2 7 2 2 2 2 2" xfId="8598" xr:uid="{00000000-0005-0000-0000-00005C1D0000}"/>
    <cellStyle name="Komma 2 2 7 2 2 2 2 2 2" xfId="18304" xr:uid="{00000000-0005-0000-0000-00005D1D0000}"/>
    <cellStyle name="Komma 2 2 7 2 2 2 2 3" xfId="13610" xr:uid="{00000000-0005-0000-0000-00005E1D0000}"/>
    <cellStyle name="Komma 2 2 7 2 2 2 3" xfId="5166" xr:uid="{00000000-0005-0000-0000-00005F1D0000}"/>
    <cellStyle name="Komma 2 2 7 2 2 2 3 2" xfId="10314" xr:uid="{00000000-0005-0000-0000-0000601D0000}"/>
    <cellStyle name="Komma 2 2 7 2 2 2 3 2 2" xfId="19868" xr:uid="{00000000-0005-0000-0000-0000611D0000}"/>
    <cellStyle name="Komma 2 2 7 2 2 2 3 3" xfId="15176" xr:uid="{00000000-0005-0000-0000-0000621D0000}"/>
    <cellStyle name="Komma 2 2 7 2 2 2 4" xfId="6882" xr:uid="{00000000-0005-0000-0000-0000631D0000}"/>
    <cellStyle name="Komma 2 2 7 2 2 2 4 2" xfId="16740" xr:uid="{00000000-0005-0000-0000-0000641D0000}"/>
    <cellStyle name="Komma 2 2 7 2 2 2 5" xfId="12042" xr:uid="{00000000-0005-0000-0000-0000651D0000}"/>
    <cellStyle name="Komma 2 2 7 2 2 3" xfId="2586" xr:uid="{00000000-0005-0000-0000-0000661D0000}"/>
    <cellStyle name="Komma 2 2 7 2 2 3 2" xfId="7740" xr:uid="{00000000-0005-0000-0000-0000671D0000}"/>
    <cellStyle name="Komma 2 2 7 2 2 3 2 2" xfId="17522" xr:uid="{00000000-0005-0000-0000-0000681D0000}"/>
    <cellStyle name="Komma 2 2 7 2 2 3 3" xfId="12828" xr:uid="{00000000-0005-0000-0000-0000691D0000}"/>
    <cellStyle name="Komma 2 2 7 2 2 4" xfId="4308" xr:uid="{00000000-0005-0000-0000-00006A1D0000}"/>
    <cellStyle name="Komma 2 2 7 2 2 4 2" xfId="9456" xr:uid="{00000000-0005-0000-0000-00006B1D0000}"/>
    <cellStyle name="Komma 2 2 7 2 2 4 2 2" xfId="19086" xr:uid="{00000000-0005-0000-0000-00006C1D0000}"/>
    <cellStyle name="Komma 2 2 7 2 2 4 3" xfId="14394" xr:uid="{00000000-0005-0000-0000-00006D1D0000}"/>
    <cellStyle name="Komma 2 2 7 2 2 5" xfId="6024" xr:uid="{00000000-0005-0000-0000-00006E1D0000}"/>
    <cellStyle name="Komma 2 2 7 2 2 5 2" xfId="15958" xr:uid="{00000000-0005-0000-0000-00006F1D0000}"/>
    <cellStyle name="Komma 2 2 7 2 2 6" xfId="11178" xr:uid="{00000000-0005-0000-0000-0000701D0000}"/>
    <cellStyle name="Komma 2 2 7 2 3" xfId="1696" xr:uid="{00000000-0005-0000-0000-0000711D0000}"/>
    <cellStyle name="Komma 2 2 7 2 3 2" xfId="3447" xr:uid="{00000000-0005-0000-0000-0000721D0000}"/>
    <cellStyle name="Komma 2 2 7 2 3 2 2" xfId="8597" xr:uid="{00000000-0005-0000-0000-0000731D0000}"/>
    <cellStyle name="Komma 2 2 7 2 3 2 2 2" xfId="18303" xr:uid="{00000000-0005-0000-0000-0000741D0000}"/>
    <cellStyle name="Komma 2 2 7 2 3 2 3" xfId="13609" xr:uid="{00000000-0005-0000-0000-0000751D0000}"/>
    <cellStyle name="Komma 2 2 7 2 3 3" xfId="5165" xr:uid="{00000000-0005-0000-0000-0000761D0000}"/>
    <cellStyle name="Komma 2 2 7 2 3 3 2" xfId="10313" xr:uid="{00000000-0005-0000-0000-0000771D0000}"/>
    <cellStyle name="Komma 2 2 7 2 3 3 2 2" xfId="19867" xr:uid="{00000000-0005-0000-0000-0000781D0000}"/>
    <cellStyle name="Komma 2 2 7 2 3 3 3" xfId="15175" xr:uid="{00000000-0005-0000-0000-0000791D0000}"/>
    <cellStyle name="Komma 2 2 7 2 3 4" xfId="6881" xr:uid="{00000000-0005-0000-0000-00007A1D0000}"/>
    <cellStyle name="Komma 2 2 7 2 3 4 2" xfId="16739" xr:uid="{00000000-0005-0000-0000-00007B1D0000}"/>
    <cellStyle name="Komma 2 2 7 2 3 5" xfId="12041" xr:uid="{00000000-0005-0000-0000-00007C1D0000}"/>
    <cellStyle name="Komma 2 2 7 2 4" xfId="2585" xr:uid="{00000000-0005-0000-0000-00007D1D0000}"/>
    <cellStyle name="Komma 2 2 7 2 4 2" xfId="7739" xr:uid="{00000000-0005-0000-0000-00007E1D0000}"/>
    <cellStyle name="Komma 2 2 7 2 4 2 2" xfId="17521" xr:uid="{00000000-0005-0000-0000-00007F1D0000}"/>
    <cellStyle name="Komma 2 2 7 2 4 3" xfId="12827" xr:uid="{00000000-0005-0000-0000-0000801D0000}"/>
    <cellStyle name="Komma 2 2 7 2 5" xfId="4307" xr:uid="{00000000-0005-0000-0000-0000811D0000}"/>
    <cellStyle name="Komma 2 2 7 2 5 2" xfId="9455" xr:uid="{00000000-0005-0000-0000-0000821D0000}"/>
    <cellStyle name="Komma 2 2 7 2 5 2 2" xfId="19085" xr:uid="{00000000-0005-0000-0000-0000831D0000}"/>
    <cellStyle name="Komma 2 2 7 2 5 3" xfId="14393" xr:uid="{00000000-0005-0000-0000-0000841D0000}"/>
    <cellStyle name="Komma 2 2 7 2 6" xfId="6023" xr:uid="{00000000-0005-0000-0000-0000851D0000}"/>
    <cellStyle name="Komma 2 2 7 2 6 2" xfId="15957" xr:uid="{00000000-0005-0000-0000-0000861D0000}"/>
    <cellStyle name="Komma 2 2 7 2 7" xfId="11177" xr:uid="{00000000-0005-0000-0000-0000871D0000}"/>
    <cellStyle name="Komma 2 2 7 3" xfId="353" xr:uid="{00000000-0005-0000-0000-0000881D0000}"/>
    <cellStyle name="Komma 2 2 7 3 2" xfId="1698" xr:uid="{00000000-0005-0000-0000-0000891D0000}"/>
    <cellStyle name="Komma 2 2 7 3 2 2" xfId="3449" xr:uid="{00000000-0005-0000-0000-00008A1D0000}"/>
    <cellStyle name="Komma 2 2 7 3 2 2 2" xfId="8599" xr:uid="{00000000-0005-0000-0000-00008B1D0000}"/>
    <cellStyle name="Komma 2 2 7 3 2 2 2 2" xfId="18305" xr:uid="{00000000-0005-0000-0000-00008C1D0000}"/>
    <cellStyle name="Komma 2 2 7 3 2 2 3" xfId="13611" xr:uid="{00000000-0005-0000-0000-00008D1D0000}"/>
    <cellStyle name="Komma 2 2 7 3 2 3" xfId="5167" xr:uid="{00000000-0005-0000-0000-00008E1D0000}"/>
    <cellStyle name="Komma 2 2 7 3 2 3 2" xfId="10315" xr:uid="{00000000-0005-0000-0000-00008F1D0000}"/>
    <cellStyle name="Komma 2 2 7 3 2 3 2 2" xfId="19869" xr:uid="{00000000-0005-0000-0000-0000901D0000}"/>
    <cellStyle name="Komma 2 2 7 3 2 3 3" xfId="15177" xr:uid="{00000000-0005-0000-0000-0000911D0000}"/>
    <cellStyle name="Komma 2 2 7 3 2 4" xfId="6883" xr:uid="{00000000-0005-0000-0000-0000921D0000}"/>
    <cellStyle name="Komma 2 2 7 3 2 4 2" xfId="16741" xr:uid="{00000000-0005-0000-0000-0000931D0000}"/>
    <cellStyle name="Komma 2 2 7 3 2 5" xfId="12043" xr:uid="{00000000-0005-0000-0000-0000941D0000}"/>
    <cellStyle name="Komma 2 2 7 3 3" xfId="2587" xr:uid="{00000000-0005-0000-0000-0000951D0000}"/>
    <cellStyle name="Komma 2 2 7 3 3 2" xfId="7741" xr:uid="{00000000-0005-0000-0000-0000961D0000}"/>
    <cellStyle name="Komma 2 2 7 3 3 2 2" xfId="17523" xr:uid="{00000000-0005-0000-0000-0000971D0000}"/>
    <cellStyle name="Komma 2 2 7 3 3 3" xfId="12829" xr:uid="{00000000-0005-0000-0000-0000981D0000}"/>
    <cellStyle name="Komma 2 2 7 3 4" xfId="4309" xr:uid="{00000000-0005-0000-0000-0000991D0000}"/>
    <cellStyle name="Komma 2 2 7 3 4 2" xfId="9457" xr:uid="{00000000-0005-0000-0000-00009A1D0000}"/>
    <cellStyle name="Komma 2 2 7 3 4 2 2" xfId="19087" xr:uid="{00000000-0005-0000-0000-00009B1D0000}"/>
    <cellStyle name="Komma 2 2 7 3 4 3" xfId="14395" xr:uid="{00000000-0005-0000-0000-00009C1D0000}"/>
    <cellStyle name="Komma 2 2 7 3 5" xfId="6025" xr:uid="{00000000-0005-0000-0000-00009D1D0000}"/>
    <cellStyle name="Komma 2 2 7 3 5 2" xfId="15959" xr:uid="{00000000-0005-0000-0000-00009E1D0000}"/>
    <cellStyle name="Komma 2 2 7 3 6" xfId="11179" xr:uid="{00000000-0005-0000-0000-00009F1D0000}"/>
    <cellStyle name="Komma 2 2 7 4" xfId="354" xr:uid="{00000000-0005-0000-0000-0000A01D0000}"/>
    <cellStyle name="Komma 2 2 7 4 2" xfId="1699" xr:uid="{00000000-0005-0000-0000-0000A11D0000}"/>
    <cellStyle name="Komma 2 2 7 4 2 2" xfId="3450" xr:uid="{00000000-0005-0000-0000-0000A21D0000}"/>
    <cellStyle name="Komma 2 2 7 4 2 2 2" xfId="8600" xr:uid="{00000000-0005-0000-0000-0000A31D0000}"/>
    <cellStyle name="Komma 2 2 7 4 2 2 2 2" xfId="18306" xr:uid="{00000000-0005-0000-0000-0000A41D0000}"/>
    <cellStyle name="Komma 2 2 7 4 2 2 3" xfId="13612" xr:uid="{00000000-0005-0000-0000-0000A51D0000}"/>
    <cellStyle name="Komma 2 2 7 4 2 3" xfId="5168" xr:uid="{00000000-0005-0000-0000-0000A61D0000}"/>
    <cellStyle name="Komma 2 2 7 4 2 3 2" xfId="10316" xr:uid="{00000000-0005-0000-0000-0000A71D0000}"/>
    <cellStyle name="Komma 2 2 7 4 2 3 2 2" xfId="19870" xr:uid="{00000000-0005-0000-0000-0000A81D0000}"/>
    <cellStyle name="Komma 2 2 7 4 2 3 3" xfId="15178" xr:uid="{00000000-0005-0000-0000-0000A91D0000}"/>
    <cellStyle name="Komma 2 2 7 4 2 4" xfId="6884" xr:uid="{00000000-0005-0000-0000-0000AA1D0000}"/>
    <cellStyle name="Komma 2 2 7 4 2 4 2" xfId="16742" xr:uid="{00000000-0005-0000-0000-0000AB1D0000}"/>
    <cellStyle name="Komma 2 2 7 4 2 5" xfId="12044" xr:uid="{00000000-0005-0000-0000-0000AC1D0000}"/>
    <cellStyle name="Komma 2 2 7 4 3" xfId="2588" xr:uid="{00000000-0005-0000-0000-0000AD1D0000}"/>
    <cellStyle name="Komma 2 2 7 4 3 2" xfId="7742" xr:uid="{00000000-0005-0000-0000-0000AE1D0000}"/>
    <cellStyle name="Komma 2 2 7 4 3 2 2" xfId="17524" xr:uid="{00000000-0005-0000-0000-0000AF1D0000}"/>
    <cellStyle name="Komma 2 2 7 4 3 3" xfId="12830" xr:uid="{00000000-0005-0000-0000-0000B01D0000}"/>
    <cellStyle name="Komma 2 2 7 4 4" xfId="4310" xr:uid="{00000000-0005-0000-0000-0000B11D0000}"/>
    <cellStyle name="Komma 2 2 7 4 4 2" xfId="9458" xr:uid="{00000000-0005-0000-0000-0000B21D0000}"/>
    <cellStyle name="Komma 2 2 7 4 4 2 2" xfId="19088" xr:uid="{00000000-0005-0000-0000-0000B31D0000}"/>
    <cellStyle name="Komma 2 2 7 4 4 3" xfId="14396" xr:uid="{00000000-0005-0000-0000-0000B41D0000}"/>
    <cellStyle name="Komma 2 2 7 4 5" xfId="6026" xr:uid="{00000000-0005-0000-0000-0000B51D0000}"/>
    <cellStyle name="Komma 2 2 7 4 5 2" xfId="15960" xr:uid="{00000000-0005-0000-0000-0000B61D0000}"/>
    <cellStyle name="Komma 2 2 7 4 6" xfId="11180" xr:uid="{00000000-0005-0000-0000-0000B71D0000}"/>
    <cellStyle name="Komma 2 2 7 5" xfId="1695" xr:uid="{00000000-0005-0000-0000-0000B81D0000}"/>
    <cellStyle name="Komma 2 2 7 5 2" xfId="3446" xr:uid="{00000000-0005-0000-0000-0000B91D0000}"/>
    <cellStyle name="Komma 2 2 7 5 2 2" xfId="8596" xr:uid="{00000000-0005-0000-0000-0000BA1D0000}"/>
    <cellStyle name="Komma 2 2 7 5 2 2 2" xfId="18302" xr:uid="{00000000-0005-0000-0000-0000BB1D0000}"/>
    <cellStyle name="Komma 2 2 7 5 2 3" xfId="13608" xr:uid="{00000000-0005-0000-0000-0000BC1D0000}"/>
    <cellStyle name="Komma 2 2 7 5 3" xfId="5164" xr:uid="{00000000-0005-0000-0000-0000BD1D0000}"/>
    <cellStyle name="Komma 2 2 7 5 3 2" xfId="10312" xr:uid="{00000000-0005-0000-0000-0000BE1D0000}"/>
    <cellStyle name="Komma 2 2 7 5 3 2 2" xfId="19866" xr:uid="{00000000-0005-0000-0000-0000BF1D0000}"/>
    <cellStyle name="Komma 2 2 7 5 3 3" xfId="15174" xr:uid="{00000000-0005-0000-0000-0000C01D0000}"/>
    <cellStyle name="Komma 2 2 7 5 4" xfId="6880" xr:uid="{00000000-0005-0000-0000-0000C11D0000}"/>
    <cellStyle name="Komma 2 2 7 5 4 2" xfId="16738" xr:uid="{00000000-0005-0000-0000-0000C21D0000}"/>
    <cellStyle name="Komma 2 2 7 5 5" xfId="12040" xr:uid="{00000000-0005-0000-0000-0000C31D0000}"/>
    <cellStyle name="Komma 2 2 7 6" xfId="2584" xr:uid="{00000000-0005-0000-0000-0000C41D0000}"/>
    <cellStyle name="Komma 2 2 7 6 2" xfId="7738" xr:uid="{00000000-0005-0000-0000-0000C51D0000}"/>
    <cellStyle name="Komma 2 2 7 6 2 2" xfId="17520" xr:uid="{00000000-0005-0000-0000-0000C61D0000}"/>
    <cellStyle name="Komma 2 2 7 6 3" xfId="12826" xr:uid="{00000000-0005-0000-0000-0000C71D0000}"/>
    <cellStyle name="Komma 2 2 7 7" xfId="4306" xr:uid="{00000000-0005-0000-0000-0000C81D0000}"/>
    <cellStyle name="Komma 2 2 7 7 2" xfId="9454" xr:uid="{00000000-0005-0000-0000-0000C91D0000}"/>
    <cellStyle name="Komma 2 2 7 7 2 2" xfId="19084" xr:uid="{00000000-0005-0000-0000-0000CA1D0000}"/>
    <cellStyle name="Komma 2 2 7 7 3" xfId="14392" xr:uid="{00000000-0005-0000-0000-0000CB1D0000}"/>
    <cellStyle name="Komma 2 2 7 8" xfId="6022" xr:uid="{00000000-0005-0000-0000-0000CC1D0000}"/>
    <cellStyle name="Komma 2 2 7 8 2" xfId="15956" xr:uid="{00000000-0005-0000-0000-0000CD1D0000}"/>
    <cellStyle name="Komma 2 2 7 9" xfId="11176" xr:uid="{00000000-0005-0000-0000-0000CE1D0000}"/>
    <cellStyle name="Komma 2 2 8" xfId="355" xr:uid="{00000000-0005-0000-0000-0000CF1D0000}"/>
    <cellStyle name="Komma 2 2 8 2" xfId="356" xr:uid="{00000000-0005-0000-0000-0000D01D0000}"/>
    <cellStyle name="Komma 2 2 8 2 2" xfId="1701" xr:uid="{00000000-0005-0000-0000-0000D11D0000}"/>
    <cellStyle name="Komma 2 2 8 2 2 2" xfId="3452" xr:uid="{00000000-0005-0000-0000-0000D21D0000}"/>
    <cellStyle name="Komma 2 2 8 2 2 2 2" xfId="8602" xr:uid="{00000000-0005-0000-0000-0000D31D0000}"/>
    <cellStyle name="Komma 2 2 8 2 2 2 2 2" xfId="18308" xr:uid="{00000000-0005-0000-0000-0000D41D0000}"/>
    <cellStyle name="Komma 2 2 8 2 2 2 3" xfId="13614" xr:uid="{00000000-0005-0000-0000-0000D51D0000}"/>
    <cellStyle name="Komma 2 2 8 2 2 3" xfId="5170" xr:uid="{00000000-0005-0000-0000-0000D61D0000}"/>
    <cellStyle name="Komma 2 2 8 2 2 3 2" xfId="10318" xr:uid="{00000000-0005-0000-0000-0000D71D0000}"/>
    <cellStyle name="Komma 2 2 8 2 2 3 2 2" xfId="19872" xr:uid="{00000000-0005-0000-0000-0000D81D0000}"/>
    <cellStyle name="Komma 2 2 8 2 2 3 3" xfId="15180" xr:uid="{00000000-0005-0000-0000-0000D91D0000}"/>
    <cellStyle name="Komma 2 2 8 2 2 4" xfId="6886" xr:uid="{00000000-0005-0000-0000-0000DA1D0000}"/>
    <cellStyle name="Komma 2 2 8 2 2 4 2" xfId="16744" xr:uid="{00000000-0005-0000-0000-0000DB1D0000}"/>
    <cellStyle name="Komma 2 2 8 2 2 5" xfId="12046" xr:uid="{00000000-0005-0000-0000-0000DC1D0000}"/>
    <cellStyle name="Komma 2 2 8 2 3" xfId="2590" xr:uid="{00000000-0005-0000-0000-0000DD1D0000}"/>
    <cellStyle name="Komma 2 2 8 2 3 2" xfId="7744" xr:uid="{00000000-0005-0000-0000-0000DE1D0000}"/>
    <cellStyle name="Komma 2 2 8 2 3 2 2" xfId="17526" xr:uid="{00000000-0005-0000-0000-0000DF1D0000}"/>
    <cellStyle name="Komma 2 2 8 2 3 3" xfId="12832" xr:uid="{00000000-0005-0000-0000-0000E01D0000}"/>
    <cellStyle name="Komma 2 2 8 2 4" xfId="4312" xr:uid="{00000000-0005-0000-0000-0000E11D0000}"/>
    <cellStyle name="Komma 2 2 8 2 4 2" xfId="9460" xr:uid="{00000000-0005-0000-0000-0000E21D0000}"/>
    <cellStyle name="Komma 2 2 8 2 4 2 2" xfId="19090" xr:uid="{00000000-0005-0000-0000-0000E31D0000}"/>
    <cellStyle name="Komma 2 2 8 2 4 3" xfId="14398" xr:uid="{00000000-0005-0000-0000-0000E41D0000}"/>
    <cellStyle name="Komma 2 2 8 2 5" xfId="6028" xr:uid="{00000000-0005-0000-0000-0000E51D0000}"/>
    <cellStyle name="Komma 2 2 8 2 5 2" xfId="15962" xr:uid="{00000000-0005-0000-0000-0000E61D0000}"/>
    <cellStyle name="Komma 2 2 8 2 6" xfId="11182" xr:uid="{00000000-0005-0000-0000-0000E71D0000}"/>
    <cellStyle name="Komma 2 2 8 3" xfId="1700" xr:uid="{00000000-0005-0000-0000-0000E81D0000}"/>
    <cellStyle name="Komma 2 2 8 3 2" xfId="3451" xr:uid="{00000000-0005-0000-0000-0000E91D0000}"/>
    <cellStyle name="Komma 2 2 8 3 2 2" xfId="8601" xr:uid="{00000000-0005-0000-0000-0000EA1D0000}"/>
    <cellStyle name="Komma 2 2 8 3 2 2 2" xfId="18307" xr:uid="{00000000-0005-0000-0000-0000EB1D0000}"/>
    <cellStyle name="Komma 2 2 8 3 2 3" xfId="13613" xr:uid="{00000000-0005-0000-0000-0000EC1D0000}"/>
    <cellStyle name="Komma 2 2 8 3 3" xfId="5169" xr:uid="{00000000-0005-0000-0000-0000ED1D0000}"/>
    <cellStyle name="Komma 2 2 8 3 3 2" xfId="10317" xr:uid="{00000000-0005-0000-0000-0000EE1D0000}"/>
    <cellStyle name="Komma 2 2 8 3 3 2 2" xfId="19871" xr:uid="{00000000-0005-0000-0000-0000EF1D0000}"/>
    <cellStyle name="Komma 2 2 8 3 3 3" xfId="15179" xr:uid="{00000000-0005-0000-0000-0000F01D0000}"/>
    <cellStyle name="Komma 2 2 8 3 4" xfId="6885" xr:uid="{00000000-0005-0000-0000-0000F11D0000}"/>
    <cellStyle name="Komma 2 2 8 3 4 2" xfId="16743" xr:uid="{00000000-0005-0000-0000-0000F21D0000}"/>
    <cellStyle name="Komma 2 2 8 3 5" xfId="12045" xr:uid="{00000000-0005-0000-0000-0000F31D0000}"/>
    <cellStyle name="Komma 2 2 8 4" xfId="2589" xr:uid="{00000000-0005-0000-0000-0000F41D0000}"/>
    <cellStyle name="Komma 2 2 8 4 2" xfId="7743" xr:uid="{00000000-0005-0000-0000-0000F51D0000}"/>
    <cellStyle name="Komma 2 2 8 4 2 2" xfId="17525" xr:uid="{00000000-0005-0000-0000-0000F61D0000}"/>
    <cellStyle name="Komma 2 2 8 4 3" xfId="12831" xr:uid="{00000000-0005-0000-0000-0000F71D0000}"/>
    <cellStyle name="Komma 2 2 8 5" xfId="4311" xr:uid="{00000000-0005-0000-0000-0000F81D0000}"/>
    <cellStyle name="Komma 2 2 8 5 2" xfId="9459" xr:uid="{00000000-0005-0000-0000-0000F91D0000}"/>
    <cellStyle name="Komma 2 2 8 5 2 2" xfId="19089" xr:uid="{00000000-0005-0000-0000-0000FA1D0000}"/>
    <cellStyle name="Komma 2 2 8 5 3" xfId="14397" xr:uid="{00000000-0005-0000-0000-0000FB1D0000}"/>
    <cellStyle name="Komma 2 2 8 6" xfId="6027" xr:uid="{00000000-0005-0000-0000-0000FC1D0000}"/>
    <cellStyle name="Komma 2 2 8 6 2" xfId="15961" xr:uid="{00000000-0005-0000-0000-0000FD1D0000}"/>
    <cellStyle name="Komma 2 2 8 7" xfId="11181" xr:uid="{00000000-0005-0000-0000-0000FE1D0000}"/>
    <cellStyle name="Komma 2 2 9" xfId="357" xr:uid="{00000000-0005-0000-0000-0000FF1D0000}"/>
    <cellStyle name="Komma 2 2 9 2" xfId="1702" xr:uid="{00000000-0005-0000-0000-0000001E0000}"/>
    <cellStyle name="Komma 2 2 9 2 2" xfId="3453" xr:uid="{00000000-0005-0000-0000-0000011E0000}"/>
    <cellStyle name="Komma 2 2 9 2 2 2" xfId="8603" xr:uid="{00000000-0005-0000-0000-0000021E0000}"/>
    <cellStyle name="Komma 2 2 9 2 2 2 2" xfId="18309" xr:uid="{00000000-0005-0000-0000-0000031E0000}"/>
    <cellStyle name="Komma 2 2 9 2 2 3" xfId="13615" xr:uid="{00000000-0005-0000-0000-0000041E0000}"/>
    <cellStyle name="Komma 2 2 9 2 3" xfId="5171" xr:uid="{00000000-0005-0000-0000-0000051E0000}"/>
    <cellStyle name="Komma 2 2 9 2 3 2" xfId="10319" xr:uid="{00000000-0005-0000-0000-0000061E0000}"/>
    <cellStyle name="Komma 2 2 9 2 3 2 2" xfId="19873" xr:uid="{00000000-0005-0000-0000-0000071E0000}"/>
    <cellStyle name="Komma 2 2 9 2 3 3" xfId="15181" xr:uid="{00000000-0005-0000-0000-0000081E0000}"/>
    <cellStyle name="Komma 2 2 9 2 4" xfId="6887" xr:uid="{00000000-0005-0000-0000-0000091E0000}"/>
    <cellStyle name="Komma 2 2 9 2 4 2" xfId="16745" xr:uid="{00000000-0005-0000-0000-00000A1E0000}"/>
    <cellStyle name="Komma 2 2 9 2 5" xfId="12047" xr:uid="{00000000-0005-0000-0000-00000B1E0000}"/>
    <cellStyle name="Komma 2 2 9 3" xfId="2591" xr:uid="{00000000-0005-0000-0000-00000C1E0000}"/>
    <cellStyle name="Komma 2 2 9 3 2" xfId="7745" xr:uid="{00000000-0005-0000-0000-00000D1E0000}"/>
    <cellStyle name="Komma 2 2 9 3 2 2" xfId="17527" xr:uid="{00000000-0005-0000-0000-00000E1E0000}"/>
    <cellStyle name="Komma 2 2 9 3 3" xfId="12833" xr:uid="{00000000-0005-0000-0000-00000F1E0000}"/>
    <cellStyle name="Komma 2 2 9 4" xfId="4313" xr:uid="{00000000-0005-0000-0000-0000101E0000}"/>
    <cellStyle name="Komma 2 2 9 4 2" xfId="9461" xr:uid="{00000000-0005-0000-0000-0000111E0000}"/>
    <cellStyle name="Komma 2 2 9 4 2 2" xfId="19091" xr:uid="{00000000-0005-0000-0000-0000121E0000}"/>
    <cellStyle name="Komma 2 2 9 4 3" xfId="14399" xr:uid="{00000000-0005-0000-0000-0000131E0000}"/>
    <cellStyle name="Komma 2 2 9 5" xfId="6029" xr:uid="{00000000-0005-0000-0000-0000141E0000}"/>
    <cellStyle name="Komma 2 2 9 5 2" xfId="15963" xr:uid="{00000000-0005-0000-0000-0000151E0000}"/>
    <cellStyle name="Komma 2 2 9 6" xfId="11183" xr:uid="{00000000-0005-0000-0000-0000161E0000}"/>
    <cellStyle name="Komma 2 3" xfId="358" xr:uid="{00000000-0005-0000-0000-0000171E0000}"/>
    <cellStyle name="Komma 2 3 10" xfId="359" xr:uid="{00000000-0005-0000-0000-0000181E0000}"/>
    <cellStyle name="Komma 2 3 10 2" xfId="1704" xr:uid="{00000000-0005-0000-0000-0000191E0000}"/>
    <cellStyle name="Komma 2 3 10 2 2" xfId="3455" xr:uid="{00000000-0005-0000-0000-00001A1E0000}"/>
    <cellStyle name="Komma 2 3 10 2 2 2" xfId="8605" xr:uid="{00000000-0005-0000-0000-00001B1E0000}"/>
    <cellStyle name="Komma 2 3 10 2 2 2 2" xfId="18311" xr:uid="{00000000-0005-0000-0000-00001C1E0000}"/>
    <cellStyle name="Komma 2 3 10 2 2 3" xfId="13617" xr:uid="{00000000-0005-0000-0000-00001D1E0000}"/>
    <cellStyle name="Komma 2 3 10 2 3" xfId="5173" xr:uid="{00000000-0005-0000-0000-00001E1E0000}"/>
    <cellStyle name="Komma 2 3 10 2 3 2" xfId="10321" xr:uid="{00000000-0005-0000-0000-00001F1E0000}"/>
    <cellStyle name="Komma 2 3 10 2 3 2 2" xfId="19875" xr:uid="{00000000-0005-0000-0000-0000201E0000}"/>
    <cellStyle name="Komma 2 3 10 2 3 3" xfId="15183" xr:uid="{00000000-0005-0000-0000-0000211E0000}"/>
    <cellStyle name="Komma 2 3 10 2 4" xfId="6889" xr:uid="{00000000-0005-0000-0000-0000221E0000}"/>
    <cellStyle name="Komma 2 3 10 2 4 2" xfId="16747" xr:uid="{00000000-0005-0000-0000-0000231E0000}"/>
    <cellStyle name="Komma 2 3 10 2 5" xfId="12049" xr:uid="{00000000-0005-0000-0000-0000241E0000}"/>
    <cellStyle name="Komma 2 3 10 3" xfId="2593" xr:uid="{00000000-0005-0000-0000-0000251E0000}"/>
    <cellStyle name="Komma 2 3 10 3 2" xfId="7747" xr:uid="{00000000-0005-0000-0000-0000261E0000}"/>
    <cellStyle name="Komma 2 3 10 3 2 2" xfId="17529" xr:uid="{00000000-0005-0000-0000-0000271E0000}"/>
    <cellStyle name="Komma 2 3 10 3 3" xfId="12835" xr:uid="{00000000-0005-0000-0000-0000281E0000}"/>
    <cellStyle name="Komma 2 3 10 4" xfId="4315" xr:uid="{00000000-0005-0000-0000-0000291E0000}"/>
    <cellStyle name="Komma 2 3 10 4 2" xfId="9463" xr:uid="{00000000-0005-0000-0000-00002A1E0000}"/>
    <cellStyle name="Komma 2 3 10 4 2 2" xfId="19093" xr:uid="{00000000-0005-0000-0000-00002B1E0000}"/>
    <cellStyle name="Komma 2 3 10 4 3" xfId="14401" xr:uid="{00000000-0005-0000-0000-00002C1E0000}"/>
    <cellStyle name="Komma 2 3 10 5" xfId="6031" xr:uid="{00000000-0005-0000-0000-00002D1E0000}"/>
    <cellStyle name="Komma 2 3 10 5 2" xfId="15965" xr:uid="{00000000-0005-0000-0000-00002E1E0000}"/>
    <cellStyle name="Komma 2 3 10 6" xfId="11185" xr:uid="{00000000-0005-0000-0000-00002F1E0000}"/>
    <cellStyle name="Komma 2 3 11" xfId="1703" xr:uid="{00000000-0005-0000-0000-0000301E0000}"/>
    <cellStyle name="Komma 2 3 11 2" xfId="3454" xr:uid="{00000000-0005-0000-0000-0000311E0000}"/>
    <cellStyle name="Komma 2 3 11 2 2" xfId="8604" xr:uid="{00000000-0005-0000-0000-0000321E0000}"/>
    <cellStyle name="Komma 2 3 11 2 2 2" xfId="18310" xr:uid="{00000000-0005-0000-0000-0000331E0000}"/>
    <cellStyle name="Komma 2 3 11 2 3" xfId="13616" xr:uid="{00000000-0005-0000-0000-0000341E0000}"/>
    <cellStyle name="Komma 2 3 11 3" xfId="5172" xr:uid="{00000000-0005-0000-0000-0000351E0000}"/>
    <cellStyle name="Komma 2 3 11 3 2" xfId="10320" xr:uid="{00000000-0005-0000-0000-0000361E0000}"/>
    <cellStyle name="Komma 2 3 11 3 2 2" xfId="19874" xr:uid="{00000000-0005-0000-0000-0000371E0000}"/>
    <cellStyle name="Komma 2 3 11 3 3" xfId="15182" xr:uid="{00000000-0005-0000-0000-0000381E0000}"/>
    <cellStyle name="Komma 2 3 11 4" xfId="6888" xr:uid="{00000000-0005-0000-0000-0000391E0000}"/>
    <cellStyle name="Komma 2 3 11 4 2" xfId="16746" xr:uid="{00000000-0005-0000-0000-00003A1E0000}"/>
    <cellStyle name="Komma 2 3 11 5" xfId="12048" xr:uid="{00000000-0005-0000-0000-00003B1E0000}"/>
    <cellStyle name="Komma 2 3 12" xfId="2592" xr:uid="{00000000-0005-0000-0000-00003C1E0000}"/>
    <cellStyle name="Komma 2 3 12 2" xfId="7746" xr:uid="{00000000-0005-0000-0000-00003D1E0000}"/>
    <cellStyle name="Komma 2 3 12 2 2" xfId="17528" xr:uid="{00000000-0005-0000-0000-00003E1E0000}"/>
    <cellStyle name="Komma 2 3 12 3" xfId="12834" xr:uid="{00000000-0005-0000-0000-00003F1E0000}"/>
    <cellStyle name="Komma 2 3 13" xfId="4314" xr:uid="{00000000-0005-0000-0000-0000401E0000}"/>
    <cellStyle name="Komma 2 3 13 2" xfId="9462" xr:uid="{00000000-0005-0000-0000-0000411E0000}"/>
    <cellStyle name="Komma 2 3 13 2 2" xfId="19092" xr:uid="{00000000-0005-0000-0000-0000421E0000}"/>
    <cellStyle name="Komma 2 3 13 3" xfId="14400" xr:uid="{00000000-0005-0000-0000-0000431E0000}"/>
    <cellStyle name="Komma 2 3 14" xfId="6030" xr:uid="{00000000-0005-0000-0000-0000441E0000}"/>
    <cellStyle name="Komma 2 3 14 2" xfId="15964" xr:uid="{00000000-0005-0000-0000-0000451E0000}"/>
    <cellStyle name="Komma 2 3 15" xfId="11184" xr:uid="{00000000-0005-0000-0000-0000461E0000}"/>
    <cellStyle name="Komma 2 3 2" xfId="360" xr:uid="{00000000-0005-0000-0000-0000471E0000}"/>
    <cellStyle name="Komma 2 3 2 10" xfId="11186" xr:uid="{00000000-0005-0000-0000-0000481E0000}"/>
    <cellStyle name="Komma 2 3 2 2" xfId="361" xr:uid="{00000000-0005-0000-0000-0000491E0000}"/>
    <cellStyle name="Komma 2 3 2 2 2" xfId="362" xr:uid="{00000000-0005-0000-0000-00004A1E0000}"/>
    <cellStyle name="Komma 2 3 2 2 2 2" xfId="363" xr:uid="{00000000-0005-0000-0000-00004B1E0000}"/>
    <cellStyle name="Komma 2 3 2 2 2 2 2" xfId="1708" xr:uid="{00000000-0005-0000-0000-00004C1E0000}"/>
    <cellStyle name="Komma 2 3 2 2 2 2 2 2" xfId="3459" xr:uid="{00000000-0005-0000-0000-00004D1E0000}"/>
    <cellStyle name="Komma 2 3 2 2 2 2 2 2 2" xfId="8609" xr:uid="{00000000-0005-0000-0000-00004E1E0000}"/>
    <cellStyle name="Komma 2 3 2 2 2 2 2 2 2 2" xfId="18315" xr:uid="{00000000-0005-0000-0000-00004F1E0000}"/>
    <cellStyle name="Komma 2 3 2 2 2 2 2 2 3" xfId="13621" xr:uid="{00000000-0005-0000-0000-0000501E0000}"/>
    <cellStyle name="Komma 2 3 2 2 2 2 2 3" xfId="5177" xr:uid="{00000000-0005-0000-0000-0000511E0000}"/>
    <cellStyle name="Komma 2 3 2 2 2 2 2 3 2" xfId="10325" xr:uid="{00000000-0005-0000-0000-0000521E0000}"/>
    <cellStyle name="Komma 2 3 2 2 2 2 2 3 2 2" xfId="19879" xr:uid="{00000000-0005-0000-0000-0000531E0000}"/>
    <cellStyle name="Komma 2 3 2 2 2 2 2 3 3" xfId="15187" xr:uid="{00000000-0005-0000-0000-0000541E0000}"/>
    <cellStyle name="Komma 2 3 2 2 2 2 2 4" xfId="6893" xr:uid="{00000000-0005-0000-0000-0000551E0000}"/>
    <cellStyle name="Komma 2 3 2 2 2 2 2 4 2" xfId="16751" xr:uid="{00000000-0005-0000-0000-0000561E0000}"/>
    <cellStyle name="Komma 2 3 2 2 2 2 2 5" xfId="12053" xr:uid="{00000000-0005-0000-0000-0000571E0000}"/>
    <cellStyle name="Komma 2 3 2 2 2 2 3" xfId="2597" xr:uid="{00000000-0005-0000-0000-0000581E0000}"/>
    <cellStyle name="Komma 2 3 2 2 2 2 3 2" xfId="7751" xr:uid="{00000000-0005-0000-0000-0000591E0000}"/>
    <cellStyle name="Komma 2 3 2 2 2 2 3 2 2" xfId="17533" xr:uid="{00000000-0005-0000-0000-00005A1E0000}"/>
    <cellStyle name="Komma 2 3 2 2 2 2 3 3" xfId="12839" xr:uid="{00000000-0005-0000-0000-00005B1E0000}"/>
    <cellStyle name="Komma 2 3 2 2 2 2 4" xfId="4319" xr:uid="{00000000-0005-0000-0000-00005C1E0000}"/>
    <cellStyle name="Komma 2 3 2 2 2 2 4 2" xfId="9467" xr:uid="{00000000-0005-0000-0000-00005D1E0000}"/>
    <cellStyle name="Komma 2 3 2 2 2 2 4 2 2" xfId="19097" xr:uid="{00000000-0005-0000-0000-00005E1E0000}"/>
    <cellStyle name="Komma 2 3 2 2 2 2 4 3" xfId="14405" xr:uid="{00000000-0005-0000-0000-00005F1E0000}"/>
    <cellStyle name="Komma 2 3 2 2 2 2 5" xfId="6035" xr:uid="{00000000-0005-0000-0000-0000601E0000}"/>
    <cellStyle name="Komma 2 3 2 2 2 2 5 2" xfId="15969" xr:uid="{00000000-0005-0000-0000-0000611E0000}"/>
    <cellStyle name="Komma 2 3 2 2 2 2 6" xfId="11189" xr:uid="{00000000-0005-0000-0000-0000621E0000}"/>
    <cellStyle name="Komma 2 3 2 2 2 3" xfId="1707" xr:uid="{00000000-0005-0000-0000-0000631E0000}"/>
    <cellStyle name="Komma 2 3 2 2 2 3 2" xfId="3458" xr:uid="{00000000-0005-0000-0000-0000641E0000}"/>
    <cellStyle name="Komma 2 3 2 2 2 3 2 2" xfId="8608" xr:uid="{00000000-0005-0000-0000-0000651E0000}"/>
    <cellStyle name="Komma 2 3 2 2 2 3 2 2 2" xfId="18314" xr:uid="{00000000-0005-0000-0000-0000661E0000}"/>
    <cellStyle name="Komma 2 3 2 2 2 3 2 3" xfId="13620" xr:uid="{00000000-0005-0000-0000-0000671E0000}"/>
    <cellStyle name="Komma 2 3 2 2 2 3 3" xfId="5176" xr:uid="{00000000-0005-0000-0000-0000681E0000}"/>
    <cellStyle name="Komma 2 3 2 2 2 3 3 2" xfId="10324" xr:uid="{00000000-0005-0000-0000-0000691E0000}"/>
    <cellStyle name="Komma 2 3 2 2 2 3 3 2 2" xfId="19878" xr:uid="{00000000-0005-0000-0000-00006A1E0000}"/>
    <cellStyle name="Komma 2 3 2 2 2 3 3 3" xfId="15186" xr:uid="{00000000-0005-0000-0000-00006B1E0000}"/>
    <cellStyle name="Komma 2 3 2 2 2 3 4" xfId="6892" xr:uid="{00000000-0005-0000-0000-00006C1E0000}"/>
    <cellStyle name="Komma 2 3 2 2 2 3 4 2" xfId="16750" xr:uid="{00000000-0005-0000-0000-00006D1E0000}"/>
    <cellStyle name="Komma 2 3 2 2 2 3 5" xfId="12052" xr:uid="{00000000-0005-0000-0000-00006E1E0000}"/>
    <cellStyle name="Komma 2 3 2 2 2 4" xfId="2596" xr:uid="{00000000-0005-0000-0000-00006F1E0000}"/>
    <cellStyle name="Komma 2 3 2 2 2 4 2" xfId="7750" xr:uid="{00000000-0005-0000-0000-0000701E0000}"/>
    <cellStyle name="Komma 2 3 2 2 2 4 2 2" xfId="17532" xr:uid="{00000000-0005-0000-0000-0000711E0000}"/>
    <cellStyle name="Komma 2 3 2 2 2 4 3" xfId="12838" xr:uid="{00000000-0005-0000-0000-0000721E0000}"/>
    <cellStyle name="Komma 2 3 2 2 2 5" xfId="4318" xr:uid="{00000000-0005-0000-0000-0000731E0000}"/>
    <cellStyle name="Komma 2 3 2 2 2 5 2" xfId="9466" xr:uid="{00000000-0005-0000-0000-0000741E0000}"/>
    <cellStyle name="Komma 2 3 2 2 2 5 2 2" xfId="19096" xr:uid="{00000000-0005-0000-0000-0000751E0000}"/>
    <cellStyle name="Komma 2 3 2 2 2 5 3" xfId="14404" xr:uid="{00000000-0005-0000-0000-0000761E0000}"/>
    <cellStyle name="Komma 2 3 2 2 2 6" xfId="6034" xr:uid="{00000000-0005-0000-0000-0000771E0000}"/>
    <cellStyle name="Komma 2 3 2 2 2 6 2" xfId="15968" xr:uid="{00000000-0005-0000-0000-0000781E0000}"/>
    <cellStyle name="Komma 2 3 2 2 2 7" xfId="11188" xr:uid="{00000000-0005-0000-0000-0000791E0000}"/>
    <cellStyle name="Komma 2 3 2 2 3" xfId="364" xr:uid="{00000000-0005-0000-0000-00007A1E0000}"/>
    <cellStyle name="Komma 2 3 2 2 3 2" xfId="1709" xr:uid="{00000000-0005-0000-0000-00007B1E0000}"/>
    <cellStyle name="Komma 2 3 2 2 3 2 2" xfId="3460" xr:uid="{00000000-0005-0000-0000-00007C1E0000}"/>
    <cellStyle name="Komma 2 3 2 2 3 2 2 2" xfId="8610" xr:uid="{00000000-0005-0000-0000-00007D1E0000}"/>
    <cellStyle name="Komma 2 3 2 2 3 2 2 2 2" xfId="18316" xr:uid="{00000000-0005-0000-0000-00007E1E0000}"/>
    <cellStyle name="Komma 2 3 2 2 3 2 2 3" xfId="13622" xr:uid="{00000000-0005-0000-0000-00007F1E0000}"/>
    <cellStyle name="Komma 2 3 2 2 3 2 3" xfId="5178" xr:uid="{00000000-0005-0000-0000-0000801E0000}"/>
    <cellStyle name="Komma 2 3 2 2 3 2 3 2" xfId="10326" xr:uid="{00000000-0005-0000-0000-0000811E0000}"/>
    <cellStyle name="Komma 2 3 2 2 3 2 3 2 2" xfId="19880" xr:uid="{00000000-0005-0000-0000-0000821E0000}"/>
    <cellStyle name="Komma 2 3 2 2 3 2 3 3" xfId="15188" xr:uid="{00000000-0005-0000-0000-0000831E0000}"/>
    <cellStyle name="Komma 2 3 2 2 3 2 4" xfId="6894" xr:uid="{00000000-0005-0000-0000-0000841E0000}"/>
    <cellStyle name="Komma 2 3 2 2 3 2 4 2" xfId="16752" xr:uid="{00000000-0005-0000-0000-0000851E0000}"/>
    <cellStyle name="Komma 2 3 2 2 3 2 5" xfId="12054" xr:uid="{00000000-0005-0000-0000-0000861E0000}"/>
    <cellStyle name="Komma 2 3 2 2 3 3" xfId="2598" xr:uid="{00000000-0005-0000-0000-0000871E0000}"/>
    <cellStyle name="Komma 2 3 2 2 3 3 2" xfId="7752" xr:uid="{00000000-0005-0000-0000-0000881E0000}"/>
    <cellStyle name="Komma 2 3 2 2 3 3 2 2" xfId="17534" xr:uid="{00000000-0005-0000-0000-0000891E0000}"/>
    <cellStyle name="Komma 2 3 2 2 3 3 3" xfId="12840" xr:uid="{00000000-0005-0000-0000-00008A1E0000}"/>
    <cellStyle name="Komma 2 3 2 2 3 4" xfId="4320" xr:uid="{00000000-0005-0000-0000-00008B1E0000}"/>
    <cellStyle name="Komma 2 3 2 2 3 4 2" xfId="9468" xr:uid="{00000000-0005-0000-0000-00008C1E0000}"/>
    <cellStyle name="Komma 2 3 2 2 3 4 2 2" xfId="19098" xr:uid="{00000000-0005-0000-0000-00008D1E0000}"/>
    <cellStyle name="Komma 2 3 2 2 3 4 3" xfId="14406" xr:uid="{00000000-0005-0000-0000-00008E1E0000}"/>
    <cellStyle name="Komma 2 3 2 2 3 5" xfId="6036" xr:uid="{00000000-0005-0000-0000-00008F1E0000}"/>
    <cellStyle name="Komma 2 3 2 2 3 5 2" xfId="15970" xr:uid="{00000000-0005-0000-0000-0000901E0000}"/>
    <cellStyle name="Komma 2 3 2 2 3 6" xfId="11190" xr:uid="{00000000-0005-0000-0000-0000911E0000}"/>
    <cellStyle name="Komma 2 3 2 2 4" xfId="365" xr:uid="{00000000-0005-0000-0000-0000921E0000}"/>
    <cellStyle name="Komma 2 3 2 2 4 2" xfId="1710" xr:uid="{00000000-0005-0000-0000-0000931E0000}"/>
    <cellStyle name="Komma 2 3 2 2 4 2 2" xfId="3461" xr:uid="{00000000-0005-0000-0000-0000941E0000}"/>
    <cellStyle name="Komma 2 3 2 2 4 2 2 2" xfId="8611" xr:uid="{00000000-0005-0000-0000-0000951E0000}"/>
    <cellStyle name="Komma 2 3 2 2 4 2 2 2 2" xfId="18317" xr:uid="{00000000-0005-0000-0000-0000961E0000}"/>
    <cellStyle name="Komma 2 3 2 2 4 2 2 3" xfId="13623" xr:uid="{00000000-0005-0000-0000-0000971E0000}"/>
    <cellStyle name="Komma 2 3 2 2 4 2 3" xfId="5179" xr:uid="{00000000-0005-0000-0000-0000981E0000}"/>
    <cellStyle name="Komma 2 3 2 2 4 2 3 2" xfId="10327" xr:uid="{00000000-0005-0000-0000-0000991E0000}"/>
    <cellStyle name="Komma 2 3 2 2 4 2 3 2 2" xfId="19881" xr:uid="{00000000-0005-0000-0000-00009A1E0000}"/>
    <cellStyle name="Komma 2 3 2 2 4 2 3 3" xfId="15189" xr:uid="{00000000-0005-0000-0000-00009B1E0000}"/>
    <cellStyle name="Komma 2 3 2 2 4 2 4" xfId="6895" xr:uid="{00000000-0005-0000-0000-00009C1E0000}"/>
    <cellStyle name="Komma 2 3 2 2 4 2 4 2" xfId="16753" xr:uid="{00000000-0005-0000-0000-00009D1E0000}"/>
    <cellStyle name="Komma 2 3 2 2 4 2 5" xfId="12055" xr:uid="{00000000-0005-0000-0000-00009E1E0000}"/>
    <cellStyle name="Komma 2 3 2 2 4 3" xfId="2599" xr:uid="{00000000-0005-0000-0000-00009F1E0000}"/>
    <cellStyle name="Komma 2 3 2 2 4 3 2" xfId="7753" xr:uid="{00000000-0005-0000-0000-0000A01E0000}"/>
    <cellStyle name="Komma 2 3 2 2 4 3 2 2" xfId="17535" xr:uid="{00000000-0005-0000-0000-0000A11E0000}"/>
    <cellStyle name="Komma 2 3 2 2 4 3 3" xfId="12841" xr:uid="{00000000-0005-0000-0000-0000A21E0000}"/>
    <cellStyle name="Komma 2 3 2 2 4 4" xfId="4321" xr:uid="{00000000-0005-0000-0000-0000A31E0000}"/>
    <cellStyle name="Komma 2 3 2 2 4 4 2" xfId="9469" xr:uid="{00000000-0005-0000-0000-0000A41E0000}"/>
    <cellStyle name="Komma 2 3 2 2 4 4 2 2" xfId="19099" xr:uid="{00000000-0005-0000-0000-0000A51E0000}"/>
    <cellStyle name="Komma 2 3 2 2 4 4 3" xfId="14407" xr:uid="{00000000-0005-0000-0000-0000A61E0000}"/>
    <cellStyle name="Komma 2 3 2 2 4 5" xfId="6037" xr:uid="{00000000-0005-0000-0000-0000A71E0000}"/>
    <cellStyle name="Komma 2 3 2 2 4 5 2" xfId="15971" xr:uid="{00000000-0005-0000-0000-0000A81E0000}"/>
    <cellStyle name="Komma 2 3 2 2 4 6" xfId="11191" xr:uid="{00000000-0005-0000-0000-0000A91E0000}"/>
    <cellStyle name="Komma 2 3 2 2 5" xfId="1706" xr:uid="{00000000-0005-0000-0000-0000AA1E0000}"/>
    <cellStyle name="Komma 2 3 2 2 5 2" xfId="3457" xr:uid="{00000000-0005-0000-0000-0000AB1E0000}"/>
    <cellStyle name="Komma 2 3 2 2 5 2 2" xfId="8607" xr:uid="{00000000-0005-0000-0000-0000AC1E0000}"/>
    <cellStyle name="Komma 2 3 2 2 5 2 2 2" xfId="18313" xr:uid="{00000000-0005-0000-0000-0000AD1E0000}"/>
    <cellStyle name="Komma 2 3 2 2 5 2 3" xfId="13619" xr:uid="{00000000-0005-0000-0000-0000AE1E0000}"/>
    <cellStyle name="Komma 2 3 2 2 5 3" xfId="5175" xr:uid="{00000000-0005-0000-0000-0000AF1E0000}"/>
    <cellStyle name="Komma 2 3 2 2 5 3 2" xfId="10323" xr:uid="{00000000-0005-0000-0000-0000B01E0000}"/>
    <cellStyle name="Komma 2 3 2 2 5 3 2 2" xfId="19877" xr:uid="{00000000-0005-0000-0000-0000B11E0000}"/>
    <cellStyle name="Komma 2 3 2 2 5 3 3" xfId="15185" xr:uid="{00000000-0005-0000-0000-0000B21E0000}"/>
    <cellStyle name="Komma 2 3 2 2 5 4" xfId="6891" xr:uid="{00000000-0005-0000-0000-0000B31E0000}"/>
    <cellStyle name="Komma 2 3 2 2 5 4 2" xfId="16749" xr:uid="{00000000-0005-0000-0000-0000B41E0000}"/>
    <cellStyle name="Komma 2 3 2 2 5 5" xfId="12051" xr:uid="{00000000-0005-0000-0000-0000B51E0000}"/>
    <cellStyle name="Komma 2 3 2 2 6" xfId="2595" xr:uid="{00000000-0005-0000-0000-0000B61E0000}"/>
    <cellStyle name="Komma 2 3 2 2 6 2" xfId="7749" xr:uid="{00000000-0005-0000-0000-0000B71E0000}"/>
    <cellStyle name="Komma 2 3 2 2 6 2 2" xfId="17531" xr:uid="{00000000-0005-0000-0000-0000B81E0000}"/>
    <cellStyle name="Komma 2 3 2 2 6 3" xfId="12837" xr:uid="{00000000-0005-0000-0000-0000B91E0000}"/>
    <cellStyle name="Komma 2 3 2 2 7" xfId="4317" xr:uid="{00000000-0005-0000-0000-0000BA1E0000}"/>
    <cellStyle name="Komma 2 3 2 2 7 2" xfId="9465" xr:uid="{00000000-0005-0000-0000-0000BB1E0000}"/>
    <cellStyle name="Komma 2 3 2 2 7 2 2" xfId="19095" xr:uid="{00000000-0005-0000-0000-0000BC1E0000}"/>
    <cellStyle name="Komma 2 3 2 2 7 3" xfId="14403" xr:uid="{00000000-0005-0000-0000-0000BD1E0000}"/>
    <cellStyle name="Komma 2 3 2 2 8" xfId="6033" xr:uid="{00000000-0005-0000-0000-0000BE1E0000}"/>
    <cellStyle name="Komma 2 3 2 2 8 2" xfId="15967" xr:uid="{00000000-0005-0000-0000-0000BF1E0000}"/>
    <cellStyle name="Komma 2 3 2 2 9" xfId="11187" xr:uid="{00000000-0005-0000-0000-0000C01E0000}"/>
    <cellStyle name="Komma 2 3 2 3" xfId="366" xr:uid="{00000000-0005-0000-0000-0000C11E0000}"/>
    <cellStyle name="Komma 2 3 2 3 2" xfId="367" xr:uid="{00000000-0005-0000-0000-0000C21E0000}"/>
    <cellStyle name="Komma 2 3 2 3 2 2" xfId="1712" xr:uid="{00000000-0005-0000-0000-0000C31E0000}"/>
    <cellStyle name="Komma 2 3 2 3 2 2 2" xfId="3463" xr:uid="{00000000-0005-0000-0000-0000C41E0000}"/>
    <cellStyle name="Komma 2 3 2 3 2 2 2 2" xfId="8613" xr:uid="{00000000-0005-0000-0000-0000C51E0000}"/>
    <cellStyle name="Komma 2 3 2 3 2 2 2 2 2" xfId="18319" xr:uid="{00000000-0005-0000-0000-0000C61E0000}"/>
    <cellStyle name="Komma 2 3 2 3 2 2 2 3" xfId="13625" xr:uid="{00000000-0005-0000-0000-0000C71E0000}"/>
    <cellStyle name="Komma 2 3 2 3 2 2 3" xfId="5181" xr:uid="{00000000-0005-0000-0000-0000C81E0000}"/>
    <cellStyle name="Komma 2 3 2 3 2 2 3 2" xfId="10329" xr:uid="{00000000-0005-0000-0000-0000C91E0000}"/>
    <cellStyle name="Komma 2 3 2 3 2 2 3 2 2" xfId="19883" xr:uid="{00000000-0005-0000-0000-0000CA1E0000}"/>
    <cellStyle name="Komma 2 3 2 3 2 2 3 3" xfId="15191" xr:uid="{00000000-0005-0000-0000-0000CB1E0000}"/>
    <cellStyle name="Komma 2 3 2 3 2 2 4" xfId="6897" xr:uid="{00000000-0005-0000-0000-0000CC1E0000}"/>
    <cellStyle name="Komma 2 3 2 3 2 2 4 2" xfId="16755" xr:uid="{00000000-0005-0000-0000-0000CD1E0000}"/>
    <cellStyle name="Komma 2 3 2 3 2 2 5" xfId="12057" xr:uid="{00000000-0005-0000-0000-0000CE1E0000}"/>
    <cellStyle name="Komma 2 3 2 3 2 3" xfId="2601" xr:uid="{00000000-0005-0000-0000-0000CF1E0000}"/>
    <cellStyle name="Komma 2 3 2 3 2 3 2" xfId="7755" xr:uid="{00000000-0005-0000-0000-0000D01E0000}"/>
    <cellStyle name="Komma 2 3 2 3 2 3 2 2" xfId="17537" xr:uid="{00000000-0005-0000-0000-0000D11E0000}"/>
    <cellStyle name="Komma 2 3 2 3 2 3 3" xfId="12843" xr:uid="{00000000-0005-0000-0000-0000D21E0000}"/>
    <cellStyle name="Komma 2 3 2 3 2 4" xfId="4323" xr:uid="{00000000-0005-0000-0000-0000D31E0000}"/>
    <cellStyle name="Komma 2 3 2 3 2 4 2" xfId="9471" xr:uid="{00000000-0005-0000-0000-0000D41E0000}"/>
    <cellStyle name="Komma 2 3 2 3 2 4 2 2" xfId="19101" xr:uid="{00000000-0005-0000-0000-0000D51E0000}"/>
    <cellStyle name="Komma 2 3 2 3 2 4 3" xfId="14409" xr:uid="{00000000-0005-0000-0000-0000D61E0000}"/>
    <cellStyle name="Komma 2 3 2 3 2 5" xfId="6039" xr:uid="{00000000-0005-0000-0000-0000D71E0000}"/>
    <cellStyle name="Komma 2 3 2 3 2 5 2" xfId="15973" xr:uid="{00000000-0005-0000-0000-0000D81E0000}"/>
    <cellStyle name="Komma 2 3 2 3 2 6" xfId="11193" xr:uid="{00000000-0005-0000-0000-0000D91E0000}"/>
    <cellStyle name="Komma 2 3 2 3 3" xfId="1711" xr:uid="{00000000-0005-0000-0000-0000DA1E0000}"/>
    <cellStyle name="Komma 2 3 2 3 3 2" xfId="3462" xr:uid="{00000000-0005-0000-0000-0000DB1E0000}"/>
    <cellStyle name="Komma 2 3 2 3 3 2 2" xfId="8612" xr:uid="{00000000-0005-0000-0000-0000DC1E0000}"/>
    <cellStyle name="Komma 2 3 2 3 3 2 2 2" xfId="18318" xr:uid="{00000000-0005-0000-0000-0000DD1E0000}"/>
    <cellStyle name="Komma 2 3 2 3 3 2 3" xfId="13624" xr:uid="{00000000-0005-0000-0000-0000DE1E0000}"/>
    <cellStyle name="Komma 2 3 2 3 3 3" xfId="5180" xr:uid="{00000000-0005-0000-0000-0000DF1E0000}"/>
    <cellStyle name="Komma 2 3 2 3 3 3 2" xfId="10328" xr:uid="{00000000-0005-0000-0000-0000E01E0000}"/>
    <cellStyle name="Komma 2 3 2 3 3 3 2 2" xfId="19882" xr:uid="{00000000-0005-0000-0000-0000E11E0000}"/>
    <cellStyle name="Komma 2 3 2 3 3 3 3" xfId="15190" xr:uid="{00000000-0005-0000-0000-0000E21E0000}"/>
    <cellStyle name="Komma 2 3 2 3 3 4" xfId="6896" xr:uid="{00000000-0005-0000-0000-0000E31E0000}"/>
    <cellStyle name="Komma 2 3 2 3 3 4 2" xfId="16754" xr:uid="{00000000-0005-0000-0000-0000E41E0000}"/>
    <cellStyle name="Komma 2 3 2 3 3 5" xfId="12056" xr:uid="{00000000-0005-0000-0000-0000E51E0000}"/>
    <cellStyle name="Komma 2 3 2 3 4" xfId="2600" xr:uid="{00000000-0005-0000-0000-0000E61E0000}"/>
    <cellStyle name="Komma 2 3 2 3 4 2" xfId="7754" xr:uid="{00000000-0005-0000-0000-0000E71E0000}"/>
    <cellStyle name="Komma 2 3 2 3 4 2 2" xfId="17536" xr:uid="{00000000-0005-0000-0000-0000E81E0000}"/>
    <cellStyle name="Komma 2 3 2 3 4 3" xfId="12842" xr:uid="{00000000-0005-0000-0000-0000E91E0000}"/>
    <cellStyle name="Komma 2 3 2 3 5" xfId="4322" xr:uid="{00000000-0005-0000-0000-0000EA1E0000}"/>
    <cellStyle name="Komma 2 3 2 3 5 2" xfId="9470" xr:uid="{00000000-0005-0000-0000-0000EB1E0000}"/>
    <cellStyle name="Komma 2 3 2 3 5 2 2" xfId="19100" xr:uid="{00000000-0005-0000-0000-0000EC1E0000}"/>
    <cellStyle name="Komma 2 3 2 3 5 3" xfId="14408" xr:uid="{00000000-0005-0000-0000-0000ED1E0000}"/>
    <cellStyle name="Komma 2 3 2 3 6" xfId="6038" xr:uid="{00000000-0005-0000-0000-0000EE1E0000}"/>
    <cellStyle name="Komma 2 3 2 3 6 2" xfId="15972" xr:uid="{00000000-0005-0000-0000-0000EF1E0000}"/>
    <cellStyle name="Komma 2 3 2 3 7" xfId="11192" xr:uid="{00000000-0005-0000-0000-0000F01E0000}"/>
    <cellStyle name="Komma 2 3 2 4" xfId="368" xr:uid="{00000000-0005-0000-0000-0000F11E0000}"/>
    <cellStyle name="Komma 2 3 2 4 2" xfId="1713" xr:uid="{00000000-0005-0000-0000-0000F21E0000}"/>
    <cellStyle name="Komma 2 3 2 4 2 2" xfId="3464" xr:uid="{00000000-0005-0000-0000-0000F31E0000}"/>
    <cellStyle name="Komma 2 3 2 4 2 2 2" xfId="8614" xr:uid="{00000000-0005-0000-0000-0000F41E0000}"/>
    <cellStyle name="Komma 2 3 2 4 2 2 2 2" xfId="18320" xr:uid="{00000000-0005-0000-0000-0000F51E0000}"/>
    <cellStyle name="Komma 2 3 2 4 2 2 3" xfId="13626" xr:uid="{00000000-0005-0000-0000-0000F61E0000}"/>
    <cellStyle name="Komma 2 3 2 4 2 3" xfId="5182" xr:uid="{00000000-0005-0000-0000-0000F71E0000}"/>
    <cellStyle name="Komma 2 3 2 4 2 3 2" xfId="10330" xr:uid="{00000000-0005-0000-0000-0000F81E0000}"/>
    <cellStyle name="Komma 2 3 2 4 2 3 2 2" xfId="19884" xr:uid="{00000000-0005-0000-0000-0000F91E0000}"/>
    <cellStyle name="Komma 2 3 2 4 2 3 3" xfId="15192" xr:uid="{00000000-0005-0000-0000-0000FA1E0000}"/>
    <cellStyle name="Komma 2 3 2 4 2 4" xfId="6898" xr:uid="{00000000-0005-0000-0000-0000FB1E0000}"/>
    <cellStyle name="Komma 2 3 2 4 2 4 2" xfId="16756" xr:uid="{00000000-0005-0000-0000-0000FC1E0000}"/>
    <cellStyle name="Komma 2 3 2 4 2 5" xfId="12058" xr:uid="{00000000-0005-0000-0000-0000FD1E0000}"/>
    <cellStyle name="Komma 2 3 2 4 3" xfId="2602" xr:uid="{00000000-0005-0000-0000-0000FE1E0000}"/>
    <cellStyle name="Komma 2 3 2 4 3 2" xfId="7756" xr:uid="{00000000-0005-0000-0000-0000FF1E0000}"/>
    <cellStyle name="Komma 2 3 2 4 3 2 2" xfId="17538" xr:uid="{00000000-0005-0000-0000-0000001F0000}"/>
    <cellStyle name="Komma 2 3 2 4 3 3" xfId="12844" xr:uid="{00000000-0005-0000-0000-0000011F0000}"/>
    <cellStyle name="Komma 2 3 2 4 4" xfId="4324" xr:uid="{00000000-0005-0000-0000-0000021F0000}"/>
    <cellStyle name="Komma 2 3 2 4 4 2" xfId="9472" xr:uid="{00000000-0005-0000-0000-0000031F0000}"/>
    <cellStyle name="Komma 2 3 2 4 4 2 2" xfId="19102" xr:uid="{00000000-0005-0000-0000-0000041F0000}"/>
    <cellStyle name="Komma 2 3 2 4 4 3" xfId="14410" xr:uid="{00000000-0005-0000-0000-0000051F0000}"/>
    <cellStyle name="Komma 2 3 2 4 5" xfId="6040" xr:uid="{00000000-0005-0000-0000-0000061F0000}"/>
    <cellStyle name="Komma 2 3 2 4 5 2" xfId="15974" xr:uid="{00000000-0005-0000-0000-0000071F0000}"/>
    <cellStyle name="Komma 2 3 2 4 6" xfId="11194" xr:uid="{00000000-0005-0000-0000-0000081F0000}"/>
    <cellStyle name="Komma 2 3 2 5" xfId="369" xr:uid="{00000000-0005-0000-0000-0000091F0000}"/>
    <cellStyle name="Komma 2 3 2 5 2" xfId="1714" xr:uid="{00000000-0005-0000-0000-00000A1F0000}"/>
    <cellStyle name="Komma 2 3 2 5 2 2" xfId="3465" xr:uid="{00000000-0005-0000-0000-00000B1F0000}"/>
    <cellStyle name="Komma 2 3 2 5 2 2 2" xfId="8615" xr:uid="{00000000-0005-0000-0000-00000C1F0000}"/>
    <cellStyle name="Komma 2 3 2 5 2 2 2 2" xfId="18321" xr:uid="{00000000-0005-0000-0000-00000D1F0000}"/>
    <cellStyle name="Komma 2 3 2 5 2 2 3" xfId="13627" xr:uid="{00000000-0005-0000-0000-00000E1F0000}"/>
    <cellStyle name="Komma 2 3 2 5 2 3" xfId="5183" xr:uid="{00000000-0005-0000-0000-00000F1F0000}"/>
    <cellStyle name="Komma 2 3 2 5 2 3 2" xfId="10331" xr:uid="{00000000-0005-0000-0000-0000101F0000}"/>
    <cellStyle name="Komma 2 3 2 5 2 3 2 2" xfId="19885" xr:uid="{00000000-0005-0000-0000-0000111F0000}"/>
    <cellStyle name="Komma 2 3 2 5 2 3 3" xfId="15193" xr:uid="{00000000-0005-0000-0000-0000121F0000}"/>
    <cellStyle name="Komma 2 3 2 5 2 4" xfId="6899" xr:uid="{00000000-0005-0000-0000-0000131F0000}"/>
    <cellStyle name="Komma 2 3 2 5 2 4 2" xfId="16757" xr:uid="{00000000-0005-0000-0000-0000141F0000}"/>
    <cellStyle name="Komma 2 3 2 5 2 5" xfId="12059" xr:uid="{00000000-0005-0000-0000-0000151F0000}"/>
    <cellStyle name="Komma 2 3 2 5 3" xfId="2603" xr:uid="{00000000-0005-0000-0000-0000161F0000}"/>
    <cellStyle name="Komma 2 3 2 5 3 2" xfId="7757" xr:uid="{00000000-0005-0000-0000-0000171F0000}"/>
    <cellStyle name="Komma 2 3 2 5 3 2 2" xfId="17539" xr:uid="{00000000-0005-0000-0000-0000181F0000}"/>
    <cellStyle name="Komma 2 3 2 5 3 3" xfId="12845" xr:uid="{00000000-0005-0000-0000-0000191F0000}"/>
    <cellStyle name="Komma 2 3 2 5 4" xfId="4325" xr:uid="{00000000-0005-0000-0000-00001A1F0000}"/>
    <cellStyle name="Komma 2 3 2 5 4 2" xfId="9473" xr:uid="{00000000-0005-0000-0000-00001B1F0000}"/>
    <cellStyle name="Komma 2 3 2 5 4 2 2" xfId="19103" xr:uid="{00000000-0005-0000-0000-00001C1F0000}"/>
    <cellStyle name="Komma 2 3 2 5 4 3" xfId="14411" xr:uid="{00000000-0005-0000-0000-00001D1F0000}"/>
    <cellStyle name="Komma 2 3 2 5 5" xfId="6041" xr:uid="{00000000-0005-0000-0000-00001E1F0000}"/>
    <cellStyle name="Komma 2 3 2 5 5 2" xfId="15975" xr:uid="{00000000-0005-0000-0000-00001F1F0000}"/>
    <cellStyle name="Komma 2 3 2 5 6" xfId="11195" xr:uid="{00000000-0005-0000-0000-0000201F0000}"/>
    <cellStyle name="Komma 2 3 2 6" xfId="1705" xr:uid="{00000000-0005-0000-0000-0000211F0000}"/>
    <cellStyle name="Komma 2 3 2 6 2" xfId="3456" xr:uid="{00000000-0005-0000-0000-0000221F0000}"/>
    <cellStyle name="Komma 2 3 2 6 2 2" xfId="8606" xr:uid="{00000000-0005-0000-0000-0000231F0000}"/>
    <cellStyle name="Komma 2 3 2 6 2 2 2" xfId="18312" xr:uid="{00000000-0005-0000-0000-0000241F0000}"/>
    <cellStyle name="Komma 2 3 2 6 2 3" xfId="13618" xr:uid="{00000000-0005-0000-0000-0000251F0000}"/>
    <cellStyle name="Komma 2 3 2 6 3" xfId="5174" xr:uid="{00000000-0005-0000-0000-0000261F0000}"/>
    <cellStyle name="Komma 2 3 2 6 3 2" xfId="10322" xr:uid="{00000000-0005-0000-0000-0000271F0000}"/>
    <cellStyle name="Komma 2 3 2 6 3 2 2" xfId="19876" xr:uid="{00000000-0005-0000-0000-0000281F0000}"/>
    <cellStyle name="Komma 2 3 2 6 3 3" xfId="15184" xr:uid="{00000000-0005-0000-0000-0000291F0000}"/>
    <cellStyle name="Komma 2 3 2 6 4" xfId="6890" xr:uid="{00000000-0005-0000-0000-00002A1F0000}"/>
    <cellStyle name="Komma 2 3 2 6 4 2" xfId="16748" xr:uid="{00000000-0005-0000-0000-00002B1F0000}"/>
    <cellStyle name="Komma 2 3 2 6 5" xfId="12050" xr:uid="{00000000-0005-0000-0000-00002C1F0000}"/>
    <cellStyle name="Komma 2 3 2 7" xfId="2594" xr:uid="{00000000-0005-0000-0000-00002D1F0000}"/>
    <cellStyle name="Komma 2 3 2 7 2" xfId="7748" xr:uid="{00000000-0005-0000-0000-00002E1F0000}"/>
    <cellStyle name="Komma 2 3 2 7 2 2" xfId="17530" xr:uid="{00000000-0005-0000-0000-00002F1F0000}"/>
    <cellStyle name="Komma 2 3 2 7 3" xfId="12836" xr:uid="{00000000-0005-0000-0000-0000301F0000}"/>
    <cellStyle name="Komma 2 3 2 8" xfId="4316" xr:uid="{00000000-0005-0000-0000-0000311F0000}"/>
    <cellStyle name="Komma 2 3 2 8 2" xfId="9464" xr:uid="{00000000-0005-0000-0000-0000321F0000}"/>
    <cellStyle name="Komma 2 3 2 8 2 2" xfId="19094" xr:uid="{00000000-0005-0000-0000-0000331F0000}"/>
    <cellStyle name="Komma 2 3 2 8 3" xfId="14402" xr:uid="{00000000-0005-0000-0000-0000341F0000}"/>
    <cellStyle name="Komma 2 3 2 9" xfId="6032" xr:uid="{00000000-0005-0000-0000-0000351F0000}"/>
    <cellStyle name="Komma 2 3 2 9 2" xfId="15966" xr:uid="{00000000-0005-0000-0000-0000361F0000}"/>
    <cellStyle name="Komma 2 3 3" xfId="370" xr:uid="{00000000-0005-0000-0000-0000371F0000}"/>
    <cellStyle name="Komma 2 3 3 10" xfId="11196" xr:uid="{00000000-0005-0000-0000-0000381F0000}"/>
    <cellStyle name="Komma 2 3 3 2" xfId="371" xr:uid="{00000000-0005-0000-0000-0000391F0000}"/>
    <cellStyle name="Komma 2 3 3 2 2" xfId="372" xr:uid="{00000000-0005-0000-0000-00003A1F0000}"/>
    <cellStyle name="Komma 2 3 3 2 2 2" xfId="373" xr:uid="{00000000-0005-0000-0000-00003B1F0000}"/>
    <cellStyle name="Komma 2 3 3 2 2 2 2" xfId="1718" xr:uid="{00000000-0005-0000-0000-00003C1F0000}"/>
    <cellStyle name="Komma 2 3 3 2 2 2 2 2" xfId="3469" xr:uid="{00000000-0005-0000-0000-00003D1F0000}"/>
    <cellStyle name="Komma 2 3 3 2 2 2 2 2 2" xfId="8619" xr:uid="{00000000-0005-0000-0000-00003E1F0000}"/>
    <cellStyle name="Komma 2 3 3 2 2 2 2 2 2 2" xfId="18325" xr:uid="{00000000-0005-0000-0000-00003F1F0000}"/>
    <cellStyle name="Komma 2 3 3 2 2 2 2 2 3" xfId="13631" xr:uid="{00000000-0005-0000-0000-0000401F0000}"/>
    <cellStyle name="Komma 2 3 3 2 2 2 2 3" xfId="5187" xr:uid="{00000000-0005-0000-0000-0000411F0000}"/>
    <cellStyle name="Komma 2 3 3 2 2 2 2 3 2" xfId="10335" xr:uid="{00000000-0005-0000-0000-0000421F0000}"/>
    <cellStyle name="Komma 2 3 3 2 2 2 2 3 2 2" xfId="19889" xr:uid="{00000000-0005-0000-0000-0000431F0000}"/>
    <cellStyle name="Komma 2 3 3 2 2 2 2 3 3" xfId="15197" xr:uid="{00000000-0005-0000-0000-0000441F0000}"/>
    <cellStyle name="Komma 2 3 3 2 2 2 2 4" xfId="6903" xr:uid="{00000000-0005-0000-0000-0000451F0000}"/>
    <cellStyle name="Komma 2 3 3 2 2 2 2 4 2" xfId="16761" xr:uid="{00000000-0005-0000-0000-0000461F0000}"/>
    <cellStyle name="Komma 2 3 3 2 2 2 2 5" xfId="12063" xr:uid="{00000000-0005-0000-0000-0000471F0000}"/>
    <cellStyle name="Komma 2 3 3 2 2 2 3" xfId="2607" xr:uid="{00000000-0005-0000-0000-0000481F0000}"/>
    <cellStyle name="Komma 2 3 3 2 2 2 3 2" xfId="7761" xr:uid="{00000000-0005-0000-0000-0000491F0000}"/>
    <cellStyle name="Komma 2 3 3 2 2 2 3 2 2" xfId="17543" xr:uid="{00000000-0005-0000-0000-00004A1F0000}"/>
    <cellStyle name="Komma 2 3 3 2 2 2 3 3" xfId="12849" xr:uid="{00000000-0005-0000-0000-00004B1F0000}"/>
    <cellStyle name="Komma 2 3 3 2 2 2 4" xfId="4329" xr:uid="{00000000-0005-0000-0000-00004C1F0000}"/>
    <cellStyle name="Komma 2 3 3 2 2 2 4 2" xfId="9477" xr:uid="{00000000-0005-0000-0000-00004D1F0000}"/>
    <cellStyle name="Komma 2 3 3 2 2 2 4 2 2" xfId="19107" xr:uid="{00000000-0005-0000-0000-00004E1F0000}"/>
    <cellStyle name="Komma 2 3 3 2 2 2 4 3" xfId="14415" xr:uid="{00000000-0005-0000-0000-00004F1F0000}"/>
    <cellStyle name="Komma 2 3 3 2 2 2 5" xfId="6045" xr:uid="{00000000-0005-0000-0000-0000501F0000}"/>
    <cellStyle name="Komma 2 3 3 2 2 2 5 2" xfId="15979" xr:uid="{00000000-0005-0000-0000-0000511F0000}"/>
    <cellStyle name="Komma 2 3 3 2 2 2 6" xfId="11199" xr:uid="{00000000-0005-0000-0000-0000521F0000}"/>
    <cellStyle name="Komma 2 3 3 2 2 3" xfId="1717" xr:uid="{00000000-0005-0000-0000-0000531F0000}"/>
    <cellStyle name="Komma 2 3 3 2 2 3 2" xfId="3468" xr:uid="{00000000-0005-0000-0000-0000541F0000}"/>
    <cellStyle name="Komma 2 3 3 2 2 3 2 2" xfId="8618" xr:uid="{00000000-0005-0000-0000-0000551F0000}"/>
    <cellStyle name="Komma 2 3 3 2 2 3 2 2 2" xfId="18324" xr:uid="{00000000-0005-0000-0000-0000561F0000}"/>
    <cellStyle name="Komma 2 3 3 2 2 3 2 3" xfId="13630" xr:uid="{00000000-0005-0000-0000-0000571F0000}"/>
    <cellStyle name="Komma 2 3 3 2 2 3 3" xfId="5186" xr:uid="{00000000-0005-0000-0000-0000581F0000}"/>
    <cellStyle name="Komma 2 3 3 2 2 3 3 2" xfId="10334" xr:uid="{00000000-0005-0000-0000-0000591F0000}"/>
    <cellStyle name="Komma 2 3 3 2 2 3 3 2 2" xfId="19888" xr:uid="{00000000-0005-0000-0000-00005A1F0000}"/>
    <cellStyle name="Komma 2 3 3 2 2 3 3 3" xfId="15196" xr:uid="{00000000-0005-0000-0000-00005B1F0000}"/>
    <cellStyle name="Komma 2 3 3 2 2 3 4" xfId="6902" xr:uid="{00000000-0005-0000-0000-00005C1F0000}"/>
    <cellStyle name="Komma 2 3 3 2 2 3 4 2" xfId="16760" xr:uid="{00000000-0005-0000-0000-00005D1F0000}"/>
    <cellStyle name="Komma 2 3 3 2 2 3 5" xfId="12062" xr:uid="{00000000-0005-0000-0000-00005E1F0000}"/>
    <cellStyle name="Komma 2 3 3 2 2 4" xfId="2606" xr:uid="{00000000-0005-0000-0000-00005F1F0000}"/>
    <cellStyle name="Komma 2 3 3 2 2 4 2" xfId="7760" xr:uid="{00000000-0005-0000-0000-0000601F0000}"/>
    <cellStyle name="Komma 2 3 3 2 2 4 2 2" xfId="17542" xr:uid="{00000000-0005-0000-0000-0000611F0000}"/>
    <cellStyle name="Komma 2 3 3 2 2 4 3" xfId="12848" xr:uid="{00000000-0005-0000-0000-0000621F0000}"/>
    <cellStyle name="Komma 2 3 3 2 2 5" xfId="4328" xr:uid="{00000000-0005-0000-0000-0000631F0000}"/>
    <cellStyle name="Komma 2 3 3 2 2 5 2" xfId="9476" xr:uid="{00000000-0005-0000-0000-0000641F0000}"/>
    <cellStyle name="Komma 2 3 3 2 2 5 2 2" xfId="19106" xr:uid="{00000000-0005-0000-0000-0000651F0000}"/>
    <cellStyle name="Komma 2 3 3 2 2 5 3" xfId="14414" xr:uid="{00000000-0005-0000-0000-0000661F0000}"/>
    <cellStyle name="Komma 2 3 3 2 2 6" xfId="6044" xr:uid="{00000000-0005-0000-0000-0000671F0000}"/>
    <cellStyle name="Komma 2 3 3 2 2 6 2" xfId="15978" xr:uid="{00000000-0005-0000-0000-0000681F0000}"/>
    <cellStyle name="Komma 2 3 3 2 2 7" xfId="11198" xr:uid="{00000000-0005-0000-0000-0000691F0000}"/>
    <cellStyle name="Komma 2 3 3 2 3" xfId="374" xr:uid="{00000000-0005-0000-0000-00006A1F0000}"/>
    <cellStyle name="Komma 2 3 3 2 3 2" xfId="1719" xr:uid="{00000000-0005-0000-0000-00006B1F0000}"/>
    <cellStyle name="Komma 2 3 3 2 3 2 2" xfId="3470" xr:uid="{00000000-0005-0000-0000-00006C1F0000}"/>
    <cellStyle name="Komma 2 3 3 2 3 2 2 2" xfId="8620" xr:uid="{00000000-0005-0000-0000-00006D1F0000}"/>
    <cellStyle name="Komma 2 3 3 2 3 2 2 2 2" xfId="18326" xr:uid="{00000000-0005-0000-0000-00006E1F0000}"/>
    <cellStyle name="Komma 2 3 3 2 3 2 2 3" xfId="13632" xr:uid="{00000000-0005-0000-0000-00006F1F0000}"/>
    <cellStyle name="Komma 2 3 3 2 3 2 3" xfId="5188" xr:uid="{00000000-0005-0000-0000-0000701F0000}"/>
    <cellStyle name="Komma 2 3 3 2 3 2 3 2" xfId="10336" xr:uid="{00000000-0005-0000-0000-0000711F0000}"/>
    <cellStyle name="Komma 2 3 3 2 3 2 3 2 2" xfId="19890" xr:uid="{00000000-0005-0000-0000-0000721F0000}"/>
    <cellStyle name="Komma 2 3 3 2 3 2 3 3" xfId="15198" xr:uid="{00000000-0005-0000-0000-0000731F0000}"/>
    <cellStyle name="Komma 2 3 3 2 3 2 4" xfId="6904" xr:uid="{00000000-0005-0000-0000-0000741F0000}"/>
    <cellStyle name="Komma 2 3 3 2 3 2 4 2" xfId="16762" xr:uid="{00000000-0005-0000-0000-0000751F0000}"/>
    <cellStyle name="Komma 2 3 3 2 3 2 5" xfId="12064" xr:uid="{00000000-0005-0000-0000-0000761F0000}"/>
    <cellStyle name="Komma 2 3 3 2 3 3" xfId="2608" xr:uid="{00000000-0005-0000-0000-0000771F0000}"/>
    <cellStyle name="Komma 2 3 3 2 3 3 2" xfId="7762" xr:uid="{00000000-0005-0000-0000-0000781F0000}"/>
    <cellStyle name="Komma 2 3 3 2 3 3 2 2" xfId="17544" xr:uid="{00000000-0005-0000-0000-0000791F0000}"/>
    <cellStyle name="Komma 2 3 3 2 3 3 3" xfId="12850" xr:uid="{00000000-0005-0000-0000-00007A1F0000}"/>
    <cellStyle name="Komma 2 3 3 2 3 4" xfId="4330" xr:uid="{00000000-0005-0000-0000-00007B1F0000}"/>
    <cellStyle name="Komma 2 3 3 2 3 4 2" xfId="9478" xr:uid="{00000000-0005-0000-0000-00007C1F0000}"/>
    <cellStyle name="Komma 2 3 3 2 3 4 2 2" xfId="19108" xr:uid="{00000000-0005-0000-0000-00007D1F0000}"/>
    <cellStyle name="Komma 2 3 3 2 3 4 3" xfId="14416" xr:uid="{00000000-0005-0000-0000-00007E1F0000}"/>
    <cellStyle name="Komma 2 3 3 2 3 5" xfId="6046" xr:uid="{00000000-0005-0000-0000-00007F1F0000}"/>
    <cellStyle name="Komma 2 3 3 2 3 5 2" xfId="15980" xr:uid="{00000000-0005-0000-0000-0000801F0000}"/>
    <cellStyle name="Komma 2 3 3 2 3 6" xfId="11200" xr:uid="{00000000-0005-0000-0000-0000811F0000}"/>
    <cellStyle name="Komma 2 3 3 2 4" xfId="375" xr:uid="{00000000-0005-0000-0000-0000821F0000}"/>
    <cellStyle name="Komma 2 3 3 2 4 2" xfId="1720" xr:uid="{00000000-0005-0000-0000-0000831F0000}"/>
    <cellStyle name="Komma 2 3 3 2 4 2 2" xfId="3471" xr:uid="{00000000-0005-0000-0000-0000841F0000}"/>
    <cellStyle name="Komma 2 3 3 2 4 2 2 2" xfId="8621" xr:uid="{00000000-0005-0000-0000-0000851F0000}"/>
    <cellStyle name="Komma 2 3 3 2 4 2 2 2 2" xfId="18327" xr:uid="{00000000-0005-0000-0000-0000861F0000}"/>
    <cellStyle name="Komma 2 3 3 2 4 2 2 3" xfId="13633" xr:uid="{00000000-0005-0000-0000-0000871F0000}"/>
    <cellStyle name="Komma 2 3 3 2 4 2 3" xfId="5189" xr:uid="{00000000-0005-0000-0000-0000881F0000}"/>
    <cellStyle name="Komma 2 3 3 2 4 2 3 2" xfId="10337" xr:uid="{00000000-0005-0000-0000-0000891F0000}"/>
    <cellStyle name="Komma 2 3 3 2 4 2 3 2 2" xfId="19891" xr:uid="{00000000-0005-0000-0000-00008A1F0000}"/>
    <cellStyle name="Komma 2 3 3 2 4 2 3 3" xfId="15199" xr:uid="{00000000-0005-0000-0000-00008B1F0000}"/>
    <cellStyle name="Komma 2 3 3 2 4 2 4" xfId="6905" xr:uid="{00000000-0005-0000-0000-00008C1F0000}"/>
    <cellStyle name="Komma 2 3 3 2 4 2 4 2" xfId="16763" xr:uid="{00000000-0005-0000-0000-00008D1F0000}"/>
    <cellStyle name="Komma 2 3 3 2 4 2 5" xfId="12065" xr:uid="{00000000-0005-0000-0000-00008E1F0000}"/>
    <cellStyle name="Komma 2 3 3 2 4 3" xfId="2609" xr:uid="{00000000-0005-0000-0000-00008F1F0000}"/>
    <cellStyle name="Komma 2 3 3 2 4 3 2" xfId="7763" xr:uid="{00000000-0005-0000-0000-0000901F0000}"/>
    <cellStyle name="Komma 2 3 3 2 4 3 2 2" xfId="17545" xr:uid="{00000000-0005-0000-0000-0000911F0000}"/>
    <cellStyle name="Komma 2 3 3 2 4 3 3" xfId="12851" xr:uid="{00000000-0005-0000-0000-0000921F0000}"/>
    <cellStyle name="Komma 2 3 3 2 4 4" xfId="4331" xr:uid="{00000000-0005-0000-0000-0000931F0000}"/>
    <cellStyle name="Komma 2 3 3 2 4 4 2" xfId="9479" xr:uid="{00000000-0005-0000-0000-0000941F0000}"/>
    <cellStyle name="Komma 2 3 3 2 4 4 2 2" xfId="19109" xr:uid="{00000000-0005-0000-0000-0000951F0000}"/>
    <cellStyle name="Komma 2 3 3 2 4 4 3" xfId="14417" xr:uid="{00000000-0005-0000-0000-0000961F0000}"/>
    <cellStyle name="Komma 2 3 3 2 4 5" xfId="6047" xr:uid="{00000000-0005-0000-0000-0000971F0000}"/>
    <cellStyle name="Komma 2 3 3 2 4 5 2" xfId="15981" xr:uid="{00000000-0005-0000-0000-0000981F0000}"/>
    <cellStyle name="Komma 2 3 3 2 4 6" xfId="11201" xr:uid="{00000000-0005-0000-0000-0000991F0000}"/>
    <cellStyle name="Komma 2 3 3 2 5" xfId="1716" xr:uid="{00000000-0005-0000-0000-00009A1F0000}"/>
    <cellStyle name="Komma 2 3 3 2 5 2" xfId="3467" xr:uid="{00000000-0005-0000-0000-00009B1F0000}"/>
    <cellStyle name="Komma 2 3 3 2 5 2 2" xfId="8617" xr:uid="{00000000-0005-0000-0000-00009C1F0000}"/>
    <cellStyle name="Komma 2 3 3 2 5 2 2 2" xfId="18323" xr:uid="{00000000-0005-0000-0000-00009D1F0000}"/>
    <cellStyle name="Komma 2 3 3 2 5 2 3" xfId="13629" xr:uid="{00000000-0005-0000-0000-00009E1F0000}"/>
    <cellStyle name="Komma 2 3 3 2 5 3" xfId="5185" xr:uid="{00000000-0005-0000-0000-00009F1F0000}"/>
    <cellStyle name="Komma 2 3 3 2 5 3 2" xfId="10333" xr:uid="{00000000-0005-0000-0000-0000A01F0000}"/>
    <cellStyle name="Komma 2 3 3 2 5 3 2 2" xfId="19887" xr:uid="{00000000-0005-0000-0000-0000A11F0000}"/>
    <cellStyle name="Komma 2 3 3 2 5 3 3" xfId="15195" xr:uid="{00000000-0005-0000-0000-0000A21F0000}"/>
    <cellStyle name="Komma 2 3 3 2 5 4" xfId="6901" xr:uid="{00000000-0005-0000-0000-0000A31F0000}"/>
    <cellStyle name="Komma 2 3 3 2 5 4 2" xfId="16759" xr:uid="{00000000-0005-0000-0000-0000A41F0000}"/>
    <cellStyle name="Komma 2 3 3 2 5 5" xfId="12061" xr:uid="{00000000-0005-0000-0000-0000A51F0000}"/>
    <cellStyle name="Komma 2 3 3 2 6" xfId="2605" xr:uid="{00000000-0005-0000-0000-0000A61F0000}"/>
    <cellStyle name="Komma 2 3 3 2 6 2" xfId="7759" xr:uid="{00000000-0005-0000-0000-0000A71F0000}"/>
    <cellStyle name="Komma 2 3 3 2 6 2 2" xfId="17541" xr:uid="{00000000-0005-0000-0000-0000A81F0000}"/>
    <cellStyle name="Komma 2 3 3 2 6 3" xfId="12847" xr:uid="{00000000-0005-0000-0000-0000A91F0000}"/>
    <cellStyle name="Komma 2 3 3 2 7" xfId="4327" xr:uid="{00000000-0005-0000-0000-0000AA1F0000}"/>
    <cellStyle name="Komma 2 3 3 2 7 2" xfId="9475" xr:uid="{00000000-0005-0000-0000-0000AB1F0000}"/>
    <cellStyle name="Komma 2 3 3 2 7 2 2" xfId="19105" xr:uid="{00000000-0005-0000-0000-0000AC1F0000}"/>
    <cellStyle name="Komma 2 3 3 2 7 3" xfId="14413" xr:uid="{00000000-0005-0000-0000-0000AD1F0000}"/>
    <cellStyle name="Komma 2 3 3 2 8" xfId="6043" xr:uid="{00000000-0005-0000-0000-0000AE1F0000}"/>
    <cellStyle name="Komma 2 3 3 2 8 2" xfId="15977" xr:uid="{00000000-0005-0000-0000-0000AF1F0000}"/>
    <cellStyle name="Komma 2 3 3 2 9" xfId="11197" xr:uid="{00000000-0005-0000-0000-0000B01F0000}"/>
    <cellStyle name="Komma 2 3 3 3" xfId="376" xr:uid="{00000000-0005-0000-0000-0000B11F0000}"/>
    <cellStyle name="Komma 2 3 3 3 2" xfId="377" xr:uid="{00000000-0005-0000-0000-0000B21F0000}"/>
    <cellStyle name="Komma 2 3 3 3 2 2" xfId="1722" xr:uid="{00000000-0005-0000-0000-0000B31F0000}"/>
    <cellStyle name="Komma 2 3 3 3 2 2 2" xfId="3473" xr:uid="{00000000-0005-0000-0000-0000B41F0000}"/>
    <cellStyle name="Komma 2 3 3 3 2 2 2 2" xfId="8623" xr:uid="{00000000-0005-0000-0000-0000B51F0000}"/>
    <cellStyle name="Komma 2 3 3 3 2 2 2 2 2" xfId="18329" xr:uid="{00000000-0005-0000-0000-0000B61F0000}"/>
    <cellStyle name="Komma 2 3 3 3 2 2 2 3" xfId="13635" xr:uid="{00000000-0005-0000-0000-0000B71F0000}"/>
    <cellStyle name="Komma 2 3 3 3 2 2 3" xfId="5191" xr:uid="{00000000-0005-0000-0000-0000B81F0000}"/>
    <cellStyle name="Komma 2 3 3 3 2 2 3 2" xfId="10339" xr:uid="{00000000-0005-0000-0000-0000B91F0000}"/>
    <cellStyle name="Komma 2 3 3 3 2 2 3 2 2" xfId="19893" xr:uid="{00000000-0005-0000-0000-0000BA1F0000}"/>
    <cellStyle name="Komma 2 3 3 3 2 2 3 3" xfId="15201" xr:uid="{00000000-0005-0000-0000-0000BB1F0000}"/>
    <cellStyle name="Komma 2 3 3 3 2 2 4" xfId="6907" xr:uid="{00000000-0005-0000-0000-0000BC1F0000}"/>
    <cellStyle name="Komma 2 3 3 3 2 2 4 2" xfId="16765" xr:uid="{00000000-0005-0000-0000-0000BD1F0000}"/>
    <cellStyle name="Komma 2 3 3 3 2 2 5" xfId="12067" xr:uid="{00000000-0005-0000-0000-0000BE1F0000}"/>
    <cellStyle name="Komma 2 3 3 3 2 3" xfId="2611" xr:uid="{00000000-0005-0000-0000-0000BF1F0000}"/>
    <cellStyle name="Komma 2 3 3 3 2 3 2" xfId="7765" xr:uid="{00000000-0005-0000-0000-0000C01F0000}"/>
    <cellStyle name="Komma 2 3 3 3 2 3 2 2" xfId="17547" xr:uid="{00000000-0005-0000-0000-0000C11F0000}"/>
    <cellStyle name="Komma 2 3 3 3 2 3 3" xfId="12853" xr:uid="{00000000-0005-0000-0000-0000C21F0000}"/>
    <cellStyle name="Komma 2 3 3 3 2 4" xfId="4333" xr:uid="{00000000-0005-0000-0000-0000C31F0000}"/>
    <cellStyle name="Komma 2 3 3 3 2 4 2" xfId="9481" xr:uid="{00000000-0005-0000-0000-0000C41F0000}"/>
    <cellStyle name="Komma 2 3 3 3 2 4 2 2" xfId="19111" xr:uid="{00000000-0005-0000-0000-0000C51F0000}"/>
    <cellStyle name="Komma 2 3 3 3 2 4 3" xfId="14419" xr:uid="{00000000-0005-0000-0000-0000C61F0000}"/>
    <cellStyle name="Komma 2 3 3 3 2 5" xfId="6049" xr:uid="{00000000-0005-0000-0000-0000C71F0000}"/>
    <cellStyle name="Komma 2 3 3 3 2 5 2" xfId="15983" xr:uid="{00000000-0005-0000-0000-0000C81F0000}"/>
    <cellStyle name="Komma 2 3 3 3 2 6" xfId="11203" xr:uid="{00000000-0005-0000-0000-0000C91F0000}"/>
    <cellStyle name="Komma 2 3 3 3 3" xfId="1721" xr:uid="{00000000-0005-0000-0000-0000CA1F0000}"/>
    <cellStyle name="Komma 2 3 3 3 3 2" xfId="3472" xr:uid="{00000000-0005-0000-0000-0000CB1F0000}"/>
    <cellStyle name="Komma 2 3 3 3 3 2 2" xfId="8622" xr:uid="{00000000-0005-0000-0000-0000CC1F0000}"/>
    <cellStyle name="Komma 2 3 3 3 3 2 2 2" xfId="18328" xr:uid="{00000000-0005-0000-0000-0000CD1F0000}"/>
    <cellStyle name="Komma 2 3 3 3 3 2 3" xfId="13634" xr:uid="{00000000-0005-0000-0000-0000CE1F0000}"/>
    <cellStyle name="Komma 2 3 3 3 3 3" xfId="5190" xr:uid="{00000000-0005-0000-0000-0000CF1F0000}"/>
    <cellStyle name="Komma 2 3 3 3 3 3 2" xfId="10338" xr:uid="{00000000-0005-0000-0000-0000D01F0000}"/>
    <cellStyle name="Komma 2 3 3 3 3 3 2 2" xfId="19892" xr:uid="{00000000-0005-0000-0000-0000D11F0000}"/>
    <cellStyle name="Komma 2 3 3 3 3 3 3" xfId="15200" xr:uid="{00000000-0005-0000-0000-0000D21F0000}"/>
    <cellStyle name="Komma 2 3 3 3 3 4" xfId="6906" xr:uid="{00000000-0005-0000-0000-0000D31F0000}"/>
    <cellStyle name="Komma 2 3 3 3 3 4 2" xfId="16764" xr:uid="{00000000-0005-0000-0000-0000D41F0000}"/>
    <cellStyle name="Komma 2 3 3 3 3 5" xfId="12066" xr:uid="{00000000-0005-0000-0000-0000D51F0000}"/>
    <cellStyle name="Komma 2 3 3 3 4" xfId="2610" xr:uid="{00000000-0005-0000-0000-0000D61F0000}"/>
    <cellStyle name="Komma 2 3 3 3 4 2" xfId="7764" xr:uid="{00000000-0005-0000-0000-0000D71F0000}"/>
    <cellStyle name="Komma 2 3 3 3 4 2 2" xfId="17546" xr:uid="{00000000-0005-0000-0000-0000D81F0000}"/>
    <cellStyle name="Komma 2 3 3 3 4 3" xfId="12852" xr:uid="{00000000-0005-0000-0000-0000D91F0000}"/>
    <cellStyle name="Komma 2 3 3 3 5" xfId="4332" xr:uid="{00000000-0005-0000-0000-0000DA1F0000}"/>
    <cellStyle name="Komma 2 3 3 3 5 2" xfId="9480" xr:uid="{00000000-0005-0000-0000-0000DB1F0000}"/>
    <cellStyle name="Komma 2 3 3 3 5 2 2" xfId="19110" xr:uid="{00000000-0005-0000-0000-0000DC1F0000}"/>
    <cellStyle name="Komma 2 3 3 3 5 3" xfId="14418" xr:uid="{00000000-0005-0000-0000-0000DD1F0000}"/>
    <cellStyle name="Komma 2 3 3 3 6" xfId="6048" xr:uid="{00000000-0005-0000-0000-0000DE1F0000}"/>
    <cellStyle name="Komma 2 3 3 3 6 2" xfId="15982" xr:uid="{00000000-0005-0000-0000-0000DF1F0000}"/>
    <cellStyle name="Komma 2 3 3 3 7" xfId="11202" xr:uid="{00000000-0005-0000-0000-0000E01F0000}"/>
    <cellStyle name="Komma 2 3 3 4" xfId="378" xr:uid="{00000000-0005-0000-0000-0000E11F0000}"/>
    <cellStyle name="Komma 2 3 3 4 2" xfId="1723" xr:uid="{00000000-0005-0000-0000-0000E21F0000}"/>
    <cellStyle name="Komma 2 3 3 4 2 2" xfId="3474" xr:uid="{00000000-0005-0000-0000-0000E31F0000}"/>
    <cellStyle name="Komma 2 3 3 4 2 2 2" xfId="8624" xr:uid="{00000000-0005-0000-0000-0000E41F0000}"/>
    <cellStyle name="Komma 2 3 3 4 2 2 2 2" xfId="18330" xr:uid="{00000000-0005-0000-0000-0000E51F0000}"/>
    <cellStyle name="Komma 2 3 3 4 2 2 3" xfId="13636" xr:uid="{00000000-0005-0000-0000-0000E61F0000}"/>
    <cellStyle name="Komma 2 3 3 4 2 3" xfId="5192" xr:uid="{00000000-0005-0000-0000-0000E71F0000}"/>
    <cellStyle name="Komma 2 3 3 4 2 3 2" xfId="10340" xr:uid="{00000000-0005-0000-0000-0000E81F0000}"/>
    <cellStyle name="Komma 2 3 3 4 2 3 2 2" xfId="19894" xr:uid="{00000000-0005-0000-0000-0000E91F0000}"/>
    <cellStyle name="Komma 2 3 3 4 2 3 3" xfId="15202" xr:uid="{00000000-0005-0000-0000-0000EA1F0000}"/>
    <cellStyle name="Komma 2 3 3 4 2 4" xfId="6908" xr:uid="{00000000-0005-0000-0000-0000EB1F0000}"/>
    <cellStyle name="Komma 2 3 3 4 2 4 2" xfId="16766" xr:uid="{00000000-0005-0000-0000-0000EC1F0000}"/>
    <cellStyle name="Komma 2 3 3 4 2 5" xfId="12068" xr:uid="{00000000-0005-0000-0000-0000ED1F0000}"/>
    <cellStyle name="Komma 2 3 3 4 3" xfId="2612" xr:uid="{00000000-0005-0000-0000-0000EE1F0000}"/>
    <cellStyle name="Komma 2 3 3 4 3 2" xfId="7766" xr:uid="{00000000-0005-0000-0000-0000EF1F0000}"/>
    <cellStyle name="Komma 2 3 3 4 3 2 2" xfId="17548" xr:uid="{00000000-0005-0000-0000-0000F01F0000}"/>
    <cellStyle name="Komma 2 3 3 4 3 3" xfId="12854" xr:uid="{00000000-0005-0000-0000-0000F11F0000}"/>
    <cellStyle name="Komma 2 3 3 4 4" xfId="4334" xr:uid="{00000000-0005-0000-0000-0000F21F0000}"/>
    <cellStyle name="Komma 2 3 3 4 4 2" xfId="9482" xr:uid="{00000000-0005-0000-0000-0000F31F0000}"/>
    <cellStyle name="Komma 2 3 3 4 4 2 2" xfId="19112" xr:uid="{00000000-0005-0000-0000-0000F41F0000}"/>
    <cellStyle name="Komma 2 3 3 4 4 3" xfId="14420" xr:uid="{00000000-0005-0000-0000-0000F51F0000}"/>
    <cellStyle name="Komma 2 3 3 4 5" xfId="6050" xr:uid="{00000000-0005-0000-0000-0000F61F0000}"/>
    <cellStyle name="Komma 2 3 3 4 5 2" xfId="15984" xr:uid="{00000000-0005-0000-0000-0000F71F0000}"/>
    <cellStyle name="Komma 2 3 3 4 6" xfId="11204" xr:uid="{00000000-0005-0000-0000-0000F81F0000}"/>
    <cellStyle name="Komma 2 3 3 5" xfId="379" xr:uid="{00000000-0005-0000-0000-0000F91F0000}"/>
    <cellStyle name="Komma 2 3 3 5 2" xfId="1724" xr:uid="{00000000-0005-0000-0000-0000FA1F0000}"/>
    <cellStyle name="Komma 2 3 3 5 2 2" xfId="3475" xr:uid="{00000000-0005-0000-0000-0000FB1F0000}"/>
    <cellStyle name="Komma 2 3 3 5 2 2 2" xfId="8625" xr:uid="{00000000-0005-0000-0000-0000FC1F0000}"/>
    <cellStyle name="Komma 2 3 3 5 2 2 2 2" xfId="18331" xr:uid="{00000000-0005-0000-0000-0000FD1F0000}"/>
    <cellStyle name="Komma 2 3 3 5 2 2 3" xfId="13637" xr:uid="{00000000-0005-0000-0000-0000FE1F0000}"/>
    <cellStyle name="Komma 2 3 3 5 2 3" xfId="5193" xr:uid="{00000000-0005-0000-0000-0000FF1F0000}"/>
    <cellStyle name="Komma 2 3 3 5 2 3 2" xfId="10341" xr:uid="{00000000-0005-0000-0000-000000200000}"/>
    <cellStyle name="Komma 2 3 3 5 2 3 2 2" xfId="19895" xr:uid="{00000000-0005-0000-0000-000001200000}"/>
    <cellStyle name="Komma 2 3 3 5 2 3 3" xfId="15203" xr:uid="{00000000-0005-0000-0000-000002200000}"/>
    <cellStyle name="Komma 2 3 3 5 2 4" xfId="6909" xr:uid="{00000000-0005-0000-0000-000003200000}"/>
    <cellStyle name="Komma 2 3 3 5 2 4 2" xfId="16767" xr:uid="{00000000-0005-0000-0000-000004200000}"/>
    <cellStyle name="Komma 2 3 3 5 2 5" xfId="12069" xr:uid="{00000000-0005-0000-0000-000005200000}"/>
    <cellStyle name="Komma 2 3 3 5 3" xfId="2613" xr:uid="{00000000-0005-0000-0000-000006200000}"/>
    <cellStyle name="Komma 2 3 3 5 3 2" xfId="7767" xr:uid="{00000000-0005-0000-0000-000007200000}"/>
    <cellStyle name="Komma 2 3 3 5 3 2 2" xfId="17549" xr:uid="{00000000-0005-0000-0000-000008200000}"/>
    <cellStyle name="Komma 2 3 3 5 3 3" xfId="12855" xr:uid="{00000000-0005-0000-0000-000009200000}"/>
    <cellStyle name="Komma 2 3 3 5 4" xfId="4335" xr:uid="{00000000-0005-0000-0000-00000A200000}"/>
    <cellStyle name="Komma 2 3 3 5 4 2" xfId="9483" xr:uid="{00000000-0005-0000-0000-00000B200000}"/>
    <cellStyle name="Komma 2 3 3 5 4 2 2" xfId="19113" xr:uid="{00000000-0005-0000-0000-00000C200000}"/>
    <cellStyle name="Komma 2 3 3 5 4 3" xfId="14421" xr:uid="{00000000-0005-0000-0000-00000D200000}"/>
    <cellStyle name="Komma 2 3 3 5 5" xfId="6051" xr:uid="{00000000-0005-0000-0000-00000E200000}"/>
    <cellStyle name="Komma 2 3 3 5 5 2" xfId="15985" xr:uid="{00000000-0005-0000-0000-00000F200000}"/>
    <cellStyle name="Komma 2 3 3 5 6" xfId="11205" xr:uid="{00000000-0005-0000-0000-000010200000}"/>
    <cellStyle name="Komma 2 3 3 6" xfId="1715" xr:uid="{00000000-0005-0000-0000-000011200000}"/>
    <cellStyle name="Komma 2 3 3 6 2" xfId="3466" xr:uid="{00000000-0005-0000-0000-000012200000}"/>
    <cellStyle name="Komma 2 3 3 6 2 2" xfId="8616" xr:uid="{00000000-0005-0000-0000-000013200000}"/>
    <cellStyle name="Komma 2 3 3 6 2 2 2" xfId="18322" xr:uid="{00000000-0005-0000-0000-000014200000}"/>
    <cellStyle name="Komma 2 3 3 6 2 3" xfId="13628" xr:uid="{00000000-0005-0000-0000-000015200000}"/>
    <cellStyle name="Komma 2 3 3 6 3" xfId="5184" xr:uid="{00000000-0005-0000-0000-000016200000}"/>
    <cellStyle name="Komma 2 3 3 6 3 2" xfId="10332" xr:uid="{00000000-0005-0000-0000-000017200000}"/>
    <cellStyle name="Komma 2 3 3 6 3 2 2" xfId="19886" xr:uid="{00000000-0005-0000-0000-000018200000}"/>
    <cellStyle name="Komma 2 3 3 6 3 3" xfId="15194" xr:uid="{00000000-0005-0000-0000-000019200000}"/>
    <cellStyle name="Komma 2 3 3 6 4" xfId="6900" xr:uid="{00000000-0005-0000-0000-00001A200000}"/>
    <cellStyle name="Komma 2 3 3 6 4 2" xfId="16758" xr:uid="{00000000-0005-0000-0000-00001B200000}"/>
    <cellStyle name="Komma 2 3 3 6 5" xfId="12060" xr:uid="{00000000-0005-0000-0000-00001C200000}"/>
    <cellStyle name="Komma 2 3 3 7" xfId="2604" xr:uid="{00000000-0005-0000-0000-00001D200000}"/>
    <cellStyle name="Komma 2 3 3 7 2" xfId="7758" xr:uid="{00000000-0005-0000-0000-00001E200000}"/>
    <cellStyle name="Komma 2 3 3 7 2 2" xfId="17540" xr:uid="{00000000-0005-0000-0000-00001F200000}"/>
    <cellStyle name="Komma 2 3 3 7 3" xfId="12846" xr:uid="{00000000-0005-0000-0000-000020200000}"/>
    <cellStyle name="Komma 2 3 3 8" xfId="4326" xr:uid="{00000000-0005-0000-0000-000021200000}"/>
    <cellStyle name="Komma 2 3 3 8 2" xfId="9474" xr:uid="{00000000-0005-0000-0000-000022200000}"/>
    <cellStyle name="Komma 2 3 3 8 2 2" xfId="19104" xr:uid="{00000000-0005-0000-0000-000023200000}"/>
    <cellStyle name="Komma 2 3 3 8 3" xfId="14412" xr:uid="{00000000-0005-0000-0000-000024200000}"/>
    <cellStyle name="Komma 2 3 3 9" xfId="6042" xr:uid="{00000000-0005-0000-0000-000025200000}"/>
    <cellStyle name="Komma 2 3 3 9 2" xfId="15976" xr:uid="{00000000-0005-0000-0000-000026200000}"/>
    <cellStyle name="Komma 2 3 4" xfId="380" xr:uid="{00000000-0005-0000-0000-000027200000}"/>
    <cellStyle name="Komma 2 3 4 10" xfId="11206" xr:uid="{00000000-0005-0000-0000-000028200000}"/>
    <cellStyle name="Komma 2 3 4 2" xfId="381" xr:uid="{00000000-0005-0000-0000-000029200000}"/>
    <cellStyle name="Komma 2 3 4 2 2" xfId="382" xr:uid="{00000000-0005-0000-0000-00002A200000}"/>
    <cellStyle name="Komma 2 3 4 2 2 2" xfId="383" xr:uid="{00000000-0005-0000-0000-00002B200000}"/>
    <cellStyle name="Komma 2 3 4 2 2 2 2" xfId="1728" xr:uid="{00000000-0005-0000-0000-00002C200000}"/>
    <cellStyle name="Komma 2 3 4 2 2 2 2 2" xfId="3479" xr:uid="{00000000-0005-0000-0000-00002D200000}"/>
    <cellStyle name="Komma 2 3 4 2 2 2 2 2 2" xfId="8629" xr:uid="{00000000-0005-0000-0000-00002E200000}"/>
    <cellStyle name="Komma 2 3 4 2 2 2 2 2 2 2" xfId="18335" xr:uid="{00000000-0005-0000-0000-00002F200000}"/>
    <cellStyle name="Komma 2 3 4 2 2 2 2 2 3" xfId="13641" xr:uid="{00000000-0005-0000-0000-000030200000}"/>
    <cellStyle name="Komma 2 3 4 2 2 2 2 3" xfId="5197" xr:uid="{00000000-0005-0000-0000-000031200000}"/>
    <cellStyle name="Komma 2 3 4 2 2 2 2 3 2" xfId="10345" xr:uid="{00000000-0005-0000-0000-000032200000}"/>
    <cellStyle name="Komma 2 3 4 2 2 2 2 3 2 2" xfId="19899" xr:uid="{00000000-0005-0000-0000-000033200000}"/>
    <cellStyle name="Komma 2 3 4 2 2 2 2 3 3" xfId="15207" xr:uid="{00000000-0005-0000-0000-000034200000}"/>
    <cellStyle name="Komma 2 3 4 2 2 2 2 4" xfId="6913" xr:uid="{00000000-0005-0000-0000-000035200000}"/>
    <cellStyle name="Komma 2 3 4 2 2 2 2 4 2" xfId="16771" xr:uid="{00000000-0005-0000-0000-000036200000}"/>
    <cellStyle name="Komma 2 3 4 2 2 2 2 5" xfId="12073" xr:uid="{00000000-0005-0000-0000-000037200000}"/>
    <cellStyle name="Komma 2 3 4 2 2 2 3" xfId="2617" xr:uid="{00000000-0005-0000-0000-000038200000}"/>
    <cellStyle name="Komma 2 3 4 2 2 2 3 2" xfId="7771" xr:uid="{00000000-0005-0000-0000-000039200000}"/>
    <cellStyle name="Komma 2 3 4 2 2 2 3 2 2" xfId="17553" xr:uid="{00000000-0005-0000-0000-00003A200000}"/>
    <cellStyle name="Komma 2 3 4 2 2 2 3 3" xfId="12859" xr:uid="{00000000-0005-0000-0000-00003B200000}"/>
    <cellStyle name="Komma 2 3 4 2 2 2 4" xfId="4339" xr:uid="{00000000-0005-0000-0000-00003C200000}"/>
    <cellStyle name="Komma 2 3 4 2 2 2 4 2" xfId="9487" xr:uid="{00000000-0005-0000-0000-00003D200000}"/>
    <cellStyle name="Komma 2 3 4 2 2 2 4 2 2" xfId="19117" xr:uid="{00000000-0005-0000-0000-00003E200000}"/>
    <cellStyle name="Komma 2 3 4 2 2 2 4 3" xfId="14425" xr:uid="{00000000-0005-0000-0000-00003F200000}"/>
    <cellStyle name="Komma 2 3 4 2 2 2 5" xfId="6055" xr:uid="{00000000-0005-0000-0000-000040200000}"/>
    <cellStyle name="Komma 2 3 4 2 2 2 5 2" xfId="15989" xr:uid="{00000000-0005-0000-0000-000041200000}"/>
    <cellStyle name="Komma 2 3 4 2 2 2 6" xfId="11209" xr:uid="{00000000-0005-0000-0000-000042200000}"/>
    <cellStyle name="Komma 2 3 4 2 2 3" xfId="1727" xr:uid="{00000000-0005-0000-0000-000043200000}"/>
    <cellStyle name="Komma 2 3 4 2 2 3 2" xfId="3478" xr:uid="{00000000-0005-0000-0000-000044200000}"/>
    <cellStyle name="Komma 2 3 4 2 2 3 2 2" xfId="8628" xr:uid="{00000000-0005-0000-0000-000045200000}"/>
    <cellStyle name="Komma 2 3 4 2 2 3 2 2 2" xfId="18334" xr:uid="{00000000-0005-0000-0000-000046200000}"/>
    <cellStyle name="Komma 2 3 4 2 2 3 2 3" xfId="13640" xr:uid="{00000000-0005-0000-0000-000047200000}"/>
    <cellStyle name="Komma 2 3 4 2 2 3 3" xfId="5196" xr:uid="{00000000-0005-0000-0000-000048200000}"/>
    <cellStyle name="Komma 2 3 4 2 2 3 3 2" xfId="10344" xr:uid="{00000000-0005-0000-0000-000049200000}"/>
    <cellStyle name="Komma 2 3 4 2 2 3 3 2 2" xfId="19898" xr:uid="{00000000-0005-0000-0000-00004A200000}"/>
    <cellStyle name="Komma 2 3 4 2 2 3 3 3" xfId="15206" xr:uid="{00000000-0005-0000-0000-00004B200000}"/>
    <cellStyle name="Komma 2 3 4 2 2 3 4" xfId="6912" xr:uid="{00000000-0005-0000-0000-00004C200000}"/>
    <cellStyle name="Komma 2 3 4 2 2 3 4 2" xfId="16770" xr:uid="{00000000-0005-0000-0000-00004D200000}"/>
    <cellStyle name="Komma 2 3 4 2 2 3 5" xfId="12072" xr:uid="{00000000-0005-0000-0000-00004E200000}"/>
    <cellStyle name="Komma 2 3 4 2 2 4" xfId="2616" xr:uid="{00000000-0005-0000-0000-00004F200000}"/>
    <cellStyle name="Komma 2 3 4 2 2 4 2" xfId="7770" xr:uid="{00000000-0005-0000-0000-000050200000}"/>
    <cellStyle name="Komma 2 3 4 2 2 4 2 2" xfId="17552" xr:uid="{00000000-0005-0000-0000-000051200000}"/>
    <cellStyle name="Komma 2 3 4 2 2 4 3" xfId="12858" xr:uid="{00000000-0005-0000-0000-000052200000}"/>
    <cellStyle name="Komma 2 3 4 2 2 5" xfId="4338" xr:uid="{00000000-0005-0000-0000-000053200000}"/>
    <cellStyle name="Komma 2 3 4 2 2 5 2" xfId="9486" xr:uid="{00000000-0005-0000-0000-000054200000}"/>
    <cellStyle name="Komma 2 3 4 2 2 5 2 2" xfId="19116" xr:uid="{00000000-0005-0000-0000-000055200000}"/>
    <cellStyle name="Komma 2 3 4 2 2 5 3" xfId="14424" xr:uid="{00000000-0005-0000-0000-000056200000}"/>
    <cellStyle name="Komma 2 3 4 2 2 6" xfId="6054" xr:uid="{00000000-0005-0000-0000-000057200000}"/>
    <cellStyle name="Komma 2 3 4 2 2 6 2" xfId="15988" xr:uid="{00000000-0005-0000-0000-000058200000}"/>
    <cellStyle name="Komma 2 3 4 2 2 7" xfId="11208" xr:uid="{00000000-0005-0000-0000-000059200000}"/>
    <cellStyle name="Komma 2 3 4 2 3" xfId="384" xr:uid="{00000000-0005-0000-0000-00005A200000}"/>
    <cellStyle name="Komma 2 3 4 2 3 2" xfId="1729" xr:uid="{00000000-0005-0000-0000-00005B200000}"/>
    <cellStyle name="Komma 2 3 4 2 3 2 2" xfId="3480" xr:uid="{00000000-0005-0000-0000-00005C200000}"/>
    <cellStyle name="Komma 2 3 4 2 3 2 2 2" xfId="8630" xr:uid="{00000000-0005-0000-0000-00005D200000}"/>
    <cellStyle name="Komma 2 3 4 2 3 2 2 2 2" xfId="18336" xr:uid="{00000000-0005-0000-0000-00005E200000}"/>
    <cellStyle name="Komma 2 3 4 2 3 2 2 3" xfId="13642" xr:uid="{00000000-0005-0000-0000-00005F200000}"/>
    <cellStyle name="Komma 2 3 4 2 3 2 3" xfId="5198" xr:uid="{00000000-0005-0000-0000-000060200000}"/>
    <cellStyle name="Komma 2 3 4 2 3 2 3 2" xfId="10346" xr:uid="{00000000-0005-0000-0000-000061200000}"/>
    <cellStyle name="Komma 2 3 4 2 3 2 3 2 2" xfId="19900" xr:uid="{00000000-0005-0000-0000-000062200000}"/>
    <cellStyle name="Komma 2 3 4 2 3 2 3 3" xfId="15208" xr:uid="{00000000-0005-0000-0000-000063200000}"/>
    <cellStyle name="Komma 2 3 4 2 3 2 4" xfId="6914" xr:uid="{00000000-0005-0000-0000-000064200000}"/>
    <cellStyle name="Komma 2 3 4 2 3 2 4 2" xfId="16772" xr:uid="{00000000-0005-0000-0000-000065200000}"/>
    <cellStyle name="Komma 2 3 4 2 3 2 5" xfId="12074" xr:uid="{00000000-0005-0000-0000-000066200000}"/>
    <cellStyle name="Komma 2 3 4 2 3 3" xfId="2618" xr:uid="{00000000-0005-0000-0000-000067200000}"/>
    <cellStyle name="Komma 2 3 4 2 3 3 2" xfId="7772" xr:uid="{00000000-0005-0000-0000-000068200000}"/>
    <cellStyle name="Komma 2 3 4 2 3 3 2 2" xfId="17554" xr:uid="{00000000-0005-0000-0000-000069200000}"/>
    <cellStyle name="Komma 2 3 4 2 3 3 3" xfId="12860" xr:uid="{00000000-0005-0000-0000-00006A200000}"/>
    <cellStyle name="Komma 2 3 4 2 3 4" xfId="4340" xr:uid="{00000000-0005-0000-0000-00006B200000}"/>
    <cellStyle name="Komma 2 3 4 2 3 4 2" xfId="9488" xr:uid="{00000000-0005-0000-0000-00006C200000}"/>
    <cellStyle name="Komma 2 3 4 2 3 4 2 2" xfId="19118" xr:uid="{00000000-0005-0000-0000-00006D200000}"/>
    <cellStyle name="Komma 2 3 4 2 3 4 3" xfId="14426" xr:uid="{00000000-0005-0000-0000-00006E200000}"/>
    <cellStyle name="Komma 2 3 4 2 3 5" xfId="6056" xr:uid="{00000000-0005-0000-0000-00006F200000}"/>
    <cellStyle name="Komma 2 3 4 2 3 5 2" xfId="15990" xr:uid="{00000000-0005-0000-0000-000070200000}"/>
    <cellStyle name="Komma 2 3 4 2 3 6" xfId="11210" xr:uid="{00000000-0005-0000-0000-000071200000}"/>
    <cellStyle name="Komma 2 3 4 2 4" xfId="385" xr:uid="{00000000-0005-0000-0000-000072200000}"/>
    <cellStyle name="Komma 2 3 4 2 4 2" xfId="1730" xr:uid="{00000000-0005-0000-0000-000073200000}"/>
    <cellStyle name="Komma 2 3 4 2 4 2 2" xfId="3481" xr:uid="{00000000-0005-0000-0000-000074200000}"/>
    <cellStyle name="Komma 2 3 4 2 4 2 2 2" xfId="8631" xr:uid="{00000000-0005-0000-0000-000075200000}"/>
    <cellStyle name="Komma 2 3 4 2 4 2 2 2 2" xfId="18337" xr:uid="{00000000-0005-0000-0000-000076200000}"/>
    <cellStyle name="Komma 2 3 4 2 4 2 2 3" xfId="13643" xr:uid="{00000000-0005-0000-0000-000077200000}"/>
    <cellStyle name="Komma 2 3 4 2 4 2 3" xfId="5199" xr:uid="{00000000-0005-0000-0000-000078200000}"/>
    <cellStyle name="Komma 2 3 4 2 4 2 3 2" xfId="10347" xr:uid="{00000000-0005-0000-0000-000079200000}"/>
    <cellStyle name="Komma 2 3 4 2 4 2 3 2 2" xfId="19901" xr:uid="{00000000-0005-0000-0000-00007A200000}"/>
    <cellStyle name="Komma 2 3 4 2 4 2 3 3" xfId="15209" xr:uid="{00000000-0005-0000-0000-00007B200000}"/>
    <cellStyle name="Komma 2 3 4 2 4 2 4" xfId="6915" xr:uid="{00000000-0005-0000-0000-00007C200000}"/>
    <cellStyle name="Komma 2 3 4 2 4 2 4 2" xfId="16773" xr:uid="{00000000-0005-0000-0000-00007D200000}"/>
    <cellStyle name="Komma 2 3 4 2 4 2 5" xfId="12075" xr:uid="{00000000-0005-0000-0000-00007E200000}"/>
    <cellStyle name="Komma 2 3 4 2 4 3" xfId="2619" xr:uid="{00000000-0005-0000-0000-00007F200000}"/>
    <cellStyle name="Komma 2 3 4 2 4 3 2" xfId="7773" xr:uid="{00000000-0005-0000-0000-000080200000}"/>
    <cellStyle name="Komma 2 3 4 2 4 3 2 2" xfId="17555" xr:uid="{00000000-0005-0000-0000-000081200000}"/>
    <cellStyle name="Komma 2 3 4 2 4 3 3" xfId="12861" xr:uid="{00000000-0005-0000-0000-000082200000}"/>
    <cellStyle name="Komma 2 3 4 2 4 4" xfId="4341" xr:uid="{00000000-0005-0000-0000-000083200000}"/>
    <cellStyle name="Komma 2 3 4 2 4 4 2" xfId="9489" xr:uid="{00000000-0005-0000-0000-000084200000}"/>
    <cellStyle name="Komma 2 3 4 2 4 4 2 2" xfId="19119" xr:uid="{00000000-0005-0000-0000-000085200000}"/>
    <cellStyle name="Komma 2 3 4 2 4 4 3" xfId="14427" xr:uid="{00000000-0005-0000-0000-000086200000}"/>
    <cellStyle name="Komma 2 3 4 2 4 5" xfId="6057" xr:uid="{00000000-0005-0000-0000-000087200000}"/>
    <cellStyle name="Komma 2 3 4 2 4 5 2" xfId="15991" xr:uid="{00000000-0005-0000-0000-000088200000}"/>
    <cellStyle name="Komma 2 3 4 2 4 6" xfId="11211" xr:uid="{00000000-0005-0000-0000-000089200000}"/>
    <cellStyle name="Komma 2 3 4 2 5" xfId="1726" xr:uid="{00000000-0005-0000-0000-00008A200000}"/>
    <cellStyle name="Komma 2 3 4 2 5 2" xfId="3477" xr:uid="{00000000-0005-0000-0000-00008B200000}"/>
    <cellStyle name="Komma 2 3 4 2 5 2 2" xfId="8627" xr:uid="{00000000-0005-0000-0000-00008C200000}"/>
    <cellStyle name="Komma 2 3 4 2 5 2 2 2" xfId="18333" xr:uid="{00000000-0005-0000-0000-00008D200000}"/>
    <cellStyle name="Komma 2 3 4 2 5 2 3" xfId="13639" xr:uid="{00000000-0005-0000-0000-00008E200000}"/>
    <cellStyle name="Komma 2 3 4 2 5 3" xfId="5195" xr:uid="{00000000-0005-0000-0000-00008F200000}"/>
    <cellStyle name="Komma 2 3 4 2 5 3 2" xfId="10343" xr:uid="{00000000-0005-0000-0000-000090200000}"/>
    <cellStyle name="Komma 2 3 4 2 5 3 2 2" xfId="19897" xr:uid="{00000000-0005-0000-0000-000091200000}"/>
    <cellStyle name="Komma 2 3 4 2 5 3 3" xfId="15205" xr:uid="{00000000-0005-0000-0000-000092200000}"/>
    <cellStyle name="Komma 2 3 4 2 5 4" xfId="6911" xr:uid="{00000000-0005-0000-0000-000093200000}"/>
    <cellStyle name="Komma 2 3 4 2 5 4 2" xfId="16769" xr:uid="{00000000-0005-0000-0000-000094200000}"/>
    <cellStyle name="Komma 2 3 4 2 5 5" xfId="12071" xr:uid="{00000000-0005-0000-0000-000095200000}"/>
    <cellStyle name="Komma 2 3 4 2 6" xfId="2615" xr:uid="{00000000-0005-0000-0000-000096200000}"/>
    <cellStyle name="Komma 2 3 4 2 6 2" xfId="7769" xr:uid="{00000000-0005-0000-0000-000097200000}"/>
    <cellStyle name="Komma 2 3 4 2 6 2 2" xfId="17551" xr:uid="{00000000-0005-0000-0000-000098200000}"/>
    <cellStyle name="Komma 2 3 4 2 6 3" xfId="12857" xr:uid="{00000000-0005-0000-0000-000099200000}"/>
    <cellStyle name="Komma 2 3 4 2 7" xfId="4337" xr:uid="{00000000-0005-0000-0000-00009A200000}"/>
    <cellStyle name="Komma 2 3 4 2 7 2" xfId="9485" xr:uid="{00000000-0005-0000-0000-00009B200000}"/>
    <cellStyle name="Komma 2 3 4 2 7 2 2" xfId="19115" xr:uid="{00000000-0005-0000-0000-00009C200000}"/>
    <cellStyle name="Komma 2 3 4 2 7 3" xfId="14423" xr:uid="{00000000-0005-0000-0000-00009D200000}"/>
    <cellStyle name="Komma 2 3 4 2 8" xfId="6053" xr:uid="{00000000-0005-0000-0000-00009E200000}"/>
    <cellStyle name="Komma 2 3 4 2 8 2" xfId="15987" xr:uid="{00000000-0005-0000-0000-00009F200000}"/>
    <cellStyle name="Komma 2 3 4 2 9" xfId="11207" xr:uid="{00000000-0005-0000-0000-0000A0200000}"/>
    <cellStyle name="Komma 2 3 4 3" xfId="386" xr:uid="{00000000-0005-0000-0000-0000A1200000}"/>
    <cellStyle name="Komma 2 3 4 3 2" xfId="387" xr:uid="{00000000-0005-0000-0000-0000A2200000}"/>
    <cellStyle name="Komma 2 3 4 3 2 2" xfId="1732" xr:uid="{00000000-0005-0000-0000-0000A3200000}"/>
    <cellStyle name="Komma 2 3 4 3 2 2 2" xfId="3483" xr:uid="{00000000-0005-0000-0000-0000A4200000}"/>
    <cellStyle name="Komma 2 3 4 3 2 2 2 2" xfId="8633" xr:uid="{00000000-0005-0000-0000-0000A5200000}"/>
    <cellStyle name="Komma 2 3 4 3 2 2 2 2 2" xfId="18339" xr:uid="{00000000-0005-0000-0000-0000A6200000}"/>
    <cellStyle name="Komma 2 3 4 3 2 2 2 3" xfId="13645" xr:uid="{00000000-0005-0000-0000-0000A7200000}"/>
    <cellStyle name="Komma 2 3 4 3 2 2 3" xfId="5201" xr:uid="{00000000-0005-0000-0000-0000A8200000}"/>
    <cellStyle name="Komma 2 3 4 3 2 2 3 2" xfId="10349" xr:uid="{00000000-0005-0000-0000-0000A9200000}"/>
    <cellStyle name="Komma 2 3 4 3 2 2 3 2 2" xfId="19903" xr:uid="{00000000-0005-0000-0000-0000AA200000}"/>
    <cellStyle name="Komma 2 3 4 3 2 2 3 3" xfId="15211" xr:uid="{00000000-0005-0000-0000-0000AB200000}"/>
    <cellStyle name="Komma 2 3 4 3 2 2 4" xfId="6917" xr:uid="{00000000-0005-0000-0000-0000AC200000}"/>
    <cellStyle name="Komma 2 3 4 3 2 2 4 2" xfId="16775" xr:uid="{00000000-0005-0000-0000-0000AD200000}"/>
    <cellStyle name="Komma 2 3 4 3 2 2 5" xfId="12077" xr:uid="{00000000-0005-0000-0000-0000AE200000}"/>
    <cellStyle name="Komma 2 3 4 3 2 3" xfId="2621" xr:uid="{00000000-0005-0000-0000-0000AF200000}"/>
    <cellStyle name="Komma 2 3 4 3 2 3 2" xfId="7775" xr:uid="{00000000-0005-0000-0000-0000B0200000}"/>
    <cellStyle name="Komma 2 3 4 3 2 3 2 2" xfId="17557" xr:uid="{00000000-0005-0000-0000-0000B1200000}"/>
    <cellStyle name="Komma 2 3 4 3 2 3 3" xfId="12863" xr:uid="{00000000-0005-0000-0000-0000B2200000}"/>
    <cellStyle name="Komma 2 3 4 3 2 4" xfId="4343" xr:uid="{00000000-0005-0000-0000-0000B3200000}"/>
    <cellStyle name="Komma 2 3 4 3 2 4 2" xfId="9491" xr:uid="{00000000-0005-0000-0000-0000B4200000}"/>
    <cellStyle name="Komma 2 3 4 3 2 4 2 2" xfId="19121" xr:uid="{00000000-0005-0000-0000-0000B5200000}"/>
    <cellStyle name="Komma 2 3 4 3 2 4 3" xfId="14429" xr:uid="{00000000-0005-0000-0000-0000B6200000}"/>
    <cellStyle name="Komma 2 3 4 3 2 5" xfId="6059" xr:uid="{00000000-0005-0000-0000-0000B7200000}"/>
    <cellStyle name="Komma 2 3 4 3 2 5 2" xfId="15993" xr:uid="{00000000-0005-0000-0000-0000B8200000}"/>
    <cellStyle name="Komma 2 3 4 3 2 6" xfId="11213" xr:uid="{00000000-0005-0000-0000-0000B9200000}"/>
    <cellStyle name="Komma 2 3 4 3 3" xfId="1731" xr:uid="{00000000-0005-0000-0000-0000BA200000}"/>
    <cellStyle name="Komma 2 3 4 3 3 2" xfId="3482" xr:uid="{00000000-0005-0000-0000-0000BB200000}"/>
    <cellStyle name="Komma 2 3 4 3 3 2 2" xfId="8632" xr:uid="{00000000-0005-0000-0000-0000BC200000}"/>
    <cellStyle name="Komma 2 3 4 3 3 2 2 2" xfId="18338" xr:uid="{00000000-0005-0000-0000-0000BD200000}"/>
    <cellStyle name="Komma 2 3 4 3 3 2 3" xfId="13644" xr:uid="{00000000-0005-0000-0000-0000BE200000}"/>
    <cellStyle name="Komma 2 3 4 3 3 3" xfId="5200" xr:uid="{00000000-0005-0000-0000-0000BF200000}"/>
    <cellStyle name="Komma 2 3 4 3 3 3 2" xfId="10348" xr:uid="{00000000-0005-0000-0000-0000C0200000}"/>
    <cellStyle name="Komma 2 3 4 3 3 3 2 2" xfId="19902" xr:uid="{00000000-0005-0000-0000-0000C1200000}"/>
    <cellStyle name="Komma 2 3 4 3 3 3 3" xfId="15210" xr:uid="{00000000-0005-0000-0000-0000C2200000}"/>
    <cellStyle name="Komma 2 3 4 3 3 4" xfId="6916" xr:uid="{00000000-0005-0000-0000-0000C3200000}"/>
    <cellStyle name="Komma 2 3 4 3 3 4 2" xfId="16774" xr:uid="{00000000-0005-0000-0000-0000C4200000}"/>
    <cellStyle name="Komma 2 3 4 3 3 5" xfId="12076" xr:uid="{00000000-0005-0000-0000-0000C5200000}"/>
    <cellStyle name="Komma 2 3 4 3 4" xfId="2620" xr:uid="{00000000-0005-0000-0000-0000C6200000}"/>
    <cellStyle name="Komma 2 3 4 3 4 2" xfId="7774" xr:uid="{00000000-0005-0000-0000-0000C7200000}"/>
    <cellStyle name="Komma 2 3 4 3 4 2 2" xfId="17556" xr:uid="{00000000-0005-0000-0000-0000C8200000}"/>
    <cellStyle name="Komma 2 3 4 3 4 3" xfId="12862" xr:uid="{00000000-0005-0000-0000-0000C9200000}"/>
    <cellStyle name="Komma 2 3 4 3 5" xfId="4342" xr:uid="{00000000-0005-0000-0000-0000CA200000}"/>
    <cellStyle name="Komma 2 3 4 3 5 2" xfId="9490" xr:uid="{00000000-0005-0000-0000-0000CB200000}"/>
    <cellStyle name="Komma 2 3 4 3 5 2 2" xfId="19120" xr:uid="{00000000-0005-0000-0000-0000CC200000}"/>
    <cellStyle name="Komma 2 3 4 3 5 3" xfId="14428" xr:uid="{00000000-0005-0000-0000-0000CD200000}"/>
    <cellStyle name="Komma 2 3 4 3 6" xfId="6058" xr:uid="{00000000-0005-0000-0000-0000CE200000}"/>
    <cellStyle name="Komma 2 3 4 3 6 2" xfId="15992" xr:uid="{00000000-0005-0000-0000-0000CF200000}"/>
    <cellStyle name="Komma 2 3 4 3 7" xfId="11212" xr:uid="{00000000-0005-0000-0000-0000D0200000}"/>
    <cellStyle name="Komma 2 3 4 4" xfId="388" xr:uid="{00000000-0005-0000-0000-0000D1200000}"/>
    <cellStyle name="Komma 2 3 4 4 2" xfId="1733" xr:uid="{00000000-0005-0000-0000-0000D2200000}"/>
    <cellStyle name="Komma 2 3 4 4 2 2" xfId="3484" xr:uid="{00000000-0005-0000-0000-0000D3200000}"/>
    <cellStyle name="Komma 2 3 4 4 2 2 2" xfId="8634" xr:uid="{00000000-0005-0000-0000-0000D4200000}"/>
    <cellStyle name="Komma 2 3 4 4 2 2 2 2" xfId="18340" xr:uid="{00000000-0005-0000-0000-0000D5200000}"/>
    <cellStyle name="Komma 2 3 4 4 2 2 3" xfId="13646" xr:uid="{00000000-0005-0000-0000-0000D6200000}"/>
    <cellStyle name="Komma 2 3 4 4 2 3" xfId="5202" xr:uid="{00000000-0005-0000-0000-0000D7200000}"/>
    <cellStyle name="Komma 2 3 4 4 2 3 2" xfId="10350" xr:uid="{00000000-0005-0000-0000-0000D8200000}"/>
    <cellStyle name="Komma 2 3 4 4 2 3 2 2" xfId="19904" xr:uid="{00000000-0005-0000-0000-0000D9200000}"/>
    <cellStyle name="Komma 2 3 4 4 2 3 3" xfId="15212" xr:uid="{00000000-0005-0000-0000-0000DA200000}"/>
    <cellStyle name="Komma 2 3 4 4 2 4" xfId="6918" xr:uid="{00000000-0005-0000-0000-0000DB200000}"/>
    <cellStyle name="Komma 2 3 4 4 2 4 2" xfId="16776" xr:uid="{00000000-0005-0000-0000-0000DC200000}"/>
    <cellStyle name="Komma 2 3 4 4 2 5" xfId="12078" xr:uid="{00000000-0005-0000-0000-0000DD200000}"/>
    <cellStyle name="Komma 2 3 4 4 3" xfId="2622" xr:uid="{00000000-0005-0000-0000-0000DE200000}"/>
    <cellStyle name="Komma 2 3 4 4 3 2" xfId="7776" xr:uid="{00000000-0005-0000-0000-0000DF200000}"/>
    <cellStyle name="Komma 2 3 4 4 3 2 2" xfId="17558" xr:uid="{00000000-0005-0000-0000-0000E0200000}"/>
    <cellStyle name="Komma 2 3 4 4 3 3" xfId="12864" xr:uid="{00000000-0005-0000-0000-0000E1200000}"/>
    <cellStyle name="Komma 2 3 4 4 4" xfId="4344" xr:uid="{00000000-0005-0000-0000-0000E2200000}"/>
    <cellStyle name="Komma 2 3 4 4 4 2" xfId="9492" xr:uid="{00000000-0005-0000-0000-0000E3200000}"/>
    <cellStyle name="Komma 2 3 4 4 4 2 2" xfId="19122" xr:uid="{00000000-0005-0000-0000-0000E4200000}"/>
    <cellStyle name="Komma 2 3 4 4 4 3" xfId="14430" xr:uid="{00000000-0005-0000-0000-0000E5200000}"/>
    <cellStyle name="Komma 2 3 4 4 5" xfId="6060" xr:uid="{00000000-0005-0000-0000-0000E6200000}"/>
    <cellStyle name="Komma 2 3 4 4 5 2" xfId="15994" xr:uid="{00000000-0005-0000-0000-0000E7200000}"/>
    <cellStyle name="Komma 2 3 4 4 6" xfId="11214" xr:uid="{00000000-0005-0000-0000-0000E8200000}"/>
    <cellStyle name="Komma 2 3 4 5" xfId="389" xr:uid="{00000000-0005-0000-0000-0000E9200000}"/>
    <cellStyle name="Komma 2 3 4 5 2" xfId="1734" xr:uid="{00000000-0005-0000-0000-0000EA200000}"/>
    <cellStyle name="Komma 2 3 4 5 2 2" xfId="3485" xr:uid="{00000000-0005-0000-0000-0000EB200000}"/>
    <cellStyle name="Komma 2 3 4 5 2 2 2" xfId="8635" xr:uid="{00000000-0005-0000-0000-0000EC200000}"/>
    <cellStyle name="Komma 2 3 4 5 2 2 2 2" xfId="18341" xr:uid="{00000000-0005-0000-0000-0000ED200000}"/>
    <cellStyle name="Komma 2 3 4 5 2 2 3" xfId="13647" xr:uid="{00000000-0005-0000-0000-0000EE200000}"/>
    <cellStyle name="Komma 2 3 4 5 2 3" xfId="5203" xr:uid="{00000000-0005-0000-0000-0000EF200000}"/>
    <cellStyle name="Komma 2 3 4 5 2 3 2" xfId="10351" xr:uid="{00000000-0005-0000-0000-0000F0200000}"/>
    <cellStyle name="Komma 2 3 4 5 2 3 2 2" xfId="19905" xr:uid="{00000000-0005-0000-0000-0000F1200000}"/>
    <cellStyle name="Komma 2 3 4 5 2 3 3" xfId="15213" xr:uid="{00000000-0005-0000-0000-0000F2200000}"/>
    <cellStyle name="Komma 2 3 4 5 2 4" xfId="6919" xr:uid="{00000000-0005-0000-0000-0000F3200000}"/>
    <cellStyle name="Komma 2 3 4 5 2 4 2" xfId="16777" xr:uid="{00000000-0005-0000-0000-0000F4200000}"/>
    <cellStyle name="Komma 2 3 4 5 2 5" xfId="12079" xr:uid="{00000000-0005-0000-0000-0000F5200000}"/>
    <cellStyle name="Komma 2 3 4 5 3" xfId="2623" xr:uid="{00000000-0005-0000-0000-0000F6200000}"/>
    <cellStyle name="Komma 2 3 4 5 3 2" xfId="7777" xr:uid="{00000000-0005-0000-0000-0000F7200000}"/>
    <cellStyle name="Komma 2 3 4 5 3 2 2" xfId="17559" xr:uid="{00000000-0005-0000-0000-0000F8200000}"/>
    <cellStyle name="Komma 2 3 4 5 3 3" xfId="12865" xr:uid="{00000000-0005-0000-0000-0000F9200000}"/>
    <cellStyle name="Komma 2 3 4 5 4" xfId="4345" xr:uid="{00000000-0005-0000-0000-0000FA200000}"/>
    <cellStyle name="Komma 2 3 4 5 4 2" xfId="9493" xr:uid="{00000000-0005-0000-0000-0000FB200000}"/>
    <cellStyle name="Komma 2 3 4 5 4 2 2" xfId="19123" xr:uid="{00000000-0005-0000-0000-0000FC200000}"/>
    <cellStyle name="Komma 2 3 4 5 4 3" xfId="14431" xr:uid="{00000000-0005-0000-0000-0000FD200000}"/>
    <cellStyle name="Komma 2 3 4 5 5" xfId="6061" xr:uid="{00000000-0005-0000-0000-0000FE200000}"/>
    <cellStyle name="Komma 2 3 4 5 5 2" xfId="15995" xr:uid="{00000000-0005-0000-0000-0000FF200000}"/>
    <cellStyle name="Komma 2 3 4 5 6" xfId="11215" xr:uid="{00000000-0005-0000-0000-000000210000}"/>
    <cellStyle name="Komma 2 3 4 6" xfId="1725" xr:uid="{00000000-0005-0000-0000-000001210000}"/>
    <cellStyle name="Komma 2 3 4 6 2" xfId="3476" xr:uid="{00000000-0005-0000-0000-000002210000}"/>
    <cellStyle name="Komma 2 3 4 6 2 2" xfId="8626" xr:uid="{00000000-0005-0000-0000-000003210000}"/>
    <cellStyle name="Komma 2 3 4 6 2 2 2" xfId="18332" xr:uid="{00000000-0005-0000-0000-000004210000}"/>
    <cellStyle name="Komma 2 3 4 6 2 3" xfId="13638" xr:uid="{00000000-0005-0000-0000-000005210000}"/>
    <cellStyle name="Komma 2 3 4 6 3" xfId="5194" xr:uid="{00000000-0005-0000-0000-000006210000}"/>
    <cellStyle name="Komma 2 3 4 6 3 2" xfId="10342" xr:uid="{00000000-0005-0000-0000-000007210000}"/>
    <cellStyle name="Komma 2 3 4 6 3 2 2" xfId="19896" xr:uid="{00000000-0005-0000-0000-000008210000}"/>
    <cellStyle name="Komma 2 3 4 6 3 3" xfId="15204" xr:uid="{00000000-0005-0000-0000-000009210000}"/>
    <cellStyle name="Komma 2 3 4 6 4" xfId="6910" xr:uid="{00000000-0005-0000-0000-00000A210000}"/>
    <cellStyle name="Komma 2 3 4 6 4 2" xfId="16768" xr:uid="{00000000-0005-0000-0000-00000B210000}"/>
    <cellStyle name="Komma 2 3 4 6 5" xfId="12070" xr:uid="{00000000-0005-0000-0000-00000C210000}"/>
    <cellStyle name="Komma 2 3 4 7" xfId="2614" xr:uid="{00000000-0005-0000-0000-00000D210000}"/>
    <cellStyle name="Komma 2 3 4 7 2" xfId="7768" xr:uid="{00000000-0005-0000-0000-00000E210000}"/>
    <cellStyle name="Komma 2 3 4 7 2 2" xfId="17550" xr:uid="{00000000-0005-0000-0000-00000F210000}"/>
    <cellStyle name="Komma 2 3 4 7 3" xfId="12856" xr:uid="{00000000-0005-0000-0000-000010210000}"/>
    <cellStyle name="Komma 2 3 4 8" xfId="4336" xr:uid="{00000000-0005-0000-0000-000011210000}"/>
    <cellStyle name="Komma 2 3 4 8 2" xfId="9484" xr:uid="{00000000-0005-0000-0000-000012210000}"/>
    <cellStyle name="Komma 2 3 4 8 2 2" xfId="19114" xr:uid="{00000000-0005-0000-0000-000013210000}"/>
    <cellStyle name="Komma 2 3 4 8 3" xfId="14422" xr:uid="{00000000-0005-0000-0000-000014210000}"/>
    <cellStyle name="Komma 2 3 4 9" xfId="6052" xr:uid="{00000000-0005-0000-0000-000015210000}"/>
    <cellStyle name="Komma 2 3 4 9 2" xfId="15986" xr:uid="{00000000-0005-0000-0000-000016210000}"/>
    <cellStyle name="Komma 2 3 5" xfId="390" xr:uid="{00000000-0005-0000-0000-000017210000}"/>
    <cellStyle name="Komma 2 3 5 10" xfId="11216" xr:uid="{00000000-0005-0000-0000-000018210000}"/>
    <cellStyle name="Komma 2 3 5 2" xfId="391" xr:uid="{00000000-0005-0000-0000-000019210000}"/>
    <cellStyle name="Komma 2 3 5 2 2" xfId="392" xr:uid="{00000000-0005-0000-0000-00001A210000}"/>
    <cellStyle name="Komma 2 3 5 2 2 2" xfId="393" xr:uid="{00000000-0005-0000-0000-00001B210000}"/>
    <cellStyle name="Komma 2 3 5 2 2 2 2" xfId="1738" xr:uid="{00000000-0005-0000-0000-00001C210000}"/>
    <cellStyle name="Komma 2 3 5 2 2 2 2 2" xfId="3489" xr:uid="{00000000-0005-0000-0000-00001D210000}"/>
    <cellStyle name="Komma 2 3 5 2 2 2 2 2 2" xfId="8639" xr:uid="{00000000-0005-0000-0000-00001E210000}"/>
    <cellStyle name="Komma 2 3 5 2 2 2 2 2 2 2" xfId="18345" xr:uid="{00000000-0005-0000-0000-00001F210000}"/>
    <cellStyle name="Komma 2 3 5 2 2 2 2 2 3" xfId="13651" xr:uid="{00000000-0005-0000-0000-000020210000}"/>
    <cellStyle name="Komma 2 3 5 2 2 2 2 3" xfId="5207" xr:uid="{00000000-0005-0000-0000-000021210000}"/>
    <cellStyle name="Komma 2 3 5 2 2 2 2 3 2" xfId="10355" xr:uid="{00000000-0005-0000-0000-000022210000}"/>
    <cellStyle name="Komma 2 3 5 2 2 2 2 3 2 2" xfId="19909" xr:uid="{00000000-0005-0000-0000-000023210000}"/>
    <cellStyle name="Komma 2 3 5 2 2 2 2 3 3" xfId="15217" xr:uid="{00000000-0005-0000-0000-000024210000}"/>
    <cellStyle name="Komma 2 3 5 2 2 2 2 4" xfId="6923" xr:uid="{00000000-0005-0000-0000-000025210000}"/>
    <cellStyle name="Komma 2 3 5 2 2 2 2 4 2" xfId="16781" xr:uid="{00000000-0005-0000-0000-000026210000}"/>
    <cellStyle name="Komma 2 3 5 2 2 2 2 5" xfId="12083" xr:uid="{00000000-0005-0000-0000-000027210000}"/>
    <cellStyle name="Komma 2 3 5 2 2 2 3" xfId="2627" xr:uid="{00000000-0005-0000-0000-000028210000}"/>
    <cellStyle name="Komma 2 3 5 2 2 2 3 2" xfId="7781" xr:uid="{00000000-0005-0000-0000-000029210000}"/>
    <cellStyle name="Komma 2 3 5 2 2 2 3 2 2" xfId="17563" xr:uid="{00000000-0005-0000-0000-00002A210000}"/>
    <cellStyle name="Komma 2 3 5 2 2 2 3 3" xfId="12869" xr:uid="{00000000-0005-0000-0000-00002B210000}"/>
    <cellStyle name="Komma 2 3 5 2 2 2 4" xfId="4349" xr:uid="{00000000-0005-0000-0000-00002C210000}"/>
    <cellStyle name="Komma 2 3 5 2 2 2 4 2" xfId="9497" xr:uid="{00000000-0005-0000-0000-00002D210000}"/>
    <cellStyle name="Komma 2 3 5 2 2 2 4 2 2" xfId="19127" xr:uid="{00000000-0005-0000-0000-00002E210000}"/>
    <cellStyle name="Komma 2 3 5 2 2 2 4 3" xfId="14435" xr:uid="{00000000-0005-0000-0000-00002F210000}"/>
    <cellStyle name="Komma 2 3 5 2 2 2 5" xfId="6065" xr:uid="{00000000-0005-0000-0000-000030210000}"/>
    <cellStyle name="Komma 2 3 5 2 2 2 5 2" xfId="15999" xr:uid="{00000000-0005-0000-0000-000031210000}"/>
    <cellStyle name="Komma 2 3 5 2 2 2 6" xfId="11219" xr:uid="{00000000-0005-0000-0000-000032210000}"/>
    <cellStyle name="Komma 2 3 5 2 2 3" xfId="1737" xr:uid="{00000000-0005-0000-0000-000033210000}"/>
    <cellStyle name="Komma 2 3 5 2 2 3 2" xfId="3488" xr:uid="{00000000-0005-0000-0000-000034210000}"/>
    <cellStyle name="Komma 2 3 5 2 2 3 2 2" xfId="8638" xr:uid="{00000000-0005-0000-0000-000035210000}"/>
    <cellStyle name="Komma 2 3 5 2 2 3 2 2 2" xfId="18344" xr:uid="{00000000-0005-0000-0000-000036210000}"/>
    <cellStyle name="Komma 2 3 5 2 2 3 2 3" xfId="13650" xr:uid="{00000000-0005-0000-0000-000037210000}"/>
    <cellStyle name="Komma 2 3 5 2 2 3 3" xfId="5206" xr:uid="{00000000-0005-0000-0000-000038210000}"/>
    <cellStyle name="Komma 2 3 5 2 2 3 3 2" xfId="10354" xr:uid="{00000000-0005-0000-0000-000039210000}"/>
    <cellStyle name="Komma 2 3 5 2 2 3 3 2 2" xfId="19908" xr:uid="{00000000-0005-0000-0000-00003A210000}"/>
    <cellStyle name="Komma 2 3 5 2 2 3 3 3" xfId="15216" xr:uid="{00000000-0005-0000-0000-00003B210000}"/>
    <cellStyle name="Komma 2 3 5 2 2 3 4" xfId="6922" xr:uid="{00000000-0005-0000-0000-00003C210000}"/>
    <cellStyle name="Komma 2 3 5 2 2 3 4 2" xfId="16780" xr:uid="{00000000-0005-0000-0000-00003D210000}"/>
    <cellStyle name="Komma 2 3 5 2 2 3 5" xfId="12082" xr:uid="{00000000-0005-0000-0000-00003E210000}"/>
    <cellStyle name="Komma 2 3 5 2 2 4" xfId="2626" xr:uid="{00000000-0005-0000-0000-00003F210000}"/>
    <cellStyle name="Komma 2 3 5 2 2 4 2" xfId="7780" xr:uid="{00000000-0005-0000-0000-000040210000}"/>
    <cellStyle name="Komma 2 3 5 2 2 4 2 2" xfId="17562" xr:uid="{00000000-0005-0000-0000-000041210000}"/>
    <cellStyle name="Komma 2 3 5 2 2 4 3" xfId="12868" xr:uid="{00000000-0005-0000-0000-000042210000}"/>
    <cellStyle name="Komma 2 3 5 2 2 5" xfId="4348" xr:uid="{00000000-0005-0000-0000-000043210000}"/>
    <cellStyle name="Komma 2 3 5 2 2 5 2" xfId="9496" xr:uid="{00000000-0005-0000-0000-000044210000}"/>
    <cellStyle name="Komma 2 3 5 2 2 5 2 2" xfId="19126" xr:uid="{00000000-0005-0000-0000-000045210000}"/>
    <cellStyle name="Komma 2 3 5 2 2 5 3" xfId="14434" xr:uid="{00000000-0005-0000-0000-000046210000}"/>
    <cellStyle name="Komma 2 3 5 2 2 6" xfId="6064" xr:uid="{00000000-0005-0000-0000-000047210000}"/>
    <cellStyle name="Komma 2 3 5 2 2 6 2" xfId="15998" xr:uid="{00000000-0005-0000-0000-000048210000}"/>
    <cellStyle name="Komma 2 3 5 2 2 7" xfId="11218" xr:uid="{00000000-0005-0000-0000-000049210000}"/>
    <cellStyle name="Komma 2 3 5 2 3" xfId="394" xr:uid="{00000000-0005-0000-0000-00004A210000}"/>
    <cellStyle name="Komma 2 3 5 2 3 2" xfId="1739" xr:uid="{00000000-0005-0000-0000-00004B210000}"/>
    <cellStyle name="Komma 2 3 5 2 3 2 2" xfId="3490" xr:uid="{00000000-0005-0000-0000-00004C210000}"/>
    <cellStyle name="Komma 2 3 5 2 3 2 2 2" xfId="8640" xr:uid="{00000000-0005-0000-0000-00004D210000}"/>
    <cellStyle name="Komma 2 3 5 2 3 2 2 2 2" xfId="18346" xr:uid="{00000000-0005-0000-0000-00004E210000}"/>
    <cellStyle name="Komma 2 3 5 2 3 2 2 3" xfId="13652" xr:uid="{00000000-0005-0000-0000-00004F210000}"/>
    <cellStyle name="Komma 2 3 5 2 3 2 3" xfId="5208" xr:uid="{00000000-0005-0000-0000-000050210000}"/>
    <cellStyle name="Komma 2 3 5 2 3 2 3 2" xfId="10356" xr:uid="{00000000-0005-0000-0000-000051210000}"/>
    <cellStyle name="Komma 2 3 5 2 3 2 3 2 2" xfId="19910" xr:uid="{00000000-0005-0000-0000-000052210000}"/>
    <cellStyle name="Komma 2 3 5 2 3 2 3 3" xfId="15218" xr:uid="{00000000-0005-0000-0000-000053210000}"/>
    <cellStyle name="Komma 2 3 5 2 3 2 4" xfId="6924" xr:uid="{00000000-0005-0000-0000-000054210000}"/>
    <cellStyle name="Komma 2 3 5 2 3 2 4 2" xfId="16782" xr:uid="{00000000-0005-0000-0000-000055210000}"/>
    <cellStyle name="Komma 2 3 5 2 3 2 5" xfId="12084" xr:uid="{00000000-0005-0000-0000-000056210000}"/>
    <cellStyle name="Komma 2 3 5 2 3 3" xfId="2628" xr:uid="{00000000-0005-0000-0000-000057210000}"/>
    <cellStyle name="Komma 2 3 5 2 3 3 2" xfId="7782" xr:uid="{00000000-0005-0000-0000-000058210000}"/>
    <cellStyle name="Komma 2 3 5 2 3 3 2 2" xfId="17564" xr:uid="{00000000-0005-0000-0000-000059210000}"/>
    <cellStyle name="Komma 2 3 5 2 3 3 3" xfId="12870" xr:uid="{00000000-0005-0000-0000-00005A210000}"/>
    <cellStyle name="Komma 2 3 5 2 3 4" xfId="4350" xr:uid="{00000000-0005-0000-0000-00005B210000}"/>
    <cellStyle name="Komma 2 3 5 2 3 4 2" xfId="9498" xr:uid="{00000000-0005-0000-0000-00005C210000}"/>
    <cellStyle name="Komma 2 3 5 2 3 4 2 2" xfId="19128" xr:uid="{00000000-0005-0000-0000-00005D210000}"/>
    <cellStyle name="Komma 2 3 5 2 3 4 3" xfId="14436" xr:uid="{00000000-0005-0000-0000-00005E210000}"/>
    <cellStyle name="Komma 2 3 5 2 3 5" xfId="6066" xr:uid="{00000000-0005-0000-0000-00005F210000}"/>
    <cellStyle name="Komma 2 3 5 2 3 5 2" xfId="16000" xr:uid="{00000000-0005-0000-0000-000060210000}"/>
    <cellStyle name="Komma 2 3 5 2 3 6" xfId="11220" xr:uid="{00000000-0005-0000-0000-000061210000}"/>
    <cellStyle name="Komma 2 3 5 2 4" xfId="395" xr:uid="{00000000-0005-0000-0000-000062210000}"/>
    <cellStyle name="Komma 2 3 5 2 4 2" xfId="1740" xr:uid="{00000000-0005-0000-0000-000063210000}"/>
    <cellStyle name="Komma 2 3 5 2 4 2 2" xfId="3491" xr:uid="{00000000-0005-0000-0000-000064210000}"/>
    <cellStyle name="Komma 2 3 5 2 4 2 2 2" xfId="8641" xr:uid="{00000000-0005-0000-0000-000065210000}"/>
    <cellStyle name="Komma 2 3 5 2 4 2 2 2 2" xfId="18347" xr:uid="{00000000-0005-0000-0000-000066210000}"/>
    <cellStyle name="Komma 2 3 5 2 4 2 2 3" xfId="13653" xr:uid="{00000000-0005-0000-0000-000067210000}"/>
    <cellStyle name="Komma 2 3 5 2 4 2 3" xfId="5209" xr:uid="{00000000-0005-0000-0000-000068210000}"/>
    <cellStyle name="Komma 2 3 5 2 4 2 3 2" xfId="10357" xr:uid="{00000000-0005-0000-0000-000069210000}"/>
    <cellStyle name="Komma 2 3 5 2 4 2 3 2 2" xfId="19911" xr:uid="{00000000-0005-0000-0000-00006A210000}"/>
    <cellStyle name="Komma 2 3 5 2 4 2 3 3" xfId="15219" xr:uid="{00000000-0005-0000-0000-00006B210000}"/>
    <cellStyle name="Komma 2 3 5 2 4 2 4" xfId="6925" xr:uid="{00000000-0005-0000-0000-00006C210000}"/>
    <cellStyle name="Komma 2 3 5 2 4 2 4 2" xfId="16783" xr:uid="{00000000-0005-0000-0000-00006D210000}"/>
    <cellStyle name="Komma 2 3 5 2 4 2 5" xfId="12085" xr:uid="{00000000-0005-0000-0000-00006E210000}"/>
    <cellStyle name="Komma 2 3 5 2 4 3" xfId="2629" xr:uid="{00000000-0005-0000-0000-00006F210000}"/>
    <cellStyle name="Komma 2 3 5 2 4 3 2" xfId="7783" xr:uid="{00000000-0005-0000-0000-000070210000}"/>
    <cellStyle name="Komma 2 3 5 2 4 3 2 2" xfId="17565" xr:uid="{00000000-0005-0000-0000-000071210000}"/>
    <cellStyle name="Komma 2 3 5 2 4 3 3" xfId="12871" xr:uid="{00000000-0005-0000-0000-000072210000}"/>
    <cellStyle name="Komma 2 3 5 2 4 4" xfId="4351" xr:uid="{00000000-0005-0000-0000-000073210000}"/>
    <cellStyle name="Komma 2 3 5 2 4 4 2" xfId="9499" xr:uid="{00000000-0005-0000-0000-000074210000}"/>
    <cellStyle name="Komma 2 3 5 2 4 4 2 2" xfId="19129" xr:uid="{00000000-0005-0000-0000-000075210000}"/>
    <cellStyle name="Komma 2 3 5 2 4 4 3" xfId="14437" xr:uid="{00000000-0005-0000-0000-000076210000}"/>
    <cellStyle name="Komma 2 3 5 2 4 5" xfId="6067" xr:uid="{00000000-0005-0000-0000-000077210000}"/>
    <cellStyle name="Komma 2 3 5 2 4 5 2" xfId="16001" xr:uid="{00000000-0005-0000-0000-000078210000}"/>
    <cellStyle name="Komma 2 3 5 2 4 6" xfId="11221" xr:uid="{00000000-0005-0000-0000-000079210000}"/>
    <cellStyle name="Komma 2 3 5 2 5" xfId="1736" xr:uid="{00000000-0005-0000-0000-00007A210000}"/>
    <cellStyle name="Komma 2 3 5 2 5 2" xfId="3487" xr:uid="{00000000-0005-0000-0000-00007B210000}"/>
    <cellStyle name="Komma 2 3 5 2 5 2 2" xfId="8637" xr:uid="{00000000-0005-0000-0000-00007C210000}"/>
    <cellStyle name="Komma 2 3 5 2 5 2 2 2" xfId="18343" xr:uid="{00000000-0005-0000-0000-00007D210000}"/>
    <cellStyle name="Komma 2 3 5 2 5 2 3" xfId="13649" xr:uid="{00000000-0005-0000-0000-00007E210000}"/>
    <cellStyle name="Komma 2 3 5 2 5 3" xfId="5205" xr:uid="{00000000-0005-0000-0000-00007F210000}"/>
    <cellStyle name="Komma 2 3 5 2 5 3 2" xfId="10353" xr:uid="{00000000-0005-0000-0000-000080210000}"/>
    <cellStyle name="Komma 2 3 5 2 5 3 2 2" xfId="19907" xr:uid="{00000000-0005-0000-0000-000081210000}"/>
    <cellStyle name="Komma 2 3 5 2 5 3 3" xfId="15215" xr:uid="{00000000-0005-0000-0000-000082210000}"/>
    <cellStyle name="Komma 2 3 5 2 5 4" xfId="6921" xr:uid="{00000000-0005-0000-0000-000083210000}"/>
    <cellStyle name="Komma 2 3 5 2 5 4 2" xfId="16779" xr:uid="{00000000-0005-0000-0000-000084210000}"/>
    <cellStyle name="Komma 2 3 5 2 5 5" xfId="12081" xr:uid="{00000000-0005-0000-0000-000085210000}"/>
    <cellStyle name="Komma 2 3 5 2 6" xfId="2625" xr:uid="{00000000-0005-0000-0000-000086210000}"/>
    <cellStyle name="Komma 2 3 5 2 6 2" xfId="7779" xr:uid="{00000000-0005-0000-0000-000087210000}"/>
    <cellStyle name="Komma 2 3 5 2 6 2 2" xfId="17561" xr:uid="{00000000-0005-0000-0000-000088210000}"/>
    <cellStyle name="Komma 2 3 5 2 6 3" xfId="12867" xr:uid="{00000000-0005-0000-0000-000089210000}"/>
    <cellStyle name="Komma 2 3 5 2 7" xfId="4347" xr:uid="{00000000-0005-0000-0000-00008A210000}"/>
    <cellStyle name="Komma 2 3 5 2 7 2" xfId="9495" xr:uid="{00000000-0005-0000-0000-00008B210000}"/>
    <cellStyle name="Komma 2 3 5 2 7 2 2" xfId="19125" xr:uid="{00000000-0005-0000-0000-00008C210000}"/>
    <cellStyle name="Komma 2 3 5 2 7 3" xfId="14433" xr:uid="{00000000-0005-0000-0000-00008D210000}"/>
    <cellStyle name="Komma 2 3 5 2 8" xfId="6063" xr:uid="{00000000-0005-0000-0000-00008E210000}"/>
    <cellStyle name="Komma 2 3 5 2 8 2" xfId="15997" xr:uid="{00000000-0005-0000-0000-00008F210000}"/>
    <cellStyle name="Komma 2 3 5 2 9" xfId="11217" xr:uid="{00000000-0005-0000-0000-000090210000}"/>
    <cellStyle name="Komma 2 3 5 3" xfId="396" xr:uid="{00000000-0005-0000-0000-000091210000}"/>
    <cellStyle name="Komma 2 3 5 3 2" xfId="397" xr:uid="{00000000-0005-0000-0000-000092210000}"/>
    <cellStyle name="Komma 2 3 5 3 2 2" xfId="1742" xr:uid="{00000000-0005-0000-0000-000093210000}"/>
    <cellStyle name="Komma 2 3 5 3 2 2 2" xfId="3493" xr:uid="{00000000-0005-0000-0000-000094210000}"/>
    <cellStyle name="Komma 2 3 5 3 2 2 2 2" xfId="8643" xr:uid="{00000000-0005-0000-0000-000095210000}"/>
    <cellStyle name="Komma 2 3 5 3 2 2 2 2 2" xfId="18349" xr:uid="{00000000-0005-0000-0000-000096210000}"/>
    <cellStyle name="Komma 2 3 5 3 2 2 2 3" xfId="13655" xr:uid="{00000000-0005-0000-0000-000097210000}"/>
    <cellStyle name="Komma 2 3 5 3 2 2 3" xfId="5211" xr:uid="{00000000-0005-0000-0000-000098210000}"/>
    <cellStyle name="Komma 2 3 5 3 2 2 3 2" xfId="10359" xr:uid="{00000000-0005-0000-0000-000099210000}"/>
    <cellStyle name="Komma 2 3 5 3 2 2 3 2 2" xfId="19913" xr:uid="{00000000-0005-0000-0000-00009A210000}"/>
    <cellStyle name="Komma 2 3 5 3 2 2 3 3" xfId="15221" xr:uid="{00000000-0005-0000-0000-00009B210000}"/>
    <cellStyle name="Komma 2 3 5 3 2 2 4" xfId="6927" xr:uid="{00000000-0005-0000-0000-00009C210000}"/>
    <cellStyle name="Komma 2 3 5 3 2 2 4 2" xfId="16785" xr:uid="{00000000-0005-0000-0000-00009D210000}"/>
    <cellStyle name="Komma 2 3 5 3 2 2 5" xfId="12087" xr:uid="{00000000-0005-0000-0000-00009E210000}"/>
    <cellStyle name="Komma 2 3 5 3 2 3" xfId="2631" xr:uid="{00000000-0005-0000-0000-00009F210000}"/>
    <cellStyle name="Komma 2 3 5 3 2 3 2" xfId="7785" xr:uid="{00000000-0005-0000-0000-0000A0210000}"/>
    <cellStyle name="Komma 2 3 5 3 2 3 2 2" xfId="17567" xr:uid="{00000000-0005-0000-0000-0000A1210000}"/>
    <cellStyle name="Komma 2 3 5 3 2 3 3" xfId="12873" xr:uid="{00000000-0005-0000-0000-0000A2210000}"/>
    <cellStyle name="Komma 2 3 5 3 2 4" xfId="4353" xr:uid="{00000000-0005-0000-0000-0000A3210000}"/>
    <cellStyle name="Komma 2 3 5 3 2 4 2" xfId="9501" xr:uid="{00000000-0005-0000-0000-0000A4210000}"/>
    <cellStyle name="Komma 2 3 5 3 2 4 2 2" xfId="19131" xr:uid="{00000000-0005-0000-0000-0000A5210000}"/>
    <cellStyle name="Komma 2 3 5 3 2 4 3" xfId="14439" xr:uid="{00000000-0005-0000-0000-0000A6210000}"/>
    <cellStyle name="Komma 2 3 5 3 2 5" xfId="6069" xr:uid="{00000000-0005-0000-0000-0000A7210000}"/>
    <cellStyle name="Komma 2 3 5 3 2 5 2" xfId="16003" xr:uid="{00000000-0005-0000-0000-0000A8210000}"/>
    <cellStyle name="Komma 2 3 5 3 2 6" xfId="11223" xr:uid="{00000000-0005-0000-0000-0000A9210000}"/>
    <cellStyle name="Komma 2 3 5 3 3" xfId="1741" xr:uid="{00000000-0005-0000-0000-0000AA210000}"/>
    <cellStyle name="Komma 2 3 5 3 3 2" xfId="3492" xr:uid="{00000000-0005-0000-0000-0000AB210000}"/>
    <cellStyle name="Komma 2 3 5 3 3 2 2" xfId="8642" xr:uid="{00000000-0005-0000-0000-0000AC210000}"/>
    <cellStyle name="Komma 2 3 5 3 3 2 2 2" xfId="18348" xr:uid="{00000000-0005-0000-0000-0000AD210000}"/>
    <cellStyle name="Komma 2 3 5 3 3 2 3" xfId="13654" xr:uid="{00000000-0005-0000-0000-0000AE210000}"/>
    <cellStyle name="Komma 2 3 5 3 3 3" xfId="5210" xr:uid="{00000000-0005-0000-0000-0000AF210000}"/>
    <cellStyle name="Komma 2 3 5 3 3 3 2" xfId="10358" xr:uid="{00000000-0005-0000-0000-0000B0210000}"/>
    <cellStyle name="Komma 2 3 5 3 3 3 2 2" xfId="19912" xr:uid="{00000000-0005-0000-0000-0000B1210000}"/>
    <cellStyle name="Komma 2 3 5 3 3 3 3" xfId="15220" xr:uid="{00000000-0005-0000-0000-0000B2210000}"/>
    <cellStyle name="Komma 2 3 5 3 3 4" xfId="6926" xr:uid="{00000000-0005-0000-0000-0000B3210000}"/>
    <cellStyle name="Komma 2 3 5 3 3 4 2" xfId="16784" xr:uid="{00000000-0005-0000-0000-0000B4210000}"/>
    <cellStyle name="Komma 2 3 5 3 3 5" xfId="12086" xr:uid="{00000000-0005-0000-0000-0000B5210000}"/>
    <cellStyle name="Komma 2 3 5 3 4" xfId="2630" xr:uid="{00000000-0005-0000-0000-0000B6210000}"/>
    <cellStyle name="Komma 2 3 5 3 4 2" xfId="7784" xr:uid="{00000000-0005-0000-0000-0000B7210000}"/>
    <cellStyle name="Komma 2 3 5 3 4 2 2" xfId="17566" xr:uid="{00000000-0005-0000-0000-0000B8210000}"/>
    <cellStyle name="Komma 2 3 5 3 4 3" xfId="12872" xr:uid="{00000000-0005-0000-0000-0000B9210000}"/>
    <cellStyle name="Komma 2 3 5 3 5" xfId="4352" xr:uid="{00000000-0005-0000-0000-0000BA210000}"/>
    <cellStyle name="Komma 2 3 5 3 5 2" xfId="9500" xr:uid="{00000000-0005-0000-0000-0000BB210000}"/>
    <cellStyle name="Komma 2 3 5 3 5 2 2" xfId="19130" xr:uid="{00000000-0005-0000-0000-0000BC210000}"/>
    <cellStyle name="Komma 2 3 5 3 5 3" xfId="14438" xr:uid="{00000000-0005-0000-0000-0000BD210000}"/>
    <cellStyle name="Komma 2 3 5 3 6" xfId="6068" xr:uid="{00000000-0005-0000-0000-0000BE210000}"/>
    <cellStyle name="Komma 2 3 5 3 6 2" xfId="16002" xr:uid="{00000000-0005-0000-0000-0000BF210000}"/>
    <cellStyle name="Komma 2 3 5 3 7" xfId="11222" xr:uid="{00000000-0005-0000-0000-0000C0210000}"/>
    <cellStyle name="Komma 2 3 5 4" xfId="398" xr:uid="{00000000-0005-0000-0000-0000C1210000}"/>
    <cellStyle name="Komma 2 3 5 4 2" xfId="1743" xr:uid="{00000000-0005-0000-0000-0000C2210000}"/>
    <cellStyle name="Komma 2 3 5 4 2 2" xfId="3494" xr:uid="{00000000-0005-0000-0000-0000C3210000}"/>
    <cellStyle name="Komma 2 3 5 4 2 2 2" xfId="8644" xr:uid="{00000000-0005-0000-0000-0000C4210000}"/>
    <cellStyle name="Komma 2 3 5 4 2 2 2 2" xfId="18350" xr:uid="{00000000-0005-0000-0000-0000C5210000}"/>
    <cellStyle name="Komma 2 3 5 4 2 2 3" xfId="13656" xr:uid="{00000000-0005-0000-0000-0000C6210000}"/>
    <cellStyle name="Komma 2 3 5 4 2 3" xfId="5212" xr:uid="{00000000-0005-0000-0000-0000C7210000}"/>
    <cellStyle name="Komma 2 3 5 4 2 3 2" xfId="10360" xr:uid="{00000000-0005-0000-0000-0000C8210000}"/>
    <cellStyle name="Komma 2 3 5 4 2 3 2 2" xfId="19914" xr:uid="{00000000-0005-0000-0000-0000C9210000}"/>
    <cellStyle name="Komma 2 3 5 4 2 3 3" xfId="15222" xr:uid="{00000000-0005-0000-0000-0000CA210000}"/>
    <cellStyle name="Komma 2 3 5 4 2 4" xfId="6928" xr:uid="{00000000-0005-0000-0000-0000CB210000}"/>
    <cellStyle name="Komma 2 3 5 4 2 4 2" xfId="16786" xr:uid="{00000000-0005-0000-0000-0000CC210000}"/>
    <cellStyle name="Komma 2 3 5 4 2 5" xfId="12088" xr:uid="{00000000-0005-0000-0000-0000CD210000}"/>
    <cellStyle name="Komma 2 3 5 4 3" xfId="2632" xr:uid="{00000000-0005-0000-0000-0000CE210000}"/>
    <cellStyle name="Komma 2 3 5 4 3 2" xfId="7786" xr:uid="{00000000-0005-0000-0000-0000CF210000}"/>
    <cellStyle name="Komma 2 3 5 4 3 2 2" xfId="17568" xr:uid="{00000000-0005-0000-0000-0000D0210000}"/>
    <cellStyle name="Komma 2 3 5 4 3 3" xfId="12874" xr:uid="{00000000-0005-0000-0000-0000D1210000}"/>
    <cellStyle name="Komma 2 3 5 4 4" xfId="4354" xr:uid="{00000000-0005-0000-0000-0000D2210000}"/>
    <cellStyle name="Komma 2 3 5 4 4 2" xfId="9502" xr:uid="{00000000-0005-0000-0000-0000D3210000}"/>
    <cellStyle name="Komma 2 3 5 4 4 2 2" xfId="19132" xr:uid="{00000000-0005-0000-0000-0000D4210000}"/>
    <cellStyle name="Komma 2 3 5 4 4 3" xfId="14440" xr:uid="{00000000-0005-0000-0000-0000D5210000}"/>
    <cellStyle name="Komma 2 3 5 4 5" xfId="6070" xr:uid="{00000000-0005-0000-0000-0000D6210000}"/>
    <cellStyle name="Komma 2 3 5 4 5 2" xfId="16004" xr:uid="{00000000-0005-0000-0000-0000D7210000}"/>
    <cellStyle name="Komma 2 3 5 4 6" xfId="11224" xr:uid="{00000000-0005-0000-0000-0000D8210000}"/>
    <cellStyle name="Komma 2 3 5 5" xfId="399" xr:uid="{00000000-0005-0000-0000-0000D9210000}"/>
    <cellStyle name="Komma 2 3 5 5 2" xfId="1744" xr:uid="{00000000-0005-0000-0000-0000DA210000}"/>
    <cellStyle name="Komma 2 3 5 5 2 2" xfId="3495" xr:uid="{00000000-0005-0000-0000-0000DB210000}"/>
    <cellStyle name="Komma 2 3 5 5 2 2 2" xfId="8645" xr:uid="{00000000-0005-0000-0000-0000DC210000}"/>
    <cellStyle name="Komma 2 3 5 5 2 2 2 2" xfId="18351" xr:uid="{00000000-0005-0000-0000-0000DD210000}"/>
    <cellStyle name="Komma 2 3 5 5 2 2 3" xfId="13657" xr:uid="{00000000-0005-0000-0000-0000DE210000}"/>
    <cellStyle name="Komma 2 3 5 5 2 3" xfId="5213" xr:uid="{00000000-0005-0000-0000-0000DF210000}"/>
    <cellStyle name="Komma 2 3 5 5 2 3 2" xfId="10361" xr:uid="{00000000-0005-0000-0000-0000E0210000}"/>
    <cellStyle name="Komma 2 3 5 5 2 3 2 2" xfId="19915" xr:uid="{00000000-0005-0000-0000-0000E1210000}"/>
    <cellStyle name="Komma 2 3 5 5 2 3 3" xfId="15223" xr:uid="{00000000-0005-0000-0000-0000E2210000}"/>
    <cellStyle name="Komma 2 3 5 5 2 4" xfId="6929" xr:uid="{00000000-0005-0000-0000-0000E3210000}"/>
    <cellStyle name="Komma 2 3 5 5 2 4 2" xfId="16787" xr:uid="{00000000-0005-0000-0000-0000E4210000}"/>
    <cellStyle name="Komma 2 3 5 5 2 5" xfId="12089" xr:uid="{00000000-0005-0000-0000-0000E5210000}"/>
    <cellStyle name="Komma 2 3 5 5 3" xfId="2633" xr:uid="{00000000-0005-0000-0000-0000E6210000}"/>
    <cellStyle name="Komma 2 3 5 5 3 2" xfId="7787" xr:uid="{00000000-0005-0000-0000-0000E7210000}"/>
    <cellStyle name="Komma 2 3 5 5 3 2 2" xfId="17569" xr:uid="{00000000-0005-0000-0000-0000E8210000}"/>
    <cellStyle name="Komma 2 3 5 5 3 3" xfId="12875" xr:uid="{00000000-0005-0000-0000-0000E9210000}"/>
    <cellStyle name="Komma 2 3 5 5 4" xfId="4355" xr:uid="{00000000-0005-0000-0000-0000EA210000}"/>
    <cellStyle name="Komma 2 3 5 5 4 2" xfId="9503" xr:uid="{00000000-0005-0000-0000-0000EB210000}"/>
    <cellStyle name="Komma 2 3 5 5 4 2 2" xfId="19133" xr:uid="{00000000-0005-0000-0000-0000EC210000}"/>
    <cellStyle name="Komma 2 3 5 5 4 3" xfId="14441" xr:uid="{00000000-0005-0000-0000-0000ED210000}"/>
    <cellStyle name="Komma 2 3 5 5 5" xfId="6071" xr:uid="{00000000-0005-0000-0000-0000EE210000}"/>
    <cellStyle name="Komma 2 3 5 5 5 2" xfId="16005" xr:uid="{00000000-0005-0000-0000-0000EF210000}"/>
    <cellStyle name="Komma 2 3 5 5 6" xfId="11225" xr:uid="{00000000-0005-0000-0000-0000F0210000}"/>
    <cellStyle name="Komma 2 3 5 6" xfId="1735" xr:uid="{00000000-0005-0000-0000-0000F1210000}"/>
    <cellStyle name="Komma 2 3 5 6 2" xfId="3486" xr:uid="{00000000-0005-0000-0000-0000F2210000}"/>
    <cellStyle name="Komma 2 3 5 6 2 2" xfId="8636" xr:uid="{00000000-0005-0000-0000-0000F3210000}"/>
    <cellStyle name="Komma 2 3 5 6 2 2 2" xfId="18342" xr:uid="{00000000-0005-0000-0000-0000F4210000}"/>
    <cellStyle name="Komma 2 3 5 6 2 3" xfId="13648" xr:uid="{00000000-0005-0000-0000-0000F5210000}"/>
    <cellStyle name="Komma 2 3 5 6 3" xfId="5204" xr:uid="{00000000-0005-0000-0000-0000F6210000}"/>
    <cellStyle name="Komma 2 3 5 6 3 2" xfId="10352" xr:uid="{00000000-0005-0000-0000-0000F7210000}"/>
    <cellStyle name="Komma 2 3 5 6 3 2 2" xfId="19906" xr:uid="{00000000-0005-0000-0000-0000F8210000}"/>
    <cellStyle name="Komma 2 3 5 6 3 3" xfId="15214" xr:uid="{00000000-0005-0000-0000-0000F9210000}"/>
    <cellStyle name="Komma 2 3 5 6 4" xfId="6920" xr:uid="{00000000-0005-0000-0000-0000FA210000}"/>
    <cellStyle name="Komma 2 3 5 6 4 2" xfId="16778" xr:uid="{00000000-0005-0000-0000-0000FB210000}"/>
    <cellStyle name="Komma 2 3 5 6 5" xfId="12080" xr:uid="{00000000-0005-0000-0000-0000FC210000}"/>
    <cellStyle name="Komma 2 3 5 7" xfId="2624" xr:uid="{00000000-0005-0000-0000-0000FD210000}"/>
    <cellStyle name="Komma 2 3 5 7 2" xfId="7778" xr:uid="{00000000-0005-0000-0000-0000FE210000}"/>
    <cellStyle name="Komma 2 3 5 7 2 2" xfId="17560" xr:uid="{00000000-0005-0000-0000-0000FF210000}"/>
    <cellStyle name="Komma 2 3 5 7 3" xfId="12866" xr:uid="{00000000-0005-0000-0000-000000220000}"/>
    <cellStyle name="Komma 2 3 5 8" xfId="4346" xr:uid="{00000000-0005-0000-0000-000001220000}"/>
    <cellStyle name="Komma 2 3 5 8 2" xfId="9494" xr:uid="{00000000-0005-0000-0000-000002220000}"/>
    <cellStyle name="Komma 2 3 5 8 2 2" xfId="19124" xr:uid="{00000000-0005-0000-0000-000003220000}"/>
    <cellStyle name="Komma 2 3 5 8 3" xfId="14432" xr:uid="{00000000-0005-0000-0000-000004220000}"/>
    <cellStyle name="Komma 2 3 5 9" xfId="6062" xr:uid="{00000000-0005-0000-0000-000005220000}"/>
    <cellStyle name="Komma 2 3 5 9 2" xfId="15996" xr:uid="{00000000-0005-0000-0000-000006220000}"/>
    <cellStyle name="Komma 2 3 6" xfId="400" xr:uid="{00000000-0005-0000-0000-000007220000}"/>
    <cellStyle name="Komma 2 3 6 10" xfId="11226" xr:uid="{00000000-0005-0000-0000-000008220000}"/>
    <cellStyle name="Komma 2 3 6 2" xfId="401" xr:uid="{00000000-0005-0000-0000-000009220000}"/>
    <cellStyle name="Komma 2 3 6 2 2" xfId="402" xr:uid="{00000000-0005-0000-0000-00000A220000}"/>
    <cellStyle name="Komma 2 3 6 2 2 2" xfId="403" xr:uid="{00000000-0005-0000-0000-00000B220000}"/>
    <cellStyle name="Komma 2 3 6 2 2 2 2" xfId="1748" xr:uid="{00000000-0005-0000-0000-00000C220000}"/>
    <cellStyle name="Komma 2 3 6 2 2 2 2 2" xfId="3499" xr:uid="{00000000-0005-0000-0000-00000D220000}"/>
    <cellStyle name="Komma 2 3 6 2 2 2 2 2 2" xfId="8649" xr:uid="{00000000-0005-0000-0000-00000E220000}"/>
    <cellStyle name="Komma 2 3 6 2 2 2 2 2 2 2" xfId="18355" xr:uid="{00000000-0005-0000-0000-00000F220000}"/>
    <cellStyle name="Komma 2 3 6 2 2 2 2 2 3" xfId="13661" xr:uid="{00000000-0005-0000-0000-000010220000}"/>
    <cellStyle name="Komma 2 3 6 2 2 2 2 3" xfId="5217" xr:uid="{00000000-0005-0000-0000-000011220000}"/>
    <cellStyle name="Komma 2 3 6 2 2 2 2 3 2" xfId="10365" xr:uid="{00000000-0005-0000-0000-000012220000}"/>
    <cellStyle name="Komma 2 3 6 2 2 2 2 3 2 2" xfId="19919" xr:uid="{00000000-0005-0000-0000-000013220000}"/>
    <cellStyle name="Komma 2 3 6 2 2 2 2 3 3" xfId="15227" xr:uid="{00000000-0005-0000-0000-000014220000}"/>
    <cellStyle name="Komma 2 3 6 2 2 2 2 4" xfId="6933" xr:uid="{00000000-0005-0000-0000-000015220000}"/>
    <cellStyle name="Komma 2 3 6 2 2 2 2 4 2" xfId="16791" xr:uid="{00000000-0005-0000-0000-000016220000}"/>
    <cellStyle name="Komma 2 3 6 2 2 2 2 5" xfId="12093" xr:uid="{00000000-0005-0000-0000-000017220000}"/>
    <cellStyle name="Komma 2 3 6 2 2 2 3" xfId="2637" xr:uid="{00000000-0005-0000-0000-000018220000}"/>
    <cellStyle name="Komma 2 3 6 2 2 2 3 2" xfId="7791" xr:uid="{00000000-0005-0000-0000-000019220000}"/>
    <cellStyle name="Komma 2 3 6 2 2 2 3 2 2" xfId="17573" xr:uid="{00000000-0005-0000-0000-00001A220000}"/>
    <cellStyle name="Komma 2 3 6 2 2 2 3 3" xfId="12879" xr:uid="{00000000-0005-0000-0000-00001B220000}"/>
    <cellStyle name="Komma 2 3 6 2 2 2 4" xfId="4359" xr:uid="{00000000-0005-0000-0000-00001C220000}"/>
    <cellStyle name="Komma 2 3 6 2 2 2 4 2" xfId="9507" xr:uid="{00000000-0005-0000-0000-00001D220000}"/>
    <cellStyle name="Komma 2 3 6 2 2 2 4 2 2" xfId="19137" xr:uid="{00000000-0005-0000-0000-00001E220000}"/>
    <cellStyle name="Komma 2 3 6 2 2 2 4 3" xfId="14445" xr:uid="{00000000-0005-0000-0000-00001F220000}"/>
    <cellStyle name="Komma 2 3 6 2 2 2 5" xfId="6075" xr:uid="{00000000-0005-0000-0000-000020220000}"/>
    <cellStyle name="Komma 2 3 6 2 2 2 5 2" xfId="16009" xr:uid="{00000000-0005-0000-0000-000021220000}"/>
    <cellStyle name="Komma 2 3 6 2 2 2 6" xfId="11229" xr:uid="{00000000-0005-0000-0000-000022220000}"/>
    <cellStyle name="Komma 2 3 6 2 2 3" xfId="1747" xr:uid="{00000000-0005-0000-0000-000023220000}"/>
    <cellStyle name="Komma 2 3 6 2 2 3 2" xfId="3498" xr:uid="{00000000-0005-0000-0000-000024220000}"/>
    <cellStyle name="Komma 2 3 6 2 2 3 2 2" xfId="8648" xr:uid="{00000000-0005-0000-0000-000025220000}"/>
    <cellStyle name="Komma 2 3 6 2 2 3 2 2 2" xfId="18354" xr:uid="{00000000-0005-0000-0000-000026220000}"/>
    <cellStyle name="Komma 2 3 6 2 2 3 2 3" xfId="13660" xr:uid="{00000000-0005-0000-0000-000027220000}"/>
    <cellStyle name="Komma 2 3 6 2 2 3 3" xfId="5216" xr:uid="{00000000-0005-0000-0000-000028220000}"/>
    <cellStyle name="Komma 2 3 6 2 2 3 3 2" xfId="10364" xr:uid="{00000000-0005-0000-0000-000029220000}"/>
    <cellStyle name="Komma 2 3 6 2 2 3 3 2 2" xfId="19918" xr:uid="{00000000-0005-0000-0000-00002A220000}"/>
    <cellStyle name="Komma 2 3 6 2 2 3 3 3" xfId="15226" xr:uid="{00000000-0005-0000-0000-00002B220000}"/>
    <cellStyle name="Komma 2 3 6 2 2 3 4" xfId="6932" xr:uid="{00000000-0005-0000-0000-00002C220000}"/>
    <cellStyle name="Komma 2 3 6 2 2 3 4 2" xfId="16790" xr:uid="{00000000-0005-0000-0000-00002D220000}"/>
    <cellStyle name="Komma 2 3 6 2 2 3 5" xfId="12092" xr:uid="{00000000-0005-0000-0000-00002E220000}"/>
    <cellStyle name="Komma 2 3 6 2 2 4" xfId="2636" xr:uid="{00000000-0005-0000-0000-00002F220000}"/>
    <cellStyle name="Komma 2 3 6 2 2 4 2" xfId="7790" xr:uid="{00000000-0005-0000-0000-000030220000}"/>
    <cellStyle name="Komma 2 3 6 2 2 4 2 2" xfId="17572" xr:uid="{00000000-0005-0000-0000-000031220000}"/>
    <cellStyle name="Komma 2 3 6 2 2 4 3" xfId="12878" xr:uid="{00000000-0005-0000-0000-000032220000}"/>
    <cellStyle name="Komma 2 3 6 2 2 5" xfId="4358" xr:uid="{00000000-0005-0000-0000-000033220000}"/>
    <cellStyle name="Komma 2 3 6 2 2 5 2" xfId="9506" xr:uid="{00000000-0005-0000-0000-000034220000}"/>
    <cellStyle name="Komma 2 3 6 2 2 5 2 2" xfId="19136" xr:uid="{00000000-0005-0000-0000-000035220000}"/>
    <cellStyle name="Komma 2 3 6 2 2 5 3" xfId="14444" xr:uid="{00000000-0005-0000-0000-000036220000}"/>
    <cellStyle name="Komma 2 3 6 2 2 6" xfId="6074" xr:uid="{00000000-0005-0000-0000-000037220000}"/>
    <cellStyle name="Komma 2 3 6 2 2 6 2" xfId="16008" xr:uid="{00000000-0005-0000-0000-000038220000}"/>
    <cellStyle name="Komma 2 3 6 2 2 7" xfId="11228" xr:uid="{00000000-0005-0000-0000-000039220000}"/>
    <cellStyle name="Komma 2 3 6 2 3" xfId="404" xr:uid="{00000000-0005-0000-0000-00003A220000}"/>
    <cellStyle name="Komma 2 3 6 2 3 2" xfId="1749" xr:uid="{00000000-0005-0000-0000-00003B220000}"/>
    <cellStyle name="Komma 2 3 6 2 3 2 2" xfId="3500" xr:uid="{00000000-0005-0000-0000-00003C220000}"/>
    <cellStyle name="Komma 2 3 6 2 3 2 2 2" xfId="8650" xr:uid="{00000000-0005-0000-0000-00003D220000}"/>
    <cellStyle name="Komma 2 3 6 2 3 2 2 2 2" xfId="18356" xr:uid="{00000000-0005-0000-0000-00003E220000}"/>
    <cellStyle name="Komma 2 3 6 2 3 2 2 3" xfId="13662" xr:uid="{00000000-0005-0000-0000-00003F220000}"/>
    <cellStyle name="Komma 2 3 6 2 3 2 3" xfId="5218" xr:uid="{00000000-0005-0000-0000-000040220000}"/>
    <cellStyle name="Komma 2 3 6 2 3 2 3 2" xfId="10366" xr:uid="{00000000-0005-0000-0000-000041220000}"/>
    <cellStyle name="Komma 2 3 6 2 3 2 3 2 2" xfId="19920" xr:uid="{00000000-0005-0000-0000-000042220000}"/>
    <cellStyle name="Komma 2 3 6 2 3 2 3 3" xfId="15228" xr:uid="{00000000-0005-0000-0000-000043220000}"/>
    <cellStyle name="Komma 2 3 6 2 3 2 4" xfId="6934" xr:uid="{00000000-0005-0000-0000-000044220000}"/>
    <cellStyle name="Komma 2 3 6 2 3 2 4 2" xfId="16792" xr:uid="{00000000-0005-0000-0000-000045220000}"/>
    <cellStyle name="Komma 2 3 6 2 3 2 5" xfId="12094" xr:uid="{00000000-0005-0000-0000-000046220000}"/>
    <cellStyle name="Komma 2 3 6 2 3 3" xfId="2638" xr:uid="{00000000-0005-0000-0000-000047220000}"/>
    <cellStyle name="Komma 2 3 6 2 3 3 2" xfId="7792" xr:uid="{00000000-0005-0000-0000-000048220000}"/>
    <cellStyle name="Komma 2 3 6 2 3 3 2 2" xfId="17574" xr:uid="{00000000-0005-0000-0000-000049220000}"/>
    <cellStyle name="Komma 2 3 6 2 3 3 3" xfId="12880" xr:uid="{00000000-0005-0000-0000-00004A220000}"/>
    <cellStyle name="Komma 2 3 6 2 3 4" xfId="4360" xr:uid="{00000000-0005-0000-0000-00004B220000}"/>
    <cellStyle name="Komma 2 3 6 2 3 4 2" xfId="9508" xr:uid="{00000000-0005-0000-0000-00004C220000}"/>
    <cellStyle name="Komma 2 3 6 2 3 4 2 2" xfId="19138" xr:uid="{00000000-0005-0000-0000-00004D220000}"/>
    <cellStyle name="Komma 2 3 6 2 3 4 3" xfId="14446" xr:uid="{00000000-0005-0000-0000-00004E220000}"/>
    <cellStyle name="Komma 2 3 6 2 3 5" xfId="6076" xr:uid="{00000000-0005-0000-0000-00004F220000}"/>
    <cellStyle name="Komma 2 3 6 2 3 5 2" xfId="16010" xr:uid="{00000000-0005-0000-0000-000050220000}"/>
    <cellStyle name="Komma 2 3 6 2 3 6" xfId="11230" xr:uid="{00000000-0005-0000-0000-000051220000}"/>
    <cellStyle name="Komma 2 3 6 2 4" xfId="405" xr:uid="{00000000-0005-0000-0000-000052220000}"/>
    <cellStyle name="Komma 2 3 6 2 4 2" xfId="1750" xr:uid="{00000000-0005-0000-0000-000053220000}"/>
    <cellStyle name="Komma 2 3 6 2 4 2 2" xfId="3501" xr:uid="{00000000-0005-0000-0000-000054220000}"/>
    <cellStyle name="Komma 2 3 6 2 4 2 2 2" xfId="8651" xr:uid="{00000000-0005-0000-0000-000055220000}"/>
    <cellStyle name="Komma 2 3 6 2 4 2 2 2 2" xfId="18357" xr:uid="{00000000-0005-0000-0000-000056220000}"/>
    <cellStyle name="Komma 2 3 6 2 4 2 2 3" xfId="13663" xr:uid="{00000000-0005-0000-0000-000057220000}"/>
    <cellStyle name="Komma 2 3 6 2 4 2 3" xfId="5219" xr:uid="{00000000-0005-0000-0000-000058220000}"/>
    <cellStyle name="Komma 2 3 6 2 4 2 3 2" xfId="10367" xr:uid="{00000000-0005-0000-0000-000059220000}"/>
    <cellStyle name="Komma 2 3 6 2 4 2 3 2 2" xfId="19921" xr:uid="{00000000-0005-0000-0000-00005A220000}"/>
    <cellStyle name="Komma 2 3 6 2 4 2 3 3" xfId="15229" xr:uid="{00000000-0005-0000-0000-00005B220000}"/>
    <cellStyle name="Komma 2 3 6 2 4 2 4" xfId="6935" xr:uid="{00000000-0005-0000-0000-00005C220000}"/>
    <cellStyle name="Komma 2 3 6 2 4 2 4 2" xfId="16793" xr:uid="{00000000-0005-0000-0000-00005D220000}"/>
    <cellStyle name="Komma 2 3 6 2 4 2 5" xfId="12095" xr:uid="{00000000-0005-0000-0000-00005E220000}"/>
    <cellStyle name="Komma 2 3 6 2 4 3" xfId="2639" xr:uid="{00000000-0005-0000-0000-00005F220000}"/>
    <cellStyle name="Komma 2 3 6 2 4 3 2" xfId="7793" xr:uid="{00000000-0005-0000-0000-000060220000}"/>
    <cellStyle name="Komma 2 3 6 2 4 3 2 2" xfId="17575" xr:uid="{00000000-0005-0000-0000-000061220000}"/>
    <cellStyle name="Komma 2 3 6 2 4 3 3" xfId="12881" xr:uid="{00000000-0005-0000-0000-000062220000}"/>
    <cellStyle name="Komma 2 3 6 2 4 4" xfId="4361" xr:uid="{00000000-0005-0000-0000-000063220000}"/>
    <cellStyle name="Komma 2 3 6 2 4 4 2" xfId="9509" xr:uid="{00000000-0005-0000-0000-000064220000}"/>
    <cellStyle name="Komma 2 3 6 2 4 4 2 2" xfId="19139" xr:uid="{00000000-0005-0000-0000-000065220000}"/>
    <cellStyle name="Komma 2 3 6 2 4 4 3" xfId="14447" xr:uid="{00000000-0005-0000-0000-000066220000}"/>
    <cellStyle name="Komma 2 3 6 2 4 5" xfId="6077" xr:uid="{00000000-0005-0000-0000-000067220000}"/>
    <cellStyle name="Komma 2 3 6 2 4 5 2" xfId="16011" xr:uid="{00000000-0005-0000-0000-000068220000}"/>
    <cellStyle name="Komma 2 3 6 2 4 6" xfId="11231" xr:uid="{00000000-0005-0000-0000-000069220000}"/>
    <cellStyle name="Komma 2 3 6 2 5" xfId="1746" xr:uid="{00000000-0005-0000-0000-00006A220000}"/>
    <cellStyle name="Komma 2 3 6 2 5 2" xfId="3497" xr:uid="{00000000-0005-0000-0000-00006B220000}"/>
    <cellStyle name="Komma 2 3 6 2 5 2 2" xfId="8647" xr:uid="{00000000-0005-0000-0000-00006C220000}"/>
    <cellStyle name="Komma 2 3 6 2 5 2 2 2" xfId="18353" xr:uid="{00000000-0005-0000-0000-00006D220000}"/>
    <cellStyle name="Komma 2 3 6 2 5 2 3" xfId="13659" xr:uid="{00000000-0005-0000-0000-00006E220000}"/>
    <cellStyle name="Komma 2 3 6 2 5 3" xfId="5215" xr:uid="{00000000-0005-0000-0000-00006F220000}"/>
    <cellStyle name="Komma 2 3 6 2 5 3 2" xfId="10363" xr:uid="{00000000-0005-0000-0000-000070220000}"/>
    <cellStyle name="Komma 2 3 6 2 5 3 2 2" xfId="19917" xr:uid="{00000000-0005-0000-0000-000071220000}"/>
    <cellStyle name="Komma 2 3 6 2 5 3 3" xfId="15225" xr:uid="{00000000-0005-0000-0000-000072220000}"/>
    <cellStyle name="Komma 2 3 6 2 5 4" xfId="6931" xr:uid="{00000000-0005-0000-0000-000073220000}"/>
    <cellStyle name="Komma 2 3 6 2 5 4 2" xfId="16789" xr:uid="{00000000-0005-0000-0000-000074220000}"/>
    <cellStyle name="Komma 2 3 6 2 5 5" xfId="12091" xr:uid="{00000000-0005-0000-0000-000075220000}"/>
    <cellStyle name="Komma 2 3 6 2 6" xfId="2635" xr:uid="{00000000-0005-0000-0000-000076220000}"/>
    <cellStyle name="Komma 2 3 6 2 6 2" xfId="7789" xr:uid="{00000000-0005-0000-0000-000077220000}"/>
    <cellStyle name="Komma 2 3 6 2 6 2 2" xfId="17571" xr:uid="{00000000-0005-0000-0000-000078220000}"/>
    <cellStyle name="Komma 2 3 6 2 6 3" xfId="12877" xr:uid="{00000000-0005-0000-0000-000079220000}"/>
    <cellStyle name="Komma 2 3 6 2 7" xfId="4357" xr:uid="{00000000-0005-0000-0000-00007A220000}"/>
    <cellStyle name="Komma 2 3 6 2 7 2" xfId="9505" xr:uid="{00000000-0005-0000-0000-00007B220000}"/>
    <cellStyle name="Komma 2 3 6 2 7 2 2" xfId="19135" xr:uid="{00000000-0005-0000-0000-00007C220000}"/>
    <cellStyle name="Komma 2 3 6 2 7 3" xfId="14443" xr:uid="{00000000-0005-0000-0000-00007D220000}"/>
    <cellStyle name="Komma 2 3 6 2 8" xfId="6073" xr:uid="{00000000-0005-0000-0000-00007E220000}"/>
    <cellStyle name="Komma 2 3 6 2 8 2" xfId="16007" xr:uid="{00000000-0005-0000-0000-00007F220000}"/>
    <cellStyle name="Komma 2 3 6 2 9" xfId="11227" xr:uid="{00000000-0005-0000-0000-000080220000}"/>
    <cellStyle name="Komma 2 3 6 3" xfId="406" xr:uid="{00000000-0005-0000-0000-000081220000}"/>
    <cellStyle name="Komma 2 3 6 3 2" xfId="407" xr:uid="{00000000-0005-0000-0000-000082220000}"/>
    <cellStyle name="Komma 2 3 6 3 2 2" xfId="1752" xr:uid="{00000000-0005-0000-0000-000083220000}"/>
    <cellStyle name="Komma 2 3 6 3 2 2 2" xfId="3503" xr:uid="{00000000-0005-0000-0000-000084220000}"/>
    <cellStyle name="Komma 2 3 6 3 2 2 2 2" xfId="8653" xr:uid="{00000000-0005-0000-0000-000085220000}"/>
    <cellStyle name="Komma 2 3 6 3 2 2 2 2 2" xfId="18359" xr:uid="{00000000-0005-0000-0000-000086220000}"/>
    <cellStyle name="Komma 2 3 6 3 2 2 2 3" xfId="13665" xr:uid="{00000000-0005-0000-0000-000087220000}"/>
    <cellStyle name="Komma 2 3 6 3 2 2 3" xfId="5221" xr:uid="{00000000-0005-0000-0000-000088220000}"/>
    <cellStyle name="Komma 2 3 6 3 2 2 3 2" xfId="10369" xr:uid="{00000000-0005-0000-0000-000089220000}"/>
    <cellStyle name="Komma 2 3 6 3 2 2 3 2 2" xfId="19923" xr:uid="{00000000-0005-0000-0000-00008A220000}"/>
    <cellStyle name="Komma 2 3 6 3 2 2 3 3" xfId="15231" xr:uid="{00000000-0005-0000-0000-00008B220000}"/>
    <cellStyle name="Komma 2 3 6 3 2 2 4" xfId="6937" xr:uid="{00000000-0005-0000-0000-00008C220000}"/>
    <cellStyle name="Komma 2 3 6 3 2 2 4 2" xfId="16795" xr:uid="{00000000-0005-0000-0000-00008D220000}"/>
    <cellStyle name="Komma 2 3 6 3 2 2 5" xfId="12097" xr:uid="{00000000-0005-0000-0000-00008E220000}"/>
    <cellStyle name="Komma 2 3 6 3 2 3" xfId="2641" xr:uid="{00000000-0005-0000-0000-00008F220000}"/>
    <cellStyle name="Komma 2 3 6 3 2 3 2" xfId="7795" xr:uid="{00000000-0005-0000-0000-000090220000}"/>
    <cellStyle name="Komma 2 3 6 3 2 3 2 2" xfId="17577" xr:uid="{00000000-0005-0000-0000-000091220000}"/>
    <cellStyle name="Komma 2 3 6 3 2 3 3" xfId="12883" xr:uid="{00000000-0005-0000-0000-000092220000}"/>
    <cellStyle name="Komma 2 3 6 3 2 4" xfId="4363" xr:uid="{00000000-0005-0000-0000-000093220000}"/>
    <cellStyle name="Komma 2 3 6 3 2 4 2" xfId="9511" xr:uid="{00000000-0005-0000-0000-000094220000}"/>
    <cellStyle name="Komma 2 3 6 3 2 4 2 2" xfId="19141" xr:uid="{00000000-0005-0000-0000-000095220000}"/>
    <cellStyle name="Komma 2 3 6 3 2 4 3" xfId="14449" xr:uid="{00000000-0005-0000-0000-000096220000}"/>
    <cellStyle name="Komma 2 3 6 3 2 5" xfId="6079" xr:uid="{00000000-0005-0000-0000-000097220000}"/>
    <cellStyle name="Komma 2 3 6 3 2 5 2" xfId="16013" xr:uid="{00000000-0005-0000-0000-000098220000}"/>
    <cellStyle name="Komma 2 3 6 3 2 6" xfId="11233" xr:uid="{00000000-0005-0000-0000-000099220000}"/>
    <cellStyle name="Komma 2 3 6 3 3" xfId="1751" xr:uid="{00000000-0005-0000-0000-00009A220000}"/>
    <cellStyle name="Komma 2 3 6 3 3 2" xfId="3502" xr:uid="{00000000-0005-0000-0000-00009B220000}"/>
    <cellStyle name="Komma 2 3 6 3 3 2 2" xfId="8652" xr:uid="{00000000-0005-0000-0000-00009C220000}"/>
    <cellStyle name="Komma 2 3 6 3 3 2 2 2" xfId="18358" xr:uid="{00000000-0005-0000-0000-00009D220000}"/>
    <cellStyle name="Komma 2 3 6 3 3 2 3" xfId="13664" xr:uid="{00000000-0005-0000-0000-00009E220000}"/>
    <cellStyle name="Komma 2 3 6 3 3 3" xfId="5220" xr:uid="{00000000-0005-0000-0000-00009F220000}"/>
    <cellStyle name="Komma 2 3 6 3 3 3 2" xfId="10368" xr:uid="{00000000-0005-0000-0000-0000A0220000}"/>
    <cellStyle name="Komma 2 3 6 3 3 3 2 2" xfId="19922" xr:uid="{00000000-0005-0000-0000-0000A1220000}"/>
    <cellStyle name="Komma 2 3 6 3 3 3 3" xfId="15230" xr:uid="{00000000-0005-0000-0000-0000A2220000}"/>
    <cellStyle name="Komma 2 3 6 3 3 4" xfId="6936" xr:uid="{00000000-0005-0000-0000-0000A3220000}"/>
    <cellStyle name="Komma 2 3 6 3 3 4 2" xfId="16794" xr:uid="{00000000-0005-0000-0000-0000A4220000}"/>
    <cellStyle name="Komma 2 3 6 3 3 5" xfId="12096" xr:uid="{00000000-0005-0000-0000-0000A5220000}"/>
    <cellStyle name="Komma 2 3 6 3 4" xfId="2640" xr:uid="{00000000-0005-0000-0000-0000A6220000}"/>
    <cellStyle name="Komma 2 3 6 3 4 2" xfId="7794" xr:uid="{00000000-0005-0000-0000-0000A7220000}"/>
    <cellStyle name="Komma 2 3 6 3 4 2 2" xfId="17576" xr:uid="{00000000-0005-0000-0000-0000A8220000}"/>
    <cellStyle name="Komma 2 3 6 3 4 3" xfId="12882" xr:uid="{00000000-0005-0000-0000-0000A9220000}"/>
    <cellStyle name="Komma 2 3 6 3 5" xfId="4362" xr:uid="{00000000-0005-0000-0000-0000AA220000}"/>
    <cellStyle name="Komma 2 3 6 3 5 2" xfId="9510" xr:uid="{00000000-0005-0000-0000-0000AB220000}"/>
    <cellStyle name="Komma 2 3 6 3 5 2 2" xfId="19140" xr:uid="{00000000-0005-0000-0000-0000AC220000}"/>
    <cellStyle name="Komma 2 3 6 3 5 3" xfId="14448" xr:uid="{00000000-0005-0000-0000-0000AD220000}"/>
    <cellStyle name="Komma 2 3 6 3 6" xfId="6078" xr:uid="{00000000-0005-0000-0000-0000AE220000}"/>
    <cellStyle name="Komma 2 3 6 3 6 2" xfId="16012" xr:uid="{00000000-0005-0000-0000-0000AF220000}"/>
    <cellStyle name="Komma 2 3 6 3 7" xfId="11232" xr:uid="{00000000-0005-0000-0000-0000B0220000}"/>
    <cellStyle name="Komma 2 3 6 4" xfId="408" xr:uid="{00000000-0005-0000-0000-0000B1220000}"/>
    <cellStyle name="Komma 2 3 6 4 2" xfId="1753" xr:uid="{00000000-0005-0000-0000-0000B2220000}"/>
    <cellStyle name="Komma 2 3 6 4 2 2" xfId="3504" xr:uid="{00000000-0005-0000-0000-0000B3220000}"/>
    <cellStyle name="Komma 2 3 6 4 2 2 2" xfId="8654" xr:uid="{00000000-0005-0000-0000-0000B4220000}"/>
    <cellStyle name="Komma 2 3 6 4 2 2 2 2" xfId="18360" xr:uid="{00000000-0005-0000-0000-0000B5220000}"/>
    <cellStyle name="Komma 2 3 6 4 2 2 3" xfId="13666" xr:uid="{00000000-0005-0000-0000-0000B6220000}"/>
    <cellStyle name="Komma 2 3 6 4 2 3" xfId="5222" xr:uid="{00000000-0005-0000-0000-0000B7220000}"/>
    <cellStyle name="Komma 2 3 6 4 2 3 2" xfId="10370" xr:uid="{00000000-0005-0000-0000-0000B8220000}"/>
    <cellStyle name="Komma 2 3 6 4 2 3 2 2" xfId="19924" xr:uid="{00000000-0005-0000-0000-0000B9220000}"/>
    <cellStyle name="Komma 2 3 6 4 2 3 3" xfId="15232" xr:uid="{00000000-0005-0000-0000-0000BA220000}"/>
    <cellStyle name="Komma 2 3 6 4 2 4" xfId="6938" xr:uid="{00000000-0005-0000-0000-0000BB220000}"/>
    <cellStyle name="Komma 2 3 6 4 2 4 2" xfId="16796" xr:uid="{00000000-0005-0000-0000-0000BC220000}"/>
    <cellStyle name="Komma 2 3 6 4 2 5" xfId="12098" xr:uid="{00000000-0005-0000-0000-0000BD220000}"/>
    <cellStyle name="Komma 2 3 6 4 3" xfId="2642" xr:uid="{00000000-0005-0000-0000-0000BE220000}"/>
    <cellStyle name="Komma 2 3 6 4 3 2" xfId="7796" xr:uid="{00000000-0005-0000-0000-0000BF220000}"/>
    <cellStyle name="Komma 2 3 6 4 3 2 2" xfId="17578" xr:uid="{00000000-0005-0000-0000-0000C0220000}"/>
    <cellStyle name="Komma 2 3 6 4 3 3" xfId="12884" xr:uid="{00000000-0005-0000-0000-0000C1220000}"/>
    <cellStyle name="Komma 2 3 6 4 4" xfId="4364" xr:uid="{00000000-0005-0000-0000-0000C2220000}"/>
    <cellStyle name="Komma 2 3 6 4 4 2" xfId="9512" xr:uid="{00000000-0005-0000-0000-0000C3220000}"/>
    <cellStyle name="Komma 2 3 6 4 4 2 2" xfId="19142" xr:uid="{00000000-0005-0000-0000-0000C4220000}"/>
    <cellStyle name="Komma 2 3 6 4 4 3" xfId="14450" xr:uid="{00000000-0005-0000-0000-0000C5220000}"/>
    <cellStyle name="Komma 2 3 6 4 5" xfId="6080" xr:uid="{00000000-0005-0000-0000-0000C6220000}"/>
    <cellStyle name="Komma 2 3 6 4 5 2" xfId="16014" xr:uid="{00000000-0005-0000-0000-0000C7220000}"/>
    <cellStyle name="Komma 2 3 6 4 6" xfId="11234" xr:uid="{00000000-0005-0000-0000-0000C8220000}"/>
    <cellStyle name="Komma 2 3 6 5" xfId="409" xr:uid="{00000000-0005-0000-0000-0000C9220000}"/>
    <cellStyle name="Komma 2 3 6 5 2" xfId="1754" xr:uid="{00000000-0005-0000-0000-0000CA220000}"/>
    <cellStyle name="Komma 2 3 6 5 2 2" xfId="3505" xr:uid="{00000000-0005-0000-0000-0000CB220000}"/>
    <cellStyle name="Komma 2 3 6 5 2 2 2" xfId="8655" xr:uid="{00000000-0005-0000-0000-0000CC220000}"/>
    <cellStyle name="Komma 2 3 6 5 2 2 2 2" xfId="18361" xr:uid="{00000000-0005-0000-0000-0000CD220000}"/>
    <cellStyle name="Komma 2 3 6 5 2 2 3" xfId="13667" xr:uid="{00000000-0005-0000-0000-0000CE220000}"/>
    <cellStyle name="Komma 2 3 6 5 2 3" xfId="5223" xr:uid="{00000000-0005-0000-0000-0000CF220000}"/>
    <cellStyle name="Komma 2 3 6 5 2 3 2" xfId="10371" xr:uid="{00000000-0005-0000-0000-0000D0220000}"/>
    <cellStyle name="Komma 2 3 6 5 2 3 2 2" xfId="19925" xr:uid="{00000000-0005-0000-0000-0000D1220000}"/>
    <cellStyle name="Komma 2 3 6 5 2 3 3" xfId="15233" xr:uid="{00000000-0005-0000-0000-0000D2220000}"/>
    <cellStyle name="Komma 2 3 6 5 2 4" xfId="6939" xr:uid="{00000000-0005-0000-0000-0000D3220000}"/>
    <cellStyle name="Komma 2 3 6 5 2 4 2" xfId="16797" xr:uid="{00000000-0005-0000-0000-0000D4220000}"/>
    <cellStyle name="Komma 2 3 6 5 2 5" xfId="12099" xr:uid="{00000000-0005-0000-0000-0000D5220000}"/>
    <cellStyle name="Komma 2 3 6 5 3" xfId="2643" xr:uid="{00000000-0005-0000-0000-0000D6220000}"/>
    <cellStyle name="Komma 2 3 6 5 3 2" xfId="7797" xr:uid="{00000000-0005-0000-0000-0000D7220000}"/>
    <cellStyle name="Komma 2 3 6 5 3 2 2" xfId="17579" xr:uid="{00000000-0005-0000-0000-0000D8220000}"/>
    <cellStyle name="Komma 2 3 6 5 3 3" xfId="12885" xr:uid="{00000000-0005-0000-0000-0000D9220000}"/>
    <cellStyle name="Komma 2 3 6 5 4" xfId="4365" xr:uid="{00000000-0005-0000-0000-0000DA220000}"/>
    <cellStyle name="Komma 2 3 6 5 4 2" xfId="9513" xr:uid="{00000000-0005-0000-0000-0000DB220000}"/>
    <cellStyle name="Komma 2 3 6 5 4 2 2" xfId="19143" xr:uid="{00000000-0005-0000-0000-0000DC220000}"/>
    <cellStyle name="Komma 2 3 6 5 4 3" xfId="14451" xr:uid="{00000000-0005-0000-0000-0000DD220000}"/>
    <cellStyle name="Komma 2 3 6 5 5" xfId="6081" xr:uid="{00000000-0005-0000-0000-0000DE220000}"/>
    <cellStyle name="Komma 2 3 6 5 5 2" xfId="16015" xr:uid="{00000000-0005-0000-0000-0000DF220000}"/>
    <cellStyle name="Komma 2 3 6 5 6" xfId="11235" xr:uid="{00000000-0005-0000-0000-0000E0220000}"/>
    <cellStyle name="Komma 2 3 6 6" xfId="1745" xr:uid="{00000000-0005-0000-0000-0000E1220000}"/>
    <cellStyle name="Komma 2 3 6 6 2" xfId="3496" xr:uid="{00000000-0005-0000-0000-0000E2220000}"/>
    <cellStyle name="Komma 2 3 6 6 2 2" xfId="8646" xr:uid="{00000000-0005-0000-0000-0000E3220000}"/>
    <cellStyle name="Komma 2 3 6 6 2 2 2" xfId="18352" xr:uid="{00000000-0005-0000-0000-0000E4220000}"/>
    <cellStyle name="Komma 2 3 6 6 2 3" xfId="13658" xr:uid="{00000000-0005-0000-0000-0000E5220000}"/>
    <cellStyle name="Komma 2 3 6 6 3" xfId="5214" xr:uid="{00000000-0005-0000-0000-0000E6220000}"/>
    <cellStyle name="Komma 2 3 6 6 3 2" xfId="10362" xr:uid="{00000000-0005-0000-0000-0000E7220000}"/>
    <cellStyle name="Komma 2 3 6 6 3 2 2" xfId="19916" xr:uid="{00000000-0005-0000-0000-0000E8220000}"/>
    <cellStyle name="Komma 2 3 6 6 3 3" xfId="15224" xr:uid="{00000000-0005-0000-0000-0000E9220000}"/>
    <cellStyle name="Komma 2 3 6 6 4" xfId="6930" xr:uid="{00000000-0005-0000-0000-0000EA220000}"/>
    <cellStyle name="Komma 2 3 6 6 4 2" xfId="16788" xr:uid="{00000000-0005-0000-0000-0000EB220000}"/>
    <cellStyle name="Komma 2 3 6 6 5" xfId="12090" xr:uid="{00000000-0005-0000-0000-0000EC220000}"/>
    <cellStyle name="Komma 2 3 6 7" xfId="2634" xr:uid="{00000000-0005-0000-0000-0000ED220000}"/>
    <cellStyle name="Komma 2 3 6 7 2" xfId="7788" xr:uid="{00000000-0005-0000-0000-0000EE220000}"/>
    <cellStyle name="Komma 2 3 6 7 2 2" xfId="17570" xr:uid="{00000000-0005-0000-0000-0000EF220000}"/>
    <cellStyle name="Komma 2 3 6 7 3" xfId="12876" xr:uid="{00000000-0005-0000-0000-0000F0220000}"/>
    <cellStyle name="Komma 2 3 6 8" xfId="4356" xr:uid="{00000000-0005-0000-0000-0000F1220000}"/>
    <cellStyle name="Komma 2 3 6 8 2" xfId="9504" xr:uid="{00000000-0005-0000-0000-0000F2220000}"/>
    <cellStyle name="Komma 2 3 6 8 2 2" xfId="19134" xr:uid="{00000000-0005-0000-0000-0000F3220000}"/>
    <cellStyle name="Komma 2 3 6 8 3" xfId="14442" xr:uid="{00000000-0005-0000-0000-0000F4220000}"/>
    <cellStyle name="Komma 2 3 6 9" xfId="6072" xr:uid="{00000000-0005-0000-0000-0000F5220000}"/>
    <cellStyle name="Komma 2 3 6 9 2" xfId="16006" xr:uid="{00000000-0005-0000-0000-0000F6220000}"/>
    <cellStyle name="Komma 2 3 7" xfId="410" xr:uid="{00000000-0005-0000-0000-0000F7220000}"/>
    <cellStyle name="Komma 2 3 7 2" xfId="411" xr:uid="{00000000-0005-0000-0000-0000F8220000}"/>
    <cellStyle name="Komma 2 3 7 2 2" xfId="412" xr:uid="{00000000-0005-0000-0000-0000F9220000}"/>
    <cellStyle name="Komma 2 3 7 2 2 2" xfId="1757" xr:uid="{00000000-0005-0000-0000-0000FA220000}"/>
    <cellStyle name="Komma 2 3 7 2 2 2 2" xfId="3508" xr:uid="{00000000-0005-0000-0000-0000FB220000}"/>
    <cellStyle name="Komma 2 3 7 2 2 2 2 2" xfId="8658" xr:uid="{00000000-0005-0000-0000-0000FC220000}"/>
    <cellStyle name="Komma 2 3 7 2 2 2 2 2 2" xfId="18364" xr:uid="{00000000-0005-0000-0000-0000FD220000}"/>
    <cellStyle name="Komma 2 3 7 2 2 2 2 3" xfId="13670" xr:uid="{00000000-0005-0000-0000-0000FE220000}"/>
    <cellStyle name="Komma 2 3 7 2 2 2 3" xfId="5226" xr:uid="{00000000-0005-0000-0000-0000FF220000}"/>
    <cellStyle name="Komma 2 3 7 2 2 2 3 2" xfId="10374" xr:uid="{00000000-0005-0000-0000-000000230000}"/>
    <cellStyle name="Komma 2 3 7 2 2 2 3 2 2" xfId="19928" xr:uid="{00000000-0005-0000-0000-000001230000}"/>
    <cellStyle name="Komma 2 3 7 2 2 2 3 3" xfId="15236" xr:uid="{00000000-0005-0000-0000-000002230000}"/>
    <cellStyle name="Komma 2 3 7 2 2 2 4" xfId="6942" xr:uid="{00000000-0005-0000-0000-000003230000}"/>
    <cellStyle name="Komma 2 3 7 2 2 2 4 2" xfId="16800" xr:uid="{00000000-0005-0000-0000-000004230000}"/>
    <cellStyle name="Komma 2 3 7 2 2 2 5" xfId="12102" xr:uid="{00000000-0005-0000-0000-000005230000}"/>
    <cellStyle name="Komma 2 3 7 2 2 3" xfId="2646" xr:uid="{00000000-0005-0000-0000-000006230000}"/>
    <cellStyle name="Komma 2 3 7 2 2 3 2" xfId="7800" xr:uid="{00000000-0005-0000-0000-000007230000}"/>
    <cellStyle name="Komma 2 3 7 2 2 3 2 2" xfId="17582" xr:uid="{00000000-0005-0000-0000-000008230000}"/>
    <cellStyle name="Komma 2 3 7 2 2 3 3" xfId="12888" xr:uid="{00000000-0005-0000-0000-000009230000}"/>
    <cellStyle name="Komma 2 3 7 2 2 4" xfId="4368" xr:uid="{00000000-0005-0000-0000-00000A230000}"/>
    <cellStyle name="Komma 2 3 7 2 2 4 2" xfId="9516" xr:uid="{00000000-0005-0000-0000-00000B230000}"/>
    <cellStyle name="Komma 2 3 7 2 2 4 2 2" xfId="19146" xr:uid="{00000000-0005-0000-0000-00000C230000}"/>
    <cellStyle name="Komma 2 3 7 2 2 4 3" xfId="14454" xr:uid="{00000000-0005-0000-0000-00000D230000}"/>
    <cellStyle name="Komma 2 3 7 2 2 5" xfId="6084" xr:uid="{00000000-0005-0000-0000-00000E230000}"/>
    <cellStyle name="Komma 2 3 7 2 2 5 2" xfId="16018" xr:uid="{00000000-0005-0000-0000-00000F230000}"/>
    <cellStyle name="Komma 2 3 7 2 2 6" xfId="11238" xr:uid="{00000000-0005-0000-0000-000010230000}"/>
    <cellStyle name="Komma 2 3 7 2 3" xfId="1756" xr:uid="{00000000-0005-0000-0000-000011230000}"/>
    <cellStyle name="Komma 2 3 7 2 3 2" xfId="3507" xr:uid="{00000000-0005-0000-0000-000012230000}"/>
    <cellStyle name="Komma 2 3 7 2 3 2 2" xfId="8657" xr:uid="{00000000-0005-0000-0000-000013230000}"/>
    <cellStyle name="Komma 2 3 7 2 3 2 2 2" xfId="18363" xr:uid="{00000000-0005-0000-0000-000014230000}"/>
    <cellStyle name="Komma 2 3 7 2 3 2 3" xfId="13669" xr:uid="{00000000-0005-0000-0000-000015230000}"/>
    <cellStyle name="Komma 2 3 7 2 3 3" xfId="5225" xr:uid="{00000000-0005-0000-0000-000016230000}"/>
    <cellStyle name="Komma 2 3 7 2 3 3 2" xfId="10373" xr:uid="{00000000-0005-0000-0000-000017230000}"/>
    <cellStyle name="Komma 2 3 7 2 3 3 2 2" xfId="19927" xr:uid="{00000000-0005-0000-0000-000018230000}"/>
    <cellStyle name="Komma 2 3 7 2 3 3 3" xfId="15235" xr:uid="{00000000-0005-0000-0000-000019230000}"/>
    <cellStyle name="Komma 2 3 7 2 3 4" xfId="6941" xr:uid="{00000000-0005-0000-0000-00001A230000}"/>
    <cellStyle name="Komma 2 3 7 2 3 4 2" xfId="16799" xr:uid="{00000000-0005-0000-0000-00001B230000}"/>
    <cellStyle name="Komma 2 3 7 2 3 5" xfId="12101" xr:uid="{00000000-0005-0000-0000-00001C230000}"/>
    <cellStyle name="Komma 2 3 7 2 4" xfId="2645" xr:uid="{00000000-0005-0000-0000-00001D230000}"/>
    <cellStyle name="Komma 2 3 7 2 4 2" xfId="7799" xr:uid="{00000000-0005-0000-0000-00001E230000}"/>
    <cellStyle name="Komma 2 3 7 2 4 2 2" xfId="17581" xr:uid="{00000000-0005-0000-0000-00001F230000}"/>
    <cellStyle name="Komma 2 3 7 2 4 3" xfId="12887" xr:uid="{00000000-0005-0000-0000-000020230000}"/>
    <cellStyle name="Komma 2 3 7 2 5" xfId="4367" xr:uid="{00000000-0005-0000-0000-000021230000}"/>
    <cellStyle name="Komma 2 3 7 2 5 2" xfId="9515" xr:uid="{00000000-0005-0000-0000-000022230000}"/>
    <cellStyle name="Komma 2 3 7 2 5 2 2" xfId="19145" xr:uid="{00000000-0005-0000-0000-000023230000}"/>
    <cellStyle name="Komma 2 3 7 2 5 3" xfId="14453" xr:uid="{00000000-0005-0000-0000-000024230000}"/>
    <cellStyle name="Komma 2 3 7 2 6" xfId="6083" xr:uid="{00000000-0005-0000-0000-000025230000}"/>
    <cellStyle name="Komma 2 3 7 2 6 2" xfId="16017" xr:uid="{00000000-0005-0000-0000-000026230000}"/>
    <cellStyle name="Komma 2 3 7 2 7" xfId="11237" xr:uid="{00000000-0005-0000-0000-000027230000}"/>
    <cellStyle name="Komma 2 3 7 3" xfId="413" xr:uid="{00000000-0005-0000-0000-000028230000}"/>
    <cellStyle name="Komma 2 3 7 3 2" xfId="1758" xr:uid="{00000000-0005-0000-0000-000029230000}"/>
    <cellStyle name="Komma 2 3 7 3 2 2" xfId="3509" xr:uid="{00000000-0005-0000-0000-00002A230000}"/>
    <cellStyle name="Komma 2 3 7 3 2 2 2" xfId="8659" xr:uid="{00000000-0005-0000-0000-00002B230000}"/>
    <cellStyle name="Komma 2 3 7 3 2 2 2 2" xfId="18365" xr:uid="{00000000-0005-0000-0000-00002C230000}"/>
    <cellStyle name="Komma 2 3 7 3 2 2 3" xfId="13671" xr:uid="{00000000-0005-0000-0000-00002D230000}"/>
    <cellStyle name="Komma 2 3 7 3 2 3" xfId="5227" xr:uid="{00000000-0005-0000-0000-00002E230000}"/>
    <cellStyle name="Komma 2 3 7 3 2 3 2" xfId="10375" xr:uid="{00000000-0005-0000-0000-00002F230000}"/>
    <cellStyle name="Komma 2 3 7 3 2 3 2 2" xfId="19929" xr:uid="{00000000-0005-0000-0000-000030230000}"/>
    <cellStyle name="Komma 2 3 7 3 2 3 3" xfId="15237" xr:uid="{00000000-0005-0000-0000-000031230000}"/>
    <cellStyle name="Komma 2 3 7 3 2 4" xfId="6943" xr:uid="{00000000-0005-0000-0000-000032230000}"/>
    <cellStyle name="Komma 2 3 7 3 2 4 2" xfId="16801" xr:uid="{00000000-0005-0000-0000-000033230000}"/>
    <cellStyle name="Komma 2 3 7 3 2 5" xfId="12103" xr:uid="{00000000-0005-0000-0000-000034230000}"/>
    <cellStyle name="Komma 2 3 7 3 3" xfId="2647" xr:uid="{00000000-0005-0000-0000-000035230000}"/>
    <cellStyle name="Komma 2 3 7 3 3 2" xfId="7801" xr:uid="{00000000-0005-0000-0000-000036230000}"/>
    <cellStyle name="Komma 2 3 7 3 3 2 2" xfId="17583" xr:uid="{00000000-0005-0000-0000-000037230000}"/>
    <cellStyle name="Komma 2 3 7 3 3 3" xfId="12889" xr:uid="{00000000-0005-0000-0000-000038230000}"/>
    <cellStyle name="Komma 2 3 7 3 4" xfId="4369" xr:uid="{00000000-0005-0000-0000-000039230000}"/>
    <cellStyle name="Komma 2 3 7 3 4 2" xfId="9517" xr:uid="{00000000-0005-0000-0000-00003A230000}"/>
    <cellStyle name="Komma 2 3 7 3 4 2 2" xfId="19147" xr:uid="{00000000-0005-0000-0000-00003B230000}"/>
    <cellStyle name="Komma 2 3 7 3 4 3" xfId="14455" xr:uid="{00000000-0005-0000-0000-00003C230000}"/>
    <cellStyle name="Komma 2 3 7 3 5" xfId="6085" xr:uid="{00000000-0005-0000-0000-00003D230000}"/>
    <cellStyle name="Komma 2 3 7 3 5 2" xfId="16019" xr:uid="{00000000-0005-0000-0000-00003E230000}"/>
    <cellStyle name="Komma 2 3 7 3 6" xfId="11239" xr:uid="{00000000-0005-0000-0000-00003F230000}"/>
    <cellStyle name="Komma 2 3 7 4" xfId="414" xr:uid="{00000000-0005-0000-0000-000040230000}"/>
    <cellStyle name="Komma 2 3 7 4 2" xfId="1759" xr:uid="{00000000-0005-0000-0000-000041230000}"/>
    <cellStyle name="Komma 2 3 7 4 2 2" xfId="3510" xr:uid="{00000000-0005-0000-0000-000042230000}"/>
    <cellStyle name="Komma 2 3 7 4 2 2 2" xfId="8660" xr:uid="{00000000-0005-0000-0000-000043230000}"/>
    <cellStyle name="Komma 2 3 7 4 2 2 2 2" xfId="18366" xr:uid="{00000000-0005-0000-0000-000044230000}"/>
    <cellStyle name="Komma 2 3 7 4 2 2 3" xfId="13672" xr:uid="{00000000-0005-0000-0000-000045230000}"/>
    <cellStyle name="Komma 2 3 7 4 2 3" xfId="5228" xr:uid="{00000000-0005-0000-0000-000046230000}"/>
    <cellStyle name="Komma 2 3 7 4 2 3 2" xfId="10376" xr:uid="{00000000-0005-0000-0000-000047230000}"/>
    <cellStyle name="Komma 2 3 7 4 2 3 2 2" xfId="19930" xr:uid="{00000000-0005-0000-0000-000048230000}"/>
    <cellStyle name="Komma 2 3 7 4 2 3 3" xfId="15238" xr:uid="{00000000-0005-0000-0000-000049230000}"/>
    <cellStyle name="Komma 2 3 7 4 2 4" xfId="6944" xr:uid="{00000000-0005-0000-0000-00004A230000}"/>
    <cellStyle name="Komma 2 3 7 4 2 4 2" xfId="16802" xr:uid="{00000000-0005-0000-0000-00004B230000}"/>
    <cellStyle name="Komma 2 3 7 4 2 5" xfId="12104" xr:uid="{00000000-0005-0000-0000-00004C230000}"/>
    <cellStyle name="Komma 2 3 7 4 3" xfId="2648" xr:uid="{00000000-0005-0000-0000-00004D230000}"/>
    <cellStyle name="Komma 2 3 7 4 3 2" xfId="7802" xr:uid="{00000000-0005-0000-0000-00004E230000}"/>
    <cellStyle name="Komma 2 3 7 4 3 2 2" xfId="17584" xr:uid="{00000000-0005-0000-0000-00004F230000}"/>
    <cellStyle name="Komma 2 3 7 4 3 3" xfId="12890" xr:uid="{00000000-0005-0000-0000-000050230000}"/>
    <cellStyle name="Komma 2 3 7 4 4" xfId="4370" xr:uid="{00000000-0005-0000-0000-000051230000}"/>
    <cellStyle name="Komma 2 3 7 4 4 2" xfId="9518" xr:uid="{00000000-0005-0000-0000-000052230000}"/>
    <cellStyle name="Komma 2 3 7 4 4 2 2" xfId="19148" xr:uid="{00000000-0005-0000-0000-000053230000}"/>
    <cellStyle name="Komma 2 3 7 4 4 3" xfId="14456" xr:uid="{00000000-0005-0000-0000-000054230000}"/>
    <cellStyle name="Komma 2 3 7 4 5" xfId="6086" xr:uid="{00000000-0005-0000-0000-000055230000}"/>
    <cellStyle name="Komma 2 3 7 4 5 2" xfId="16020" xr:uid="{00000000-0005-0000-0000-000056230000}"/>
    <cellStyle name="Komma 2 3 7 4 6" xfId="11240" xr:uid="{00000000-0005-0000-0000-000057230000}"/>
    <cellStyle name="Komma 2 3 7 5" xfId="1755" xr:uid="{00000000-0005-0000-0000-000058230000}"/>
    <cellStyle name="Komma 2 3 7 5 2" xfId="3506" xr:uid="{00000000-0005-0000-0000-000059230000}"/>
    <cellStyle name="Komma 2 3 7 5 2 2" xfId="8656" xr:uid="{00000000-0005-0000-0000-00005A230000}"/>
    <cellStyle name="Komma 2 3 7 5 2 2 2" xfId="18362" xr:uid="{00000000-0005-0000-0000-00005B230000}"/>
    <cellStyle name="Komma 2 3 7 5 2 3" xfId="13668" xr:uid="{00000000-0005-0000-0000-00005C230000}"/>
    <cellStyle name="Komma 2 3 7 5 3" xfId="5224" xr:uid="{00000000-0005-0000-0000-00005D230000}"/>
    <cellStyle name="Komma 2 3 7 5 3 2" xfId="10372" xr:uid="{00000000-0005-0000-0000-00005E230000}"/>
    <cellStyle name="Komma 2 3 7 5 3 2 2" xfId="19926" xr:uid="{00000000-0005-0000-0000-00005F230000}"/>
    <cellStyle name="Komma 2 3 7 5 3 3" xfId="15234" xr:uid="{00000000-0005-0000-0000-000060230000}"/>
    <cellStyle name="Komma 2 3 7 5 4" xfId="6940" xr:uid="{00000000-0005-0000-0000-000061230000}"/>
    <cellStyle name="Komma 2 3 7 5 4 2" xfId="16798" xr:uid="{00000000-0005-0000-0000-000062230000}"/>
    <cellStyle name="Komma 2 3 7 5 5" xfId="12100" xr:uid="{00000000-0005-0000-0000-000063230000}"/>
    <cellStyle name="Komma 2 3 7 6" xfId="2644" xr:uid="{00000000-0005-0000-0000-000064230000}"/>
    <cellStyle name="Komma 2 3 7 6 2" xfId="7798" xr:uid="{00000000-0005-0000-0000-000065230000}"/>
    <cellStyle name="Komma 2 3 7 6 2 2" xfId="17580" xr:uid="{00000000-0005-0000-0000-000066230000}"/>
    <cellStyle name="Komma 2 3 7 6 3" xfId="12886" xr:uid="{00000000-0005-0000-0000-000067230000}"/>
    <cellStyle name="Komma 2 3 7 7" xfId="4366" xr:uid="{00000000-0005-0000-0000-000068230000}"/>
    <cellStyle name="Komma 2 3 7 7 2" xfId="9514" xr:uid="{00000000-0005-0000-0000-000069230000}"/>
    <cellStyle name="Komma 2 3 7 7 2 2" xfId="19144" xr:uid="{00000000-0005-0000-0000-00006A230000}"/>
    <cellStyle name="Komma 2 3 7 7 3" xfId="14452" xr:uid="{00000000-0005-0000-0000-00006B230000}"/>
    <cellStyle name="Komma 2 3 7 8" xfId="6082" xr:uid="{00000000-0005-0000-0000-00006C230000}"/>
    <cellStyle name="Komma 2 3 7 8 2" xfId="16016" xr:uid="{00000000-0005-0000-0000-00006D230000}"/>
    <cellStyle name="Komma 2 3 7 9" xfId="11236" xr:uid="{00000000-0005-0000-0000-00006E230000}"/>
    <cellStyle name="Komma 2 3 8" xfId="415" xr:uid="{00000000-0005-0000-0000-00006F230000}"/>
    <cellStyle name="Komma 2 3 8 2" xfId="416" xr:uid="{00000000-0005-0000-0000-000070230000}"/>
    <cellStyle name="Komma 2 3 8 2 2" xfId="1761" xr:uid="{00000000-0005-0000-0000-000071230000}"/>
    <cellStyle name="Komma 2 3 8 2 2 2" xfId="3512" xr:uid="{00000000-0005-0000-0000-000072230000}"/>
    <cellStyle name="Komma 2 3 8 2 2 2 2" xfId="8662" xr:uid="{00000000-0005-0000-0000-000073230000}"/>
    <cellStyle name="Komma 2 3 8 2 2 2 2 2" xfId="18368" xr:uid="{00000000-0005-0000-0000-000074230000}"/>
    <cellStyle name="Komma 2 3 8 2 2 2 3" xfId="13674" xr:uid="{00000000-0005-0000-0000-000075230000}"/>
    <cellStyle name="Komma 2 3 8 2 2 3" xfId="5230" xr:uid="{00000000-0005-0000-0000-000076230000}"/>
    <cellStyle name="Komma 2 3 8 2 2 3 2" xfId="10378" xr:uid="{00000000-0005-0000-0000-000077230000}"/>
    <cellStyle name="Komma 2 3 8 2 2 3 2 2" xfId="19932" xr:uid="{00000000-0005-0000-0000-000078230000}"/>
    <cellStyle name="Komma 2 3 8 2 2 3 3" xfId="15240" xr:uid="{00000000-0005-0000-0000-000079230000}"/>
    <cellStyle name="Komma 2 3 8 2 2 4" xfId="6946" xr:uid="{00000000-0005-0000-0000-00007A230000}"/>
    <cellStyle name="Komma 2 3 8 2 2 4 2" xfId="16804" xr:uid="{00000000-0005-0000-0000-00007B230000}"/>
    <cellStyle name="Komma 2 3 8 2 2 5" xfId="12106" xr:uid="{00000000-0005-0000-0000-00007C230000}"/>
    <cellStyle name="Komma 2 3 8 2 3" xfId="2650" xr:uid="{00000000-0005-0000-0000-00007D230000}"/>
    <cellStyle name="Komma 2 3 8 2 3 2" xfId="7804" xr:uid="{00000000-0005-0000-0000-00007E230000}"/>
    <cellStyle name="Komma 2 3 8 2 3 2 2" xfId="17586" xr:uid="{00000000-0005-0000-0000-00007F230000}"/>
    <cellStyle name="Komma 2 3 8 2 3 3" xfId="12892" xr:uid="{00000000-0005-0000-0000-000080230000}"/>
    <cellStyle name="Komma 2 3 8 2 4" xfId="4372" xr:uid="{00000000-0005-0000-0000-000081230000}"/>
    <cellStyle name="Komma 2 3 8 2 4 2" xfId="9520" xr:uid="{00000000-0005-0000-0000-000082230000}"/>
    <cellStyle name="Komma 2 3 8 2 4 2 2" xfId="19150" xr:uid="{00000000-0005-0000-0000-000083230000}"/>
    <cellStyle name="Komma 2 3 8 2 4 3" xfId="14458" xr:uid="{00000000-0005-0000-0000-000084230000}"/>
    <cellStyle name="Komma 2 3 8 2 5" xfId="6088" xr:uid="{00000000-0005-0000-0000-000085230000}"/>
    <cellStyle name="Komma 2 3 8 2 5 2" xfId="16022" xr:uid="{00000000-0005-0000-0000-000086230000}"/>
    <cellStyle name="Komma 2 3 8 2 6" xfId="11242" xr:uid="{00000000-0005-0000-0000-000087230000}"/>
    <cellStyle name="Komma 2 3 8 3" xfId="1760" xr:uid="{00000000-0005-0000-0000-000088230000}"/>
    <cellStyle name="Komma 2 3 8 3 2" xfId="3511" xr:uid="{00000000-0005-0000-0000-000089230000}"/>
    <cellStyle name="Komma 2 3 8 3 2 2" xfId="8661" xr:uid="{00000000-0005-0000-0000-00008A230000}"/>
    <cellStyle name="Komma 2 3 8 3 2 2 2" xfId="18367" xr:uid="{00000000-0005-0000-0000-00008B230000}"/>
    <cellStyle name="Komma 2 3 8 3 2 3" xfId="13673" xr:uid="{00000000-0005-0000-0000-00008C230000}"/>
    <cellStyle name="Komma 2 3 8 3 3" xfId="5229" xr:uid="{00000000-0005-0000-0000-00008D230000}"/>
    <cellStyle name="Komma 2 3 8 3 3 2" xfId="10377" xr:uid="{00000000-0005-0000-0000-00008E230000}"/>
    <cellStyle name="Komma 2 3 8 3 3 2 2" xfId="19931" xr:uid="{00000000-0005-0000-0000-00008F230000}"/>
    <cellStyle name="Komma 2 3 8 3 3 3" xfId="15239" xr:uid="{00000000-0005-0000-0000-000090230000}"/>
    <cellStyle name="Komma 2 3 8 3 4" xfId="6945" xr:uid="{00000000-0005-0000-0000-000091230000}"/>
    <cellStyle name="Komma 2 3 8 3 4 2" xfId="16803" xr:uid="{00000000-0005-0000-0000-000092230000}"/>
    <cellStyle name="Komma 2 3 8 3 5" xfId="12105" xr:uid="{00000000-0005-0000-0000-000093230000}"/>
    <cellStyle name="Komma 2 3 8 4" xfId="2649" xr:uid="{00000000-0005-0000-0000-000094230000}"/>
    <cellStyle name="Komma 2 3 8 4 2" xfId="7803" xr:uid="{00000000-0005-0000-0000-000095230000}"/>
    <cellStyle name="Komma 2 3 8 4 2 2" xfId="17585" xr:uid="{00000000-0005-0000-0000-000096230000}"/>
    <cellStyle name="Komma 2 3 8 4 3" xfId="12891" xr:uid="{00000000-0005-0000-0000-000097230000}"/>
    <cellStyle name="Komma 2 3 8 5" xfId="4371" xr:uid="{00000000-0005-0000-0000-000098230000}"/>
    <cellStyle name="Komma 2 3 8 5 2" xfId="9519" xr:uid="{00000000-0005-0000-0000-000099230000}"/>
    <cellStyle name="Komma 2 3 8 5 2 2" xfId="19149" xr:uid="{00000000-0005-0000-0000-00009A230000}"/>
    <cellStyle name="Komma 2 3 8 5 3" xfId="14457" xr:uid="{00000000-0005-0000-0000-00009B230000}"/>
    <cellStyle name="Komma 2 3 8 6" xfId="6087" xr:uid="{00000000-0005-0000-0000-00009C230000}"/>
    <cellStyle name="Komma 2 3 8 6 2" xfId="16021" xr:uid="{00000000-0005-0000-0000-00009D230000}"/>
    <cellStyle name="Komma 2 3 8 7" xfId="11241" xr:uid="{00000000-0005-0000-0000-00009E230000}"/>
    <cellStyle name="Komma 2 3 9" xfId="417" xr:uid="{00000000-0005-0000-0000-00009F230000}"/>
    <cellStyle name="Komma 2 3 9 2" xfId="1762" xr:uid="{00000000-0005-0000-0000-0000A0230000}"/>
    <cellStyle name="Komma 2 3 9 2 2" xfId="3513" xr:uid="{00000000-0005-0000-0000-0000A1230000}"/>
    <cellStyle name="Komma 2 3 9 2 2 2" xfId="8663" xr:uid="{00000000-0005-0000-0000-0000A2230000}"/>
    <cellStyle name="Komma 2 3 9 2 2 2 2" xfId="18369" xr:uid="{00000000-0005-0000-0000-0000A3230000}"/>
    <cellStyle name="Komma 2 3 9 2 2 3" xfId="13675" xr:uid="{00000000-0005-0000-0000-0000A4230000}"/>
    <cellStyle name="Komma 2 3 9 2 3" xfId="5231" xr:uid="{00000000-0005-0000-0000-0000A5230000}"/>
    <cellStyle name="Komma 2 3 9 2 3 2" xfId="10379" xr:uid="{00000000-0005-0000-0000-0000A6230000}"/>
    <cellStyle name="Komma 2 3 9 2 3 2 2" xfId="19933" xr:uid="{00000000-0005-0000-0000-0000A7230000}"/>
    <cellStyle name="Komma 2 3 9 2 3 3" xfId="15241" xr:uid="{00000000-0005-0000-0000-0000A8230000}"/>
    <cellStyle name="Komma 2 3 9 2 4" xfId="6947" xr:uid="{00000000-0005-0000-0000-0000A9230000}"/>
    <cellStyle name="Komma 2 3 9 2 4 2" xfId="16805" xr:uid="{00000000-0005-0000-0000-0000AA230000}"/>
    <cellStyle name="Komma 2 3 9 2 5" xfId="12107" xr:uid="{00000000-0005-0000-0000-0000AB230000}"/>
    <cellStyle name="Komma 2 3 9 3" xfId="2651" xr:uid="{00000000-0005-0000-0000-0000AC230000}"/>
    <cellStyle name="Komma 2 3 9 3 2" xfId="7805" xr:uid="{00000000-0005-0000-0000-0000AD230000}"/>
    <cellStyle name="Komma 2 3 9 3 2 2" xfId="17587" xr:uid="{00000000-0005-0000-0000-0000AE230000}"/>
    <cellStyle name="Komma 2 3 9 3 3" xfId="12893" xr:uid="{00000000-0005-0000-0000-0000AF230000}"/>
    <cellStyle name="Komma 2 3 9 4" xfId="4373" xr:uid="{00000000-0005-0000-0000-0000B0230000}"/>
    <cellStyle name="Komma 2 3 9 4 2" xfId="9521" xr:uid="{00000000-0005-0000-0000-0000B1230000}"/>
    <cellStyle name="Komma 2 3 9 4 2 2" xfId="19151" xr:uid="{00000000-0005-0000-0000-0000B2230000}"/>
    <cellStyle name="Komma 2 3 9 4 3" xfId="14459" xr:uid="{00000000-0005-0000-0000-0000B3230000}"/>
    <cellStyle name="Komma 2 3 9 5" xfId="6089" xr:uid="{00000000-0005-0000-0000-0000B4230000}"/>
    <cellStyle name="Komma 2 3 9 5 2" xfId="16023" xr:uid="{00000000-0005-0000-0000-0000B5230000}"/>
    <cellStyle name="Komma 2 3 9 6" xfId="11243" xr:uid="{00000000-0005-0000-0000-0000B6230000}"/>
    <cellStyle name="Komma 2 4" xfId="418" xr:uid="{00000000-0005-0000-0000-0000B7230000}"/>
    <cellStyle name="Komma 2 4 10" xfId="11244" xr:uid="{00000000-0005-0000-0000-0000B8230000}"/>
    <cellStyle name="Komma 2 4 2" xfId="419" xr:uid="{00000000-0005-0000-0000-0000B9230000}"/>
    <cellStyle name="Komma 2 4 2 2" xfId="420" xr:uid="{00000000-0005-0000-0000-0000BA230000}"/>
    <cellStyle name="Komma 2 4 2 2 2" xfId="421" xr:uid="{00000000-0005-0000-0000-0000BB230000}"/>
    <cellStyle name="Komma 2 4 2 2 2 2" xfId="1766" xr:uid="{00000000-0005-0000-0000-0000BC230000}"/>
    <cellStyle name="Komma 2 4 2 2 2 2 2" xfId="3517" xr:uid="{00000000-0005-0000-0000-0000BD230000}"/>
    <cellStyle name="Komma 2 4 2 2 2 2 2 2" xfId="8667" xr:uid="{00000000-0005-0000-0000-0000BE230000}"/>
    <cellStyle name="Komma 2 4 2 2 2 2 2 2 2" xfId="18373" xr:uid="{00000000-0005-0000-0000-0000BF230000}"/>
    <cellStyle name="Komma 2 4 2 2 2 2 2 3" xfId="13679" xr:uid="{00000000-0005-0000-0000-0000C0230000}"/>
    <cellStyle name="Komma 2 4 2 2 2 2 3" xfId="5235" xr:uid="{00000000-0005-0000-0000-0000C1230000}"/>
    <cellStyle name="Komma 2 4 2 2 2 2 3 2" xfId="10383" xr:uid="{00000000-0005-0000-0000-0000C2230000}"/>
    <cellStyle name="Komma 2 4 2 2 2 2 3 2 2" xfId="19937" xr:uid="{00000000-0005-0000-0000-0000C3230000}"/>
    <cellStyle name="Komma 2 4 2 2 2 2 3 3" xfId="15245" xr:uid="{00000000-0005-0000-0000-0000C4230000}"/>
    <cellStyle name="Komma 2 4 2 2 2 2 4" xfId="6951" xr:uid="{00000000-0005-0000-0000-0000C5230000}"/>
    <cellStyle name="Komma 2 4 2 2 2 2 4 2" xfId="16809" xr:uid="{00000000-0005-0000-0000-0000C6230000}"/>
    <cellStyle name="Komma 2 4 2 2 2 2 5" xfId="12111" xr:uid="{00000000-0005-0000-0000-0000C7230000}"/>
    <cellStyle name="Komma 2 4 2 2 2 3" xfId="2655" xr:uid="{00000000-0005-0000-0000-0000C8230000}"/>
    <cellStyle name="Komma 2 4 2 2 2 3 2" xfId="7809" xr:uid="{00000000-0005-0000-0000-0000C9230000}"/>
    <cellStyle name="Komma 2 4 2 2 2 3 2 2" xfId="17591" xr:uid="{00000000-0005-0000-0000-0000CA230000}"/>
    <cellStyle name="Komma 2 4 2 2 2 3 3" xfId="12897" xr:uid="{00000000-0005-0000-0000-0000CB230000}"/>
    <cellStyle name="Komma 2 4 2 2 2 4" xfId="4377" xr:uid="{00000000-0005-0000-0000-0000CC230000}"/>
    <cellStyle name="Komma 2 4 2 2 2 4 2" xfId="9525" xr:uid="{00000000-0005-0000-0000-0000CD230000}"/>
    <cellStyle name="Komma 2 4 2 2 2 4 2 2" xfId="19155" xr:uid="{00000000-0005-0000-0000-0000CE230000}"/>
    <cellStyle name="Komma 2 4 2 2 2 4 3" xfId="14463" xr:uid="{00000000-0005-0000-0000-0000CF230000}"/>
    <cellStyle name="Komma 2 4 2 2 2 5" xfId="6093" xr:uid="{00000000-0005-0000-0000-0000D0230000}"/>
    <cellStyle name="Komma 2 4 2 2 2 5 2" xfId="16027" xr:uid="{00000000-0005-0000-0000-0000D1230000}"/>
    <cellStyle name="Komma 2 4 2 2 2 6" xfId="11247" xr:uid="{00000000-0005-0000-0000-0000D2230000}"/>
    <cellStyle name="Komma 2 4 2 2 3" xfId="1765" xr:uid="{00000000-0005-0000-0000-0000D3230000}"/>
    <cellStyle name="Komma 2 4 2 2 3 2" xfId="3516" xr:uid="{00000000-0005-0000-0000-0000D4230000}"/>
    <cellStyle name="Komma 2 4 2 2 3 2 2" xfId="8666" xr:uid="{00000000-0005-0000-0000-0000D5230000}"/>
    <cellStyle name="Komma 2 4 2 2 3 2 2 2" xfId="18372" xr:uid="{00000000-0005-0000-0000-0000D6230000}"/>
    <cellStyle name="Komma 2 4 2 2 3 2 3" xfId="13678" xr:uid="{00000000-0005-0000-0000-0000D7230000}"/>
    <cellStyle name="Komma 2 4 2 2 3 3" xfId="5234" xr:uid="{00000000-0005-0000-0000-0000D8230000}"/>
    <cellStyle name="Komma 2 4 2 2 3 3 2" xfId="10382" xr:uid="{00000000-0005-0000-0000-0000D9230000}"/>
    <cellStyle name="Komma 2 4 2 2 3 3 2 2" xfId="19936" xr:uid="{00000000-0005-0000-0000-0000DA230000}"/>
    <cellStyle name="Komma 2 4 2 2 3 3 3" xfId="15244" xr:uid="{00000000-0005-0000-0000-0000DB230000}"/>
    <cellStyle name="Komma 2 4 2 2 3 4" xfId="6950" xr:uid="{00000000-0005-0000-0000-0000DC230000}"/>
    <cellStyle name="Komma 2 4 2 2 3 4 2" xfId="16808" xr:uid="{00000000-0005-0000-0000-0000DD230000}"/>
    <cellStyle name="Komma 2 4 2 2 3 5" xfId="12110" xr:uid="{00000000-0005-0000-0000-0000DE230000}"/>
    <cellStyle name="Komma 2 4 2 2 4" xfId="2654" xr:uid="{00000000-0005-0000-0000-0000DF230000}"/>
    <cellStyle name="Komma 2 4 2 2 4 2" xfId="7808" xr:uid="{00000000-0005-0000-0000-0000E0230000}"/>
    <cellStyle name="Komma 2 4 2 2 4 2 2" xfId="17590" xr:uid="{00000000-0005-0000-0000-0000E1230000}"/>
    <cellStyle name="Komma 2 4 2 2 4 3" xfId="12896" xr:uid="{00000000-0005-0000-0000-0000E2230000}"/>
    <cellStyle name="Komma 2 4 2 2 5" xfId="4376" xr:uid="{00000000-0005-0000-0000-0000E3230000}"/>
    <cellStyle name="Komma 2 4 2 2 5 2" xfId="9524" xr:uid="{00000000-0005-0000-0000-0000E4230000}"/>
    <cellStyle name="Komma 2 4 2 2 5 2 2" xfId="19154" xr:uid="{00000000-0005-0000-0000-0000E5230000}"/>
    <cellStyle name="Komma 2 4 2 2 5 3" xfId="14462" xr:uid="{00000000-0005-0000-0000-0000E6230000}"/>
    <cellStyle name="Komma 2 4 2 2 6" xfId="6092" xr:uid="{00000000-0005-0000-0000-0000E7230000}"/>
    <cellStyle name="Komma 2 4 2 2 6 2" xfId="16026" xr:uid="{00000000-0005-0000-0000-0000E8230000}"/>
    <cellStyle name="Komma 2 4 2 2 7" xfId="11246" xr:uid="{00000000-0005-0000-0000-0000E9230000}"/>
    <cellStyle name="Komma 2 4 2 3" xfId="422" xr:uid="{00000000-0005-0000-0000-0000EA230000}"/>
    <cellStyle name="Komma 2 4 2 3 2" xfId="1767" xr:uid="{00000000-0005-0000-0000-0000EB230000}"/>
    <cellStyle name="Komma 2 4 2 3 2 2" xfId="3518" xr:uid="{00000000-0005-0000-0000-0000EC230000}"/>
    <cellStyle name="Komma 2 4 2 3 2 2 2" xfId="8668" xr:uid="{00000000-0005-0000-0000-0000ED230000}"/>
    <cellStyle name="Komma 2 4 2 3 2 2 2 2" xfId="18374" xr:uid="{00000000-0005-0000-0000-0000EE230000}"/>
    <cellStyle name="Komma 2 4 2 3 2 2 3" xfId="13680" xr:uid="{00000000-0005-0000-0000-0000EF230000}"/>
    <cellStyle name="Komma 2 4 2 3 2 3" xfId="5236" xr:uid="{00000000-0005-0000-0000-0000F0230000}"/>
    <cellStyle name="Komma 2 4 2 3 2 3 2" xfId="10384" xr:uid="{00000000-0005-0000-0000-0000F1230000}"/>
    <cellStyle name="Komma 2 4 2 3 2 3 2 2" xfId="19938" xr:uid="{00000000-0005-0000-0000-0000F2230000}"/>
    <cellStyle name="Komma 2 4 2 3 2 3 3" xfId="15246" xr:uid="{00000000-0005-0000-0000-0000F3230000}"/>
    <cellStyle name="Komma 2 4 2 3 2 4" xfId="6952" xr:uid="{00000000-0005-0000-0000-0000F4230000}"/>
    <cellStyle name="Komma 2 4 2 3 2 4 2" xfId="16810" xr:uid="{00000000-0005-0000-0000-0000F5230000}"/>
    <cellStyle name="Komma 2 4 2 3 2 5" xfId="12112" xr:uid="{00000000-0005-0000-0000-0000F6230000}"/>
    <cellStyle name="Komma 2 4 2 3 3" xfId="2656" xr:uid="{00000000-0005-0000-0000-0000F7230000}"/>
    <cellStyle name="Komma 2 4 2 3 3 2" xfId="7810" xr:uid="{00000000-0005-0000-0000-0000F8230000}"/>
    <cellStyle name="Komma 2 4 2 3 3 2 2" xfId="17592" xr:uid="{00000000-0005-0000-0000-0000F9230000}"/>
    <cellStyle name="Komma 2 4 2 3 3 3" xfId="12898" xr:uid="{00000000-0005-0000-0000-0000FA230000}"/>
    <cellStyle name="Komma 2 4 2 3 4" xfId="4378" xr:uid="{00000000-0005-0000-0000-0000FB230000}"/>
    <cellStyle name="Komma 2 4 2 3 4 2" xfId="9526" xr:uid="{00000000-0005-0000-0000-0000FC230000}"/>
    <cellStyle name="Komma 2 4 2 3 4 2 2" xfId="19156" xr:uid="{00000000-0005-0000-0000-0000FD230000}"/>
    <cellStyle name="Komma 2 4 2 3 4 3" xfId="14464" xr:uid="{00000000-0005-0000-0000-0000FE230000}"/>
    <cellStyle name="Komma 2 4 2 3 5" xfId="6094" xr:uid="{00000000-0005-0000-0000-0000FF230000}"/>
    <cellStyle name="Komma 2 4 2 3 5 2" xfId="16028" xr:uid="{00000000-0005-0000-0000-000000240000}"/>
    <cellStyle name="Komma 2 4 2 3 6" xfId="11248" xr:uid="{00000000-0005-0000-0000-000001240000}"/>
    <cellStyle name="Komma 2 4 2 4" xfId="423" xr:uid="{00000000-0005-0000-0000-000002240000}"/>
    <cellStyle name="Komma 2 4 2 4 2" xfId="1768" xr:uid="{00000000-0005-0000-0000-000003240000}"/>
    <cellStyle name="Komma 2 4 2 4 2 2" xfId="3519" xr:uid="{00000000-0005-0000-0000-000004240000}"/>
    <cellStyle name="Komma 2 4 2 4 2 2 2" xfId="8669" xr:uid="{00000000-0005-0000-0000-000005240000}"/>
    <cellStyle name="Komma 2 4 2 4 2 2 2 2" xfId="18375" xr:uid="{00000000-0005-0000-0000-000006240000}"/>
    <cellStyle name="Komma 2 4 2 4 2 2 3" xfId="13681" xr:uid="{00000000-0005-0000-0000-000007240000}"/>
    <cellStyle name="Komma 2 4 2 4 2 3" xfId="5237" xr:uid="{00000000-0005-0000-0000-000008240000}"/>
    <cellStyle name="Komma 2 4 2 4 2 3 2" xfId="10385" xr:uid="{00000000-0005-0000-0000-000009240000}"/>
    <cellStyle name="Komma 2 4 2 4 2 3 2 2" xfId="19939" xr:uid="{00000000-0005-0000-0000-00000A240000}"/>
    <cellStyle name="Komma 2 4 2 4 2 3 3" xfId="15247" xr:uid="{00000000-0005-0000-0000-00000B240000}"/>
    <cellStyle name="Komma 2 4 2 4 2 4" xfId="6953" xr:uid="{00000000-0005-0000-0000-00000C240000}"/>
    <cellStyle name="Komma 2 4 2 4 2 4 2" xfId="16811" xr:uid="{00000000-0005-0000-0000-00000D240000}"/>
    <cellStyle name="Komma 2 4 2 4 2 5" xfId="12113" xr:uid="{00000000-0005-0000-0000-00000E240000}"/>
    <cellStyle name="Komma 2 4 2 4 3" xfId="2657" xr:uid="{00000000-0005-0000-0000-00000F240000}"/>
    <cellStyle name="Komma 2 4 2 4 3 2" xfId="7811" xr:uid="{00000000-0005-0000-0000-000010240000}"/>
    <cellStyle name="Komma 2 4 2 4 3 2 2" xfId="17593" xr:uid="{00000000-0005-0000-0000-000011240000}"/>
    <cellStyle name="Komma 2 4 2 4 3 3" xfId="12899" xr:uid="{00000000-0005-0000-0000-000012240000}"/>
    <cellStyle name="Komma 2 4 2 4 4" xfId="4379" xr:uid="{00000000-0005-0000-0000-000013240000}"/>
    <cellStyle name="Komma 2 4 2 4 4 2" xfId="9527" xr:uid="{00000000-0005-0000-0000-000014240000}"/>
    <cellStyle name="Komma 2 4 2 4 4 2 2" xfId="19157" xr:uid="{00000000-0005-0000-0000-000015240000}"/>
    <cellStyle name="Komma 2 4 2 4 4 3" xfId="14465" xr:uid="{00000000-0005-0000-0000-000016240000}"/>
    <cellStyle name="Komma 2 4 2 4 5" xfId="6095" xr:uid="{00000000-0005-0000-0000-000017240000}"/>
    <cellStyle name="Komma 2 4 2 4 5 2" xfId="16029" xr:uid="{00000000-0005-0000-0000-000018240000}"/>
    <cellStyle name="Komma 2 4 2 4 6" xfId="11249" xr:uid="{00000000-0005-0000-0000-000019240000}"/>
    <cellStyle name="Komma 2 4 2 5" xfId="1764" xr:uid="{00000000-0005-0000-0000-00001A240000}"/>
    <cellStyle name="Komma 2 4 2 5 2" xfId="3515" xr:uid="{00000000-0005-0000-0000-00001B240000}"/>
    <cellStyle name="Komma 2 4 2 5 2 2" xfId="8665" xr:uid="{00000000-0005-0000-0000-00001C240000}"/>
    <cellStyle name="Komma 2 4 2 5 2 2 2" xfId="18371" xr:uid="{00000000-0005-0000-0000-00001D240000}"/>
    <cellStyle name="Komma 2 4 2 5 2 3" xfId="13677" xr:uid="{00000000-0005-0000-0000-00001E240000}"/>
    <cellStyle name="Komma 2 4 2 5 3" xfId="5233" xr:uid="{00000000-0005-0000-0000-00001F240000}"/>
    <cellStyle name="Komma 2 4 2 5 3 2" xfId="10381" xr:uid="{00000000-0005-0000-0000-000020240000}"/>
    <cellStyle name="Komma 2 4 2 5 3 2 2" xfId="19935" xr:uid="{00000000-0005-0000-0000-000021240000}"/>
    <cellStyle name="Komma 2 4 2 5 3 3" xfId="15243" xr:uid="{00000000-0005-0000-0000-000022240000}"/>
    <cellStyle name="Komma 2 4 2 5 4" xfId="6949" xr:uid="{00000000-0005-0000-0000-000023240000}"/>
    <cellStyle name="Komma 2 4 2 5 4 2" xfId="16807" xr:uid="{00000000-0005-0000-0000-000024240000}"/>
    <cellStyle name="Komma 2 4 2 5 5" xfId="12109" xr:uid="{00000000-0005-0000-0000-000025240000}"/>
    <cellStyle name="Komma 2 4 2 6" xfId="2653" xr:uid="{00000000-0005-0000-0000-000026240000}"/>
    <cellStyle name="Komma 2 4 2 6 2" xfId="7807" xr:uid="{00000000-0005-0000-0000-000027240000}"/>
    <cellStyle name="Komma 2 4 2 6 2 2" xfId="17589" xr:uid="{00000000-0005-0000-0000-000028240000}"/>
    <cellStyle name="Komma 2 4 2 6 3" xfId="12895" xr:uid="{00000000-0005-0000-0000-000029240000}"/>
    <cellStyle name="Komma 2 4 2 7" xfId="4375" xr:uid="{00000000-0005-0000-0000-00002A240000}"/>
    <cellStyle name="Komma 2 4 2 7 2" xfId="9523" xr:uid="{00000000-0005-0000-0000-00002B240000}"/>
    <cellStyle name="Komma 2 4 2 7 2 2" xfId="19153" xr:uid="{00000000-0005-0000-0000-00002C240000}"/>
    <cellStyle name="Komma 2 4 2 7 3" xfId="14461" xr:uid="{00000000-0005-0000-0000-00002D240000}"/>
    <cellStyle name="Komma 2 4 2 8" xfId="6091" xr:uid="{00000000-0005-0000-0000-00002E240000}"/>
    <cellStyle name="Komma 2 4 2 8 2" xfId="16025" xr:uid="{00000000-0005-0000-0000-00002F240000}"/>
    <cellStyle name="Komma 2 4 2 9" xfId="11245" xr:uid="{00000000-0005-0000-0000-000030240000}"/>
    <cellStyle name="Komma 2 4 3" xfId="424" xr:uid="{00000000-0005-0000-0000-000031240000}"/>
    <cellStyle name="Komma 2 4 3 2" xfId="425" xr:uid="{00000000-0005-0000-0000-000032240000}"/>
    <cellStyle name="Komma 2 4 3 2 2" xfId="1770" xr:uid="{00000000-0005-0000-0000-000033240000}"/>
    <cellStyle name="Komma 2 4 3 2 2 2" xfId="3521" xr:uid="{00000000-0005-0000-0000-000034240000}"/>
    <cellStyle name="Komma 2 4 3 2 2 2 2" xfId="8671" xr:uid="{00000000-0005-0000-0000-000035240000}"/>
    <cellStyle name="Komma 2 4 3 2 2 2 2 2" xfId="18377" xr:uid="{00000000-0005-0000-0000-000036240000}"/>
    <cellStyle name="Komma 2 4 3 2 2 2 3" xfId="13683" xr:uid="{00000000-0005-0000-0000-000037240000}"/>
    <cellStyle name="Komma 2 4 3 2 2 3" xfId="5239" xr:uid="{00000000-0005-0000-0000-000038240000}"/>
    <cellStyle name="Komma 2 4 3 2 2 3 2" xfId="10387" xr:uid="{00000000-0005-0000-0000-000039240000}"/>
    <cellStyle name="Komma 2 4 3 2 2 3 2 2" xfId="19941" xr:uid="{00000000-0005-0000-0000-00003A240000}"/>
    <cellStyle name="Komma 2 4 3 2 2 3 3" xfId="15249" xr:uid="{00000000-0005-0000-0000-00003B240000}"/>
    <cellStyle name="Komma 2 4 3 2 2 4" xfId="6955" xr:uid="{00000000-0005-0000-0000-00003C240000}"/>
    <cellStyle name="Komma 2 4 3 2 2 4 2" xfId="16813" xr:uid="{00000000-0005-0000-0000-00003D240000}"/>
    <cellStyle name="Komma 2 4 3 2 2 5" xfId="12115" xr:uid="{00000000-0005-0000-0000-00003E240000}"/>
    <cellStyle name="Komma 2 4 3 2 3" xfId="2659" xr:uid="{00000000-0005-0000-0000-00003F240000}"/>
    <cellStyle name="Komma 2 4 3 2 3 2" xfId="7813" xr:uid="{00000000-0005-0000-0000-000040240000}"/>
    <cellStyle name="Komma 2 4 3 2 3 2 2" xfId="17595" xr:uid="{00000000-0005-0000-0000-000041240000}"/>
    <cellStyle name="Komma 2 4 3 2 3 3" xfId="12901" xr:uid="{00000000-0005-0000-0000-000042240000}"/>
    <cellStyle name="Komma 2 4 3 2 4" xfId="4381" xr:uid="{00000000-0005-0000-0000-000043240000}"/>
    <cellStyle name="Komma 2 4 3 2 4 2" xfId="9529" xr:uid="{00000000-0005-0000-0000-000044240000}"/>
    <cellStyle name="Komma 2 4 3 2 4 2 2" xfId="19159" xr:uid="{00000000-0005-0000-0000-000045240000}"/>
    <cellStyle name="Komma 2 4 3 2 4 3" xfId="14467" xr:uid="{00000000-0005-0000-0000-000046240000}"/>
    <cellStyle name="Komma 2 4 3 2 5" xfId="6097" xr:uid="{00000000-0005-0000-0000-000047240000}"/>
    <cellStyle name="Komma 2 4 3 2 5 2" xfId="16031" xr:uid="{00000000-0005-0000-0000-000048240000}"/>
    <cellStyle name="Komma 2 4 3 2 6" xfId="11251" xr:uid="{00000000-0005-0000-0000-000049240000}"/>
    <cellStyle name="Komma 2 4 3 3" xfId="1769" xr:uid="{00000000-0005-0000-0000-00004A240000}"/>
    <cellStyle name="Komma 2 4 3 3 2" xfId="3520" xr:uid="{00000000-0005-0000-0000-00004B240000}"/>
    <cellStyle name="Komma 2 4 3 3 2 2" xfId="8670" xr:uid="{00000000-0005-0000-0000-00004C240000}"/>
    <cellStyle name="Komma 2 4 3 3 2 2 2" xfId="18376" xr:uid="{00000000-0005-0000-0000-00004D240000}"/>
    <cellStyle name="Komma 2 4 3 3 2 3" xfId="13682" xr:uid="{00000000-0005-0000-0000-00004E240000}"/>
    <cellStyle name="Komma 2 4 3 3 3" xfId="5238" xr:uid="{00000000-0005-0000-0000-00004F240000}"/>
    <cellStyle name="Komma 2 4 3 3 3 2" xfId="10386" xr:uid="{00000000-0005-0000-0000-000050240000}"/>
    <cellStyle name="Komma 2 4 3 3 3 2 2" xfId="19940" xr:uid="{00000000-0005-0000-0000-000051240000}"/>
    <cellStyle name="Komma 2 4 3 3 3 3" xfId="15248" xr:uid="{00000000-0005-0000-0000-000052240000}"/>
    <cellStyle name="Komma 2 4 3 3 4" xfId="6954" xr:uid="{00000000-0005-0000-0000-000053240000}"/>
    <cellStyle name="Komma 2 4 3 3 4 2" xfId="16812" xr:uid="{00000000-0005-0000-0000-000054240000}"/>
    <cellStyle name="Komma 2 4 3 3 5" xfId="12114" xr:uid="{00000000-0005-0000-0000-000055240000}"/>
    <cellStyle name="Komma 2 4 3 4" xfId="2658" xr:uid="{00000000-0005-0000-0000-000056240000}"/>
    <cellStyle name="Komma 2 4 3 4 2" xfId="7812" xr:uid="{00000000-0005-0000-0000-000057240000}"/>
    <cellStyle name="Komma 2 4 3 4 2 2" xfId="17594" xr:uid="{00000000-0005-0000-0000-000058240000}"/>
    <cellStyle name="Komma 2 4 3 4 3" xfId="12900" xr:uid="{00000000-0005-0000-0000-000059240000}"/>
    <cellStyle name="Komma 2 4 3 5" xfId="4380" xr:uid="{00000000-0005-0000-0000-00005A240000}"/>
    <cellStyle name="Komma 2 4 3 5 2" xfId="9528" xr:uid="{00000000-0005-0000-0000-00005B240000}"/>
    <cellStyle name="Komma 2 4 3 5 2 2" xfId="19158" xr:uid="{00000000-0005-0000-0000-00005C240000}"/>
    <cellStyle name="Komma 2 4 3 5 3" xfId="14466" xr:uid="{00000000-0005-0000-0000-00005D240000}"/>
    <cellStyle name="Komma 2 4 3 6" xfId="6096" xr:uid="{00000000-0005-0000-0000-00005E240000}"/>
    <cellStyle name="Komma 2 4 3 6 2" xfId="16030" xr:uid="{00000000-0005-0000-0000-00005F240000}"/>
    <cellStyle name="Komma 2 4 3 7" xfId="11250" xr:uid="{00000000-0005-0000-0000-000060240000}"/>
    <cellStyle name="Komma 2 4 4" xfId="426" xr:uid="{00000000-0005-0000-0000-000061240000}"/>
    <cellStyle name="Komma 2 4 4 2" xfId="1771" xr:uid="{00000000-0005-0000-0000-000062240000}"/>
    <cellStyle name="Komma 2 4 4 2 2" xfId="3522" xr:uid="{00000000-0005-0000-0000-000063240000}"/>
    <cellStyle name="Komma 2 4 4 2 2 2" xfId="8672" xr:uid="{00000000-0005-0000-0000-000064240000}"/>
    <cellStyle name="Komma 2 4 4 2 2 2 2" xfId="18378" xr:uid="{00000000-0005-0000-0000-000065240000}"/>
    <cellStyle name="Komma 2 4 4 2 2 3" xfId="13684" xr:uid="{00000000-0005-0000-0000-000066240000}"/>
    <cellStyle name="Komma 2 4 4 2 3" xfId="5240" xr:uid="{00000000-0005-0000-0000-000067240000}"/>
    <cellStyle name="Komma 2 4 4 2 3 2" xfId="10388" xr:uid="{00000000-0005-0000-0000-000068240000}"/>
    <cellStyle name="Komma 2 4 4 2 3 2 2" xfId="19942" xr:uid="{00000000-0005-0000-0000-000069240000}"/>
    <cellStyle name="Komma 2 4 4 2 3 3" xfId="15250" xr:uid="{00000000-0005-0000-0000-00006A240000}"/>
    <cellStyle name="Komma 2 4 4 2 4" xfId="6956" xr:uid="{00000000-0005-0000-0000-00006B240000}"/>
    <cellStyle name="Komma 2 4 4 2 4 2" xfId="16814" xr:uid="{00000000-0005-0000-0000-00006C240000}"/>
    <cellStyle name="Komma 2 4 4 2 5" xfId="12116" xr:uid="{00000000-0005-0000-0000-00006D240000}"/>
    <cellStyle name="Komma 2 4 4 3" xfId="2660" xr:uid="{00000000-0005-0000-0000-00006E240000}"/>
    <cellStyle name="Komma 2 4 4 3 2" xfId="7814" xr:uid="{00000000-0005-0000-0000-00006F240000}"/>
    <cellStyle name="Komma 2 4 4 3 2 2" xfId="17596" xr:uid="{00000000-0005-0000-0000-000070240000}"/>
    <cellStyle name="Komma 2 4 4 3 3" xfId="12902" xr:uid="{00000000-0005-0000-0000-000071240000}"/>
    <cellStyle name="Komma 2 4 4 4" xfId="4382" xr:uid="{00000000-0005-0000-0000-000072240000}"/>
    <cellStyle name="Komma 2 4 4 4 2" xfId="9530" xr:uid="{00000000-0005-0000-0000-000073240000}"/>
    <cellStyle name="Komma 2 4 4 4 2 2" xfId="19160" xr:uid="{00000000-0005-0000-0000-000074240000}"/>
    <cellStyle name="Komma 2 4 4 4 3" xfId="14468" xr:uid="{00000000-0005-0000-0000-000075240000}"/>
    <cellStyle name="Komma 2 4 4 5" xfId="6098" xr:uid="{00000000-0005-0000-0000-000076240000}"/>
    <cellStyle name="Komma 2 4 4 5 2" xfId="16032" xr:uid="{00000000-0005-0000-0000-000077240000}"/>
    <cellStyle name="Komma 2 4 4 6" xfId="11252" xr:uid="{00000000-0005-0000-0000-000078240000}"/>
    <cellStyle name="Komma 2 4 5" xfId="427" xr:uid="{00000000-0005-0000-0000-000079240000}"/>
    <cellStyle name="Komma 2 4 5 2" xfId="1772" xr:uid="{00000000-0005-0000-0000-00007A240000}"/>
    <cellStyle name="Komma 2 4 5 2 2" xfId="3523" xr:uid="{00000000-0005-0000-0000-00007B240000}"/>
    <cellStyle name="Komma 2 4 5 2 2 2" xfId="8673" xr:uid="{00000000-0005-0000-0000-00007C240000}"/>
    <cellStyle name="Komma 2 4 5 2 2 2 2" xfId="18379" xr:uid="{00000000-0005-0000-0000-00007D240000}"/>
    <cellStyle name="Komma 2 4 5 2 2 3" xfId="13685" xr:uid="{00000000-0005-0000-0000-00007E240000}"/>
    <cellStyle name="Komma 2 4 5 2 3" xfId="5241" xr:uid="{00000000-0005-0000-0000-00007F240000}"/>
    <cellStyle name="Komma 2 4 5 2 3 2" xfId="10389" xr:uid="{00000000-0005-0000-0000-000080240000}"/>
    <cellStyle name="Komma 2 4 5 2 3 2 2" xfId="19943" xr:uid="{00000000-0005-0000-0000-000081240000}"/>
    <cellStyle name="Komma 2 4 5 2 3 3" xfId="15251" xr:uid="{00000000-0005-0000-0000-000082240000}"/>
    <cellStyle name="Komma 2 4 5 2 4" xfId="6957" xr:uid="{00000000-0005-0000-0000-000083240000}"/>
    <cellStyle name="Komma 2 4 5 2 4 2" xfId="16815" xr:uid="{00000000-0005-0000-0000-000084240000}"/>
    <cellStyle name="Komma 2 4 5 2 5" xfId="12117" xr:uid="{00000000-0005-0000-0000-000085240000}"/>
    <cellStyle name="Komma 2 4 5 3" xfId="2661" xr:uid="{00000000-0005-0000-0000-000086240000}"/>
    <cellStyle name="Komma 2 4 5 3 2" xfId="7815" xr:uid="{00000000-0005-0000-0000-000087240000}"/>
    <cellStyle name="Komma 2 4 5 3 2 2" xfId="17597" xr:uid="{00000000-0005-0000-0000-000088240000}"/>
    <cellStyle name="Komma 2 4 5 3 3" xfId="12903" xr:uid="{00000000-0005-0000-0000-000089240000}"/>
    <cellStyle name="Komma 2 4 5 4" xfId="4383" xr:uid="{00000000-0005-0000-0000-00008A240000}"/>
    <cellStyle name="Komma 2 4 5 4 2" xfId="9531" xr:uid="{00000000-0005-0000-0000-00008B240000}"/>
    <cellStyle name="Komma 2 4 5 4 2 2" xfId="19161" xr:uid="{00000000-0005-0000-0000-00008C240000}"/>
    <cellStyle name="Komma 2 4 5 4 3" xfId="14469" xr:uid="{00000000-0005-0000-0000-00008D240000}"/>
    <cellStyle name="Komma 2 4 5 5" xfId="6099" xr:uid="{00000000-0005-0000-0000-00008E240000}"/>
    <cellStyle name="Komma 2 4 5 5 2" xfId="16033" xr:uid="{00000000-0005-0000-0000-00008F240000}"/>
    <cellStyle name="Komma 2 4 5 6" xfId="11253" xr:uid="{00000000-0005-0000-0000-000090240000}"/>
    <cellStyle name="Komma 2 4 6" xfId="1763" xr:uid="{00000000-0005-0000-0000-000091240000}"/>
    <cellStyle name="Komma 2 4 6 2" xfId="3514" xr:uid="{00000000-0005-0000-0000-000092240000}"/>
    <cellStyle name="Komma 2 4 6 2 2" xfId="8664" xr:uid="{00000000-0005-0000-0000-000093240000}"/>
    <cellStyle name="Komma 2 4 6 2 2 2" xfId="18370" xr:uid="{00000000-0005-0000-0000-000094240000}"/>
    <cellStyle name="Komma 2 4 6 2 3" xfId="13676" xr:uid="{00000000-0005-0000-0000-000095240000}"/>
    <cellStyle name="Komma 2 4 6 3" xfId="5232" xr:uid="{00000000-0005-0000-0000-000096240000}"/>
    <cellStyle name="Komma 2 4 6 3 2" xfId="10380" xr:uid="{00000000-0005-0000-0000-000097240000}"/>
    <cellStyle name="Komma 2 4 6 3 2 2" xfId="19934" xr:uid="{00000000-0005-0000-0000-000098240000}"/>
    <cellStyle name="Komma 2 4 6 3 3" xfId="15242" xr:uid="{00000000-0005-0000-0000-000099240000}"/>
    <cellStyle name="Komma 2 4 6 4" xfId="6948" xr:uid="{00000000-0005-0000-0000-00009A240000}"/>
    <cellStyle name="Komma 2 4 6 4 2" xfId="16806" xr:uid="{00000000-0005-0000-0000-00009B240000}"/>
    <cellStyle name="Komma 2 4 6 5" xfId="12108" xr:uid="{00000000-0005-0000-0000-00009C240000}"/>
    <cellStyle name="Komma 2 4 7" xfId="2652" xr:uid="{00000000-0005-0000-0000-00009D240000}"/>
    <cellStyle name="Komma 2 4 7 2" xfId="7806" xr:uid="{00000000-0005-0000-0000-00009E240000}"/>
    <cellStyle name="Komma 2 4 7 2 2" xfId="17588" xr:uid="{00000000-0005-0000-0000-00009F240000}"/>
    <cellStyle name="Komma 2 4 7 3" xfId="12894" xr:uid="{00000000-0005-0000-0000-0000A0240000}"/>
    <cellStyle name="Komma 2 4 8" xfId="4374" xr:uid="{00000000-0005-0000-0000-0000A1240000}"/>
    <cellStyle name="Komma 2 4 8 2" xfId="9522" xr:uid="{00000000-0005-0000-0000-0000A2240000}"/>
    <cellStyle name="Komma 2 4 8 2 2" xfId="19152" xr:uid="{00000000-0005-0000-0000-0000A3240000}"/>
    <cellStyle name="Komma 2 4 8 3" xfId="14460" xr:uid="{00000000-0005-0000-0000-0000A4240000}"/>
    <cellStyle name="Komma 2 4 9" xfId="6090" xr:uid="{00000000-0005-0000-0000-0000A5240000}"/>
    <cellStyle name="Komma 2 4 9 2" xfId="16024" xr:uid="{00000000-0005-0000-0000-0000A6240000}"/>
    <cellStyle name="Komma 2 5" xfId="428" xr:uid="{00000000-0005-0000-0000-0000A7240000}"/>
    <cellStyle name="Komma 2 5 10" xfId="11254" xr:uid="{00000000-0005-0000-0000-0000A8240000}"/>
    <cellStyle name="Komma 2 5 2" xfId="429" xr:uid="{00000000-0005-0000-0000-0000A9240000}"/>
    <cellStyle name="Komma 2 5 2 2" xfId="430" xr:uid="{00000000-0005-0000-0000-0000AA240000}"/>
    <cellStyle name="Komma 2 5 2 2 2" xfId="431" xr:uid="{00000000-0005-0000-0000-0000AB240000}"/>
    <cellStyle name="Komma 2 5 2 2 2 2" xfId="1776" xr:uid="{00000000-0005-0000-0000-0000AC240000}"/>
    <cellStyle name="Komma 2 5 2 2 2 2 2" xfId="3527" xr:uid="{00000000-0005-0000-0000-0000AD240000}"/>
    <cellStyle name="Komma 2 5 2 2 2 2 2 2" xfId="8677" xr:uid="{00000000-0005-0000-0000-0000AE240000}"/>
    <cellStyle name="Komma 2 5 2 2 2 2 2 2 2" xfId="18383" xr:uid="{00000000-0005-0000-0000-0000AF240000}"/>
    <cellStyle name="Komma 2 5 2 2 2 2 2 3" xfId="13689" xr:uid="{00000000-0005-0000-0000-0000B0240000}"/>
    <cellStyle name="Komma 2 5 2 2 2 2 3" xfId="5245" xr:uid="{00000000-0005-0000-0000-0000B1240000}"/>
    <cellStyle name="Komma 2 5 2 2 2 2 3 2" xfId="10393" xr:uid="{00000000-0005-0000-0000-0000B2240000}"/>
    <cellStyle name="Komma 2 5 2 2 2 2 3 2 2" xfId="19947" xr:uid="{00000000-0005-0000-0000-0000B3240000}"/>
    <cellStyle name="Komma 2 5 2 2 2 2 3 3" xfId="15255" xr:uid="{00000000-0005-0000-0000-0000B4240000}"/>
    <cellStyle name="Komma 2 5 2 2 2 2 4" xfId="6961" xr:uid="{00000000-0005-0000-0000-0000B5240000}"/>
    <cellStyle name="Komma 2 5 2 2 2 2 4 2" xfId="16819" xr:uid="{00000000-0005-0000-0000-0000B6240000}"/>
    <cellStyle name="Komma 2 5 2 2 2 2 5" xfId="12121" xr:uid="{00000000-0005-0000-0000-0000B7240000}"/>
    <cellStyle name="Komma 2 5 2 2 2 3" xfId="2665" xr:uid="{00000000-0005-0000-0000-0000B8240000}"/>
    <cellStyle name="Komma 2 5 2 2 2 3 2" xfId="7819" xr:uid="{00000000-0005-0000-0000-0000B9240000}"/>
    <cellStyle name="Komma 2 5 2 2 2 3 2 2" xfId="17601" xr:uid="{00000000-0005-0000-0000-0000BA240000}"/>
    <cellStyle name="Komma 2 5 2 2 2 3 3" xfId="12907" xr:uid="{00000000-0005-0000-0000-0000BB240000}"/>
    <cellStyle name="Komma 2 5 2 2 2 4" xfId="4387" xr:uid="{00000000-0005-0000-0000-0000BC240000}"/>
    <cellStyle name="Komma 2 5 2 2 2 4 2" xfId="9535" xr:uid="{00000000-0005-0000-0000-0000BD240000}"/>
    <cellStyle name="Komma 2 5 2 2 2 4 2 2" xfId="19165" xr:uid="{00000000-0005-0000-0000-0000BE240000}"/>
    <cellStyle name="Komma 2 5 2 2 2 4 3" xfId="14473" xr:uid="{00000000-0005-0000-0000-0000BF240000}"/>
    <cellStyle name="Komma 2 5 2 2 2 5" xfId="6103" xr:uid="{00000000-0005-0000-0000-0000C0240000}"/>
    <cellStyle name="Komma 2 5 2 2 2 5 2" xfId="16037" xr:uid="{00000000-0005-0000-0000-0000C1240000}"/>
    <cellStyle name="Komma 2 5 2 2 2 6" xfId="11257" xr:uid="{00000000-0005-0000-0000-0000C2240000}"/>
    <cellStyle name="Komma 2 5 2 2 3" xfId="1775" xr:uid="{00000000-0005-0000-0000-0000C3240000}"/>
    <cellStyle name="Komma 2 5 2 2 3 2" xfId="3526" xr:uid="{00000000-0005-0000-0000-0000C4240000}"/>
    <cellStyle name="Komma 2 5 2 2 3 2 2" xfId="8676" xr:uid="{00000000-0005-0000-0000-0000C5240000}"/>
    <cellStyle name="Komma 2 5 2 2 3 2 2 2" xfId="18382" xr:uid="{00000000-0005-0000-0000-0000C6240000}"/>
    <cellStyle name="Komma 2 5 2 2 3 2 3" xfId="13688" xr:uid="{00000000-0005-0000-0000-0000C7240000}"/>
    <cellStyle name="Komma 2 5 2 2 3 3" xfId="5244" xr:uid="{00000000-0005-0000-0000-0000C8240000}"/>
    <cellStyle name="Komma 2 5 2 2 3 3 2" xfId="10392" xr:uid="{00000000-0005-0000-0000-0000C9240000}"/>
    <cellStyle name="Komma 2 5 2 2 3 3 2 2" xfId="19946" xr:uid="{00000000-0005-0000-0000-0000CA240000}"/>
    <cellStyle name="Komma 2 5 2 2 3 3 3" xfId="15254" xr:uid="{00000000-0005-0000-0000-0000CB240000}"/>
    <cellStyle name="Komma 2 5 2 2 3 4" xfId="6960" xr:uid="{00000000-0005-0000-0000-0000CC240000}"/>
    <cellStyle name="Komma 2 5 2 2 3 4 2" xfId="16818" xr:uid="{00000000-0005-0000-0000-0000CD240000}"/>
    <cellStyle name="Komma 2 5 2 2 3 5" xfId="12120" xr:uid="{00000000-0005-0000-0000-0000CE240000}"/>
    <cellStyle name="Komma 2 5 2 2 4" xfId="2664" xr:uid="{00000000-0005-0000-0000-0000CF240000}"/>
    <cellStyle name="Komma 2 5 2 2 4 2" xfId="7818" xr:uid="{00000000-0005-0000-0000-0000D0240000}"/>
    <cellStyle name="Komma 2 5 2 2 4 2 2" xfId="17600" xr:uid="{00000000-0005-0000-0000-0000D1240000}"/>
    <cellStyle name="Komma 2 5 2 2 4 3" xfId="12906" xr:uid="{00000000-0005-0000-0000-0000D2240000}"/>
    <cellStyle name="Komma 2 5 2 2 5" xfId="4386" xr:uid="{00000000-0005-0000-0000-0000D3240000}"/>
    <cellStyle name="Komma 2 5 2 2 5 2" xfId="9534" xr:uid="{00000000-0005-0000-0000-0000D4240000}"/>
    <cellStyle name="Komma 2 5 2 2 5 2 2" xfId="19164" xr:uid="{00000000-0005-0000-0000-0000D5240000}"/>
    <cellStyle name="Komma 2 5 2 2 5 3" xfId="14472" xr:uid="{00000000-0005-0000-0000-0000D6240000}"/>
    <cellStyle name="Komma 2 5 2 2 6" xfId="6102" xr:uid="{00000000-0005-0000-0000-0000D7240000}"/>
    <cellStyle name="Komma 2 5 2 2 6 2" xfId="16036" xr:uid="{00000000-0005-0000-0000-0000D8240000}"/>
    <cellStyle name="Komma 2 5 2 2 7" xfId="11256" xr:uid="{00000000-0005-0000-0000-0000D9240000}"/>
    <cellStyle name="Komma 2 5 2 3" xfId="432" xr:uid="{00000000-0005-0000-0000-0000DA240000}"/>
    <cellStyle name="Komma 2 5 2 3 2" xfId="1777" xr:uid="{00000000-0005-0000-0000-0000DB240000}"/>
    <cellStyle name="Komma 2 5 2 3 2 2" xfId="3528" xr:uid="{00000000-0005-0000-0000-0000DC240000}"/>
    <cellStyle name="Komma 2 5 2 3 2 2 2" xfId="8678" xr:uid="{00000000-0005-0000-0000-0000DD240000}"/>
    <cellStyle name="Komma 2 5 2 3 2 2 2 2" xfId="18384" xr:uid="{00000000-0005-0000-0000-0000DE240000}"/>
    <cellStyle name="Komma 2 5 2 3 2 2 3" xfId="13690" xr:uid="{00000000-0005-0000-0000-0000DF240000}"/>
    <cellStyle name="Komma 2 5 2 3 2 3" xfId="5246" xr:uid="{00000000-0005-0000-0000-0000E0240000}"/>
    <cellStyle name="Komma 2 5 2 3 2 3 2" xfId="10394" xr:uid="{00000000-0005-0000-0000-0000E1240000}"/>
    <cellStyle name="Komma 2 5 2 3 2 3 2 2" xfId="19948" xr:uid="{00000000-0005-0000-0000-0000E2240000}"/>
    <cellStyle name="Komma 2 5 2 3 2 3 3" xfId="15256" xr:uid="{00000000-0005-0000-0000-0000E3240000}"/>
    <cellStyle name="Komma 2 5 2 3 2 4" xfId="6962" xr:uid="{00000000-0005-0000-0000-0000E4240000}"/>
    <cellStyle name="Komma 2 5 2 3 2 4 2" xfId="16820" xr:uid="{00000000-0005-0000-0000-0000E5240000}"/>
    <cellStyle name="Komma 2 5 2 3 2 5" xfId="12122" xr:uid="{00000000-0005-0000-0000-0000E6240000}"/>
    <cellStyle name="Komma 2 5 2 3 3" xfId="2666" xr:uid="{00000000-0005-0000-0000-0000E7240000}"/>
    <cellStyle name="Komma 2 5 2 3 3 2" xfId="7820" xr:uid="{00000000-0005-0000-0000-0000E8240000}"/>
    <cellStyle name="Komma 2 5 2 3 3 2 2" xfId="17602" xr:uid="{00000000-0005-0000-0000-0000E9240000}"/>
    <cellStyle name="Komma 2 5 2 3 3 3" xfId="12908" xr:uid="{00000000-0005-0000-0000-0000EA240000}"/>
    <cellStyle name="Komma 2 5 2 3 4" xfId="4388" xr:uid="{00000000-0005-0000-0000-0000EB240000}"/>
    <cellStyle name="Komma 2 5 2 3 4 2" xfId="9536" xr:uid="{00000000-0005-0000-0000-0000EC240000}"/>
    <cellStyle name="Komma 2 5 2 3 4 2 2" xfId="19166" xr:uid="{00000000-0005-0000-0000-0000ED240000}"/>
    <cellStyle name="Komma 2 5 2 3 4 3" xfId="14474" xr:uid="{00000000-0005-0000-0000-0000EE240000}"/>
    <cellStyle name="Komma 2 5 2 3 5" xfId="6104" xr:uid="{00000000-0005-0000-0000-0000EF240000}"/>
    <cellStyle name="Komma 2 5 2 3 5 2" xfId="16038" xr:uid="{00000000-0005-0000-0000-0000F0240000}"/>
    <cellStyle name="Komma 2 5 2 3 6" xfId="11258" xr:uid="{00000000-0005-0000-0000-0000F1240000}"/>
    <cellStyle name="Komma 2 5 2 4" xfId="433" xr:uid="{00000000-0005-0000-0000-0000F2240000}"/>
    <cellStyle name="Komma 2 5 2 4 2" xfId="1778" xr:uid="{00000000-0005-0000-0000-0000F3240000}"/>
    <cellStyle name="Komma 2 5 2 4 2 2" xfId="3529" xr:uid="{00000000-0005-0000-0000-0000F4240000}"/>
    <cellStyle name="Komma 2 5 2 4 2 2 2" xfId="8679" xr:uid="{00000000-0005-0000-0000-0000F5240000}"/>
    <cellStyle name="Komma 2 5 2 4 2 2 2 2" xfId="18385" xr:uid="{00000000-0005-0000-0000-0000F6240000}"/>
    <cellStyle name="Komma 2 5 2 4 2 2 3" xfId="13691" xr:uid="{00000000-0005-0000-0000-0000F7240000}"/>
    <cellStyle name="Komma 2 5 2 4 2 3" xfId="5247" xr:uid="{00000000-0005-0000-0000-0000F8240000}"/>
    <cellStyle name="Komma 2 5 2 4 2 3 2" xfId="10395" xr:uid="{00000000-0005-0000-0000-0000F9240000}"/>
    <cellStyle name="Komma 2 5 2 4 2 3 2 2" xfId="19949" xr:uid="{00000000-0005-0000-0000-0000FA240000}"/>
    <cellStyle name="Komma 2 5 2 4 2 3 3" xfId="15257" xr:uid="{00000000-0005-0000-0000-0000FB240000}"/>
    <cellStyle name="Komma 2 5 2 4 2 4" xfId="6963" xr:uid="{00000000-0005-0000-0000-0000FC240000}"/>
    <cellStyle name="Komma 2 5 2 4 2 4 2" xfId="16821" xr:uid="{00000000-0005-0000-0000-0000FD240000}"/>
    <cellStyle name="Komma 2 5 2 4 2 5" xfId="12123" xr:uid="{00000000-0005-0000-0000-0000FE240000}"/>
    <cellStyle name="Komma 2 5 2 4 3" xfId="2667" xr:uid="{00000000-0005-0000-0000-0000FF240000}"/>
    <cellStyle name="Komma 2 5 2 4 3 2" xfId="7821" xr:uid="{00000000-0005-0000-0000-000000250000}"/>
    <cellStyle name="Komma 2 5 2 4 3 2 2" xfId="17603" xr:uid="{00000000-0005-0000-0000-000001250000}"/>
    <cellStyle name="Komma 2 5 2 4 3 3" xfId="12909" xr:uid="{00000000-0005-0000-0000-000002250000}"/>
    <cellStyle name="Komma 2 5 2 4 4" xfId="4389" xr:uid="{00000000-0005-0000-0000-000003250000}"/>
    <cellStyle name="Komma 2 5 2 4 4 2" xfId="9537" xr:uid="{00000000-0005-0000-0000-000004250000}"/>
    <cellStyle name="Komma 2 5 2 4 4 2 2" xfId="19167" xr:uid="{00000000-0005-0000-0000-000005250000}"/>
    <cellStyle name="Komma 2 5 2 4 4 3" xfId="14475" xr:uid="{00000000-0005-0000-0000-000006250000}"/>
    <cellStyle name="Komma 2 5 2 4 5" xfId="6105" xr:uid="{00000000-0005-0000-0000-000007250000}"/>
    <cellStyle name="Komma 2 5 2 4 5 2" xfId="16039" xr:uid="{00000000-0005-0000-0000-000008250000}"/>
    <cellStyle name="Komma 2 5 2 4 6" xfId="11259" xr:uid="{00000000-0005-0000-0000-000009250000}"/>
    <cellStyle name="Komma 2 5 2 5" xfId="1774" xr:uid="{00000000-0005-0000-0000-00000A250000}"/>
    <cellStyle name="Komma 2 5 2 5 2" xfId="3525" xr:uid="{00000000-0005-0000-0000-00000B250000}"/>
    <cellStyle name="Komma 2 5 2 5 2 2" xfId="8675" xr:uid="{00000000-0005-0000-0000-00000C250000}"/>
    <cellStyle name="Komma 2 5 2 5 2 2 2" xfId="18381" xr:uid="{00000000-0005-0000-0000-00000D250000}"/>
    <cellStyle name="Komma 2 5 2 5 2 3" xfId="13687" xr:uid="{00000000-0005-0000-0000-00000E250000}"/>
    <cellStyle name="Komma 2 5 2 5 3" xfId="5243" xr:uid="{00000000-0005-0000-0000-00000F250000}"/>
    <cellStyle name="Komma 2 5 2 5 3 2" xfId="10391" xr:uid="{00000000-0005-0000-0000-000010250000}"/>
    <cellStyle name="Komma 2 5 2 5 3 2 2" xfId="19945" xr:uid="{00000000-0005-0000-0000-000011250000}"/>
    <cellStyle name="Komma 2 5 2 5 3 3" xfId="15253" xr:uid="{00000000-0005-0000-0000-000012250000}"/>
    <cellStyle name="Komma 2 5 2 5 4" xfId="6959" xr:uid="{00000000-0005-0000-0000-000013250000}"/>
    <cellStyle name="Komma 2 5 2 5 4 2" xfId="16817" xr:uid="{00000000-0005-0000-0000-000014250000}"/>
    <cellStyle name="Komma 2 5 2 5 5" xfId="12119" xr:uid="{00000000-0005-0000-0000-000015250000}"/>
    <cellStyle name="Komma 2 5 2 6" xfId="2663" xr:uid="{00000000-0005-0000-0000-000016250000}"/>
    <cellStyle name="Komma 2 5 2 6 2" xfId="7817" xr:uid="{00000000-0005-0000-0000-000017250000}"/>
    <cellStyle name="Komma 2 5 2 6 2 2" xfId="17599" xr:uid="{00000000-0005-0000-0000-000018250000}"/>
    <cellStyle name="Komma 2 5 2 6 3" xfId="12905" xr:uid="{00000000-0005-0000-0000-000019250000}"/>
    <cellStyle name="Komma 2 5 2 7" xfId="4385" xr:uid="{00000000-0005-0000-0000-00001A250000}"/>
    <cellStyle name="Komma 2 5 2 7 2" xfId="9533" xr:uid="{00000000-0005-0000-0000-00001B250000}"/>
    <cellStyle name="Komma 2 5 2 7 2 2" xfId="19163" xr:uid="{00000000-0005-0000-0000-00001C250000}"/>
    <cellStyle name="Komma 2 5 2 7 3" xfId="14471" xr:uid="{00000000-0005-0000-0000-00001D250000}"/>
    <cellStyle name="Komma 2 5 2 8" xfId="6101" xr:uid="{00000000-0005-0000-0000-00001E250000}"/>
    <cellStyle name="Komma 2 5 2 8 2" xfId="16035" xr:uid="{00000000-0005-0000-0000-00001F250000}"/>
    <cellStyle name="Komma 2 5 2 9" xfId="11255" xr:uid="{00000000-0005-0000-0000-000020250000}"/>
    <cellStyle name="Komma 2 5 3" xfId="434" xr:uid="{00000000-0005-0000-0000-000021250000}"/>
    <cellStyle name="Komma 2 5 3 2" xfId="435" xr:uid="{00000000-0005-0000-0000-000022250000}"/>
    <cellStyle name="Komma 2 5 3 2 2" xfId="1780" xr:uid="{00000000-0005-0000-0000-000023250000}"/>
    <cellStyle name="Komma 2 5 3 2 2 2" xfId="3531" xr:uid="{00000000-0005-0000-0000-000024250000}"/>
    <cellStyle name="Komma 2 5 3 2 2 2 2" xfId="8681" xr:uid="{00000000-0005-0000-0000-000025250000}"/>
    <cellStyle name="Komma 2 5 3 2 2 2 2 2" xfId="18387" xr:uid="{00000000-0005-0000-0000-000026250000}"/>
    <cellStyle name="Komma 2 5 3 2 2 2 3" xfId="13693" xr:uid="{00000000-0005-0000-0000-000027250000}"/>
    <cellStyle name="Komma 2 5 3 2 2 3" xfId="5249" xr:uid="{00000000-0005-0000-0000-000028250000}"/>
    <cellStyle name="Komma 2 5 3 2 2 3 2" xfId="10397" xr:uid="{00000000-0005-0000-0000-000029250000}"/>
    <cellStyle name="Komma 2 5 3 2 2 3 2 2" xfId="19951" xr:uid="{00000000-0005-0000-0000-00002A250000}"/>
    <cellStyle name="Komma 2 5 3 2 2 3 3" xfId="15259" xr:uid="{00000000-0005-0000-0000-00002B250000}"/>
    <cellStyle name="Komma 2 5 3 2 2 4" xfId="6965" xr:uid="{00000000-0005-0000-0000-00002C250000}"/>
    <cellStyle name="Komma 2 5 3 2 2 4 2" xfId="16823" xr:uid="{00000000-0005-0000-0000-00002D250000}"/>
    <cellStyle name="Komma 2 5 3 2 2 5" xfId="12125" xr:uid="{00000000-0005-0000-0000-00002E250000}"/>
    <cellStyle name="Komma 2 5 3 2 3" xfId="2669" xr:uid="{00000000-0005-0000-0000-00002F250000}"/>
    <cellStyle name="Komma 2 5 3 2 3 2" xfId="7823" xr:uid="{00000000-0005-0000-0000-000030250000}"/>
    <cellStyle name="Komma 2 5 3 2 3 2 2" xfId="17605" xr:uid="{00000000-0005-0000-0000-000031250000}"/>
    <cellStyle name="Komma 2 5 3 2 3 3" xfId="12911" xr:uid="{00000000-0005-0000-0000-000032250000}"/>
    <cellStyle name="Komma 2 5 3 2 4" xfId="4391" xr:uid="{00000000-0005-0000-0000-000033250000}"/>
    <cellStyle name="Komma 2 5 3 2 4 2" xfId="9539" xr:uid="{00000000-0005-0000-0000-000034250000}"/>
    <cellStyle name="Komma 2 5 3 2 4 2 2" xfId="19169" xr:uid="{00000000-0005-0000-0000-000035250000}"/>
    <cellStyle name="Komma 2 5 3 2 4 3" xfId="14477" xr:uid="{00000000-0005-0000-0000-000036250000}"/>
    <cellStyle name="Komma 2 5 3 2 5" xfId="6107" xr:uid="{00000000-0005-0000-0000-000037250000}"/>
    <cellStyle name="Komma 2 5 3 2 5 2" xfId="16041" xr:uid="{00000000-0005-0000-0000-000038250000}"/>
    <cellStyle name="Komma 2 5 3 2 6" xfId="11261" xr:uid="{00000000-0005-0000-0000-000039250000}"/>
    <cellStyle name="Komma 2 5 3 3" xfId="1779" xr:uid="{00000000-0005-0000-0000-00003A250000}"/>
    <cellStyle name="Komma 2 5 3 3 2" xfId="3530" xr:uid="{00000000-0005-0000-0000-00003B250000}"/>
    <cellStyle name="Komma 2 5 3 3 2 2" xfId="8680" xr:uid="{00000000-0005-0000-0000-00003C250000}"/>
    <cellStyle name="Komma 2 5 3 3 2 2 2" xfId="18386" xr:uid="{00000000-0005-0000-0000-00003D250000}"/>
    <cellStyle name="Komma 2 5 3 3 2 3" xfId="13692" xr:uid="{00000000-0005-0000-0000-00003E250000}"/>
    <cellStyle name="Komma 2 5 3 3 3" xfId="5248" xr:uid="{00000000-0005-0000-0000-00003F250000}"/>
    <cellStyle name="Komma 2 5 3 3 3 2" xfId="10396" xr:uid="{00000000-0005-0000-0000-000040250000}"/>
    <cellStyle name="Komma 2 5 3 3 3 2 2" xfId="19950" xr:uid="{00000000-0005-0000-0000-000041250000}"/>
    <cellStyle name="Komma 2 5 3 3 3 3" xfId="15258" xr:uid="{00000000-0005-0000-0000-000042250000}"/>
    <cellStyle name="Komma 2 5 3 3 4" xfId="6964" xr:uid="{00000000-0005-0000-0000-000043250000}"/>
    <cellStyle name="Komma 2 5 3 3 4 2" xfId="16822" xr:uid="{00000000-0005-0000-0000-000044250000}"/>
    <cellStyle name="Komma 2 5 3 3 5" xfId="12124" xr:uid="{00000000-0005-0000-0000-000045250000}"/>
    <cellStyle name="Komma 2 5 3 4" xfId="2668" xr:uid="{00000000-0005-0000-0000-000046250000}"/>
    <cellStyle name="Komma 2 5 3 4 2" xfId="7822" xr:uid="{00000000-0005-0000-0000-000047250000}"/>
    <cellStyle name="Komma 2 5 3 4 2 2" xfId="17604" xr:uid="{00000000-0005-0000-0000-000048250000}"/>
    <cellStyle name="Komma 2 5 3 4 3" xfId="12910" xr:uid="{00000000-0005-0000-0000-000049250000}"/>
    <cellStyle name="Komma 2 5 3 5" xfId="4390" xr:uid="{00000000-0005-0000-0000-00004A250000}"/>
    <cellStyle name="Komma 2 5 3 5 2" xfId="9538" xr:uid="{00000000-0005-0000-0000-00004B250000}"/>
    <cellStyle name="Komma 2 5 3 5 2 2" xfId="19168" xr:uid="{00000000-0005-0000-0000-00004C250000}"/>
    <cellStyle name="Komma 2 5 3 5 3" xfId="14476" xr:uid="{00000000-0005-0000-0000-00004D250000}"/>
    <cellStyle name="Komma 2 5 3 6" xfId="6106" xr:uid="{00000000-0005-0000-0000-00004E250000}"/>
    <cellStyle name="Komma 2 5 3 6 2" xfId="16040" xr:uid="{00000000-0005-0000-0000-00004F250000}"/>
    <cellStyle name="Komma 2 5 3 7" xfId="11260" xr:uid="{00000000-0005-0000-0000-000050250000}"/>
    <cellStyle name="Komma 2 5 4" xfId="436" xr:uid="{00000000-0005-0000-0000-000051250000}"/>
    <cellStyle name="Komma 2 5 4 2" xfId="1781" xr:uid="{00000000-0005-0000-0000-000052250000}"/>
    <cellStyle name="Komma 2 5 4 2 2" xfId="3532" xr:uid="{00000000-0005-0000-0000-000053250000}"/>
    <cellStyle name="Komma 2 5 4 2 2 2" xfId="8682" xr:uid="{00000000-0005-0000-0000-000054250000}"/>
    <cellStyle name="Komma 2 5 4 2 2 2 2" xfId="18388" xr:uid="{00000000-0005-0000-0000-000055250000}"/>
    <cellStyle name="Komma 2 5 4 2 2 3" xfId="13694" xr:uid="{00000000-0005-0000-0000-000056250000}"/>
    <cellStyle name="Komma 2 5 4 2 3" xfId="5250" xr:uid="{00000000-0005-0000-0000-000057250000}"/>
    <cellStyle name="Komma 2 5 4 2 3 2" xfId="10398" xr:uid="{00000000-0005-0000-0000-000058250000}"/>
    <cellStyle name="Komma 2 5 4 2 3 2 2" xfId="19952" xr:uid="{00000000-0005-0000-0000-000059250000}"/>
    <cellStyle name="Komma 2 5 4 2 3 3" xfId="15260" xr:uid="{00000000-0005-0000-0000-00005A250000}"/>
    <cellStyle name="Komma 2 5 4 2 4" xfId="6966" xr:uid="{00000000-0005-0000-0000-00005B250000}"/>
    <cellStyle name="Komma 2 5 4 2 4 2" xfId="16824" xr:uid="{00000000-0005-0000-0000-00005C250000}"/>
    <cellStyle name="Komma 2 5 4 2 5" xfId="12126" xr:uid="{00000000-0005-0000-0000-00005D250000}"/>
    <cellStyle name="Komma 2 5 4 3" xfId="2670" xr:uid="{00000000-0005-0000-0000-00005E250000}"/>
    <cellStyle name="Komma 2 5 4 3 2" xfId="7824" xr:uid="{00000000-0005-0000-0000-00005F250000}"/>
    <cellStyle name="Komma 2 5 4 3 2 2" xfId="17606" xr:uid="{00000000-0005-0000-0000-000060250000}"/>
    <cellStyle name="Komma 2 5 4 3 3" xfId="12912" xr:uid="{00000000-0005-0000-0000-000061250000}"/>
    <cellStyle name="Komma 2 5 4 4" xfId="4392" xr:uid="{00000000-0005-0000-0000-000062250000}"/>
    <cellStyle name="Komma 2 5 4 4 2" xfId="9540" xr:uid="{00000000-0005-0000-0000-000063250000}"/>
    <cellStyle name="Komma 2 5 4 4 2 2" xfId="19170" xr:uid="{00000000-0005-0000-0000-000064250000}"/>
    <cellStyle name="Komma 2 5 4 4 3" xfId="14478" xr:uid="{00000000-0005-0000-0000-000065250000}"/>
    <cellStyle name="Komma 2 5 4 5" xfId="6108" xr:uid="{00000000-0005-0000-0000-000066250000}"/>
    <cellStyle name="Komma 2 5 4 5 2" xfId="16042" xr:uid="{00000000-0005-0000-0000-000067250000}"/>
    <cellStyle name="Komma 2 5 4 6" xfId="11262" xr:uid="{00000000-0005-0000-0000-000068250000}"/>
    <cellStyle name="Komma 2 5 5" xfId="437" xr:uid="{00000000-0005-0000-0000-000069250000}"/>
    <cellStyle name="Komma 2 5 5 2" xfId="1782" xr:uid="{00000000-0005-0000-0000-00006A250000}"/>
    <cellStyle name="Komma 2 5 5 2 2" xfId="3533" xr:uid="{00000000-0005-0000-0000-00006B250000}"/>
    <cellStyle name="Komma 2 5 5 2 2 2" xfId="8683" xr:uid="{00000000-0005-0000-0000-00006C250000}"/>
    <cellStyle name="Komma 2 5 5 2 2 2 2" xfId="18389" xr:uid="{00000000-0005-0000-0000-00006D250000}"/>
    <cellStyle name="Komma 2 5 5 2 2 3" xfId="13695" xr:uid="{00000000-0005-0000-0000-00006E250000}"/>
    <cellStyle name="Komma 2 5 5 2 3" xfId="5251" xr:uid="{00000000-0005-0000-0000-00006F250000}"/>
    <cellStyle name="Komma 2 5 5 2 3 2" xfId="10399" xr:uid="{00000000-0005-0000-0000-000070250000}"/>
    <cellStyle name="Komma 2 5 5 2 3 2 2" xfId="19953" xr:uid="{00000000-0005-0000-0000-000071250000}"/>
    <cellStyle name="Komma 2 5 5 2 3 3" xfId="15261" xr:uid="{00000000-0005-0000-0000-000072250000}"/>
    <cellStyle name="Komma 2 5 5 2 4" xfId="6967" xr:uid="{00000000-0005-0000-0000-000073250000}"/>
    <cellStyle name="Komma 2 5 5 2 4 2" xfId="16825" xr:uid="{00000000-0005-0000-0000-000074250000}"/>
    <cellStyle name="Komma 2 5 5 2 5" xfId="12127" xr:uid="{00000000-0005-0000-0000-000075250000}"/>
    <cellStyle name="Komma 2 5 5 3" xfId="2671" xr:uid="{00000000-0005-0000-0000-000076250000}"/>
    <cellStyle name="Komma 2 5 5 3 2" xfId="7825" xr:uid="{00000000-0005-0000-0000-000077250000}"/>
    <cellStyle name="Komma 2 5 5 3 2 2" xfId="17607" xr:uid="{00000000-0005-0000-0000-000078250000}"/>
    <cellStyle name="Komma 2 5 5 3 3" xfId="12913" xr:uid="{00000000-0005-0000-0000-000079250000}"/>
    <cellStyle name="Komma 2 5 5 4" xfId="4393" xr:uid="{00000000-0005-0000-0000-00007A250000}"/>
    <cellStyle name="Komma 2 5 5 4 2" xfId="9541" xr:uid="{00000000-0005-0000-0000-00007B250000}"/>
    <cellStyle name="Komma 2 5 5 4 2 2" xfId="19171" xr:uid="{00000000-0005-0000-0000-00007C250000}"/>
    <cellStyle name="Komma 2 5 5 4 3" xfId="14479" xr:uid="{00000000-0005-0000-0000-00007D250000}"/>
    <cellStyle name="Komma 2 5 5 5" xfId="6109" xr:uid="{00000000-0005-0000-0000-00007E250000}"/>
    <cellStyle name="Komma 2 5 5 5 2" xfId="16043" xr:uid="{00000000-0005-0000-0000-00007F250000}"/>
    <cellStyle name="Komma 2 5 5 6" xfId="11263" xr:uid="{00000000-0005-0000-0000-000080250000}"/>
    <cellStyle name="Komma 2 5 6" xfId="1773" xr:uid="{00000000-0005-0000-0000-000081250000}"/>
    <cellStyle name="Komma 2 5 6 2" xfId="3524" xr:uid="{00000000-0005-0000-0000-000082250000}"/>
    <cellStyle name="Komma 2 5 6 2 2" xfId="8674" xr:uid="{00000000-0005-0000-0000-000083250000}"/>
    <cellStyle name="Komma 2 5 6 2 2 2" xfId="18380" xr:uid="{00000000-0005-0000-0000-000084250000}"/>
    <cellStyle name="Komma 2 5 6 2 3" xfId="13686" xr:uid="{00000000-0005-0000-0000-000085250000}"/>
    <cellStyle name="Komma 2 5 6 3" xfId="5242" xr:uid="{00000000-0005-0000-0000-000086250000}"/>
    <cellStyle name="Komma 2 5 6 3 2" xfId="10390" xr:uid="{00000000-0005-0000-0000-000087250000}"/>
    <cellStyle name="Komma 2 5 6 3 2 2" xfId="19944" xr:uid="{00000000-0005-0000-0000-000088250000}"/>
    <cellStyle name="Komma 2 5 6 3 3" xfId="15252" xr:uid="{00000000-0005-0000-0000-000089250000}"/>
    <cellStyle name="Komma 2 5 6 4" xfId="6958" xr:uid="{00000000-0005-0000-0000-00008A250000}"/>
    <cellStyle name="Komma 2 5 6 4 2" xfId="16816" xr:uid="{00000000-0005-0000-0000-00008B250000}"/>
    <cellStyle name="Komma 2 5 6 5" xfId="12118" xr:uid="{00000000-0005-0000-0000-00008C250000}"/>
    <cellStyle name="Komma 2 5 7" xfId="2662" xr:uid="{00000000-0005-0000-0000-00008D250000}"/>
    <cellStyle name="Komma 2 5 7 2" xfId="7816" xr:uid="{00000000-0005-0000-0000-00008E250000}"/>
    <cellStyle name="Komma 2 5 7 2 2" xfId="17598" xr:uid="{00000000-0005-0000-0000-00008F250000}"/>
    <cellStyle name="Komma 2 5 7 3" xfId="12904" xr:uid="{00000000-0005-0000-0000-000090250000}"/>
    <cellStyle name="Komma 2 5 8" xfId="4384" xr:uid="{00000000-0005-0000-0000-000091250000}"/>
    <cellStyle name="Komma 2 5 8 2" xfId="9532" xr:uid="{00000000-0005-0000-0000-000092250000}"/>
    <cellStyle name="Komma 2 5 8 2 2" xfId="19162" xr:uid="{00000000-0005-0000-0000-000093250000}"/>
    <cellStyle name="Komma 2 5 8 3" xfId="14470" xr:uid="{00000000-0005-0000-0000-000094250000}"/>
    <cellStyle name="Komma 2 5 9" xfId="6100" xr:uid="{00000000-0005-0000-0000-000095250000}"/>
    <cellStyle name="Komma 2 5 9 2" xfId="16034" xr:uid="{00000000-0005-0000-0000-000096250000}"/>
    <cellStyle name="Komma 2 6" xfId="438" xr:uid="{00000000-0005-0000-0000-000097250000}"/>
    <cellStyle name="Komma 2 6 10" xfId="11264" xr:uid="{00000000-0005-0000-0000-000098250000}"/>
    <cellStyle name="Komma 2 6 2" xfId="439" xr:uid="{00000000-0005-0000-0000-000099250000}"/>
    <cellStyle name="Komma 2 6 2 2" xfId="440" xr:uid="{00000000-0005-0000-0000-00009A250000}"/>
    <cellStyle name="Komma 2 6 2 2 2" xfId="441" xr:uid="{00000000-0005-0000-0000-00009B250000}"/>
    <cellStyle name="Komma 2 6 2 2 2 2" xfId="1786" xr:uid="{00000000-0005-0000-0000-00009C250000}"/>
    <cellStyle name="Komma 2 6 2 2 2 2 2" xfId="3537" xr:uid="{00000000-0005-0000-0000-00009D250000}"/>
    <cellStyle name="Komma 2 6 2 2 2 2 2 2" xfId="8687" xr:uid="{00000000-0005-0000-0000-00009E250000}"/>
    <cellStyle name="Komma 2 6 2 2 2 2 2 2 2" xfId="18393" xr:uid="{00000000-0005-0000-0000-00009F250000}"/>
    <cellStyle name="Komma 2 6 2 2 2 2 2 3" xfId="13699" xr:uid="{00000000-0005-0000-0000-0000A0250000}"/>
    <cellStyle name="Komma 2 6 2 2 2 2 3" xfId="5255" xr:uid="{00000000-0005-0000-0000-0000A1250000}"/>
    <cellStyle name="Komma 2 6 2 2 2 2 3 2" xfId="10403" xr:uid="{00000000-0005-0000-0000-0000A2250000}"/>
    <cellStyle name="Komma 2 6 2 2 2 2 3 2 2" xfId="19957" xr:uid="{00000000-0005-0000-0000-0000A3250000}"/>
    <cellStyle name="Komma 2 6 2 2 2 2 3 3" xfId="15265" xr:uid="{00000000-0005-0000-0000-0000A4250000}"/>
    <cellStyle name="Komma 2 6 2 2 2 2 4" xfId="6971" xr:uid="{00000000-0005-0000-0000-0000A5250000}"/>
    <cellStyle name="Komma 2 6 2 2 2 2 4 2" xfId="16829" xr:uid="{00000000-0005-0000-0000-0000A6250000}"/>
    <cellStyle name="Komma 2 6 2 2 2 2 5" xfId="12131" xr:uid="{00000000-0005-0000-0000-0000A7250000}"/>
    <cellStyle name="Komma 2 6 2 2 2 3" xfId="2675" xr:uid="{00000000-0005-0000-0000-0000A8250000}"/>
    <cellStyle name="Komma 2 6 2 2 2 3 2" xfId="7829" xr:uid="{00000000-0005-0000-0000-0000A9250000}"/>
    <cellStyle name="Komma 2 6 2 2 2 3 2 2" xfId="17611" xr:uid="{00000000-0005-0000-0000-0000AA250000}"/>
    <cellStyle name="Komma 2 6 2 2 2 3 3" xfId="12917" xr:uid="{00000000-0005-0000-0000-0000AB250000}"/>
    <cellStyle name="Komma 2 6 2 2 2 4" xfId="4397" xr:uid="{00000000-0005-0000-0000-0000AC250000}"/>
    <cellStyle name="Komma 2 6 2 2 2 4 2" xfId="9545" xr:uid="{00000000-0005-0000-0000-0000AD250000}"/>
    <cellStyle name="Komma 2 6 2 2 2 4 2 2" xfId="19175" xr:uid="{00000000-0005-0000-0000-0000AE250000}"/>
    <cellStyle name="Komma 2 6 2 2 2 4 3" xfId="14483" xr:uid="{00000000-0005-0000-0000-0000AF250000}"/>
    <cellStyle name="Komma 2 6 2 2 2 5" xfId="6113" xr:uid="{00000000-0005-0000-0000-0000B0250000}"/>
    <cellStyle name="Komma 2 6 2 2 2 5 2" xfId="16047" xr:uid="{00000000-0005-0000-0000-0000B1250000}"/>
    <cellStyle name="Komma 2 6 2 2 2 6" xfId="11267" xr:uid="{00000000-0005-0000-0000-0000B2250000}"/>
    <cellStyle name="Komma 2 6 2 2 3" xfId="1785" xr:uid="{00000000-0005-0000-0000-0000B3250000}"/>
    <cellStyle name="Komma 2 6 2 2 3 2" xfId="3536" xr:uid="{00000000-0005-0000-0000-0000B4250000}"/>
    <cellStyle name="Komma 2 6 2 2 3 2 2" xfId="8686" xr:uid="{00000000-0005-0000-0000-0000B5250000}"/>
    <cellStyle name="Komma 2 6 2 2 3 2 2 2" xfId="18392" xr:uid="{00000000-0005-0000-0000-0000B6250000}"/>
    <cellStyle name="Komma 2 6 2 2 3 2 3" xfId="13698" xr:uid="{00000000-0005-0000-0000-0000B7250000}"/>
    <cellStyle name="Komma 2 6 2 2 3 3" xfId="5254" xr:uid="{00000000-0005-0000-0000-0000B8250000}"/>
    <cellStyle name="Komma 2 6 2 2 3 3 2" xfId="10402" xr:uid="{00000000-0005-0000-0000-0000B9250000}"/>
    <cellStyle name="Komma 2 6 2 2 3 3 2 2" xfId="19956" xr:uid="{00000000-0005-0000-0000-0000BA250000}"/>
    <cellStyle name="Komma 2 6 2 2 3 3 3" xfId="15264" xr:uid="{00000000-0005-0000-0000-0000BB250000}"/>
    <cellStyle name="Komma 2 6 2 2 3 4" xfId="6970" xr:uid="{00000000-0005-0000-0000-0000BC250000}"/>
    <cellStyle name="Komma 2 6 2 2 3 4 2" xfId="16828" xr:uid="{00000000-0005-0000-0000-0000BD250000}"/>
    <cellStyle name="Komma 2 6 2 2 3 5" xfId="12130" xr:uid="{00000000-0005-0000-0000-0000BE250000}"/>
    <cellStyle name="Komma 2 6 2 2 4" xfId="2674" xr:uid="{00000000-0005-0000-0000-0000BF250000}"/>
    <cellStyle name="Komma 2 6 2 2 4 2" xfId="7828" xr:uid="{00000000-0005-0000-0000-0000C0250000}"/>
    <cellStyle name="Komma 2 6 2 2 4 2 2" xfId="17610" xr:uid="{00000000-0005-0000-0000-0000C1250000}"/>
    <cellStyle name="Komma 2 6 2 2 4 3" xfId="12916" xr:uid="{00000000-0005-0000-0000-0000C2250000}"/>
    <cellStyle name="Komma 2 6 2 2 5" xfId="4396" xr:uid="{00000000-0005-0000-0000-0000C3250000}"/>
    <cellStyle name="Komma 2 6 2 2 5 2" xfId="9544" xr:uid="{00000000-0005-0000-0000-0000C4250000}"/>
    <cellStyle name="Komma 2 6 2 2 5 2 2" xfId="19174" xr:uid="{00000000-0005-0000-0000-0000C5250000}"/>
    <cellStyle name="Komma 2 6 2 2 5 3" xfId="14482" xr:uid="{00000000-0005-0000-0000-0000C6250000}"/>
    <cellStyle name="Komma 2 6 2 2 6" xfId="6112" xr:uid="{00000000-0005-0000-0000-0000C7250000}"/>
    <cellStyle name="Komma 2 6 2 2 6 2" xfId="16046" xr:uid="{00000000-0005-0000-0000-0000C8250000}"/>
    <cellStyle name="Komma 2 6 2 2 7" xfId="11266" xr:uid="{00000000-0005-0000-0000-0000C9250000}"/>
    <cellStyle name="Komma 2 6 2 3" xfId="442" xr:uid="{00000000-0005-0000-0000-0000CA250000}"/>
    <cellStyle name="Komma 2 6 2 3 2" xfId="1787" xr:uid="{00000000-0005-0000-0000-0000CB250000}"/>
    <cellStyle name="Komma 2 6 2 3 2 2" xfId="3538" xr:uid="{00000000-0005-0000-0000-0000CC250000}"/>
    <cellStyle name="Komma 2 6 2 3 2 2 2" xfId="8688" xr:uid="{00000000-0005-0000-0000-0000CD250000}"/>
    <cellStyle name="Komma 2 6 2 3 2 2 2 2" xfId="18394" xr:uid="{00000000-0005-0000-0000-0000CE250000}"/>
    <cellStyle name="Komma 2 6 2 3 2 2 3" xfId="13700" xr:uid="{00000000-0005-0000-0000-0000CF250000}"/>
    <cellStyle name="Komma 2 6 2 3 2 3" xfId="5256" xr:uid="{00000000-0005-0000-0000-0000D0250000}"/>
    <cellStyle name="Komma 2 6 2 3 2 3 2" xfId="10404" xr:uid="{00000000-0005-0000-0000-0000D1250000}"/>
    <cellStyle name="Komma 2 6 2 3 2 3 2 2" xfId="19958" xr:uid="{00000000-0005-0000-0000-0000D2250000}"/>
    <cellStyle name="Komma 2 6 2 3 2 3 3" xfId="15266" xr:uid="{00000000-0005-0000-0000-0000D3250000}"/>
    <cellStyle name="Komma 2 6 2 3 2 4" xfId="6972" xr:uid="{00000000-0005-0000-0000-0000D4250000}"/>
    <cellStyle name="Komma 2 6 2 3 2 4 2" xfId="16830" xr:uid="{00000000-0005-0000-0000-0000D5250000}"/>
    <cellStyle name="Komma 2 6 2 3 2 5" xfId="12132" xr:uid="{00000000-0005-0000-0000-0000D6250000}"/>
    <cellStyle name="Komma 2 6 2 3 3" xfId="2676" xr:uid="{00000000-0005-0000-0000-0000D7250000}"/>
    <cellStyle name="Komma 2 6 2 3 3 2" xfId="7830" xr:uid="{00000000-0005-0000-0000-0000D8250000}"/>
    <cellStyle name="Komma 2 6 2 3 3 2 2" xfId="17612" xr:uid="{00000000-0005-0000-0000-0000D9250000}"/>
    <cellStyle name="Komma 2 6 2 3 3 3" xfId="12918" xr:uid="{00000000-0005-0000-0000-0000DA250000}"/>
    <cellStyle name="Komma 2 6 2 3 4" xfId="4398" xr:uid="{00000000-0005-0000-0000-0000DB250000}"/>
    <cellStyle name="Komma 2 6 2 3 4 2" xfId="9546" xr:uid="{00000000-0005-0000-0000-0000DC250000}"/>
    <cellStyle name="Komma 2 6 2 3 4 2 2" xfId="19176" xr:uid="{00000000-0005-0000-0000-0000DD250000}"/>
    <cellStyle name="Komma 2 6 2 3 4 3" xfId="14484" xr:uid="{00000000-0005-0000-0000-0000DE250000}"/>
    <cellStyle name="Komma 2 6 2 3 5" xfId="6114" xr:uid="{00000000-0005-0000-0000-0000DF250000}"/>
    <cellStyle name="Komma 2 6 2 3 5 2" xfId="16048" xr:uid="{00000000-0005-0000-0000-0000E0250000}"/>
    <cellStyle name="Komma 2 6 2 3 6" xfId="11268" xr:uid="{00000000-0005-0000-0000-0000E1250000}"/>
    <cellStyle name="Komma 2 6 2 4" xfId="443" xr:uid="{00000000-0005-0000-0000-0000E2250000}"/>
    <cellStyle name="Komma 2 6 2 4 2" xfId="1788" xr:uid="{00000000-0005-0000-0000-0000E3250000}"/>
    <cellStyle name="Komma 2 6 2 4 2 2" xfId="3539" xr:uid="{00000000-0005-0000-0000-0000E4250000}"/>
    <cellStyle name="Komma 2 6 2 4 2 2 2" xfId="8689" xr:uid="{00000000-0005-0000-0000-0000E5250000}"/>
    <cellStyle name="Komma 2 6 2 4 2 2 2 2" xfId="18395" xr:uid="{00000000-0005-0000-0000-0000E6250000}"/>
    <cellStyle name="Komma 2 6 2 4 2 2 3" xfId="13701" xr:uid="{00000000-0005-0000-0000-0000E7250000}"/>
    <cellStyle name="Komma 2 6 2 4 2 3" xfId="5257" xr:uid="{00000000-0005-0000-0000-0000E8250000}"/>
    <cellStyle name="Komma 2 6 2 4 2 3 2" xfId="10405" xr:uid="{00000000-0005-0000-0000-0000E9250000}"/>
    <cellStyle name="Komma 2 6 2 4 2 3 2 2" xfId="19959" xr:uid="{00000000-0005-0000-0000-0000EA250000}"/>
    <cellStyle name="Komma 2 6 2 4 2 3 3" xfId="15267" xr:uid="{00000000-0005-0000-0000-0000EB250000}"/>
    <cellStyle name="Komma 2 6 2 4 2 4" xfId="6973" xr:uid="{00000000-0005-0000-0000-0000EC250000}"/>
    <cellStyle name="Komma 2 6 2 4 2 4 2" xfId="16831" xr:uid="{00000000-0005-0000-0000-0000ED250000}"/>
    <cellStyle name="Komma 2 6 2 4 2 5" xfId="12133" xr:uid="{00000000-0005-0000-0000-0000EE250000}"/>
    <cellStyle name="Komma 2 6 2 4 3" xfId="2677" xr:uid="{00000000-0005-0000-0000-0000EF250000}"/>
    <cellStyle name="Komma 2 6 2 4 3 2" xfId="7831" xr:uid="{00000000-0005-0000-0000-0000F0250000}"/>
    <cellStyle name="Komma 2 6 2 4 3 2 2" xfId="17613" xr:uid="{00000000-0005-0000-0000-0000F1250000}"/>
    <cellStyle name="Komma 2 6 2 4 3 3" xfId="12919" xr:uid="{00000000-0005-0000-0000-0000F2250000}"/>
    <cellStyle name="Komma 2 6 2 4 4" xfId="4399" xr:uid="{00000000-0005-0000-0000-0000F3250000}"/>
    <cellStyle name="Komma 2 6 2 4 4 2" xfId="9547" xr:uid="{00000000-0005-0000-0000-0000F4250000}"/>
    <cellStyle name="Komma 2 6 2 4 4 2 2" xfId="19177" xr:uid="{00000000-0005-0000-0000-0000F5250000}"/>
    <cellStyle name="Komma 2 6 2 4 4 3" xfId="14485" xr:uid="{00000000-0005-0000-0000-0000F6250000}"/>
    <cellStyle name="Komma 2 6 2 4 5" xfId="6115" xr:uid="{00000000-0005-0000-0000-0000F7250000}"/>
    <cellStyle name="Komma 2 6 2 4 5 2" xfId="16049" xr:uid="{00000000-0005-0000-0000-0000F8250000}"/>
    <cellStyle name="Komma 2 6 2 4 6" xfId="11269" xr:uid="{00000000-0005-0000-0000-0000F9250000}"/>
    <cellStyle name="Komma 2 6 2 5" xfId="1784" xr:uid="{00000000-0005-0000-0000-0000FA250000}"/>
    <cellStyle name="Komma 2 6 2 5 2" xfId="3535" xr:uid="{00000000-0005-0000-0000-0000FB250000}"/>
    <cellStyle name="Komma 2 6 2 5 2 2" xfId="8685" xr:uid="{00000000-0005-0000-0000-0000FC250000}"/>
    <cellStyle name="Komma 2 6 2 5 2 2 2" xfId="18391" xr:uid="{00000000-0005-0000-0000-0000FD250000}"/>
    <cellStyle name="Komma 2 6 2 5 2 3" xfId="13697" xr:uid="{00000000-0005-0000-0000-0000FE250000}"/>
    <cellStyle name="Komma 2 6 2 5 3" xfId="5253" xr:uid="{00000000-0005-0000-0000-0000FF250000}"/>
    <cellStyle name="Komma 2 6 2 5 3 2" xfId="10401" xr:uid="{00000000-0005-0000-0000-000000260000}"/>
    <cellStyle name="Komma 2 6 2 5 3 2 2" xfId="19955" xr:uid="{00000000-0005-0000-0000-000001260000}"/>
    <cellStyle name="Komma 2 6 2 5 3 3" xfId="15263" xr:uid="{00000000-0005-0000-0000-000002260000}"/>
    <cellStyle name="Komma 2 6 2 5 4" xfId="6969" xr:uid="{00000000-0005-0000-0000-000003260000}"/>
    <cellStyle name="Komma 2 6 2 5 4 2" xfId="16827" xr:uid="{00000000-0005-0000-0000-000004260000}"/>
    <cellStyle name="Komma 2 6 2 5 5" xfId="12129" xr:uid="{00000000-0005-0000-0000-000005260000}"/>
    <cellStyle name="Komma 2 6 2 6" xfId="2673" xr:uid="{00000000-0005-0000-0000-000006260000}"/>
    <cellStyle name="Komma 2 6 2 6 2" xfId="7827" xr:uid="{00000000-0005-0000-0000-000007260000}"/>
    <cellStyle name="Komma 2 6 2 6 2 2" xfId="17609" xr:uid="{00000000-0005-0000-0000-000008260000}"/>
    <cellStyle name="Komma 2 6 2 6 3" xfId="12915" xr:uid="{00000000-0005-0000-0000-000009260000}"/>
    <cellStyle name="Komma 2 6 2 7" xfId="4395" xr:uid="{00000000-0005-0000-0000-00000A260000}"/>
    <cellStyle name="Komma 2 6 2 7 2" xfId="9543" xr:uid="{00000000-0005-0000-0000-00000B260000}"/>
    <cellStyle name="Komma 2 6 2 7 2 2" xfId="19173" xr:uid="{00000000-0005-0000-0000-00000C260000}"/>
    <cellStyle name="Komma 2 6 2 7 3" xfId="14481" xr:uid="{00000000-0005-0000-0000-00000D260000}"/>
    <cellStyle name="Komma 2 6 2 8" xfId="6111" xr:uid="{00000000-0005-0000-0000-00000E260000}"/>
    <cellStyle name="Komma 2 6 2 8 2" xfId="16045" xr:uid="{00000000-0005-0000-0000-00000F260000}"/>
    <cellStyle name="Komma 2 6 2 9" xfId="11265" xr:uid="{00000000-0005-0000-0000-000010260000}"/>
    <cellStyle name="Komma 2 6 3" xfId="444" xr:uid="{00000000-0005-0000-0000-000011260000}"/>
    <cellStyle name="Komma 2 6 3 2" xfId="445" xr:uid="{00000000-0005-0000-0000-000012260000}"/>
    <cellStyle name="Komma 2 6 3 2 2" xfId="1790" xr:uid="{00000000-0005-0000-0000-000013260000}"/>
    <cellStyle name="Komma 2 6 3 2 2 2" xfId="3541" xr:uid="{00000000-0005-0000-0000-000014260000}"/>
    <cellStyle name="Komma 2 6 3 2 2 2 2" xfId="8691" xr:uid="{00000000-0005-0000-0000-000015260000}"/>
    <cellStyle name="Komma 2 6 3 2 2 2 2 2" xfId="18397" xr:uid="{00000000-0005-0000-0000-000016260000}"/>
    <cellStyle name="Komma 2 6 3 2 2 2 3" xfId="13703" xr:uid="{00000000-0005-0000-0000-000017260000}"/>
    <cellStyle name="Komma 2 6 3 2 2 3" xfId="5259" xr:uid="{00000000-0005-0000-0000-000018260000}"/>
    <cellStyle name="Komma 2 6 3 2 2 3 2" xfId="10407" xr:uid="{00000000-0005-0000-0000-000019260000}"/>
    <cellStyle name="Komma 2 6 3 2 2 3 2 2" xfId="19961" xr:uid="{00000000-0005-0000-0000-00001A260000}"/>
    <cellStyle name="Komma 2 6 3 2 2 3 3" xfId="15269" xr:uid="{00000000-0005-0000-0000-00001B260000}"/>
    <cellStyle name="Komma 2 6 3 2 2 4" xfId="6975" xr:uid="{00000000-0005-0000-0000-00001C260000}"/>
    <cellStyle name="Komma 2 6 3 2 2 4 2" xfId="16833" xr:uid="{00000000-0005-0000-0000-00001D260000}"/>
    <cellStyle name="Komma 2 6 3 2 2 5" xfId="12135" xr:uid="{00000000-0005-0000-0000-00001E260000}"/>
    <cellStyle name="Komma 2 6 3 2 3" xfId="2679" xr:uid="{00000000-0005-0000-0000-00001F260000}"/>
    <cellStyle name="Komma 2 6 3 2 3 2" xfId="7833" xr:uid="{00000000-0005-0000-0000-000020260000}"/>
    <cellStyle name="Komma 2 6 3 2 3 2 2" xfId="17615" xr:uid="{00000000-0005-0000-0000-000021260000}"/>
    <cellStyle name="Komma 2 6 3 2 3 3" xfId="12921" xr:uid="{00000000-0005-0000-0000-000022260000}"/>
    <cellStyle name="Komma 2 6 3 2 4" xfId="4401" xr:uid="{00000000-0005-0000-0000-000023260000}"/>
    <cellStyle name="Komma 2 6 3 2 4 2" xfId="9549" xr:uid="{00000000-0005-0000-0000-000024260000}"/>
    <cellStyle name="Komma 2 6 3 2 4 2 2" xfId="19179" xr:uid="{00000000-0005-0000-0000-000025260000}"/>
    <cellStyle name="Komma 2 6 3 2 4 3" xfId="14487" xr:uid="{00000000-0005-0000-0000-000026260000}"/>
    <cellStyle name="Komma 2 6 3 2 5" xfId="6117" xr:uid="{00000000-0005-0000-0000-000027260000}"/>
    <cellStyle name="Komma 2 6 3 2 5 2" xfId="16051" xr:uid="{00000000-0005-0000-0000-000028260000}"/>
    <cellStyle name="Komma 2 6 3 2 6" xfId="11271" xr:uid="{00000000-0005-0000-0000-000029260000}"/>
    <cellStyle name="Komma 2 6 3 3" xfId="1789" xr:uid="{00000000-0005-0000-0000-00002A260000}"/>
    <cellStyle name="Komma 2 6 3 3 2" xfId="3540" xr:uid="{00000000-0005-0000-0000-00002B260000}"/>
    <cellStyle name="Komma 2 6 3 3 2 2" xfId="8690" xr:uid="{00000000-0005-0000-0000-00002C260000}"/>
    <cellStyle name="Komma 2 6 3 3 2 2 2" xfId="18396" xr:uid="{00000000-0005-0000-0000-00002D260000}"/>
    <cellStyle name="Komma 2 6 3 3 2 3" xfId="13702" xr:uid="{00000000-0005-0000-0000-00002E260000}"/>
    <cellStyle name="Komma 2 6 3 3 3" xfId="5258" xr:uid="{00000000-0005-0000-0000-00002F260000}"/>
    <cellStyle name="Komma 2 6 3 3 3 2" xfId="10406" xr:uid="{00000000-0005-0000-0000-000030260000}"/>
    <cellStyle name="Komma 2 6 3 3 3 2 2" xfId="19960" xr:uid="{00000000-0005-0000-0000-000031260000}"/>
    <cellStyle name="Komma 2 6 3 3 3 3" xfId="15268" xr:uid="{00000000-0005-0000-0000-000032260000}"/>
    <cellStyle name="Komma 2 6 3 3 4" xfId="6974" xr:uid="{00000000-0005-0000-0000-000033260000}"/>
    <cellStyle name="Komma 2 6 3 3 4 2" xfId="16832" xr:uid="{00000000-0005-0000-0000-000034260000}"/>
    <cellStyle name="Komma 2 6 3 3 5" xfId="12134" xr:uid="{00000000-0005-0000-0000-000035260000}"/>
    <cellStyle name="Komma 2 6 3 4" xfId="2678" xr:uid="{00000000-0005-0000-0000-000036260000}"/>
    <cellStyle name="Komma 2 6 3 4 2" xfId="7832" xr:uid="{00000000-0005-0000-0000-000037260000}"/>
    <cellStyle name="Komma 2 6 3 4 2 2" xfId="17614" xr:uid="{00000000-0005-0000-0000-000038260000}"/>
    <cellStyle name="Komma 2 6 3 4 3" xfId="12920" xr:uid="{00000000-0005-0000-0000-000039260000}"/>
    <cellStyle name="Komma 2 6 3 5" xfId="4400" xr:uid="{00000000-0005-0000-0000-00003A260000}"/>
    <cellStyle name="Komma 2 6 3 5 2" xfId="9548" xr:uid="{00000000-0005-0000-0000-00003B260000}"/>
    <cellStyle name="Komma 2 6 3 5 2 2" xfId="19178" xr:uid="{00000000-0005-0000-0000-00003C260000}"/>
    <cellStyle name="Komma 2 6 3 5 3" xfId="14486" xr:uid="{00000000-0005-0000-0000-00003D260000}"/>
    <cellStyle name="Komma 2 6 3 6" xfId="6116" xr:uid="{00000000-0005-0000-0000-00003E260000}"/>
    <cellStyle name="Komma 2 6 3 6 2" xfId="16050" xr:uid="{00000000-0005-0000-0000-00003F260000}"/>
    <cellStyle name="Komma 2 6 3 7" xfId="11270" xr:uid="{00000000-0005-0000-0000-000040260000}"/>
    <cellStyle name="Komma 2 6 4" xfId="446" xr:uid="{00000000-0005-0000-0000-000041260000}"/>
    <cellStyle name="Komma 2 6 4 2" xfId="1791" xr:uid="{00000000-0005-0000-0000-000042260000}"/>
    <cellStyle name="Komma 2 6 4 2 2" xfId="3542" xr:uid="{00000000-0005-0000-0000-000043260000}"/>
    <cellStyle name="Komma 2 6 4 2 2 2" xfId="8692" xr:uid="{00000000-0005-0000-0000-000044260000}"/>
    <cellStyle name="Komma 2 6 4 2 2 2 2" xfId="18398" xr:uid="{00000000-0005-0000-0000-000045260000}"/>
    <cellStyle name="Komma 2 6 4 2 2 3" xfId="13704" xr:uid="{00000000-0005-0000-0000-000046260000}"/>
    <cellStyle name="Komma 2 6 4 2 3" xfId="5260" xr:uid="{00000000-0005-0000-0000-000047260000}"/>
    <cellStyle name="Komma 2 6 4 2 3 2" xfId="10408" xr:uid="{00000000-0005-0000-0000-000048260000}"/>
    <cellStyle name="Komma 2 6 4 2 3 2 2" xfId="19962" xr:uid="{00000000-0005-0000-0000-000049260000}"/>
    <cellStyle name="Komma 2 6 4 2 3 3" xfId="15270" xr:uid="{00000000-0005-0000-0000-00004A260000}"/>
    <cellStyle name="Komma 2 6 4 2 4" xfId="6976" xr:uid="{00000000-0005-0000-0000-00004B260000}"/>
    <cellStyle name="Komma 2 6 4 2 4 2" xfId="16834" xr:uid="{00000000-0005-0000-0000-00004C260000}"/>
    <cellStyle name="Komma 2 6 4 2 5" xfId="12136" xr:uid="{00000000-0005-0000-0000-00004D260000}"/>
    <cellStyle name="Komma 2 6 4 3" xfId="2680" xr:uid="{00000000-0005-0000-0000-00004E260000}"/>
    <cellStyle name="Komma 2 6 4 3 2" xfId="7834" xr:uid="{00000000-0005-0000-0000-00004F260000}"/>
    <cellStyle name="Komma 2 6 4 3 2 2" xfId="17616" xr:uid="{00000000-0005-0000-0000-000050260000}"/>
    <cellStyle name="Komma 2 6 4 3 3" xfId="12922" xr:uid="{00000000-0005-0000-0000-000051260000}"/>
    <cellStyle name="Komma 2 6 4 4" xfId="4402" xr:uid="{00000000-0005-0000-0000-000052260000}"/>
    <cellStyle name="Komma 2 6 4 4 2" xfId="9550" xr:uid="{00000000-0005-0000-0000-000053260000}"/>
    <cellStyle name="Komma 2 6 4 4 2 2" xfId="19180" xr:uid="{00000000-0005-0000-0000-000054260000}"/>
    <cellStyle name="Komma 2 6 4 4 3" xfId="14488" xr:uid="{00000000-0005-0000-0000-000055260000}"/>
    <cellStyle name="Komma 2 6 4 5" xfId="6118" xr:uid="{00000000-0005-0000-0000-000056260000}"/>
    <cellStyle name="Komma 2 6 4 5 2" xfId="16052" xr:uid="{00000000-0005-0000-0000-000057260000}"/>
    <cellStyle name="Komma 2 6 4 6" xfId="11272" xr:uid="{00000000-0005-0000-0000-000058260000}"/>
    <cellStyle name="Komma 2 6 5" xfId="447" xr:uid="{00000000-0005-0000-0000-000059260000}"/>
    <cellStyle name="Komma 2 6 5 2" xfId="1792" xr:uid="{00000000-0005-0000-0000-00005A260000}"/>
    <cellStyle name="Komma 2 6 5 2 2" xfId="3543" xr:uid="{00000000-0005-0000-0000-00005B260000}"/>
    <cellStyle name="Komma 2 6 5 2 2 2" xfId="8693" xr:uid="{00000000-0005-0000-0000-00005C260000}"/>
    <cellStyle name="Komma 2 6 5 2 2 2 2" xfId="18399" xr:uid="{00000000-0005-0000-0000-00005D260000}"/>
    <cellStyle name="Komma 2 6 5 2 2 3" xfId="13705" xr:uid="{00000000-0005-0000-0000-00005E260000}"/>
    <cellStyle name="Komma 2 6 5 2 3" xfId="5261" xr:uid="{00000000-0005-0000-0000-00005F260000}"/>
    <cellStyle name="Komma 2 6 5 2 3 2" xfId="10409" xr:uid="{00000000-0005-0000-0000-000060260000}"/>
    <cellStyle name="Komma 2 6 5 2 3 2 2" xfId="19963" xr:uid="{00000000-0005-0000-0000-000061260000}"/>
    <cellStyle name="Komma 2 6 5 2 3 3" xfId="15271" xr:uid="{00000000-0005-0000-0000-000062260000}"/>
    <cellStyle name="Komma 2 6 5 2 4" xfId="6977" xr:uid="{00000000-0005-0000-0000-000063260000}"/>
    <cellStyle name="Komma 2 6 5 2 4 2" xfId="16835" xr:uid="{00000000-0005-0000-0000-000064260000}"/>
    <cellStyle name="Komma 2 6 5 2 5" xfId="12137" xr:uid="{00000000-0005-0000-0000-000065260000}"/>
    <cellStyle name="Komma 2 6 5 3" xfId="2681" xr:uid="{00000000-0005-0000-0000-000066260000}"/>
    <cellStyle name="Komma 2 6 5 3 2" xfId="7835" xr:uid="{00000000-0005-0000-0000-000067260000}"/>
    <cellStyle name="Komma 2 6 5 3 2 2" xfId="17617" xr:uid="{00000000-0005-0000-0000-000068260000}"/>
    <cellStyle name="Komma 2 6 5 3 3" xfId="12923" xr:uid="{00000000-0005-0000-0000-000069260000}"/>
    <cellStyle name="Komma 2 6 5 4" xfId="4403" xr:uid="{00000000-0005-0000-0000-00006A260000}"/>
    <cellStyle name="Komma 2 6 5 4 2" xfId="9551" xr:uid="{00000000-0005-0000-0000-00006B260000}"/>
    <cellStyle name="Komma 2 6 5 4 2 2" xfId="19181" xr:uid="{00000000-0005-0000-0000-00006C260000}"/>
    <cellStyle name="Komma 2 6 5 4 3" xfId="14489" xr:uid="{00000000-0005-0000-0000-00006D260000}"/>
    <cellStyle name="Komma 2 6 5 5" xfId="6119" xr:uid="{00000000-0005-0000-0000-00006E260000}"/>
    <cellStyle name="Komma 2 6 5 5 2" xfId="16053" xr:uid="{00000000-0005-0000-0000-00006F260000}"/>
    <cellStyle name="Komma 2 6 5 6" xfId="11273" xr:uid="{00000000-0005-0000-0000-000070260000}"/>
    <cellStyle name="Komma 2 6 6" xfId="1783" xr:uid="{00000000-0005-0000-0000-000071260000}"/>
    <cellStyle name="Komma 2 6 6 2" xfId="3534" xr:uid="{00000000-0005-0000-0000-000072260000}"/>
    <cellStyle name="Komma 2 6 6 2 2" xfId="8684" xr:uid="{00000000-0005-0000-0000-000073260000}"/>
    <cellStyle name="Komma 2 6 6 2 2 2" xfId="18390" xr:uid="{00000000-0005-0000-0000-000074260000}"/>
    <cellStyle name="Komma 2 6 6 2 3" xfId="13696" xr:uid="{00000000-0005-0000-0000-000075260000}"/>
    <cellStyle name="Komma 2 6 6 3" xfId="5252" xr:uid="{00000000-0005-0000-0000-000076260000}"/>
    <cellStyle name="Komma 2 6 6 3 2" xfId="10400" xr:uid="{00000000-0005-0000-0000-000077260000}"/>
    <cellStyle name="Komma 2 6 6 3 2 2" xfId="19954" xr:uid="{00000000-0005-0000-0000-000078260000}"/>
    <cellStyle name="Komma 2 6 6 3 3" xfId="15262" xr:uid="{00000000-0005-0000-0000-000079260000}"/>
    <cellStyle name="Komma 2 6 6 4" xfId="6968" xr:uid="{00000000-0005-0000-0000-00007A260000}"/>
    <cellStyle name="Komma 2 6 6 4 2" xfId="16826" xr:uid="{00000000-0005-0000-0000-00007B260000}"/>
    <cellStyle name="Komma 2 6 6 5" xfId="12128" xr:uid="{00000000-0005-0000-0000-00007C260000}"/>
    <cellStyle name="Komma 2 6 7" xfId="2672" xr:uid="{00000000-0005-0000-0000-00007D260000}"/>
    <cellStyle name="Komma 2 6 7 2" xfId="7826" xr:uid="{00000000-0005-0000-0000-00007E260000}"/>
    <cellStyle name="Komma 2 6 7 2 2" xfId="17608" xr:uid="{00000000-0005-0000-0000-00007F260000}"/>
    <cellStyle name="Komma 2 6 7 3" xfId="12914" xr:uid="{00000000-0005-0000-0000-000080260000}"/>
    <cellStyle name="Komma 2 6 8" xfId="4394" xr:uid="{00000000-0005-0000-0000-000081260000}"/>
    <cellStyle name="Komma 2 6 8 2" xfId="9542" xr:uid="{00000000-0005-0000-0000-000082260000}"/>
    <cellStyle name="Komma 2 6 8 2 2" xfId="19172" xr:uid="{00000000-0005-0000-0000-000083260000}"/>
    <cellStyle name="Komma 2 6 8 3" xfId="14480" xr:uid="{00000000-0005-0000-0000-000084260000}"/>
    <cellStyle name="Komma 2 6 9" xfId="6110" xr:uid="{00000000-0005-0000-0000-000085260000}"/>
    <cellStyle name="Komma 2 6 9 2" xfId="16044" xr:uid="{00000000-0005-0000-0000-000086260000}"/>
    <cellStyle name="Komma 2 7" xfId="448" xr:uid="{00000000-0005-0000-0000-000087260000}"/>
    <cellStyle name="Komma 2 7 10" xfId="11274" xr:uid="{00000000-0005-0000-0000-000088260000}"/>
    <cellStyle name="Komma 2 7 2" xfId="449" xr:uid="{00000000-0005-0000-0000-000089260000}"/>
    <cellStyle name="Komma 2 7 2 2" xfId="450" xr:uid="{00000000-0005-0000-0000-00008A260000}"/>
    <cellStyle name="Komma 2 7 2 2 2" xfId="451" xr:uid="{00000000-0005-0000-0000-00008B260000}"/>
    <cellStyle name="Komma 2 7 2 2 2 2" xfId="1796" xr:uid="{00000000-0005-0000-0000-00008C260000}"/>
    <cellStyle name="Komma 2 7 2 2 2 2 2" xfId="3547" xr:uid="{00000000-0005-0000-0000-00008D260000}"/>
    <cellStyle name="Komma 2 7 2 2 2 2 2 2" xfId="8697" xr:uid="{00000000-0005-0000-0000-00008E260000}"/>
    <cellStyle name="Komma 2 7 2 2 2 2 2 2 2" xfId="18403" xr:uid="{00000000-0005-0000-0000-00008F260000}"/>
    <cellStyle name="Komma 2 7 2 2 2 2 2 3" xfId="13709" xr:uid="{00000000-0005-0000-0000-000090260000}"/>
    <cellStyle name="Komma 2 7 2 2 2 2 3" xfId="5265" xr:uid="{00000000-0005-0000-0000-000091260000}"/>
    <cellStyle name="Komma 2 7 2 2 2 2 3 2" xfId="10413" xr:uid="{00000000-0005-0000-0000-000092260000}"/>
    <cellStyle name="Komma 2 7 2 2 2 2 3 2 2" xfId="19967" xr:uid="{00000000-0005-0000-0000-000093260000}"/>
    <cellStyle name="Komma 2 7 2 2 2 2 3 3" xfId="15275" xr:uid="{00000000-0005-0000-0000-000094260000}"/>
    <cellStyle name="Komma 2 7 2 2 2 2 4" xfId="6981" xr:uid="{00000000-0005-0000-0000-000095260000}"/>
    <cellStyle name="Komma 2 7 2 2 2 2 4 2" xfId="16839" xr:uid="{00000000-0005-0000-0000-000096260000}"/>
    <cellStyle name="Komma 2 7 2 2 2 2 5" xfId="12141" xr:uid="{00000000-0005-0000-0000-000097260000}"/>
    <cellStyle name="Komma 2 7 2 2 2 3" xfId="2685" xr:uid="{00000000-0005-0000-0000-000098260000}"/>
    <cellStyle name="Komma 2 7 2 2 2 3 2" xfId="7839" xr:uid="{00000000-0005-0000-0000-000099260000}"/>
    <cellStyle name="Komma 2 7 2 2 2 3 2 2" xfId="17621" xr:uid="{00000000-0005-0000-0000-00009A260000}"/>
    <cellStyle name="Komma 2 7 2 2 2 3 3" xfId="12927" xr:uid="{00000000-0005-0000-0000-00009B260000}"/>
    <cellStyle name="Komma 2 7 2 2 2 4" xfId="4407" xr:uid="{00000000-0005-0000-0000-00009C260000}"/>
    <cellStyle name="Komma 2 7 2 2 2 4 2" xfId="9555" xr:uid="{00000000-0005-0000-0000-00009D260000}"/>
    <cellStyle name="Komma 2 7 2 2 2 4 2 2" xfId="19185" xr:uid="{00000000-0005-0000-0000-00009E260000}"/>
    <cellStyle name="Komma 2 7 2 2 2 4 3" xfId="14493" xr:uid="{00000000-0005-0000-0000-00009F260000}"/>
    <cellStyle name="Komma 2 7 2 2 2 5" xfId="6123" xr:uid="{00000000-0005-0000-0000-0000A0260000}"/>
    <cellStyle name="Komma 2 7 2 2 2 5 2" xfId="16057" xr:uid="{00000000-0005-0000-0000-0000A1260000}"/>
    <cellStyle name="Komma 2 7 2 2 2 6" xfId="11277" xr:uid="{00000000-0005-0000-0000-0000A2260000}"/>
    <cellStyle name="Komma 2 7 2 2 3" xfId="1795" xr:uid="{00000000-0005-0000-0000-0000A3260000}"/>
    <cellStyle name="Komma 2 7 2 2 3 2" xfId="3546" xr:uid="{00000000-0005-0000-0000-0000A4260000}"/>
    <cellStyle name="Komma 2 7 2 2 3 2 2" xfId="8696" xr:uid="{00000000-0005-0000-0000-0000A5260000}"/>
    <cellStyle name="Komma 2 7 2 2 3 2 2 2" xfId="18402" xr:uid="{00000000-0005-0000-0000-0000A6260000}"/>
    <cellStyle name="Komma 2 7 2 2 3 2 3" xfId="13708" xr:uid="{00000000-0005-0000-0000-0000A7260000}"/>
    <cellStyle name="Komma 2 7 2 2 3 3" xfId="5264" xr:uid="{00000000-0005-0000-0000-0000A8260000}"/>
    <cellStyle name="Komma 2 7 2 2 3 3 2" xfId="10412" xr:uid="{00000000-0005-0000-0000-0000A9260000}"/>
    <cellStyle name="Komma 2 7 2 2 3 3 2 2" xfId="19966" xr:uid="{00000000-0005-0000-0000-0000AA260000}"/>
    <cellStyle name="Komma 2 7 2 2 3 3 3" xfId="15274" xr:uid="{00000000-0005-0000-0000-0000AB260000}"/>
    <cellStyle name="Komma 2 7 2 2 3 4" xfId="6980" xr:uid="{00000000-0005-0000-0000-0000AC260000}"/>
    <cellStyle name="Komma 2 7 2 2 3 4 2" xfId="16838" xr:uid="{00000000-0005-0000-0000-0000AD260000}"/>
    <cellStyle name="Komma 2 7 2 2 3 5" xfId="12140" xr:uid="{00000000-0005-0000-0000-0000AE260000}"/>
    <cellStyle name="Komma 2 7 2 2 4" xfId="2684" xr:uid="{00000000-0005-0000-0000-0000AF260000}"/>
    <cellStyle name="Komma 2 7 2 2 4 2" xfId="7838" xr:uid="{00000000-0005-0000-0000-0000B0260000}"/>
    <cellStyle name="Komma 2 7 2 2 4 2 2" xfId="17620" xr:uid="{00000000-0005-0000-0000-0000B1260000}"/>
    <cellStyle name="Komma 2 7 2 2 4 3" xfId="12926" xr:uid="{00000000-0005-0000-0000-0000B2260000}"/>
    <cellStyle name="Komma 2 7 2 2 5" xfId="4406" xr:uid="{00000000-0005-0000-0000-0000B3260000}"/>
    <cellStyle name="Komma 2 7 2 2 5 2" xfId="9554" xr:uid="{00000000-0005-0000-0000-0000B4260000}"/>
    <cellStyle name="Komma 2 7 2 2 5 2 2" xfId="19184" xr:uid="{00000000-0005-0000-0000-0000B5260000}"/>
    <cellStyle name="Komma 2 7 2 2 5 3" xfId="14492" xr:uid="{00000000-0005-0000-0000-0000B6260000}"/>
    <cellStyle name="Komma 2 7 2 2 6" xfId="6122" xr:uid="{00000000-0005-0000-0000-0000B7260000}"/>
    <cellStyle name="Komma 2 7 2 2 6 2" xfId="16056" xr:uid="{00000000-0005-0000-0000-0000B8260000}"/>
    <cellStyle name="Komma 2 7 2 2 7" xfId="11276" xr:uid="{00000000-0005-0000-0000-0000B9260000}"/>
    <cellStyle name="Komma 2 7 2 3" xfId="452" xr:uid="{00000000-0005-0000-0000-0000BA260000}"/>
    <cellStyle name="Komma 2 7 2 3 2" xfId="1797" xr:uid="{00000000-0005-0000-0000-0000BB260000}"/>
    <cellStyle name="Komma 2 7 2 3 2 2" xfId="3548" xr:uid="{00000000-0005-0000-0000-0000BC260000}"/>
    <cellStyle name="Komma 2 7 2 3 2 2 2" xfId="8698" xr:uid="{00000000-0005-0000-0000-0000BD260000}"/>
    <cellStyle name="Komma 2 7 2 3 2 2 2 2" xfId="18404" xr:uid="{00000000-0005-0000-0000-0000BE260000}"/>
    <cellStyle name="Komma 2 7 2 3 2 2 3" xfId="13710" xr:uid="{00000000-0005-0000-0000-0000BF260000}"/>
    <cellStyle name="Komma 2 7 2 3 2 3" xfId="5266" xr:uid="{00000000-0005-0000-0000-0000C0260000}"/>
    <cellStyle name="Komma 2 7 2 3 2 3 2" xfId="10414" xr:uid="{00000000-0005-0000-0000-0000C1260000}"/>
    <cellStyle name="Komma 2 7 2 3 2 3 2 2" xfId="19968" xr:uid="{00000000-0005-0000-0000-0000C2260000}"/>
    <cellStyle name="Komma 2 7 2 3 2 3 3" xfId="15276" xr:uid="{00000000-0005-0000-0000-0000C3260000}"/>
    <cellStyle name="Komma 2 7 2 3 2 4" xfId="6982" xr:uid="{00000000-0005-0000-0000-0000C4260000}"/>
    <cellStyle name="Komma 2 7 2 3 2 4 2" xfId="16840" xr:uid="{00000000-0005-0000-0000-0000C5260000}"/>
    <cellStyle name="Komma 2 7 2 3 2 5" xfId="12142" xr:uid="{00000000-0005-0000-0000-0000C6260000}"/>
    <cellStyle name="Komma 2 7 2 3 3" xfId="2686" xr:uid="{00000000-0005-0000-0000-0000C7260000}"/>
    <cellStyle name="Komma 2 7 2 3 3 2" xfId="7840" xr:uid="{00000000-0005-0000-0000-0000C8260000}"/>
    <cellStyle name="Komma 2 7 2 3 3 2 2" xfId="17622" xr:uid="{00000000-0005-0000-0000-0000C9260000}"/>
    <cellStyle name="Komma 2 7 2 3 3 3" xfId="12928" xr:uid="{00000000-0005-0000-0000-0000CA260000}"/>
    <cellStyle name="Komma 2 7 2 3 4" xfId="4408" xr:uid="{00000000-0005-0000-0000-0000CB260000}"/>
    <cellStyle name="Komma 2 7 2 3 4 2" xfId="9556" xr:uid="{00000000-0005-0000-0000-0000CC260000}"/>
    <cellStyle name="Komma 2 7 2 3 4 2 2" xfId="19186" xr:uid="{00000000-0005-0000-0000-0000CD260000}"/>
    <cellStyle name="Komma 2 7 2 3 4 3" xfId="14494" xr:uid="{00000000-0005-0000-0000-0000CE260000}"/>
    <cellStyle name="Komma 2 7 2 3 5" xfId="6124" xr:uid="{00000000-0005-0000-0000-0000CF260000}"/>
    <cellStyle name="Komma 2 7 2 3 5 2" xfId="16058" xr:uid="{00000000-0005-0000-0000-0000D0260000}"/>
    <cellStyle name="Komma 2 7 2 3 6" xfId="11278" xr:uid="{00000000-0005-0000-0000-0000D1260000}"/>
    <cellStyle name="Komma 2 7 2 4" xfId="453" xr:uid="{00000000-0005-0000-0000-0000D2260000}"/>
    <cellStyle name="Komma 2 7 2 4 2" xfId="1798" xr:uid="{00000000-0005-0000-0000-0000D3260000}"/>
    <cellStyle name="Komma 2 7 2 4 2 2" xfId="3549" xr:uid="{00000000-0005-0000-0000-0000D4260000}"/>
    <cellStyle name="Komma 2 7 2 4 2 2 2" xfId="8699" xr:uid="{00000000-0005-0000-0000-0000D5260000}"/>
    <cellStyle name="Komma 2 7 2 4 2 2 2 2" xfId="18405" xr:uid="{00000000-0005-0000-0000-0000D6260000}"/>
    <cellStyle name="Komma 2 7 2 4 2 2 3" xfId="13711" xr:uid="{00000000-0005-0000-0000-0000D7260000}"/>
    <cellStyle name="Komma 2 7 2 4 2 3" xfId="5267" xr:uid="{00000000-0005-0000-0000-0000D8260000}"/>
    <cellStyle name="Komma 2 7 2 4 2 3 2" xfId="10415" xr:uid="{00000000-0005-0000-0000-0000D9260000}"/>
    <cellStyle name="Komma 2 7 2 4 2 3 2 2" xfId="19969" xr:uid="{00000000-0005-0000-0000-0000DA260000}"/>
    <cellStyle name="Komma 2 7 2 4 2 3 3" xfId="15277" xr:uid="{00000000-0005-0000-0000-0000DB260000}"/>
    <cellStyle name="Komma 2 7 2 4 2 4" xfId="6983" xr:uid="{00000000-0005-0000-0000-0000DC260000}"/>
    <cellStyle name="Komma 2 7 2 4 2 4 2" xfId="16841" xr:uid="{00000000-0005-0000-0000-0000DD260000}"/>
    <cellStyle name="Komma 2 7 2 4 2 5" xfId="12143" xr:uid="{00000000-0005-0000-0000-0000DE260000}"/>
    <cellStyle name="Komma 2 7 2 4 3" xfId="2687" xr:uid="{00000000-0005-0000-0000-0000DF260000}"/>
    <cellStyle name="Komma 2 7 2 4 3 2" xfId="7841" xr:uid="{00000000-0005-0000-0000-0000E0260000}"/>
    <cellStyle name="Komma 2 7 2 4 3 2 2" xfId="17623" xr:uid="{00000000-0005-0000-0000-0000E1260000}"/>
    <cellStyle name="Komma 2 7 2 4 3 3" xfId="12929" xr:uid="{00000000-0005-0000-0000-0000E2260000}"/>
    <cellStyle name="Komma 2 7 2 4 4" xfId="4409" xr:uid="{00000000-0005-0000-0000-0000E3260000}"/>
    <cellStyle name="Komma 2 7 2 4 4 2" xfId="9557" xr:uid="{00000000-0005-0000-0000-0000E4260000}"/>
    <cellStyle name="Komma 2 7 2 4 4 2 2" xfId="19187" xr:uid="{00000000-0005-0000-0000-0000E5260000}"/>
    <cellStyle name="Komma 2 7 2 4 4 3" xfId="14495" xr:uid="{00000000-0005-0000-0000-0000E6260000}"/>
    <cellStyle name="Komma 2 7 2 4 5" xfId="6125" xr:uid="{00000000-0005-0000-0000-0000E7260000}"/>
    <cellStyle name="Komma 2 7 2 4 5 2" xfId="16059" xr:uid="{00000000-0005-0000-0000-0000E8260000}"/>
    <cellStyle name="Komma 2 7 2 4 6" xfId="11279" xr:uid="{00000000-0005-0000-0000-0000E9260000}"/>
    <cellStyle name="Komma 2 7 2 5" xfId="1794" xr:uid="{00000000-0005-0000-0000-0000EA260000}"/>
    <cellStyle name="Komma 2 7 2 5 2" xfId="3545" xr:uid="{00000000-0005-0000-0000-0000EB260000}"/>
    <cellStyle name="Komma 2 7 2 5 2 2" xfId="8695" xr:uid="{00000000-0005-0000-0000-0000EC260000}"/>
    <cellStyle name="Komma 2 7 2 5 2 2 2" xfId="18401" xr:uid="{00000000-0005-0000-0000-0000ED260000}"/>
    <cellStyle name="Komma 2 7 2 5 2 3" xfId="13707" xr:uid="{00000000-0005-0000-0000-0000EE260000}"/>
    <cellStyle name="Komma 2 7 2 5 3" xfId="5263" xr:uid="{00000000-0005-0000-0000-0000EF260000}"/>
    <cellStyle name="Komma 2 7 2 5 3 2" xfId="10411" xr:uid="{00000000-0005-0000-0000-0000F0260000}"/>
    <cellStyle name="Komma 2 7 2 5 3 2 2" xfId="19965" xr:uid="{00000000-0005-0000-0000-0000F1260000}"/>
    <cellStyle name="Komma 2 7 2 5 3 3" xfId="15273" xr:uid="{00000000-0005-0000-0000-0000F2260000}"/>
    <cellStyle name="Komma 2 7 2 5 4" xfId="6979" xr:uid="{00000000-0005-0000-0000-0000F3260000}"/>
    <cellStyle name="Komma 2 7 2 5 4 2" xfId="16837" xr:uid="{00000000-0005-0000-0000-0000F4260000}"/>
    <cellStyle name="Komma 2 7 2 5 5" xfId="12139" xr:uid="{00000000-0005-0000-0000-0000F5260000}"/>
    <cellStyle name="Komma 2 7 2 6" xfId="2683" xr:uid="{00000000-0005-0000-0000-0000F6260000}"/>
    <cellStyle name="Komma 2 7 2 6 2" xfId="7837" xr:uid="{00000000-0005-0000-0000-0000F7260000}"/>
    <cellStyle name="Komma 2 7 2 6 2 2" xfId="17619" xr:uid="{00000000-0005-0000-0000-0000F8260000}"/>
    <cellStyle name="Komma 2 7 2 6 3" xfId="12925" xr:uid="{00000000-0005-0000-0000-0000F9260000}"/>
    <cellStyle name="Komma 2 7 2 7" xfId="4405" xr:uid="{00000000-0005-0000-0000-0000FA260000}"/>
    <cellStyle name="Komma 2 7 2 7 2" xfId="9553" xr:uid="{00000000-0005-0000-0000-0000FB260000}"/>
    <cellStyle name="Komma 2 7 2 7 2 2" xfId="19183" xr:uid="{00000000-0005-0000-0000-0000FC260000}"/>
    <cellStyle name="Komma 2 7 2 7 3" xfId="14491" xr:uid="{00000000-0005-0000-0000-0000FD260000}"/>
    <cellStyle name="Komma 2 7 2 8" xfId="6121" xr:uid="{00000000-0005-0000-0000-0000FE260000}"/>
    <cellStyle name="Komma 2 7 2 8 2" xfId="16055" xr:uid="{00000000-0005-0000-0000-0000FF260000}"/>
    <cellStyle name="Komma 2 7 2 9" xfId="11275" xr:uid="{00000000-0005-0000-0000-000000270000}"/>
    <cellStyle name="Komma 2 7 3" xfId="454" xr:uid="{00000000-0005-0000-0000-000001270000}"/>
    <cellStyle name="Komma 2 7 3 2" xfId="455" xr:uid="{00000000-0005-0000-0000-000002270000}"/>
    <cellStyle name="Komma 2 7 3 2 2" xfId="1800" xr:uid="{00000000-0005-0000-0000-000003270000}"/>
    <cellStyle name="Komma 2 7 3 2 2 2" xfId="3551" xr:uid="{00000000-0005-0000-0000-000004270000}"/>
    <cellStyle name="Komma 2 7 3 2 2 2 2" xfId="8701" xr:uid="{00000000-0005-0000-0000-000005270000}"/>
    <cellStyle name="Komma 2 7 3 2 2 2 2 2" xfId="18407" xr:uid="{00000000-0005-0000-0000-000006270000}"/>
    <cellStyle name="Komma 2 7 3 2 2 2 3" xfId="13713" xr:uid="{00000000-0005-0000-0000-000007270000}"/>
    <cellStyle name="Komma 2 7 3 2 2 3" xfId="5269" xr:uid="{00000000-0005-0000-0000-000008270000}"/>
    <cellStyle name="Komma 2 7 3 2 2 3 2" xfId="10417" xr:uid="{00000000-0005-0000-0000-000009270000}"/>
    <cellStyle name="Komma 2 7 3 2 2 3 2 2" xfId="19971" xr:uid="{00000000-0005-0000-0000-00000A270000}"/>
    <cellStyle name="Komma 2 7 3 2 2 3 3" xfId="15279" xr:uid="{00000000-0005-0000-0000-00000B270000}"/>
    <cellStyle name="Komma 2 7 3 2 2 4" xfId="6985" xr:uid="{00000000-0005-0000-0000-00000C270000}"/>
    <cellStyle name="Komma 2 7 3 2 2 4 2" xfId="16843" xr:uid="{00000000-0005-0000-0000-00000D270000}"/>
    <cellStyle name="Komma 2 7 3 2 2 5" xfId="12145" xr:uid="{00000000-0005-0000-0000-00000E270000}"/>
    <cellStyle name="Komma 2 7 3 2 3" xfId="2689" xr:uid="{00000000-0005-0000-0000-00000F270000}"/>
    <cellStyle name="Komma 2 7 3 2 3 2" xfId="7843" xr:uid="{00000000-0005-0000-0000-000010270000}"/>
    <cellStyle name="Komma 2 7 3 2 3 2 2" xfId="17625" xr:uid="{00000000-0005-0000-0000-000011270000}"/>
    <cellStyle name="Komma 2 7 3 2 3 3" xfId="12931" xr:uid="{00000000-0005-0000-0000-000012270000}"/>
    <cellStyle name="Komma 2 7 3 2 4" xfId="4411" xr:uid="{00000000-0005-0000-0000-000013270000}"/>
    <cellStyle name="Komma 2 7 3 2 4 2" xfId="9559" xr:uid="{00000000-0005-0000-0000-000014270000}"/>
    <cellStyle name="Komma 2 7 3 2 4 2 2" xfId="19189" xr:uid="{00000000-0005-0000-0000-000015270000}"/>
    <cellStyle name="Komma 2 7 3 2 4 3" xfId="14497" xr:uid="{00000000-0005-0000-0000-000016270000}"/>
    <cellStyle name="Komma 2 7 3 2 5" xfId="6127" xr:uid="{00000000-0005-0000-0000-000017270000}"/>
    <cellStyle name="Komma 2 7 3 2 5 2" xfId="16061" xr:uid="{00000000-0005-0000-0000-000018270000}"/>
    <cellStyle name="Komma 2 7 3 2 6" xfId="11281" xr:uid="{00000000-0005-0000-0000-000019270000}"/>
    <cellStyle name="Komma 2 7 3 3" xfId="1799" xr:uid="{00000000-0005-0000-0000-00001A270000}"/>
    <cellStyle name="Komma 2 7 3 3 2" xfId="3550" xr:uid="{00000000-0005-0000-0000-00001B270000}"/>
    <cellStyle name="Komma 2 7 3 3 2 2" xfId="8700" xr:uid="{00000000-0005-0000-0000-00001C270000}"/>
    <cellStyle name="Komma 2 7 3 3 2 2 2" xfId="18406" xr:uid="{00000000-0005-0000-0000-00001D270000}"/>
    <cellStyle name="Komma 2 7 3 3 2 3" xfId="13712" xr:uid="{00000000-0005-0000-0000-00001E270000}"/>
    <cellStyle name="Komma 2 7 3 3 3" xfId="5268" xr:uid="{00000000-0005-0000-0000-00001F270000}"/>
    <cellStyle name="Komma 2 7 3 3 3 2" xfId="10416" xr:uid="{00000000-0005-0000-0000-000020270000}"/>
    <cellStyle name="Komma 2 7 3 3 3 2 2" xfId="19970" xr:uid="{00000000-0005-0000-0000-000021270000}"/>
    <cellStyle name="Komma 2 7 3 3 3 3" xfId="15278" xr:uid="{00000000-0005-0000-0000-000022270000}"/>
    <cellStyle name="Komma 2 7 3 3 4" xfId="6984" xr:uid="{00000000-0005-0000-0000-000023270000}"/>
    <cellStyle name="Komma 2 7 3 3 4 2" xfId="16842" xr:uid="{00000000-0005-0000-0000-000024270000}"/>
    <cellStyle name="Komma 2 7 3 3 5" xfId="12144" xr:uid="{00000000-0005-0000-0000-000025270000}"/>
    <cellStyle name="Komma 2 7 3 4" xfId="2688" xr:uid="{00000000-0005-0000-0000-000026270000}"/>
    <cellStyle name="Komma 2 7 3 4 2" xfId="7842" xr:uid="{00000000-0005-0000-0000-000027270000}"/>
    <cellStyle name="Komma 2 7 3 4 2 2" xfId="17624" xr:uid="{00000000-0005-0000-0000-000028270000}"/>
    <cellStyle name="Komma 2 7 3 4 3" xfId="12930" xr:uid="{00000000-0005-0000-0000-000029270000}"/>
    <cellStyle name="Komma 2 7 3 5" xfId="4410" xr:uid="{00000000-0005-0000-0000-00002A270000}"/>
    <cellStyle name="Komma 2 7 3 5 2" xfId="9558" xr:uid="{00000000-0005-0000-0000-00002B270000}"/>
    <cellStyle name="Komma 2 7 3 5 2 2" xfId="19188" xr:uid="{00000000-0005-0000-0000-00002C270000}"/>
    <cellStyle name="Komma 2 7 3 5 3" xfId="14496" xr:uid="{00000000-0005-0000-0000-00002D270000}"/>
    <cellStyle name="Komma 2 7 3 6" xfId="6126" xr:uid="{00000000-0005-0000-0000-00002E270000}"/>
    <cellStyle name="Komma 2 7 3 6 2" xfId="16060" xr:uid="{00000000-0005-0000-0000-00002F270000}"/>
    <cellStyle name="Komma 2 7 3 7" xfId="11280" xr:uid="{00000000-0005-0000-0000-000030270000}"/>
    <cellStyle name="Komma 2 7 4" xfId="456" xr:uid="{00000000-0005-0000-0000-000031270000}"/>
    <cellStyle name="Komma 2 7 4 2" xfId="1801" xr:uid="{00000000-0005-0000-0000-000032270000}"/>
    <cellStyle name="Komma 2 7 4 2 2" xfId="3552" xr:uid="{00000000-0005-0000-0000-000033270000}"/>
    <cellStyle name="Komma 2 7 4 2 2 2" xfId="8702" xr:uid="{00000000-0005-0000-0000-000034270000}"/>
    <cellStyle name="Komma 2 7 4 2 2 2 2" xfId="18408" xr:uid="{00000000-0005-0000-0000-000035270000}"/>
    <cellStyle name="Komma 2 7 4 2 2 3" xfId="13714" xr:uid="{00000000-0005-0000-0000-000036270000}"/>
    <cellStyle name="Komma 2 7 4 2 3" xfId="5270" xr:uid="{00000000-0005-0000-0000-000037270000}"/>
    <cellStyle name="Komma 2 7 4 2 3 2" xfId="10418" xr:uid="{00000000-0005-0000-0000-000038270000}"/>
    <cellStyle name="Komma 2 7 4 2 3 2 2" xfId="19972" xr:uid="{00000000-0005-0000-0000-000039270000}"/>
    <cellStyle name="Komma 2 7 4 2 3 3" xfId="15280" xr:uid="{00000000-0005-0000-0000-00003A270000}"/>
    <cellStyle name="Komma 2 7 4 2 4" xfId="6986" xr:uid="{00000000-0005-0000-0000-00003B270000}"/>
    <cellStyle name="Komma 2 7 4 2 4 2" xfId="16844" xr:uid="{00000000-0005-0000-0000-00003C270000}"/>
    <cellStyle name="Komma 2 7 4 2 5" xfId="12146" xr:uid="{00000000-0005-0000-0000-00003D270000}"/>
    <cellStyle name="Komma 2 7 4 3" xfId="2690" xr:uid="{00000000-0005-0000-0000-00003E270000}"/>
    <cellStyle name="Komma 2 7 4 3 2" xfId="7844" xr:uid="{00000000-0005-0000-0000-00003F270000}"/>
    <cellStyle name="Komma 2 7 4 3 2 2" xfId="17626" xr:uid="{00000000-0005-0000-0000-000040270000}"/>
    <cellStyle name="Komma 2 7 4 3 3" xfId="12932" xr:uid="{00000000-0005-0000-0000-000041270000}"/>
    <cellStyle name="Komma 2 7 4 4" xfId="4412" xr:uid="{00000000-0005-0000-0000-000042270000}"/>
    <cellStyle name="Komma 2 7 4 4 2" xfId="9560" xr:uid="{00000000-0005-0000-0000-000043270000}"/>
    <cellStyle name="Komma 2 7 4 4 2 2" xfId="19190" xr:uid="{00000000-0005-0000-0000-000044270000}"/>
    <cellStyle name="Komma 2 7 4 4 3" xfId="14498" xr:uid="{00000000-0005-0000-0000-000045270000}"/>
    <cellStyle name="Komma 2 7 4 5" xfId="6128" xr:uid="{00000000-0005-0000-0000-000046270000}"/>
    <cellStyle name="Komma 2 7 4 5 2" xfId="16062" xr:uid="{00000000-0005-0000-0000-000047270000}"/>
    <cellStyle name="Komma 2 7 4 6" xfId="11282" xr:uid="{00000000-0005-0000-0000-000048270000}"/>
    <cellStyle name="Komma 2 7 5" xfId="457" xr:uid="{00000000-0005-0000-0000-000049270000}"/>
    <cellStyle name="Komma 2 7 5 2" xfId="1802" xr:uid="{00000000-0005-0000-0000-00004A270000}"/>
    <cellStyle name="Komma 2 7 5 2 2" xfId="3553" xr:uid="{00000000-0005-0000-0000-00004B270000}"/>
    <cellStyle name="Komma 2 7 5 2 2 2" xfId="8703" xr:uid="{00000000-0005-0000-0000-00004C270000}"/>
    <cellStyle name="Komma 2 7 5 2 2 2 2" xfId="18409" xr:uid="{00000000-0005-0000-0000-00004D270000}"/>
    <cellStyle name="Komma 2 7 5 2 2 3" xfId="13715" xr:uid="{00000000-0005-0000-0000-00004E270000}"/>
    <cellStyle name="Komma 2 7 5 2 3" xfId="5271" xr:uid="{00000000-0005-0000-0000-00004F270000}"/>
    <cellStyle name="Komma 2 7 5 2 3 2" xfId="10419" xr:uid="{00000000-0005-0000-0000-000050270000}"/>
    <cellStyle name="Komma 2 7 5 2 3 2 2" xfId="19973" xr:uid="{00000000-0005-0000-0000-000051270000}"/>
    <cellStyle name="Komma 2 7 5 2 3 3" xfId="15281" xr:uid="{00000000-0005-0000-0000-000052270000}"/>
    <cellStyle name="Komma 2 7 5 2 4" xfId="6987" xr:uid="{00000000-0005-0000-0000-000053270000}"/>
    <cellStyle name="Komma 2 7 5 2 4 2" xfId="16845" xr:uid="{00000000-0005-0000-0000-000054270000}"/>
    <cellStyle name="Komma 2 7 5 2 5" xfId="12147" xr:uid="{00000000-0005-0000-0000-000055270000}"/>
    <cellStyle name="Komma 2 7 5 3" xfId="2691" xr:uid="{00000000-0005-0000-0000-000056270000}"/>
    <cellStyle name="Komma 2 7 5 3 2" xfId="7845" xr:uid="{00000000-0005-0000-0000-000057270000}"/>
    <cellStyle name="Komma 2 7 5 3 2 2" xfId="17627" xr:uid="{00000000-0005-0000-0000-000058270000}"/>
    <cellStyle name="Komma 2 7 5 3 3" xfId="12933" xr:uid="{00000000-0005-0000-0000-000059270000}"/>
    <cellStyle name="Komma 2 7 5 4" xfId="4413" xr:uid="{00000000-0005-0000-0000-00005A270000}"/>
    <cellStyle name="Komma 2 7 5 4 2" xfId="9561" xr:uid="{00000000-0005-0000-0000-00005B270000}"/>
    <cellStyle name="Komma 2 7 5 4 2 2" xfId="19191" xr:uid="{00000000-0005-0000-0000-00005C270000}"/>
    <cellStyle name="Komma 2 7 5 4 3" xfId="14499" xr:uid="{00000000-0005-0000-0000-00005D270000}"/>
    <cellStyle name="Komma 2 7 5 5" xfId="6129" xr:uid="{00000000-0005-0000-0000-00005E270000}"/>
    <cellStyle name="Komma 2 7 5 5 2" xfId="16063" xr:uid="{00000000-0005-0000-0000-00005F270000}"/>
    <cellStyle name="Komma 2 7 5 6" xfId="11283" xr:uid="{00000000-0005-0000-0000-000060270000}"/>
    <cellStyle name="Komma 2 7 6" xfId="1793" xr:uid="{00000000-0005-0000-0000-000061270000}"/>
    <cellStyle name="Komma 2 7 6 2" xfId="3544" xr:uid="{00000000-0005-0000-0000-000062270000}"/>
    <cellStyle name="Komma 2 7 6 2 2" xfId="8694" xr:uid="{00000000-0005-0000-0000-000063270000}"/>
    <cellStyle name="Komma 2 7 6 2 2 2" xfId="18400" xr:uid="{00000000-0005-0000-0000-000064270000}"/>
    <cellStyle name="Komma 2 7 6 2 3" xfId="13706" xr:uid="{00000000-0005-0000-0000-000065270000}"/>
    <cellStyle name="Komma 2 7 6 3" xfId="5262" xr:uid="{00000000-0005-0000-0000-000066270000}"/>
    <cellStyle name="Komma 2 7 6 3 2" xfId="10410" xr:uid="{00000000-0005-0000-0000-000067270000}"/>
    <cellStyle name="Komma 2 7 6 3 2 2" xfId="19964" xr:uid="{00000000-0005-0000-0000-000068270000}"/>
    <cellStyle name="Komma 2 7 6 3 3" xfId="15272" xr:uid="{00000000-0005-0000-0000-000069270000}"/>
    <cellStyle name="Komma 2 7 6 4" xfId="6978" xr:uid="{00000000-0005-0000-0000-00006A270000}"/>
    <cellStyle name="Komma 2 7 6 4 2" xfId="16836" xr:uid="{00000000-0005-0000-0000-00006B270000}"/>
    <cellStyle name="Komma 2 7 6 5" xfId="12138" xr:uid="{00000000-0005-0000-0000-00006C270000}"/>
    <cellStyle name="Komma 2 7 7" xfId="2682" xr:uid="{00000000-0005-0000-0000-00006D270000}"/>
    <cellStyle name="Komma 2 7 7 2" xfId="7836" xr:uid="{00000000-0005-0000-0000-00006E270000}"/>
    <cellStyle name="Komma 2 7 7 2 2" xfId="17618" xr:uid="{00000000-0005-0000-0000-00006F270000}"/>
    <cellStyle name="Komma 2 7 7 3" xfId="12924" xr:uid="{00000000-0005-0000-0000-000070270000}"/>
    <cellStyle name="Komma 2 7 8" xfId="4404" xr:uid="{00000000-0005-0000-0000-000071270000}"/>
    <cellStyle name="Komma 2 7 8 2" xfId="9552" xr:uid="{00000000-0005-0000-0000-000072270000}"/>
    <cellStyle name="Komma 2 7 8 2 2" xfId="19182" xr:uid="{00000000-0005-0000-0000-000073270000}"/>
    <cellStyle name="Komma 2 7 8 3" xfId="14490" xr:uid="{00000000-0005-0000-0000-000074270000}"/>
    <cellStyle name="Komma 2 7 9" xfId="6120" xr:uid="{00000000-0005-0000-0000-000075270000}"/>
    <cellStyle name="Komma 2 7 9 2" xfId="16054" xr:uid="{00000000-0005-0000-0000-000076270000}"/>
    <cellStyle name="Komma 2 8" xfId="458" xr:uid="{00000000-0005-0000-0000-000077270000}"/>
    <cellStyle name="Komma 2 8 10" xfId="11284" xr:uid="{00000000-0005-0000-0000-000078270000}"/>
    <cellStyle name="Komma 2 8 2" xfId="459" xr:uid="{00000000-0005-0000-0000-000079270000}"/>
    <cellStyle name="Komma 2 8 2 2" xfId="460" xr:uid="{00000000-0005-0000-0000-00007A270000}"/>
    <cellStyle name="Komma 2 8 2 2 2" xfId="461" xr:uid="{00000000-0005-0000-0000-00007B270000}"/>
    <cellStyle name="Komma 2 8 2 2 2 2" xfId="1806" xr:uid="{00000000-0005-0000-0000-00007C270000}"/>
    <cellStyle name="Komma 2 8 2 2 2 2 2" xfId="3557" xr:uid="{00000000-0005-0000-0000-00007D270000}"/>
    <cellStyle name="Komma 2 8 2 2 2 2 2 2" xfId="8707" xr:uid="{00000000-0005-0000-0000-00007E270000}"/>
    <cellStyle name="Komma 2 8 2 2 2 2 2 2 2" xfId="18413" xr:uid="{00000000-0005-0000-0000-00007F270000}"/>
    <cellStyle name="Komma 2 8 2 2 2 2 2 3" xfId="13719" xr:uid="{00000000-0005-0000-0000-000080270000}"/>
    <cellStyle name="Komma 2 8 2 2 2 2 3" xfId="5275" xr:uid="{00000000-0005-0000-0000-000081270000}"/>
    <cellStyle name="Komma 2 8 2 2 2 2 3 2" xfId="10423" xr:uid="{00000000-0005-0000-0000-000082270000}"/>
    <cellStyle name="Komma 2 8 2 2 2 2 3 2 2" xfId="19977" xr:uid="{00000000-0005-0000-0000-000083270000}"/>
    <cellStyle name="Komma 2 8 2 2 2 2 3 3" xfId="15285" xr:uid="{00000000-0005-0000-0000-000084270000}"/>
    <cellStyle name="Komma 2 8 2 2 2 2 4" xfId="6991" xr:uid="{00000000-0005-0000-0000-000085270000}"/>
    <cellStyle name="Komma 2 8 2 2 2 2 4 2" xfId="16849" xr:uid="{00000000-0005-0000-0000-000086270000}"/>
    <cellStyle name="Komma 2 8 2 2 2 2 5" xfId="12151" xr:uid="{00000000-0005-0000-0000-000087270000}"/>
    <cellStyle name="Komma 2 8 2 2 2 3" xfId="2695" xr:uid="{00000000-0005-0000-0000-000088270000}"/>
    <cellStyle name="Komma 2 8 2 2 2 3 2" xfId="7849" xr:uid="{00000000-0005-0000-0000-000089270000}"/>
    <cellStyle name="Komma 2 8 2 2 2 3 2 2" xfId="17631" xr:uid="{00000000-0005-0000-0000-00008A270000}"/>
    <cellStyle name="Komma 2 8 2 2 2 3 3" xfId="12937" xr:uid="{00000000-0005-0000-0000-00008B270000}"/>
    <cellStyle name="Komma 2 8 2 2 2 4" xfId="4417" xr:uid="{00000000-0005-0000-0000-00008C270000}"/>
    <cellStyle name="Komma 2 8 2 2 2 4 2" xfId="9565" xr:uid="{00000000-0005-0000-0000-00008D270000}"/>
    <cellStyle name="Komma 2 8 2 2 2 4 2 2" xfId="19195" xr:uid="{00000000-0005-0000-0000-00008E270000}"/>
    <cellStyle name="Komma 2 8 2 2 2 4 3" xfId="14503" xr:uid="{00000000-0005-0000-0000-00008F270000}"/>
    <cellStyle name="Komma 2 8 2 2 2 5" xfId="6133" xr:uid="{00000000-0005-0000-0000-000090270000}"/>
    <cellStyle name="Komma 2 8 2 2 2 5 2" xfId="16067" xr:uid="{00000000-0005-0000-0000-000091270000}"/>
    <cellStyle name="Komma 2 8 2 2 2 6" xfId="11287" xr:uid="{00000000-0005-0000-0000-000092270000}"/>
    <cellStyle name="Komma 2 8 2 2 3" xfId="1805" xr:uid="{00000000-0005-0000-0000-000093270000}"/>
    <cellStyle name="Komma 2 8 2 2 3 2" xfId="3556" xr:uid="{00000000-0005-0000-0000-000094270000}"/>
    <cellStyle name="Komma 2 8 2 2 3 2 2" xfId="8706" xr:uid="{00000000-0005-0000-0000-000095270000}"/>
    <cellStyle name="Komma 2 8 2 2 3 2 2 2" xfId="18412" xr:uid="{00000000-0005-0000-0000-000096270000}"/>
    <cellStyle name="Komma 2 8 2 2 3 2 3" xfId="13718" xr:uid="{00000000-0005-0000-0000-000097270000}"/>
    <cellStyle name="Komma 2 8 2 2 3 3" xfId="5274" xr:uid="{00000000-0005-0000-0000-000098270000}"/>
    <cellStyle name="Komma 2 8 2 2 3 3 2" xfId="10422" xr:uid="{00000000-0005-0000-0000-000099270000}"/>
    <cellStyle name="Komma 2 8 2 2 3 3 2 2" xfId="19976" xr:uid="{00000000-0005-0000-0000-00009A270000}"/>
    <cellStyle name="Komma 2 8 2 2 3 3 3" xfId="15284" xr:uid="{00000000-0005-0000-0000-00009B270000}"/>
    <cellStyle name="Komma 2 8 2 2 3 4" xfId="6990" xr:uid="{00000000-0005-0000-0000-00009C270000}"/>
    <cellStyle name="Komma 2 8 2 2 3 4 2" xfId="16848" xr:uid="{00000000-0005-0000-0000-00009D270000}"/>
    <cellStyle name="Komma 2 8 2 2 3 5" xfId="12150" xr:uid="{00000000-0005-0000-0000-00009E270000}"/>
    <cellStyle name="Komma 2 8 2 2 4" xfId="2694" xr:uid="{00000000-0005-0000-0000-00009F270000}"/>
    <cellStyle name="Komma 2 8 2 2 4 2" xfId="7848" xr:uid="{00000000-0005-0000-0000-0000A0270000}"/>
    <cellStyle name="Komma 2 8 2 2 4 2 2" xfId="17630" xr:uid="{00000000-0005-0000-0000-0000A1270000}"/>
    <cellStyle name="Komma 2 8 2 2 4 3" xfId="12936" xr:uid="{00000000-0005-0000-0000-0000A2270000}"/>
    <cellStyle name="Komma 2 8 2 2 5" xfId="4416" xr:uid="{00000000-0005-0000-0000-0000A3270000}"/>
    <cellStyle name="Komma 2 8 2 2 5 2" xfId="9564" xr:uid="{00000000-0005-0000-0000-0000A4270000}"/>
    <cellStyle name="Komma 2 8 2 2 5 2 2" xfId="19194" xr:uid="{00000000-0005-0000-0000-0000A5270000}"/>
    <cellStyle name="Komma 2 8 2 2 5 3" xfId="14502" xr:uid="{00000000-0005-0000-0000-0000A6270000}"/>
    <cellStyle name="Komma 2 8 2 2 6" xfId="6132" xr:uid="{00000000-0005-0000-0000-0000A7270000}"/>
    <cellStyle name="Komma 2 8 2 2 6 2" xfId="16066" xr:uid="{00000000-0005-0000-0000-0000A8270000}"/>
    <cellStyle name="Komma 2 8 2 2 7" xfId="11286" xr:uid="{00000000-0005-0000-0000-0000A9270000}"/>
    <cellStyle name="Komma 2 8 2 3" xfId="462" xr:uid="{00000000-0005-0000-0000-0000AA270000}"/>
    <cellStyle name="Komma 2 8 2 3 2" xfId="1807" xr:uid="{00000000-0005-0000-0000-0000AB270000}"/>
    <cellStyle name="Komma 2 8 2 3 2 2" xfId="3558" xr:uid="{00000000-0005-0000-0000-0000AC270000}"/>
    <cellStyle name="Komma 2 8 2 3 2 2 2" xfId="8708" xr:uid="{00000000-0005-0000-0000-0000AD270000}"/>
    <cellStyle name="Komma 2 8 2 3 2 2 2 2" xfId="18414" xr:uid="{00000000-0005-0000-0000-0000AE270000}"/>
    <cellStyle name="Komma 2 8 2 3 2 2 3" xfId="13720" xr:uid="{00000000-0005-0000-0000-0000AF270000}"/>
    <cellStyle name="Komma 2 8 2 3 2 3" xfId="5276" xr:uid="{00000000-0005-0000-0000-0000B0270000}"/>
    <cellStyle name="Komma 2 8 2 3 2 3 2" xfId="10424" xr:uid="{00000000-0005-0000-0000-0000B1270000}"/>
    <cellStyle name="Komma 2 8 2 3 2 3 2 2" xfId="19978" xr:uid="{00000000-0005-0000-0000-0000B2270000}"/>
    <cellStyle name="Komma 2 8 2 3 2 3 3" xfId="15286" xr:uid="{00000000-0005-0000-0000-0000B3270000}"/>
    <cellStyle name="Komma 2 8 2 3 2 4" xfId="6992" xr:uid="{00000000-0005-0000-0000-0000B4270000}"/>
    <cellStyle name="Komma 2 8 2 3 2 4 2" xfId="16850" xr:uid="{00000000-0005-0000-0000-0000B5270000}"/>
    <cellStyle name="Komma 2 8 2 3 2 5" xfId="12152" xr:uid="{00000000-0005-0000-0000-0000B6270000}"/>
    <cellStyle name="Komma 2 8 2 3 3" xfId="2696" xr:uid="{00000000-0005-0000-0000-0000B7270000}"/>
    <cellStyle name="Komma 2 8 2 3 3 2" xfId="7850" xr:uid="{00000000-0005-0000-0000-0000B8270000}"/>
    <cellStyle name="Komma 2 8 2 3 3 2 2" xfId="17632" xr:uid="{00000000-0005-0000-0000-0000B9270000}"/>
    <cellStyle name="Komma 2 8 2 3 3 3" xfId="12938" xr:uid="{00000000-0005-0000-0000-0000BA270000}"/>
    <cellStyle name="Komma 2 8 2 3 4" xfId="4418" xr:uid="{00000000-0005-0000-0000-0000BB270000}"/>
    <cellStyle name="Komma 2 8 2 3 4 2" xfId="9566" xr:uid="{00000000-0005-0000-0000-0000BC270000}"/>
    <cellStyle name="Komma 2 8 2 3 4 2 2" xfId="19196" xr:uid="{00000000-0005-0000-0000-0000BD270000}"/>
    <cellStyle name="Komma 2 8 2 3 4 3" xfId="14504" xr:uid="{00000000-0005-0000-0000-0000BE270000}"/>
    <cellStyle name="Komma 2 8 2 3 5" xfId="6134" xr:uid="{00000000-0005-0000-0000-0000BF270000}"/>
    <cellStyle name="Komma 2 8 2 3 5 2" xfId="16068" xr:uid="{00000000-0005-0000-0000-0000C0270000}"/>
    <cellStyle name="Komma 2 8 2 3 6" xfId="11288" xr:uid="{00000000-0005-0000-0000-0000C1270000}"/>
    <cellStyle name="Komma 2 8 2 4" xfId="463" xr:uid="{00000000-0005-0000-0000-0000C2270000}"/>
    <cellStyle name="Komma 2 8 2 4 2" xfId="1808" xr:uid="{00000000-0005-0000-0000-0000C3270000}"/>
    <cellStyle name="Komma 2 8 2 4 2 2" xfId="3559" xr:uid="{00000000-0005-0000-0000-0000C4270000}"/>
    <cellStyle name="Komma 2 8 2 4 2 2 2" xfId="8709" xr:uid="{00000000-0005-0000-0000-0000C5270000}"/>
    <cellStyle name="Komma 2 8 2 4 2 2 2 2" xfId="18415" xr:uid="{00000000-0005-0000-0000-0000C6270000}"/>
    <cellStyle name="Komma 2 8 2 4 2 2 3" xfId="13721" xr:uid="{00000000-0005-0000-0000-0000C7270000}"/>
    <cellStyle name="Komma 2 8 2 4 2 3" xfId="5277" xr:uid="{00000000-0005-0000-0000-0000C8270000}"/>
    <cellStyle name="Komma 2 8 2 4 2 3 2" xfId="10425" xr:uid="{00000000-0005-0000-0000-0000C9270000}"/>
    <cellStyle name="Komma 2 8 2 4 2 3 2 2" xfId="19979" xr:uid="{00000000-0005-0000-0000-0000CA270000}"/>
    <cellStyle name="Komma 2 8 2 4 2 3 3" xfId="15287" xr:uid="{00000000-0005-0000-0000-0000CB270000}"/>
    <cellStyle name="Komma 2 8 2 4 2 4" xfId="6993" xr:uid="{00000000-0005-0000-0000-0000CC270000}"/>
    <cellStyle name="Komma 2 8 2 4 2 4 2" xfId="16851" xr:uid="{00000000-0005-0000-0000-0000CD270000}"/>
    <cellStyle name="Komma 2 8 2 4 2 5" xfId="12153" xr:uid="{00000000-0005-0000-0000-0000CE270000}"/>
    <cellStyle name="Komma 2 8 2 4 3" xfId="2697" xr:uid="{00000000-0005-0000-0000-0000CF270000}"/>
    <cellStyle name="Komma 2 8 2 4 3 2" xfId="7851" xr:uid="{00000000-0005-0000-0000-0000D0270000}"/>
    <cellStyle name="Komma 2 8 2 4 3 2 2" xfId="17633" xr:uid="{00000000-0005-0000-0000-0000D1270000}"/>
    <cellStyle name="Komma 2 8 2 4 3 3" xfId="12939" xr:uid="{00000000-0005-0000-0000-0000D2270000}"/>
    <cellStyle name="Komma 2 8 2 4 4" xfId="4419" xr:uid="{00000000-0005-0000-0000-0000D3270000}"/>
    <cellStyle name="Komma 2 8 2 4 4 2" xfId="9567" xr:uid="{00000000-0005-0000-0000-0000D4270000}"/>
    <cellStyle name="Komma 2 8 2 4 4 2 2" xfId="19197" xr:uid="{00000000-0005-0000-0000-0000D5270000}"/>
    <cellStyle name="Komma 2 8 2 4 4 3" xfId="14505" xr:uid="{00000000-0005-0000-0000-0000D6270000}"/>
    <cellStyle name="Komma 2 8 2 4 5" xfId="6135" xr:uid="{00000000-0005-0000-0000-0000D7270000}"/>
    <cellStyle name="Komma 2 8 2 4 5 2" xfId="16069" xr:uid="{00000000-0005-0000-0000-0000D8270000}"/>
    <cellStyle name="Komma 2 8 2 4 6" xfId="11289" xr:uid="{00000000-0005-0000-0000-0000D9270000}"/>
    <cellStyle name="Komma 2 8 2 5" xfId="1804" xr:uid="{00000000-0005-0000-0000-0000DA270000}"/>
    <cellStyle name="Komma 2 8 2 5 2" xfId="3555" xr:uid="{00000000-0005-0000-0000-0000DB270000}"/>
    <cellStyle name="Komma 2 8 2 5 2 2" xfId="8705" xr:uid="{00000000-0005-0000-0000-0000DC270000}"/>
    <cellStyle name="Komma 2 8 2 5 2 2 2" xfId="18411" xr:uid="{00000000-0005-0000-0000-0000DD270000}"/>
    <cellStyle name="Komma 2 8 2 5 2 3" xfId="13717" xr:uid="{00000000-0005-0000-0000-0000DE270000}"/>
    <cellStyle name="Komma 2 8 2 5 3" xfId="5273" xr:uid="{00000000-0005-0000-0000-0000DF270000}"/>
    <cellStyle name="Komma 2 8 2 5 3 2" xfId="10421" xr:uid="{00000000-0005-0000-0000-0000E0270000}"/>
    <cellStyle name="Komma 2 8 2 5 3 2 2" xfId="19975" xr:uid="{00000000-0005-0000-0000-0000E1270000}"/>
    <cellStyle name="Komma 2 8 2 5 3 3" xfId="15283" xr:uid="{00000000-0005-0000-0000-0000E2270000}"/>
    <cellStyle name="Komma 2 8 2 5 4" xfId="6989" xr:uid="{00000000-0005-0000-0000-0000E3270000}"/>
    <cellStyle name="Komma 2 8 2 5 4 2" xfId="16847" xr:uid="{00000000-0005-0000-0000-0000E4270000}"/>
    <cellStyle name="Komma 2 8 2 5 5" xfId="12149" xr:uid="{00000000-0005-0000-0000-0000E5270000}"/>
    <cellStyle name="Komma 2 8 2 6" xfId="2693" xr:uid="{00000000-0005-0000-0000-0000E6270000}"/>
    <cellStyle name="Komma 2 8 2 6 2" xfId="7847" xr:uid="{00000000-0005-0000-0000-0000E7270000}"/>
    <cellStyle name="Komma 2 8 2 6 2 2" xfId="17629" xr:uid="{00000000-0005-0000-0000-0000E8270000}"/>
    <cellStyle name="Komma 2 8 2 6 3" xfId="12935" xr:uid="{00000000-0005-0000-0000-0000E9270000}"/>
    <cellStyle name="Komma 2 8 2 7" xfId="4415" xr:uid="{00000000-0005-0000-0000-0000EA270000}"/>
    <cellStyle name="Komma 2 8 2 7 2" xfId="9563" xr:uid="{00000000-0005-0000-0000-0000EB270000}"/>
    <cellStyle name="Komma 2 8 2 7 2 2" xfId="19193" xr:uid="{00000000-0005-0000-0000-0000EC270000}"/>
    <cellStyle name="Komma 2 8 2 7 3" xfId="14501" xr:uid="{00000000-0005-0000-0000-0000ED270000}"/>
    <cellStyle name="Komma 2 8 2 8" xfId="6131" xr:uid="{00000000-0005-0000-0000-0000EE270000}"/>
    <cellStyle name="Komma 2 8 2 8 2" xfId="16065" xr:uid="{00000000-0005-0000-0000-0000EF270000}"/>
    <cellStyle name="Komma 2 8 2 9" xfId="11285" xr:uid="{00000000-0005-0000-0000-0000F0270000}"/>
    <cellStyle name="Komma 2 8 3" xfId="464" xr:uid="{00000000-0005-0000-0000-0000F1270000}"/>
    <cellStyle name="Komma 2 8 3 2" xfId="465" xr:uid="{00000000-0005-0000-0000-0000F2270000}"/>
    <cellStyle name="Komma 2 8 3 2 2" xfId="1810" xr:uid="{00000000-0005-0000-0000-0000F3270000}"/>
    <cellStyle name="Komma 2 8 3 2 2 2" xfId="3561" xr:uid="{00000000-0005-0000-0000-0000F4270000}"/>
    <cellStyle name="Komma 2 8 3 2 2 2 2" xfId="8711" xr:uid="{00000000-0005-0000-0000-0000F5270000}"/>
    <cellStyle name="Komma 2 8 3 2 2 2 2 2" xfId="18417" xr:uid="{00000000-0005-0000-0000-0000F6270000}"/>
    <cellStyle name="Komma 2 8 3 2 2 2 3" xfId="13723" xr:uid="{00000000-0005-0000-0000-0000F7270000}"/>
    <cellStyle name="Komma 2 8 3 2 2 3" xfId="5279" xr:uid="{00000000-0005-0000-0000-0000F8270000}"/>
    <cellStyle name="Komma 2 8 3 2 2 3 2" xfId="10427" xr:uid="{00000000-0005-0000-0000-0000F9270000}"/>
    <cellStyle name="Komma 2 8 3 2 2 3 2 2" xfId="19981" xr:uid="{00000000-0005-0000-0000-0000FA270000}"/>
    <cellStyle name="Komma 2 8 3 2 2 3 3" xfId="15289" xr:uid="{00000000-0005-0000-0000-0000FB270000}"/>
    <cellStyle name="Komma 2 8 3 2 2 4" xfId="6995" xr:uid="{00000000-0005-0000-0000-0000FC270000}"/>
    <cellStyle name="Komma 2 8 3 2 2 4 2" xfId="16853" xr:uid="{00000000-0005-0000-0000-0000FD270000}"/>
    <cellStyle name="Komma 2 8 3 2 2 5" xfId="12155" xr:uid="{00000000-0005-0000-0000-0000FE270000}"/>
    <cellStyle name="Komma 2 8 3 2 3" xfId="2699" xr:uid="{00000000-0005-0000-0000-0000FF270000}"/>
    <cellStyle name="Komma 2 8 3 2 3 2" xfId="7853" xr:uid="{00000000-0005-0000-0000-000000280000}"/>
    <cellStyle name="Komma 2 8 3 2 3 2 2" xfId="17635" xr:uid="{00000000-0005-0000-0000-000001280000}"/>
    <cellStyle name="Komma 2 8 3 2 3 3" xfId="12941" xr:uid="{00000000-0005-0000-0000-000002280000}"/>
    <cellStyle name="Komma 2 8 3 2 4" xfId="4421" xr:uid="{00000000-0005-0000-0000-000003280000}"/>
    <cellStyle name="Komma 2 8 3 2 4 2" xfId="9569" xr:uid="{00000000-0005-0000-0000-000004280000}"/>
    <cellStyle name="Komma 2 8 3 2 4 2 2" xfId="19199" xr:uid="{00000000-0005-0000-0000-000005280000}"/>
    <cellStyle name="Komma 2 8 3 2 4 3" xfId="14507" xr:uid="{00000000-0005-0000-0000-000006280000}"/>
    <cellStyle name="Komma 2 8 3 2 5" xfId="6137" xr:uid="{00000000-0005-0000-0000-000007280000}"/>
    <cellStyle name="Komma 2 8 3 2 5 2" xfId="16071" xr:uid="{00000000-0005-0000-0000-000008280000}"/>
    <cellStyle name="Komma 2 8 3 2 6" xfId="11291" xr:uid="{00000000-0005-0000-0000-000009280000}"/>
    <cellStyle name="Komma 2 8 3 3" xfId="1809" xr:uid="{00000000-0005-0000-0000-00000A280000}"/>
    <cellStyle name="Komma 2 8 3 3 2" xfId="3560" xr:uid="{00000000-0005-0000-0000-00000B280000}"/>
    <cellStyle name="Komma 2 8 3 3 2 2" xfId="8710" xr:uid="{00000000-0005-0000-0000-00000C280000}"/>
    <cellStyle name="Komma 2 8 3 3 2 2 2" xfId="18416" xr:uid="{00000000-0005-0000-0000-00000D280000}"/>
    <cellStyle name="Komma 2 8 3 3 2 3" xfId="13722" xr:uid="{00000000-0005-0000-0000-00000E280000}"/>
    <cellStyle name="Komma 2 8 3 3 3" xfId="5278" xr:uid="{00000000-0005-0000-0000-00000F280000}"/>
    <cellStyle name="Komma 2 8 3 3 3 2" xfId="10426" xr:uid="{00000000-0005-0000-0000-000010280000}"/>
    <cellStyle name="Komma 2 8 3 3 3 2 2" xfId="19980" xr:uid="{00000000-0005-0000-0000-000011280000}"/>
    <cellStyle name="Komma 2 8 3 3 3 3" xfId="15288" xr:uid="{00000000-0005-0000-0000-000012280000}"/>
    <cellStyle name="Komma 2 8 3 3 4" xfId="6994" xr:uid="{00000000-0005-0000-0000-000013280000}"/>
    <cellStyle name="Komma 2 8 3 3 4 2" xfId="16852" xr:uid="{00000000-0005-0000-0000-000014280000}"/>
    <cellStyle name="Komma 2 8 3 3 5" xfId="12154" xr:uid="{00000000-0005-0000-0000-000015280000}"/>
    <cellStyle name="Komma 2 8 3 4" xfId="2698" xr:uid="{00000000-0005-0000-0000-000016280000}"/>
    <cellStyle name="Komma 2 8 3 4 2" xfId="7852" xr:uid="{00000000-0005-0000-0000-000017280000}"/>
    <cellStyle name="Komma 2 8 3 4 2 2" xfId="17634" xr:uid="{00000000-0005-0000-0000-000018280000}"/>
    <cellStyle name="Komma 2 8 3 4 3" xfId="12940" xr:uid="{00000000-0005-0000-0000-000019280000}"/>
    <cellStyle name="Komma 2 8 3 5" xfId="4420" xr:uid="{00000000-0005-0000-0000-00001A280000}"/>
    <cellStyle name="Komma 2 8 3 5 2" xfId="9568" xr:uid="{00000000-0005-0000-0000-00001B280000}"/>
    <cellStyle name="Komma 2 8 3 5 2 2" xfId="19198" xr:uid="{00000000-0005-0000-0000-00001C280000}"/>
    <cellStyle name="Komma 2 8 3 5 3" xfId="14506" xr:uid="{00000000-0005-0000-0000-00001D280000}"/>
    <cellStyle name="Komma 2 8 3 6" xfId="6136" xr:uid="{00000000-0005-0000-0000-00001E280000}"/>
    <cellStyle name="Komma 2 8 3 6 2" xfId="16070" xr:uid="{00000000-0005-0000-0000-00001F280000}"/>
    <cellStyle name="Komma 2 8 3 7" xfId="11290" xr:uid="{00000000-0005-0000-0000-000020280000}"/>
    <cellStyle name="Komma 2 8 4" xfId="466" xr:uid="{00000000-0005-0000-0000-000021280000}"/>
    <cellStyle name="Komma 2 8 4 2" xfId="1811" xr:uid="{00000000-0005-0000-0000-000022280000}"/>
    <cellStyle name="Komma 2 8 4 2 2" xfId="3562" xr:uid="{00000000-0005-0000-0000-000023280000}"/>
    <cellStyle name="Komma 2 8 4 2 2 2" xfId="8712" xr:uid="{00000000-0005-0000-0000-000024280000}"/>
    <cellStyle name="Komma 2 8 4 2 2 2 2" xfId="18418" xr:uid="{00000000-0005-0000-0000-000025280000}"/>
    <cellStyle name="Komma 2 8 4 2 2 3" xfId="13724" xr:uid="{00000000-0005-0000-0000-000026280000}"/>
    <cellStyle name="Komma 2 8 4 2 3" xfId="5280" xr:uid="{00000000-0005-0000-0000-000027280000}"/>
    <cellStyle name="Komma 2 8 4 2 3 2" xfId="10428" xr:uid="{00000000-0005-0000-0000-000028280000}"/>
    <cellStyle name="Komma 2 8 4 2 3 2 2" xfId="19982" xr:uid="{00000000-0005-0000-0000-000029280000}"/>
    <cellStyle name="Komma 2 8 4 2 3 3" xfId="15290" xr:uid="{00000000-0005-0000-0000-00002A280000}"/>
    <cellStyle name="Komma 2 8 4 2 4" xfId="6996" xr:uid="{00000000-0005-0000-0000-00002B280000}"/>
    <cellStyle name="Komma 2 8 4 2 4 2" xfId="16854" xr:uid="{00000000-0005-0000-0000-00002C280000}"/>
    <cellStyle name="Komma 2 8 4 2 5" xfId="12156" xr:uid="{00000000-0005-0000-0000-00002D280000}"/>
    <cellStyle name="Komma 2 8 4 3" xfId="2700" xr:uid="{00000000-0005-0000-0000-00002E280000}"/>
    <cellStyle name="Komma 2 8 4 3 2" xfId="7854" xr:uid="{00000000-0005-0000-0000-00002F280000}"/>
    <cellStyle name="Komma 2 8 4 3 2 2" xfId="17636" xr:uid="{00000000-0005-0000-0000-000030280000}"/>
    <cellStyle name="Komma 2 8 4 3 3" xfId="12942" xr:uid="{00000000-0005-0000-0000-000031280000}"/>
    <cellStyle name="Komma 2 8 4 4" xfId="4422" xr:uid="{00000000-0005-0000-0000-000032280000}"/>
    <cellStyle name="Komma 2 8 4 4 2" xfId="9570" xr:uid="{00000000-0005-0000-0000-000033280000}"/>
    <cellStyle name="Komma 2 8 4 4 2 2" xfId="19200" xr:uid="{00000000-0005-0000-0000-000034280000}"/>
    <cellStyle name="Komma 2 8 4 4 3" xfId="14508" xr:uid="{00000000-0005-0000-0000-000035280000}"/>
    <cellStyle name="Komma 2 8 4 5" xfId="6138" xr:uid="{00000000-0005-0000-0000-000036280000}"/>
    <cellStyle name="Komma 2 8 4 5 2" xfId="16072" xr:uid="{00000000-0005-0000-0000-000037280000}"/>
    <cellStyle name="Komma 2 8 4 6" xfId="11292" xr:uid="{00000000-0005-0000-0000-000038280000}"/>
    <cellStyle name="Komma 2 8 5" xfId="467" xr:uid="{00000000-0005-0000-0000-000039280000}"/>
    <cellStyle name="Komma 2 8 5 2" xfId="1812" xr:uid="{00000000-0005-0000-0000-00003A280000}"/>
    <cellStyle name="Komma 2 8 5 2 2" xfId="3563" xr:uid="{00000000-0005-0000-0000-00003B280000}"/>
    <cellStyle name="Komma 2 8 5 2 2 2" xfId="8713" xr:uid="{00000000-0005-0000-0000-00003C280000}"/>
    <cellStyle name="Komma 2 8 5 2 2 2 2" xfId="18419" xr:uid="{00000000-0005-0000-0000-00003D280000}"/>
    <cellStyle name="Komma 2 8 5 2 2 3" xfId="13725" xr:uid="{00000000-0005-0000-0000-00003E280000}"/>
    <cellStyle name="Komma 2 8 5 2 3" xfId="5281" xr:uid="{00000000-0005-0000-0000-00003F280000}"/>
    <cellStyle name="Komma 2 8 5 2 3 2" xfId="10429" xr:uid="{00000000-0005-0000-0000-000040280000}"/>
    <cellStyle name="Komma 2 8 5 2 3 2 2" xfId="19983" xr:uid="{00000000-0005-0000-0000-000041280000}"/>
    <cellStyle name="Komma 2 8 5 2 3 3" xfId="15291" xr:uid="{00000000-0005-0000-0000-000042280000}"/>
    <cellStyle name="Komma 2 8 5 2 4" xfId="6997" xr:uid="{00000000-0005-0000-0000-000043280000}"/>
    <cellStyle name="Komma 2 8 5 2 4 2" xfId="16855" xr:uid="{00000000-0005-0000-0000-000044280000}"/>
    <cellStyle name="Komma 2 8 5 2 5" xfId="12157" xr:uid="{00000000-0005-0000-0000-000045280000}"/>
    <cellStyle name="Komma 2 8 5 3" xfId="2701" xr:uid="{00000000-0005-0000-0000-000046280000}"/>
    <cellStyle name="Komma 2 8 5 3 2" xfId="7855" xr:uid="{00000000-0005-0000-0000-000047280000}"/>
    <cellStyle name="Komma 2 8 5 3 2 2" xfId="17637" xr:uid="{00000000-0005-0000-0000-000048280000}"/>
    <cellStyle name="Komma 2 8 5 3 3" xfId="12943" xr:uid="{00000000-0005-0000-0000-000049280000}"/>
    <cellStyle name="Komma 2 8 5 4" xfId="4423" xr:uid="{00000000-0005-0000-0000-00004A280000}"/>
    <cellStyle name="Komma 2 8 5 4 2" xfId="9571" xr:uid="{00000000-0005-0000-0000-00004B280000}"/>
    <cellStyle name="Komma 2 8 5 4 2 2" xfId="19201" xr:uid="{00000000-0005-0000-0000-00004C280000}"/>
    <cellStyle name="Komma 2 8 5 4 3" xfId="14509" xr:uid="{00000000-0005-0000-0000-00004D280000}"/>
    <cellStyle name="Komma 2 8 5 5" xfId="6139" xr:uid="{00000000-0005-0000-0000-00004E280000}"/>
    <cellStyle name="Komma 2 8 5 5 2" xfId="16073" xr:uid="{00000000-0005-0000-0000-00004F280000}"/>
    <cellStyle name="Komma 2 8 5 6" xfId="11293" xr:uid="{00000000-0005-0000-0000-000050280000}"/>
    <cellStyle name="Komma 2 8 6" xfId="1803" xr:uid="{00000000-0005-0000-0000-000051280000}"/>
    <cellStyle name="Komma 2 8 6 2" xfId="3554" xr:uid="{00000000-0005-0000-0000-000052280000}"/>
    <cellStyle name="Komma 2 8 6 2 2" xfId="8704" xr:uid="{00000000-0005-0000-0000-000053280000}"/>
    <cellStyle name="Komma 2 8 6 2 2 2" xfId="18410" xr:uid="{00000000-0005-0000-0000-000054280000}"/>
    <cellStyle name="Komma 2 8 6 2 3" xfId="13716" xr:uid="{00000000-0005-0000-0000-000055280000}"/>
    <cellStyle name="Komma 2 8 6 3" xfId="5272" xr:uid="{00000000-0005-0000-0000-000056280000}"/>
    <cellStyle name="Komma 2 8 6 3 2" xfId="10420" xr:uid="{00000000-0005-0000-0000-000057280000}"/>
    <cellStyle name="Komma 2 8 6 3 2 2" xfId="19974" xr:uid="{00000000-0005-0000-0000-000058280000}"/>
    <cellStyle name="Komma 2 8 6 3 3" xfId="15282" xr:uid="{00000000-0005-0000-0000-000059280000}"/>
    <cellStyle name="Komma 2 8 6 4" xfId="6988" xr:uid="{00000000-0005-0000-0000-00005A280000}"/>
    <cellStyle name="Komma 2 8 6 4 2" xfId="16846" xr:uid="{00000000-0005-0000-0000-00005B280000}"/>
    <cellStyle name="Komma 2 8 6 5" xfId="12148" xr:uid="{00000000-0005-0000-0000-00005C280000}"/>
    <cellStyle name="Komma 2 8 7" xfId="2692" xr:uid="{00000000-0005-0000-0000-00005D280000}"/>
    <cellStyle name="Komma 2 8 7 2" xfId="7846" xr:uid="{00000000-0005-0000-0000-00005E280000}"/>
    <cellStyle name="Komma 2 8 7 2 2" xfId="17628" xr:uid="{00000000-0005-0000-0000-00005F280000}"/>
    <cellStyle name="Komma 2 8 7 3" xfId="12934" xr:uid="{00000000-0005-0000-0000-000060280000}"/>
    <cellStyle name="Komma 2 8 8" xfId="4414" xr:uid="{00000000-0005-0000-0000-000061280000}"/>
    <cellStyle name="Komma 2 8 8 2" xfId="9562" xr:uid="{00000000-0005-0000-0000-000062280000}"/>
    <cellStyle name="Komma 2 8 8 2 2" xfId="19192" xr:uid="{00000000-0005-0000-0000-000063280000}"/>
    <cellStyle name="Komma 2 8 8 3" xfId="14500" xr:uid="{00000000-0005-0000-0000-000064280000}"/>
    <cellStyle name="Komma 2 8 9" xfId="6130" xr:uid="{00000000-0005-0000-0000-000065280000}"/>
    <cellStyle name="Komma 2 8 9 2" xfId="16064" xr:uid="{00000000-0005-0000-0000-000066280000}"/>
    <cellStyle name="Komma 2 9" xfId="468" xr:uid="{00000000-0005-0000-0000-000067280000}"/>
    <cellStyle name="Komma 2 9 10" xfId="11294" xr:uid="{00000000-0005-0000-0000-000068280000}"/>
    <cellStyle name="Komma 2 9 2" xfId="469" xr:uid="{00000000-0005-0000-0000-000069280000}"/>
    <cellStyle name="Komma 2 9 2 2" xfId="470" xr:uid="{00000000-0005-0000-0000-00006A280000}"/>
    <cellStyle name="Komma 2 9 2 2 2" xfId="471" xr:uid="{00000000-0005-0000-0000-00006B280000}"/>
    <cellStyle name="Komma 2 9 2 2 2 2" xfId="1816" xr:uid="{00000000-0005-0000-0000-00006C280000}"/>
    <cellStyle name="Komma 2 9 2 2 2 2 2" xfId="3567" xr:uid="{00000000-0005-0000-0000-00006D280000}"/>
    <cellStyle name="Komma 2 9 2 2 2 2 2 2" xfId="8717" xr:uid="{00000000-0005-0000-0000-00006E280000}"/>
    <cellStyle name="Komma 2 9 2 2 2 2 2 2 2" xfId="18423" xr:uid="{00000000-0005-0000-0000-00006F280000}"/>
    <cellStyle name="Komma 2 9 2 2 2 2 2 3" xfId="13729" xr:uid="{00000000-0005-0000-0000-000070280000}"/>
    <cellStyle name="Komma 2 9 2 2 2 2 3" xfId="5285" xr:uid="{00000000-0005-0000-0000-000071280000}"/>
    <cellStyle name="Komma 2 9 2 2 2 2 3 2" xfId="10433" xr:uid="{00000000-0005-0000-0000-000072280000}"/>
    <cellStyle name="Komma 2 9 2 2 2 2 3 2 2" xfId="19987" xr:uid="{00000000-0005-0000-0000-000073280000}"/>
    <cellStyle name="Komma 2 9 2 2 2 2 3 3" xfId="15295" xr:uid="{00000000-0005-0000-0000-000074280000}"/>
    <cellStyle name="Komma 2 9 2 2 2 2 4" xfId="7001" xr:uid="{00000000-0005-0000-0000-000075280000}"/>
    <cellStyle name="Komma 2 9 2 2 2 2 4 2" xfId="16859" xr:uid="{00000000-0005-0000-0000-000076280000}"/>
    <cellStyle name="Komma 2 9 2 2 2 2 5" xfId="12161" xr:uid="{00000000-0005-0000-0000-000077280000}"/>
    <cellStyle name="Komma 2 9 2 2 2 3" xfId="2705" xr:uid="{00000000-0005-0000-0000-000078280000}"/>
    <cellStyle name="Komma 2 9 2 2 2 3 2" xfId="7859" xr:uid="{00000000-0005-0000-0000-000079280000}"/>
    <cellStyle name="Komma 2 9 2 2 2 3 2 2" xfId="17641" xr:uid="{00000000-0005-0000-0000-00007A280000}"/>
    <cellStyle name="Komma 2 9 2 2 2 3 3" xfId="12947" xr:uid="{00000000-0005-0000-0000-00007B280000}"/>
    <cellStyle name="Komma 2 9 2 2 2 4" xfId="4427" xr:uid="{00000000-0005-0000-0000-00007C280000}"/>
    <cellStyle name="Komma 2 9 2 2 2 4 2" xfId="9575" xr:uid="{00000000-0005-0000-0000-00007D280000}"/>
    <cellStyle name="Komma 2 9 2 2 2 4 2 2" xfId="19205" xr:uid="{00000000-0005-0000-0000-00007E280000}"/>
    <cellStyle name="Komma 2 9 2 2 2 4 3" xfId="14513" xr:uid="{00000000-0005-0000-0000-00007F280000}"/>
    <cellStyle name="Komma 2 9 2 2 2 5" xfId="6143" xr:uid="{00000000-0005-0000-0000-000080280000}"/>
    <cellStyle name="Komma 2 9 2 2 2 5 2" xfId="16077" xr:uid="{00000000-0005-0000-0000-000081280000}"/>
    <cellStyle name="Komma 2 9 2 2 2 6" xfId="11297" xr:uid="{00000000-0005-0000-0000-000082280000}"/>
    <cellStyle name="Komma 2 9 2 2 3" xfId="1815" xr:uid="{00000000-0005-0000-0000-000083280000}"/>
    <cellStyle name="Komma 2 9 2 2 3 2" xfId="3566" xr:uid="{00000000-0005-0000-0000-000084280000}"/>
    <cellStyle name="Komma 2 9 2 2 3 2 2" xfId="8716" xr:uid="{00000000-0005-0000-0000-000085280000}"/>
    <cellStyle name="Komma 2 9 2 2 3 2 2 2" xfId="18422" xr:uid="{00000000-0005-0000-0000-000086280000}"/>
    <cellStyle name="Komma 2 9 2 2 3 2 3" xfId="13728" xr:uid="{00000000-0005-0000-0000-000087280000}"/>
    <cellStyle name="Komma 2 9 2 2 3 3" xfId="5284" xr:uid="{00000000-0005-0000-0000-000088280000}"/>
    <cellStyle name="Komma 2 9 2 2 3 3 2" xfId="10432" xr:uid="{00000000-0005-0000-0000-000089280000}"/>
    <cellStyle name="Komma 2 9 2 2 3 3 2 2" xfId="19986" xr:uid="{00000000-0005-0000-0000-00008A280000}"/>
    <cellStyle name="Komma 2 9 2 2 3 3 3" xfId="15294" xr:uid="{00000000-0005-0000-0000-00008B280000}"/>
    <cellStyle name="Komma 2 9 2 2 3 4" xfId="7000" xr:uid="{00000000-0005-0000-0000-00008C280000}"/>
    <cellStyle name="Komma 2 9 2 2 3 4 2" xfId="16858" xr:uid="{00000000-0005-0000-0000-00008D280000}"/>
    <cellStyle name="Komma 2 9 2 2 3 5" xfId="12160" xr:uid="{00000000-0005-0000-0000-00008E280000}"/>
    <cellStyle name="Komma 2 9 2 2 4" xfId="2704" xr:uid="{00000000-0005-0000-0000-00008F280000}"/>
    <cellStyle name="Komma 2 9 2 2 4 2" xfId="7858" xr:uid="{00000000-0005-0000-0000-000090280000}"/>
    <cellStyle name="Komma 2 9 2 2 4 2 2" xfId="17640" xr:uid="{00000000-0005-0000-0000-000091280000}"/>
    <cellStyle name="Komma 2 9 2 2 4 3" xfId="12946" xr:uid="{00000000-0005-0000-0000-000092280000}"/>
    <cellStyle name="Komma 2 9 2 2 5" xfId="4426" xr:uid="{00000000-0005-0000-0000-000093280000}"/>
    <cellStyle name="Komma 2 9 2 2 5 2" xfId="9574" xr:uid="{00000000-0005-0000-0000-000094280000}"/>
    <cellStyle name="Komma 2 9 2 2 5 2 2" xfId="19204" xr:uid="{00000000-0005-0000-0000-000095280000}"/>
    <cellStyle name="Komma 2 9 2 2 5 3" xfId="14512" xr:uid="{00000000-0005-0000-0000-000096280000}"/>
    <cellStyle name="Komma 2 9 2 2 6" xfId="6142" xr:uid="{00000000-0005-0000-0000-000097280000}"/>
    <cellStyle name="Komma 2 9 2 2 6 2" xfId="16076" xr:uid="{00000000-0005-0000-0000-000098280000}"/>
    <cellStyle name="Komma 2 9 2 2 7" xfId="11296" xr:uid="{00000000-0005-0000-0000-000099280000}"/>
    <cellStyle name="Komma 2 9 2 3" xfId="472" xr:uid="{00000000-0005-0000-0000-00009A280000}"/>
    <cellStyle name="Komma 2 9 2 3 2" xfId="1817" xr:uid="{00000000-0005-0000-0000-00009B280000}"/>
    <cellStyle name="Komma 2 9 2 3 2 2" xfId="3568" xr:uid="{00000000-0005-0000-0000-00009C280000}"/>
    <cellStyle name="Komma 2 9 2 3 2 2 2" xfId="8718" xr:uid="{00000000-0005-0000-0000-00009D280000}"/>
    <cellStyle name="Komma 2 9 2 3 2 2 2 2" xfId="18424" xr:uid="{00000000-0005-0000-0000-00009E280000}"/>
    <cellStyle name="Komma 2 9 2 3 2 2 3" xfId="13730" xr:uid="{00000000-0005-0000-0000-00009F280000}"/>
    <cellStyle name="Komma 2 9 2 3 2 3" xfId="5286" xr:uid="{00000000-0005-0000-0000-0000A0280000}"/>
    <cellStyle name="Komma 2 9 2 3 2 3 2" xfId="10434" xr:uid="{00000000-0005-0000-0000-0000A1280000}"/>
    <cellStyle name="Komma 2 9 2 3 2 3 2 2" xfId="19988" xr:uid="{00000000-0005-0000-0000-0000A2280000}"/>
    <cellStyle name="Komma 2 9 2 3 2 3 3" xfId="15296" xr:uid="{00000000-0005-0000-0000-0000A3280000}"/>
    <cellStyle name="Komma 2 9 2 3 2 4" xfId="7002" xr:uid="{00000000-0005-0000-0000-0000A4280000}"/>
    <cellStyle name="Komma 2 9 2 3 2 4 2" xfId="16860" xr:uid="{00000000-0005-0000-0000-0000A5280000}"/>
    <cellStyle name="Komma 2 9 2 3 2 5" xfId="12162" xr:uid="{00000000-0005-0000-0000-0000A6280000}"/>
    <cellStyle name="Komma 2 9 2 3 3" xfId="2706" xr:uid="{00000000-0005-0000-0000-0000A7280000}"/>
    <cellStyle name="Komma 2 9 2 3 3 2" xfId="7860" xr:uid="{00000000-0005-0000-0000-0000A8280000}"/>
    <cellStyle name="Komma 2 9 2 3 3 2 2" xfId="17642" xr:uid="{00000000-0005-0000-0000-0000A9280000}"/>
    <cellStyle name="Komma 2 9 2 3 3 3" xfId="12948" xr:uid="{00000000-0005-0000-0000-0000AA280000}"/>
    <cellStyle name="Komma 2 9 2 3 4" xfId="4428" xr:uid="{00000000-0005-0000-0000-0000AB280000}"/>
    <cellStyle name="Komma 2 9 2 3 4 2" xfId="9576" xr:uid="{00000000-0005-0000-0000-0000AC280000}"/>
    <cellStyle name="Komma 2 9 2 3 4 2 2" xfId="19206" xr:uid="{00000000-0005-0000-0000-0000AD280000}"/>
    <cellStyle name="Komma 2 9 2 3 4 3" xfId="14514" xr:uid="{00000000-0005-0000-0000-0000AE280000}"/>
    <cellStyle name="Komma 2 9 2 3 5" xfId="6144" xr:uid="{00000000-0005-0000-0000-0000AF280000}"/>
    <cellStyle name="Komma 2 9 2 3 5 2" xfId="16078" xr:uid="{00000000-0005-0000-0000-0000B0280000}"/>
    <cellStyle name="Komma 2 9 2 3 6" xfId="11298" xr:uid="{00000000-0005-0000-0000-0000B1280000}"/>
    <cellStyle name="Komma 2 9 2 4" xfId="473" xr:uid="{00000000-0005-0000-0000-0000B2280000}"/>
    <cellStyle name="Komma 2 9 2 4 2" xfId="1818" xr:uid="{00000000-0005-0000-0000-0000B3280000}"/>
    <cellStyle name="Komma 2 9 2 4 2 2" xfId="3569" xr:uid="{00000000-0005-0000-0000-0000B4280000}"/>
    <cellStyle name="Komma 2 9 2 4 2 2 2" xfId="8719" xr:uid="{00000000-0005-0000-0000-0000B5280000}"/>
    <cellStyle name="Komma 2 9 2 4 2 2 2 2" xfId="18425" xr:uid="{00000000-0005-0000-0000-0000B6280000}"/>
    <cellStyle name="Komma 2 9 2 4 2 2 3" xfId="13731" xr:uid="{00000000-0005-0000-0000-0000B7280000}"/>
    <cellStyle name="Komma 2 9 2 4 2 3" xfId="5287" xr:uid="{00000000-0005-0000-0000-0000B8280000}"/>
    <cellStyle name="Komma 2 9 2 4 2 3 2" xfId="10435" xr:uid="{00000000-0005-0000-0000-0000B9280000}"/>
    <cellStyle name="Komma 2 9 2 4 2 3 2 2" xfId="19989" xr:uid="{00000000-0005-0000-0000-0000BA280000}"/>
    <cellStyle name="Komma 2 9 2 4 2 3 3" xfId="15297" xr:uid="{00000000-0005-0000-0000-0000BB280000}"/>
    <cellStyle name="Komma 2 9 2 4 2 4" xfId="7003" xr:uid="{00000000-0005-0000-0000-0000BC280000}"/>
    <cellStyle name="Komma 2 9 2 4 2 4 2" xfId="16861" xr:uid="{00000000-0005-0000-0000-0000BD280000}"/>
    <cellStyle name="Komma 2 9 2 4 2 5" xfId="12163" xr:uid="{00000000-0005-0000-0000-0000BE280000}"/>
    <cellStyle name="Komma 2 9 2 4 3" xfId="2707" xr:uid="{00000000-0005-0000-0000-0000BF280000}"/>
    <cellStyle name="Komma 2 9 2 4 3 2" xfId="7861" xr:uid="{00000000-0005-0000-0000-0000C0280000}"/>
    <cellStyle name="Komma 2 9 2 4 3 2 2" xfId="17643" xr:uid="{00000000-0005-0000-0000-0000C1280000}"/>
    <cellStyle name="Komma 2 9 2 4 3 3" xfId="12949" xr:uid="{00000000-0005-0000-0000-0000C2280000}"/>
    <cellStyle name="Komma 2 9 2 4 4" xfId="4429" xr:uid="{00000000-0005-0000-0000-0000C3280000}"/>
    <cellStyle name="Komma 2 9 2 4 4 2" xfId="9577" xr:uid="{00000000-0005-0000-0000-0000C4280000}"/>
    <cellStyle name="Komma 2 9 2 4 4 2 2" xfId="19207" xr:uid="{00000000-0005-0000-0000-0000C5280000}"/>
    <cellStyle name="Komma 2 9 2 4 4 3" xfId="14515" xr:uid="{00000000-0005-0000-0000-0000C6280000}"/>
    <cellStyle name="Komma 2 9 2 4 5" xfId="6145" xr:uid="{00000000-0005-0000-0000-0000C7280000}"/>
    <cellStyle name="Komma 2 9 2 4 5 2" xfId="16079" xr:uid="{00000000-0005-0000-0000-0000C8280000}"/>
    <cellStyle name="Komma 2 9 2 4 6" xfId="11299" xr:uid="{00000000-0005-0000-0000-0000C9280000}"/>
    <cellStyle name="Komma 2 9 2 5" xfId="1814" xr:uid="{00000000-0005-0000-0000-0000CA280000}"/>
    <cellStyle name="Komma 2 9 2 5 2" xfId="3565" xr:uid="{00000000-0005-0000-0000-0000CB280000}"/>
    <cellStyle name="Komma 2 9 2 5 2 2" xfId="8715" xr:uid="{00000000-0005-0000-0000-0000CC280000}"/>
    <cellStyle name="Komma 2 9 2 5 2 2 2" xfId="18421" xr:uid="{00000000-0005-0000-0000-0000CD280000}"/>
    <cellStyle name="Komma 2 9 2 5 2 3" xfId="13727" xr:uid="{00000000-0005-0000-0000-0000CE280000}"/>
    <cellStyle name="Komma 2 9 2 5 3" xfId="5283" xr:uid="{00000000-0005-0000-0000-0000CF280000}"/>
    <cellStyle name="Komma 2 9 2 5 3 2" xfId="10431" xr:uid="{00000000-0005-0000-0000-0000D0280000}"/>
    <cellStyle name="Komma 2 9 2 5 3 2 2" xfId="19985" xr:uid="{00000000-0005-0000-0000-0000D1280000}"/>
    <cellStyle name="Komma 2 9 2 5 3 3" xfId="15293" xr:uid="{00000000-0005-0000-0000-0000D2280000}"/>
    <cellStyle name="Komma 2 9 2 5 4" xfId="6999" xr:uid="{00000000-0005-0000-0000-0000D3280000}"/>
    <cellStyle name="Komma 2 9 2 5 4 2" xfId="16857" xr:uid="{00000000-0005-0000-0000-0000D4280000}"/>
    <cellStyle name="Komma 2 9 2 5 5" xfId="12159" xr:uid="{00000000-0005-0000-0000-0000D5280000}"/>
    <cellStyle name="Komma 2 9 2 6" xfId="2703" xr:uid="{00000000-0005-0000-0000-0000D6280000}"/>
    <cellStyle name="Komma 2 9 2 6 2" xfId="7857" xr:uid="{00000000-0005-0000-0000-0000D7280000}"/>
    <cellStyle name="Komma 2 9 2 6 2 2" xfId="17639" xr:uid="{00000000-0005-0000-0000-0000D8280000}"/>
    <cellStyle name="Komma 2 9 2 6 3" xfId="12945" xr:uid="{00000000-0005-0000-0000-0000D9280000}"/>
    <cellStyle name="Komma 2 9 2 7" xfId="4425" xr:uid="{00000000-0005-0000-0000-0000DA280000}"/>
    <cellStyle name="Komma 2 9 2 7 2" xfId="9573" xr:uid="{00000000-0005-0000-0000-0000DB280000}"/>
    <cellStyle name="Komma 2 9 2 7 2 2" xfId="19203" xr:uid="{00000000-0005-0000-0000-0000DC280000}"/>
    <cellStyle name="Komma 2 9 2 7 3" xfId="14511" xr:uid="{00000000-0005-0000-0000-0000DD280000}"/>
    <cellStyle name="Komma 2 9 2 8" xfId="6141" xr:uid="{00000000-0005-0000-0000-0000DE280000}"/>
    <cellStyle name="Komma 2 9 2 8 2" xfId="16075" xr:uid="{00000000-0005-0000-0000-0000DF280000}"/>
    <cellStyle name="Komma 2 9 2 9" xfId="11295" xr:uid="{00000000-0005-0000-0000-0000E0280000}"/>
    <cellStyle name="Komma 2 9 3" xfId="474" xr:uid="{00000000-0005-0000-0000-0000E1280000}"/>
    <cellStyle name="Komma 2 9 3 2" xfId="475" xr:uid="{00000000-0005-0000-0000-0000E2280000}"/>
    <cellStyle name="Komma 2 9 3 2 2" xfId="1820" xr:uid="{00000000-0005-0000-0000-0000E3280000}"/>
    <cellStyle name="Komma 2 9 3 2 2 2" xfId="3571" xr:uid="{00000000-0005-0000-0000-0000E4280000}"/>
    <cellStyle name="Komma 2 9 3 2 2 2 2" xfId="8721" xr:uid="{00000000-0005-0000-0000-0000E5280000}"/>
    <cellStyle name="Komma 2 9 3 2 2 2 2 2" xfId="18427" xr:uid="{00000000-0005-0000-0000-0000E6280000}"/>
    <cellStyle name="Komma 2 9 3 2 2 2 3" xfId="13733" xr:uid="{00000000-0005-0000-0000-0000E7280000}"/>
    <cellStyle name="Komma 2 9 3 2 2 3" xfId="5289" xr:uid="{00000000-0005-0000-0000-0000E8280000}"/>
    <cellStyle name="Komma 2 9 3 2 2 3 2" xfId="10437" xr:uid="{00000000-0005-0000-0000-0000E9280000}"/>
    <cellStyle name="Komma 2 9 3 2 2 3 2 2" xfId="19991" xr:uid="{00000000-0005-0000-0000-0000EA280000}"/>
    <cellStyle name="Komma 2 9 3 2 2 3 3" xfId="15299" xr:uid="{00000000-0005-0000-0000-0000EB280000}"/>
    <cellStyle name="Komma 2 9 3 2 2 4" xfId="7005" xr:uid="{00000000-0005-0000-0000-0000EC280000}"/>
    <cellStyle name="Komma 2 9 3 2 2 4 2" xfId="16863" xr:uid="{00000000-0005-0000-0000-0000ED280000}"/>
    <cellStyle name="Komma 2 9 3 2 2 5" xfId="12165" xr:uid="{00000000-0005-0000-0000-0000EE280000}"/>
    <cellStyle name="Komma 2 9 3 2 3" xfId="2709" xr:uid="{00000000-0005-0000-0000-0000EF280000}"/>
    <cellStyle name="Komma 2 9 3 2 3 2" xfId="7863" xr:uid="{00000000-0005-0000-0000-0000F0280000}"/>
    <cellStyle name="Komma 2 9 3 2 3 2 2" xfId="17645" xr:uid="{00000000-0005-0000-0000-0000F1280000}"/>
    <cellStyle name="Komma 2 9 3 2 3 3" xfId="12951" xr:uid="{00000000-0005-0000-0000-0000F2280000}"/>
    <cellStyle name="Komma 2 9 3 2 4" xfId="4431" xr:uid="{00000000-0005-0000-0000-0000F3280000}"/>
    <cellStyle name="Komma 2 9 3 2 4 2" xfId="9579" xr:uid="{00000000-0005-0000-0000-0000F4280000}"/>
    <cellStyle name="Komma 2 9 3 2 4 2 2" xfId="19209" xr:uid="{00000000-0005-0000-0000-0000F5280000}"/>
    <cellStyle name="Komma 2 9 3 2 4 3" xfId="14517" xr:uid="{00000000-0005-0000-0000-0000F6280000}"/>
    <cellStyle name="Komma 2 9 3 2 5" xfId="6147" xr:uid="{00000000-0005-0000-0000-0000F7280000}"/>
    <cellStyle name="Komma 2 9 3 2 5 2" xfId="16081" xr:uid="{00000000-0005-0000-0000-0000F8280000}"/>
    <cellStyle name="Komma 2 9 3 2 6" xfId="11301" xr:uid="{00000000-0005-0000-0000-0000F9280000}"/>
    <cellStyle name="Komma 2 9 3 3" xfId="1819" xr:uid="{00000000-0005-0000-0000-0000FA280000}"/>
    <cellStyle name="Komma 2 9 3 3 2" xfId="3570" xr:uid="{00000000-0005-0000-0000-0000FB280000}"/>
    <cellStyle name="Komma 2 9 3 3 2 2" xfId="8720" xr:uid="{00000000-0005-0000-0000-0000FC280000}"/>
    <cellStyle name="Komma 2 9 3 3 2 2 2" xfId="18426" xr:uid="{00000000-0005-0000-0000-0000FD280000}"/>
    <cellStyle name="Komma 2 9 3 3 2 3" xfId="13732" xr:uid="{00000000-0005-0000-0000-0000FE280000}"/>
    <cellStyle name="Komma 2 9 3 3 3" xfId="5288" xr:uid="{00000000-0005-0000-0000-0000FF280000}"/>
    <cellStyle name="Komma 2 9 3 3 3 2" xfId="10436" xr:uid="{00000000-0005-0000-0000-000000290000}"/>
    <cellStyle name="Komma 2 9 3 3 3 2 2" xfId="19990" xr:uid="{00000000-0005-0000-0000-000001290000}"/>
    <cellStyle name="Komma 2 9 3 3 3 3" xfId="15298" xr:uid="{00000000-0005-0000-0000-000002290000}"/>
    <cellStyle name="Komma 2 9 3 3 4" xfId="7004" xr:uid="{00000000-0005-0000-0000-000003290000}"/>
    <cellStyle name="Komma 2 9 3 3 4 2" xfId="16862" xr:uid="{00000000-0005-0000-0000-000004290000}"/>
    <cellStyle name="Komma 2 9 3 3 5" xfId="12164" xr:uid="{00000000-0005-0000-0000-000005290000}"/>
    <cellStyle name="Komma 2 9 3 4" xfId="2708" xr:uid="{00000000-0005-0000-0000-000006290000}"/>
    <cellStyle name="Komma 2 9 3 4 2" xfId="7862" xr:uid="{00000000-0005-0000-0000-000007290000}"/>
    <cellStyle name="Komma 2 9 3 4 2 2" xfId="17644" xr:uid="{00000000-0005-0000-0000-000008290000}"/>
    <cellStyle name="Komma 2 9 3 4 3" xfId="12950" xr:uid="{00000000-0005-0000-0000-000009290000}"/>
    <cellStyle name="Komma 2 9 3 5" xfId="4430" xr:uid="{00000000-0005-0000-0000-00000A290000}"/>
    <cellStyle name="Komma 2 9 3 5 2" xfId="9578" xr:uid="{00000000-0005-0000-0000-00000B290000}"/>
    <cellStyle name="Komma 2 9 3 5 2 2" xfId="19208" xr:uid="{00000000-0005-0000-0000-00000C290000}"/>
    <cellStyle name="Komma 2 9 3 5 3" xfId="14516" xr:uid="{00000000-0005-0000-0000-00000D290000}"/>
    <cellStyle name="Komma 2 9 3 6" xfId="6146" xr:uid="{00000000-0005-0000-0000-00000E290000}"/>
    <cellStyle name="Komma 2 9 3 6 2" xfId="16080" xr:uid="{00000000-0005-0000-0000-00000F290000}"/>
    <cellStyle name="Komma 2 9 3 7" xfId="11300" xr:uid="{00000000-0005-0000-0000-000010290000}"/>
    <cellStyle name="Komma 2 9 4" xfId="476" xr:uid="{00000000-0005-0000-0000-000011290000}"/>
    <cellStyle name="Komma 2 9 4 2" xfId="1821" xr:uid="{00000000-0005-0000-0000-000012290000}"/>
    <cellStyle name="Komma 2 9 4 2 2" xfId="3572" xr:uid="{00000000-0005-0000-0000-000013290000}"/>
    <cellStyle name="Komma 2 9 4 2 2 2" xfId="8722" xr:uid="{00000000-0005-0000-0000-000014290000}"/>
    <cellStyle name="Komma 2 9 4 2 2 2 2" xfId="18428" xr:uid="{00000000-0005-0000-0000-000015290000}"/>
    <cellStyle name="Komma 2 9 4 2 2 3" xfId="13734" xr:uid="{00000000-0005-0000-0000-000016290000}"/>
    <cellStyle name="Komma 2 9 4 2 3" xfId="5290" xr:uid="{00000000-0005-0000-0000-000017290000}"/>
    <cellStyle name="Komma 2 9 4 2 3 2" xfId="10438" xr:uid="{00000000-0005-0000-0000-000018290000}"/>
    <cellStyle name="Komma 2 9 4 2 3 2 2" xfId="19992" xr:uid="{00000000-0005-0000-0000-000019290000}"/>
    <cellStyle name="Komma 2 9 4 2 3 3" xfId="15300" xr:uid="{00000000-0005-0000-0000-00001A290000}"/>
    <cellStyle name="Komma 2 9 4 2 4" xfId="7006" xr:uid="{00000000-0005-0000-0000-00001B290000}"/>
    <cellStyle name="Komma 2 9 4 2 4 2" xfId="16864" xr:uid="{00000000-0005-0000-0000-00001C290000}"/>
    <cellStyle name="Komma 2 9 4 2 5" xfId="12166" xr:uid="{00000000-0005-0000-0000-00001D290000}"/>
    <cellStyle name="Komma 2 9 4 3" xfId="2710" xr:uid="{00000000-0005-0000-0000-00001E290000}"/>
    <cellStyle name="Komma 2 9 4 3 2" xfId="7864" xr:uid="{00000000-0005-0000-0000-00001F290000}"/>
    <cellStyle name="Komma 2 9 4 3 2 2" xfId="17646" xr:uid="{00000000-0005-0000-0000-000020290000}"/>
    <cellStyle name="Komma 2 9 4 3 3" xfId="12952" xr:uid="{00000000-0005-0000-0000-000021290000}"/>
    <cellStyle name="Komma 2 9 4 4" xfId="4432" xr:uid="{00000000-0005-0000-0000-000022290000}"/>
    <cellStyle name="Komma 2 9 4 4 2" xfId="9580" xr:uid="{00000000-0005-0000-0000-000023290000}"/>
    <cellStyle name="Komma 2 9 4 4 2 2" xfId="19210" xr:uid="{00000000-0005-0000-0000-000024290000}"/>
    <cellStyle name="Komma 2 9 4 4 3" xfId="14518" xr:uid="{00000000-0005-0000-0000-000025290000}"/>
    <cellStyle name="Komma 2 9 4 5" xfId="6148" xr:uid="{00000000-0005-0000-0000-000026290000}"/>
    <cellStyle name="Komma 2 9 4 5 2" xfId="16082" xr:uid="{00000000-0005-0000-0000-000027290000}"/>
    <cellStyle name="Komma 2 9 4 6" xfId="11302" xr:uid="{00000000-0005-0000-0000-000028290000}"/>
    <cellStyle name="Komma 2 9 5" xfId="477" xr:uid="{00000000-0005-0000-0000-000029290000}"/>
    <cellStyle name="Komma 2 9 5 2" xfId="1822" xr:uid="{00000000-0005-0000-0000-00002A290000}"/>
    <cellStyle name="Komma 2 9 5 2 2" xfId="3573" xr:uid="{00000000-0005-0000-0000-00002B290000}"/>
    <cellStyle name="Komma 2 9 5 2 2 2" xfId="8723" xr:uid="{00000000-0005-0000-0000-00002C290000}"/>
    <cellStyle name="Komma 2 9 5 2 2 2 2" xfId="18429" xr:uid="{00000000-0005-0000-0000-00002D290000}"/>
    <cellStyle name="Komma 2 9 5 2 2 3" xfId="13735" xr:uid="{00000000-0005-0000-0000-00002E290000}"/>
    <cellStyle name="Komma 2 9 5 2 3" xfId="5291" xr:uid="{00000000-0005-0000-0000-00002F290000}"/>
    <cellStyle name="Komma 2 9 5 2 3 2" xfId="10439" xr:uid="{00000000-0005-0000-0000-000030290000}"/>
    <cellStyle name="Komma 2 9 5 2 3 2 2" xfId="19993" xr:uid="{00000000-0005-0000-0000-000031290000}"/>
    <cellStyle name="Komma 2 9 5 2 3 3" xfId="15301" xr:uid="{00000000-0005-0000-0000-000032290000}"/>
    <cellStyle name="Komma 2 9 5 2 4" xfId="7007" xr:uid="{00000000-0005-0000-0000-000033290000}"/>
    <cellStyle name="Komma 2 9 5 2 4 2" xfId="16865" xr:uid="{00000000-0005-0000-0000-000034290000}"/>
    <cellStyle name="Komma 2 9 5 2 5" xfId="12167" xr:uid="{00000000-0005-0000-0000-000035290000}"/>
    <cellStyle name="Komma 2 9 5 3" xfId="2711" xr:uid="{00000000-0005-0000-0000-000036290000}"/>
    <cellStyle name="Komma 2 9 5 3 2" xfId="7865" xr:uid="{00000000-0005-0000-0000-000037290000}"/>
    <cellStyle name="Komma 2 9 5 3 2 2" xfId="17647" xr:uid="{00000000-0005-0000-0000-000038290000}"/>
    <cellStyle name="Komma 2 9 5 3 3" xfId="12953" xr:uid="{00000000-0005-0000-0000-000039290000}"/>
    <cellStyle name="Komma 2 9 5 4" xfId="4433" xr:uid="{00000000-0005-0000-0000-00003A290000}"/>
    <cellStyle name="Komma 2 9 5 4 2" xfId="9581" xr:uid="{00000000-0005-0000-0000-00003B290000}"/>
    <cellStyle name="Komma 2 9 5 4 2 2" xfId="19211" xr:uid="{00000000-0005-0000-0000-00003C290000}"/>
    <cellStyle name="Komma 2 9 5 4 3" xfId="14519" xr:uid="{00000000-0005-0000-0000-00003D290000}"/>
    <cellStyle name="Komma 2 9 5 5" xfId="6149" xr:uid="{00000000-0005-0000-0000-00003E290000}"/>
    <cellStyle name="Komma 2 9 5 5 2" xfId="16083" xr:uid="{00000000-0005-0000-0000-00003F290000}"/>
    <cellStyle name="Komma 2 9 5 6" xfId="11303" xr:uid="{00000000-0005-0000-0000-000040290000}"/>
    <cellStyle name="Komma 2 9 6" xfId="1813" xr:uid="{00000000-0005-0000-0000-000041290000}"/>
    <cellStyle name="Komma 2 9 6 2" xfId="3564" xr:uid="{00000000-0005-0000-0000-000042290000}"/>
    <cellStyle name="Komma 2 9 6 2 2" xfId="8714" xr:uid="{00000000-0005-0000-0000-000043290000}"/>
    <cellStyle name="Komma 2 9 6 2 2 2" xfId="18420" xr:uid="{00000000-0005-0000-0000-000044290000}"/>
    <cellStyle name="Komma 2 9 6 2 3" xfId="13726" xr:uid="{00000000-0005-0000-0000-000045290000}"/>
    <cellStyle name="Komma 2 9 6 3" xfId="5282" xr:uid="{00000000-0005-0000-0000-000046290000}"/>
    <cellStyle name="Komma 2 9 6 3 2" xfId="10430" xr:uid="{00000000-0005-0000-0000-000047290000}"/>
    <cellStyle name="Komma 2 9 6 3 2 2" xfId="19984" xr:uid="{00000000-0005-0000-0000-000048290000}"/>
    <cellStyle name="Komma 2 9 6 3 3" xfId="15292" xr:uid="{00000000-0005-0000-0000-000049290000}"/>
    <cellStyle name="Komma 2 9 6 4" xfId="6998" xr:uid="{00000000-0005-0000-0000-00004A290000}"/>
    <cellStyle name="Komma 2 9 6 4 2" xfId="16856" xr:uid="{00000000-0005-0000-0000-00004B290000}"/>
    <cellStyle name="Komma 2 9 6 5" xfId="12158" xr:uid="{00000000-0005-0000-0000-00004C290000}"/>
    <cellStyle name="Komma 2 9 7" xfId="2702" xr:uid="{00000000-0005-0000-0000-00004D290000}"/>
    <cellStyle name="Komma 2 9 7 2" xfId="7856" xr:uid="{00000000-0005-0000-0000-00004E290000}"/>
    <cellStyle name="Komma 2 9 7 2 2" xfId="17638" xr:uid="{00000000-0005-0000-0000-00004F290000}"/>
    <cellStyle name="Komma 2 9 7 3" xfId="12944" xr:uid="{00000000-0005-0000-0000-000050290000}"/>
    <cellStyle name="Komma 2 9 8" xfId="4424" xr:uid="{00000000-0005-0000-0000-000051290000}"/>
    <cellStyle name="Komma 2 9 8 2" xfId="9572" xr:uid="{00000000-0005-0000-0000-000052290000}"/>
    <cellStyle name="Komma 2 9 8 2 2" xfId="19202" xr:uid="{00000000-0005-0000-0000-000053290000}"/>
    <cellStyle name="Komma 2 9 8 3" xfId="14510" xr:uid="{00000000-0005-0000-0000-000054290000}"/>
    <cellStyle name="Komma 2 9 9" xfId="6140" xr:uid="{00000000-0005-0000-0000-000055290000}"/>
    <cellStyle name="Komma 2 9 9 2" xfId="16074" xr:uid="{00000000-0005-0000-0000-000056290000}"/>
    <cellStyle name="Komma 20" xfId="478" xr:uid="{00000000-0005-0000-0000-000057290000}"/>
    <cellStyle name="Komma 20 2" xfId="1823" xr:uid="{00000000-0005-0000-0000-000058290000}"/>
    <cellStyle name="Komma 20 2 2" xfId="3574" xr:uid="{00000000-0005-0000-0000-000059290000}"/>
    <cellStyle name="Komma 20 2 2 2" xfId="8724" xr:uid="{00000000-0005-0000-0000-00005A290000}"/>
    <cellStyle name="Komma 20 2 2 2 2" xfId="18430" xr:uid="{00000000-0005-0000-0000-00005B290000}"/>
    <cellStyle name="Komma 20 2 2 3" xfId="13736" xr:uid="{00000000-0005-0000-0000-00005C290000}"/>
    <cellStyle name="Komma 20 2 3" xfId="5292" xr:uid="{00000000-0005-0000-0000-00005D290000}"/>
    <cellStyle name="Komma 20 2 3 2" xfId="10440" xr:uid="{00000000-0005-0000-0000-00005E290000}"/>
    <cellStyle name="Komma 20 2 3 2 2" xfId="19994" xr:uid="{00000000-0005-0000-0000-00005F290000}"/>
    <cellStyle name="Komma 20 2 3 3" xfId="15302" xr:uid="{00000000-0005-0000-0000-000060290000}"/>
    <cellStyle name="Komma 20 2 4" xfId="7008" xr:uid="{00000000-0005-0000-0000-000061290000}"/>
    <cellStyle name="Komma 20 2 4 2" xfId="16866" xr:uid="{00000000-0005-0000-0000-000062290000}"/>
    <cellStyle name="Komma 20 2 5" xfId="12168" xr:uid="{00000000-0005-0000-0000-000063290000}"/>
    <cellStyle name="Komma 20 3" xfId="2712" xr:uid="{00000000-0005-0000-0000-000064290000}"/>
    <cellStyle name="Komma 20 3 2" xfId="7866" xr:uid="{00000000-0005-0000-0000-000065290000}"/>
    <cellStyle name="Komma 20 3 2 2" xfId="17648" xr:uid="{00000000-0005-0000-0000-000066290000}"/>
    <cellStyle name="Komma 20 3 3" xfId="12954" xr:uid="{00000000-0005-0000-0000-000067290000}"/>
    <cellStyle name="Komma 20 4" xfId="4434" xr:uid="{00000000-0005-0000-0000-000068290000}"/>
    <cellStyle name="Komma 20 4 2" xfId="9582" xr:uid="{00000000-0005-0000-0000-000069290000}"/>
    <cellStyle name="Komma 20 4 2 2" xfId="19212" xr:uid="{00000000-0005-0000-0000-00006A290000}"/>
    <cellStyle name="Komma 20 4 3" xfId="14520" xr:uid="{00000000-0005-0000-0000-00006B290000}"/>
    <cellStyle name="Komma 20 5" xfId="6150" xr:uid="{00000000-0005-0000-0000-00006C290000}"/>
    <cellStyle name="Komma 20 5 2" xfId="16084" xr:uid="{00000000-0005-0000-0000-00006D290000}"/>
    <cellStyle name="Komma 20 6" xfId="11304" xr:uid="{00000000-0005-0000-0000-00006E290000}"/>
    <cellStyle name="Komma 21" xfId="479" xr:uid="{00000000-0005-0000-0000-00006F290000}"/>
    <cellStyle name="Komma 21 2" xfId="1824" xr:uid="{00000000-0005-0000-0000-000070290000}"/>
    <cellStyle name="Komma 21 2 2" xfId="3575" xr:uid="{00000000-0005-0000-0000-000071290000}"/>
    <cellStyle name="Komma 21 2 2 2" xfId="8725" xr:uid="{00000000-0005-0000-0000-000072290000}"/>
    <cellStyle name="Komma 21 2 2 2 2" xfId="18431" xr:uid="{00000000-0005-0000-0000-000073290000}"/>
    <cellStyle name="Komma 21 2 2 3" xfId="13737" xr:uid="{00000000-0005-0000-0000-000074290000}"/>
    <cellStyle name="Komma 21 2 3" xfId="5293" xr:uid="{00000000-0005-0000-0000-000075290000}"/>
    <cellStyle name="Komma 21 2 3 2" xfId="10441" xr:uid="{00000000-0005-0000-0000-000076290000}"/>
    <cellStyle name="Komma 21 2 3 2 2" xfId="19995" xr:uid="{00000000-0005-0000-0000-000077290000}"/>
    <cellStyle name="Komma 21 2 3 3" xfId="15303" xr:uid="{00000000-0005-0000-0000-000078290000}"/>
    <cellStyle name="Komma 21 2 4" xfId="7009" xr:uid="{00000000-0005-0000-0000-000079290000}"/>
    <cellStyle name="Komma 21 2 4 2" xfId="16867" xr:uid="{00000000-0005-0000-0000-00007A290000}"/>
    <cellStyle name="Komma 21 2 5" xfId="12169" xr:uid="{00000000-0005-0000-0000-00007B290000}"/>
    <cellStyle name="Komma 21 3" xfId="2713" xr:uid="{00000000-0005-0000-0000-00007C290000}"/>
    <cellStyle name="Komma 21 3 2" xfId="7867" xr:uid="{00000000-0005-0000-0000-00007D290000}"/>
    <cellStyle name="Komma 21 3 2 2" xfId="17649" xr:uid="{00000000-0005-0000-0000-00007E290000}"/>
    <cellStyle name="Komma 21 3 3" xfId="12955" xr:uid="{00000000-0005-0000-0000-00007F290000}"/>
    <cellStyle name="Komma 21 4" xfId="4435" xr:uid="{00000000-0005-0000-0000-000080290000}"/>
    <cellStyle name="Komma 21 4 2" xfId="9583" xr:uid="{00000000-0005-0000-0000-000081290000}"/>
    <cellStyle name="Komma 21 4 2 2" xfId="19213" xr:uid="{00000000-0005-0000-0000-000082290000}"/>
    <cellStyle name="Komma 21 4 3" xfId="14521" xr:uid="{00000000-0005-0000-0000-000083290000}"/>
    <cellStyle name="Komma 21 5" xfId="6151" xr:uid="{00000000-0005-0000-0000-000084290000}"/>
    <cellStyle name="Komma 21 5 2" xfId="16085" xr:uid="{00000000-0005-0000-0000-000085290000}"/>
    <cellStyle name="Komma 21 6" xfId="11305" xr:uid="{00000000-0005-0000-0000-000086290000}"/>
    <cellStyle name="Komma 3" xfId="480" xr:uid="{00000000-0005-0000-0000-000087290000}"/>
    <cellStyle name="Komma 3 10" xfId="481" xr:uid="{00000000-0005-0000-0000-000088290000}"/>
    <cellStyle name="Komma 3 10 2" xfId="482" xr:uid="{00000000-0005-0000-0000-000089290000}"/>
    <cellStyle name="Komma 3 10 2 2" xfId="1827" xr:uid="{00000000-0005-0000-0000-00008A290000}"/>
    <cellStyle name="Komma 3 10 2 2 2" xfId="3578" xr:uid="{00000000-0005-0000-0000-00008B290000}"/>
    <cellStyle name="Komma 3 10 2 2 2 2" xfId="8728" xr:uid="{00000000-0005-0000-0000-00008C290000}"/>
    <cellStyle name="Komma 3 10 2 2 2 2 2" xfId="18434" xr:uid="{00000000-0005-0000-0000-00008D290000}"/>
    <cellStyle name="Komma 3 10 2 2 2 3" xfId="13740" xr:uid="{00000000-0005-0000-0000-00008E290000}"/>
    <cellStyle name="Komma 3 10 2 2 3" xfId="5296" xr:uid="{00000000-0005-0000-0000-00008F290000}"/>
    <cellStyle name="Komma 3 10 2 2 3 2" xfId="10444" xr:uid="{00000000-0005-0000-0000-000090290000}"/>
    <cellStyle name="Komma 3 10 2 2 3 2 2" xfId="19998" xr:uid="{00000000-0005-0000-0000-000091290000}"/>
    <cellStyle name="Komma 3 10 2 2 3 3" xfId="15306" xr:uid="{00000000-0005-0000-0000-000092290000}"/>
    <cellStyle name="Komma 3 10 2 2 4" xfId="7012" xr:uid="{00000000-0005-0000-0000-000093290000}"/>
    <cellStyle name="Komma 3 10 2 2 4 2" xfId="16870" xr:uid="{00000000-0005-0000-0000-000094290000}"/>
    <cellStyle name="Komma 3 10 2 2 5" xfId="12172" xr:uid="{00000000-0005-0000-0000-000095290000}"/>
    <cellStyle name="Komma 3 10 2 3" xfId="2716" xr:uid="{00000000-0005-0000-0000-000096290000}"/>
    <cellStyle name="Komma 3 10 2 3 2" xfId="7870" xr:uid="{00000000-0005-0000-0000-000097290000}"/>
    <cellStyle name="Komma 3 10 2 3 2 2" xfId="17652" xr:uid="{00000000-0005-0000-0000-000098290000}"/>
    <cellStyle name="Komma 3 10 2 3 3" xfId="12958" xr:uid="{00000000-0005-0000-0000-000099290000}"/>
    <cellStyle name="Komma 3 10 2 4" xfId="4438" xr:uid="{00000000-0005-0000-0000-00009A290000}"/>
    <cellStyle name="Komma 3 10 2 4 2" xfId="9586" xr:uid="{00000000-0005-0000-0000-00009B290000}"/>
    <cellStyle name="Komma 3 10 2 4 2 2" xfId="19216" xr:uid="{00000000-0005-0000-0000-00009C290000}"/>
    <cellStyle name="Komma 3 10 2 4 3" xfId="14524" xr:uid="{00000000-0005-0000-0000-00009D290000}"/>
    <cellStyle name="Komma 3 10 2 5" xfId="6154" xr:uid="{00000000-0005-0000-0000-00009E290000}"/>
    <cellStyle name="Komma 3 10 2 5 2" xfId="16088" xr:uid="{00000000-0005-0000-0000-00009F290000}"/>
    <cellStyle name="Komma 3 10 2 6" xfId="11308" xr:uid="{00000000-0005-0000-0000-0000A0290000}"/>
    <cellStyle name="Komma 3 10 3" xfId="1826" xr:uid="{00000000-0005-0000-0000-0000A1290000}"/>
    <cellStyle name="Komma 3 10 3 2" xfId="3577" xr:uid="{00000000-0005-0000-0000-0000A2290000}"/>
    <cellStyle name="Komma 3 10 3 2 2" xfId="8727" xr:uid="{00000000-0005-0000-0000-0000A3290000}"/>
    <cellStyle name="Komma 3 10 3 2 2 2" xfId="18433" xr:uid="{00000000-0005-0000-0000-0000A4290000}"/>
    <cellStyle name="Komma 3 10 3 2 3" xfId="13739" xr:uid="{00000000-0005-0000-0000-0000A5290000}"/>
    <cellStyle name="Komma 3 10 3 3" xfId="5295" xr:uid="{00000000-0005-0000-0000-0000A6290000}"/>
    <cellStyle name="Komma 3 10 3 3 2" xfId="10443" xr:uid="{00000000-0005-0000-0000-0000A7290000}"/>
    <cellStyle name="Komma 3 10 3 3 2 2" xfId="19997" xr:uid="{00000000-0005-0000-0000-0000A8290000}"/>
    <cellStyle name="Komma 3 10 3 3 3" xfId="15305" xr:uid="{00000000-0005-0000-0000-0000A9290000}"/>
    <cellStyle name="Komma 3 10 3 4" xfId="7011" xr:uid="{00000000-0005-0000-0000-0000AA290000}"/>
    <cellStyle name="Komma 3 10 3 4 2" xfId="16869" xr:uid="{00000000-0005-0000-0000-0000AB290000}"/>
    <cellStyle name="Komma 3 10 3 5" xfId="12171" xr:uid="{00000000-0005-0000-0000-0000AC290000}"/>
    <cellStyle name="Komma 3 10 4" xfId="2715" xr:uid="{00000000-0005-0000-0000-0000AD290000}"/>
    <cellStyle name="Komma 3 10 4 2" xfId="7869" xr:uid="{00000000-0005-0000-0000-0000AE290000}"/>
    <cellStyle name="Komma 3 10 4 2 2" xfId="17651" xr:uid="{00000000-0005-0000-0000-0000AF290000}"/>
    <cellStyle name="Komma 3 10 4 3" xfId="12957" xr:uid="{00000000-0005-0000-0000-0000B0290000}"/>
    <cellStyle name="Komma 3 10 5" xfId="4437" xr:uid="{00000000-0005-0000-0000-0000B1290000}"/>
    <cellStyle name="Komma 3 10 5 2" xfId="9585" xr:uid="{00000000-0005-0000-0000-0000B2290000}"/>
    <cellStyle name="Komma 3 10 5 2 2" xfId="19215" xr:uid="{00000000-0005-0000-0000-0000B3290000}"/>
    <cellStyle name="Komma 3 10 5 3" xfId="14523" xr:uid="{00000000-0005-0000-0000-0000B4290000}"/>
    <cellStyle name="Komma 3 10 6" xfId="6153" xr:uid="{00000000-0005-0000-0000-0000B5290000}"/>
    <cellStyle name="Komma 3 10 6 2" xfId="16087" xr:uid="{00000000-0005-0000-0000-0000B6290000}"/>
    <cellStyle name="Komma 3 10 7" xfId="11307" xr:uid="{00000000-0005-0000-0000-0000B7290000}"/>
    <cellStyle name="Komma 3 11" xfId="483" xr:uid="{00000000-0005-0000-0000-0000B8290000}"/>
    <cellStyle name="Komma 3 11 2" xfId="1828" xr:uid="{00000000-0005-0000-0000-0000B9290000}"/>
    <cellStyle name="Komma 3 11 2 2" xfId="3579" xr:uid="{00000000-0005-0000-0000-0000BA290000}"/>
    <cellStyle name="Komma 3 11 2 2 2" xfId="8729" xr:uid="{00000000-0005-0000-0000-0000BB290000}"/>
    <cellStyle name="Komma 3 11 2 2 2 2" xfId="18435" xr:uid="{00000000-0005-0000-0000-0000BC290000}"/>
    <cellStyle name="Komma 3 11 2 2 3" xfId="13741" xr:uid="{00000000-0005-0000-0000-0000BD290000}"/>
    <cellStyle name="Komma 3 11 2 3" xfId="5297" xr:uid="{00000000-0005-0000-0000-0000BE290000}"/>
    <cellStyle name="Komma 3 11 2 3 2" xfId="10445" xr:uid="{00000000-0005-0000-0000-0000BF290000}"/>
    <cellStyle name="Komma 3 11 2 3 2 2" xfId="19999" xr:uid="{00000000-0005-0000-0000-0000C0290000}"/>
    <cellStyle name="Komma 3 11 2 3 3" xfId="15307" xr:uid="{00000000-0005-0000-0000-0000C1290000}"/>
    <cellStyle name="Komma 3 11 2 4" xfId="7013" xr:uid="{00000000-0005-0000-0000-0000C2290000}"/>
    <cellStyle name="Komma 3 11 2 4 2" xfId="16871" xr:uid="{00000000-0005-0000-0000-0000C3290000}"/>
    <cellStyle name="Komma 3 11 2 5" xfId="12173" xr:uid="{00000000-0005-0000-0000-0000C4290000}"/>
    <cellStyle name="Komma 3 11 3" xfId="2717" xr:uid="{00000000-0005-0000-0000-0000C5290000}"/>
    <cellStyle name="Komma 3 11 3 2" xfId="7871" xr:uid="{00000000-0005-0000-0000-0000C6290000}"/>
    <cellStyle name="Komma 3 11 3 2 2" xfId="17653" xr:uid="{00000000-0005-0000-0000-0000C7290000}"/>
    <cellStyle name="Komma 3 11 3 3" xfId="12959" xr:uid="{00000000-0005-0000-0000-0000C8290000}"/>
    <cellStyle name="Komma 3 11 4" xfId="4439" xr:uid="{00000000-0005-0000-0000-0000C9290000}"/>
    <cellStyle name="Komma 3 11 4 2" xfId="9587" xr:uid="{00000000-0005-0000-0000-0000CA290000}"/>
    <cellStyle name="Komma 3 11 4 2 2" xfId="19217" xr:uid="{00000000-0005-0000-0000-0000CB290000}"/>
    <cellStyle name="Komma 3 11 4 3" xfId="14525" xr:uid="{00000000-0005-0000-0000-0000CC290000}"/>
    <cellStyle name="Komma 3 11 5" xfId="6155" xr:uid="{00000000-0005-0000-0000-0000CD290000}"/>
    <cellStyle name="Komma 3 11 5 2" xfId="16089" xr:uid="{00000000-0005-0000-0000-0000CE290000}"/>
    <cellStyle name="Komma 3 11 6" xfId="11309" xr:uid="{00000000-0005-0000-0000-0000CF290000}"/>
    <cellStyle name="Komma 3 12" xfId="484" xr:uid="{00000000-0005-0000-0000-0000D0290000}"/>
    <cellStyle name="Komma 3 12 2" xfId="1829" xr:uid="{00000000-0005-0000-0000-0000D1290000}"/>
    <cellStyle name="Komma 3 12 2 2" xfId="3580" xr:uid="{00000000-0005-0000-0000-0000D2290000}"/>
    <cellStyle name="Komma 3 12 2 2 2" xfId="8730" xr:uid="{00000000-0005-0000-0000-0000D3290000}"/>
    <cellStyle name="Komma 3 12 2 2 2 2" xfId="18436" xr:uid="{00000000-0005-0000-0000-0000D4290000}"/>
    <cellStyle name="Komma 3 12 2 2 3" xfId="13742" xr:uid="{00000000-0005-0000-0000-0000D5290000}"/>
    <cellStyle name="Komma 3 12 2 3" xfId="5298" xr:uid="{00000000-0005-0000-0000-0000D6290000}"/>
    <cellStyle name="Komma 3 12 2 3 2" xfId="10446" xr:uid="{00000000-0005-0000-0000-0000D7290000}"/>
    <cellStyle name="Komma 3 12 2 3 2 2" xfId="20000" xr:uid="{00000000-0005-0000-0000-0000D8290000}"/>
    <cellStyle name="Komma 3 12 2 3 3" xfId="15308" xr:uid="{00000000-0005-0000-0000-0000D9290000}"/>
    <cellStyle name="Komma 3 12 2 4" xfId="7014" xr:uid="{00000000-0005-0000-0000-0000DA290000}"/>
    <cellStyle name="Komma 3 12 2 4 2" xfId="16872" xr:uid="{00000000-0005-0000-0000-0000DB290000}"/>
    <cellStyle name="Komma 3 12 2 5" xfId="12174" xr:uid="{00000000-0005-0000-0000-0000DC290000}"/>
    <cellStyle name="Komma 3 12 3" xfId="2718" xr:uid="{00000000-0005-0000-0000-0000DD290000}"/>
    <cellStyle name="Komma 3 12 3 2" xfId="7872" xr:uid="{00000000-0005-0000-0000-0000DE290000}"/>
    <cellStyle name="Komma 3 12 3 2 2" xfId="17654" xr:uid="{00000000-0005-0000-0000-0000DF290000}"/>
    <cellStyle name="Komma 3 12 3 3" xfId="12960" xr:uid="{00000000-0005-0000-0000-0000E0290000}"/>
    <cellStyle name="Komma 3 12 4" xfId="4440" xr:uid="{00000000-0005-0000-0000-0000E1290000}"/>
    <cellStyle name="Komma 3 12 4 2" xfId="9588" xr:uid="{00000000-0005-0000-0000-0000E2290000}"/>
    <cellStyle name="Komma 3 12 4 2 2" xfId="19218" xr:uid="{00000000-0005-0000-0000-0000E3290000}"/>
    <cellStyle name="Komma 3 12 4 3" xfId="14526" xr:uid="{00000000-0005-0000-0000-0000E4290000}"/>
    <cellStyle name="Komma 3 12 5" xfId="6156" xr:uid="{00000000-0005-0000-0000-0000E5290000}"/>
    <cellStyle name="Komma 3 12 5 2" xfId="16090" xr:uid="{00000000-0005-0000-0000-0000E6290000}"/>
    <cellStyle name="Komma 3 12 6" xfId="11310" xr:uid="{00000000-0005-0000-0000-0000E7290000}"/>
    <cellStyle name="Komma 3 13" xfId="1825" xr:uid="{00000000-0005-0000-0000-0000E8290000}"/>
    <cellStyle name="Komma 3 13 2" xfId="3576" xr:uid="{00000000-0005-0000-0000-0000E9290000}"/>
    <cellStyle name="Komma 3 13 2 2" xfId="8726" xr:uid="{00000000-0005-0000-0000-0000EA290000}"/>
    <cellStyle name="Komma 3 13 2 2 2" xfId="18432" xr:uid="{00000000-0005-0000-0000-0000EB290000}"/>
    <cellStyle name="Komma 3 13 2 3" xfId="13738" xr:uid="{00000000-0005-0000-0000-0000EC290000}"/>
    <cellStyle name="Komma 3 13 3" xfId="5294" xr:uid="{00000000-0005-0000-0000-0000ED290000}"/>
    <cellStyle name="Komma 3 13 3 2" xfId="10442" xr:uid="{00000000-0005-0000-0000-0000EE290000}"/>
    <cellStyle name="Komma 3 13 3 2 2" xfId="19996" xr:uid="{00000000-0005-0000-0000-0000EF290000}"/>
    <cellStyle name="Komma 3 13 3 3" xfId="15304" xr:uid="{00000000-0005-0000-0000-0000F0290000}"/>
    <cellStyle name="Komma 3 13 4" xfId="7010" xr:uid="{00000000-0005-0000-0000-0000F1290000}"/>
    <cellStyle name="Komma 3 13 4 2" xfId="16868" xr:uid="{00000000-0005-0000-0000-0000F2290000}"/>
    <cellStyle name="Komma 3 13 5" xfId="12170" xr:uid="{00000000-0005-0000-0000-0000F3290000}"/>
    <cellStyle name="Komma 3 14" xfId="2714" xr:uid="{00000000-0005-0000-0000-0000F4290000}"/>
    <cellStyle name="Komma 3 14 2" xfId="7868" xr:uid="{00000000-0005-0000-0000-0000F5290000}"/>
    <cellStyle name="Komma 3 14 2 2" xfId="17650" xr:uid="{00000000-0005-0000-0000-0000F6290000}"/>
    <cellStyle name="Komma 3 14 3" xfId="12956" xr:uid="{00000000-0005-0000-0000-0000F7290000}"/>
    <cellStyle name="Komma 3 15" xfId="4436" xr:uid="{00000000-0005-0000-0000-0000F8290000}"/>
    <cellStyle name="Komma 3 15 2" xfId="9584" xr:uid="{00000000-0005-0000-0000-0000F9290000}"/>
    <cellStyle name="Komma 3 15 2 2" xfId="19214" xr:uid="{00000000-0005-0000-0000-0000FA290000}"/>
    <cellStyle name="Komma 3 15 3" xfId="14522" xr:uid="{00000000-0005-0000-0000-0000FB290000}"/>
    <cellStyle name="Komma 3 16" xfId="6152" xr:uid="{00000000-0005-0000-0000-0000FC290000}"/>
    <cellStyle name="Komma 3 16 2" xfId="16086" xr:uid="{00000000-0005-0000-0000-0000FD290000}"/>
    <cellStyle name="Komma 3 17" xfId="11306" xr:uid="{00000000-0005-0000-0000-0000FE290000}"/>
    <cellStyle name="Komma 3 2" xfId="485" xr:uid="{00000000-0005-0000-0000-0000FF290000}"/>
    <cellStyle name="Komma 3 2 10" xfId="11311" xr:uid="{00000000-0005-0000-0000-0000002A0000}"/>
    <cellStyle name="Komma 3 2 2" xfId="486" xr:uid="{00000000-0005-0000-0000-0000012A0000}"/>
    <cellStyle name="Komma 3 2 2 2" xfId="487" xr:uid="{00000000-0005-0000-0000-0000022A0000}"/>
    <cellStyle name="Komma 3 2 2 2 2" xfId="488" xr:uid="{00000000-0005-0000-0000-0000032A0000}"/>
    <cellStyle name="Komma 3 2 2 2 2 2" xfId="1833" xr:uid="{00000000-0005-0000-0000-0000042A0000}"/>
    <cellStyle name="Komma 3 2 2 2 2 2 2" xfId="3584" xr:uid="{00000000-0005-0000-0000-0000052A0000}"/>
    <cellStyle name="Komma 3 2 2 2 2 2 2 2" xfId="8734" xr:uid="{00000000-0005-0000-0000-0000062A0000}"/>
    <cellStyle name="Komma 3 2 2 2 2 2 2 2 2" xfId="18440" xr:uid="{00000000-0005-0000-0000-0000072A0000}"/>
    <cellStyle name="Komma 3 2 2 2 2 2 2 3" xfId="13746" xr:uid="{00000000-0005-0000-0000-0000082A0000}"/>
    <cellStyle name="Komma 3 2 2 2 2 2 3" xfId="5302" xr:uid="{00000000-0005-0000-0000-0000092A0000}"/>
    <cellStyle name="Komma 3 2 2 2 2 2 3 2" xfId="10450" xr:uid="{00000000-0005-0000-0000-00000A2A0000}"/>
    <cellStyle name="Komma 3 2 2 2 2 2 3 2 2" xfId="20004" xr:uid="{00000000-0005-0000-0000-00000B2A0000}"/>
    <cellStyle name="Komma 3 2 2 2 2 2 3 3" xfId="15312" xr:uid="{00000000-0005-0000-0000-00000C2A0000}"/>
    <cellStyle name="Komma 3 2 2 2 2 2 4" xfId="7018" xr:uid="{00000000-0005-0000-0000-00000D2A0000}"/>
    <cellStyle name="Komma 3 2 2 2 2 2 4 2" xfId="16876" xr:uid="{00000000-0005-0000-0000-00000E2A0000}"/>
    <cellStyle name="Komma 3 2 2 2 2 2 5" xfId="12178" xr:uid="{00000000-0005-0000-0000-00000F2A0000}"/>
    <cellStyle name="Komma 3 2 2 2 2 3" xfId="2722" xr:uid="{00000000-0005-0000-0000-0000102A0000}"/>
    <cellStyle name="Komma 3 2 2 2 2 3 2" xfId="7876" xr:uid="{00000000-0005-0000-0000-0000112A0000}"/>
    <cellStyle name="Komma 3 2 2 2 2 3 2 2" xfId="17658" xr:uid="{00000000-0005-0000-0000-0000122A0000}"/>
    <cellStyle name="Komma 3 2 2 2 2 3 3" xfId="12964" xr:uid="{00000000-0005-0000-0000-0000132A0000}"/>
    <cellStyle name="Komma 3 2 2 2 2 4" xfId="4444" xr:uid="{00000000-0005-0000-0000-0000142A0000}"/>
    <cellStyle name="Komma 3 2 2 2 2 4 2" xfId="9592" xr:uid="{00000000-0005-0000-0000-0000152A0000}"/>
    <cellStyle name="Komma 3 2 2 2 2 4 2 2" xfId="19222" xr:uid="{00000000-0005-0000-0000-0000162A0000}"/>
    <cellStyle name="Komma 3 2 2 2 2 4 3" xfId="14530" xr:uid="{00000000-0005-0000-0000-0000172A0000}"/>
    <cellStyle name="Komma 3 2 2 2 2 5" xfId="6160" xr:uid="{00000000-0005-0000-0000-0000182A0000}"/>
    <cellStyle name="Komma 3 2 2 2 2 5 2" xfId="16094" xr:uid="{00000000-0005-0000-0000-0000192A0000}"/>
    <cellStyle name="Komma 3 2 2 2 2 6" xfId="11314" xr:uid="{00000000-0005-0000-0000-00001A2A0000}"/>
    <cellStyle name="Komma 3 2 2 2 3" xfId="1832" xr:uid="{00000000-0005-0000-0000-00001B2A0000}"/>
    <cellStyle name="Komma 3 2 2 2 3 2" xfId="3583" xr:uid="{00000000-0005-0000-0000-00001C2A0000}"/>
    <cellStyle name="Komma 3 2 2 2 3 2 2" xfId="8733" xr:uid="{00000000-0005-0000-0000-00001D2A0000}"/>
    <cellStyle name="Komma 3 2 2 2 3 2 2 2" xfId="18439" xr:uid="{00000000-0005-0000-0000-00001E2A0000}"/>
    <cellStyle name="Komma 3 2 2 2 3 2 3" xfId="13745" xr:uid="{00000000-0005-0000-0000-00001F2A0000}"/>
    <cellStyle name="Komma 3 2 2 2 3 3" xfId="5301" xr:uid="{00000000-0005-0000-0000-0000202A0000}"/>
    <cellStyle name="Komma 3 2 2 2 3 3 2" xfId="10449" xr:uid="{00000000-0005-0000-0000-0000212A0000}"/>
    <cellStyle name="Komma 3 2 2 2 3 3 2 2" xfId="20003" xr:uid="{00000000-0005-0000-0000-0000222A0000}"/>
    <cellStyle name="Komma 3 2 2 2 3 3 3" xfId="15311" xr:uid="{00000000-0005-0000-0000-0000232A0000}"/>
    <cellStyle name="Komma 3 2 2 2 3 4" xfId="7017" xr:uid="{00000000-0005-0000-0000-0000242A0000}"/>
    <cellStyle name="Komma 3 2 2 2 3 4 2" xfId="16875" xr:uid="{00000000-0005-0000-0000-0000252A0000}"/>
    <cellStyle name="Komma 3 2 2 2 3 5" xfId="12177" xr:uid="{00000000-0005-0000-0000-0000262A0000}"/>
    <cellStyle name="Komma 3 2 2 2 4" xfId="2721" xr:uid="{00000000-0005-0000-0000-0000272A0000}"/>
    <cellStyle name="Komma 3 2 2 2 4 2" xfId="7875" xr:uid="{00000000-0005-0000-0000-0000282A0000}"/>
    <cellStyle name="Komma 3 2 2 2 4 2 2" xfId="17657" xr:uid="{00000000-0005-0000-0000-0000292A0000}"/>
    <cellStyle name="Komma 3 2 2 2 4 3" xfId="12963" xr:uid="{00000000-0005-0000-0000-00002A2A0000}"/>
    <cellStyle name="Komma 3 2 2 2 5" xfId="4443" xr:uid="{00000000-0005-0000-0000-00002B2A0000}"/>
    <cellStyle name="Komma 3 2 2 2 5 2" xfId="9591" xr:uid="{00000000-0005-0000-0000-00002C2A0000}"/>
    <cellStyle name="Komma 3 2 2 2 5 2 2" xfId="19221" xr:uid="{00000000-0005-0000-0000-00002D2A0000}"/>
    <cellStyle name="Komma 3 2 2 2 5 3" xfId="14529" xr:uid="{00000000-0005-0000-0000-00002E2A0000}"/>
    <cellStyle name="Komma 3 2 2 2 6" xfId="6159" xr:uid="{00000000-0005-0000-0000-00002F2A0000}"/>
    <cellStyle name="Komma 3 2 2 2 6 2" xfId="16093" xr:uid="{00000000-0005-0000-0000-0000302A0000}"/>
    <cellStyle name="Komma 3 2 2 2 7" xfId="11313" xr:uid="{00000000-0005-0000-0000-0000312A0000}"/>
    <cellStyle name="Komma 3 2 2 3" xfId="489" xr:uid="{00000000-0005-0000-0000-0000322A0000}"/>
    <cellStyle name="Komma 3 2 2 3 2" xfId="1834" xr:uid="{00000000-0005-0000-0000-0000332A0000}"/>
    <cellStyle name="Komma 3 2 2 3 2 2" xfId="3585" xr:uid="{00000000-0005-0000-0000-0000342A0000}"/>
    <cellStyle name="Komma 3 2 2 3 2 2 2" xfId="8735" xr:uid="{00000000-0005-0000-0000-0000352A0000}"/>
    <cellStyle name="Komma 3 2 2 3 2 2 2 2" xfId="18441" xr:uid="{00000000-0005-0000-0000-0000362A0000}"/>
    <cellStyle name="Komma 3 2 2 3 2 2 3" xfId="13747" xr:uid="{00000000-0005-0000-0000-0000372A0000}"/>
    <cellStyle name="Komma 3 2 2 3 2 3" xfId="5303" xr:uid="{00000000-0005-0000-0000-0000382A0000}"/>
    <cellStyle name="Komma 3 2 2 3 2 3 2" xfId="10451" xr:uid="{00000000-0005-0000-0000-0000392A0000}"/>
    <cellStyle name="Komma 3 2 2 3 2 3 2 2" xfId="20005" xr:uid="{00000000-0005-0000-0000-00003A2A0000}"/>
    <cellStyle name="Komma 3 2 2 3 2 3 3" xfId="15313" xr:uid="{00000000-0005-0000-0000-00003B2A0000}"/>
    <cellStyle name="Komma 3 2 2 3 2 4" xfId="7019" xr:uid="{00000000-0005-0000-0000-00003C2A0000}"/>
    <cellStyle name="Komma 3 2 2 3 2 4 2" xfId="16877" xr:uid="{00000000-0005-0000-0000-00003D2A0000}"/>
    <cellStyle name="Komma 3 2 2 3 2 5" xfId="12179" xr:uid="{00000000-0005-0000-0000-00003E2A0000}"/>
    <cellStyle name="Komma 3 2 2 3 3" xfId="2723" xr:uid="{00000000-0005-0000-0000-00003F2A0000}"/>
    <cellStyle name="Komma 3 2 2 3 3 2" xfId="7877" xr:uid="{00000000-0005-0000-0000-0000402A0000}"/>
    <cellStyle name="Komma 3 2 2 3 3 2 2" xfId="17659" xr:uid="{00000000-0005-0000-0000-0000412A0000}"/>
    <cellStyle name="Komma 3 2 2 3 3 3" xfId="12965" xr:uid="{00000000-0005-0000-0000-0000422A0000}"/>
    <cellStyle name="Komma 3 2 2 3 4" xfId="4445" xr:uid="{00000000-0005-0000-0000-0000432A0000}"/>
    <cellStyle name="Komma 3 2 2 3 4 2" xfId="9593" xr:uid="{00000000-0005-0000-0000-0000442A0000}"/>
    <cellStyle name="Komma 3 2 2 3 4 2 2" xfId="19223" xr:uid="{00000000-0005-0000-0000-0000452A0000}"/>
    <cellStyle name="Komma 3 2 2 3 4 3" xfId="14531" xr:uid="{00000000-0005-0000-0000-0000462A0000}"/>
    <cellStyle name="Komma 3 2 2 3 5" xfId="6161" xr:uid="{00000000-0005-0000-0000-0000472A0000}"/>
    <cellStyle name="Komma 3 2 2 3 5 2" xfId="16095" xr:uid="{00000000-0005-0000-0000-0000482A0000}"/>
    <cellStyle name="Komma 3 2 2 3 6" xfId="11315" xr:uid="{00000000-0005-0000-0000-0000492A0000}"/>
    <cellStyle name="Komma 3 2 2 4" xfId="490" xr:uid="{00000000-0005-0000-0000-00004A2A0000}"/>
    <cellStyle name="Komma 3 2 2 4 2" xfId="1835" xr:uid="{00000000-0005-0000-0000-00004B2A0000}"/>
    <cellStyle name="Komma 3 2 2 4 2 2" xfId="3586" xr:uid="{00000000-0005-0000-0000-00004C2A0000}"/>
    <cellStyle name="Komma 3 2 2 4 2 2 2" xfId="8736" xr:uid="{00000000-0005-0000-0000-00004D2A0000}"/>
    <cellStyle name="Komma 3 2 2 4 2 2 2 2" xfId="18442" xr:uid="{00000000-0005-0000-0000-00004E2A0000}"/>
    <cellStyle name="Komma 3 2 2 4 2 2 3" xfId="13748" xr:uid="{00000000-0005-0000-0000-00004F2A0000}"/>
    <cellStyle name="Komma 3 2 2 4 2 3" xfId="5304" xr:uid="{00000000-0005-0000-0000-0000502A0000}"/>
    <cellStyle name="Komma 3 2 2 4 2 3 2" xfId="10452" xr:uid="{00000000-0005-0000-0000-0000512A0000}"/>
    <cellStyle name="Komma 3 2 2 4 2 3 2 2" xfId="20006" xr:uid="{00000000-0005-0000-0000-0000522A0000}"/>
    <cellStyle name="Komma 3 2 2 4 2 3 3" xfId="15314" xr:uid="{00000000-0005-0000-0000-0000532A0000}"/>
    <cellStyle name="Komma 3 2 2 4 2 4" xfId="7020" xr:uid="{00000000-0005-0000-0000-0000542A0000}"/>
    <cellStyle name="Komma 3 2 2 4 2 4 2" xfId="16878" xr:uid="{00000000-0005-0000-0000-0000552A0000}"/>
    <cellStyle name="Komma 3 2 2 4 2 5" xfId="12180" xr:uid="{00000000-0005-0000-0000-0000562A0000}"/>
    <cellStyle name="Komma 3 2 2 4 3" xfId="2724" xr:uid="{00000000-0005-0000-0000-0000572A0000}"/>
    <cellStyle name="Komma 3 2 2 4 3 2" xfId="7878" xr:uid="{00000000-0005-0000-0000-0000582A0000}"/>
    <cellStyle name="Komma 3 2 2 4 3 2 2" xfId="17660" xr:uid="{00000000-0005-0000-0000-0000592A0000}"/>
    <cellStyle name="Komma 3 2 2 4 3 3" xfId="12966" xr:uid="{00000000-0005-0000-0000-00005A2A0000}"/>
    <cellStyle name="Komma 3 2 2 4 4" xfId="4446" xr:uid="{00000000-0005-0000-0000-00005B2A0000}"/>
    <cellStyle name="Komma 3 2 2 4 4 2" xfId="9594" xr:uid="{00000000-0005-0000-0000-00005C2A0000}"/>
    <cellStyle name="Komma 3 2 2 4 4 2 2" xfId="19224" xr:uid="{00000000-0005-0000-0000-00005D2A0000}"/>
    <cellStyle name="Komma 3 2 2 4 4 3" xfId="14532" xr:uid="{00000000-0005-0000-0000-00005E2A0000}"/>
    <cellStyle name="Komma 3 2 2 4 5" xfId="6162" xr:uid="{00000000-0005-0000-0000-00005F2A0000}"/>
    <cellStyle name="Komma 3 2 2 4 5 2" xfId="16096" xr:uid="{00000000-0005-0000-0000-0000602A0000}"/>
    <cellStyle name="Komma 3 2 2 4 6" xfId="11316" xr:uid="{00000000-0005-0000-0000-0000612A0000}"/>
    <cellStyle name="Komma 3 2 2 5" xfId="1831" xr:uid="{00000000-0005-0000-0000-0000622A0000}"/>
    <cellStyle name="Komma 3 2 2 5 2" xfId="3582" xr:uid="{00000000-0005-0000-0000-0000632A0000}"/>
    <cellStyle name="Komma 3 2 2 5 2 2" xfId="8732" xr:uid="{00000000-0005-0000-0000-0000642A0000}"/>
    <cellStyle name="Komma 3 2 2 5 2 2 2" xfId="18438" xr:uid="{00000000-0005-0000-0000-0000652A0000}"/>
    <cellStyle name="Komma 3 2 2 5 2 3" xfId="13744" xr:uid="{00000000-0005-0000-0000-0000662A0000}"/>
    <cellStyle name="Komma 3 2 2 5 3" xfId="5300" xr:uid="{00000000-0005-0000-0000-0000672A0000}"/>
    <cellStyle name="Komma 3 2 2 5 3 2" xfId="10448" xr:uid="{00000000-0005-0000-0000-0000682A0000}"/>
    <cellStyle name="Komma 3 2 2 5 3 2 2" xfId="20002" xr:uid="{00000000-0005-0000-0000-0000692A0000}"/>
    <cellStyle name="Komma 3 2 2 5 3 3" xfId="15310" xr:uid="{00000000-0005-0000-0000-00006A2A0000}"/>
    <cellStyle name="Komma 3 2 2 5 4" xfId="7016" xr:uid="{00000000-0005-0000-0000-00006B2A0000}"/>
    <cellStyle name="Komma 3 2 2 5 4 2" xfId="16874" xr:uid="{00000000-0005-0000-0000-00006C2A0000}"/>
    <cellStyle name="Komma 3 2 2 5 5" xfId="12176" xr:uid="{00000000-0005-0000-0000-00006D2A0000}"/>
    <cellStyle name="Komma 3 2 2 6" xfId="2720" xr:uid="{00000000-0005-0000-0000-00006E2A0000}"/>
    <cellStyle name="Komma 3 2 2 6 2" xfId="7874" xr:uid="{00000000-0005-0000-0000-00006F2A0000}"/>
    <cellStyle name="Komma 3 2 2 6 2 2" xfId="17656" xr:uid="{00000000-0005-0000-0000-0000702A0000}"/>
    <cellStyle name="Komma 3 2 2 6 3" xfId="12962" xr:uid="{00000000-0005-0000-0000-0000712A0000}"/>
    <cellStyle name="Komma 3 2 2 7" xfId="4442" xr:uid="{00000000-0005-0000-0000-0000722A0000}"/>
    <cellStyle name="Komma 3 2 2 7 2" xfId="9590" xr:uid="{00000000-0005-0000-0000-0000732A0000}"/>
    <cellStyle name="Komma 3 2 2 7 2 2" xfId="19220" xr:uid="{00000000-0005-0000-0000-0000742A0000}"/>
    <cellStyle name="Komma 3 2 2 7 3" xfId="14528" xr:uid="{00000000-0005-0000-0000-0000752A0000}"/>
    <cellStyle name="Komma 3 2 2 8" xfId="6158" xr:uid="{00000000-0005-0000-0000-0000762A0000}"/>
    <cellStyle name="Komma 3 2 2 8 2" xfId="16092" xr:uid="{00000000-0005-0000-0000-0000772A0000}"/>
    <cellStyle name="Komma 3 2 2 9" xfId="11312" xr:uid="{00000000-0005-0000-0000-0000782A0000}"/>
    <cellStyle name="Komma 3 2 3" xfId="491" xr:uid="{00000000-0005-0000-0000-0000792A0000}"/>
    <cellStyle name="Komma 3 2 3 2" xfId="492" xr:uid="{00000000-0005-0000-0000-00007A2A0000}"/>
    <cellStyle name="Komma 3 2 3 2 2" xfId="1837" xr:uid="{00000000-0005-0000-0000-00007B2A0000}"/>
    <cellStyle name="Komma 3 2 3 2 2 2" xfId="3588" xr:uid="{00000000-0005-0000-0000-00007C2A0000}"/>
    <cellStyle name="Komma 3 2 3 2 2 2 2" xfId="8738" xr:uid="{00000000-0005-0000-0000-00007D2A0000}"/>
    <cellStyle name="Komma 3 2 3 2 2 2 2 2" xfId="18444" xr:uid="{00000000-0005-0000-0000-00007E2A0000}"/>
    <cellStyle name="Komma 3 2 3 2 2 2 3" xfId="13750" xr:uid="{00000000-0005-0000-0000-00007F2A0000}"/>
    <cellStyle name="Komma 3 2 3 2 2 3" xfId="5306" xr:uid="{00000000-0005-0000-0000-0000802A0000}"/>
    <cellStyle name="Komma 3 2 3 2 2 3 2" xfId="10454" xr:uid="{00000000-0005-0000-0000-0000812A0000}"/>
    <cellStyle name="Komma 3 2 3 2 2 3 2 2" xfId="20008" xr:uid="{00000000-0005-0000-0000-0000822A0000}"/>
    <cellStyle name="Komma 3 2 3 2 2 3 3" xfId="15316" xr:uid="{00000000-0005-0000-0000-0000832A0000}"/>
    <cellStyle name="Komma 3 2 3 2 2 4" xfId="7022" xr:uid="{00000000-0005-0000-0000-0000842A0000}"/>
    <cellStyle name="Komma 3 2 3 2 2 4 2" xfId="16880" xr:uid="{00000000-0005-0000-0000-0000852A0000}"/>
    <cellStyle name="Komma 3 2 3 2 2 5" xfId="12182" xr:uid="{00000000-0005-0000-0000-0000862A0000}"/>
    <cellStyle name="Komma 3 2 3 2 3" xfId="2726" xr:uid="{00000000-0005-0000-0000-0000872A0000}"/>
    <cellStyle name="Komma 3 2 3 2 3 2" xfId="7880" xr:uid="{00000000-0005-0000-0000-0000882A0000}"/>
    <cellStyle name="Komma 3 2 3 2 3 2 2" xfId="17662" xr:uid="{00000000-0005-0000-0000-0000892A0000}"/>
    <cellStyle name="Komma 3 2 3 2 3 3" xfId="12968" xr:uid="{00000000-0005-0000-0000-00008A2A0000}"/>
    <cellStyle name="Komma 3 2 3 2 4" xfId="4448" xr:uid="{00000000-0005-0000-0000-00008B2A0000}"/>
    <cellStyle name="Komma 3 2 3 2 4 2" xfId="9596" xr:uid="{00000000-0005-0000-0000-00008C2A0000}"/>
    <cellStyle name="Komma 3 2 3 2 4 2 2" xfId="19226" xr:uid="{00000000-0005-0000-0000-00008D2A0000}"/>
    <cellStyle name="Komma 3 2 3 2 4 3" xfId="14534" xr:uid="{00000000-0005-0000-0000-00008E2A0000}"/>
    <cellStyle name="Komma 3 2 3 2 5" xfId="6164" xr:uid="{00000000-0005-0000-0000-00008F2A0000}"/>
    <cellStyle name="Komma 3 2 3 2 5 2" xfId="16098" xr:uid="{00000000-0005-0000-0000-0000902A0000}"/>
    <cellStyle name="Komma 3 2 3 2 6" xfId="11318" xr:uid="{00000000-0005-0000-0000-0000912A0000}"/>
    <cellStyle name="Komma 3 2 3 3" xfId="1836" xr:uid="{00000000-0005-0000-0000-0000922A0000}"/>
    <cellStyle name="Komma 3 2 3 3 2" xfId="3587" xr:uid="{00000000-0005-0000-0000-0000932A0000}"/>
    <cellStyle name="Komma 3 2 3 3 2 2" xfId="8737" xr:uid="{00000000-0005-0000-0000-0000942A0000}"/>
    <cellStyle name="Komma 3 2 3 3 2 2 2" xfId="18443" xr:uid="{00000000-0005-0000-0000-0000952A0000}"/>
    <cellStyle name="Komma 3 2 3 3 2 3" xfId="13749" xr:uid="{00000000-0005-0000-0000-0000962A0000}"/>
    <cellStyle name="Komma 3 2 3 3 3" xfId="5305" xr:uid="{00000000-0005-0000-0000-0000972A0000}"/>
    <cellStyle name="Komma 3 2 3 3 3 2" xfId="10453" xr:uid="{00000000-0005-0000-0000-0000982A0000}"/>
    <cellStyle name="Komma 3 2 3 3 3 2 2" xfId="20007" xr:uid="{00000000-0005-0000-0000-0000992A0000}"/>
    <cellStyle name="Komma 3 2 3 3 3 3" xfId="15315" xr:uid="{00000000-0005-0000-0000-00009A2A0000}"/>
    <cellStyle name="Komma 3 2 3 3 4" xfId="7021" xr:uid="{00000000-0005-0000-0000-00009B2A0000}"/>
    <cellStyle name="Komma 3 2 3 3 4 2" xfId="16879" xr:uid="{00000000-0005-0000-0000-00009C2A0000}"/>
    <cellStyle name="Komma 3 2 3 3 5" xfId="12181" xr:uid="{00000000-0005-0000-0000-00009D2A0000}"/>
    <cellStyle name="Komma 3 2 3 4" xfId="2725" xr:uid="{00000000-0005-0000-0000-00009E2A0000}"/>
    <cellStyle name="Komma 3 2 3 4 2" xfId="7879" xr:uid="{00000000-0005-0000-0000-00009F2A0000}"/>
    <cellStyle name="Komma 3 2 3 4 2 2" xfId="17661" xr:uid="{00000000-0005-0000-0000-0000A02A0000}"/>
    <cellStyle name="Komma 3 2 3 4 3" xfId="12967" xr:uid="{00000000-0005-0000-0000-0000A12A0000}"/>
    <cellStyle name="Komma 3 2 3 5" xfId="4447" xr:uid="{00000000-0005-0000-0000-0000A22A0000}"/>
    <cellStyle name="Komma 3 2 3 5 2" xfId="9595" xr:uid="{00000000-0005-0000-0000-0000A32A0000}"/>
    <cellStyle name="Komma 3 2 3 5 2 2" xfId="19225" xr:uid="{00000000-0005-0000-0000-0000A42A0000}"/>
    <cellStyle name="Komma 3 2 3 5 3" xfId="14533" xr:uid="{00000000-0005-0000-0000-0000A52A0000}"/>
    <cellStyle name="Komma 3 2 3 6" xfId="6163" xr:uid="{00000000-0005-0000-0000-0000A62A0000}"/>
    <cellStyle name="Komma 3 2 3 6 2" xfId="16097" xr:uid="{00000000-0005-0000-0000-0000A72A0000}"/>
    <cellStyle name="Komma 3 2 3 7" xfId="11317" xr:uid="{00000000-0005-0000-0000-0000A82A0000}"/>
    <cellStyle name="Komma 3 2 4" xfId="493" xr:uid="{00000000-0005-0000-0000-0000A92A0000}"/>
    <cellStyle name="Komma 3 2 4 2" xfId="1838" xr:uid="{00000000-0005-0000-0000-0000AA2A0000}"/>
    <cellStyle name="Komma 3 2 4 2 2" xfId="3589" xr:uid="{00000000-0005-0000-0000-0000AB2A0000}"/>
    <cellStyle name="Komma 3 2 4 2 2 2" xfId="8739" xr:uid="{00000000-0005-0000-0000-0000AC2A0000}"/>
    <cellStyle name="Komma 3 2 4 2 2 2 2" xfId="18445" xr:uid="{00000000-0005-0000-0000-0000AD2A0000}"/>
    <cellStyle name="Komma 3 2 4 2 2 3" xfId="13751" xr:uid="{00000000-0005-0000-0000-0000AE2A0000}"/>
    <cellStyle name="Komma 3 2 4 2 3" xfId="5307" xr:uid="{00000000-0005-0000-0000-0000AF2A0000}"/>
    <cellStyle name="Komma 3 2 4 2 3 2" xfId="10455" xr:uid="{00000000-0005-0000-0000-0000B02A0000}"/>
    <cellStyle name="Komma 3 2 4 2 3 2 2" xfId="20009" xr:uid="{00000000-0005-0000-0000-0000B12A0000}"/>
    <cellStyle name="Komma 3 2 4 2 3 3" xfId="15317" xr:uid="{00000000-0005-0000-0000-0000B22A0000}"/>
    <cellStyle name="Komma 3 2 4 2 4" xfId="7023" xr:uid="{00000000-0005-0000-0000-0000B32A0000}"/>
    <cellStyle name="Komma 3 2 4 2 4 2" xfId="16881" xr:uid="{00000000-0005-0000-0000-0000B42A0000}"/>
    <cellStyle name="Komma 3 2 4 2 5" xfId="12183" xr:uid="{00000000-0005-0000-0000-0000B52A0000}"/>
    <cellStyle name="Komma 3 2 4 3" xfId="2727" xr:uid="{00000000-0005-0000-0000-0000B62A0000}"/>
    <cellStyle name="Komma 3 2 4 3 2" xfId="7881" xr:uid="{00000000-0005-0000-0000-0000B72A0000}"/>
    <cellStyle name="Komma 3 2 4 3 2 2" xfId="17663" xr:uid="{00000000-0005-0000-0000-0000B82A0000}"/>
    <cellStyle name="Komma 3 2 4 3 3" xfId="12969" xr:uid="{00000000-0005-0000-0000-0000B92A0000}"/>
    <cellStyle name="Komma 3 2 4 4" xfId="4449" xr:uid="{00000000-0005-0000-0000-0000BA2A0000}"/>
    <cellStyle name="Komma 3 2 4 4 2" xfId="9597" xr:uid="{00000000-0005-0000-0000-0000BB2A0000}"/>
    <cellStyle name="Komma 3 2 4 4 2 2" xfId="19227" xr:uid="{00000000-0005-0000-0000-0000BC2A0000}"/>
    <cellStyle name="Komma 3 2 4 4 3" xfId="14535" xr:uid="{00000000-0005-0000-0000-0000BD2A0000}"/>
    <cellStyle name="Komma 3 2 4 5" xfId="6165" xr:uid="{00000000-0005-0000-0000-0000BE2A0000}"/>
    <cellStyle name="Komma 3 2 4 5 2" xfId="16099" xr:uid="{00000000-0005-0000-0000-0000BF2A0000}"/>
    <cellStyle name="Komma 3 2 4 6" xfId="11319" xr:uid="{00000000-0005-0000-0000-0000C02A0000}"/>
    <cellStyle name="Komma 3 2 5" xfId="494" xr:uid="{00000000-0005-0000-0000-0000C12A0000}"/>
    <cellStyle name="Komma 3 2 5 2" xfId="1839" xr:uid="{00000000-0005-0000-0000-0000C22A0000}"/>
    <cellStyle name="Komma 3 2 5 2 2" xfId="3590" xr:uid="{00000000-0005-0000-0000-0000C32A0000}"/>
    <cellStyle name="Komma 3 2 5 2 2 2" xfId="8740" xr:uid="{00000000-0005-0000-0000-0000C42A0000}"/>
    <cellStyle name="Komma 3 2 5 2 2 2 2" xfId="18446" xr:uid="{00000000-0005-0000-0000-0000C52A0000}"/>
    <cellStyle name="Komma 3 2 5 2 2 3" xfId="13752" xr:uid="{00000000-0005-0000-0000-0000C62A0000}"/>
    <cellStyle name="Komma 3 2 5 2 3" xfId="5308" xr:uid="{00000000-0005-0000-0000-0000C72A0000}"/>
    <cellStyle name="Komma 3 2 5 2 3 2" xfId="10456" xr:uid="{00000000-0005-0000-0000-0000C82A0000}"/>
    <cellStyle name="Komma 3 2 5 2 3 2 2" xfId="20010" xr:uid="{00000000-0005-0000-0000-0000C92A0000}"/>
    <cellStyle name="Komma 3 2 5 2 3 3" xfId="15318" xr:uid="{00000000-0005-0000-0000-0000CA2A0000}"/>
    <cellStyle name="Komma 3 2 5 2 4" xfId="7024" xr:uid="{00000000-0005-0000-0000-0000CB2A0000}"/>
    <cellStyle name="Komma 3 2 5 2 4 2" xfId="16882" xr:uid="{00000000-0005-0000-0000-0000CC2A0000}"/>
    <cellStyle name="Komma 3 2 5 2 5" xfId="12184" xr:uid="{00000000-0005-0000-0000-0000CD2A0000}"/>
    <cellStyle name="Komma 3 2 5 3" xfId="2728" xr:uid="{00000000-0005-0000-0000-0000CE2A0000}"/>
    <cellStyle name="Komma 3 2 5 3 2" xfId="7882" xr:uid="{00000000-0005-0000-0000-0000CF2A0000}"/>
    <cellStyle name="Komma 3 2 5 3 2 2" xfId="17664" xr:uid="{00000000-0005-0000-0000-0000D02A0000}"/>
    <cellStyle name="Komma 3 2 5 3 3" xfId="12970" xr:uid="{00000000-0005-0000-0000-0000D12A0000}"/>
    <cellStyle name="Komma 3 2 5 4" xfId="4450" xr:uid="{00000000-0005-0000-0000-0000D22A0000}"/>
    <cellStyle name="Komma 3 2 5 4 2" xfId="9598" xr:uid="{00000000-0005-0000-0000-0000D32A0000}"/>
    <cellStyle name="Komma 3 2 5 4 2 2" xfId="19228" xr:uid="{00000000-0005-0000-0000-0000D42A0000}"/>
    <cellStyle name="Komma 3 2 5 4 3" xfId="14536" xr:uid="{00000000-0005-0000-0000-0000D52A0000}"/>
    <cellStyle name="Komma 3 2 5 5" xfId="6166" xr:uid="{00000000-0005-0000-0000-0000D62A0000}"/>
    <cellStyle name="Komma 3 2 5 5 2" xfId="16100" xr:uid="{00000000-0005-0000-0000-0000D72A0000}"/>
    <cellStyle name="Komma 3 2 5 6" xfId="11320" xr:uid="{00000000-0005-0000-0000-0000D82A0000}"/>
    <cellStyle name="Komma 3 2 6" xfId="1830" xr:uid="{00000000-0005-0000-0000-0000D92A0000}"/>
    <cellStyle name="Komma 3 2 6 2" xfId="3581" xr:uid="{00000000-0005-0000-0000-0000DA2A0000}"/>
    <cellStyle name="Komma 3 2 6 2 2" xfId="8731" xr:uid="{00000000-0005-0000-0000-0000DB2A0000}"/>
    <cellStyle name="Komma 3 2 6 2 2 2" xfId="18437" xr:uid="{00000000-0005-0000-0000-0000DC2A0000}"/>
    <cellStyle name="Komma 3 2 6 2 3" xfId="13743" xr:uid="{00000000-0005-0000-0000-0000DD2A0000}"/>
    <cellStyle name="Komma 3 2 6 3" xfId="5299" xr:uid="{00000000-0005-0000-0000-0000DE2A0000}"/>
    <cellStyle name="Komma 3 2 6 3 2" xfId="10447" xr:uid="{00000000-0005-0000-0000-0000DF2A0000}"/>
    <cellStyle name="Komma 3 2 6 3 2 2" xfId="20001" xr:uid="{00000000-0005-0000-0000-0000E02A0000}"/>
    <cellStyle name="Komma 3 2 6 3 3" xfId="15309" xr:uid="{00000000-0005-0000-0000-0000E12A0000}"/>
    <cellStyle name="Komma 3 2 6 4" xfId="7015" xr:uid="{00000000-0005-0000-0000-0000E22A0000}"/>
    <cellStyle name="Komma 3 2 6 4 2" xfId="16873" xr:uid="{00000000-0005-0000-0000-0000E32A0000}"/>
    <cellStyle name="Komma 3 2 6 5" xfId="12175" xr:uid="{00000000-0005-0000-0000-0000E42A0000}"/>
    <cellStyle name="Komma 3 2 7" xfId="2719" xr:uid="{00000000-0005-0000-0000-0000E52A0000}"/>
    <cellStyle name="Komma 3 2 7 2" xfId="7873" xr:uid="{00000000-0005-0000-0000-0000E62A0000}"/>
    <cellStyle name="Komma 3 2 7 2 2" xfId="17655" xr:uid="{00000000-0005-0000-0000-0000E72A0000}"/>
    <cellStyle name="Komma 3 2 7 3" xfId="12961" xr:uid="{00000000-0005-0000-0000-0000E82A0000}"/>
    <cellStyle name="Komma 3 2 8" xfId="4441" xr:uid="{00000000-0005-0000-0000-0000E92A0000}"/>
    <cellStyle name="Komma 3 2 8 2" xfId="9589" xr:uid="{00000000-0005-0000-0000-0000EA2A0000}"/>
    <cellStyle name="Komma 3 2 8 2 2" xfId="19219" xr:uid="{00000000-0005-0000-0000-0000EB2A0000}"/>
    <cellStyle name="Komma 3 2 8 3" xfId="14527" xr:uid="{00000000-0005-0000-0000-0000EC2A0000}"/>
    <cellStyle name="Komma 3 2 9" xfId="6157" xr:uid="{00000000-0005-0000-0000-0000ED2A0000}"/>
    <cellStyle name="Komma 3 2 9 2" xfId="16091" xr:uid="{00000000-0005-0000-0000-0000EE2A0000}"/>
    <cellStyle name="Komma 3 3" xfId="495" xr:uid="{00000000-0005-0000-0000-0000EF2A0000}"/>
    <cellStyle name="Komma 3 3 10" xfId="11321" xr:uid="{00000000-0005-0000-0000-0000F02A0000}"/>
    <cellStyle name="Komma 3 3 2" xfId="496" xr:uid="{00000000-0005-0000-0000-0000F12A0000}"/>
    <cellStyle name="Komma 3 3 2 2" xfId="497" xr:uid="{00000000-0005-0000-0000-0000F22A0000}"/>
    <cellStyle name="Komma 3 3 2 2 2" xfId="498" xr:uid="{00000000-0005-0000-0000-0000F32A0000}"/>
    <cellStyle name="Komma 3 3 2 2 2 2" xfId="1843" xr:uid="{00000000-0005-0000-0000-0000F42A0000}"/>
    <cellStyle name="Komma 3 3 2 2 2 2 2" xfId="3594" xr:uid="{00000000-0005-0000-0000-0000F52A0000}"/>
    <cellStyle name="Komma 3 3 2 2 2 2 2 2" xfId="8744" xr:uid="{00000000-0005-0000-0000-0000F62A0000}"/>
    <cellStyle name="Komma 3 3 2 2 2 2 2 2 2" xfId="18450" xr:uid="{00000000-0005-0000-0000-0000F72A0000}"/>
    <cellStyle name="Komma 3 3 2 2 2 2 2 3" xfId="13756" xr:uid="{00000000-0005-0000-0000-0000F82A0000}"/>
    <cellStyle name="Komma 3 3 2 2 2 2 3" xfId="5312" xr:uid="{00000000-0005-0000-0000-0000F92A0000}"/>
    <cellStyle name="Komma 3 3 2 2 2 2 3 2" xfId="10460" xr:uid="{00000000-0005-0000-0000-0000FA2A0000}"/>
    <cellStyle name="Komma 3 3 2 2 2 2 3 2 2" xfId="20014" xr:uid="{00000000-0005-0000-0000-0000FB2A0000}"/>
    <cellStyle name="Komma 3 3 2 2 2 2 3 3" xfId="15322" xr:uid="{00000000-0005-0000-0000-0000FC2A0000}"/>
    <cellStyle name="Komma 3 3 2 2 2 2 4" xfId="7028" xr:uid="{00000000-0005-0000-0000-0000FD2A0000}"/>
    <cellStyle name="Komma 3 3 2 2 2 2 4 2" xfId="16886" xr:uid="{00000000-0005-0000-0000-0000FE2A0000}"/>
    <cellStyle name="Komma 3 3 2 2 2 2 5" xfId="12188" xr:uid="{00000000-0005-0000-0000-0000FF2A0000}"/>
    <cellStyle name="Komma 3 3 2 2 2 3" xfId="2732" xr:uid="{00000000-0005-0000-0000-0000002B0000}"/>
    <cellStyle name="Komma 3 3 2 2 2 3 2" xfId="7886" xr:uid="{00000000-0005-0000-0000-0000012B0000}"/>
    <cellStyle name="Komma 3 3 2 2 2 3 2 2" xfId="17668" xr:uid="{00000000-0005-0000-0000-0000022B0000}"/>
    <cellStyle name="Komma 3 3 2 2 2 3 3" xfId="12974" xr:uid="{00000000-0005-0000-0000-0000032B0000}"/>
    <cellStyle name="Komma 3 3 2 2 2 4" xfId="4454" xr:uid="{00000000-0005-0000-0000-0000042B0000}"/>
    <cellStyle name="Komma 3 3 2 2 2 4 2" xfId="9602" xr:uid="{00000000-0005-0000-0000-0000052B0000}"/>
    <cellStyle name="Komma 3 3 2 2 2 4 2 2" xfId="19232" xr:uid="{00000000-0005-0000-0000-0000062B0000}"/>
    <cellStyle name="Komma 3 3 2 2 2 4 3" xfId="14540" xr:uid="{00000000-0005-0000-0000-0000072B0000}"/>
    <cellStyle name="Komma 3 3 2 2 2 5" xfId="6170" xr:uid="{00000000-0005-0000-0000-0000082B0000}"/>
    <cellStyle name="Komma 3 3 2 2 2 5 2" xfId="16104" xr:uid="{00000000-0005-0000-0000-0000092B0000}"/>
    <cellStyle name="Komma 3 3 2 2 2 6" xfId="11324" xr:uid="{00000000-0005-0000-0000-00000A2B0000}"/>
    <cellStyle name="Komma 3 3 2 2 3" xfId="1842" xr:uid="{00000000-0005-0000-0000-00000B2B0000}"/>
    <cellStyle name="Komma 3 3 2 2 3 2" xfId="3593" xr:uid="{00000000-0005-0000-0000-00000C2B0000}"/>
    <cellStyle name="Komma 3 3 2 2 3 2 2" xfId="8743" xr:uid="{00000000-0005-0000-0000-00000D2B0000}"/>
    <cellStyle name="Komma 3 3 2 2 3 2 2 2" xfId="18449" xr:uid="{00000000-0005-0000-0000-00000E2B0000}"/>
    <cellStyle name="Komma 3 3 2 2 3 2 3" xfId="13755" xr:uid="{00000000-0005-0000-0000-00000F2B0000}"/>
    <cellStyle name="Komma 3 3 2 2 3 3" xfId="5311" xr:uid="{00000000-0005-0000-0000-0000102B0000}"/>
    <cellStyle name="Komma 3 3 2 2 3 3 2" xfId="10459" xr:uid="{00000000-0005-0000-0000-0000112B0000}"/>
    <cellStyle name="Komma 3 3 2 2 3 3 2 2" xfId="20013" xr:uid="{00000000-0005-0000-0000-0000122B0000}"/>
    <cellStyle name="Komma 3 3 2 2 3 3 3" xfId="15321" xr:uid="{00000000-0005-0000-0000-0000132B0000}"/>
    <cellStyle name="Komma 3 3 2 2 3 4" xfId="7027" xr:uid="{00000000-0005-0000-0000-0000142B0000}"/>
    <cellStyle name="Komma 3 3 2 2 3 4 2" xfId="16885" xr:uid="{00000000-0005-0000-0000-0000152B0000}"/>
    <cellStyle name="Komma 3 3 2 2 3 5" xfId="12187" xr:uid="{00000000-0005-0000-0000-0000162B0000}"/>
    <cellStyle name="Komma 3 3 2 2 4" xfId="2731" xr:uid="{00000000-0005-0000-0000-0000172B0000}"/>
    <cellStyle name="Komma 3 3 2 2 4 2" xfId="7885" xr:uid="{00000000-0005-0000-0000-0000182B0000}"/>
    <cellStyle name="Komma 3 3 2 2 4 2 2" xfId="17667" xr:uid="{00000000-0005-0000-0000-0000192B0000}"/>
    <cellStyle name="Komma 3 3 2 2 4 3" xfId="12973" xr:uid="{00000000-0005-0000-0000-00001A2B0000}"/>
    <cellStyle name="Komma 3 3 2 2 5" xfId="4453" xr:uid="{00000000-0005-0000-0000-00001B2B0000}"/>
    <cellStyle name="Komma 3 3 2 2 5 2" xfId="9601" xr:uid="{00000000-0005-0000-0000-00001C2B0000}"/>
    <cellStyle name="Komma 3 3 2 2 5 2 2" xfId="19231" xr:uid="{00000000-0005-0000-0000-00001D2B0000}"/>
    <cellStyle name="Komma 3 3 2 2 5 3" xfId="14539" xr:uid="{00000000-0005-0000-0000-00001E2B0000}"/>
    <cellStyle name="Komma 3 3 2 2 6" xfId="6169" xr:uid="{00000000-0005-0000-0000-00001F2B0000}"/>
    <cellStyle name="Komma 3 3 2 2 6 2" xfId="16103" xr:uid="{00000000-0005-0000-0000-0000202B0000}"/>
    <cellStyle name="Komma 3 3 2 2 7" xfId="11323" xr:uid="{00000000-0005-0000-0000-0000212B0000}"/>
    <cellStyle name="Komma 3 3 2 3" xfId="499" xr:uid="{00000000-0005-0000-0000-0000222B0000}"/>
    <cellStyle name="Komma 3 3 2 3 2" xfId="1844" xr:uid="{00000000-0005-0000-0000-0000232B0000}"/>
    <cellStyle name="Komma 3 3 2 3 2 2" xfId="3595" xr:uid="{00000000-0005-0000-0000-0000242B0000}"/>
    <cellStyle name="Komma 3 3 2 3 2 2 2" xfId="8745" xr:uid="{00000000-0005-0000-0000-0000252B0000}"/>
    <cellStyle name="Komma 3 3 2 3 2 2 2 2" xfId="18451" xr:uid="{00000000-0005-0000-0000-0000262B0000}"/>
    <cellStyle name="Komma 3 3 2 3 2 2 3" xfId="13757" xr:uid="{00000000-0005-0000-0000-0000272B0000}"/>
    <cellStyle name="Komma 3 3 2 3 2 3" xfId="5313" xr:uid="{00000000-0005-0000-0000-0000282B0000}"/>
    <cellStyle name="Komma 3 3 2 3 2 3 2" xfId="10461" xr:uid="{00000000-0005-0000-0000-0000292B0000}"/>
    <cellStyle name="Komma 3 3 2 3 2 3 2 2" xfId="20015" xr:uid="{00000000-0005-0000-0000-00002A2B0000}"/>
    <cellStyle name="Komma 3 3 2 3 2 3 3" xfId="15323" xr:uid="{00000000-0005-0000-0000-00002B2B0000}"/>
    <cellStyle name="Komma 3 3 2 3 2 4" xfId="7029" xr:uid="{00000000-0005-0000-0000-00002C2B0000}"/>
    <cellStyle name="Komma 3 3 2 3 2 4 2" xfId="16887" xr:uid="{00000000-0005-0000-0000-00002D2B0000}"/>
    <cellStyle name="Komma 3 3 2 3 2 5" xfId="12189" xr:uid="{00000000-0005-0000-0000-00002E2B0000}"/>
    <cellStyle name="Komma 3 3 2 3 3" xfId="2733" xr:uid="{00000000-0005-0000-0000-00002F2B0000}"/>
    <cellStyle name="Komma 3 3 2 3 3 2" xfId="7887" xr:uid="{00000000-0005-0000-0000-0000302B0000}"/>
    <cellStyle name="Komma 3 3 2 3 3 2 2" xfId="17669" xr:uid="{00000000-0005-0000-0000-0000312B0000}"/>
    <cellStyle name="Komma 3 3 2 3 3 3" xfId="12975" xr:uid="{00000000-0005-0000-0000-0000322B0000}"/>
    <cellStyle name="Komma 3 3 2 3 4" xfId="4455" xr:uid="{00000000-0005-0000-0000-0000332B0000}"/>
    <cellStyle name="Komma 3 3 2 3 4 2" xfId="9603" xr:uid="{00000000-0005-0000-0000-0000342B0000}"/>
    <cellStyle name="Komma 3 3 2 3 4 2 2" xfId="19233" xr:uid="{00000000-0005-0000-0000-0000352B0000}"/>
    <cellStyle name="Komma 3 3 2 3 4 3" xfId="14541" xr:uid="{00000000-0005-0000-0000-0000362B0000}"/>
    <cellStyle name="Komma 3 3 2 3 5" xfId="6171" xr:uid="{00000000-0005-0000-0000-0000372B0000}"/>
    <cellStyle name="Komma 3 3 2 3 5 2" xfId="16105" xr:uid="{00000000-0005-0000-0000-0000382B0000}"/>
    <cellStyle name="Komma 3 3 2 3 6" xfId="11325" xr:uid="{00000000-0005-0000-0000-0000392B0000}"/>
    <cellStyle name="Komma 3 3 2 4" xfId="500" xr:uid="{00000000-0005-0000-0000-00003A2B0000}"/>
    <cellStyle name="Komma 3 3 2 4 2" xfId="1845" xr:uid="{00000000-0005-0000-0000-00003B2B0000}"/>
    <cellStyle name="Komma 3 3 2 4 2 2" xfId="3596" xr:uid="{00000000-0005-0000-0000-00003C2B0000}"/>
    <cellStyle name="Komma 3 3 2 4 2 2 2" xfId="8746" xr:uid="{00000000-0005-0000-0000-00003D2B0000}"/>
    <cellStyle name="Komma 3 3 2 4 2 2 2 2" xfId="18452" xr:uid="{00000000-0005-0000-0000-00003E2B0000}"/>
    <cellStyle name="Komma 3 3 2 4 2 2 3" xfId="13758" xr:uid="{00000000-0005-0000-0000-00003F2B0000}"/>
    <cellStyle name="Komma 3 3 2 4 2 3" xfId="5314" xr:uid="{00000000-0005-0000-0000-0000402B0000}"/>
    <cellStyle name="Komma 3 3 2 4 2 3 2" xfId="10462" xr:uid="{00000000-0005-0000-0000-0000412B0000}"/>
    <cellStyle name="Komma 3 3 2 4 2 3 2 2" xfId="20016" xr:uid="{00000000-0005-0000-0000-0000422B0000}"/>
    <cellStyle name="Komma 3 3 2 4 2 3 3" xfId="15324" xr:uid="{00000000-0005-0000-0000-0000432B0000}"/>
    <cellStyle name="Komma 3 3 2 4 2 4" xfId="7030" xr:uid="{00000000-0005-0000-0000-0000442B0000}"/>
    <cellStyle name="Komma 3 3 2 4 2 4 2" xfId="16888" xr:uid="{00000000-0005-0000-0000-0000452B0000}"/>
    <cellStyle name="Komma 3 3 2 4 2 5" xfId="12190" xr:uid="{00000000-0005-0000-0000-0000462B0000}"/>
    <cellStyle name="Komma 3 3 2 4 3" xfId="2734" xr:uid="{00000000-0005-0000-0000-0000472B0000}"/>
    <cellStyle name="Komma 3 3 2 4 3 2" xfId="7888" xr:uid="{00000000-0005-0000-0000-0000482B0000}"/>
    <cellStyle name="Komma 3 3 2 4 3 2 2" xfId="17670" xr:uid="{00000000-0005-0000-0000-0000492B0000}"/>
    <cellStyle name="Komma 3 3 2 4 3 3" xfId="12976" xr:uid="{00000000-0005-0000-0000-00004A2B0000}"/>
    <cellStyle name="Komma 3 3 2 4 4" xfId="4456" xr:uid="{00000000-0005-0000-0000-00004B2B0000}"/>
    <cellStyle name="Komma 3 3 2 4 4 2" xfId="9604" xr:uid="{00000000-0005-0000-0000-00004C2B0000}"/>
    <cellStyle name="Komma 3 3 2 4 4 2 2" xfId="19234" xr:uid="{00000000-0005-0000-0000-00004D2B0000}"/>
    <cellStyle name="Komma 3 3 2 4 4 3" xfId="14542" xr:uid="{00000000-0005-0000-0000-00004E2B0000}"/>
    <cellStyle name="Komma 3 3 2 4 5" xfId="6172" xr:uid="{00000000-0005-0000-0000-00004F2B0000}"/>
    <cellStyle name="Komma 3 3 2 4 5 2" xfId="16106" xr:uid="{00000000-0005-0000-0000-0000502B0000}"/>
    <cellStyle name="Komma 3 3 2 4 6" xfId="11326" xr:uid="{00000000-0005-0000-0000-0000512B0000}"/>
    <cellStyle name="Komma 3 3 2 5" xfId="1841" xr:uid="{00000000-0005-0000-0000-0000522B0000}"/>
    <cellStyle name="Komma 3 3 2 5 2" xfId="3592" xr:uid="{00000000-0005-0000-0000-0000532B0000}"/>
    <cellStyle name="Komma 3 3 2 5 2 2" xfId="8742" xr:uid="{00000000-0005-0000-0000-0000542B0000}"/>
    <cellStyle name="Komma 3 3 2 5 2 2 2" xfId="18448" xr:uid="{00000000-0005-0000-0000-0000552B0000}"/>
    <cellStyle name="Komma 3 3 2 5 2 3" xfId="13754" xr:uid="{00000000-0005-0000-0000-0000562B0000}"/>
    <cellStyle name="Komma 3 3 2 5 3" xfId="5310" xr:uid="{00000000-0005-0000-0000-0000572B0000}"/>
    <cellStyle name="Komma 3 3 2 5 3 2" xfId="10458" xr:uid="{00000000-0005-0000-0000-0000582B0000}"/>
    <cellStyle name="Komma 3 3 2 5 3 2 2" xfId="20012" xr:uid="{00000000-0005-0000-0000-0000592B0000}"/>
    <cellStyle name="Komma 3 3 2 5 3 3" xfId="15320" xr:uid="{00000000-0005-0000-0000-00005A2B0000}"/>
    <cellStyle name="Komma 3 3 2 5 4" xfId="7026" xr:uid="{00000000-0005-0000-0000-00005B2B0000}"/>
    <cellStyle name="Komma 3 3 2 5 4 2" xfId="16884" xr:uid="{00000000-0005-0000-0000-00005C2B0000}"/>
    <cellStyle name="Komma 3 3 2 5 5" xfId="12186" xr:uid="{00000000-0005-0000-0000-00005D2B0000}"/>
    <cellStyle name="Komma 3 3 2 6" xfId="2730" xr:uid="{00000000-0005-0000-0000-00005E2B0000}"/>
    <cellStyle name="Komma 3 3 2 6 2" xfId="7884" xr:uid="{00000000-0005-0000-0000-00005F2B0000}"/>
    <cellStyle name="Komma 3 3 2 6 2 2" xfId="17666" xr:uid="{00000000-0005-0000-0000-0000602B0000}"/>
    <cellStyle name="Komma 3 3 2 6 3" xfId="12972" xr:uid="{00000000-0005-0000-0000-0000612B0000}"/>
    <cellStyle name="Komma 3 3 2 7" xfId="4452" xr:uid="{00000000-0005-0000-0000-0000622B0000}"/>
    <cellStyle name="Komma 3 3 2 7 2" xfId="9600" xr:uid="{00000000-0005-0000-0000-0000632B0000}"/>
    <cellStyle name="Komma 3 3 2 7 2 2" xfId="19230" xr:uid="{00000000-0005-0000-0000-0000642B0000}"/>
    <cellStyle name="Komma 3 3 2 7 3" xfId="14538" xr:uid="{00000000-0005-0000-0000-0000652B0000}"/>
    <cellStyle name="Komma 3 3 2 8" xfId="6168" xr:uid="{00000000-0005-0000-0000-0000662B0000}"/>
    <cellStyle name="Komma 3 3 2 8 2" xfId="16102" xr:uid="{00000000-0005-0000-0000-0000672B0000}"/>
    <cellStyle name="Komma 3 3 2 9" xfId="11322" xr:uid="{00000000-0005-0000-0000-0000682B0000}"/>
    <cellStyle name="Komma 3 3 3" xfId="501" xr:uid="{00000000-0005-0000-0000-0000692B0000}"/>
    <cellStyle name="Komma 3 3 3 2" xfId="502" xr:uid="{00000000-0005-0000-0000-00006A2B0000}"/>
    <cellStyle name="Komma 3 3 3 2 2" xfId="1847" xr:uid="{00000000-0005-0000-0000-00006B2B0000}"/>
    <cellStyle name="Komma 3 3 3 2 2 2" xfId="3598" xr:uid="{00000000-0005-0000-0000-00006C2B0000}"/>
    <cellStyle name="Komma 3 3 3 2 2 2 2" xfId="8748" xr:uid="{00000000-0005-0000-0000-00006D2B0000}"/>
    <cellStyle name="Komma 3 3 3 2 2 2 2 2" xfId="18454" xr:uid="{00000000-0005-0000-0000-00006E2B0000}"/>
    <cellStyle name="Komma 3 3 3 2 2 2 3" xfId="13760" xr:uid="{00000000-0005-0000-0000-00006F2B0000}"/>
    <cellStyle name="Komma 3 3 3 2 2 3" xfId="5316" xr:uid="{00000000-0005-0000-0000-0000702B0000}"/>
    <cellStyle name="Komma 3 3 3 2 2 3 2" xfId="10464" xr:uid="{00000000-0005-0000-0000-0000712B0000}"/>
    <cellStyle name="Komma 3 3 3 2 2 3 2 2" xfId="20018" xr:uid="{00000000-0005-0000-0000-0000722B0000}"/>
    <cellStyle name="Komma 3 3 3 2 2 3 3" xfId="15326" xr:uid="{00000000-0005-0000-0000-0000732B0000}"/>
    <cellStyle name="Komma 3 3 3 2 2 4" xfId="7032" xr:uid="{00000000-0005-0000-0000-0000742B0000}"/>
    <cellStyle name="Komma 3 3 3 2 2 4 2" xfId="16890" xr:uid="{00000000-0005-0000-0000-0000752B0000}"/>
    <cellStyle name="Komma 3 3 3 2 2 5" xfId="12192" xr:uid="{00000000-0005-0000-0000-0000762B0000}"/>
    <cellStyle name="Komma 3 3 3 2 3" xfId="2736" xr:uid="{00000000-0005-0000-0000-0000772B0000}"/>
    <cellStyle name="Komma 3 3 3 2 3 2" xfId="7890" xr:uid="{00000000-0005-0000-0000-0000782B0000}"/>
    <cellStyle name="Komma 3 3 3 2 3 2 2" xfId="17672" xr:uid="{00000000-0005-0000-0000-0000792B0000}"/>
    <cellStyle name="Komma 3 3 3 2 3 3" xfId="12978" xr:uid="{00000000-0005-0000-0000-00007A2B0000}"/>
    <cellStyle name="Komma 3 3 3 2 4" xfId="4458" xr:uid="{00000000-0005-0000-0000-00007B2B0000}"/>
    <cellStyle name="Komma 3 3 3 2 4 2" xfId="9606" xr:uid="{00000000-0005-0000-0000-00007C2B0000}"/>
    <cellStyle name="Komma 3 3 3 2 4 2 2" xfId="19236" xr:uid="{00000000-0005-0000-0000-00007D2B0000}"/>
    <cellStyle name="Komma 3 3 3 2 4 3" xfId="14544" xr:uid="{00000000-0005-0000-0000-00007E2B0000}"/>
    <cellStyle name="Komma 3 3 3 2 5" xfId="6174" xr:uid="{00000000-0005-0000-0000-00007F2B0000}"/>
    <cellStyle name="Komma 3 3 3 2 5 2" xfId="16108" xr:uid="{00000000-0005-0000-0000-0000802B0000}"/>
    <cellStyle name="Komma 3 3 3 2 6" xfId="11328" xr:uid="{00000000-0005-0000-0000-0000812B0000}"/>
    <cellStyle name="Komma 3 3 3 3" xfId="1846" xr:uid="{00000000-0005-0000-0000-0000822B0000}"/>
    <cellStyle name="Komma 3 3 3 3 2" xfId="3597" xr:uid="{00000000-0005-0000-0000-0000832B0000}"/>
    <cellStyle name="Komma 3 3 3 3 2 2" xfId="8747" xr:uid="{00000000-0005-0000-0000-0000842B0000}"/>
    <cellStyle name="Komma 3 3 3 3 2 2 2" xfId="18453" xr:uid="{00000000-0005-0000-0000-0000852B0000}"/>
    <cellStyle name="Komma 3 3 3 3 2 3" xfId="13759" xr:uid="{00000000-0005-0000-0000-0000862B0000}"/>
    <cellStyle name="Komma 3 3 3 3 3" xfId="5315" xr:uid="{00000000-0005-0000-0000-0000872B0000}"/>
    <cellStyle name="Komma 3 3 3 3 3 2" xfId="10463" xr:uid="{00000000-0005-0000-0000-0000882B0000}"/>
    <cellStyle name="Komma 3 3 3 3 3 2 2" xfId="20017" xr:uid="{00000000-0005-0000-0000-0000892B0000}"/>
    <cellStyle name="Komma 3 3 3 3 3 3" xfId="15325" xr:uid="{00000000-0005-0000-0000-00008A2B0000}"/>
    <cellStyle name="Komma 3 3 3 3 4" xfId="7031" xr:uid="{00000000-0005-0000-0000-00008B2B0000}"/>
    <cellStyle name="Komma 3 3 3 3 4 2" xfId="16889" xr:uid="{00000000-0005-0000-0000-00008C2B0000}"/>
    <cellStyle name="Komma 3 3 3 3 5" xfId="12191" xr:uid="{00000000-0005-0000-0000-00008D2B0000}"/>
    <cellStyle name="Komma 3 3 3 4" xfId="2735" xr:uid="{00000000-0005-0000-0000-00008E2B0000}"/>
    <cellStyle name="Komma 3 3 3 4 2" xfId="7889" xr:uid="{00000000-0005-0000-0000-00008F2B0000}"/>
    <cellStyle name="Komma 3 3 3 4 2 2" xfId="17671" xr:uid="{00000000-0005-0000-0000-0000902B0000}"/>
    <cellStyle name="Komma 3 3 3 4 3" xfId="12977" xr:uid="{00000000-0005-0000-0000-0000912B0000}"/>
    <cellStyle name="Komma 3 3 3 5" xfId="4457" xr:uid="{00000000-0005-0000-0000-0000922B0000}"/>
    <cellStyle name="Komma 3 3 3 5 2" xfId="9605" xr:uid="{00000000-0005-0000-0000-0000932B0000}"/>
    <cellStyle name="Komma 3 3 3 5 2 2" xfId="19235" xr:uid="{00000000-0005-0000-0000-0000942B0000}"/>
    <cellStyle name="Komma 3 3 3 5 3" xfId="14543" xr:uid="{00000000-0005-0000-0000-0000952B0000}"/>
    <cellStyle name="Komma 3 3 3 6" xfId="6173" xr:uid="{00000000-0005-0000-0000-0000962B0000}"/>
    <cellStyle name="Komma 3 3 3 6 2" xfId="16107" xr:uid="{00000000-0005-0000-0000-0000972B0000}"/>
    <cellStyle name="Komma 3 3 3 7" xfId="11327" xr:uid="{00000000-0005-0000-0000-0000982B0000}"/>
    <cellStyle name="Komma 3 3 4" xfId="503" xr:uid="{00000000-0005-0000-0000-0000992B0000}"/>
    <cellStyle name="Komma 3 3 4 2" xfId="1848" xr:uid="{00000000-0005-0000-0000-00009A2B0000}"/>
    <cellStyle name="Komma 3 3 4 2 2" xfId="3599" xr:uid="{00000000-0005-0000-0000-00009B2B0000}"/>
    <cellStyle name="Komma 3 3 4 2 2 2" xfId="8749" xr:uid="{00000000-0005-0000-0000-00009C2B0000}"/>
    <cellStyle name="Komma 3 3 4 2 2 2 2" xfId="18455" xr:uid="{00000000-0005-0000-0000-00009D2B0000}"/>
    <cellStyle name="Komma 3 3 4 2 2 3" xfId="13761" xr:uid="{00000000-0005-0000-0000-00009E2B0000}"/>
    <cellStyle name="Komma 3 3 4 2 3" xfId="5317" xr:uid="{00000000-0005-0000-0000-00009F2B0000}"/>
    <cellStyle name="Komma 3 3 4 2 3 2" xfId="10465" xr:uid="{00000000-0005-0000-0000-0000A02B0000}"/>
    <cellStyle name="Komma 3 3 4 2 3 2 2" xfId="20019" xr:uid="{00000000-0005-0000-0000-0000A12B0000}"/>
    <cellStyle name="Komma 3 3 4 2 3 3" xfId="15327" xr:uid="{00000000-0005-0000-0000-0000A22B0000}"/>
    <cellStyle name="Komma 3 3 4 2 4" xfId="7033" xr:uid="{00000000-0005-0000-0000-0000A32B0000}"/>
    <cellStyle name="Komma 3 3 4 2 4 2" xfId="16891" xr:uid="{00000000-0005-0000-0000-0000A42B0000}"/>
    <cellStyle name="Komma 3 3 4 2 5" xfId="12193" xr:uid="{00000000-0005-0000-0000-0000A52B0000}"/>
    <cellStyle name="Komma 3 3 4 3" xfId="2737" xr:uid="{00000000-0005-0000-0000-0000A62B0000}"/>
    <cellStyle name="Komma 3 3 4 3 2" xfId="7891" xr:uid="{00000000-0005-0000-0000-0000A72B0000}"/>
    <cellStyle name="Komma 3 3 4 3 2 2" xfId="17673" xr:uid="{00000000-0005-0000-0000-0000A82B0000}"/>
    <cellStyle name="Komma 3 3 4 3 3" xfId="12979" xr:uid="{00000000-0005-0000-0000-0000A92B0000}"/>
    <cellStyle name="Komma 3 3 4 4" xfId="4459" xr:uid="{00000000-0005-0000-0000-0000AA2B0000}"/>
    <cellStyle name="Komma 3 3 4 4 2" xfId="9607" xr:uid="{00000000-0005-0000-0000-0000AB2B0000}"/>
    <cellStyle name="Komma 3 3 4 4 2 2" xfId="19237" xr:uid="{00000000-0005-0000-0000-0000AC2B0000}"/>
    <cellStyle name="Komma 3 3 4 4 3" xfId="14545" xr:uid="{00000000-0005-0000-0000-0000AD2B0000}"/>
    <cellStyle name="Komma 3 3 4 5" xfId="6175" xr:uid="{00000000-0005-0000-0000-0000AE2B0000}"/>
    <cellStyle name="Komma 3 3 4 5 2" xfId="16109" xr:uid="{00000000-0005-0000-0000-0000AF2B0000}"/>
    <cellStyle name="Komma 3 3 4 6" xfId="11329" xr:uid="{00000000-0005-0000-0000-0000B02B0000}"/>
    <cellStyle name="Komma 3 3 5" xfId="504" xr:uid="{00000000-0005-0000-0000-0000B12B0000}"/>
    <cellStyle name="Komma 3 3 5 2" xfId="1849" xr:uid="{00000000-0005-0000-0000-0000B22B0000}"/>
    <cellStyle name="Komma 3 3 5 2 2" xfId="3600" xr:uid="{00000000-0005-0000-0000-0000B32B0000}"/>
    <cellStyle name="Komma 3 3 5 2 2 2" xfId="8750" xr:uid="{00000000-0005-0000-0000-0000B42B0000}"/>
    <cellStyle name="Komma 3 3 5 2 2 2 2" xfId="18456" xr:uid="{00000000-0005-0000-0000-0000B52B0000}"/>
    <cellStyle name="Komma 3 3 5 2 2 3" xfId="13762" xr:uid="{00000000-0005-0000-0000-0000B62B0000}"/>
    <cellStyle name="Komma 3 3 5 2 3" xfId="5318" xr:uid="{00000000-0005-0000-0000-0000B72B0000}"/>
    <cellStyle name="Komma 3 3 5 2 3 2" xfId="10466" xr:uid="{00000000-0005-0000-0000-0000B82B0000}"/>
    <cellStyle name="Komma 3 3 5 2 3 2 2" xfId="20020" xr:uid="{00000000-0005-0000-0000-0000B92B0000}"/>
    <cellStyle name="Komma 3 3 5 2 3 3" xfId="15328" xr:uid="{00000000-0005-0000-0000-0000BA2B0000}"/>
    <cellStyle name="Komma 3 3 5 2 4" xfId="7034" xr:uid="{00000000-0005-0000-0000-0000BB2B0000}"/>
    <cellStyle name="Komma 3 3 5 2 4 2" xfId="16892" xr:uid="{00000000-0005-0000-0000-0000BC2B0000}"/>
    <cellStyle name="Komma 3 3 5 2 5" xfId="12194" xr:uid="{00000000-0005-0000-0000-0000BD2B0000}"/>
    <cellStyle name="Komma 3 3 5 3" xfId="2738" xr:uid="{00000000-0005-0000-0000-0000BE2B0000}"/>
    <cellStyle name="Komma 3 3 5 3 2" xfId="7892" xr:uid="{00000000-0005-0000-0000-0000BF2B0000}"/>
    <cellStyle name="Komma 3 3 5 3 2 2" xfId="17674" xr:uid="{00000000-0005-0000-0000-0000C02B0000}"/>
    <cellStyle name="Komma 3 3 5 3 3" xfId="12980" xr:uid="{00000000-0005-0000-0000-0000C12B0000}"/>
    <cellStyle name="Komma 3 3 5 4" xfId="4460" xr:uid="{00000000-0005-0000-0000-0000C22B0000}"/>
    <cellStyle name="Komma 3 3 5 4 2" xfId="9608" xr:uid="{00000000-0005-0000-0000-0000C32B0000}"/>
    <cellStyle name="Komma 3 3 5 4 2 2" xfId="19238" xr:uid="{00000000-0005-0000-0000-0000C42B0000}"/>
    <cellStyle name="Komma 3 3 5 4 3" xfId="14546" xr:uid="{00000000-0005-0000-0000-0000C52B0000}"/>
    <cellStyle name="Komma 3 3 5 5" xfId="6176" xr:uid="{00000000-0005-0000-0000-0000C62B0000}"/>
    <cellStyle name="Komma 3 3 5 5 2" xfId="16110" xr:uid="{00000000-0005-0000-0000-0000C72B0000}"/>
    <cellStyle name="Komma 3 3 5 6" xfId="11330" xr:uid="{00000000-0005-0000-0000-0000C82B0000}"/>
    <cellStyle name="Komma 3 3 6" xfId="1840" xr:uid="{00000000-0005-0000-0000-0000C92B0000}"/>
    <cellStyle name="Komma 3 3 6 2" xfId="3591" xr:uid="{00000000-0005-0000-0000-0000CA2B0000}"/>
    <cellStyle name="Komma 3 3 6 2 2" xfId="8741" xr:uid="{00000000-0005-0000-0000-0000CB2B0000}"/>
    <cellStyle name="Komma 3 3 6 2 2 2" xfId="18447" xr:uid="{00000000-0005-0000-0000-0000CC2B0000}"/>
    <cellStyle name="Komma 3 3 6 2 3" xfId="13753" xr:uid="{00000000-0005-0000-0000-0000CD2B0000}"/>
    <cellStyle name="Komma 3 3 6 3" xfId="5309" xr:uid="{00000000-0005-0000-0000-0000CE2B0000}"/>
    <cellStyle name="Komma 3 3 6 3 2" xfId="10457" xr:uid="{00000000-0005-0000-0000-0000CF2B0000}"/>
    <cellStyle name="Komma 3 3 6 3 2 2" xfId="20011" xr:uid="{00000000-0005-0000-0000-0000D02B0000}"/>
    <cellStyle name="Komma 3 3 6 3 3" xfId="15319" xr:uid="{00000000-0005-0000-0000-0000D12B0000}"/>
    <cellStyle name="Komma 3 3 6 4" xfId="7025" xr:uid="{00000000-0005-0000-0000-0000D22B0000}"/>
    <cellStyle name="Komma 3 3 6 4 2" xfId="16883" xr:uid="{00000000-0005-0000-0000-0000D32B0000}"/>
    <cellStyle name="Komma 3 3 6 5" xfId="12185" xr:uid="{00000000-0005-0000-0000-0000D42B0000}"/>
    <cellStyle name="Komma 3 3 7" xfId="2729" xr:uid="{00000000-0005-0000-0000-0000D52B0000}"/>
    <cellStyle name="Komma 3 3 7 2" xfId="7883" xr:uid="{00000000-0005-0000-0000-0000D62B0000}"/>
    <cellStyle name="Komma 3 3 7 2 2" xfId="17665" xr:uid="{00000000-0005-0000-0000-0000D72B0000}"/>
    <cellStyle name="Komma 3 3 7 3" xfId="12971" xr:uid="{00000000-0005-0000-0000-0000D82B0000}"/>
    <cellStyle name="Komma 3 3 8" xfId="4451" xr:uid="{00000000-0005-0000-0000-0000D92B0000}"/>
    <cellStyle name="Komma 3 3 8 2" xfId="9599" xr:uid="{00000000-0005-0000-0000-0000DA2B0000}"/>
    <cellStyle name="Komma 3 3 8 2 2" xfId="19229" xr:uid="{00000000-0005-0000-0000-0000DB2B0000}"/>
    <cellStyle name="Komma 3 3 8 3" xfId="14537" xr:uid="{00000000-0005-0000-0000-0000DC2B0000}"/>
    <cellStyle name="Komma 3 3 9" xfId="6167" xr:uid="{00000000-0005-0000-0000-0000DD2B0000}"/>
    <cellStyle name="Komma 3 3 9 2" xfId="16101" xr:uid="{00000000-0005-0000-0000-0000DE2B0000}"/>
    <cellStyle name="Komma 3 4" xfId="505" xr:uid="{00000000-0005-0000-0000-0000DF2B0000}"/>
    <cellStyle name="Komma 3 4 10" xfId="11331" xr:uid="{00000000-0005-0000-0000-0000E02B0000}"/>
    <cellStyle name="Komma 3 4 2" xfId="506" xr:uid="{00000000-0005-0000-0000-0000E12B0000}"/>
    <cellStyle name="Komma 3 4 2 2" xfId="507" xr:uid="{00000000-0005-0000-0000-0000E22B0000}"/>
    <cellStyle name="Komma 3 4 2 2 2" xfId="508" xr:uid="{00000000-0005-0000-0000-0000E32B0000}"/>
    <cellStyle name="Komma 3 4 2 2 2 2" xfId="1853" xr:uid="{00000000-0005-0000-0000-0000E42B0000}"/>
    <cellStyle name="Komma 3 4 2 2 2 2 2" xfId="3604" xr:uid="{00000000-0005-0000-0000-0000E52B0000}"/>
    <cellStyle name="Komma 3 4 2 2 2 2 2 2" xfId="8754" xr:uid="{00000000-0005-0000-0000-0000E62B0000}"/>
    <cellStyle name="Komma 3 4 2 2 2 2 2 2 2" xfId="18460" xr:uid="{00000000-0005-0000-0000-0000E72B0000}"/>
    <cellStyle name="Komma 3 4 2 2 2 2 2 3" xfId="13766" xr:uid="{00000000-0005-0000-0000-0000E82B0000}"/>
    <cellStyle name="Komma 3 4 2 2 2 2 3" xfId="5322" xr:uid="{00000000-0005-0000-0000-0000E92B0000}"/>
    <cellStyle name="Komma 3 4 2 2 2 2 3 2" xfId="10470" xr:uid="{00000000-0005-0000-0000-0000EA2B0000}"/>
    <cellStyle name="Komma 3 4 2 2 2 2 3 2 2" xfId="20024" xr:uid="{00000000-0005-0000-0000-0000EB2B0000}"/>
    <cellStyle name="Komma 3 4 2 2 2 2 3 3" xfId="15332" xr:uid="{00000000-0005-0000-0000-0000EC2B0000}"/>
    <cellStyle name="Komma 3 4 2 2 2 2 4" xfId="7038" xr:uid="{00000000-0005-0000-0000-0000ED2B0000}"/>
    <cellStyle name="Komma 3 4 2 2 2 2 4 2" xfId="16896" xr:uid="{00000000-0005-0000-0000-0000EE2B0000}"/>
    <cellStyle name="Komma 3 4 2 2 2 2 5" xfId="12198" xr:uid="{00000000-0005-0000-0000-0000EF2B0000}"/>
    <cellStyle name="Komma 3 4 2 2 2 3" xfId="2742" xr:uid="{00000000-0005-0000-0000-0000F02B0000}"/>
    <cellStyle name="Komma 3 4 2 2 2 3 2" xfId="7896" xr:uid="{00000000-0005-0000-0000-0000F12B0000}"/>
    <cellStyle name="Komma 3 4 2 2 2 3 2 2" xfId="17678" xr:uid="{00000000-0005-0000-0000-0000F22B0000}"/>
    <cellStyle name="Komma 3 4 2 2 2 3 3" xfId="12984" xr:uid="{00000000-0005-0000-0000-0000F32B0000}"/>
    <cellStyle name="Komma 3 4 2 2 2 4" xfId="4464" xr:uid="{00000000-0005-0000-0000-0000F42B0000}"/>
    <cellStyle name="Komma 3 4 2 2 2 4 2" xfId="9612" xr:uid="{00000000-0005-0000-0000-0000F52B0000}"/>
    <cellStyle name="Komma 3 4 2 2 2 4 2 2" xfId="19242" xr:uid="{00000000-0005-0000-0000-0000F62B0000}"/>
    <cellStyle name="Komma 3 4 2 2 2 4 3" xfId="14550" xr:uid="{00000000-0005-0000-0000-0000F72B0000}"/>
    <cellStyle name="Komma 3 4 2 2 2 5" xfId="6180" xr:uid="{00000000-0005-0000-0000-0000F82B0000}"/>
    <cellStyle name="Komma 3 4 2 2 2 5 2" xfId="16114" xr:uid="{00000000-0005-0000-0000-0000F92B0000}"/>
    <cellStyle name="Komma 3 4 2 2 2 6" xfId="11334" xr:uid="{00000000-0005-0000-0000-0000FA2B0000}"/>
    <cellStyle name="Komma 3 4 2 2 3" xfId="1852" xr:uid="{00000000-0005-0000-0000-0000FB2B0000}"/>
    <cellStyle name="Komma 3 4 2 2 3 2" xfId="3603" xr:uid="{00000000-0005-0000-0000-0000FC2B0000}"/>
    <cellStyle name="Komma 3 4 2 2 3 2 2" xfId="8753" xr:uid="{00000000-0005-0000-0000-0000FD2B0000}"/>
    <cellStyle name="Komma 3 4 2 2 3 2 2 2" xfId="18459" xr:uid="{00000000-0005-0000-0000-0000FE2B0000}"/>
    <cellStyle name="Komma 3 4 2 2 3 2 3" xfId="13765" xr:uid="{00000000-0005-0000-0000-0000FF2B0000}"/>
    <cellStyle name="Komma 3 4 2 2 3 3" xfId="5321" xr:uid="{00000000-0005-0000-0000-0000002C0000}"/>
    <cellStyle name="Komma 3 4 2 2 3 3 2" xfId="10469" xr:uid="{00000000-0005-0000-0000-0000012C0000}"/>
    <cellStyle name="Komma 3 4 2 2 3 3 2 2" xfId="20023" xr:uid="{00000000-0005-0000-0000-0000022C0000}"/>
    <cellStyle name="Komma 3 4 2 2 3 3 3" xfId="15331" xr:uid="{00000000-0005-0000-0000-0000032C0000}"/>
    <cellStyle name="Komma 3 4 2 2 3 4" xfId="7037" xr:uid="{00000000-0005-0000-0000-0000042C0000}"/>
    <cellStyle name="Komma 3 4 2 2 3 4 2" xfId="16895" xr:uid="{00000000-0005-0000-0000-0000052C0000}"/>
    <cellStyle name="Komma 3 4 2 2 3 5" xfId="12197" xr:uid="{00000000-0005-0000-0000-0000062C0000}"/>
    <cellStyle name="Komma 3 4 2 2 4" xfId="2741" xr:uid="{00000000-0005-0000-0000-0000072C0000}"/>
    <cellStyle name="Komma 3 4 2 2 4 2" xfId="7895" xr:uid="{00000000-0005-0000-0000-0000082C0000}"/>
    <cellStyle name="Komma 3 4 2 2 4 2 2" xfId="17677" xr:uid="{00000000-0005-0000-0000-0000092C0000}"/>
    <cellStyle name="Komma 3 4 2 2 4 3" xfId="12983" xr:uid="{00000000-0005-0000-0000-00000A2C0000}"/>
    <cellStyle name="Komma 3 4 2 2 5" xfId="4463" xr:uid="{00000000-0005-0000-0000-00000B2C0000}"/>
    <cellStyle name="Komma 3 4 2 2 5 2" xfId="9611" xr:uid="{00000000-0005-0000-0000-00000C2C0000}"/>
    <cellStyle name="Komma 3 4 2 2 5 2 2" xfId="19241" xr:uid="{00000000-0005-0000-0000-00000D2C0000}"/>
    <cellStyle name="Komma 3 4 2 2 5 3" xfId="14549" xr:uid="{00000000-0005-0000-0000-00000E2C0000}"/>
    <cellStyle name="Komma 3 4 2 2 6" xfId="6179" xr:uid="{00000000-0005-0000-0000-00000F2C0000}"/>
    <cellStyle name="Komma 3 4 2 2 6 2" xfId="16113" xr:uid="{00000000-0005-0000-0000-0000102C0000}"/>
    <cellStyle name="Komma 3 4 2 2 7" xfId="11333" xr:uid="{00000000-0005-0000-0000-0000112C0000}"/>
    <cellStyle name="Komma 3 4 2 3" xfId="509" xr:uid="{00000000-0005-0000-0000-0000122C0000}"/>
    <cellStyle name="Komma 3 4 2 3 2" xfId="1854" xr:uid="{00000000-0005-0000-0000-0000132C0000}"/>
    <cellStyle name="Komma 3 4 2 3 2 2" xfId="3605" xr:uid="{00000000-0005-0000-0000-0000142C0000}"/>
    <cellStyle name="Komma 3 4 2 3 2 2 2" xfId="8755" xr:uid="{00000000-0005-0000-0000-0000152C0000}"/>
    <cellStyle name="Komma 3 4 2 3 2 2 2 2" xfId="18461" xr:uid="{00000000-0005-0000-0000-0000162C0000}"/>
    <cellStyle name="Komma 3 4 2 3 2 2 3" xfId="13767" xr:uid="{00000000-0005-0000-0000-0000172C0000}"/>
    <cellStyle name="Komma 3 4 2 3 2 3" xfId="5323" xr:uid="{00000000-0005-0000-0000-0000182C0000}"/>
    <cellStyle name="Komma 3 4 2 3 2 3 2" xfId="10471" xr:uid="{00000000-0005-0000-0000-0000192C0000}"/>
    <cellStyle name="Komma 3 4 2 3 2 3 2 2" xfId="20025" xr:uid="{00000000-0005-0000-0000-00001A2C0000}"/>
    <cellStyle name="Komma 3 4 2 3 2 3 3" xfId="15333" xr:uid="{00000000-0005-0000-0000-00001B2C0000}"/>
    <cellStyle name="Komma 3 4 2 3 2 4" xfId="7039" xr:uid="{00000000-0005-0000-0000-00001C2C0000}"/>
    <cellStyle name="Komma 3 4 2 3 2 4 2" xfId="16897" xr:uid="{00000000-0005-0000-0000-00001D2C0000}"/>
    <cellStyle name="Komma 3 4 2 3 2 5" xfId="12199" xr:uid="{00000000-0005-0000-0000-00001E2C0000}"/>
    <cellStyle name="Komma 3 4 2 3 3" xfId="2743" xr:uid="{00000000-0005-0000-0000-00001F2C0000}"/>
    <cellStyle name="Komma 3 4 2 3 3 2" xfId="7897" xr:uid="{00000000-0005-0000-0000-0000202C0000}"/>
    <cellStyle name="Komma 3 4 2 3 3 2 2" xfId="17679" xr:uid="{00000000-0005-0000-0000-0000212C0000}"/>
    <cellStyle name="Komma 3 4 2 3 3 3" xfId="12985" xr:uid="{00000000-0005-0000-0000-0000222C0000}"/>
    <cellStyle name="Komma 3 4 2 3 4" xfId="4465" xr:uid="{00000000-0005-0000-0000-0000232C0000}"/>
    <cellStyle name="Komma 3 4 2 3 4 2" xfId="9613" xr:uid="{00000000-0005-0000-0000-0000242C0000}"/>
    <cellStyle name="Komma 3 4 2 3 4 2 2" xfId="19243" xr:uid="{00000000-0005-0000-0000-0000252C0000}"/>
    <cellStyle name="Komma 3 4 2 3 4 3" xfId="14551" xr:uid="{00000000-0005-0000-0000-0000262C0000}"/>
    <cellStyle name="Komma 3 4 2 3 5" xfId="6181" xr:uid="{00000000-0005-0000-0000-0000272C0000}"/>
    <cellStyle name="Komma 3 4 2 3 5 2" xfId="16115" xr:uid="{00000000-0005-0000-0000-0000282C0000}"/>
    <cellStyle name="Komma 3 4 2 3 6" xfId="11335" xr:uid="{00000000-0005-0000-0000-0000292C0000}"/>
    <cellStyle name="Komma 3 4 2 4" xfId="510" xr:uid="{00000000-0005-0000-0000-00002A2C0000}"/>
    <cellStyle name="Komma 3 4 2 4 2" xfId="1855" xr:uid="{00000000-0005-0000-0000-00002B2C0000}"/>
    <cellStyle name="Komma 3 4 2 4 2 2" xfId="3606" xr:uid="{00000000-0005-0000-0000-00002C2C0000}"/>
    <cellStyle name="Komma 3 4 2 4 2 2 2" xfId="8756" xr:uid="{00000000-0005-0000-0000-00002D2C0000}"/>
    <cellStyle name="Komma 3 4 2 4 2 2 2 2" xfId="18462" xr:uid="{00000000-0005-0000-0000-00002E2C0000}"/>
    <cellStyle name="Komma 3 4 2 4 2 2 3" xfId="13768" xr:uid="{00000000-0005-0000-0000-00002F2C0000}"/>
    <cellStyle name="Komma 3 4 2 4 2 3" xfId="5324" xr:uid="{00000000-0005-0000-0000-0000302C0000}"/>
    <cellStyle name="Komma 3 4 2 4 2 3 2" xfId="10472" xr:uid="{00000000-0005-0000-0000-0000312C0000}"/>
    <cellStyle name="Komma 3 4 2 4 2 3 2 2" xfId="20026" xr:uid="{00000000-0005-0000-0000-0000322C0000}"/>
    <cellStyle name="Komma 3 4 2 4 2 3 3" xfId="15334" xr:uid="{00000000-0005-0000-0000-0000332C0000}"/>
    <cellStyle name="Komma 3 4 2 4 2 4" xfId="7040" xr:uid="{00000000-0005-0000-0000-0000342C0000}"/>
    <cellStyle name="Komma 3 4 2 4 2 4 2" xfId="16898" xr:uid="{00000000-0005-0000-0000-0000352C0000}"/>
    <cellStyle name="Komma 3 4 2 4 2 5" xfId="12200" xr:uid="{00000000-0005-0000-0000-0000362C0000}"/>
    <cellStyle name="Komma 3 4 2 4 3" xfId="2744" xr:uid="{00000000-0005-0000-0000-0000372C0000}"/>
    <cellStyle name="Komma 3 4 2 4 3 2" xfId="7898" xr:uid="{00000000-0005-0000-0000-0000382C0000}"/>
    <cellStyle name="Komma 3 4 2 4 3 2 2" xfId="17680" xr:uid="{00000000-0005-0000-0000-0000392C0000}"/>
    <cellStyle name="Komma 3 4 2 4 3 3" xfId="12986" xr:uid="{00000000-0005-0000-0000-00003A2C0000}"/>
    <cellStyle name="Komma 3 4 2 4 4" xfId="4466" xr:uid="{00000000-0005-0000-0000-00003B2C0000}"/>
    <cellStyle name="Komma 3 4 2 4 4 2" xfId="9614" xr:uid="{00000000-0005-0000-0000-00003C2C0000}"/>
    <cellStyle name="Komma 3 4 2 4 4 2 2" xfId="19244" xr:uid="{00000000-0005-0000-0000-00003D2C0000}"/>
    <cellStyle name="Komma 3 4 2 4 4 3" xfId="14552" xr:uid="{00000000-0005-0000-0000-00003E2C0000}"/>
    <cellStyle name="Komma 3 4 2 4 5" xfId="6182" xr:uid="{00000000-0005-0000-0000-00003F2C0000}"/>
    <cellStyle name="Komma 3 4 2 4 5 2" xfId="16116" xr:uid="{00000000-0005-0000-0000-0000402C0000}"/>
    <cellStyle name="Komma 3 4 2 4 6" xfId="11336" xr:uid="{00000000-0005-0000-0000-0000412C0000}"/>
    <cellStyle name="Komma 3 4 2 5" xfId="1851" xr:uid="{00000000-0005-0000-0000-0000422C0000}"/>
    <cellStyle name="Komma 3 4 2 5 2" xfId="3602" xr:uid="{00000000-0005-0000-0000-0000432C0000}"/>
    <cellStyle name="Komma 3 4 2 5 2 2" xfId="8752" xr:uid="{00000000-0005-0000-0000-0000442C0000}"/>
    <cellStyle name="Komma 3 4 2 5 2 2 2" xfId="18458" xr:uid="{00000000-0005-0000-0000-0000452C0000}"/>
    <cellStyle name="Komma 3 4 2 5 2 3" xfId="13764" xr:uid="{00000000-0005-0000-0000-0000462C0000}"/>
    <cellStyle name="Komma 3 4 2 5 3" xfId="5320" xr:uid="{00000000-0005-0000-0000-0000472C0000}"/>
    <cellStyle name="Komma 3 4 2 5 3 2" xfId="10468" xr:uid="{00000000-0005-0000-0000-0000482C0000}"/>
    <cellStyle name="Komma 3 4 2 5 3 2 2" xfId="20022" xr:uid="{00000000-0005-0000-0000-0000492C0000}"/>
    <cellStyle name="Komma 3 4 2 5 3 3" xfId="15330" xr:uid="{00000000-0005-0000-0000-00004A2C0000}"/>
    <cellStyle name="Komma 3 4 2 5 4" xfId="7036" xr:uid="{00000000-0005-0000-0000-00004B2C0000}"/>
    <cellStyle name="Komma 3 4 2 5 4 2" xfId="16894" xr:uid="{00000000-0005-0000-0000-00004C2C0000}"/>
    <cellStyle name="Komma 3 4 2 5 5" xfId="12196" xr:uid="{00000000-0005-0000-0000-00004D2C0000}"/>
    <cellStyle name="Komma 3 4 2 6" xfId="2740" xr:uid="{00000000-0005-0000-0000-00004E2C0000}"/>
    <cellStyle name="Komma 3 4 2 6 2" xfId="7894" xr:uid="{00000000-0005-0000-0000-00004F2C0000}"/>
    <cellStyle name="Komma 3 4 2 6 2 2" xfId="17676" xr:uid="{00000000-0005-0000-0000-0000502C0000}"/>
    <cellStyle name="Komma 3 4 2 6 3" xfId="12982" xr:uid="{00000000-0005-0000-0000-0000512C0000}"/>
    <cellStyle name="Komma 3 4 2 7" xfId="4462" xr:uid="{00000000-0005-0000-0000-0000522C0000}"/>
    <cellStyle name="Komma 3 4 2 7 2" xfId="9610" xr:uid="{00000000-0005-0000-0000-0000532C0000}"/>
    <cellStyle name="Komma 3 4 2 7 2 2" xfId="19240" xr:uid="{00000000-0005-0000-0000-0000542C0000}"/>
    <cellStyle name="Komma 3 4 2 7 3" xfId="14548" xr:uid="{00000000-0005-0000-0000-0000552C0000}"/>
    <cellStyle name="Komma 3 4 2 8" xfId="6178" xr:uid="{00000000-0005-0000-0000-0000562C0000}"/>
    <cellStyle name="Komma 3 4 2 8 2" xfId="16112" xr:uid="{00000000-0005-0000-0000-0000572C0000}"/>
    <cellStyle name="Komma 3 4 2 9" xfId="11332" xr:uid="{00000000-0005-0000-0000-0000582C0000}"/>
    <cellStyle name="Komma 3 4 3" xfId="511" xr:uid="{00000000-0005-0000-0000-0000592C0000}"/>
    <cellStyle name="Komma 3 4 3 2" xfId="512" xr:uid="{00000000-0005-0000-0000-00005A2C0000}"/>
    <cellStyle name="Komma 3 4 3 2 2" xfId="1857" xr:uid="{00000000-0005-0000-0000-00005B2C0000}"/>
    <cellStyle name="Komma 3 4 3 2 2 2" xfId="3608" xr:uid="{00000000-0005-0000-0000-00005C2C0000}"/>
    <cellStyle name="Komma 3 4 3 2 2 2 2" xfId="8758" xr:uid="{00000000-0005-0000-0000-00005D2C0000}"/>
    <cellStyle name="Komma 3 4 3 2 2 2 2 2" xfId="18464" xr:uid="{00000000-0005-0000-0000-00005E2C0000}"/>
    <cellStyle name="Komma 3 4 3 2 2 2 3" xfId="13770" xr:uid="{00000000-0005-0000-0000-00005F2C0000}"/>
    <cellStyle name="Komma 3 4 3 2 2 3" xfId="5326" xr:uid="{00000000-0005-0000-0000-0000602C0000}"/>
    <cellStyle name="Komma 3 4 3 2 2 3 2" xfId="10474" xr:uid="{00000000-0005-0000-0000-0000612C0000}"/>
    <cellStyle name="Komma 3 4 3 2 2 3 2 2" xfId="20028" xr:uid="{00000000-0005-0000-0000-0000622C0000}"/>
    <cellStyle name="Komma 3 4 3 2 2 3 3" xfId="15336" xr:uid="{00000000-0005-0000-0000-0000632C0000}"/>
    <cellStyle name="Komma 3 4 3 2 2 4" xfId="7042" xr:uid="{00000000-0005-0000-0000-0000642C0000}"/>
    <cellStyle name="Komma 3 4 3 2 2 4 2" xfId="16900" xr:uid="{00000000-0005-0000-0000-0000652C0000}"/>
    <cellStyle name="Komma 3 4 3 2 2 5" xfId="12202" xr:uid="{00000000-0005-0000-0000-0000662C0000}"/>
    <cellStyle name="Komma 3 4 3 2 3" xfId="2746" xr:uid="{00000000-0005-0000-0000-0000672C0000}"/>
    <cellStyle name="Komma 3 4 3 2 3 2" xfId="7900" xr:uid="{00000000-0005-0000-0000-0000682C0000}"/>
    <cellStyle name="Komma 3 4 3 2 3 2 2" xfId="17682" xr:uid="{00000000-0005-0000-0000-0000692C0000}"/>
    <cellStyle name="Komma 3 4 3 2 3 3" xfId="12988" xr:uid="{00000000-0005-0000-0000-00006A2C0000}"/>
    <cellStyle name="Komma 3 4 3 2 4" xfId="4468" xr:uid="{00000000-0005-0000-0000-00006B2C0000}"/>
    <cellStyle name="Komma 3 4 3 2 4 2" xfId="9616" xr:uid="{00000000-0005-0000-0000-00006C2C0000}"/>
    <cellStyle name="Komma 3 4 3 2 4 2 2" xfId="19246" xr:uid="{00000000-0005-0000-0000-00006D2C0000}"/>
    <cellStyle name="Komma 3 4 3 2 4 3" xfId="14554" xr:uid="{00000000-0005-0000-0000-00006E2C0000}"/>
    <cellStyle name="Komma 3 4 3 2 5" xfId="6184" xr:uid="{00000000-0005-0000-0000-00006F2C0000}"/>
    <cellStyle name="Komma 3 4 3 2 5 2" xfId="16118" xr:uid="{00000000-0005-0000-0000-0000702C0000}"/>
    <cellStyle name="Komma 3 4 3 2 6" xfId="11338" xr:uid="{00000000-0005-0000-0000-0000712C0000}"/>
    <cellStyle name="Komma 3 4 3 3" xfId="1856" xr:uid="{00000000-0005-0000-0000-0000722C0000}"/>
    <cellStyle name="Komma 3 4 3 3 2" xfId="3607" xr:uid="{00000000-0005-0000-0000-0000732C0000}"/>
    <cellStyle name="Komma 3 4 3 3 2 2" xfId="8757" xr:uid="{00000000-0005-0000-0000-0000742C0000}"/>
    <cellStyle name="Komma 3 4 3 3 2 2 2" xfId="18463" xr:uid="{00000000-0005-0000-0000-0000752C0000}"/>
    <cellStyle name="Komma 3 4 3 3 2 3" xfId="13769" xr:uid="{00000000-0005-0000-0000-0000762C0000}"/>
    <cellStyle name="Komma 3 4 3 3 3" xfId="5325" xr:uid="{00000000-0005-0000-0000-0000772C0000}"/>
    <cellStyle name="Komma 3 4 3 3 3 2" xfId="10473" xr:uid="{00000000-0005-0000-0000-0000782C0000}"/>
    <cellStyle name="Komma 3 4 3 3 3 2 2" xfId="20027" xr:uid="{00000000-0005-0000-0000-0000792C0000}"/>
    <cellStyle name="Komma 3 4 3 3 3 3" xfId="15335" xr:uid="{00000000-0005-0000-0000-00007A2C0000}"/>
    <cellStyle name="Komma 3 4 3 3 4" xfId="7041" xr:uid="{00000000-0005-0000-0000-00007B2C0000}"/>
    <cellStyle name="Komma 3 4 3 3 4 2" xfId="16899" xr:uid="{00000000-0005-0000-0000-00007C2C0000}"/>
    <cellStyle name="Komma 3 4 3 3 5" xfId="12201" xr:uid="{00000000-0005-0000-0000-00007D2C0000}"/>
    <cellStyle name="Komma 3 4 3 4" xfId="2745" xr:uid="{00000000-0005-0000-0000-00007E2C0000}"/>
    <cellStyle name="Komma 3 4 3 4 2" xfId="7899" xr:uid="{00000000-0005-0000-0000-00007F2C0000}"/>
    <cellStyle name="Komma 3 4 3 4 2 2" xfId="17681" xr:uid="{00000000-0005-0000-0000-0000802C0000}"/>
    <cellStyle name="Komma 3 4 3 4 3" xfId="12987" xr:uid="{00000000-0005-0000-0000-0000812C0000}"/>
    <cellStyle name="Komma 3 4 3 5" xfId="4467" xr:uid="{00000000-0005-0000-0000-0000822C0000}"/>
    <cellStyle name="Komma 3 4 3 5 2" xfId="9615" xr:uid="{00000000-0005-0000-0000-0000832C0000}"/>
    <cellStyle name="Komma 3 4 3 5 2 2" xfId="19245" xr:uid="{00000000-0005-0000-0000-0000842C0000}"/>
    <cellStyle name="Komma 3 4 3 5 3" xfId="14553" xr:uid="{00000000-0005-0000-0000-0000852C0000}"/>
    <cellStyle name="Komma 3 4 3 6" xfId="6183" xr:uid="{00000000-0005-0000-0000-0000862C0000}"/>
    <cellStyle name="Komma 3 4 3 6 2" xfId="16117" xr:uid="{00000000-0005-0000-0000-0000872C0000}"/>
    <cellStyle name="Komma 3 4 3 7" xfId="11337" xr:uid="{00000000-0005-0000-0000-0000882C0000}"/>
    <cellStyle name="Komma 3 4 4" xfId="513" xr:uid="{00000000-0005-0000-0000-0000892C0000}"/>
    <cellStyle name="Komma 3 4 4 2" xfId="1858" xr:uid="{00000000-0005-0000-0000-00008A2C0000}"/>
    <cellStyle name="Komma 3 4 4 2 2" xfId="3609" xr:uid="{00000000-0005-0000-0000-00008B2C0000}"/>
    <cellStyle name="Komma 3 4 4 2 2 2" xfId="8759" xr:uid="{00000000-0005-0000-0000-00008C2C0000}"/>
    <cellStyle name="Komma 3 4 4 2 2 2 2" xfId="18465" xr:uid="{00000000-0005-0000-0000-00008D2C0000}"/>
    <cellStyle name="Komma 3 4 4 2 2 3" xfId="13771" xr:uid="{00000000-0005-0000-0000-00008E2C0000}"/>
    <cellStyle name="Komma 3 4 4 2 3" xfId="5327" xr:uid="{00000000-0005-0000-0000-00008F2C0000}"/>
    <cellStyle name="Komma 3 4 4 2 3 2" xfId="10475" xr:uid="{00000000-0005-0000-0000-0000902C0000}"/>
    <cellStyle name="Komma 3 4 4 2 3 2 2" xfId="20029" xr:uid="{00000000-0005-0000-0000-0000912C0000}"/>
    <cellStyle name="Komma 3 4 4 2 3 3" xfId="15337" xr:uid="{00000000-0005-0000-0000-0000922C0000}"/>
    <cellStyle name="Komma 3 4 4 2 4" xfId="7043" xr:uid="{00000000-0005-0000-0000-0000932C0000}"/>
    <cellStyle name="Komma 3 4 4 2 4 2" xfId="16901" xr:uid="{00000000-0005-0000-0000-0000942C0000}"/>
    <cellStyle name="Komma 3 4 4 2 5" xfId="12203" xr:uid="{00000000-0005-0000-0000-0000952C0000}"/>
    <cellStyle name="Komma 3 4 4 3" xfId="2747" xr:uid="{00000000-0005-0000-0000-0000962C0000}"/>
    <cellStyle name="Komma 3 4 4 3 2" xfId="7901" xr:uid="{00000000-0005-0000-0000-0000972C0000}"/>
    <cellStyle name="Komma 3 4 4 3 2 2" xfId="17683" xr:uid="{00000000-0005-0000-0000-0000982C0000}"/>
    <cellStyle name="Komma 3 4 4 3 3" xfId="12989" xr:uid="{00000000-0005-0000-0000-0000992C0000}"/>
    <cellStyle name="Komma 3 4 4 4" xfId="4469" xr:uid="{00000000-0005-0000-0000-00009A2C0000}"/>
    <cellStyle name="Komma 3 4 4 4 2" xfId="9617" xr:uid="{00000000-0005-0000-0000-00009B2C0000}"/>
    <cellStyle name="Komma 3 4 4 4 2 2" xfId="19247" xr:uid="{00000000-0005-0000-0000-00009C2C0000}"/>
    <cellStyle name="Komma 3 4 4 4 3" xfId="14555" xr:uid="{00000000-0005-0000-0000-00009D2C0000}"/>
    <cellStyle name="Komma 3 4 4 5" xfId="6185" xr:uid="{00000000-0005-0000-0000-00009E2C0000}"/>
    <cellStyle name="Komma 3 4 4 5 2" xfId="16119" xr:uid="{00000000-0005-0000-0000-00009F2C0000}"/>
    <cellStyle name="Komma 3 4 4 6" xfId="11339" xr:uid="{00000000-0005-0000-0000-0000A02C0000}"/>
    <cellStyle name="Komma 3 4 5" xfId="514" xr:uid="{00000000-0005-0000-0000-0000A12C0000}"/>
    <cellStyle name="Komma 3 4 5 2" xfId="1859" xr:uid="{00000000-0005-0000-0000-0000A22C0000}"/>
    <cellStyle name="Komma 3 4 5 2 2" xfId="3610" xr:uid="{00000000-0005-0000-0000-0000A32C0000}"/>
    <cellStyle name="Komma 3 4 5 2 2 2" xfId="8760" xr:uid="{00000000-0005-0000-0000-0000A42C0000}"/>
    <cellStyle name="Komma 3 4 5 2 2 2 2" xfId="18466" xr:uid="{00000000-0005-0000-0000-0000A52C0000}"/>
    <cellStyle name="Komma 3 4 5 2 2 3" xfId="13772" xr:uid="{00000000-0005-0000-0000-0000A62C0000}"/>
    <cellStyle name="Komma 3 4 5 2 3" xfId="5328" xr:uid="{00000000-0005-0000-0000-0000A72C0000}"/>
    <cellStyle name="Komma 3 4 5 2 3 2" xfId="10476" xr:uid="{00000000-0005-0000-0000-0000A82C0000}"/>
    <cellStyle name="Komma 3 4 5 2 3 2 2" xfId="20030" xr:uid="{00000000-0005-0000-0000-0000A92C0000}"/>
    <cellStyle name="Komma 3 4 5 2 3 3" xfId="15338" xr:uid="{00000000-0005-0000-0000-0000AA2C0000}"/>
    <cellStyle name="Komma 3 4 5 2 4" xfId="7044" xr:uid="{00000000-0005-0000-0000-0000AB2C0000}"/>
    <cellStyle name="Komma 3 4 5 2 4 2" xfId="16902" xr:uid="{00000000-0005-0000-0000-0000AC2C0000}"/>
    <cellStyle name="Komma 3 4 5 2 5" xfId="12204" xr:uid="{00000000-0005-0000-0000-0000AD2C0000}"/>
    <cellStyle name="Komma 3 4 5 3" xfId="2748" xr:uid="{00000000-0005-0000-0000-0000AE2C0000}"/>
    <cellStyle name="Komma 3 4 5 3 2" xfId="7902" xr:uid="{00000000-0005-0000-0000-0000AF2C0000}"/>
    <cellStyle name="Komma 3 4 5 3 2 2" xfId="17684" xr:uid="{00000000-0005-0000-0000-0000B02C0000}"/>
    <cellStyle name="Komma 3 4 5 3 3" xfId="12990" xr:uid="{00000000-0005-0000-0000-0000B12C0000}"/>
    <cellStyle name="Komma 3 4 5 4" xfId="4470" xr:uid="{00000000-0005-0000-0000-0000B22C0000}"/>
    <cellStyle name="Komma 3 4 5 4 2" xfId="9618" xr:uid="{00000000-0005-0000-0000-0000B32C0000}"/>
    <cellStyle name="Komma 3 4 5 4 2 2" xfId="19248" xr:uid="{00000000-0005-0000-0000-0000B42C0000}"/>
    <cellStyle name="Komma 3 4 5 4 3" xfId="14556" xr:uid="{00000000-0005-0000-0000-0000B52C0000}"/>
    <cellStyle name="Komma 3 4 5 5" xfId="6186" xr:uid="{00000000-0005-0000-0000-0000B62C0000}"/>
    <cellStyle name="Komma 3 4 5 5 2" xfId="16120" xr:uid="{00000000-0005-0000-0000-0000B72C0000}"/>
    <cellStyle name="Komma 3 4 5 6" xfId="11340" xr:uid="{00000000-0005-0000-0000-0000B82C0000}"/>
    <cellStyle name="Komma 3 4 6" xfId="1850" xr:uid="{00000000-0005-0000-0000-0000B92C0000}"/>
    <cellStyle name="Komma 3 4 6 2" xfId="3601" xr:uid="{00000000-0005-0000-0000-0000BA2C0000}"/>
    <cellStyle name="Komma 3 4 6 2 2" xfId="8751" xr:uid="{00000000-0005-0000-0000-0000BB2C0000}"/>
    <cellStyle name="Komma 3 4 6 2 2 2" xfId="18457" xr:uid="{00000000-0005-0000-0000-0000BC2C0000}"/>
    <cellStyle name="Komma 3 4 6 2 3" xfId="13763" xr:uid="{00000000-0005-0000-0000-0000BD2C0000}"/>
    <cellStyle name="Komma 3 4 6 3" xfId="5319" xr:uid="{00000000-0005-0000-0000-0000BE2C0000}"/>
    <cellStyle name="Komma 3 4 6 3 2" xfId="10467" xr:uid="{00000000-0005-0000-0000-0000BF2C0000}"/>
    <cellStyle name="Komma 3 4 6 3 2 2" xfId="20021" xr:uid="{00000000-0005-0000-0000-0000C02C0000}"/>
    <cellStyle name="Komma 3 4 6 3 3" xfId="15329" xr:uid="{00000000-0005-0000-0000-0000C12C0000}"/>
    <cellStyle name="Komma 3 4 6 4" xfId="7035" xr:uid="{00000000-0005-0000-0000-0000C22C0000}"/>
    <cellStyle name="Komma 3 4 6 4 2" xfId="16893" xr:uid="{00000000-0005-0000-0000-0000C32C0000}"/>
    <cellStyle name="Komma 3 4 6 5" xfId="12195" xr:uid="{00000000-0005-0000-0000-0000C42C0000}"/>
    <cellStyle name="Komma 3 4 7" xfId="2739" xr:uid="{00000000-0005-0000-0000-0000C52C0000}"/>
    <cellStyle name="Komma 3 4 7 2" xfId="7893" xr:uid="{00000000-0005-0000-0000-0000C62C0000}"/>
    <cellStyle name="Komma 3 4 7 2 2" xfId="17675" xr:uid="{00000000-0005-0000-0000-0000C72C0000}"/>
    <cellStyle name="Komma 3 4 7 3" xfId="12981" xr:uid="{00000000-0005-0000-0000-0000C82C0000}"/>
    <cellStyle name="Komma 3 4 8" xfId="4461" xr:uid="{00000000-0005-0000-0000-0000C92C0000}"/>
    <cellStyle name="Komma 3 4 8 2" xfId="9609" xr:uid="{00000000-0005-0000-0000-0000CA2C0000}"/>
    <cellStyle name="Komma 3 4 8 2 2" xfId="19239" xr:uid="{00000000-0005-0000-0000-0000CB2C0000}"/>
    <cellStyle name="Komma 3 4 8 3" xfId="14547" xr:uid="{00000000-0005-0000-0000-0000CC2C0000}"/>
    <cellStyle name="Komma 3 4 9" xfId="6177" xr:uid="{00000000-0005-0000-0000-0000CD2C0000}"/>
    <cellStyle name="Komma 3 4 9 2" xfId="16111" xr:uid="{00000000-0005-0000-0000-0000CE2C0000}"/>
    <cellStyle name="Komma 3 5" xfId="515" xr:uid="{00000000-0005-0000-0000-0000CF2C0000}"/>
    <cellStyle name="Komma 3 5 10" xfId="11341" xr:uid="{00000000-0005-0000-0000-0000D02C0000}"/>
    <cellStyle name="Komma 3 5 2" xfId="516" xr:uid="{00000000-0005-0000-0000-0000D12C0000}"/>
    <cellStyle name="Komma 3 5 2 2" xfId="517" xr:uid="{00000000-0005-0000-0000-0000D22C0000}"/>
    <cellStyle name="Komma 3 5 2 2 2" xfId="518" xr:uid="{00000000-0005-0000-0000-0000D32C0000}"/>
    <cellStyle name="Komma 3 5 2 2 2 2" xfId="1863" xr:uid="{00000000-0005-0000-0000-0000D42C0000}"/>
    <cellStyle name="Komma 3 5 2 2 2 2 2" xfId="3614" xr:uid="{00000000-0005-0000-0000-0000D52C0000}"/>
    <cellStyle name="Komma 3 5 2 2 2 2 2 2" xfId="8764" xr:uid="{00000000-0005-0000-0000-0000D62C0000}"/>
    <cellStyle name="Komma 3 5 2 2 2 2 2 2 2" xfId="18470" xr:uid="{00000000-0005-0000-0000-0000D72C0000}"/>
    <cellStyle name="Komma 3 5 2 2 2 2 2 3" xfId="13776" xr:uid="{00000000-0005-0000-0000-0000D82C0000}"/>
    <cellStyle name="Komma 3 5 2 2 2 2 3" xfId="5332" xr:uid="{00000000-0005-0000-0000-0000D92C0000}"/>
    <cellStyle name="Komma 3 5 2 2 2 2 3 2" xfId="10480" xr:uid="{00000000-0005-0000-0000-0000DA2C0000}"/>
    <cellStyle name="Komma 3 5 2 2 2 2 3 2 2" xfId="20034" xr:uid="{00000000-0005-0000-0000-0000DB2C0000}"/>
    <cellStyle name="Komma 3 5 2 2 2 2 3 3" xfId="15342" xr:uid="{00000000-0005-0000-0000-0000DC2C0000}"/>
    <cellStyle name="Komma 3 5 2 2 2 2 4" xfId="7048" xr:uid="{00000000-0005-0000-0000-0000DD2C0000}"/>
    <cellStyle name="Komma 3 5 2 2 2 2 4 2" xfId="16906" xr:uid="{00000000-0005-0000-0000-0000DE2C0000}"/>
    <cellStyle name="Komma 3 5 2 2 2 2 5" xfId="12208" xr:uid="{00000000-0005-0000-0000-0000DF2C0000}"/>
    <cellStyle name="Komma 3 5 2 2 2 3" xfId="2752" xr:uid="{00000000-0005-0000-0000-0000E02C0000}"/>
    <cellStyle name="Komma 3 5 2 2 2 3 2" xfId="7906" xr:uid="{00000000-0005-0000-0000-0000E12C0000}"/>
    <cellStyle name="Komma 3 5 2 2 2 3 2 2" xfId="17688" xr:uid="{00000000-0005-0000-0000-0000E22C0000}"/>
    <cellStyle name="Komma 3 5 2 2 2 3 3" xfId="12994" xr:uid="{00000000-0005-0000-0000-0000E32C0000}"/>
    <cellStyle name="Komma 3 5 2 2 2 4" xfId="4474" xr:uid="{00000000-0005-0000-0000-0000E42C0000}"/>
    <cellStyle name="Komma 3 5 2 2 2 4 2" xfId="9622" xr:uid="{00000000-0005-0000-0000-0000E52C0000}"/>
    <cellStyle name="Komma 3 5 2 2 2 4 2 2" xfId="19252" xr:uid="{00000000-0005-0000-0000-0000E62C0000}"/>
    <cellStyle name="Komma 3 5 2 2 2 4 3" xfId="14560" xr:uid="{00000000-0005-0000-0000-0000E72C0000}"/>
    <cellStyle name="Komma 3 5 2 2 2 5" xfId="6190" xr:uid="{00000000-0005-0000-0000-0000E82C0000}"/>
    <cellStyle name="Komma 3 5 2 2 2 5 2" xfId="16124" xr:uid="{00000000-0005-0000-0000-0000E92C0000}"/>
    <cellStyle name="Komma 3 5 2 2 2 6" xfId="11344" xr:uid="{00000000-0005-0000-0000-0000EA2C0000}"/>
    <cellStyle name="Komma 3 5 2 2 3" xfId="1862" xr:uid="{00000000-0005-0000-0000-0000EB2C0000}"/>
    <cellStyle name="Komma 3 5 2 2 3 2" xfId="3613" xr:uid="{00000000-0005-0000-0000-0000EC2C0000}"/>
    <cellStyle name="Komma 3 5 2 2 3 2 2" xfId="8763" xr:uid="{00000000-0005-0000-0000-0000ED2C0000}"/>
    <cellStyle name="Komma 3 5 2 2 3 2 2 2" xfId="18469" xr:uid="{00000000-0005-0000-0000-0000EE2C0000}"/>
    <cellStyle name="Komma 3 5 2 2 3 2 3" xfId="13775" xr:uid="{00000000-0005-0000-0000-0000EF2C0000}"/>
    <cellStyle name="Komma 3 5 2 2 3 3" xfId="5331" xr:uid="{00000000-0005-0000-0000-0000F02C0000}"/>
    <cellStyle name="Komma 3 5 2 2 3 3 2" xfId="10479" xr:uid="{00000000-0005-0000-0000-0000F12C0000}"/>
    <cellStyle name="Komma 3 5 2 2 3 3 2 2" xfId="20033" xr:uid="{00000000-0005-0000-0000-0000F22C0000}"/>
    <cellStyle name="Komma 3 5 2 2 3 3 3" xfId="15341" xr:uid="{00000000-0005-0000-0000-0000F32C0000}"/>
    <cellStyle name="Komma 3 5 2 2 3 4" xfId="7047" xr:uid="{00000000-0005-0000-0000-0000F42C0000}"/>
    <cellStyle name="Komma 3 5 2 2 3 4 2" xfId="16905" xr:uid="{00000000-0005-0000-0000-0000F52C0000}"/>
    <cellStyle name="Komma 3 5 2 2 3 5" xfId="12207" xr:uid="{00000000-0005-0000-0000-0000F62C0000}"/>
    <cellStyle name="Komma 3 5 2 2 4" xfId="2751" xr:uid="{00000000-0005-0000-0000-0000F72C0000}"/>
    <cellStyle name="Komma 3 5 2 2 4 2" xfId="7905" xr:uid="{00000000-0005-0000-0000-0000F82C0000}"/>
    <cellStyle name="Komma 3 5 2 2 4 2 2" xfId="17687" xr:uid="{00000000-0005-0000-0000-0000F92C0000}"/>
    <cellStyle name="Komma 3 5 2 2 4 3" xfId="12993" xr:uid="{00000000-0005-0000-0000-0000FA2C0000}"/>
    <cellStyle name="Komma 3 5 2 2 5" xfId="4473" xr:uid="{00000000-0005-0000-0000-0000FB2C0000}"/>
    <cellStyle name="Komma 3 5 2 2 5 2" xfId="9621" xr:uid="{00000000-0005-0000-0000-0000FC2C0000}"/>
    <cellStyle name="Komma 3 5 2 2 5 2 2" xfId="19251" xr:uid="{00000000-0005-0000-0000-0000FD2C0000}"/>
    <cellStyle name="Komma 3 5 2 2 5 3" xfId="14559" xr:uid="{00000000-0005-0000-0000-0000FE2C0000}"/>
    <cellStyle name="Komma 3 5 2 2 6" xfId="6189" xr:uid="{00000000-0005-0000-0000-0000FF2C0000}"/>
    <cellStyle name="Komma 3 5 2 2 6 2" xfId="16123" xr:uid="{00000000-0005-0000-0000-0000002D0000}"/>
    <cellStyle name="Komma 3 5 2 2 7" xfId="11343" xr:uid="{00000000-0005-0000-0000-0000012D0000}"/>
    <cellStyle name="Komma 3 5 2 3" xfId="519" xr:uid="{00000000-0005-0000-0000-0000022D0000}"/>
    <cellStyle name="Komma 3 5 2 3 2" xfId="1864" xr:uid="{00000000-0005-0000-0000-0000032D0000}"/>
    <cellStyle name="Komma 3 5 2 3 2 2" xfId="3615" xr:uid="{00000000-0005-0000-0000-0000042D0000}"/>
    <cellStyle name="Komma 3 5 2 3 2 2 2" xfId="8765" xr:uid="{00000000-0005-0000-0000-0000052D0000}"/>
    <cellStyle name="Komma 3 5 2 3 2 2 2 2" xfId="18471" xr:uid="{00000000-0005-0000-0000-0000062D0000}"/>
    <cellStyle name="Komma 3 5 2 3 2 2 3" xfId="13777" xr:uid="{00000000-0005-0000-0000-0000072D0000}"/>
    <cellStyle name="Komma 3 5 2 3 2 3" xfId="5333" xr:uid="{00000000-0005-0000-0000-0000082D0000}"/>
    <cellStyle name="Komma 3 5 2 3 2 3 2" xfId="10481" xr:uid="{00000000-0005-0000-0000-0000092D0000}"/>
    <cellStyle name="Komma 3 5 2 3 2 3 2 2" xfId="20035" xr:uid="{00000000-0005-0000-0000-00000A2D0000}"/>
    <cellStyle name="Komma 3 5 2 3 2 3 3" xfId="15343" xr:uid="{00000000-0005-0000-0000-00000B2D0000}"/>
    <cellStyle name="Komma 3 5 2 3 2 4" xfId="7049" xr:uid="{00000000-0005-0000-0000-00000C2D0000}"/>
    <cellStyle name="Komma 3 5 2 3 2 4 2" xfId="16907" xr:uid="{00000000-0005-0000-0000-00000D2D0000}"/>
    <cellStyle name="Komma 3 5 2 3 2 5" xfId="12209" xr:uid="{00000000-0005-0000-0000-00000E2D0000}"/>
    <cellStyle name="Komma 3 5 2 3 3" xfId="2753" xr:uid="{00000000-0005-0000-0000-00000F2D0000}"/>
    <cellStyle name="Komma 3 5 2 3 3 2" xfId="7907" xr:uid="{00000000-0005-0000-0000-0000102D0000}"/>
    <cellStyle name="Komma 3 5 2 3 3 2 2" xfId="17689" xr:uid="{00000000-0005-0000-0000-0000112D0000}"/>
    <cellStyle name="Komma 3 5 2 3 3 3" xfId="12995" xr:uid="{00000000-0005-0000-0000-0000122D0000}"/>
    <cellStyle name="Komma 3 5 2 3 4" xfId="4475" xr:uid="{00000000-0005-0000-0000-0000132D0000}"/>
    <cellStyle name="Komma 3 5 2 3 4 2" xfId="9623" xr:uid="{00000000-0005-0000-0000-0000142D0000}"/>
    <cellStyle name="Komma 3 5 2 3 4 2 2" xfId="19253" xr:uid="{00000000-0005-0000-0000-0000152D0000}"/>
    <cellStyle name="Komma 3 5 2 3 4 3" xfId="14561" xr:uid="{00000000-0005-0000-0000-0000162D0000}"/>
    <cellStyle name="Komma 3 5 2 3 5" xfId="6191" xr:uid="{00000000-0005-0000-0000-0000172D0000}"/>
    <cellStyle name="Komma 3 5 2 3 5 2" xfId="16125" xr:uid="{00000000-0005-0000-0000-0000182D0000}"/>
    <cellStyle name="Komma 3 5 2 3 6" xfId="11345" xr:uid="{00000000-0005-0000-0000-0000192D0000}"/>
    <cellStyle name="Komma 3 5 2 4" xfId="520" xr:uid="{00000000-0005-0000-0000-00001A2D0000}"/>
    <cellStyle name="Komma 3 5 2 4 2" xfId="1865" xr:uid="{00000000-0005-0000-0000-00001B2D0000}"/>
    <cellStyle name="Komma 3 5 2 4 2 2" xfId="3616" xr:uid="{00000000-0005-0000-0000-00001C2D0000}"/>
    <cellStyle name="Komma 3 5 2 4 2 2 2" xfId="8766" xr:uid="{00000000-0005-0000-0000-00001D2D0000}"/>
    <cellStyle name="Komma 3 5 2 4 2 2 2 2" xfId="18472" xr:uid="{00000000-0005-0000-0000-00001E2D0000}"/>
    <cellStyle name="Komma 3 5 2 4 2 2 3" xfId="13778" xr:uid="{00000000-0005-0000-0000-00001F2D0000}"/>
    <cellStyle name="Komma 3 5 2 4 2 3" xfId="5334" xr:uid="{00000000-0005-0000-0000-0000202D0000}"/>
    <cellStyle name="Komma 3 5 2 4 2 3 2" xfId="10482" xr:uid="{00000000-0005-0000-0000-0000212D0000}"/>
    <cellStyle name="Komma 3 5 2 4 2 3 2 2" xfId="20036" xr:uid="{00000000-0005-0000-0000-0000222D0000}"/>
    <cellStyle name="Komma 3 5 2 4 2 3 3" xfId="15344" xr:uid="{00000000-0005-0000-0000-0000232D0000}"/>
    <cellStyle name="Komma 3 5 2 4 2 4" xfId="7050" xr:uid="{00000000-0005-0000-0000-0000242D0000}"/>
    <cellStyle name="Komma 3 5 2 4 2 4 2" xfId="16908" xr:uid="{00000000-0005-0000-0000-0000252D0000}"/>
    <cellStyle name="Komma 3 5 2 4 2 5" xfId="12210" xr:uid="{00000000-0005-0000-0000-0000262D0000}"/>
    <cellStyle name="Komma 3 5 2 4 3" xfId="2754" xr:uid="{00000000-0005-0000-0000-0000272D0000}"/>
    <cellStyle name="Komma 3 5 2 4 3 2" xfId="7908" xr:uid="{00000000-0005-0000-0000-0000282D0000}"/>
    <cellStyle name="Komma 3 5 2 4 3 2 2" xfId="17690" xr:uid="{00000000-0005-0000-0000-0000292D0000}"/>
    <cellStyle name="Komma 3 5 2 4 3 3" xfId="12996" xr:uid="{00000000-0005-0000-0000-00002A2D0000}"/>
    <cellStyle name="Komma 3 5 2 4 4" xfId="4476" xr:uid="{00000000-0005-0000-0000-00002B2D0000}"/>
    <cellStyle name="Komma 3 5 2 4 4 2" xfId="9624" xr:uid="{00000000-0005-0000-0000-00002C2D0000}"/>
    <cellStyle name="Komma 3 5 2 4 4 2 2" xfId="19254" xr:uid="{00000000-0005-0000-0000-00002D2D0000}"/>
    <cellStyle name="Komma 3 5 2 4 4 3" xfId="14562" xr:uid="{00000000-0005-0000-0000-00002E2D0000}"/>
    <cellStyle name="Komma 3 5 2 4 5" xfId="6192" xr:uid="{00000000-0005-0000-0000-00002F2D0000}"/>
    <cellStyle name="Komma 3 5 2 4 5 2" xfId="16126" xr:uid="{00000000-0005-0000-0000-0000302D0000}"/>
    <cellStyle name="Komma 3 5 2 4 6" xfId="11346" xr:uid="{00000000-0005-0000-0000-0000312D0000}"/>
    <cellStyle name="Komma 3 5 2 5" xfId="1861" xr:uid="{00000000-0005-0000-0000-0000322D0000}"/>
    <cellStyle name="Komma 3 5 2 5 2" xfId="3612" xr:uid="{00000000-0005-0000-0000-0000332D0000}"/>
    <cellStyle name="Komma 3 5 2 5 2 2" xfId="8762" xr:uid="{00000000-0005-0000-0000-0000342D0000}"/>
    <cellStyle name="Komma 3 5 2 5 2 2 2" xfId="18468" xr:uid="{00000000-0005-0000-0000-0000352D0000}"/>
    <cellStyle name="Komma 3 5 2 5 2 3" xfId="13774" xr:uid="{00000000-0005-0000-0000-0000362D0000}"/>
    <cellStyle name="Komma 3 5 2 5 3" xfId="5330" xr:uid="{00000000-0005-0000-0000-0000372D0000}"/>
    <cellStyle name="Komma 3 5 2 5 3 2" xfId="10478" xr:uid="{00000000-0005-0000-0000-0000382D0000}"/>
    <cellStyle name="Komma 3 5 2 5 3 2 2" xfId="20032" xr:uid="{00000000-0005-0000-0000-0000392D0000}"/>
    <cellStyle name="Komma 3 5 2 5 3 3" xfId="15340" xr:uid="{00000000-0005-0000-0000-00003A2D0000}"/>
    <cellStyle name="Komma 3 5 2 5 4" xfId="7046" xr:uid="{00000000-0005-0000-0000-00003B2D0000}"/>
    <cellStyle name="Komma 3 5 2 5 4 2" xfId="16904" xr:uid="{00000000-0005-0000-0000-00003C2D0000}"/>
    <cellStyle name="Komma 3 5 2 5 5" xfId="12206" xr:uid="{00000000-0005-0000-0000-00003D2D0000}"/>
    <cellStyle name="Komma 3 5 2 6" xfId="2750" xr:uid="{00000000-0005-0000-0000-00003E2D0000}"/>
    <cellStyle name="Komma 3 5 2 6 2" xfId="7904" xr:uid="{00000000-0005-0000-0000-00003F2D0000}"/>
    <cellStyle name="Komma 3 5 2 6 2 2" xfId="17686" xr:uid="{00000000-0005-0000-0000-0000402D0000}"/>
    <cellStyle name="Komma 3 5 2 6 3" xfId="12992" xr:uid="{00000000-0005-0000-0000-0000412D0000}"/>
    <cellStyle name="Komma 3 5 2 7" xfId="4472" xr:uid="{00000000-0005-0000-0000-0000422D0000}"/>
    <cellStyle name="Komma 3 5 2 7 2" xfId="9620" xr:uid="{00000000-0005-0000-0000-0000432D0000}"/>
    <cellStyle name="Komma 3 5 2 7 2 2" xfId="19250" xr:uid="{00000000-0005-0000-0000-0000442D0000}"/>
    <cellStyle name="Komma 3 5 2 7 3" xfId="14558" xr:uid="{00000000-0005-0000-0000-0000452D0000}"/>
    <cellStyle name="Komma 3 5 2 8" xfId="6188" xr:uid="{00000000-0005-0000-0000-0000462D0000}"/>
    <cellStyle name="Komma 3 5 2 8 2" xfId="16122" xr:uid="{00000000-0005-0000-0000-0000472D0000}"/>
    <cellStyle name="Komma 3 5 2 9" xfId="11342" xr:uid="{00000000-0005-0000-0000-0000482D0000}"/>
    <cellStyle name="Komma 3 5 3" xfId="521" xr:uid="{00000000-0005-0000-0000-0000492D0000}"/>
    <cellStyle name="Komma 3 5 3 2" xfId="522" xr:uid="{00000000-0005-0000-0000-00004A2D0000}"/>
    <cellStyle name="Komma 3 5 3 2 2" xfId="1867" xr:uid="{00000000-0005-0000-0000-00004B2D0000}"/>
    <cellStyle name="Komma 3 5 3 2 2 2" xfId="3618" xr:uid="{00000000-0005-0000-0000-00004C2D0000}"/>
    <cellStyle name="Komma 3 5 3 2 2 2 2" xfId="8768" xr:uid="{00000000-0005-0000-0000-00004D2D0000}"/>
    <cellStyle name="Komma 3 5 3 2 2 2 2 2" xfId="18474" xr:uid="{00000000-0005-0000-0000-00004E2D0000}"/>
    <cellStyle name="Komma 3 5 3 2 2 2 3" xfId="13780" xr:uid="{00000000-0005-0000-0000-00004F2D0000}"/>
    <cellStyle name="Komma 3 5 3 2 2 3" xfId="5336" xr:uid="{00000000-0005-0000-0000-0000502D0000}"/>
    <cellStyle name="Komma 3 5 3 2 2 3 2" xfId="10484" xr:uid="{00000000-0005-0000-0000-0000512D0000}"/>
    <cellStyle name="Komma 3 5 3 2 2 3 2 2" xfId="20038" xr:uid="{00000000-0005-0000-0000-0000522D0000}"/>
    <cellStyle name="Komma 3 5 3 2 2 3 3" xfId="15346" xr:uid="{00000000-0005-0000-0000-0000532D0000}"/>
    <cellStyle name="Komma 3 5 3 2 2 4" xfId="7052" xr:uid="{00000000-0005-0000-0000-0000542D0000}"/>
    <cellStyle name="Komma 3 5 3 2 2 4 2" xfId="16910" xr:uid="{00000000-0005-0000-0000-0000552D0000}"/>
    <cellStyle name="Komma 3 5 3 2 2 5" xfId="12212" xr:uid="{00000000-0005-0000-0000-0000562D0000}"/>
    <cellStyle name="Komma 3 5 3 2 3" xfId="2756" xr:uid="{00000000-0005-0000-0000-0000572D0000}"/>
    <cellStyle name="Komma 3 5 3 2 3 2" xfId="7910" xr:uid="{00000000-0005-0000-0000-0000582D0000}"/>
    <cellStyle name="Komma 3 5 3 2 3 2 2" xfId="17692" xr:uid="{00000000-0005-0000-0000-0000592D0000}"/>
    <cellStyle name="Komma 3 5 3 2 3 3" xfId="12998" xr:uid="{00000000-0005-0000-0000-00005A2D0000}"/>
    <cellStyle name="Komma 3 5 3 2 4" xfId="4478" xr:uid="{00000000-0005-0000-0000-00005B2D0000}"/>
    <cellStyle name="Komma 3 5 3 2 4 2" xfId="9626" xr:uid="{00000000-0005-0000-0000-00005C2D0000}"/>
    <cellStyle name="Komma 3 5 3 2 4 2 2" xfId="19256" xr:uid="{00000000-0005-0000-0000-00005D2D0000}"/>
    <cellStyle name="Komma 3 5 3 2 4 3" xfId="14564" xr:uid="{00000000-0005-0000-0000-00005E2D0000}"/>
    <cellStyle name="Komma 3 5 3 2 5" xfId="6194" xr:uid="{00000000-0005-0000-0000-00005F2D0000}"/>
    <cellStyle name="Komma 3 5 3 2 5 2" xfId="16128" xr:uid="{00000000-0005-0000-0000-0000602D0000}"/>
    <cellStyle name="Komma 3 5 3 2 6" xfId="11348" xr:uid="{00000000-0005-0000-0000-0000612D0000}"/>
    <cellStyle name="Komma 3 5 3 3" xfId="1866" xr:uid="{00000000-0005-0000-0000-0000622D0000}"/>
    <cellStyle name="Komma 3 5 3 3 2" xfId="3617" xr:uid="{00000000-0005-0000-0000-0000632D0000}"/>
    <cellStyle name="Komma 3 5 3 3 2 2" xfId="8767" xr:uid="{00000000-0005-0000-0000-0000642D0000}"/>
    <cellStyle name="Komma 3 5 3 3 2 2 2" xfId="18473" xr:uid="{00000000-0005-0000-0000-0000652D0000}"/>
    <cellStyle name="Komma 3 5 3 3 2 3" xfId="13779" xr:uid="{00000000-0005-0000-0000-0000662D0000}"/>
    <cellStyle name="Komma 3 5 3 3 3" xfId="5335" xr:uid="{00000000-0005-0000-0000-0000672D0000}"/>
    <cellStyle name="Komma 3 5 3 3 3 2" xfId="10483" xr:uid="{00000000-0005-0000-0000-0000682D0000}"/>
    <cellStyle name="Komma 3 5 3 3 3 2 2" xfId="20037" xr:uid="{00000000-0005-0000-0000-0000692D0000}"/>
    <cellStyle name="Komma 3 5 3 3 3 3" xfId="15345" xr:uid="{00000000-0005-0000-0000-00006A2D0000}"/>
    <cellStyle name="Komma 3 5 3 3 4" xfId="7051" xr:uid="{00000000-0005-0000-0000-00006B2D0000}"/>
    <cellStyle name="Komma 3 5 3 3 4 2" xfId="16909" xr:uid="{00000000-0005-0000-0000-00006C2D0000}"/>
    <cellStyle name="Komma 3 5 3 3 5" xfId="12211" xr:uid="{00000000-0005-0000-0000-00006D2D0000}"/>
    <cellStyle name="Komma 3 5 3 4" xfId="2755" xr:uid="{00000000-0005-0000-0000-00006E2D0000}"/>
    <cellStyle name="Komma 3 5 3 4 2" xfId="7909" xr:uid="{00000000-0005-0000-0000-00006F2D0000}"/>
    <cellStyle name="Komma 3 5 3 4 2 2" xfId="17691" xr:uid="{00000000-0005-0000-0000-0000702D0000}"/>
    <cellStyle name="Komma 3 5 3 4 3" xfId="12997" xr:uid="{00000000-0005-0000-0000-0000712D0000}"/>
    <cellStyle name="Komma 3 5 3 5" xfId="4477" xr:uid="{00000000-0005-0000-0000-0000722D0000}"/>
    <cellStyle name="Komma 3 5 3 5 2" xfId="9625" xr:uid="{00000000-0005-0000-0000-0000732D0000}"/>
    <cellStyle name="Komma 3 5 3 5 2 2" xfId="19255" xr:uid="{00000000-0005-0000-0000-0000742D0000}"/>
    <cellStyle name="Komma 3 5 3 5 3" xfId="14563" xr:uid="{00000000-0005-0000-0000-0000752D0000}"/>
    <cellStyle name="Komma 3 5 3 6" xfId="6193" xr:uid="{00000000-0005-0000-0000-0000762D0000}"/>
    <cellStyle name="Komma 3 5 3 6 2" xfId="16127" xr:uid="{00000000-0005-0000-0000-0000772D0000}"/>
    <cellStyle name="Komma 3 5 3 7" xfId="11347" xr:uid="{00000000-0005-0000-0000-0000782D0000}"/>
    <cellStyle name="Komma 3 5 4" xfId="523" xr:uid="{00000000-0005-0000-0000-0000792D0000}"/>
    <cellStyle name="Komma 3 5 4 2" xfId="1868" xr:uid="{00000000-0005-0000-0000-00007A2D0000}"/>
    <cellStyle name="Komma 3 5 4 2 2" xfId="3619" xr:uid="{00000000-0005-0000-0000-00007B2D0000}"/>
    <cellStyle name="Komma 3 5 4 2 2 2" xfId="8769" xr:uid="{00000000-0005-0000-0000-00007C2D0000}"/>
    <cellStyle name="Komma 3 5 4 2 2 2 2" xfId="18475" xr:uid="{00000000-0005-0000-0000-00007D2D0000}"/>
    <cellStyle name="Komma 3 5 4 2 2 3" xfId="13781" xr:uid="{00000000-0005-0000-0000-00007E2D0000}"/>
    <cellStyle name="Komma 3 5 4 2 3" xfId="5337" xr:uid="{00000000-0005-0000-0000-00007F2D0000}"/>
    <cellStyle name="Komma 3 5 4 2 3 2" xfId="10485" xr:uid="{00000000-0005-0000-0000-0000802D0000}"/>
    <cellStyle name="Komma 3 5 4 2 3 2 2" xfId="20039" xr:uid="{00000000-0005-0000-0000-0000812D0000}"/>
    <cellStyle name="Komma 3 5 4 2 3 3" xfId="15347" xr:uid="{00000000-0005-0000-0000-0000822D0000}"/>
    <cellStyle name="Komma 3 5 4 2 4" xfId="7053" xr:uid="{00000000-0005-0000-0000-0000832D0000}"/>
    <cellStyle name="Komma 3 5 4 2 4 2" xfId="16911" xr:uid="{00000000-0005-0000-0000-0000842D0000}"/>
    <cellStyle name="Komma 3 5 4 2 5" xfId="12213" xr:uid="{00000000-0005-0000-0000-0000852D0000}"/>
    <cellStyle name="Komma 3 5 4 3" xfId="2757" xr:uid="{00000000-0005-0000-0000-0000862D0000}"/>
    <cellStyle name="Komma 3 5 4 3 2" xfId="7911" xr:uid="{00000000-0005-0000-0000-0000872D0000}"/>
    <cellStyle name="Komma 3 5 4 3 2 2" xfId="17693" xr:uid="{00000000-0005-0000-0000-0000882D0000}"/>
    <cellStyle name="Komma 3 5 4 3 3" xfId="12999" xr:uid="{00000000-0005-0000-0000-0000892D0000}"/>
    <cellStyle name="Komma 3 5 4 4" xfId="4479" xr:uid="{00000000-0005-0000-0000-00008A2D0000}"/>
    <cellStyle name="Komma 3 5 4 4 2" xfId="9627" xr:uid="{00000000-0005-0000-0000-00008B2D0000}"/>
    <cellStyle name="Komma 3 5 4 4 2 2" xfId="19257" xr:uid="{00000000-0005-0000-0000-00008C2D0000}"/>
    <cellStyle name="Komma 3 5 4 4 3" xfId="14565" xr:uid="{00000000-0005-0000-0000-00008D2D0000}"/>
    <cellStyle name="Komma 3 5 4 5" xfId="6195" xr:uid="{00000000-0005-0000-0000-00008E2D0000}"/>
    <cellStyle name="Komma 3 5 4 5 2" xfId="16129" xr:uid="{00000000-0005-0000-0000-00008F2D0000}"/>
    <cellStyle name="Komma 3 5 4 6" xfId="11349" xr:uid="{00000000-0005-0000-0000-0000902D0000}"/>
    <cellStyle name="Komma 3 5 5" xfId="524" xr:uid="{00000000-0005-0000-0000-0000912D0000}"/>
    <cellStyle name="Komma 3 5 5 2" xfId="1869" xr:uid="{00000000-0005-0000-0000-0000922D0000}"/>
    <cellStyle name="Komma 3 5 5 2 2" xfId="3620" xr:uid="{00000000-0005-0000-0000-0000932D0000}"/>
    <cellStyle name="Komma 3 5 5 2 2 2" xfId="8770" xr:uid="{00000000-0005-0000-0000-0000942D0000}"/>
    <cellStyle name="Komma 3 5 5 2 2 2 2" xfId="18476" xr:uid="{00000000-0005-0000-0000-0000952D0000}"/>
    <cellStyle name="Komma 3 5 5 2 2 3" xfId="13782" xr:uid="{00000000-0005-0000-0000-0000962D0000}"/>
    <cellStyle name="Komma 3 5 5 2 3" xfId="5338" xr:uid="{00000000-0005-0000-0000-0000972D0000}"/>
    <cellStyle name="Komma 3 5 5 2 3 2" xfId="10486" xr:uid="{00000000-0005-0000-0000-0000982D0000}"/>
    <cellStyle name="Komma 3 5 5 2 3 2 2" xfId="20040" xr:uid="{00000000-0005-0000-0000-0000992D0000}"/>
    <cellStyle name="Komma 3 5 5 2 3 3" xfId="15348" xr:uid="{00000000-0005-0000-0000-00009A2D0000}"/>
    <cellStyle name="Komma 3 5 5 2 4" xfId="7054" xr:uid="{00000000-0005-0000-0000-00009B2D0000}"/>
    <cellStyle name="Komma 3 5 5 2 4 2" xfId="16912" xr:uid="{00000000-0005-0000-0000-00009C2D0000}"/>
    <cellStyle name="Komma 3 5 5 2 5" xfId="12214" xr:uid="{00000000-0005-0000-0000-00009D2D0000}"/>
    <cellStyle name="Komma 3 5 5 3" xfId="2758" xr:uid="{00000000-0005-0000-0000-00009E2D0000}"/>
    <cellStyle name="Komma 3 5 5 3 2" xfId="7912" xr:uid="{00000000-0005-0000-0000-00009F2D0000}"/>
    <cellStyle name="Komma 3 5 5 3 2 2" xfId="17694" xr:uid="{00000000-0005-0000-0000-0000A02D0000}"/>
    <cellStyle name="Komma 3 5 5 3 3" xfId="13000" xr:uid="{00000000-0005-0000-0000-0000A12D0000}"/>
    <cellStyle name="Komma 3 5 5 4" xfId="4480" xr:uid="{00000000-0005-0000-0000-0000A22D0000}"/>
    <cellStyle name="Komma 3 5 5 4 2" xfId="9628" xr:uid="{00000000-0005-0000-0000-0000A32D0000}"/>
    <cellStyle name="Komma 3 5 5 4 2 2" xfId="19258" xr:uid="{00000000-0005-0000-0000-0000A42D0000}"/>
    <cellStyle name="Komma 3 5 5 4 3" xfId="14566" xr:uid="{00000000-0005-0000-0000-0000A52D0000}"/>
    <cellStyle name="Komma 3 5 5 5" xfId="6196" xr:uid="{00000000-0005-0000-0000-0000A62D0000}"/>
    <cellStyle name="Komma 3 5 5 5 2" xfId="16130" xr:uid="{00000000-0005-0000-0000-0000A72D0000}"/>
    <cellStyle name="Komma 3 5 5 6" xfId="11350" xr:uid="{00000000-0005-0000-0000-0000A82D0000}"/>
    <cellStyle name="Komma 3 5 6" xfId="1860" xr:uid="{00000000-0005-0000-0000-0000A92D0000}"/>
    <cellStyle name="Komma 3 5 6 2" xfId="3611" xr:uid="{00000000-0005-0000-0000-0000AA2D0000}"/>
    <cellStyle name="Komma 3 5 6 2 2" xfId="8761" xr:uid="{00000000-0005-0000-0000-0000AB2D0000}"/>
    <cellStyle name="Komma 3 5 6 2 2 2" xfId="18467" xr:uid="{00000000-0005-0000-0000-0000AC2D0000}"/>
    <cellStyle name="Komma 3 5 6 2 3" xfId="13773" xr:uid="{00000000-0005-0000-0000-0000AD2D0000}"/>
    <cellStyle name="Komma 3 5 6 3" xfId="5329" xr:uid="{00000000-0005-0000-0000-0000AE2D0000}"/>
    <cellStyle name="Komma 3 5 6 3 2" xfId="10477" xr:uid="{00000000-0005-0000-0000-0000AF2D0000}"/>
    <cellStyle name="Komma 3 5 6 3 2 2" xfId="20031" xr:uid="{00000000-0005-0000-0000-0000B02D0000}"/>
    <cellStyle name="Komma 3 5 6 3 3" xfId="15339" xr:uid="{00000000-0005-0000-0000-0000B12D0000}"/>
    <cellStyle name="Komma 3 5 6 4" xfId="7045" xr:uid="{00000000-0005-0000-0000-0000B22D0000}"/>
    <cellStyle name="Komma 3 5 6 4 2" xfId="16903" xr:uid="{00000000-0005-0000-0000-0000B32D0000}"/>
    <cellStyle name="Komma 3 5 6 5" xfId="12205" xr:uid="{00000000-0005-0000-0000-0000B42D0000}"/>
    <cellStyle name="Komma 3 5 7" xfId="2749" xr:uid="{00000000-0005-0000-0000-0000B52D0000}"/>
    <cellStyle name="Komma 3 5 7 2" xfId="7903" xr:uid="{00000000-0005-0000-0000-0000B62D0000}"/>
    <cellStyle name="Komma 3 5 7 2 2" xfId="17685" xr:uid="{00000000-0005-0000-0000-0000B72D0000}"/>
    <cellStyle name="Komma 3 5 7 3" xfId="12991" xr:uid="{00000000-0005-0000-0000-0000B82D0000}"/>
    <cellStyle name="Komma 3 5 8" xfId="4471" xr:uid="{00000000-0005-0000-0000-0000B92D0000}"/>
    <cellStyle name="Komma 3 5 8 2" xfId="9619" xr:uid="{00000000-0005-0000-0000-0000BA2D0000}"/>
    <cellStyle name="Komma 3 5 8 2 2" xfId="19249" xr:uid="{00000000-0005-0000-0000-0000BB2D0000}"/>
    <cellStyle name="Komma 3 5 8 3" xfId="14557" xr:uid="{00000000-0005-0000-0000-0000BC2D0000}"/>
    <cellStyle name="Komma 3 5 9" xfId="6187" xr:uid="{00000000-0005-0000-0000-0000BD2D0000}"/>
    <cellStyle name="Komma 3 5 9 2" xfId="16121" xr:uid="{00000000-0005-0000-0000-0000BE2D0000}"/>
    <cellStyle name="Komma 3 6" xfId="525" xr:uid="{00000000-0005-0000-0000-0000BF2D0000}"/>
    <cellStyle name="Komma 3 6 10" xfId="11351" xr:uid="{00000000-0005-0000-0000-0000C02D0000}"/>
    <cellStyle name="Komma 3 6 2" xfId="526" xr:uid="{00000000-0005-0000-0000-0000C12D0000}"/>
    <cellStyle name="Komma 3 6 2 2" xfId="527" xr:uid="{00000000-0005-0000-0000-0000C22D0000}"/>
    <cellStyle name="Komma 3 6 2 2 2" xfId="528" xr:uid="{00000000-0005-0000-0000-0000C32D0000}"/>
    <cellStyle name="Komma 3 6 2 2 2 2" xfId="1873" xr:uid="{00000000-0005-0000-0000-0000C42D0000}"/>
    <cellStyle name="Komma 3 6 2 2 2 2 2" xfId="3624" xr:uid="{00000000-0005-0000-0000-0000C52D0000}"/>
    <cellStyle name="Komma 3 6 2 2 2 2 2 2" xfId="8774" xr:uid="{00000000-0005-0000-0000-0000C62D0000}"/>
    <cellStyle name="Komma 3 6 2 2 2 2 2 2 2" xfId="18480" xr:uid="{00000000-0005-0000-0000-0000C72D0000}"/>
    <cellStyle name="Komma 3 6 2 2 2 2 2 3" xfId="13786" xr:uid="{00000000-0005-0000-0000-0000C82D0000}"/>
    <cellStyle name="Komma 3 6 2 2 2 2 3" xfId="5342" xr:uid="{00000000-0005-0000-0000-0000C92D0000}"/>
    <cellStyle name="Komma 3 6 2 2 2 2 3 2" xfId="10490" xr:uid="{00000000-0005-0000-0000-0000CA2D0000}"/>
    <cellStyle name="Komma 3 6 2 2 2 2 3 2 2" xfId="20044" xr:uid="{00000000-0005-0000-0000-0000CB2D0000}"/>
    <cellStyle name="Komma 3 6 2 2 2 2 3 3" xfId="15352" xr:uid="{00000000-0005-0000-0000-0000CC2D0000}"/>
    <cellStyle name="Komma 3 6 2 2 2 2 4" xfId="7058" xr:uid="{00000000-0005-0000-0000-0000CD2D0000}"/>
    <cellStyle name="Komma 3 6 2 2 2 2 4 2" xfId="16916" xr:uid="{00000000-0005-0000-0000-0000CE2D0000}"/>
    <cellStyle name="Komma 3 6 2 2 2 2 5" xfId="12218" xr:uid="{00000000-0005-0000-0000-0000CF2D0000}"/>
    <cellStyle name="Komma 3 6 2 2 2 3" xfId="2762" xr:uid="{00000000-0005-0000-0000-0000D02D0000}"/>
    <cellStyle name="Komma 3 6 2 2 2 3 2" xfId="7916" xr:uid="{00000000-0005-0000-0000-0000D12D0000}"/>
    <cellStyle name="Komma 3 6 2 2 2 3 2 2" xfId="17698" xr:uid="{00000000-0005-0000-0000-0000D22D0000}"/>
    <cellStyle name="Komma 3 6 2 2 2 3 3" xfId="13004" xr:uid="{00000000-0005-0000-0000-0000D32D0000}"/>
    <cellStyle name="Komma 3 6 2 2 2 4" xfId="4484" xr:uid="{00000000-0005-0000-0000-0000D42D0000}"/>
    <cellStyle name="Komma 3 6 2 2 2 4 2" xfId="9632" xr:uid="{00000000-0005-0000-0000-0000D52D0000}"/>
    <cellStyle name="Komma 3 6 2 2 2 4 2 2" xfId="19262" xr:uid="{00000000-0005-0000-0000-0000D62D0000}"/>
    <cellStyle name="Komma 3 6 2 2 2 4 3" xfId="14570" xr:uid="{00000000-0005-0000-0000-0000D72D0000}"/>
    <cellStyle name="Komma 3 6 2 2 2 5" xfId="6200" xr:uid="{00000000-0005-0000-0000-0000D82D0000}"/>
    <cellStyle name="Komma 3 6 2 2 2 5 2" xfId="16134" xr:uid="{00000000-0005-0000-0000-0000D92D0000}"/>
    <cellStyle name="Komma 3 6 2 2 2 6" xfId="11354" xr:uid="{00000000-0005-0000-0000-0000DA2D0000}"/>
    <cellStyle name="Komma 3 6 2 2 3" xfId="1872" xr:uid="{00000000-0005-0000-0000-0000DB2D0000}"/>
    <cellStyle name="Komma 3 6 2 2 3 2" xfId="3623" xr:uid="{00000000-0005-0000-0000-0000DC2D0000}"/>
    <cellStyle name="Komma 3 6 2 2 3 2 2" xfId="8773" xr:uid="{00000000-0005-0000-0000-0000DD2D0000}"/>
    <cellStyle name="Komma 3 6 2 2 3 2 2 2" xfId="18479" xr:uid="{00000000-0005-0000-0000-0000DE2D0000}"/>
    <cellStyle name="Komma 3 6 2 2 3 2 3" xfId="13785" xr:uid="{00000000-0005-0000-0000-0000DF2D0000}"/>
    <cellStyle name="Komma 3 6 2 2 3 3" xfId="5341" xr:uid="{00000000-0005-0000-0000-0000E02D0000}"/>
    <cellStyle name="Komma 3 6 2 2 3 3 2" xfId="10489" xr:uid="{00000000-0005-0000-0000-0000E12D0000}"/>
    <cellStyle name="Komma 3 6 2 2 3 3 2 2" xfId="20043" xr:uid="{00000000-0005-0000-0000-0000E22D0000}"/>
    <cellStyle name="Komma 3 6 2 2 3 3 3" xfId="15351" xr:uid="{00000000-0005-0000-0000-0000E32D0000}"/>
    <cellStyle name="Komma 3 6 2 2 3 4" xfId="7057" xr:uid="{00000000-0005-0000-0000-0000E42D0000}"/>
    <cellStyle name="Komma 3 6 2 2 3 4 2" xfId="16915" xr:uid="{00000000-0005-0000-0000-0000E52D0000}"/>
    <cellStyle name="Komma 3 6 2 2 3 5" xfId="12217" xr:uid="{00000000-0005-0000-0000-0000E62D0000}"/>
    <cellStyle name="Komma 3 6 2 2 4" xfId="2761" xr:uid="{00000000-0005-0000-0000-0000E72D0000}"/>
    <cellStyle name="Komma 3 6 2 2 4 2" xfId="7915" xr:uid="{00000000-0005-0000-0000-0000E82D0000}"/>
    <cellStyle name="Komma 3 6 2 2 4 2 2" xfId="17697" xr:uid="{00000000-0005-0000-0000-0000E92D0000}"/>
    <cellStyle name="Komma 3 6 2 2 4 3" xfId="13003" xr:uid="{00000000-0005-0000-0000-0000EA2D0000}"/>
    <cellStyle name="Komma 3 6 2 2 5" xfId="4483" xr:uid="{00000000-0005-0000-0000-0000EB2D0000}"/>
    <cellStyle name="Komma 3 6 2 2 5 2" xfId="9631" xr:uid="{00000000-0005-0000-0000-0000EC2D0000}"/>
    <cellStyle name="Komma 3 6 2 2 5 2 2" xfId="19261" xr:uid="{00000000-0005-0000-0000-0000ED2D0000}"/>
    <cellStyle name="Komma 3 6 2 2 5 3" xfId="14569" xr:uid="{00000000-0005-0000-0000-0000EE2D0000}"/>
    <cellStyle name="Komma 3 6 2 2 6" xfId="6199" xr:uid="{00000000-0005-0000-0000-0000EF2D0000}"/>
    <cellStyle name="Komma 3 6 2 2 6 2" xfId="16133" xr:uid="{00000000-0005-0000-0000-0000F02D0000}"/>
    <cellStyle name="Komma 3 6 2 2 7" xfId="11353" xr:uid="{00000000-0005-0000-0000-0000F12D0000}"/>
    <cellStyle name="Komma 3 6 2 3" xfId="529" xr:uid="{00000000-0005-0000-0000-0000F22D0000}"/>
    <cellStyle name="Komma 3 6 2 3 2" xfId="1874" xr:uid="{00000000-0005-0000-0000-0000F32D0000}"/>
    <cellStyle name="Komma 3 6 2 3 2 2" xfId="3625" xr:uid="{00000000-0005-0000-0000-0000F42D0000}"/>
    <cellStyle name="Komma 3 6 2 3 2 2 2" xfId="8775" xr:uid="{00000000-0005-0000-0000-0000F52D0000}"/>
    <cellStyle name="Komma 3 6 2 3 2 2 2 2" xfId="18481" xr:uid="{00000000-0005-0000-0000-0000F62D0000}"/>
    <cellStyle name="Komma 3 6 2 3 2 2 3" xfId="13787" xr:uid="{00000000-0005-0000-0000-0000F72D0000}"/>
    <cellStyle name="Komma 3 6 2 3 2 3" xfId="5343" xr:uid="{00000000-0005-0000-0000-0000F82D0000}"/>
    <cellStyle name="Komma 3 6 2 3 2 3 2" xfId="10491" xr:uid="{00000000-0005-0000-0000-0000F92D0000}"/>
    <cellStyle name="Komma 3 6 2 3 2 3 2 2" xfId="20045" xr:uid="{00000000-0005-0000-0000-0000FA2D0000}"/>
    <cellStyle name="Komma 3 6 2 3 2 3 3" xfId="15353" xr:uid="{00000000-0005-0000-0000-0000FB2D0000}"/>
    <cellStyle name="Komma 3 6 2 3 2 4" xfId="7059" xr:uid="{00000000-0005-0000-0000-0000FC2D0000}"/>
    <cellStyle name="Komma 3 6 2 3 2 4 2" xfId="16917" xr:uid="{00000000-0005-0000-0000-0000FD2D0000}"/>
    <cellStyle name="Komma 3 6 2 3 2 5" xfId="12219" xr:uid="{00000000-0005-0000-0000-0000FE2D0000}"/>
    <cellStyle name="Komma 3 6 2 3 3" xfId="2763" xr:uid="{00000000-0005-0000-0000-0000FF2D0000}"/>
    <cellStyle name="Komma 3 6 2 3 3 2" xfId="7917" xr:uid="{00000000-0005-0000-0000-0000002E0000}"/>
    <cellStyle name="Komma 3 6 2 3 3 2 2" xfId="17699" xr:uid="{00000000-0005-0000-0000-0000012E0000}"/>
    <cellStyle name="Komma 3 6 2 3 3 3" xfId="13005" xr:uid="{00000000-0005-0000-0000-0000022E0000}"/>
    <cellStyle name="Komma 3 6 2 3 4" xfId="4485" xr:uid="{00000000-0005-0000-0000-0000032E0000}"/>
    <cellStyle name="Komma 3 6 2 3 4 2" xfId="9633" xr:uid="{00000000-0005-0000-0000-0000042E0000}"/>
    <cellStyle name="Komma 3 6 2 3 4 2 2" xfId="19263" xr:uid="{00000000-0005-0000-0000-0000052E0000}"/>
    <cellStyle name="Komma 3 6 2 3 4 3" xfId="14571" xr:uid="{00000000-0005-0000-0000-0000062E0000}"/>
    <cellStyle name="Komma 3 6 2 3 5" xfId="6201" xr:uid="{00000000-0005-0000-0000-0000072E0000}"/>
    <cellStyle name="Komma 3 6 2 3 5 2" xfId="16135" xr:uid="{00000000-0005-0000-0000-0000082E0000}"/>
    <cellStyle name="Komma 3 6 2 3 6" xfId="11355" xr:uid="{00000000-0005-0000-0000-0000092E0000}"/>
    <cellStyle name="Komma 3 6 2 4" xfId="530" xr:uid="{00000000-0005-0000-0000-00000A2E0000}"/>
    <cellStyle name="Komma 3 6 2 4 2" xfId="1875" xr:uid="{00000000-0005-0000-0000-00000B2E0000}"/>
    <cellStyle name="Komma 3 6 2 4 2 2" xfId="3626" xr:uid="{00000000-0005-0000-0000-00000C2E0000}"/>
    <cellStyle name="Komma 3 6 2 4 2 2 2" xfId="8776" xr:uid="{00000000-0005-0000-0000-00000D2E0000}"/>
    <cellStyle name="Komma 3 6 2 4 2 2 2 2" xfId="18482" xr:uid="{00000000-0005-0000-0000-00000E2E0000}"/>
    <cellStyle name="Komma 3 6 2 4 2 2 3" xfId="13788" xr:uid="{00000000-0005-0000-0000-00000F2E0000}"/>
    <cellStyle name="Komma 3 6 2 4 2 3" xfId="5344" xr:uid="{00000000-0005-0000-0000-0000102E0000}"/>
    <cellStyle name="Komma 3 6 2 4 2 3 2" xfId="10492" xr:uid="{00000000-0005-0000-0000-0000112E0000}"/>
    <cellStyle name="Komma 3 6 2 4 2 3 2 2" xfId="20046" xr:uid="{00000000-0005-0000-0000-0000122E0000}"/>
    <cellStyle name="Komma 3 6 2 4 2 3 3" xfId="15354" xr:uid="{00000000-0005-0000-0000-0000132E0000}"/>
    <cellStyle name="Komma 3 6 2 4 2 4" xfId="7060" xr:uid="{00000000-0005-0000-0000-0000142E0000}"/>
    <cellStyle name="Komma 3 6 2 4 2 4 2" xfId="16918" xr:uid="{00000000-0005-0000-0000-0000152E0000}"/>
    <cellStyle name="Komma 3 6 2 4 2 5" xfId="12220" xr:uid="{00000000-0005-0000-0000-0000162E0000}"/>
    <cellStyle name="Komma 3 6 2 4 3" xfId="2764" xr:uid="{00000000-0005-0000-0000-0000172E0000}"/>
    <cellStyle name="Komma 3 6 2 4 3 2" xfId="7918" xr:uid="{00000000-0005-0000-0000-0000182E0000}"/>
    <cellStyle name="Komma 3 6 2 4 3 2 2" xfId="17700" xr:uid="{00000000-0005-0000-0000-0000192E0000}"/>
    <cellStyle name="Komma 3 6 2 4 3 3" xfId="13006" xr:uid="{00000000-0005-0000-0000-00001A2E0000}"/>
    <cellStyle name="Komma 3 6 2 4 4" xfId="4486" xr:uid="{00000000-0005-0000-0000-00001B2E0000}"/>
    <cellStyle name="Komma 3 6 2 4 4 2" xfId="9634" xr:uid="{00000000-0005-0000-0000-00001C2E0000}"/>
    <cellStyle name="Komma 3 6 2 4 4 2 2" xfId="19264" xr:uid="{00000000-0005-0000-0000-00001D2E0000}"/>
    <cellStyle name="Komma 3 6 2 4 4 3" xfId="14572" xr:uid="{00000000-0005-0000-0000-00001E2E0000}"/>
    <cellStyle name="Komma 3 6 2 4 5" xfId="6202" xr:uid="{00000000-0005-0000-0000-00001F2E0000}"/>
    <cellStyle name="Komma 3 6 2 4 5 2" xfId="16136" xr:uid="{00000000-0005-0000-0000-0000202E0000}"/>
    <cellStyle name="Komma 3 6 2 4 6" xfId="11356" xr:uid="{00000000-0005-0000-0000-0000212E0000}"/>
    <cellStyle name="Komma 3 6 2 5" xfId="1871" xr:uid="{00000000-0005-0000-0000-0000222E0000}"/>
    <cellStyle name="Komma 3 6 2 5 2" xfId="3622" xr:uid="{00000000-0005-0000-0000-0000232E0000}"/>
    <cellStyle name="Komma 3 6 2 5 2 2" xfId="8772" xr:uid="{00000000-0005-0000-0000-0000242E0000}"/>
    <cellStyle name="Komma 3 6 2 5 2 2 2" xfId="18478" xr:uid="{00000000-0005-0000-0000-0000252E0000}"/>
    <cellStyle name="Komma 3 6 2 5 2 3" xfId="13784" xr:uid="{00000000-0005-0000-0000-0000262E0000}"/>
    <cellStyle name="Komma 3 6 2 5 3" xfId="5340" xr:uid="{00000000-0005-0000-0000-0000272E0000}"/>
    <cellStyle name="Komma 3 6 2 5 3 2" xfId="10488" xr:uid="{00000000-0005-0000-0000-0000282E0000}"/>
    <cellStyle name="Komma 3 6 2 5 3 2 2" xfId="20042" xr:uid="{00000000-0005-0000-0000-0000292E0000}"/>
    <cellStyle name="Komma 3 6 2 5 3 3" xfId="15350" xr:uid="{00000000-0005-0000-0000-00002A2E0000}"/>
    <cellStyle name="Komma 3 6 2 5 4" xfId="7056" xr:uid="{00000000-0005-0000-0000-00002B2E0000}"/>
    <cellStyle name="Komma 3 6 2 5 4 2" xfId="16914" xr:uid="{00000000-0005-0000-0000-00002C2E0000}"/>
    <cellStyle name="Komma 3 6 2 5 5" xfId="12216" xr:uid="{00000000-0005-0000-0000-00002D2E0000}"/>
    <cellStyle name="Komma 3 6 2 6" xfId="2760" xr:uid="{00000000-0005-0000-0000-00002E2E0000}"/>
    <cellStyle name="Komma 3 6 2 6 2" xfId="7914" xr:uid="{00000000-0005-0000-0000-00002F2E0000}"/>
    <cellStyle name="Komma 3 6 2 6 2 2" xfId="17696" xr:uid="{00000000-0005-0000-0000-0000302E0000}"/>
    <cellStyle name="Komma 3 6 2 6 3" xfId="13002" xr:uid="{00000000-0005-0000-0000-0000312E0000}"/>
    <cellStyle name="Komma 3 6 2 7" xfId="4482" xr:uid="{00000000-0005-0000-0000-0000322E0000}"/>
    <cellStyle name="Komma 3 6 2 7 2" xfId="9630" xr:uid="{00000000-0005-0000-0000-0000332E0000}"/>
    <cellStyle name="Komma 3 6 2 7 2 2" xfId="19260" xr:uid="{00000000-0005-0000-0000-0000342E0000}"/>
    <cellStyle name="Komma 3 6 2 7 3" xfId="14568" xr:uid="{00000000-0005-0000-0000-0000352E0000}"/>
    <cellStyle name="Komma 3 6 2 8" xfId="6198" xr:uid="{00000000-0005-0000-0000-0000362E0000}"/>
    <cellStyle name="Komma 3 6 2 8 2" xfId="16132" xr:uid="{00000000-0005-0000-0000-0000372E0000}"/>
    <cellStyle name="Komma 3 6 2 9" xfId="11352" xr:uid="{00000000-0005-0000-0000-0000382E0000}"/>
    <cellStyle name="Komma 3 6 3" xfId="531" xr:uid="{00000000-0005-0000-0000-0000392E0000}"/>
    <cellStyle name="Komma 3 6 3 2" xfId="532" xr:uid="{00000000-0005-0000-0000-00003A2E0000}"/>
    <cellStyle name="Komma 3 6 3 2 2" xfId="1877" xr:uid="{00000000-0005-0000-0000-00003B2E0000}"/>
    <cellStyle name="Komma 3 6 3 2 2 2" xfId="3628" xr:uid="{00000000-0005-0000-0000-00003C2E0000}"/>
    <cellStyle name="Komma 3 6 3 2 2 2 2" xfId="8778" xr:uid="{00000000-0005-0000-0000-00003D2E0000}"/>
    <cellStyle name="Komma 3 6 3 2 2 2 2 2" xfId="18484" xr:uid="{00000000-0005-0000-0000-00003E2E0000}"/>
    <cellStyle name="Komma 3 6 3 2 2 2 3" xfId="13790" xr:uid="{00000000-0005-0000-0000-00003F2E0000}"/>
    <cellStyle name="Komma 3 6 3 2 2 3" xfId="5346" xr:uid="{00000000-0005-0000-0000-0000402E0000}"/>
    <cellStyle name="Komma 3 6 3 2 2 3 2" xfId="10494" xr:uid="{00000000-0005-0000-0000-0000412E0000}"/>
    <cellStyle name="Komma 3 6 3 2 2 3 2 2" xfId="20048" xr:uid="{00000000-0005-0000-0000-0000422E0000}"/>
    <cellStyle name="Komma 3 6 3 2 2 3 3" xfId="15356" xr:uid="{00000000-0005-0000-0000-0000432E0000}"/>
    <cellStyle name="Komma 3 6 3 2 2 4" xfId="7062" xr:uid="{00000000-0005-0000-0000-0000442E0000}"/>
    <cellStyle name="Komma 3 6 3 2 2 4 2" xfId="16920" xr:uid="{00000000-0005-0000-0000-0000452E0000}"/>
    <cellStyle name="Komma 3 6 3 2 2 5" xfId="12222" xr:uid="{00000000-0005-0000-0000-0000462E0000}"/>
    <cellStyle name="Komma 3 6 3 2 3" xfId="2766" xr:uid="{00000000-0005-0000-0000-0000472E0000}"/>
    <cellStyle name="Komma 3 6 3 2 3 2" xfId="7920" xr:uid="{00000000-0005-0000-0000-0000482E0000}"/>
    <cellStyle name="Komma 3 6 3 2 3 2 2" xfId="17702" xr:uid="{00000000-0005-0000-0000-0000492E0000}"/>
    <cellStyle name="Komma 3 6 3 2 3 3" xfId="13008" xr:uid="{00000000-0005-0000-0000-00004A2E0000}"/>
    <cellStyle name="Komma 3 6 3 2 4" xfId="4488" xr:uid="{00000000-0005-0000-0000-00004B2E0000}"/>
    <cellStyle name="Komma 3 6 3 2 4 2" xfId="9636" xr:uid="{00000000-0005-0000-0000-00004C2E0000}"/>
    <cellStyle name="Komma 3 6 3 2 4 2 2" xfId="19266" xr:uid="{00000000-0005-0000-0000-00004D2E0000}"/>
    <cellStyle name="Komma 3 6 3 2 4 3" xfId="14574" xr:uid="{00000000-0005-0000-0000-00004E2E0000}"/>
    <cellStyle name="Komma 3 6 3 2 5" xfId="6204" xr:uid="{00000000-0005-0000-0000-00004F2E0000}"/>
    <cellStyle name="Komma 3 6 3 2 5 2" xfId="16138" xr:uid="{00000000-0005-0000-0000-0000502E0000}"/>
    <cellStyle name="Komma 3 6 3 2 6" xfId="11358" xr:uid="{00000000-0005-0000-0000-0000512E0000}"/>
    <cellStyle name="Komma 3 6 3 3" xfId="1876" xr:uid="{00000000-0005-0000-0000-0000522E0000}"/>
    <cellStyle name="Komma 3 6 3 3 2" xfId="3627" xr:uid="{00000000-0005-0000-0000-0000532E0000}"/>
    <cellStyle name="Komma 3 6 3 3 2 2" xfId="8777" xr:uid="{00000000-0005-0000-0000-0000542E0000}"/>
    <cellStyle name="Komma 3 6 3 3 2 2 2" xfId="18483" xr:uid="{00000000-0005-0000-0000-0000552E0000}"/>
    <cellStyle name="Komma 3 6 3 3 2 3" xfId="13789" xr:uid="{00000000-0005-0000-0000-0000562E0000}"/>
    <cellStyle name="Komma 3 6 3 3 3" xfId="5345" xr:uid="{00000000-0005-0000-0000-0000572E0000}"/>
    <cellStyle name="Komma 3 6 3 3 3 2" xfId="10493" xr:uid="{00000000-0005-0000-0000-0000582E0000}"/>
    <cellStyle name="Komma 3 6 3 3 3 2 2" xfId="20047" xr:uid="{00000000-0005-0000-0000-0000592E0000}"/>
    <cellStyle name="Komma 3 6 3 3 3 3" xfId="15355" xr:uid="{00000000-0005-0000-0000-00005A2E0000}"/>
    <cellStyle name="Komma 3 6 3 3 4" xfId="7061" xr:uid="{00000000-0005-0000-0000-00005B2E0000}"/>
    <cellStyle name="Komma 3 6 3 3 4 2" xfId="16919" xr:uid="{00000000-0005-0000-0000-00005C2E0000}"/>
    <cellStyle name="Komma 3 6 3 3 5" xfId="12221" xr:uid="{00000000-0005-0000-0000-00005D2E0000}"/>
    <cellStyle name="Komma 3 6 3 4" xfId="2765" xr:uid="{00000000-0005-0000-0000-00005E2E0000}"/>
    <cellStyle name="Komma 3 6 3 4 2" xfId="7919" xr:uid="{00000000-0005-0000-0000-00005F2E0000}"/>
    <cellStyle name="Komma 3 6 3 4 2 2" xfId="17701" xr:uid="{00000000-0005-0000-0000-0000602E0000}"/>
    <cellStyle name="Komma 3 6 3 4 3" xfId="13007" xr:uid="{00000000-0005-0000-0000-0000612E0000}"/>
    <cellStyle name="Komma 3 6 3 5" xfId="4487" xr:uid="{00000000-0005-0000-0000-0000622E0000}"/>
    <cellStyle name="Komma 3 6 3 5 2" xfId="9635" xr:uid="{00000000-0005-0000-0000-0000632E0000}"/>
    <cellStyle name="Komma 3 6 3 5 2 2" xfId="19265" xr:uid="{00000000-0005-0000-0000-0000642E0000}"/>
    <cellStyle name="Komma 3 6 3 5 3" xfId="14573" xr:uid="{00000000-0005-0000-0000-0000652E0000}"/>
    <cellStyle name="Komma 3 6 3 6" xfId="6203" xr:uid="{00000000-0005-0000-0000-0000662E0000}"/>
    <cellStyle name="Komma 3 6 3 6 2" xfId="16137" xr:uid="{00000000-0005-0000-0000-0000672E0000}"/>
    <cellStyle name="Komma 3 6 3 7" xfId="11357" xr:uid="{00000000-0005-0000-0000-0000682E0000}"/>
    <cellStyle name="Komma 3 6 4" xfId="533" xr:uid="{00000000-0005-0000-0000-0000692E0000}"/>
    <cellStyle name="Komma 3 6 4 2" xfId="1878" xr:uid="{00000000-0005-0000-0000-00006A2E0000}"/>
    <cellStyle name="Komma 3 6 4 2 2" xfId="3629" xr:uid="{00000000-0005-0000-0000-00006B2E0000}"/>
    <cellStyle name="Komma 3 6 4 2 2 2" xfId="8779" xr:uid="{00000000-0005-0000-0000-00006C2E0000}"/>
    <cellStyle name="Komma 3 6 4 2 2 2 2" xfId="18485" xr:uid="{00000000-0005-0000-0000-00006D2E0000}"/>
    <cellStyle name="Komma 3 6 4 2 2 3" xfId="13791" xr:uid="{00000000-0005-0000-0000-00006E2E0000}"/>
    <cellStyle name="Komma 3 6 4 2 3" xfId="5347" xr:uid="{00000000-0005-0000-0000-00006F2E0000}"/>
    <cellStyle name="Komma 3 6 4 2 3 2" xfId="10495" xr:uid="{00000000-0005-0000-0000-0000702E0000}"/>
    <cellStyle name="Komma 3 6 4 2 3 2 2" xfId="20049" xr:uid="{00000000-0005-0000-0000-0000712E0000}"/>
    <cellStyle name="Komma 3 6 4 2 3 3" xfId="15357" xr:uid="{00000000-0005-0000-0000-0000722E0000}"/>
    <cellStyle name="Komma 3 6 4 2 4" xfId="7063" xr:uid="{00000000-0005-0000-0000-0000732E0000}"/>
    <cellStyle name="Komma 3 6 4 2 4 2" xfId="16921" xr:uid="{00000000-0005-0000-0000-0000742E0000}"/>
    <cellStyle name="Komma 3 6 4 2 5" xfId="12223" xr:uid="{00000000-0005-0000-0000-0000752E0000}"/>
    <cellStyle name="Komma 3 6 4 3" xfId="2767" xr:uid="{00000000-0005-0000-0000-0000762E0000}"/>
    <cellStyle name="Komma 3 6 4 3 2" xfId="7921" xr:uid="{00000000-0005-0000-0000-0000772E0000}"/>
    <cellStyle name="Komma 3 6 4 3 2 2" xfId="17703" xr:uid="{00000000-0005-0000-0000-0000782E0000}"/>
    <cellStyle name="Komma 3 6 4 3 3" xfId="13009" xr:uid="{00000000-0005-0000-0000-0000792E0000}"/>
    <cellStyle name="Komma 3 6 4 4" xfId="4489" xr:uid="{00000000-0005-0000-0000-00007A2E0000}"/>
    <cellStyle name="Komma 3 6 4 4 2" xfId="9637" xr:uid="{00000000-0005-0000-0000-00007B2E0000}"/>
    <cellStyle name="Komma 3 6 4 4 2 2" xfId="19267" xr:uid="{00000000-0005-0000-0000-00007C2E0000}"/>
    <cellStyle name="Komma 3 6 4 4 3" xfId="14575" xr:uid="{00000000-0005-0000-0000-00007D2E0000}"/>
    <cellStyle name="Komma 3 6 4 5" xfId="6205" xr:uid="{00000000-0005-0000-0000-00007E2E0000}"/>
    <cellStyle name="Komma 3 6 4 5 2" xfId="16139" xr:uid="{00000000-0005-0000-0000-00007F2E0000}"/>
    <cellStyle name="Komma 3 6 4 6" xfId="11359" xr:uid="{00000000-0005-0000-0000-0000802E0000}"/>
    <cellStyle name="Komma 3 6 5" xfId="534" xr:uid="{00000000-0005-0000-0000-0000812E0000}"/>
    <cellStyle name="Komma 3 6 5 2" xfId="1879" xr:uid="{00000000-0005-0000-0000-0000822E0000}"/>
    <cellStyle name="Komma 3 6 5 2 2" xfId="3630" xr:uid="{00000000-0005-0000-0000-0000832E0000}"/>
    <cellStyle name="Komma 3 6 5 2 2 2" xfId="8780" xr:uid="{00000000-0005-0000-0000-0000842E0000}"/>
    <cellStyle name="Komma 3 6 5 2 2 2 2" xfId="18486" xr:uid="{00000000-0005-0000-0000-0000852E0000}"/>
    <cellStyle name="Komma 3 6 5 2 2 3" xfId="13792" xr:uid="{00000000-0005-0000-0000-0000862E0000}"/>
    <cellStyle name="Komma 3 6 5 2 3" xfId="5348" xr:uid="{00000000-0005-0000-0000-0000872E0000}"/>
    <cellStyle name="Komma 3 6 5 2 3 2" xfId="10496" xr:uid="{00000000-0005-0000-0000-0000882E0000}"/>
    <cellStyle name="Komma 3 6 5 2 3 2 2" xfId="20050" xr:uid="{00000000-0005-0000-0000-0000892E0000}"/>
    <cellStyle name="Komma 3 6 5 2 3 3" xfId="15358" xr:uid="{00000000-0005-0000-0000-00008A2E0000}"/>
    <cellStyle name="Komma 3 6 5 2 4" xfId="7064" xr:uid="{00000000-0005-0000-0000-00008B2E0000}"/>
    <cellStyle name="Komma 3 6 5 2 4 2" xfId="16922" xr:uid="{00000000-0005-0000-0000-00008C2E0000}"/>
    <cellStyle name="Komma 3 6 5 2 5" xfId="12224" xr:uid="{00000000-0005-0000-0000-00008D2E0000}"/>
    <cellStyle name="Komma 3 6 5 3" xfId="2768" xr:uid="{00000000-0005-0000-0000-00008E2E0000}"/>
    <cellStyle name="Komma 3 6 5 3 2" xfId="7922" xr:uid="{00000000-0005-0000-0000-00008F2E0000}"/>
    <cellStyle name="Komma 3 6 5 3 2 2" xfId="17704" xr:uid="{00000000-0005-0000-0000-0000902E0000}"/>
    <cellStyle name="Komma 3 6 5 3 3" xfId="13010" xr:uid="{00000000-0005-0000-0000-0000912E0000}"/>
    <cellStyle name="Komma 3 6 5 4" xfId="4490" xr:uid="{00000000-0005-0000-0000-0000922E0000}"/>
    <cellStyle name="Komma 3 6 5 4 2" xfId="9638" xr:uid="{00000000-0005-0000-0000-0000932E0000}"/>
    <cellStyle name="Komma 3 6 5 4 2 2" xfId="19268" xr:uid="{00000000-0005-0000-0000-0000942E0000}"/>
    <cellStyle name="Komma 3 6 5 4 3" xfId="14576" xr:uid="{00000000-0005-0000-0000-0000952E0000}"/>
    <cellStyle name="Komma 3 6 5 5" xfId="6206" xr:uid="{00000000-0005-0000-0000-0000962E0000}"/>
    <cellStyle name="Komma 3 6 5 5 2" xfId="16140" xr:uid="{00000000-0005-0000-0000-0000972E0000}"/>
    <cellStyle name="Komma 3 6 5 6" xfId="11360" xr:uid="{00000000-0005-0000-0000-0000982E0000}"/>
    <cellStyle name="Komma 3 6 6" xfId="1870" xr:uid="{00000000-0005-0000-0000-0000992E0000}"/>
    <cellStyle name="Komma 3 6 6 2" xfId="3621" xr:uid="{00000000-0005-0000-0000-00009A2E0000}"/>
    <cellStyle name="Komma 3 6 6 2 2" xfId="8771" xr:uid="{00000000-0005-0000-0000-00009B2E0000}"/>
    <cellStyle name="Komma 3 6 6 2 2 2" xfId="18477" xr:uid="{00000000-0005-0000-0000-00009C2E0000}"/>
    <cellStyle name="Komma 3 6 6 2 3" xfId="13783" xr:uid="{00000000-0005-0000-0000-00009D2E0000}"/>
    <cellStyle name="Komma 3 6 6 3" xfId="5339" xr:uid="{00000000-0005-0000-0000-00009E2E0000}"/>
    <cellStyle name="Komma 3 6 6 3 2" xfId="10487" xr:uid="{00000000-0005-0000-0000-00009F2E0000}"/>
    <cellStyle name="Komma 3 6 6 3 2 2" xfId="20041" xr:uid="{00000000-0005-0000-0000-0000A02E0000}"/>
    <cellStyle name="Komma 3 6 6 3 3" xfId="15349" xr:uid="{00000000-0005-0000-0000-0000A12E0000}"/>
    <cellStyle name="Komma 3 6 6 4" xfId="7055" xr:uid="{00000000-0005-0000-0000-0000A22E0000}"/>
    <cellStyle name="Komma 3 6 6 4 2" xfId="16913" xr:uid="{00000000-0005-0000-0000-0000A32E0000}"/>
    <cellStyle name="Komma 3 6 6 5" xfId="12215" xr:uid="{00000000-0005-0000-0000-0000A42E0000}"/>
    <cellStyle name="Komma 3 6 7" xfId="2759" xr:uid="{00000000-0005-0000-0000-0000A52E0000}"/>
    <cellStyle name="Komma 3 6 7 2" xfId="7913" xr:uid="{00000000-0005-0000-0000-0000A62E0000}"/>
    <cellStyle name="Komma 3 6 7 2 2" xfId="17695" xr:uid="{00000000-0005-0000-0000-0000A72E0000}"/>
    <cellStyle name="Komma 3 6 7 3" xfId="13001" xr:uid="{00000000-0005-0000-0000-0000A82E0000}"/>
    <cellStyle name="Komma 3 6 8" xfId="4481" xr:uid="{00000000-0005-0000-0000-0000A92E0000}"/>
    <cellStyle name="Komma 3 6 8 2" xfId="9629" xr:uid="{00000000-0005-0000-0000-0000AA2E0000}"/>
    <cellStyle name="Komma 3 6 8 2 2" xfId="19259" xr:uid="{00000000-0005-0000-0000-0000AB2E0000}"/>
    <cellStyle name="Komma 3 6 8 3" xfId="14567" xr:uid="{00000000-0005-0000-0000-0000AC2E0000}"/>
    <cellStyle name="Komma 3 6 9" xfId="6197" xr:uid="{00000000-0005-0000-0000-0000AD2E0000}"/>
    <cellStyle name="Komma 3 6 9 2" xfId="16131" xr:uid="{00000000-0005-0000-0000-0000AE2E0000}"/>
    <cellStyle name="Komma 3 7" xfId="535" xr:uid="{00000000-0005-0000-0000-0000AF2E0000}"/>
    <cellStyle name="Komma 3 7 10" xfId="11361" xr:uid="{00000000-0005-0000-0000-0000B02E0000}"/>
    <cellStyle name="Komma 3 7 2" xfId="536" xr:uid="{00000000-0005-0000-0000-0000B12E0000}"/>
    <cellStyle name="Komma 3 7 2 2" xfId="537" xr:uid="{00000000-0005-0000-0000-0000B22E0000}"/>
    <cellStyle name="Komma 3 7 2 2 2" xfId="538" xr:uid="{00000000-0005-0000-0000-0000B32E0000}"/>
    <cellStyle name="Komma 3 7 2 2 2 2" xfId="1883" xr:uid="{00000000-0005-0000-0000-0000B42E0000}"/>
    <cellStyle name="Komma 3 7 2 2 2 2 2" xfId="3634" xr:uid="{00000000-0005-0000-0000-0000B52E0000}"/>
    <cellStyle name="Komma 3 7 2 2 2 2 2 2" xfId="8784" xr:uid="{00000000-0005-0000-0000-0000B62E0000}"/>
    <cellStyle name="Komma 3 7 2 2 2 2 2 2 2" xfId="18490" xr:uid="{00000000-0005-0000-0000-0000B72E0000}"/>
    <cellStyle name="Komma 3 7 2 2 2 2 2 3" xfId="13796" xr:uid="{00000000-0005-0000-0000-0000B82E0000}"/>
    <cellStyle name="Komma 3 7 2 2 2 2 3" xfId="5352" xr:uid="{00000000-0005-0000-0000-0000B92E0000}"/>
    <cellStyle name="Komma 3 7 2 2 2 2 3 2" xfId="10500" xr:uid="{00000000-0005-0000-0000-0000BA2E0000}"/>
    <cellStyle name="Komma 3 7 2 2 2 2 3 2 2" xfId="20054" xr:uid="{00000000-0005-0000-0000-0000BB2E0000}"/>
    <cellStyle name="Komma 3 7 2 2 2 2 3 3" xfId="15362" xr:uid="{00000000-0005-0000-0000-0000BC2E0000}"/>
    <cellStyle name="Komma 3 7 2 2 2 2 4" xfId="7068" xr:uid="{00000000-0005-0000-0000-0000BD2E0000}"/>
    <cellStyle name="Komma 3 7 2 2 2 2 4 2" xfId="16926" xr:uid="{00000000-0005-0000-0000-0000BE2E0000}"/>
    <cellStyle name="Komma 3 7 2 2 2 2 5" xfId="12228" xr:uid="{00000000-0005-0000-0000-0000BF2E0000}"/>
    <cellStyle name="Komma 3 7 2 2 2 3" xfId="2772" xr:uid="{00000000-0005-0000-0000-0000C02E0000}"/>
    <cellStyle name="Komma 3 7 2 2 2 3 2" xfId="7926" xr:uid="{00000000-0005-0000-0000-0000C12E0000}"/>
    <cellStyle name="Komma 3 7 2 2 2 3 2 2" xfId="17708" xr:uid="{00000000-0005-0000-0000-0000C22E0000}"/>
    <cellStyle name="Komma 3 7 2 2 2 3 3" xfId="13014" xr:uid="{00000000-0005-0000-0000-0000C32E0000}"/>
    <cellStyle name="Komma 3 7 2 2 2 4" xfId="4494" xr:uid="{00000000-0005-0000-0000-0000C42E0000}"/>
    <cellStyle name="Komma 3 7 2 2 2 4 2" xfId="9642" xr:uid="{00000000-0005-0000-0000-0000C52E0000}"/>
    <cellStyle name="Komma 3 7 2 2 2 4 2 2" xfId="19272" xr:uid="{00000000-0005-0000-0000-0000C62E0000}"/>
    <cellStyle name="Komma 3 7 2 2 2 4 3" xfId="14580" xr:uid="{00000000-0005-0000-0000-0000C72E0000}"/>
    <cellStyle name="Komma 3 7 2 2 2 5" xfId="6210" xr:uid="{00000000-0005-0000-0000-0000C82E0000}"/>
    <cellStyle name="Komma 3 7 2 2 2 5 2" xfId="16144" xr:uid="{00000000-0005-0000-0000-0000C92E0000}"/>
    <cellStyle name="Komma 3 7 2 2 2 6" xfId="11364" xr:uid="{00000000-0005-0000-0000-0000CA2E0000}"/>
    <cellStyle name="Komma 3 7 2 2 3" xfId="1882" xr:uid="{00000000-0005-0000-0000-0000CB2E0000}"/>
    <cellStyle name="Komma 3 7 2 2 3 2" xfId="3633" xr:uid="{00000000-0005-0000-0000-0000CC2E0000}"/>
    <cellStyle name="Komma 3 7 2 2 3 2 2" xfId="8783" xr:uid="{00000000-0005-0000-0000-0000CD2E0000}"/>
    <cellStyle name="Komma 3 7 2 2 3 2 2 2" xfId="18489" xr:uid="{00000000-0005-0000-0000-0000CE2E0000}"/>
    <cellStyle name="Komma 3 7 2 2 3 2 3" xfId="13795" xr:uid="{00000000-0005-0000-0000-0000CF2E0000}"/>
    <cellStyle name="Komma 3 7 2 2 3 3" xfId="5351" xr:uid="{00000000-0005-0000-0000-0000D02E0000}"/>
    <cellStyle name="Komma 3 7 2 2 3 3 2" xfId="10499" xr:uid="{00000000-0005-0000-0000-0000D12E0000}"/>
    <cellStyle name="Komma 3 7 2 2 3 3 2 2" xfId="20053" xr:uid="{00000000-0005-0000-0000-0000D22E0000}"/>
    <cellStyle name="Komma 3 7 2 2 3 3 3" xfId="15361" xr:uid="{00000000-0005-0000-0000-0000D32E0000}"/>
    <cellStyle name="Komma 3 7 2 2 3 4" xfId="7067" xr:uid="{00000000-0005-0000-0000-0000D42E0000}"/>
    <cellStyle name="Komma 3 7 2 2 3 4 2" xfId="16925" xr:uid="{00000000-0005-0000-0000-0000D52E0000}"/>
    <cellStyle name="Komma 3 7 2 2 3 5" xfId="12227" xr:uid="{00000000-0005-0000-0000-0000D62E0000}"/>
    <cellStyle name="Komma 3 7 2 2 4" xfId="2771" xr:uid="{00000000-0005-0000-0000-0000D72E0000}"/>
    <cellStyle name="Komma 3 7 2 2 4 2" xfId="7925" xr:uid="{00000000-0005-0000-0000-0000D82E0000}"/>
    <cellStyle name="Komma 3 7 2 2 4 2 2" xfId="17707" xr:uid="{00000000-0005-0000-0000-0000D92E0000}"/>
    <cellStyle name="Komma 3 7 2 2 4 3" xfId="13013" xr:uid="{00000000-0005-0000-0000-0000DA2E0000}"/>
    <cellStyle name="Komma 3 7 2 2 5" xfId="4493" xr:uid="{00000000-0005-0000-0000-0000DB2E0000}"/>
    <cellStyle name="Komma 3 7 2 2 5 2" xfId="9641" xr:uid="{00000000-0005-0000-0000-0000DC2E0000}"/>
    <cellStyle name="Komma 3 7 2 2 5 2 2" xfId="19271" xr:uid="{00000000-0005-0000-0000-0000DD2E0000}"/>
    <cellStyle name="Komma 3 7 2 2 5 3" xfId="14579" xr:uid="{00000000-0005-0000-0000-0000DE2E0000}"/>
    <cellStyle name="Komma 3 7 2 2 6" xfId="6209" xr:uid="{00000000-0005-0000-0000-0000DF2E0000}"/>
    <cellStyle name="Komma 3 7 2 2 6 2" xfId="16143" xr:uid="{00000000-0005-0000-0000-0000E02E0000}"/>
    <cellStyle name="Komma 3 7 2 2 7" xfId="11363" xr:uid="{00000000-0005-0000-0000-0000E12E0000}"/>
    <cellStyle name="Komma 3 7 2 3" xfId="539" xr:uid="{00000000-0005-0000-0000-0000E22E0000}"/>
    <cellStyle name="Komma 3 7 2 3 2" xfId="1884" xr:uid="{00000000-0005-0000-0000-0000E32E0000}"/>
    <cellStyle name="Komma 3 7 2 3 2 2" xfId="3635" xr:uid="{00000000-0005-0000-0000-0000E42E0000}"/>
    <cellStyle name="Komma 3 7 2 3 2 2 2" xfId="8785" xr:uid="{00000000-0005-0000-0000-0000E52E0000}"/>
    <cellStyle name="Komma 3 7 2 3 2 2 2 2" xfId="18491" xr:uid="{00000000-0005-0000-0000-0000E62E0000}"/>
    <cellStyle name="Komma 3 7 2 3 2 2 3" xfId="13797" xr:uid="{00000000-0005-0000-0000-0000E72E0000}"/>
    <cellStyle name="Komma 3 7 2 3 2 3" xfId="5353" xr:uid="{00000000-0005-0000-0000-0000E82E0000}"/>
    <cellStyle name="Komma 3 7 2 3 2 3 2" xfId="10501" xr:uid="{00000000-0005-0000-0000-0000E92E0000}"/>
    <cellStyle name="Komma 3 7 2 3 2 3 2 2" xfId="20055" xr:uid="{00000000-0005-0000-0000-0000EA2E0000}"/>
    <cellStyle name="Komma 3 7 2 3 2 3 3" xfId="15363" xr:uid="{00000000-0005-0000-0000-0000EB2E0000}"/>
    <cellStyle name="Komma 3 7 2 3 2 4" xfId="7069" xr:uid="{00000000-0005-0000-0000-0000EC2E0000}"/>
    <cellStyle name="Komma 3 7 2 3 2 4 2" xfId="16927" xr:uid="{00000000-0005-0000-0000-0000ED2E0000}"/>
    <cellStyle name="Komma 3 7 2 3 2 5" xfId="12229" xr:uid="{00000000-0005-0000-0000-0000EE2E0000}"/>
    <cellStyle name="Komma 3 7 2 3 3" xfId="2773" xr:uid="{00000000-0005-0000-0000-0000EF2E0000}"/>
    <cellStyle name="Komma 3 7 2 3 3 2" xfId="7927" xr:uid="{00000000-0005-0000-0000-0000F02E0000}"/>
    <cellStyle name="Komma 3 7 2 3 3 2 2" xfId="17709" xr:uid="{00000000-0005-0000-0000-0000F12E0000}"/>
    <cellStyle name="Komma 3 7 2 3 3 3" xfId="13015" xr:uid="{00000000-0005-0000-0000-0000F22E0000}"/>
    <cellStyle name="Komma 3 7 2 3 4" xfId="4495" xr:uid="{00000000-0005-0000-0000-0000F32E0000}"/>
    <cellStyle name="Komma 3 7 2 3 4 2" xfId="9643" xr:uid="{00000000-0005-0000-0000-0000F42E0000}"/>
    <cellStyle name="Komma 3 7 2 3 4 2 2" xfId="19273" xr:uid="{00000000-0005-0000-0000-0000F52E0000}"/>
    <cellStyle name="Komma 3 7 2 3 4 3" xfId="14581" xr:uid="{00000000-0005-0000-0000-0000F62E0000}"/>
    <cellStyle name="Komma 3 7 2 3 5" xfId="6211" xr:uid="{00000000-0005-0000-0000-0000F72E0000}"/>
    <cellStyle name="Komma 3 7 2 3 5 2" xfId="16145" xr:uid="{00000000-0005-0000-0000-0000F82E0000}"/>
    <cellStyle name="Komma 3 7 2 3 6" xfId="11365" xr:uid="{00000000-0005-0000-0000-0000F92E0000}"/>
    <cellStyle name="Komma 3 7 2 4" xfId="540" xr:uid="{00000000-0005-0000-0000-0000FA2E0000}"/>
    <cellStyle name="Komma 3 7 2 4 2" xfId="1885" xr:uid="{00000000-0005-0000-0000-0000FB2E0000}"/>
    <cellStyle name="Komma 3 7 2 4 2 2" xfId="3636" xr:uid="{00000000-0005-0000-0000-0000FC2E0000}"/>
    <cellStyle name="Komma 3 7 2 4 2 2 2" xfId="8786" xr:uid="{00000000-0005-0000-0000-0000FD2E0000}"/>
    <cellStyle name="Komma 3 7 2 4 2 2 2 2" xfId="18492" xr:uid="{00000000-0005-0000-0000-0000FE2E0000}"/>
    <cellStyle name="Komma 3 7 2 4 2 2 3" xfId="13798" xr:uid="{00000000-0005-0000-0000-0000FF2E0000}"/>
    <cellStyle name="Komma 3 7 2 4 2 3" xfId="5354" xr:uid="{00000000-0005-0000-0000-0000002F0000}"/>
    <cellStyle name="Komma 3 7 2 4 2 3 2" xfId="10502" xr:uid="{00000000-0005-0000-0000-0000012F0000}"/>
    <cellStyle name="Komma 3 7 2 4 2 3 2 2" xfId="20056" xr:uid="{00000000-0005-0000-0000-0000022F0000}"/>
    <cellStyle name="Komma 3 7 2 4 2 3 3" xfId="15364" xr:uid="{00000000-0005-0000-0000-0000032F0000}"/>
    <cellStyle name="Komma 3 7 2 4 2 4" xfId="7070" xr:uid="{00000000-0005-0000-0000-0000042F0000}"/>
    <cellStyle name="Komma 3 7 2 4 2 4 2" xfId="16928" xr:uid="{00000000-0005-0000-0000-0000052F0000}"/>
    <cellStyle name="Komma 3 7 2 4 2 5" xfId="12230" xr:uid="{00000000-0005-0000-0000-0000062F0000}"/>
    <cellStyle name="Komma 3 7 2 4 3" xfId="2774" xr:uid="{00000000-0005-0000-0000-0000072F0000}"/>
    <cellStyle name="Komma 3 7 2 4 3 2" xfId="7928" xr:uid="{00000000-0005-0000-0000-0000082F0000}"/>
    <cellStyle name="Komma 3 7 2 4 3 2 2" xfId="17710" xr:uid="{00000000-0005-0000-0000-0000092F0000}"/>
    <cellStyle name="Komma 3 7 2 4 3 3" xfId="13016" xr:uid="{00000000-0005-0000-0000-00000A2F0000}"/>
    <cellStyle name="Komma 3 7 2 4 4" xfId="4496" xr:uid="{00000000-0005-0000-0000-00000B2F0000}"/>
    <cellStyle name="Komma 3 7 2 4 4 2" xfId="9644" xr:uid="{00000000-0005-0000-0000-00000C2F0000}"/>
    <cellStyle name="Komma 3 7 2 4 4 2 2" xfId="19274" xr:uid="{00000000-0005-0000-0000-00000D2F0000}"/>
    <cellStyle name="Komma 3 7 2 4 4 3" xfId="14582" xr:uid="{00000000-0005-0000-0000-00000E2F0000}"/>
    <cellStyle name="Komma 3 7 2 4 5" xfId="6212" xr:uid="{00000000-0005-0000-0000-00000F2F0000}"/>
    <cellStyle name="Komma 3 7 2 4 5 2" xfId="16146" xr:uid="{00000000-0005-0000-0000-0000102F0000}"/>
    <cellStyle name="Komma 3 7 2 4 6" xfId="11366" xr:uid="{00000000-0005-0000-0000-0000112F0000}"/>
    <cellStyle name="Komma 3 7 2 5" xfId="1881" xr:uid="{00000000-0005-0000-0000-0000122F0000}"/>
    <cellStyle name="Komma 3 7 2 5 2" xfId="3632" xr:uid="{00000000-0005-0000-0000-0000132F0000}"/>
    <cellStyle name="Komma 3 7 2 5 2 2" xfId="8782" xr:uid="{00000000-0005-0000-0000-0000142F0000}"/>
    <cellStyle name="Komma 3 7 2 5 2 2 2" xfId="18488" xr:uid="{00000000-0005-0000-0000-0000152F0000}"/>
    <cellStyle name="Komma 3 7 2 5 2 3" xfId="13794" xr:uid="{00000000-0005-0000-0000-0000162F0000}"/>
    <cellStyle name="Komma 3 7 2 5 3" xfId="5350" xr:uid="{00000000-0005-0000-0000-0000172F0000}"/>
    <cellStyle name="Komma 3 7 2 5 3 2" xfId="10498" xr:uid="{00000000-0005-0000-0000-0000182F0000}"/>
    <cellStyle name="Komma 3 7 2 5 3 2 2" xfId="20052" xr:uid="{00000000-0005-0000-0000-0000192F0000}"/>
    <cellStyle name="Komma 3 7 2 5 3 3" xfId="15360" xr:uid="{00000000-0005-0000-0000-00001A2F0000}"/>
    <cellStyle name="Komma 3 7 2 5 4" xfId="7066" xr:uid="{00000000-0005-0000-0000-00001B2F0000}"/>
    <cellStyle name="Komma 3 7 2 5 4 2" xfId="16924" xr:uid="{00000000-0005-0000-0000-00001C2F0000}"/>
    <cellStyle name="Komma 3 7 2 5 5" xfId="12226" xr:uid="{00000000-0005-0000-0000-00001D2F0000}"/>
    <cellStyle name="Komma 3 7 2 6" xfId="2770" xr:uid="{00000000-0005-0000-0000-00001E2F0000}"/>
    <cellStyle name="Komma 3 7 2 6 2" xfId="7924" xr:uid="{00000000-0005-0000-0000-00001F2F0000}"/>
    <cellStyle name="Komma 3 7 2 6 2 2" xfId="17706" xr:uid="{00000000-0005-0000-0000-0000202F0000}"/>
    <cellStyle name="Komma 3 7 2 6 3" xfId="13012" xr:uid="{00000000-0005-0000-0000-0000212F0000}"/>
    <cellStyle name="Komma 3 7 2 7" xfId="4492" xr:uid="{00000000-0005-0000-0000-0000222F0000}"/>
    <cellStyle name="Komma 3 7 2 7 2" xfId="9640" xr:uid="{00000000-0005-0000-0000-0000232F0000}"/>
    <cellStyle name="Komma 3 7 2 7 2 2" xfId="19270" xr:uid="{00000000-0005-0000-0000-0000242F0000}"/>
    <cellStyle name="Komma 3 7 2 7 3" xfId="14578" xr:uid="{00000000-0005-0000-0000-0000252F0000}"/>
    <cellStyle name="Komma 3 7 2 8" xfId="6208" xr:uid="{00000000-0005-0000-0000-0000262F0000}"/>
    <cellStyle name="Komma 3 7 2 8 2" xfId="16142" xr:uid="{00000000-0005-0000-0000-0000272F0000}"/>
    <cellStyle name="Komma 3 7 2 9" xfId="11362" xr:uid="{00000000-0005-0000-0000-0000282F0000}"/>
    <cellStyle name="Komma 3 7 3" xfId="541" xr:uid="{00000000-0005-0000-0000-0000292F0000}"/>
    <cellStyle name="Komma 3 7 3 2" xfId="542" xr:uid="{00000000-0005-0000-0000-00002A2F0000}"/>
    <cellStyle name="Komma 3 7 3 2 2" xfId="1887" xr:uid="{00000000-0005-0000-0000-00002B2F0000}"/>
    <cellStyle name="Komma 3 7 3 2 2 2" xfId="3638" xr:uid="{00000000-0005-0000-0000-00002C2F0000}"/>
    <cellStyle name="Komma 3 7 3 2 2 2 2" xfId="8788" xr:uid="{00000000-0005-0000-0000-00002D2F0000}"/>
    <cellStyle name="Komma 3 7 3 2 2 2 2 2" xfId="18494" xr:uid="{00000000-0005-0000-0000-00002E2F0000}"/>
    <cellStyle name="Komma 3 7 3 2 2 2 3" xfId="13800" xr:uid="{00000000-0005-0000-0000-00002F2F0000}"/>
    <cellStyle name="Komma 3 7 3 2 2 3" xfId="5356" xr:uid="{00000000-0005-0000-0000-0000302F0000}"/>
    <cellStyle name="Komma 3 7 3 2 2 3 2" xfId="10504" xr:uid="{00000000-0005-0000-0000-0000312F0000}"/>
    <cellStyle name="Komma 3 7 3 2 2 3 2 2" xfId="20058" xr:uid="{00000000-0005-0000-0000-0000322F0000}"/>
    <cellStyle name="Komma 3 7 3 2 2 3 3" xfId="15366" xr:uid="{00000000-0005-0000-0000-0000332F0000}"/>
    <cellStyle name="Komma 3 7 3 2 2 4" xfId="7072" xr:uid="{00000000-0005-0000-0000-0000342F0000}"/>
    <cellStyle name="Komma 3 7 3 2 2 4 2" xfId="16930" xr:uid="{00000000-0005-0000-0000-0000352F0000}"/>
    <cellStyle name="Komma 3 7 3 2 2 5" xfId="12232" xr:uid="{00000000-0005-0000-0000-0000362F0000}"/>
    <cellStyle name="Komma 3 7 3 2 3" xfId="2776" xr:uid="{00000000-0005-0000-0000-0000372F0000}"/>
    <cellStyle name="Komma 3 7 3 2 3 2" xfId="7930" xr:uid="{00000000-0005-0000-0000-0000382F0000}"/>
    <cellStyle name="Komma 3 7 3 2 3 2 2" xfId="17712" xr:uid="{00000000-0005-0000-0000-0000392F0000}"/>
    <cellStyle name="Komma 3 7 3 2 3 3" xfId="13018" xr:uid="{00000000-0005-0000-0000-00003A2F0000}"/>
    <cellStyle name="Komma 3 7 3 2 4" xfId="4498" xr:uid="{00000000-0005-0000-0000-00003B2F0000}"/>
    <cellStyle name="Komma 3 7 3 2 4 2" xfId="9646" xr:uid="{00000000-0005-0000-0000-00003C2F0000}"/>
    <cellStyle name="Komma 3 7 3 2 4 2 2" xfId="19276" xr:uid="{00000000-0005-0000-0000-00003D2F0000}"/>
    <cellStyle name="Komma 3 7 3 2 4 3" xfId="14584" xr:uid="{00000000-0005-0000-0000-00003E2F0000}"/>
    <cellStyle name="Komma 3 7 3 2 5" xfId="6214" xr:uid="{00000000-0005-0000-0000-00003F2F0000}"/>
    <cellStyle name="Komma 3 7 3 2 5 2" xfId="16148" xr:uid="{00000000-0005-0000-0000-0000402F0000}"/>
    <cellStyle name="Komma 3 7 3 2 6" xfId="11368" xr:uid="{00000000-0005-0000-0000-0000412F0000}"/>
    <cellStyle name="Komma 3 7 3 3" xfId="1886" xr:uid="{00000000-0005-0000-0000-0000422F0000}"/>
    <cellStyle name="Komma 3 7 3 3 2" xfId="3637" xr:uid="{00000000-0005-0000-0000-0000432F0000}"/>
    <cellStyle name="Komma 3 7 3 3 2 2" xfId="8787" xr:uid="{00000000-0005-0000-0000-0000442F0000}"/>
    <cellStyle name="Komma 3 7 3 3 2 2 2" xfId="18493" xr:uid="{00000000-0005-0000-0000-0000452F0000}"/>
    <cellStyle name="Komma 3 7 3 3 2 3" xfId="13799" xr:uid="{00000000-0005-0000-0000-0000462F0000}"/>
    <cellStyle name="Komma 3 7 3 3 3" xfId="5355" xr:uid="{00000000-0005-0000-0000-0000472F0000}"/>
    <cellStyle name="Komma 3 7 3 3 3 2" xfId="10503" xr:uid="{00000000-0005-0000-0000-0000482F0000}"/>
    <cellStyle name="Komma 3 7 3 3 3 2 2" xfId="20057" xr:uid="{00000000-0005-0000-0000-0000492F0000}"/>
    <cellStyle name="Komma 3 7 3 3 3 3" xfId="15365" xr:uid="{00000000-0005-0000-0000-00004A2F0000}"/>
    <cellStyle name="Komma 3 7 3 3 4" xfId="7071" xr:uid="{00000000-0005-0000-0000-00004B2F0000}"/>
    <cellStyle name="Komma 3 7 3 3 4 2" xfId="16929" xr:uid="{00000000-0005-0000-0000-00004C2F0000}"/>
    <cellStyle name="Komma 3 7 3 3 5" xfId="12231" xr:uid="{00000000-0005-0000-0000-00004D2F0000}"/>
    <cellStyle name="Komma 3 7 3 4" xfId="2775" xr:uid="{00000000-0005-0000-0000-00004E2F0000}"/>
    <cellStyle name="Komma 3 7 3 4 2" xfId="7929" xr:uid="{00000000-0005-0000-0000-00004F2F0000}"/>
    <cellStyle name="Komma 3 7 3 4 2 2" xfId="17711" xr:uid="{00000000-0005-0000-0000-0000502F0000}"/>
    <cellStyle name="Komma 3 7 3 4 3" xfId="13017" xr:uid="{00000000-0005-0000-0000-0000512F0000}"/>
    <cellStyle name="Komma 3 7 3 5" xfId="4497" xr:uid="{00000000-0005-0000-0000-0000522F0000}"/>
    <cellStyle name="Komma 3 7 3 5 2" xfId="9645" xr:uid="{00000000-0005-0000-0000-0000532F0000}"/>
    <cellStyle name="Komma 3 7 3 5 2 2" xfId="19275" xr:uid="{00000000-0005-0000-0000-0000542F0000}"/>
    <cellStyle name="Komma 3 7 3 5 3" xfId="14583" xr:uid="{00000000-0005-0000-0000-0000552F0000}"/>
    <cellStyle name="Komma 3 7 3 6" xfId="6213" xr:uid="{00000000-0005-0000-0000-0000562F0000}"/>
    <cellStyle name="Komma 3 7 3 6 2" xfId="16147" xr:uid="{00000000-0005-0000-0000-0000572F0000}"/>
    <cellStyle name="Komma 3 7 3 7" xfId="11367" xr:uid="{00000000-0005-0000-0000-0000582F0000}"/>
    <cellStyle name="Komma 3 7 4" xfId="543" xr:uid="{00000000-0005-0000-0000-0000592F0000}"/>
    <cellStyle name="Komma 3 7 4 2" xfId="1888" xr:uid="{00000000-0005-0000-0000-00005A2F0000}"/>
    <cellStyle name="Komma 3 7 4 2 2" xfId="3639" xr:uid="{00000000-0005-0000-0000-00005B2F0000}"/>
    <cellStyle name="Komma 3 7 4 2 2 2" xfId="8789" xr:uid="{00000000-0005-0000-0000-00005C2F0000}"/>
    <cellStyle name="Komma 3 7 4 2 2 2 2" xfId="18495" xr:uid="{00000000-0005-0000-0000-00005D2F0000}"/>
    <cellStyle name="Komma 3 7 4 2 2 3" xfId="13801" xr:uid="{00000000-0005-0000-0000-00005E2F0000}"/>
    <cellStyle name="Komma 3 7 4 2 3" xfId="5357" xr:uid="{00000000-0005-0000-0000-00005F2F0000}"/>
    <cellStyle name="Komma 3 7 4 2 3 2" xfId="10505" xr:uid="{00000000-0005-0000-0000-0000602F0000}"/>
    <cellStyle name="Komma 3 7 4 2 3 2 2" xfId="20059" xr:uid="{00000000-0005-0000-0000-0000612F0000}"/>
    <cellStyle name="Komma 3 7 4 2 3 3" xfId="15367" xr:uid="{00000000-0005-0000-0000-0000622F0000}"/>
    <cellStyle name="Komma 3 7 4 2 4" xfId="7073" xr:uid="{00000000-0005-0000-0000-0000632F0000}"/>
    <cellStyle name="Komma 3 7 4 2 4 2" xfId="16931" xr:uid="{00000000-0005-0000-0000-0000642F0000}"/>
    <cellStyle name="Komma 3 7 4 2 5" xfId="12233" xr:uid="{00000000-0005-0000-0000-0000652F0000}"/>
    <cellStyle name="Komma 3 7 4 3" xfId="2777" xr:uid="{00000000-0005-0000-0000-0000662F0000}"/>
    <cellStyle name="Komma 3 7 4 3 2" xfId="7931" xr:uid="{00000000-0005-0000-0000-0000672F0000}"/>
    <cellStyle name="Komma 3 7 4 3 2 2" xfId="17713" xr:uid="{00000000-0005-0000-0000-0000682F0000}"/>
    <cellStyle name="Komma 3 7 4 3 3" xfId="13019" xr:uid="{00000000-0005-0000-0000-0000692F0000}"/>
    <cellStyle name="Komma 3 7 4 4" xfId="4499" xr:uid="{00000000-0005-0000-0000-00006A2F0000}"/>
    <cellStyle name="Komma 3 7 4 4 2" xfId="9647" xr:uid="{00000000-0005-0000-0000-00006B2F0000}"/>
    <cellStyle name="Komma 3 7 4 4 2 2" xfId="19277" xr:uid="{00000000-0005-0000-0000-00006C2F0000}"/>
    <cellStyle name="Komma 3 7 4 4 3" xfId="14585" xr:uid="{00000000-0005-0000-0000-00006D2F0000}"/>
    <cellStyle name="Komma 3 7 4 5" xfId="6215" xr:uid="{00000000-0005-0000-0000-00006E2F0000}"/>
    <cellStyle name="Komma 3 7 4 5 2" xfId="16149" xr:uid="{00000000-0005-0000-0000-00006F2F0000}"/>
    <cellStyle name="Komma 3 7 4 6" xfId="11369" xr:uid="{00000000-0005-0000-0000-0000702F0000}"/>
    <cellStyle name="Komma 3 7 5" xfId="544" xr:uid="{00000000-0005-0000-0000-0000712F0000}"/>
    <cellStyle name="Komma 3 7 5 2" xfId="1889" xr:uid="{00000000-0005-0000-0000-0000722F0000}"/>
    <cellStyle name="Komma 3 7 5 2 2" xfId="3640" xr:uid="{00000000-0005-0000-0000-0000732F0000}"/>
    <cellStyle name="Komma 3 7 5 2 2 2" xfId="8790" xr:uid="{00000000-0005-0000-0000-0000742F0000}"/>
    <cellStyle name="Komma 3 7 5 2 2 2 2" xfId="18496" xr:uid="{00000000-0005-0000-0000-0000752F0000}"/>
    <cellStyle name="Komma 3 7 5 2 2 3" xfId="13802" xr:uid="{00000000-0005-0000-0000-0000762F0000}"/>
    <cellStyle name="Komma 3 7 5 2 3" xfId="5358" xr:uid="{00000000-0005-0000-0000-0000772F0000}"/>
    <cellStyle name="Komma 3 7 5 2 3 2" xfId="10506" xr:uid="{00000000-0005-0000-0000-0000782F0000}"/>
    <cellStyle name="Komma 3 7 5 2 3 2 2" xfId="20060" xr:uid="{00000000-0005-0000-0000-0000792F0000}"/>
    <cellStyle name="Komma 3 7 5 2 3 3" xfId="15368" xr:uid="{00000000-0005-0000-0000-00007A2F0000}"/>
    <cellStyle name="Komma 3 7 5 2 4" xfId="7074" xr:uid="{00000000-0005-0000-0000-00007B2F0000}"/>
    <cellStyle name="Komma 3 7 5 2 4 2" xfId="16932" xr:uid="{00000000-0005-0000-0000-00007C2F0000}"/>
    <cellStyle name="Komma 3 7 5 2 5" xfId="12234" xr:uid="{00000000-0005-0000-0000-00007D2F0000}"/>
    <cellStyle name="Komma 3 7 5 3" xfId="2778" xr:uid="{00000000-0005-0000-0000-00007E2F0000}"/>
    <cellStyle name="Komma 3 7 5 3 2" xfId="7932" xr:uid="{00000000-0005-0000-0000-00007F2F0000}"/>
    <cellStyle name="Komma 3 7 5 3 2 2" xfId="17714" xr:uid="{00000000-0005-0000-0000-0000802F0000}"/>
    <cellStyle name="Komma 3 7 5 3 3" xfId="13020" xr:uid="{00000000-0005-0000-0000-0000812F0000}"/>
    <cellStyle name="Komma 3 7 5 4" xfId="4500" xr:uid="{00000000-0005-0000-0000-0000822F0000}"/>
    <cellStyle name="Komma 3 7 5 4 2" xfId="9648" xr:uid="{00000000-0005-0000-0000-0000832F0000}"/>
    <cellStyle name="Komma 3 7 5 4 2 2" xfId="19278" xr:uid="{00000000-0005-0000-0000-0000842F0000}"/>
    <cellStyle name="Komma 3 7 5 4 3" xfId="14586" xr:uid="{00000000-0005-0000-0000-0000852F0000}"/>
    <cellStyle name="Komma 3 7 5 5" xfId="6216" xr:uid="{00000000-0005-0000-0000-0000862F0000}"/>
    <cellStyle name="Komma 3 7 5 5 2" xfId="16150" xr:uid="{00000000-0005-0000-0000-0000872F0000}"/>
    <cellStyle name="Komma 3 7 5 6" xfId="11370" xr:uid="{00000000-0005-0000-0000-0000882F0000}"/>
    <cellStyle name="Komma 3 7 6" xfId="1880" xr:uid="{00000000-0005-0000-0000-0000892F0000}"/>
    <cellStyle name="Komma 3 7 6 2" xfId="3631" xr:uid="{00000000-0005-0000-0000-00008A2F0000}"/>
    <cellStyle name="Komma 3 7 6 2 2" xfId="8781" xr:uid="{00000000-0005-0000-0000-00008B2F0000}"/>
    <cellStyle name="Komma 3 7 6 2 2 2" xfId="18487" xr:uid="{00000000-0005-0000-0000-00008C2F0000}"/>
    <cellStyle name="Komma 3 7 6 2 3" xfId="13793" xr:uid="{00000000-0005-0000-0000-00008D2F0000}"/>
    <cellStyle name="Komma 3 7 6 3" xfId="5349" xr:uid="{00000000-0005-0000-0000-00008E2F0000}"/>
    <cellStyle name="Komma 3 7 6 3 2" xfId="10497" xr:uid="{00000000-0005-0000-0000-00008F2F0000}"/>
    <cellStyle name="Komma 3 7 6 3 2 2" xfId="20051" xr:uid="{00000000-0005-0000-0000-0000902F0000}"/>
    <cellStyle name="Komma 3 7 6 3 3" xfId="15359" xr:uid="{00000000-0005-0000-0000-0000912F0000}"/>
    <cellStyle name="Komma 3 7 6 4" xfId="7065" xr:uid="{00000000-0005-0000-0000-0000922F0000}"/>
    <cellStyle name="Komma 3 7 6 4 2" xfId="16923" xr:uid="{00000000-0005-0000-0000-0000932F0000}"/>
    <cellStyle name="Komma 3 7 6 5" xfId="12225" xr:uid="{00000000-0005-0000-0000-0000942F0000}"/>
    <cellStyle name="Komma 3 7 7" xfId="2769" xr:uid="{00000000-0005-0000-0000-0000952F0000}"/>
    <cellStyle name="Komma 3 7 7 2" xfId="7923" xr:uid="{00000000-0005-0000-0000-0000962F0000}"/>
    <cellStyle name="Komma 3 7 7 2 2" xfId="17705" xr:uid="{00000000-0005-0000-0000-0000972F0000}"/>
    <cellStyle name="Komma 3 7 7 3" xfId="13011" xr:uid="{00000000-0005-0000-0000-0000982F0000}"/>
    <cellStyle name="Komma 3 7 8" xfId="4491" xr:uid="{00000000-0005-0000-0000-0000992F0000}"/>
    <cellStyle name="Komma 3 7 8 2" xfId="9639" xr:uid="{00000000-0005-0000-0000-00009A2F0000}"/>
    <cellStyle name="Komma 3 7 8 2 2" xfId="19269" xr:uid="{00000000-0005-0000-0000-00009B2F0000}"/>
    <cellStyle name="Komma 3 7 8 3" xfId="14577" xr:uid="{00000000-0005-0000-0000-00009C2F0000}"/>
    <cellStyle name="Komma 3 7 9" xfId="6207" xr:uid="{00000000-0005-0000-0000-00009D2F0000}"/>
    <cellStyle name="Komma 3 7 9 2" xfId="16141" xr:uid="{00000000-0005-0000-0000-00009E2F0000}"/>
    <cellStyle name="Komma 3 8" xfId="545" xr:uid="{00000000-0005-0000-0000-00009F2F0000}"/>
    <cellStyle name="Komma 3 8 10" xfId="11371" xr:uid="{00000000-0005-0000-0000-0000A02F0000}"/>
    <cellStyle name="Komma 3 8 2" xfId="546" xr:uid="{00000000-0005-0000-0000-0000A12F0000}"/>
    <cellStyle name="Komma 3 8 2 2" xfId="547" xr:uid="{00000000-0005-0000-0000-0000A22F0000}"/>
    <cellStyle name="Komma 3 8 2 2 2" xfId="548" xr:uid="{00000000-0005-0000-0000-0000A32F0000}"/>
    <cellStyle name="Komma 3 8 2 2 2 2" xfId="1893" xr:uid="{00000000-0005-0000-0000-0000A42F0000}"/>
    <cellStyle name="Komma 3 8 2 2 2 2 2" xfId="3644" xr:uid="{00000000-0005-0000-0000-0000A52F0000}"/>
    <cellStyle name="Komma 3 8 2 2 2 2 2 2" xfId="8794" xr:uid="{00000000-0005-0000-0000-0000A62F0000}"/>
    <cellStyle name="Komma 3 8 2 2 2 2 2 2 2" xfId="18500" xr:uid="{00000000-0005-0000-0000-0000A72F0000}"/>
    <cellStyle name="Komma 3 8 2 2 2 2 2 3" xfId="13806" xr:uid="{00000000-0005-0000-0000-0000A82F0000}"/>
    <cellStyle name="Komma 3 8 2 2 2 2 3" xfId="5362" xr:uid="{00000000-0005-0000-0000-0000A92F0000}"/>
    <cellStyle name="Komma 3 8 2 2 2 2 3 2" xfId="10510" xr:uid="{00000000-0005-0000-0000-0000AA2F0000}"/>
    <cellStyle name="Komma 3 8 2 2 2 2 3 2 2" xfId="20064" xr:uid="{00000000-0005-0000-0000-0000AB2F0000}"/>
    <cellStyle name="Komma 3 8 2 2 2 2 3 3" xfId="15372" xr:uid="{00000000-0005-0000-0000-0000AC2F0000}"/>
    <cellStyle name="Komma 3 8 2 2 2 2 4" xfId="7078" xr:uid="{00000000-0005-0000-0000-0000AD2F0000}"/>
    <cellStyle name="Komma 3 8 2 2 2 2 4 2" xfId="16936" xr:uid="{00000000-0005-0000-0000-0000AE2F0000}"/>
    <cellStyle name="Komma 3 8 2 2 2 2 5" xfId="12238" xr:uid="{00000000-0005-0000-0000-0000AF2F0000}"/>
    <cellStyle name="Komma 3 8 2 2 2 3" xfId="2782" xr:uid="{00000000-0005-0000-0000-0000B02F0000}"/>
    <cellStyle name="Komma 3 8 2 2 2 3 2" xfId="7936" xr:uid="{00000000-0005-0000-0000-0000B12F0000}"/>
    <cellStyle name="Komma 3 8 2 2 2 3 2 2" xfId="17718" xr:uid="{00000000-0005-0000-0000-0000B22F0000}"/>
    <cellStyle name="Komma 3 8 2 2 2 3 3" xfId="13024" xr:uid="{00000000-0005-0000-0000-0000B32F0000}"/>
    <cellStyle name="Komma 3 8 2 2 2 4" xfId="4504" xr:uid="{00000000-0005-0000-0000-0000B42F0000}"/>
    <cellStyle name="Komma 3 8 2 2 2 4 2" xfId="9652" xr:uid="{00000000-0005-0000-0000-0000B52F0000}"/>
    <cellStyle name="Komma 3 8 2 2 2 4 2 2" xfId="19282" xr:uid="{00000000-0005-0000-0000-0000B62F0000}"/>
    <cellStyle name="Komma 3 8 2 2 2 4 3" xfId="14590" xr:uid="{00000000-0005-0000-0000-0000B72F0000}"/>
    <cellStyle name="Komma 3 8 2 2 2 5" xfId="6220" xr:uid="{00000000-0005-0000-0000-0000B82F0000}"/>
    <cellStyle name="Komma 3 8 2 2 2 5 2" xfId="16154" xr:uid="{00000000-0005-0000-0000-0000B92F0000}"/>
    <cellStyle name="Komma 3 8 2 2 2 6" xfId="11374" xr:uid="{00000000-0005-0000-0000-0000BA2F0000}"/>
    <cellStyle name="Komma 3 8 2 2 3" xfId="1892" xr:uid="{00000000-0005-0000-0000-0000BB2F0000}"/>
    <cellStyle name="Komma 3 8 2 2 3 2" xfId="3643" xr:uid="{00000000-0005-0000-0000-0000BC2F0000}"/>
    <cellStyle name="Komma 3 8 2 2 3 2 2" xfId="8793" xr:uid="{00000000-0005-0000-0000-0000BD2F0000}"/>
    <cellStyle name="Komma 3 8 2 2 3 2 2 2" xfId="18499" xr:uid="{00000000-0005-0000-0000-0000BE2F0000}"/>
    <cellStyle name="Komma 3 8 2 2 3 2 3" xfId="13805" xr:uid="{00000000-0005-0000-0000-0000BF2F0000}"/>
    <cellStyle name="Komma 3 8 2 2 3 3" xfId="5361" xr:uid="{00000000-0005-0000-0000-0000C02F0000}"/>
    <cellStyle name="Komma 3 8 2 2 3 3 2" xfId="10509" xr:uid="{00000000-0005-0000-0000-0000C12F0000}"/>
    <cellStyle name="Komma 3 8 2 2 3 3 2 2" xfId="20063" xr:uid="{00000000-0005-0000-0000-0000C22F0000}"/>
    <cellStyle name="Komma 3 8 2 2 3 3 3" xfId="15371" xr:uid="{00000000-0005-0000-0000-0000C32F0000}"/>
    <cellStyle name="Komma 3 8 2 2 3 4" xfId="7077" xr:uid="{00000000-0005-0000-0000-0000C42F0000}"/>
    <cellStyle name="Komma 3 8 2 2 3 4 2" xfId="16935" xr:uid="{00000000-0005-0000-0000-0000C52F0000}"/>
    <cellStyle name="Komma 3 8 2 2 3 5" xfId="12237" xr:uid="{00000000-0005-0000-0000-0000C62F0000}"/>
    <cellStyle name="Komma 3 8 2 2 4" xfId="2781" xr:uid="{00000000-0005-0000-0000-0000C72F0000}"/>
    <cellStyle name="Komma 3 8 2 2 4 2" xfId="7935" xr:uid="{00000000-0005-0000-0000-0000C82F0000}"/>
    <cellStyle name="Komma 3 8 2 2 4 2 2" xfId="17717" xr:uid="{00000000-0005-0000-0000-0000C92F0000}"/>
    <cellStyle name="Komma 3 8 2 2 4 3" xfId="13023" xr:uid="{00000000-0005-0000-0000-0000CA2F0000}"/>
    <cellStyle name="Komma 3 8 2 2 5" xfId="4503" xr:uid="{00000000-0005-0000-0000-0000CB2F0000}"/>
    <cellStyle name="Komma 3 8 2 2 5 2" xfId="9651" xr:uid="{00000000-0005-0000-0000-0000CC2F0000}"/>
    <cellStyle name="Komma 3 8 2 2 5 2 2" xfId="19281" xr:uid="{00000000-0005-0000-0000-0000CD2F0000}"/>
    <cellStyle name="Komma 3 8 2 2 5 3" xfId="14589" xr:uid="{00000000-0005-0000-0000-0000CE2F0000}"/>
    <cellStyle name="Komma 3 8 2 2 6" xfId="6219" xr:uid="{00000000-0005-0000-0000-0000CF2F0000}"/>
    <cellStyle name="Komma 3 8 2 2 6 2" xfId="16153" xr:uid="{00000000-0005-0000-0000-0000D02F0000}"/>
    <cellStyle name="Komma 3 8 2 2 7" xfId="11373" xr:uid="{00000000-0005-0000-0000-0000D12F0000}"/>
    <cellStyle name="Komma 3 8 2 3" xfId="549" xr:uid="{00000000-0005-0000-0000-0000D22F0000}"/>
    <cellStyle name="Komma 3 8 2 3 2" xfId="1894" xr:uid="{00000000-0005-0000-0000-0000D32F0000}"/>
    <cellStyle name="Komma 3 8 2 3 2 2" xfId="3645" xr:uid="{00000000-0005-0000-0000-0000D42F0000}"/>
    <cellStyle name="Komma 3 8 2 3 2 2 2" xfId="8795" xr:uid="{00000000-0005-0000-0000-0000D52F0000}"/>
    <cellStyle name="Komma 3 8 2 3 2 2 2 2" xfId="18501" xr:uid="{00000000-0005-0000-0000-0000D62F0000}"/>
    <cellStyle name="Komma 3 8 2 3 2 2 3" xfId="13807" xr:uid="{00000000-0005-0000-0000-0000D72F0000}"/>
    <cellStyle name="Komma 3 8 2 3 2 3" xfId="5363" xr:uid="{00000000-0005-0000-0000-0000D82F0000}"/>
    <cellStyle name="Komma 3 8 2 3 2 3 2" xfId="10511" xr:uid="{00000000-0005-0000-0000-0000D92F0000}"/>
    <cellStyle name="Komma 3 8 2 3 2 3 2 2" xfId="20065" xr:uid="{00000000-0005-0000-0000-0000DA2F0000}"/>
    <cellStyle name="Komma 3 8 2 3 2 3 3" xfId="15373" xr:uid="{00000000-0005-0000-0000-0000DB2F0000}"/>
    <cellStyle name="Komma 3 8 2 3 2 4" xfId="7079" xr:uid="{00000000-0005-0000-0000-0000DC2F0000}"/>
    <cellStyle name="Komma 3 8 2 3 2 4 2" xfId="16937" xr:uid="{00000000-0005-0000-0000-0000DD2F0000}"/>
    <cellStyle name="Komma 3 8 2 3 2 5" xfId="12239" xr:uid="{00000000-0005-0000-0000-0000DE2F0000}"/>
    <cellStyle name="Komma 3 8 2 3 3" xfId="2783" xr:uid="{00000000-0005-0000-0000-0000DF2F0000}"/>
    <cellStyle name="Komma 3 8 2 3 3 2" xfId="7937" xr:uid="{00000000-0005-0000-0000-0000E02F0000}"/>
    <cellStyle name="Komma 3 8 2 3 3 2 2" xfId="17719" xr:uid="{00000000-0005-0000-0000-0000E12F0000}"/>
    <cellStyle name="Komma 3 8 2 3 3 3" xfId="13025" xr:uid="{00000000-0005-0000-0000-0000E22F0000}"/>
    <cellStyle name="Komma 3 8 2 3 4" xfId="4505" xr:uid="{00000000-0005-0000-0000-0000E32F0000}"/>
    <cellStyle name="Komma 3 8 2 3 4 2" xfId="9653" xr:uid="{00000000-0005-0000-0000-0000E42F0000}"/>
    <cellStyle name="Komma 3 8 2 3 4 2 2" xfId="19283" xr:uid="{00000000-0005-0000-0000-0000E52F0000}"/>
    <cellStyle name="Komma 3 8 2 3 4 3" xfId="14591" xr:uid="{00000000-0005-0000-0000-0000E62F0000}"/>
    <cellStyle name="Komma 3 8 2 3 5" xfId="6221" xr:uid="{00000000-0005-0000-0000-0000E72F0000}"/>
    <cellStyle name="Komma 3 8 2 3 5 2" xfId="16155" xr:uid="{00000000-0005-0000-0000-0000E82F0000}"/>
    <cellStyle name="Komma 3 8 2 3 6" xfId="11375" xr:uid="{00000000-0005-0000-0000-0000E92F0000}"/>
    <cellStyle name="Komma 3 8 2 4" xfId="550" xr:uid="{00000000-0005-0000-0000-0000EA2F0000}"/>
    <cellStyle name="Komma 3 8 2 4 2" xfId="1895" xr:uid="{00000000-0005-0000-0000-0000EB2F0000}"/>
    <cellStyle name="Komma 3 8 2 4 2 2" xfId="3646" xr:uid="{00000000-0005-0000-0000-0000EC2F0000}"/>
    <cellStyle name="Komma 3 8 2 4 2 2 2" xfId="8796" xr:uid="{00000000-0005-0000-0000-0000ED2F0000}"/>
    <cellStyle name="Komma 3 8 2 4 2 2 2 2" xfId="18502" xr:uid="{00000000-0005-0000-0000-0000EE2F0000}"/>
    <cellStyle name="Komma 3 8 2 4 2 2 3" xfId="13808" xr:uid="{00000000-0005-0000-0000-0000EF2F0000}"/>
    <cellStyle name="Komma 3 8 2 4 2 3" xfId="5364" xr:uid="{00000000-0005-0000-0000-0000F02F0000}"/>
    <cellStyle name="Komma 3 8 2 4 2 3 2" xfId="10512" xr:uid="{00000000-0005-0000-0000-0000F12F0000}"/>
    <cellStyle name="Komma 3 8 2 4 2 3 2 2" xfId="20066" xr:uid="{00000000-0005-0000-0000-0000F22F0000}"/>
    <cellStyle name="Komma 3 8 2 4 2 3 3" xfId="15374" xr:uid="{00000000-0005-0000-0000-0000F32F0000}"/>
    <cellStyle name="Komma 3 8 2 4 2 4" xfId="7080" xr:uid="{00000000-0005-0000-0000-0000F42F0000}"/>
    <cellStyle name="Komma 3 8 2 4 2 4 2" xfId="16938" xr:uid="{00000000-0005-0000-0000-0000F52F0000}"/>
    <cellStyle name="Komma 3 8 2 4 2 5" xfId="12240" xr:uid="{00000000-0005-0000-0000-0000F62F0000}"/>
    <cellStyle name="Komma 3 8 2 4 3" xfId="2784" xr:uid="{00000000-0005-0000-0000-0000F72F0000}"/>
    <cellStyle name="Komma 3 8 2 4 3 2" xfId="7938" xr:uid="{00000000-0005-0000-0000-0000F82F0000}"/>
    <cellStyle name="Komma 3 8 2 4 3 2 2" xfId="17720" xr:uid="{00000000-0005-0000-0000-0000F92F0000}"/>
    <cellStyle name="Komma 3 8 2 4 3 3" xfId="13026" xr:uid="{00000000-0005-0000-0000-0000FA2F0000}"/>
    <cellStyle name="Komma 3 8 2 4 4" xfId="4506" xr:uid="{00000000-0005-0000-0000-0000FB2F0000}"/>
    <cellStyle name="Komma 3 8 2 4 4 2" xfId="9654" xr:uid="{00000000-0005-0000-0000-0000FC2F0000}"/>
    <cellStyle name="Komma 3 8 2 4 4 2 2" xfId="19284" xr:uid="{00000000-0005-0000-0000-0000FD2F0000}"/>
    <cellStyle name="Komma 3 8 2 4 4 3" xfId="14592" xr:uid="{00000000-0005-0000-0000-0000FE2F0000}"/>
    <cellStyle name="Komma 3 8 2 4 5" xfId="6222" xr:uid="{00000000-0005-0000-0000-0000FF2F0000}"/>
    <cellStyle name="Komma 3 8 2 4 5 2" xfId="16156" xr:uid="{00000000-0005-0000-0000-000000300000}"/>
    <cellStyle name="Komma 3 8 2 4 6" xfId="11376" xr:uid="{00000000-0005-0000-0000-000001300000}"/>
    <cellStyle name="Komma 3 8 2 5" xfId="1891" xr:uid="{00000000-0005-0000-0000-000002300000}"/>
    <cellStyle name="Komma 3 8 2 5 2" xfId="3642" xr:uid="{00000000-0005-0000-0000-000003300000}"/>
    <cellStyle name="Komma 3 8 2 5 2 2" xfId="8792" xr:uid="{00000000-0005-0000-0000-000004300000}"/>
    <cellStyle name="Komma 3 8 2 5 2 2 2" xfId="18498" xr:uid="{00000000-0005-0000-0000-000005300000}"/>
    <cellStyle name="Komma 3 8 2 5 2 3" xfId="13804" xr:uid="{00000000-0005-0000-0000-000006300000}"/>
    <cellStyle name="Komma 3 8 2 5 3" xfId="5360" xr:uid="{00000000-0005-0000-0000-000007300000}"/>
    <cellStyle name="Komma 3 8 2 5 3 2" xfId="10508" xr:uid="{00000000-0005-0000-0000-000008300000}"/>
    <cellStyle name="Komma 3 8 2 5 3 2 2" xfId="20062" xr:uid="{00000000-0005-0000-0000-000009300000}"/>
    <cellStyle name="Komma 3 8 2 5 3 3" xfId="15370" xr:uid="{00000000-0005-0000-0000-00000A300000}"/>
    <cellStyle name="Komma 3 8 2 5 4" xfId="7076" xr:uid="{00000000-0005-0000-0000-00000B300000}"/>
    <cellStyle name="Komma 3 8 2 5 4 2" xfId="16934" xr:uid="{00000000-0005-0000-0000-00000C300000}"/>
    <cellStyle name="Komma 3 8 2 5 5" xfId="12236" xr:uid="{00000000-0005-0000-0000-00000D300000}"/>
    <cellStyle name="Komma 3 8 2 6" xfId="2780" xr:uid="{00000000-0005-0000-0000-00000E300000}"/>
    <cellStyle name="Komma 3 8 2 6 2" xfId="7934" xr:uid="{00000000-0005-0000-0000-00000F300000}"/>
    <cellStyle name="Komma 3 8 2 6 2 2" xfId="17716" xr:uid="{00000000-0005-0000-0000-000010300000}"/>
    <cellStyle name="Komma 3 8 2 6 3" xfId="13022" xr:uid="{00000000-0005-0000-0000-000011300000}"/>
    <cellStyle name="Komma 3 8 2 7" xfId="4502" xr:uid="{00000000-0005-0000-0000-000012300000}"/>
    <cellStyle name="Komma 3 8 2 7 2" xfId="9650" xr:uid="{00000000-0005-0000-0000-000013300000}"/>
    <cellStyle name="Komma 3 8 2 7 2 2" xfId="19280" xr:uid="{00000000-0005-0000-0000-000014300000}"/>
    <cellStyle name="Komma 3 8 2 7 3" xfId="14588" xr:uid="{00000000-0005-0000-0000-000015300000}"/>
    <cellStyle name="Komma 3 8 2 8" xfId="6218" xr:uid="{00000000-0005-0000-0000-000016300000}"/>
    <cellStyle name="Komma 3 8 2 8 2" xfId="16152" xr:uid="{00000000-0005-0000-0000-000017300000}"/>
    <cellStyle name="Komma 3 8 2 9" xfId="11372" xr:uid="{00000000-0005-0000-0000-000018300000}"/>
    <cellStyle name="Komma 3 8 3" xfId="551" xr:uid="{00000000-0005-0000-0000-000019300000}"/>
    <cellStyle name="Komma 3 8 3 2" xfId="552" xr:uid="{00000000-0005-0000-0000-00001A300000}"/>
    <cellStyle name="Komma 3 8 3 2 2" xfId="1897" xr:uid="{00000000-0005-0000-0000-00001B300000}"/>
    <cellStyle name="Komma 3 8 3 2 2 2" xfId="3648" xr:uid="{00000000-0005-0000-0000-00001C300000}"/>
    <cellStyle name="Komma 3 8 3 2 2 2 2" xfId="8798" xr:uid="{00000000-0005-0000-0000-00001D300000}"/>
    <cellStyle name="Komma 3 8 3 2 2 2 2 2" xfId="18504" xr:uid="{00000000-0005-0000-0000-00001E300000}"/>
    <cellStyle name="Komma 3 8 3 2 2 2 3" xfId="13810" xr:uid="{00000000-0005-0000-0000-00001F300000}"/>
    <cellStyle name="Komma 3 8 3 2 2 3" xfId="5366" xr:uid="{00000000-0005-0000-0000-000020300000}"/>
    <cellStyle name="Komma 3 8 3 2 2 3 2" xfId="10514" xr:uid="{00000000-0005-0000-0000-000021300000}"/>
    <cellStyle name="Komma 3 8 3 2 2 3 2 2" xfId="20068" xr:uid="{00000000-0005-0000-0000-000022300000}"/>
    <cellStyle name="Komma 3 8 3 2 2 3 3" xfId="15376" xr:uid="{00000000-0005-0000-0000-000023300000}"/>
    <cellStyle name="Komma 3 8 3 2 2 4" xfId="7082" xr:uid="{00000000-0005-0000-0000-000024300000}"/>
    <cellStyle name="Komma 3 8 3 2 2 4 2" xfId="16940" xr:uid="{00000000-0005-0000-0000-000025300000}"/>
    <cellStyle name="Komma 3 8 3 2 2 5" xfId="12242" xr:uid="{00000000-0005-0000-0000-000026300000}"/>
    <cellStyle name="Komma 3 8 3 2 3" xfId="2786" xr:uid="{00000000-0005-0000-0000-000027300000}"/>
    <cellStyle name="Komma 3 8 3 2 3 2" xfId="7940" xr:uid="{00000000-0005-0000-0000-000028300000}"/>
    <cellStyle name="Komma 3 8 3 2 3 2 2" xfId="17722" xr:uid="{00000000-0005-0000-0000-000029300000}"/>
    <cellStyle name="Komma 3 8 3 2 3 3" xfId="13028" xr:uid="{00000000-0005-0000-0000-00002A300000}"/>
    <cellStyle name="Komma 3 8 3 2 4" xfId="4508" xr:uid="{00000000-0005-0000-0000-00002B300000}"/>
    <cellStyle name="Komma 3 8 3 2 4 2" xfId="9656" xr:uid="{00000000-0005-0000-0000-00002C300000}"/>
    <cellStyle name="Komma 3 8 3 2 4 2 2" xfId="19286" xr:uid="{00000000-0005-0000-0000-00002D300000}"/>
    <cellStyle name="Komma 3 8 3 2 4 3" xfId="14594" xr:uid="{00000000-0005-0000-0000-00002E300000}"/>
    <cellStyle name="Komma 3 8 3 2 5" xfId="6224" xr:uid="{00000000-0005-0000-0000-00002F300000}"/>
    <cellStyle name="Komma 3 8 3 2 5 2" xfId="16158" xr:uid="{00000000-0005-0000-0000-000030300000}"/>
    <cellStyle name="Komma 3 8 3 2 6" xfId="11378" xr:uid="{00000000-0005-0000-0000-000031300000}"/>
    <cellStyle name="Komma 3 8 3 3" xfId="1896" xr:uid="{00000000-0005-0000-0000-000032300000}"/>
    <cellStyle name="Komma 3 8 3 3 2" xfId="3647" xr:uid="{00000000-0005-0000-0000-000033300000}"/>
    <cellStyle name="Komma 3 8 3 3 2 2" xfId="8797" xr:uid="{00000000-0005-0000-0000-000034300000}"/>
    <cellStyle name="Komma 3 8 3 3 2 2 2" xfId="18503" xr:uid="{00000000-0005-0000-0000-000035300000}"/>
    <cellStyle name="Komma 3 8 3 3 2 3" xfId="13809" xr:uid="{00000000-0005-0000-0000-000036300000}"/>
    <cellStyle name="Komma 3 8 3 3 3" xfId="5365" xr:uid="{00000000-0005-0000-0000-000037300000}"/>
    <cellStyle name="Komma 3 8 3 3 3 2" xfId="10513" xr:uid="{00000000-0005-0000-0000-000038300000}"/>
    <cellStyle name="Komma 3 8 3 3 3 2 2" xfId="20067" xr:uid="{00000000-0005-0000-0000-000039300000}"/>
    <cellStyle name="Komma 3 8 3 3 3 3" xfId="15375" xr:uid="{00000000-0005-0000-0000-00003A300000}"/>
    <cellStyle name="Komma 3 8 3 3 4" xfId="7081" xr:uid="{00000000-0005-0000-0000-00003B300000}"/>
    <cellStyle name="Komma 3 8 3 3 4 2" xfId="16939" xr:uid="{00000000-0005-0000-0000-00003C300000}"/>
    <cellStyle name="Komma 3 8 3 3 5" xfId="12241" xr:uid="{00000000-0005-0000-0000-00003D300000}"/>
    <cellStyle name="Komma 3 8 3 4" xfId="2785" xr:uid="{00000000-0005-0000-0000-00003E300000}"/>
    <cellStyle name="Komma 3 8 3 4 2" xfId="7939" xr:uid="{00000000-0005-0000-0000-00003F300000}"/>
    <cellStyle name="Komma 3 8 3 4 2 2" xfId="17721" xr:uid="{00000000-0005-0000-0000-000040300000}"/>
    <cellStyle name="Komma 3 8 3 4 3" xfId="13027" xr:uid="{00000000-0005-0000-0000-000041300000}"/>
    <cellStyle name="Komma 3 8 3 5" xfId="4507" xr:uid="{00000000-0005-0000-0000-000042300000}"/>
    <cellStyle name="Komma 3 8 3 5 2" xfId="9655" xr:uid="{00000000-0005-0000-0000-000043300000}"/>
    <cellStyle name="Komma 3 8 3 5 2 2" xfId="19285" xr:uid="{00000000-0005-0000-0000-000044300000}"/>
    <cellStyle name="Komma 3 8 3 5 3" xfId="14593" xr:uid="{00000000-0005-0000-0000-000045300000}"/>
    <cellStyle name="Komma 3 8 3 6" xfId="6223" xr:uid="{00000000-0005-0000-0000-000046300000}"/>
    <cellStyle name="Komma 3 8 3 6 2" xfId="16157" xr:uid="{00000000-0005-0000-0000-000047300000}"/>
    <cellStyle name="Komma 3 8 3 7" xfId="11377" xr:uid="{00000000-0005-0000-0000-000048300000}"/>
    <cellStyle name="Komma 3 8 4" xfId="553" xr:uid="{00000000-0005-0000-0000-000049300000}"/>
    <cellStyle name="Komma 3 8 4 2" xfId="1898" xr:uid="{00000000-0005-0000-0000-00004A300000}"/>
    <cellStyle name="Komma 3 8 4 2 2" xfId="3649" xr:uid="{00000000-0005-0000-0000-00004B300000}"/>
    <cellStyle name="Komma 3 8 4 2 2 2" xfId="8799" xr:uid="{00000000-0005-0000-0000-00004C300000}"/>
    <cellStyle name="Komma 3 8 4 2 2 2 2" xfId="18505" xr:uid="{00000000-0005-0000-0000-00004D300000}"/>
    <cellStyle name="Komma 3 8 4 2 2 3" xfId="13811" xr:uid="{00000000-0005-0000-0000-00004E300000}"/>
    <cellStyle name="Komma 3 8 4 2 3" xfId="5367" xr:uid="{00000000-0005-0000-0000-00004F300000}"/>
    <cellStyle name="Komma 3 8 4 2 3 2" xfId="10515" xr:uid="{00000000-0005-0000-0000-000050300000}"/>
    <cellStyle name="Komma 3 8 4 2 3 2 2" xfId="20069" xr:uid="{00000000-0005-0000-0000-000051300000}"/>
    <cellStyle name="Komma 3 8 4 2 3 3" xfId="15377" xr:uid="{00000000-0005-0000-0000-000052300000}"/>
    <cellStyle name="Komma 3 8 4 2 4" xfId="7083" xr:uid="{00000000-0005-0000-0000-000053300000}"/>
    <cellStyle name="Komma 3 8 4 2 4 2" xfId="16941" xr:uid="{00000000-0005-0000-0000-000054300000}"/>
    <cellStyle name="Komma 3 8 4 2 5" xfId="12243" xr:uid="{00000000-0005-0000-0000-000055300000}"/>
    <cellStyle name="Komma 3 8 4 3" xfId="2787" xr:uid="{00000000-0005-0000-0000-000056300000}"/>
    <cellStyle name="Komma 3 8 4 3 2" xfId="7941" xr:uid="{00000000-0005-0000-0000-000057300000}"/>
    <cellStyle name="Komma 3 8 4 3 2 2" xfId="17723" xr:uid="{00000000-0005-0000-0000-000058300000}"/>
    <cellStyle name="Komma 3 8 4 3 3" xfId="13029" xr:uid="{00000000-0005-0000-0000-000059300000}"/>
    <cellStyle name="Komma 3 8 4 4" xfId="4509" xr:uid="{00000000-0005-0000-0000-00005A300000}"/>
    <cellStyle name="Komma 3 8 4 4 2" xfId="9657" xr:uid="{00000000-0005-0000-0000-00005B300000}"/>
    <cellStyle name="Komma 3 8 4 4 2 2" xfId="19287" xr:uid="{00000000-0005-0000-0000-00005C300000}"/>
    <cellStyle name="Komma 3 8 4 4 3" xfId="14595" xr:uid="{00000000-0005-0000-0000-00005D300000}"/>
    <cellStyle name="Komma 3 8 4 5" xfId="6225" xr:uid="{00000000-0005-0000-0000-00005E300000}"/>
    <cellStyle name="Komma 3 8 4 5 2" xfId="16159" xr:uid="{00000000-0005-0000-0000-00005F300000}"/>
    <cellStyle name="Komma 3 8 4 6" xfId="11379" xr:uid="{00000000-0005-0000-0000-000060300000}"/>
    <cellStyle name="Komma 3 8 5" xfId="554" xr:uid="{00000000-0005-0000-0000-000061300000}"/>
    <cellStyle name="Komma 3 8 5 2" xfId="1899" xr:uid="{00000000-0005-0000-0000-000062300000}"/>
    <cellStyle name="Komma 3 8 5 2 2" xfId="3650" xr:uid="{00000000-0005-0000-0000-000063300000}"/>
    <cellStyle name="Komma 3 8 5 2 2 2" xfId="8800" xr:uid="{00000000-0005-0000-0000-000064300000}"/>
    <cellStyle name="Komma 3 8 5 2 2 2 2" xfId="18506" xr:uid="{00000000-0005-0000-0000-000065300000}"/>
    <cellStyle name="Komma 3 8 5 2 2 3" xfId="13812" xr:uid="{00000000-0005-0000-0000-000066300000}"/>
    <cellStyle name="Komma 3 8 5 2 3" xfId="5368" xr:uid="{00000000-0005-0000-0000-000067300000}"/>
    <cellStyle name="Komma 3 8 5 2 3 2" xfId="10516" xr:uid="{00000000-0005-0000-0000-000068300000}"/>
    <cellStyle name="Komma 3 8 5 2 3 2 2" xfId="20070" xr:uid="{00000000-0005-0000-0000-000069300000}"/>
    <cellStyle name="Komma 3 8 5 2 3 3" xfId="15378" xr:uid="{00000000-0005-0000-0000-00006A300000}"/>
    <cellStyle name="Komma 3 8 5 2 4" xfId="7084" xr:uid="{00000000-0005-0000-0000-00006B300000}"/>
    <cellStyle name="Komma 3 8 5 2 4 2" xfId="16942" xr:uid="{00000000-0005-0000-0000-00006C300000}"/>
    <cellStyle name="Komma 3 8 5 2 5" xfId="12244" xr:uid="{00000000-0005-0000-0000-00006D300000}"/>
    <cellStyle name="Komma 3 8 5 3" xfId="2788" xr:uid="{00000000-0005-0000-0000-00006E300000}"/>
    <cellStyle name="Komma 3 8 5 3 2" xfId="7942" xr:uid="{00000000-0005-0000-0000-00006F300000}"/>
    <cellStyle name="Komma 3 8 5 3 2 2" xfId="17724" xr:uid="{00000000-0005-0000-0000-000070300000}"/>
    <cellStyle name="Komma 3 8 5 3 3" xfId="13030" xr:uid="{00000000-0005-0000-0000-000071300000}"/>
    <cellStyle name="Komma 3 8 5 4" xfId="4510" xr:uid="{00000000-0005-0000-0000-000072300000}"/>
    <cellStyle name="Komma 3 8 5 4 2" xfId="9658" xr:uid="{00000000-0005-0000-0000-000073300000}"/>
    <cellStyle name="Komma 3 8 5 4 2 2" xfId="19288" xr:uid="{00000000-0005-0000-0000-000074300000}"/>
    <cellStyle name="Komma 3 8 5 4 3" xfId="14596" xr:uid="{00000000-0005-0000-0000-000075300000}"/>
    <cellStyle name="Komma 3 8 5 5" xfId="6226" xr:uid="{00000000-0005-0000-0000-000076300000}"/>
    <cellStyle name="Komma 3 8 5 5 2" xfId="16160" xr:uid="{00000000-0005-0000-0000-000077300000}"/>
    <cellStyle name="Komma 3 8 5 6" xfId="11380" xr:uid="{00000000-0005-0000-0000-000078300000}"/>
    <cellStyle name="Komma 3 8 6" xfId="1890" xr:uid="{00000000-0005-0000-0000-000079300000}"/>
    <cellStyle name="Komma 3 8 6 2" xfId="3641" xr:uid="{00000000-0005-0000-0000-00007A300000}"/>
    <cellStyle name="Komma 3 8 6 2 2" xfId="8791" xr:uid="{00000000-0005-0000-0000-00007B300000}"/>
    <cellStyle name="Komma 3 8 6 2 2 2" xfId="18497" xr:uid="{00000000-0005-0000-0000-00007C300000}"/>
    <cellStyle name="Komma 3 8 6 2 3" xfId="13803" xr:uid="{00000000-0005-0000-0000-00007D300000}"/>
    <cellStyle name="Komma 3 8 6 3" xfId="5359" xr:uid="{00000000-0005-0000-0000-00007E300000}"/>
    <cellStyle name="Komma 3 8 6 3 2" xfId="10507" xr:uid="{00000000-0005-0000-0000-00007F300000}"/>
    <cellStyle name="Komma 3 8 6 3 2 2" xfId="20061" xr:uid="{00000000-0005-0000-0000-000080300000}"/>
    <cellStyle name="Komma 3 8 6 3 3" xfId="15369" xr:uid="{00000000-0005-0000-0000-000081300000}"/>
    <cellStyle name="Komma 3 8 6 4" xfId="7075" xr:uid="{00000000-0005-0000-0000-000082300000}"/>
    <cellStyle name="Komma 3 8 6 4 2" xfId="16933" xr:uid="{00000000-0005-0000-0000-000083300000}"/>
    <cellStyle name="Komma 3 8 6 5" xfId="12235" xr:uid="{00000000-0005-0000-0000-000084300000}"/>
    <cellStyle name="Komma 3 8 7" xfId="2779" xr:uid="{00000000-0005-0000-0000-000085300000}"/>
    <cellStyle name="Komma 3 8 7 2" xfId="7933" xr:uid="{00000000-0005-0000-0000-000086300000}"/>
    <cellStyle name="Komma 3 8 7 2 2" xfId="17715" xr:uid="{00000000-0005-0000-0000-000087300000}"/>
    <cellStyle name="Komma 3 8 7 3" xfId="13021" xr:uid="{00000000-0005-0000-0000-000088300000}"/>
    <cellStyle name="Komma 3 8 8" xfId="4501" xr:uid="{00000000-0005-0000-0000-000089300000}"/>
    <cellStyle name="Komma 3 8 8 2" xfId="9649" xr:uid="{00000000-0005-0000-0000-00008A300000}"/>
    <cellStyle name="Komma 3 8 8 2 2" xfId="19279" xr:uid="{00000000-0005-0000-0000-00008B300000}"/>
    <cellStyle name="Komma 3 8 8 3" xfId="14587" xr:uid="{00000000-0005-0000-0000-00008C300000}"/>
    <cellStyle name="Komma 3 8 9" xfId="6217" xr:uid="{00000000-0005-0000-0000-00008D300000}"/>
    <cellStyle name="Komma 3 8 9 2" xfId="16151" xr:uid="{00000000-0005-0000-0000-00008E300000}"/>
    <cellStyle name="Komma 3 9" xfId="555" xr:uid="{00000000-0005-0000-0000-00008F300000}"/>
    <cellStyle name="Komma 3 9 2" xfId="556" xr:uid="{00000000-0005-0000-0000-000090300000}"/>
    <cellStyle name="Komma 3 9 2 2" xfId="557" xr:uid="{00000000-0005-0000-0000-000091300000}"/>
    <cellStyle name="Komma 3 9 2 2 2" xfId="1902" xr:uid="{00000000-0005-0000-0000-000092300000}"/>
    <cellStyle name="Komma 3 9 2 2 2 2" xfId="3653" xr:uid="{00000000-0005-0000-0000-000093300000}"/>
    <cellStyle name="Komma 3 9 2 2 2 2 2" xfId="8803" xr:uid="{00000000-0005-0000-0000-000094300000}"/>
    <cellStyle name="Komma 3 9 2 2 2 2 2 2" xfId="18509" xr:uid="{00000000-0005-0000-0000-000095300000}"/>
    <cellStyle name="Komma 3 9 2 2 2 2 3" xfId="13815" xr:uid="{00000000-0005-0000-0000-000096300000}"/>
    <cellStyle name="Komma 3 9 2 2 2 3" xfId="5371" xr:uid="{00000000-0005-0000-0000-000097300000}"/>
    <cellStyle name="Komma 3 9 2 2 2 3 2" xfId="10519" xr:uid="{00000000-0005-0000-0000-000098300000}"/>
    <cellStyle name="Komma 3 9 2 2 2 3 2 2" xfId="20073" xr:uid="{00000000-0005-0000-0000-000099300000}"/>
    <cellStyle name="Komma 3 9 2 2 2 3 3" xfId="15381" xr:uid="{00000000-0005-0000-0000-00009A300000}"/>
    <cellStyle name="Komma 3 9 2 2 2 4" xfId="7087" xr:uid="{00000000-0005-0000-0000-00009B300000}"/>
    <cellStyle name="Komma 3 9 2 2 2 4 2" xfId="16945" xr:uid="{00000000-0005-0000-0000-00009C300000}"/>
    <cellStyle name="Komma 3 9 2 2 2 5" xfId="12247" xr:uid="{00000000-0005-0000-0000-00009D300000}"/>
    <cellStyle name="Komma 3 9 2 2 3" xfId="2791" xr:uid="{00000000-0005-0000-0000-00009E300000}"/>
    <cellStyle name="Komma 3 9 2 2 3 2" xfId="7945" xr:uid="{00000000-0005-0000-0000-00009F300000}"/>
    <cellStyle name="Komma 3 9 2 2 3 2 2" xfId="17727" xr:uid="{00000000-0005-0000-0000-0000A0300000}"/>
    <cellStyle name="Komma 3 9 2 2 3 3" xfId="13033" xr:uid="{00000000-0005-0000-0000-0000A1300000}"/>
    <cellStyle name="Komma 3 9 2 2 4" xfId="4513" xr:uid="{00000000-0005-0000-0000-0000A2300000}"/>
    <cellStyle name="Komma 3 9 2 2 4 2" xfId="9661" xr:uid="{00000000-0005-0000-0000-0000A3300000}"/>
    <cellStyle name="Komma 3 9 2 2 4 2 2" xfId="19291" xr:uid="{00000000-0005-0000-0000-0000A4300000}"/>
    <cellStyle name="Komma 3 9 2 2 4 3" xfId="14599" xr:uid="{00000000-0005-0000-0000-0000A5300000}"/>
    <cellStyle name="Komma 3 9 2 2 5" xfId="6229" xr:uid="{00000000-0005-0000-0000-0000A6300000}"/>
    <cellStyle name="Komma 3 9 2 2 5 2" xfId="16163" xr:uid="{00000000-0005-0000-0000-0000A7300000}"/>
    <cellStyle name="Komma 3 9 2 2 6" xfId="11383" xr:uid="{00000000-0005-0000-0000-0000A8300000}"/>
    <cellStyle name="Komma 3 9 2 3" xfId="1901" xr:uid="{00000000-0005-0000-0000-0000A9300000}"/>
    <cellStyle name="Komma 3 9 2 3 2" xfId="3652" xr:uid="{00000000-0005-0000-0000-0000AA300000}"/>
    <cellStyle name="Komma 3 9 2 3 2 2" xfId="8802" xr:uid="{00000000-0005-0000-0000-0000AB300000}"/>
    <cellStyle name="Komma 3 9 2 3 2 2 2" xfId="18508" xr:uid="{00000000-0005-0000-0000-0000AC300000}"/>
    <cellStyle name="Komma 3 9 2 3 2 3" xfId="13814" xr:uid="{00000000-0005-0000-0000-0000AD300000}"/>
    <cellStyle name="Komma 3 9 2 3 3" xfId="5370" xr:uid="{00000000-0005-0000-0000-0000AE300000}"/>
    <cellStyle name="Komma 3 9 2 3 3 2" xfId="10518" xr:uid="{00000000-0005-0000-0000-0000AF300000}"/>
    <cellStyle name="Komma 3 9 2 3 3 2 2" xfId="20072" xr:uid="{00000000-0005-0000-0000-0000B0300000}"/>
    <cellStyle name="Komma 3 9 2 3 3 3" xfId="15380" xr:uid="{00000000-0005-0000-0000-0000B1300000}"/>
    <cellStyle name="Komma 3 9 2 3 4" xfId="7086" xr:uid="{00000000-0005-0000-0000-0000B2300000}"/>
    <cellStyle name="Komma 3 9 2 3 4 2" xfId="16944" xr:uid="{00000000-0005-0000-0000-0000B3300000}"/>
    <cellStyle name="Komma 3 9 2 3 5" xfId="12246" xr:uid="{00000000-0005-0000-0000-0000B4300000}"/>
    <cellStyle name="Komma 3 9 2 4" xfId="2790" xr:uid="{00000000-0005-0000-0000-0000B5300000}"/>
    <cellStyle name="Komma 3 9 2 4 2" xfId="7944" xr:uid="{00000000-0005-0000-0000-0000B6300000}"/>
    <cellStyle name="Komma 3 9 2 4 2 2" xfId="17726" xr:uid="{00000000-0005-0000-0000-0000B7300000}"/>
    <cellStyle name="Komma 3 9 2 4 3" xfId="13032" xr:uid="{00000000-0005-0000-0000-0000B8300000}"/>
    <cellStyle name="Komma 3 9 2 5" xfId="4512" xr:uid="{00000000-0005-0000-0000-0000B9300000}"/>
    <cellStyle name="Komma 3 9 2 5 2" xfId="9660" xr:uid="{00000000-0005-0000-0000-0000BA300000}"/>
    <cellStyle name="Komma 3 9 2 5 2 2" xfId="19290" xr:uid="{00000000-0005-0000-0000-0000BB300000}"/>
    <cellStyle name="Komma 3 9 2 5 3" xfId="14598" xr:uid="{00000000-0005-0000-0000-0000BC300000}"/>
    <cellStyle name="Komma 3 9 2 6" xfId="6228" xr:uid="{00000000-0005-0000-0000-0000BD300000}"/>
    <cellStyle name="Komma 3 9 2 6 2" xfId="16162" xr:uid="{00000000-0005-0000-0000-0000BE300000}"/>
    <cellStyle name="Komma 3 9 2 7" xfId="11382" xr:uid="{00000000-0005-0000-0000-0000BF300000}"/>
    <cellStyle name="Komma 3 9 3" xfId="558" xr:uid="{00000000-0005-0000-0000-0000C0300000}"/>
    <cellStyle name="Komma 3 9 3 2" xfId="1903" xr:uid="{00000000-0005-0000-0000-0000C1300000}"/>
    <cellStyle name="Komma 3 9 3 2 2" xfId="3654" xr:uid="{00000000-0005-0000-0000-0000C2300000}"/>
    <cellStyle name="Komma 3 9 3 2 2 2" xfId="8804" xr:uid="{00000000-0005-0000-0000-0000C3300000}"/>
    <cellStyle name="Komma 3 9 3 2 2 2 2" xfId="18510" xr:uid="{00000000-0005-0000-0000-0000C4300000}"/>
    <cellStyle name="Komma 3 9 3 2 2 3" xfId="13816" xr:uid="{00000000-0005-0000-0000-0000C5300000}"/>
    <cellStyle name="Komma 3 9 3 2 3" xfId="5372" xr:uid="{00000000-0005-0000-0000-0000C6300000}"/>
    <cellStyle name="Komma 3 9 3 2 3 2" xfId="10520" xr:uid="{00000000-0005-0000-0000-0000C7300000}"/>
    <cellStyle name="Komma 3 9 3 2 3 2 2" xfId="20074" xr:uid="{00000000-0005-0000-0000-0000C8300000}"/>
    <cellStyle name="Komma 3 9 3 2 3 3" xfId="15382" xr:uid="{00000000-0005-0000-0000-0000C9300000}"/>
    <cellStyle name="Komma 3 9 3 2 4" xfId="7088" xr:uid="{00000000-0005-0000-0000-0000CA300000}"/>
    <cellStyle name="Komma 3 9 3 2 4 2" xfId="16946" xr:uid="{00000000-0005-0000-0000-0000CB300000}"/>
    <cellStyle name="Komma 3 9 3 2 5" xfId="12248" xr:uid="{00000000-0005-0000-0000-0000CC300000}"/>
    <cellStyle name="Komma 3 9 3 3" xfId="2792" xr:uid="{00000000-0005-0000-0000-0000CD300000}"/>
    <cellStyle name="Komma 3 9 3 3 2" xfId="7946" xr:uid="{00000000-0005-0000-0000-0000CE300000}"/>
    <cellStyle name="Komma 3 9 3 3 2 2" xfId="17728" xr:uid="{00000000-0005-0000-0000-0000CF300000}"/>
    <cellStyle name="Komma 3 9 3 3 3" xfId="13034" xr:uid="{00000000-0005-0000-0000-0000D0300000}"/>
    <cellStyle name="Komma 3 9 3 4" xfId="4514" xr:uid="{00000000-0005-0000-0000-0000D1300000}"/>
    <cellStyle name="Komma 3 9 3 4 2" xfId="9662" xr:uid="{00000000-0005-0000-0000-0000D2300000}"/>
    <cellStyle name="Komma 3 9 3 4 2 2" xfId="19292" xr:uid="{00000000-0005-0000-0000-0000D3300000}"/>
    <cellStyle name="Komma 3 9 3 4 3" xfId="14600" xr:uid="{00000000-0005-0000-0000-0000D4300000}"/>
    <cellStyle name="Komma 3 9 3 5" xfId="6230" xr:uid="{00000000-0005-0000-0000-0000D5300000}"/>
    <cellStyle name="Komma 3 9 3 5 2" xfId="16164" xr:uid="{00000000-0005-0000-0000-0000D6300000}"/>
    <cellStyle name="Komma 3 9 3 6" xfId="11384" xr:uid="{00000000-0005-0000-0000-0000D7300000}"/>
    <cellStyle name="Komma 3 9 4" xfId="559" xr:uid="{00000000-0005-0000-0000-0000D8300000}"/>
    <cellStyle name="Komma 3 9 4 2" xfId="1904" xr:uid="{00000000-0005-0000-0000-0000D9300000}"/>
    <cellStyle name="Komma 3 9 4 2 2" xfId="3655" xr:uid="{00000000-0005-0000-0000-0000DA300000}"/>
    <cellStyle name="Komma 3 9 4 2 2 2" xfId="8805" xr:uid="{00000000-0005-0000-0000-0000DB300000}"/>
    <cellStyle name="Komma 3 9 4 2 2 2 2" xfId="18511" xr:uid="{00000000-0005-0000-0000-0000DC300000}"/>
    <cellStyle name="Komma 3 9 4 2 2 3" xfId="13817" xr:uid="{00000000-0005-0000-0000-0000DD300000}"/>
    <cellStyle name="Komma 3 9 4 2 3" xfId="5373" xr:uid="{00000000-0005-0000-0000-0000DE300000}"/>
    <cellStyle name="Komma 3 9 4 2 3 2" xfId="10521" xr:uid="{00000000-0005-0000-0000-0000DF300000}"/>
    <cellStyle name="Komma 3 9 4 2 3 2 2" xfId="20075" xr:uid="{00000000-0005-0000-0000-0000E0300000}"/>
    <cellStyle name="Komma 3 9 4 2 3 3" xfId="15383" xr:uid="{00000000-0005-0000-0000-0000E1300000}"/>
    <cellStyle name="Komma 3 9 4 2 4" xfId="7089" xr:uid="{00000000-0005-0000-0000-0000E2300000}"/>
    <cellStyle name="Komma 3 9 4 2 4 2" xfId="16947" xr:uid="{00000000-0005-0000-0000-0000E3300000}"/>
    <cellStyle name="Komma 3 9 4 2 5" xfId="12249" xr:uid="{00000000-0005-0000-0000-0000E4300000}"/>
    <cellStyle name="Komma 3 9 4 3" xfId="2793" xr:uid="{00000000-0005-0000-0000-0000E5300000}"/>
    <cellStyle name="Komma 3 9 4 3 2" xfId="7947" xr:uid="{00000000-0005-0000-0000-0000E6300000}"/>
    <cellStyle name="Komma 3 9 4 3 2 2" xfId="17729" xr:uid="{00000000-0005-0000-0000-0000E7300000}"/>
    <cellStyle name="Komma 3 9 4 3 3" xfId="13035" xr:uid="{00000000-0005-0000-0000-0000E8300000}"/>
    <cellStyle name="Komma 3 9 4 4" xfId="4515" xr:uid="{00000000-0005-0000-0000-0000E9300000}"/>
    <cellStyle name="Komma 3 9 4 4 2" xfId="9663" xr:uid="{00000000-0005-0000-0000-0000EA300000}"/>
    <cellStyle name="Komma 3 9 4 4 2 2" xfId="19293" xr:uid="{00000000-0005-0000-0000-0000EB300000}"/>
    <cellStyle name="Komma 3 9 4 4 3" xfId="14601" xr:uid="{00000000-0005-0000-0000-0000EC300000}"/>
    <cellStyle name="Komma 3 9 4 5" xfId="6231" xr:uid="{00000000-0005-0000-0000-0000ED300000}"/>
    <cellStyle name="Komma 3 9 4 5 2" xfId="16165" xr:uid="{00000000-0005-0000-0000-0000EE300000}"/>
    <cellStyle name="Komma 3 9 4 6" xfId="11385" xr:uid="{00000000-0005-0000-0000-0000EF300000}"/>
    <cellStyle name="Komma 3 9 5" xfId="1900" xr:uid="{00000000-0005-0000-0000-0000F0300000}"/>
    <cellStyle name="Komma 3 9 5 2" xfId="3651" xr:uid="{00000000-0005-0000-0000-0000F1300000}"/>
    <cellStyle name="Komma 3 9 5 2 2" xfId="8801" xr:uid="{00000000-0005-0000-0000-0000F2300000}"/>
    <cellStyle name="Komma 3 9 5 2 2 2" xfId="18507" xr:uid="{00000000-0005-0000-0000-0000F3300000}"/>
    <cellStyle name="Komma 3 9 5 2 3" xfId="13813" xr:uid="{00000000-0005-0000-0000-0000F4300000}"/>
    <cellStyle name="Komma 3 9 5 3" xfId="5369" xr:uid="{00000000-0005-0000-0000-0000F5300000}"/>
    <cellStyle name="Komma 3 9 5 3 2" xfId="10517" xr:uid="{00000000-0005-0000-0000-0000F6300000}"/>
    <cellStyle name="Komma 3 9 5 3 2 2" xfId="20071" xr:uid="{00000000-0005-0000-0000-0000F7300000}"/>
    <cellStyle name="Komma 3 9 5 3 3" xfId="15379" xr:uid="{00000000-0005-0000-0000-0000F8300000}"/>
    <cellStyle name="Komma 3 9 5 4" xfId="7085" xr:uid="{00000000-0005-0000-0000-0000F9300000}"/>
    <cellStyle name="Komma 3 9 5 4 2" xfId="16943" xr:uid="{00000000-0005-0000-0000-0000FA300000}"/>
    <cellStyle name="Komma 3 9 5 5" xfId="12245" xr:uid="{00000000-0005-0000-0000-0000FB300000}"/>
    <cellStyle name="Komma 3 9 6" xfId="2789" xr:uid="{00000000-0005-0000-0000-0000FC300000}"/>
    <cellStyle name="Komma 3 9 6 2" xfId="7943" xr:uid="{00000000-0005-0000-0000-0000FD300000}"/>
    <cellStyle name="Komma 3 9 6 2 2" xfId="17725" xr:uid="{00000000-0005-0000-0000-0000FE300000}"/>
    <cellStyle name="Komma 3 9 6 3" xfId="13031" xr:uid="{00000000-0005-0000-0000-0000FF300000}"/>
    <cellStyle name="Komma 3 9 7" xfId="4511" xr:uid="{00000000-0005-0000-0000-000000310000}"/>
    <cellStyle name="Komma 3 9 7 2" xfId="9659" xr:uid="{00000000-0005-0000-0000-000001310000}"/>
    <cellStyle name="Komma 3 9 7 2 2" xfId="19289" xr:uid="{00000000-0005-0000-0000-000002310000}"/>
    <cellStyle name="Komma 3 9 7 3" xfId="14597" xr:uid="{00000000-0005-0000-0000-000003310000}"/>
    <cellStyle name="Komma 3 9 8" xfId="6227" xr:uid="{00000000-0005-0000-0000-000004310000}"/>
    <cellStyle name="Komma 3 9 8 2" xfId="16161" xr:uid="{00000000-0005-0000-0000-000005310000}"/>
    <cellStyle name="Komma 3 9 9" xfId="11381" xr:uid="{00000000-0005-0000-0000-000006310000}"/>
    <cellStyle name="Komma 4" xfId="560" xr:uid="{00000000-0005-0000-0000-000007310000}"/>
    <cellStyle name="Komma 4 10" xfId="561" xr:uid="{00000000-0005-0000-0000-000008310000}"/>
    <cellStyle name="Komma 4 10 2" xfId="1906" xr:uid="{00000000-0005-0000-0000-000009310000}"/>
    <cellStyle name="Komma 4 10 2 2" xfId="3657" xr:uid="{00000000-0005-0000-0000-00000A310000}"/>
    <cellStyle name="Komma 4 10 2 2 2" xfId="8807" xr:uid="{00000000-0005-0000-0000-00000B310000}"/>
    <cellStyle name="Komma 4 10 2 2 2 2" xfId="18513" xr:uid="{00000000-0005-0000-0000-00000C310000}"/>
    <cellStyle name="Komma 4 10 2 2 3" xfId="13819" xr:uid="{00000000-0005-0000-0000-00000D310000}"/>
    <cellStyle name="Komma 4 10 2 3" xfId="5375" xr:uid="{00000000-0005-0000-0000-00000E310000}"/>
    <cellStyle name="Komma 4 10 2 3 2" xfId="10523" xr:uid="{00000000-0005-0000-0000-00000F310000}"/>
    <cellStyle name="Komma 4 10 2 3 2 2" xfId="20077" xr:uid="{00000000-0005-0000-0000-000010310000}"/>
    <cellStyle name="Komma 4 10 2 3 3" xfId="15385" xr:uid="{00000000-0005-0000-0000-000011310000}"/>
    <cellStyle name="Komma 4 10 2 4" xfId="7091" xr:uid="{00000000-0005-0000-0000-000012310000}"/>
    <cellStyle name="Komma 4 10 2 4 2" xfId="16949" xr:uid="{00000000-0005-0000-0000-000013310000}"/>
    <cellStyle name="Komma 4 10 2 5" xfId="12251" xr:uid="{00000000-0005-0000-0000-000014310000}"/>
    <cellStyle name="Komma 4 10 3" xfId="2795" xr:uid="{00000000-0005-0000-0000-000015310000}"/>
    <cellStyle name="Komma 4 10 3 2" xfId="7949" xr:uid="{00000000-0005-0000-0000-000016310000}"/>
    <cellStyle name="Komma 4 10 3 2 2" xfId="17731" xr:uid="{00000000-0005-0000-0000-000017310000}"/>
    <cellStyle name="Komma 4 10 3 3" xfId="13037" xr:uid="{00000000-0005-0000-0000-000018310000}"/>
    <cellStyle name="Komma 4 10 4" xfId="4517" xr:uid="{00000000-0005-0000-0000-000019310000}"/>
    <cellStyle name="Komma 4 10 4 2" xfId="9665" xr:uid="{00000000-0005-0000-0000-00001A310000}"/>
    <cellStyle name="Komma 4 10 4 2 2" xfId="19295" xr:uid="{00000000-0005-0000-0000-00001B310000}"/>
    <cellStyle name="Komma 4 10 4 3" xfId="14603" xr:uid="{00000000-0005-0000-0000-00001C310000}"/>
    <cellStyle name="Komma 4 10 5" xfId="6233" xr:uid="{00000000-0005-0000-0000-00001D310000}"/>
    <cellStyle name="Komma 4 10 5 2" xfId="16167" xr:uid="{00000000-0005-0000-0000-00001E310000}"/>
    <cellStyle name="Komma 4 10 6" xfId="11387" xr:uid="{00000000-0005-0000-0000-00001F310000}"/>
    <cellStyle name="Komma 4 11" xfId="562" xr:uid="{00000000-0005-0000-0000-000020310000}"/>
    <cellStyle name="Komma 4 11 2" xfId="1907" xr:uid="{00000000-0005-0000-0000-000021310000}"/>
    <cellStyle name="Komma 4 11 2 2" xfId="3658" xr:uid="{00000000-0005-0000-0000-000022310000}"/>
    <cellStyle name="Komma 4 11 2 2 2" xfId="8808" xr:uid="{00000000-0005-0000-0000-000023310000}"/>
    <cellStyle name="Komma 4 11 2 2 2 2" xfId="18514" xr:uid="{00000000-0005-0000-0000-000024310000}"/>
    <cellStyle name="Komma 4 11 2 2 3" xfId="13820" xr:uid="{00000000-0005-0000-0000-000025310000}"/>
    <cellStyle name="Komma 4 11 2 3" xfId="5376" xr:uid="{00000000-0005-0000-0000-000026310000}"/>
    <cellStyle name="Komma 4 11 2 3 2" xfId="10524" xr:uid="{00000000-0005-0000-0000-000027310000}"/>
    <cellStyle name="Komma 4 11 2 3 2 2" xfId="20078" xr:uid="{00000000-0005-0000-0000-000028310000}"/>
    <cellStyle name="Komma 4 11 2 3 3" xfId="15386" xr:uid="{00000000-0005-0000-0000-000029310000}"/>
    <cellStyle name="Komma 4 11 2 4" xfId="7092" xr:uid="{00000000-0005-0000-0000-00002A310000}"/>
    <cellStyle name="Komma 4 11 2 4 2" xfId="16950" xr:uid="{00000000-0005-0000-0000-00002B310000}"/>
    <cellStyle name="Komma 4 11 2 5" xfId="12252" xr:uid="{00000000-0005-0000-0000-00002C310000}"/>
    <cellStyle name="Komma 4 11 3" xfId="2796" xr:uid="{00000000-0005-0000-0000-00002D310000}"/>
    <cellStyle name="Komma 4 11 3 2" xfId="7950" xr:uid="{00000000-0005-0000-0000-00002E310000}"/>
    <cellStyle name="Komma 4 11 3 2 2" xfId="17732" xr:uid="{00000000-0005-0000-0000-00002F310000}"/>
    <cellStyle name="Komma 4 11 3 3" xfId="13038" xr:uid="{00000000-0005-0000-0000-000030310000}"/>
    <cellStyle name="Komma 4 11 4" xfId="4518" xr:uid="{00000000-0005-0000-0000-000031310000}"/>
    <cellStyle name="Komma 4 11 4 2" xfId="9666" xr:uid="{00000000-0005-0000-0000-000032310000}"/>
    <cellStyle name="Komma 4 11 4 2 2" xfId="19296" xr:uid="{00000000-0005-0000-0000-000033310000}"/>
    <cellStyle name="Komma 4 11 4 3" xfId="14604" xr:uid="{00000000-0005-0000-0000-000034310000}"/>
    <cellStyle name="Komma 4 11 5" xfId="6234" xr:uid="{00000000-0005-0000-0000-000035310000}"/>
    <cellStyle name="Komma 4 11 5 2" xfId="16168" xr:uid="{00000000-0005-0000-0000-000036310000}"/>
    <cellStyle name="Komma 4 11 6" xfId="11388" xr:uid="{00000000-0005-0000-0000-000037310000}"/>
    <cellStyle name="Komma 4 12" xfId="1905" xr:uid="{00000000-0005-0000-0000-000038310000}"/>
    <cellStyle name="Komma 4 12 2" xfId="3656" xr:uid="{00000000-0005-0000-0000-000039310000}"/>
    <cellStyle name="Komma 4 12 2 2" xfId="8806" xr:uid="{00000000-0005-0000-0000-00003A310000}"/>
    <cellStyle name="Komma 4 12 2 2 2" xfId="18512" xr:uid="{00000000-0005-0000-0000-00003B310000}"/>
    <cellStyle name="Komma 4 12 2 3" xfId="13818" xr:uid="{00000000-0005-0000-0000-00003C310000}"/>
    <cellStyle name="Komma 4 12 3" xfId="5374" xr:uid="{00000000-0005-0000-0000-00003D310000}"/>
    <cellStyle name="Komma 4 12 3 2" xfId="10522" xr:uid="{00000000-0005-0000-0000-00003E310000}"/>
    <cellStyle name="Komma 4 12 3 2 2" xfId="20076" xr:uid="{00000000-0005-0000-0000-00003F310000}"/>
    <cellStyle name="Komma 4 12 3 3" xfId="15384" xr:uid="{00000000-0005-0000-0000-000040310000}"/>
    <cellStyle name="Komma 4 12 4" xfId="7090" xr:uid="{00000000-0005-0000-0000-000041310000}"/>
    <cellStyle name="Komma 4 12 4 2" xfId="16948" xr:uid="{00000000-0005-0000-0000-000042310000}"/>
    <cellStyle name="Komma 4 12 5" xfId="12250" xr:uid="{00000000-0005-0000-0000-000043310000}"/>
    <cellStyle name="Komma 4 13" xfId="2794" xr:uid="{00000000-0005-0000-0000-000044310000}"/>
    <cellStyle name="Komma 4 13 2" xfId="7948" xr:uid="{00000000-0005-0000-0000-000045310000}"/>
    <cellStyle name="Komma 4 13 2 2" xfId="17730" xr:uid="{00000000-0005-0000-0000-000046310000}"/>
    <cellStyle name="Komma 4 13 3" xfId="13036" xr:uid="{00000000-0005-0000-0000-000047310000}"/>
    <cellStyle name="Komma 4 14" xfId="4516" xr:uid="{00000000-0005-0000-0000-000048310000}"/>
    <cellStyle name="Komma 4 14 2" xfId="9664" xr:uid="{00000000-0005-0000-0000-000049310000}"/>
    <cellStyle name="Komma 4 14 2 2" xfId="19294" xr:uid="{00000000-0005-0000-0000-00004A310000}"/>
    <cellStyle name="Komma 4 14 3" xfId="14602" xr:uid="{00000000-0005-0000-0000-00004B310000}"/>
    <cellStyle name="Komma 4 15" xfId="6232" xr:uid="{00000000-0005-0000-0000-00004C310000}"/>
    <cellStyle name="Komma 4 15 2" xfId="16166" xr:uid="{00000000-0005-0000-0000-00004D310000}"/>
    <cellStyle name="Komma 4 16" xfId="11386" xr:uid="{00000000-0005-0000-0000-00004E310000}"/>
    <cellStyle name="Komma 4 2" xfId="563" xr:uid="{00000000-0005-0000-0000-00004F310000}"/>
    <cellStyle name="Komma 4 2 10" xfId="11389" xr:uid="{00000000-0005-0000-0000-000050310000}"/>
    <cellStyle name="Komma 4 2 2" xfId="564" xr:uid="{00000000-0005-0000-0000-000051310000}"/>
    <cellStyle name="Komma 4 2 2 2" xfId="565" xr:uid="{00000000-0005-0000-0000-000052310000}"/>
    <cellStyle name="Komma 4 2 2 2 2" xfId="566" xr:uid="{00000000-0005-0000-0000-000053310000}"/>
    <cellStyle name="Komma 4 2 2 2 2 2" xfId="1911" xr:uid="{00000000-0005-0000-0000-000054310000}"/>
    <cellStyle name="Komma 4 2 2 2 2 2 2" xfId="3662" xr:uid="{00000000-0005-0000-0000-000055310000}"/>
    <cellStyle name="Komma 4 2 2 2 2 2 2 2" xfId="8812" xr:uid="{00000000-0005-0000-0000-000056310000}"/>
    <cellStyle name="Komma 4 2 2 2 2 2 2 2 2" xfId="18518" xr:uid="{00000000-0005-0000-0000-000057310000}"/>
    <cellStyle name="Komma 4 2 2 2 2 2 2 3" xfId="13824" xr:uid="{00000000-0005-0000-0000-000058310000}"/>
    <cellStyle name="Komma 4 2 2 2 2 2 3" xfId="5380" xr:uid="{00000000-0005-0000-0000-000059310000}"/>
    <cellStyle name="Komma 4 2 2 2 2 2 3 2" xfId="10528" xr:uid="{00000000-0005-0000-0000-00005A310000}"/>
    <cellStyle name="Komma 4 2 2 2 2 2 3 2 2" xfId="20082" xr:uid="{00000000-0005-0000-0000-00005B310000}"/>
    <cellStyle name="Komma 4 2 2 2 2 2 3 3" xfId="15390" xr:uid="{00000000-0005-0000-0000-00005C310000}"/>
    <cellStyle name="Komma 4 2 2 2 2 2 4" xfId="7096" xr:uid="{00000000-0005-0000-0000-00005D310000}"/>
    <cellStyle name="Komma 4 2 2 2 2 2 4 2" xfId="16954" xr:uid="{00000000-0005-0000-0000-00005E310000}"/>
    <cellStyle name="Komma 4 2 2 2 2 2 5" xfId="12256" xr:uid="{00000000-0005-0000-0000-00005F310000}"/>
    <cellStyle name="Komma 4 2 2 2 2 3" xfId="2800" xr:uid="{00000000-0005-0000-0000-000060310000}"/>
    <cellStyle name="Komma 4 2 2 2 2 3 2" xfId="7954" xr:uid="{00000000-0005-0000-0000-000061310000}"/>
    <cellStyle name="Komma 4 2 2 2 2 3 2 2" xfId="17736" xr:uid="{00000000-0005-0000-0000-000062310000}"/>
    <cellStyle name="Komma 4 2 2 2 2 3 3" xfId="13042" xr:uid="{00000000-0005-0000-0000-000063310000}"/>
    <cellStyle name="Komma 4 2 2 2 2 4" xfId="4522" xr:uid="{00000000-0005-0000-0000-000064310000}"/>
    <cellStyle name="Komma 4 2 2 2 2 4 2" xfId="9670" xr:uid="{00000000-0005-0000-0000-000065310000}"/>
    <cellStyle name="Komma 4 2 2 2 2 4 2 2" xfId="19300" xr:uid="{00000000-0005-0000-0000-000066310000}"/>
    <cellStyle name="Komma 4 2 2 2 2 4 3" xfId="14608" xr:uid="{00000000-0005-0000-0000-000067310000}"/>
    <cellStyle name="Komma 4 2 2 2 2 5" xfId="6238" xr:uid="{00000000-0005-0000-0000-000068310000}"/>
    <cellStyle name="Komma 4 2 2 2 2 5 2" xfId="16172" xr:uid="{00000000-0005-0000-0000-000069310000}"/>
    <cellStyle name="Komma 4 2 2 2 2 6" xfId="11392" xr:uid="{00000000-0005-0000-0000-00006A310000}"/>
    <cellStyle name="Komma 4 2 2 2 3" xfId="1910" xr:uid="{00000000-0005-0000-0000-00006B310000}"/>
    <cellStyle name="Komma 4 2 2 2 3 2" xfId="3661" xr:uid="{00000000-0005-0000-0000-00006C310000}"/>
    <cellStyle name="Komma 4 2 2 2 3 2 2" xfId="8811" xr:uid="{00000000-0005-0000-0000-00006D310000}"/>
    <cellStyle name="Komma 4 2 2 2 3 2 2 2" xfId="18517" xr:uid="{00000000-0005-0000-0000-00006E310000}"/>
    <cellStyle name="Komma 4 2 2 2 3 2 3" xfId="13823" xr:uid="{00000000-0005-0000-0000-00006F310000}"/>
    <cellStyle name="Komma 4 2 2 2 3 3" xfId="5379" xr:uid="{00000000-0005-0000-0000-000070310000}"/>
    <cellStyle name="Komma 4 2 2 2 3 3 2" xfId="10527" xr:uid="{00000000-0005-0000-0000-000071310000}"/>
    <cellStyle name="Komma 4 2 2 2 3 3 2 2" xfId="20081" xr:uid="{00000000-0005-0000-0000-000072310000}"/>
    <cellStyle name="Komma 4 2 2 2 3 3 3" xfId="15389" xr:uid="{00000000-0005-0000-0000-000073310000}"/>
    <cellStyle name="Komma 4 2 2 2 3 4" xfId="7095" xr:uid="{00000000-0005-0000-0000-000074310000}"/>
    <cellStyle name="Komma 4 2 2 2 3 4 2" xfId="16953" xr:uid="{00000000-0005-0000-0000-000075310000}"/>
    <cellStyle name="Komma 4 2 2 2 3 5" xfId="12255" xr:uid="{00000000-0005-0000-0000-000076310000}"/>
    <cellStyle name="Komma 4 2 2 2 4" xfId="2799" xr:uid="{00000000-0005-0000-0000-000077310000}"/>
    <cellStyle name="Komma 4 2 2 2 4 2" xfId="7953" xr:uid="{00000000-0005-0000-0000-000078310000}"/>
    <cellStyle name="Komma 4 2 2 2 4 2 2" xfId="17735" xr:uid="{00000000-0005-0000-0000-000079310000}"/>
    <cellStyle name="Komma 4 2 2 2 4 3" xfId="13041" xr:uid="{00000000-0005-0000-0000-00007A310000}"/>
    <cellStyle name="Komma 4 2 2 2 5" xfId="4521" xr:uid="{00000000-0005-0000-0000-00007B310000}"/>
    <cellStyle name="Komma 4 2 2 2 5 2" xfId="9669" xr:uid="{00000000-0005-0000-0000-00007C310000}"/>
    <cellStyle name="Komma 4 2 2 2 5 2 2" xfId="19299" xr:uid="{00000000-0005-0000-0000-00007D310000}"/>
    <cellStyle name="Komma 4 2 2 2 5 3" xfId="14607" xr:uid="{00000000-0005-0000-0000-00007E310000}"/>
    <cellStyle name="Komma 4 2 2 2 6" xfId="6237" xr:uid="{00000000-0005-0000-0000-00007F310000}"/>
    <cellStyle name="Komma 4 2 2 2 6 2" xfId="16171" xr:uid="{00000000-0005-0000-0000-000080310000}"/>
    <cellStyle name="Komma 4 2 2 2 7" xfId="11391" xr:uid="{00000000-0005-0000-0000-000081310000}"/>
    <cellStyle name="Komma 4 2 2 3" xfId="567" xr:uid="{00000000-0005-0000-0000-000082310000}"/>
    <cellStyle name="Komma 4 2 2 3 2" xfId="1912" xr:uid="{00000000-0005-0000-0000-000083310000}"/>
    <cellStyle name="Komma 4 2 2 3 2 2" xfId="3663" xr:uid="{00000000-0005-0000-0000-000084310000}"/>
    <cellStyle name="Komma 4 2 2 3 2 2 2" xfId="8813" xr:uid="{00000000-0005-0000-0000-000085310000}"/>
    <cellStyle name="Komma 4 2 2 3 2 2 2 2" xfId="18519" xr:uid="{00000000-0005-0000-0000-000086310000}"/>
    <cellStyle name="Komma 4 2 2 3 2 2 3" xfId="13825" xr:uid="{00000000-0005-0000-0000-000087310000}"/>
    <cellStyle name="Komma 4 2 2 3 2 3" xfId="5381" xr:uid="{00000000-0005-0000-0000-000088310000}"/>
    <cellStyle name="Komma 4 2 2 3 2 3 2" xfId="10529" xr:uid="{00000000-0005-0000-0000-000089310000}"/>
    <cellStyle name="Komma 4 2 2 3 2 3 2 2" xfId="20083" xr:uid="{00000000-0005-0000-0000-00008A310000}"/>
    <cellStyle name="Komma 4 2 2 3 2 3 3" xfId="15391" xr:uid="{00000000-0005-0000-0000-00008B310000}"/>
    <cellStyle name="Komma 4 2 2 3 2 4" xfId="7097" xr:uid="{00000000-0005-0000-0000-00008C310000}"/>
    <cellStyle name="Komma 4 2 2 3 2 4 2" xfId="16955" xr:uid="{00000000-0005-0000-0000-00008D310000}"/>
    <cellStyle name="Komma 4 2 2 3 2 5" xfId="12257" xr:uid="{00000000-0005-0000-0000-00008E310000}"/>
    <cellStyle name="Komma 4 2 2 3 3" xfId="2801" xr:uid="{00000000-0005-0000-0000-00008F310000}"/>
    <cellStyle name="Komma 4 2 2 3 3 2" xfId="7955" xr:uid="{00000000-0005-0000-0000-000090310000}"/>
    <cellStyle name="Komma 4 2 2 3 3 2 2" xfId="17737" xr:uid="{00000000-0005-0000-0000-000091310000}"/>
    <cellStyle name="Komma 4 2 2 3 3 3" xfId="13043" xr:uid="{00000000-0005-0000-0000-000092310000}"/>
    <cellStyle name="Komma 4 2 2 3 4" xfId="4523" xr:uid="{00000000-0005-0000-0000-000093310000}"/>
    <cellStyle name="Komma 4 2 2 3 4 2" xfId="9671" xr:uid="{00000000-0005-0000-0000-000094310000}"/>
    <cellStyle name="Komma 4 2 2 3 4 2 2" xfId="19301" xr:uid="{00000000-0005-0000-0000-000095310000}"/>
    <cellStyle name="Komma 4 2 2 3 4 3" xfId="14609" xr:uid="{00000000-0005-0000-0000-000096310000}"/>
    <cellStyle name="Komma 4 2 2 3 5" xfId="6239" xr:uid="{00000000-0005-0000-0000-000097310000}"/>
    <cellStyle name="Komma 4 2 2 3 5 2" xfId="16173" xr:uid="{00000000-0005-0000-0000-000098310000}"/>
    <cellStyle name="Komma 4 2 2 3 6" xfId="11393" xr:uid="{00000000-0005-0000-0000-000099310000}"/>
    <cellStyle name="Komma 4 2 2 4" xfId="568" xr:uid="{00000000-0005-0000-0000-00009A310000}"/>
    <cellStyle name="Komma 4 2 2 4 2" xfId="1913" xr:uid="{00000000-0005-0000-0000-00009B310000}"/>
    <cellStyle name="Komma 4 2 2 4 2 2" xfId="3664" xr:uid="{00000000-0005-0000-0000-00009C310000}"/>
    <cellStyle name="Komma 4 2 2 4 2 2 2" xfId="8814" xr:uid="{00000000-0005-0000-0000-00009D310000}"/>
    <cellStyle name="Komma 4 2 2 4 2 2 2 2" xfId="18520" xr:uid="{00000000-0005-0000-0000-00009E310000}"/>
    <cellStyle name="Komma 4 2 2 4 2 2 3" xfId="13826" xr:uid="{00000000-0005-0000-0000-00009F310000}"/>
    <cellStyle name="Komma 4 2 2 4 2 3" xfId="5382" xr:uid="{00000000-0005-0000-0000-0000A0310000}"/>
    <cellStyle name="Komma 4 2 2 4 2 3 2" xfId="10530" xr:uid="{00000000-0005-0000-0000-0000A1310000}"/>
    <cellStyle name="Komma 4 2 2 4 2 3 2 2" xfId="20084" xr:uid="{00000000-0005-0000-0000-0000A2310000}"/>
    <cellStyle name="Komma 4 2 2 4 2 3 3" xfId="15392" xr:uid="{00000000-0005-0000-0000-0000A3310000}"/>
    <cellStyle name="Komma 4 2 2 4 2 4" xfId="7098" xr:uid="{00000000-0005-0000-0000-0000A4310000}"/>
    <cellStyle name="Komma 4 2 2 4 2 4 2" xfId="16956" xr:uid="{00000000-0005-0000-0000-0000A5310000}"/>
    <cellStyle name="Komma 4 2 2 4 2 5" xfId="12258" xr:uid="{00000000-0005-0000-0000-0000A6310000}"/>
    <cellStyle name="Komma 4 2 2 4 3" xfId="2802" xr:uid="{00000000-0005-0000-0000-0000A7310000}"/>
    <cellStyle name="Komma 4 2 2 4 3 2" xfId="7956" xr:uid="{00000000-0005-0000-0000-0000A8310000}"/>
    <cellStyle name="Komma 4 2 2 4 3 2 2" xfId="17738" xr:uid="{00000000-0005-0000-0000-0000A9310000}"/>
    <cellStyle name="Komma 4 2 2 4 3 3" xfId="13044" xr:uid="{00000000-0005-0000-0000-0000AA310000}"/>
    <cellStyle name="Komma 4 2 2 4 4" xfId="4524" xr:uid="{00000000-0005-0000-0000-0000AB310000}"/>
    <cellStyle name="Komma 4 2 2 4 4 2" xfId="9672" xr:uid="{00000000-0005-0000-0000-0000AC310000}"/>
    <cellStyle name="Komma 4 2 2 4 4 2 2" xfId="19302" xr:uid="{00000000-0005-0000-0000-0000AD310000}"/>
    <cellStyle name="Komma 4 2 2 4 4 3" xfId="14610" xr:uid="{00000000-0005-0000-0000-0000AE310000}"/>
    <cellStyle name="Komma 4 2 2 4 5" xfId="6240" xr:uid="{00000000-0005-0000-0000-0000AF310000}"/>
    <cellStyle name="Komma 4 2 2 4 5 2" xfId="16174" xr:uid="{00000000-0005-0000-0000-0000B0310000}"/>
    <cellStyle name="Komma 4 2 2 4 6" xfId="11394" xr:uid="{00000000-0005-0000-0000-0000B1310000}"/>
    <cellStyle name="Komma 4 2 2 5" xfId="1909" xr:uid="{00000000-0005-0000-0000-0000B2310000}"/>
    <cellStyle name="Komma 4 2 2 5 2" xfId="3660" xr:uid="{00000000-0005-0000-0000-0000B3310000}"/>
    <cellStyle name="Komma 4 2 2 5 2 2" xfId="8810" xr:uid="{00000000-0005-0000-0000-0000B4310000}"/>
    <cellStyle name="Komma 4 2 2 5 2 2 2" xfId="18516" xr:uid="{00000000-0005-0000-0000-0000B5310000}"/>
    <cellStyle name="Komma 4 2 2 5 2 3" xfId="13822" xr:uid="{00000000-0005-0000-0000-0000B6310000}"/>
    <cellStyle name="Komma 4 2 2 5 3" xfId="5378" xr:uid="{00000000-0005-0000-0000-0000B7310000}"/>
    <cellStyle name="Komma 4 2 2 5 3 2" xfId="10526" xr:uid="{00000000-0005-0000-0000-0000B8310000}"/>
    <cellStyle name="Komma 4 2 2 5 3 2 2" xfId="20080" xr:uid="{00000000-0005-0000-0000-0000B9310000}"/>
    <cellStyle name="Komma 4 2 2 5 3 3" xfId="15388" xr:uid="{00000000-0005-0000-0000-0000BA310000}"/>
    <cellStyle name="Komma 4 2 2 5 4" xfId="7094" xr:uid="{00000000-0005-0000-0000-0000BB310000}"/>
    <cellStyle name="Komma 4 2 2 5 4 2" xfId="16952" xr:uid="{00000000-0005-0000-0000-0000BC310000}"/>
    <cellStyle name="Komma 4 2 2 5 5" xfId="12254" xr:uid="{00000000-0005-0000-0000-0000BD310000}"/>
    <cellStyle name="Komma 4 2 2 6" xfId="2798" xr:uid="{00000000-0005-0000-0000-0000BE310000}"/>
    <cellStyle name="Komma 4 2 2 6 2" xfId="7952" xr:uid="{00000000-0005-0000-0000-0000BF310000}"/>
    <cellStyle name="Komma 4 2 2 6 2 2" xfId="17734" xr:uid="{00000000-0005-0000-0000-0000C0310000}"/>
    <cellStyle name="Komma 4 2 2 6 3" xfId="13040" xr:uid="{00000000-0005-0000-0000-0000C1310000}"/>
    <cellStyle name="Komma 4 2 2 7" xfId="4520" xr:uid="{00000000-0005-0000-0000-0000C2310000}"/>
    <cellStyle name="Komma 4 2 2 7 2" xfId="9668" xr:uid="{00000000-0005-0000-0000-0000C3310000}"/>
    <cellStyle name="Komma 4 2 2 7 2 2" xfId="19298" xr:uid="{00000000-0005-0000-0000-0000C4310000}"/>
    <cellStyle name="Komma 4 2 2 7 3" xfId="14606" xr:uid="{00000000-0005-0000-0000-0000C5310000}"/>
    <cellStyle name="Komma 4 2 2 8" xfId="6236" xr:uid="{00000000-0005-0000-0000-0000C6310000}"/>
    <cellStyle name="Komma 4 2 2 8 2" xfId="16170" xr:uid="{00000000-0005-0000-0000-0000C7310000}"/>
    <cellStyle name="Komma 4 2 2 9" xfId="11390" xr:uid="{00000000-0005-0000-0000-0000C8310000}"/>
    <cellStyle name="Komma 4 2 3" xfId="569" xr:uid="{00000000-0005-0000-0000-0000C9310000}"/>
    <cellStyle name="Komma 4 2 3 2" xfId="570" xr:uid="{00000000-0005-0000-0000-0000CA310000}"/>
    <cellStyle name="Komma 4 2 3 2 2" xfId="1915" xr:uid="{00000000-0005-0000-0000-0000CB310000}"/>
    <cellStyle name="Komma 4 2 3 2 2 2" xfId="3666" xr:uid="{00000000-0005-0000-0000-0000CC310000}"/>
    <cellStyle name="Komma 4 2 3 2 2 2 2" xfId="8816" xr:uid="{00000000-0005-0000-0000-0000CD310000}"/>
    <cellStyle name="Komma 4 2 3 2 2 2 2 2" xfId="18522" xr:uid="{00000000-0005-0000-0000-0000CE310000}"/>
    <cellStyle name="Komma 4 2 3 2 2 2 3" xfId="13828" xr:uid="{00000000-0005-0000-0000-0000CF310000}"/>
    <cellStyle name="Komma 4 2 3 2 2 3" xfId="5384" xr:uid="{00000000-0005-0000-0000-0000D0310000}"/>
    <cellStyle name="Komma 4 2 3 2 2 3 2" xfId="10532" xr:uid="{00000000-0005-0000-0000-0000D1310000}"/>
    <cellStyle name="Komma 4 2 3 2 2 3 2 2" xfId="20086" xr:uid="{00000000-0005-0000-0000-0000D2310000}"/>
    <cellStyle name="Komma 4 2 3 2 2 3 3" xfId="15394" xr:uid="{00000000-0005-0000-0000-0000D3310000}"/>
    <cellStyle name="Komma 4 2 3 2 2 4" xfId="7100" xr:uid="{00000000-0005-0000-0000-0000D4310000}"/>
    <cellStyle name="Komma 4 2 3 2 2 4 2" xfId="16958" xr:uid="{00000000-0005-0000-0000-0000D5310000}"/>
    <cellStyle name="Komma 4 2 3 2 2 5" xfId="12260" xr:uid="{00000000-0005-0000-0000-0000D6310000}"/>
    <cellStyle name="Komma 4 2 3 2 3" xfId="2804" xr:uid="{00000000-0005-0000-0000-0000D7310000}"/>
    <cellStyle name="Komma 4 2 3 2 3 2" xfId="7958" xr:uid="{00000000-0005-0000-0000-0000D8310000}"/>
    <cellStyle name="Komma 4 2 3 2 3 2 2" xfId="17740" xr:uid="{00000000-0005-0000-0000-0000D9310000}"/>
    <cellStyle name="Komma 4 2 3 2 3 3" xfId="13046" xr:uid="{00000000-0005-0000-0000-0000DA310000}"/>
    <cellStyle name="Komma 4 2 3 2 4" xfId="4526" xr:uid="{00000000-0005-0000-0000-0000DB310000}"/>
    <cellStyle name="Komma 4 2 3 2 4 2" xfId="9674" xr:uid="{00000000-0005-0000-0000-0000DC310000}"/>
    <cellStyle name="Komma 4 2 3 2 4 2 2" xfId="19304" xr:uid="{00000000-0005-0000-0000-0000DD310000}"/>
    <cellStyle name="Komma 4 2 3 2 4 3" xfId="14612" xr:uid="{00000000-0005-0000-0000-0000DE310000}"/>
    <cellStyle name="Komma 4 2 3 2 5" xfId="6242" xr:uid="{00000000-0005-0000-0000-0000DF310000}"/>
    <cellStyle name="Komma 4 2 3 2 5 2" xfId="16176" xr:uid="{00000000-0005-0000-0000-0000E0310000}"/>
    <cellStyle name="Komma 4 2 3 2 6" xfId="11396" xr:uid="{00000000-0005-0000-0000-0000E1310000}"/>
    <cellStyle name="Komma 4 2 3 3" xfId="1914" xr:uid="{00000000-0005-0000-0000-0000E2310000}"/>
    <cellStyle name="Komma 4 2 3 3 2" xfId="3665" xr:uid="{00000000-0005-0000-0000-0000E3310000}"/>
    <cellStyle name="Komma 4 2 3 3 2 2" xfId="8815" xr:uid="{00000000-0005-0000-0000-0000E4310000}"/>
    <cellStyle name="Komma 4 2 3 3 2 2 2" xfId="18521" xr:uid="{00000000-0005-0000-0000-0000E5310000}"/>
    <cellStyle name="Komma 4 2 3 3 2 3" xfId="13827" xr:uid="{00000000-0005-0000-0000-0000E6310000}"/>
    <cellStyle name="Komma 4 2 3 3 3" xfId="5383" xr:uid="{00000000-0005-0000-0000-0000E7310000}"/>
    <cellStyle name="Komma 4 2 3 3 3 2" xfId="10531" xr:uid="{00000000-0005-0000-0000-0000E8310000}"/>
    <cellStyle name="Komma 4 2 3 3 3 2 2" xfId="20085" xr:uid="{00000000-0005-0000-0000-0000E9310000}"/>
    <cellStyle name="Komma 4 2 3 3 3 3" xfId="15393" xr:uid="{00000000-0005-0000-0000-0000EA310000}"/>
    <cellStyle name="Komma 4 2 3 3 4" xfId="7099" xr:uid="{00000000-0005-0000-0000-0000EB310000}"/>
    <cellStyle name="Komma 4 2 3 3 4 2" xfId="16957" xr:uid="{00000000-0005-0000-0000-0000EC310000}"/>
    <cellStyle name="Komma 4 2 3 3 5" xfId="12259" xr:uid="{00000000-0005-0000-0000-0000ED310000}"/>
    <cellStyle name="Komma 4 2 3 4" xfId="2803" xr:uid="{00000000-0005-0000-0000-0000EE310000}"/>
    <cellStyle name="Komma 4 2 3 4 2" xfId="7957" xr:uid="{00000000-0005-0000-0000-0000EF310000}"/>
    <cellStyle name="Komma 4 2 3 4 2 2" xfId="17739" xr:uid="{00000000-0005-0000-0000-0000F0310000}"/>
    <cellStyle name="Komma 4 2 3 4 3" xfId="13045" xr:uid="{00000000-0005-0000-0000-0000F1310000}"/>
    <cellStyle name="Komma 4 2 3 5" xfId="4525" xr:uid="{00000000-0005-0000-0000-0000F2310000}"/>
    <cellStyle name="Komma 4 2 3 5 2" xfId="9673" xr:uid="{00000000-0005-0000-0000-0000F3310000}"/>
    <cellStyle name="Komma 4 2 3 5 2 2" xfId="19303" xr:uid="{00000000-0005-0000-0000-0000F4310000}"/>
    <cellStyle name="Komma 4 2 3 5 3" xfId="14611" xr:uid="{00000000-0005-0000-0000-0000F5310000}"/>
    <cellStyle name="Komma 4 2 3 6" xfId="6241" xr:uid="{00000000-0005-0000-0000-0000F6310000}"/>
    <cellStyle name="Komma 4 2 3 6 2" xfId="16175" xr:uid="{00000000-0005-0000-0000-0000F7310000}"/>
    <cellStyle name="Komma 4 2 3 7" xfId="11395" xr:uid="{00000000-0005-0000-0000-0000F8310000}"/>
    <cellStyle name="Komma 4 2 4" xfId="571" xr:uid="{00000000-0005-0000-0000-0000F9310000}"/>
    <cellStyle name="Komma 4 2 4 2" xfId="1916" xr:uid="{00000000-0005-0000-0000-0000FA310000}"/>
    <cellStyle name="Komma 4 2 4 2 2" xfId="3667" xr:uid="{00000000-0005-0000-0000-0000FB310000}"/>
    <cellStyle name="Komma 4 2 4 2 2 2" xfId="8817" xr:uid="{00000000-0005-0000-0000-0000FC310000}"/>
    <cellStyle name="Komma 4 2 4 2 2 2 2" xfId="18523" xr:uid="{00000000-0005-0000-0000-0000FD310000}"/>
    <cellStyle name="Komma 4 2 4 2 2 3" xfId="13829" xr:uid="{00000000-0005-0000-0000-0000FE310000}"/>
    <cellStyle name="Komma 4 2 4 2 3" xfId="5385" xr:uid="{00000000-0005-0000-0000-0000FF310000}"/>
    <cellStyle name="Komma 4 2 4 2 3 2" xfId="10533" xr:uid="{00000000-0005-0000-0000-000000320000}"/>
    <cellStyle name="Komma 4 2 4 2 3 2 2" xfId="20087" xr:uid="{00000000-0005-0000-0000-000001320000}"/>
    <cellStyle name="Komma 4 2 4 2 3 3" xfId="15395" xr:uid="{00000000-0005-0000-0000-000002320000}"/>
    <cellStyle name="Komma 4 2 4 2 4" xfId="7101" xr:uid="{00000000-0005-0000-0000-000003320000}"/>
    <cellStyle name="Komma 4 2 4 2 4 2" xfId="16959" xr:uid="{00000000-0005-0000-0000-000004320000}"/>
    <cellStyle name="Komma 4 2 4 2 5" xfId="12261" xr:uid="{00000000-0005-0000-0000-000005320000}"/>
    <cellStyle name="Komma 4 2 4 3" xfId="2805" xr:uid="{00000000-0005-0000-0000-000006320000}"/>
    <cellStyle name="Komma 4 2 4 3 2" xfId="7959" xr:uid="{00000000-0005-0000-0000-000007320000}"/>
    <cellStyle name="Komma 4 2 4 3 2 2" xfId="17741" xr:uid="{00000000-0005-0000-0000-000008320000}"/>
    <cellStyle name="Komma 4 2 4 3 3" xfId="13047" xr:uid="{00000000-0005-0000-0000-000009320000}"/>
    <cellStyle name="Komma 4 2 4 4" xfId="4527" xr:uid="{00000000-0005-0000-0000-00000A320000}"/>
    <cellStyle name="Komma 4 2 4 4 2" xfId="9675" xr:uid="{00000000-0005-0000-0000-00000B320000}"/>
    <cellStyle name="Komma 4 2 4 4 2 2" xfId="19305" xr:uid="{00000000-0005-0000-0000-00000C320000}"/>
    <cellStyle name="Komma 4 2 4 4 3" xfId="14613" xr:uid="{00000000-0005-0000-0000-00000D320000}"/>
    <cellStyle name="Komma 4 2 4 5" xfId="6243" xr:uid="{00000000-0005-0000-0000-00000E320000}"/>
    <cellStyle name="Komma 4 2 4 5 2" xfId="16177" xr:uid="{00000000-0005-0000-0000-00000F320000}"/>
    <cellStyle name="Komma 4 2 4 6" xfId="11397" xr:uid="{00000000-0005-0000-0000-000010320000}"/>
    <cellStyle name="Komma 4 2 5" xfId="572" xr:uid="{00000000-0005-0000-0000-000011320000}"/>
    <cellStyle name="Komma 4 2 5 2" xfId="1917" xr:uid="{00000000-0005-0000-0000-000012320000}"/>
    <cellStyle name="Komma 4 2 5 2 2" xfId="3668" xr:uid="{00000000-0005-0000-0000-000013320000}"/>
    <cellStyle name="Komma 4 2 5 2 2 2" xfId="8818" xr:uid="{00000000-0005-0000-0000-000014320000}"/>
    <cellStyle name="Komma 4 2 5 2 2 2 2" xfId="18524" xr:uid="{00000000-0005-0000-0000-000015320000}"/>
    <cellStyle name="Komma 4 2 5 2 2 3" xfId="13830" xr:uid="{00000000-0005-0000-0000-000016320000}"/>
    <cellStyle name="Komma 4 2 5 2 3" xfId="5386" xr:uid="{00000000-0005-0000-0000-000017320000}"/>
    <cellStyle name="Komma 4 2 5 2 3 2" xfId="10534" xr:uid="{00000000-0005-0000-0000-000018320000}"/>
    <cellStyle name="Komma 4 2 5 2 3 2 2" xfId="20088" xr:uid="{00000000-0005-0000-0000-000019320000}"/>
    <cellStyle name="Komma 4 2 5 2 3 3" xfId="15396" xr:uid="{00000000-0005-0000-0000-00001A320000}"/>
    <cellStyle name="Komma 4 2 5 2 4" xfId="7102" xr:uid="{00000000-0005-0000-0000-00001B320000}"/>
    <cellStyle name="Komma 4 2 5 2 4 2" xfId="16960" xr:uid="{00000000-0005-0000-0000-00001C320000}"/>
    <cellStyle name="Komma 4 2 5 2 5" xfId="12262" xr:uid="{00000000-0005-0000-0000-00001D320000}"/>
    <cellStyle name="Komma 4 2 5 3" xfId="2806" xr:uid="{00000000-0005-0000-0000-00001E320000}"/>
    <cellStyle name="Komma 4 2 5 3 2" xfId="7960" xr:uid="{00000000-0005-0000-0000-00001F320000}"/>
    <cellStyle name="Komma 4 2 5 3 2 2" xfId="17742" xr:uid="{00000000-0005-0000-0000-000020320000}"/>
    <cellStyle name="Komma 4 2 5 3 3" xfId="13048" xr:uid="{00000000-0005-0000-0000-000021320000}"/>
    <cellStyle name="Komma 4 2 5 4" xfId="4528" xr:uid="{00000000-0005-0000-0000-000022320000}"/>
    <cellStyle name="Komma 4 2 5 4 2" xfId="9676" xr:uid="{00000000-0005-0000-0000-000023320000}"/>
    <cellStyle name="Komma 4 2 5 4 2 2" xfId="19306" xr:uid="{00000000-0005-0000-0000-000024320000}"/>
    <cellStyle name="Komma 4 2 5 4 3" xfId="14614" xr:uid="{00000000-0005-0000-0000-000025320000}"/>
    <cellStyle name="Komma 4 2 5 5" xfId="6244" xr:uid="{00000000-0005-0000-0000-000026320000}"/>
    <cellStyle name="Komma 4 2 5 5 2" xfId="16178" xr:uid="{00000000-0005-0000-0000-000027320000}"/>
    <cellStyle name="Komma 4 2 5 6" xfId="11398" xr:uid="{00000000-0005-0000-0000-000028320000}"/>
    <cellStyle name="Komma 4 2 6" xfId="1908" xr:uid="{00000000-0005-0000-0000-000029320000}"/>
    <cellStyle name="Komma 4 2 6 2" xfId="3659" xr:uid="{00000000-0005-0000-0000-00002A320000}"/>
    <cellStyle name="Komma 4 2 6 2 2" xfId="8809" xr:uid="{00000000-0005-0000-0000-00002B320000}"/>
    <cellStyle name="Komma 4 2 6 2 2 2" xfId="18515" xr:uid="{00000000-0005-0000-0000-00002C320000}"/>
    <cellStyle name="Komma 4 2 6 2 3" xfId="13821" xr:uid="{00000000-0005-0000-0000-00002D320000}"/>
    <cellStyle name="Komma 4 2 6 3" xfId="5377" xr:uid="{00000000-0005-0000-0000-00002E320000}"/>
    <cellStyle name="Komma 4 2 6 3 2" xfId="10525" xr:uid="{00000000-0005-0000-0000-00002F320000}"/>
    <cellStyle name="Komma 4 2 6 3 2 2" xfId="20079" xr:uid="{00000000-0005-0000-0000-000030320000}"/>
    <cellStyle name="Komma 4 2 6 3 3" xfId="15387" xr:uid="{00000000-0005-0000-0000-000031320000}"/>
    <cellStyle name="Komma 4 2 6 4" xfId="7093" xr:uid="{00000000-0005-0000-0000-000032320000}"/>
    <cellStyle name="Komma 4 2 6 4 2" xfId="16951" xr:uid="{00000000-0005-0000-0000-000033320000}"/>
    <cellStyle name="Komma 4 2 6 5" xfId="12253" xr:uid="{00000000-0005-0000-0000-000034320000}"/>
    <cellStyle name="Komma 4 2 7" xfId="2797" xr:uid="{00000000-0005-0000-0000-000035320000}"/>
    <cellStyle name="Komma 4 2 7 2" xfId="7951" xr:uid="{00000000-0005-0000-0000-000036320000}"/>
    <cellStyle name="Komma 4 2 7 2 2" xfId="17733" xr:uid="{00000000-0005-0000-0000-000037320000}"/>
    <cellStyle name="Komma 4 2 7 3" xfId="13039" xr:uid="{00000000-0005-0000-0000-000038320000}"/>
    <cellStyle name="Komma 4 2 8" xfId="4519" xr:uid="{00000000-0005-0000-0000-000039320000}"/>
    <cellStyle name="Komma 4 2 8 2" xfId="9667" xr:uid="{00000000-0005-0000-0000-00003A320000}"/>
    <cellStyle name="Komma 4 2 8 2 2" xfId="19297" xr:uid="{00000000-0005-0000-0000-00003B320000}"/>
    <cellStyle name="Komma 4 2 8 3" xfId="14605" xr:uid="{00000000-0005-0000-0000-00003C320000}"/>
    <cellStyle name="Komma 4 2 9" xfId="6235" xr:uid="{00000000-0005-0000-0000-00003D320000}"/>
    <cellStyle name="Komma 4 2 9 2" xfId="16169" xr:uid="{00000000-0005-0000-0000-00003E320000}"/>
    <cellStyle name="Komma 4 3" xfId="573" xr:uid="{00000000-0005-0000-0000-00003F320000}"/>
    <cellStyle name="Komma 4 3 10" xfId="11399" xr:uid="{00000000-0005-0000-0000-000040320000}"/>
    <cellStyle name="Komma 4 3 2" xfId="574" xr:uid="{00000000-0005-0000-0000-000041320000}"/>
    <cellStyle name="Komma 4 3 2 2" xfId="575" xr:uid="{00000000-0005-0000-0000-000042320000}"/>
    <cellStyle name="Komma 4 3 2 2 2" xfId="576" xr:uid="{00000000-0005-0000-0000-000043320000}"/>
    <cellStyle name="Komma 4 3 2 2 2 2" xfId="1921" xr:uid="{00000000-0005-0000-0000-000044320000}"/>
    <cellStyle name="Komma 4 3 2 2 2 2 2" xfId="3672" xr:uid="{00000000-0005-0000-0000-000045320000}"/>
    <cellStyle name="Komma 4 3 2 2 2 2 2 2" xfId="8822" xr:uid="{00000000-0005-0000-0000-000046320000}"/>
    <cellStyle name="Komma 4 3 2 2 2 2 2 2 2" xfId="18528" xr:uid="{00000000-0005-0000-0000-000047320000}"/>
    <cellStyle name="Komma 4 3 2 2 2 2 2 3" xfId="13834" xr:uid="{00000000-0005-0000-0000-000048320000}"/>
    <cellStyle name="Komma 4 3 2 2 2 2 3" xfId="5390" xr:uid="{00000000-0005-0000-0000-000049320000}"/>
    <cellStyle name="Komma 4 3 2 2 2 2 3 2" xfId="10538" xr:uid="{00000000-0005-0000-0000-00004A320000}"/>
    <cellStyle name="Komma 4 3 2 2 2 2 3 2 2" xfId="20092" xr:uid="{00000000-0005-0000-0000-00004B320000}"/>
    <cellStyle name="Komma 4 3 2 2 2 2 3 3" xfId="15400" xr:uid="{00000000-0005-0000-0000-00004C320000}"/>
    <cellStyle name="Komma 4 3 2 2 2 2 4" xfId="7106" xr:uid="{00000000-0005-0000-0000-00004D320000}"/>
    <cellStyle name="Komma 4 3 2 2 2 2 4 2" xfId="16964" xr:uid="{00000000-0005-0000-0000-00004E320000}"/>
    <cellStyle name="Komma 4 3 2 2 2 2 5" xfId="12266" xr:uid="{00000000-0005-0000-0000-00004F320000}"/>
    <cellStyle name="Komma 4 3 2 2 2 3" xfId="2810" xr:uid="{00000000-0005-0000-0000-000050320000}"/>
    <cellStyle name="Komma 4 3 2 2 2 3 2" xfId="7964" xr:uid="{00000000-0005-0000-0000-000051320000}"/>
    <cellStyle name="Komma 4 3 2 2 2 3 2 2" xfId="17746" xr:uid="{00000000-0005-0000-0000-000052320000}"/>
    <cellStyle name="Komma 4 3 2 2 2 3 3" xfId="13052" xr:uid="{00000000-0005-0000-0000-000053320000}"/>
    <cellStyle name="Komma 4 3 2 2 2 4" xfId="4532" xr:uid="{00000000-0005-0000-0000-000054320000}"/>
    <cellStyle name="Komma 4 3 2 2 2 4 2" xfId="9680" xr:uid="{00000000-0005-0000-0000-000055320000}"/>
    <cellStyle name="Komma 4 3 2 2 2 4 2 2" xfId="19310" xr:uid="{00000000-0005-0000-0000-000056320000}"/>
    <cellStyle name="Komma 4 3 2 2 2 4 3" xfId="14618" xr:uid="{00000000-0005-0000-0000-000057320000}"/>
    <cellStyle name="Komma 4 3 2 2 2 5" xfId="6248" xr:uid="{00000000-0005-0000-0000-000058320000}"/>
    <cellStyle name="Komma 4 3 2 2 2 5 2" xfId="16182" xr:uid="{00000000-0005-0000-0000-000059320000}"/>
    <cellStyle name="Komma 4 3 2 2 2 6" xfId="11402" xr:uid="{00000000-0005-0000-0000-00005A320000}"/>
    <cellStyle name="Komma 4 3 2 2 3" xfId="1920" xr:uid="{00000000-0005-0000-0000-00005B320000}"/>
    <cellStyle name="Komma 4 3 2 2 3 2" xfId="3671" xr:uid="{00000000-0005-0000-0000-00005C320000}"/>
    <cellStyle name="Komma 4 3 2 2 3 2 2" xfId="8821" xr:uid="{00000000-0005-0000-0000-00005D320000}"/>
    <cellStyle name="Komma 4 3 2 2 3 2 2 2" xfId="18527" xr:uid="{00000000-0005-0000-0000-00005E320000}"/>
    <cellStyle name="Komma 4 3 2 2 3 2 3" xfId="13833" xr:uid="{00000000-0005-0000-0000-00005F320000}"/>
    <cellStyle name="Komma 4 3 2 2 3 3" xfId="5389" xr:uid="{00000000-0005-0000-0000-000060320000}"/>
    <cellStyle name="Komma 4 3 2 2 3 3 2" xfId="10537" xr:uid="{00000000-0005-0000-0000-000061320000}"/>
    <cellStyle name="Komma 4 3 2 2 3 3 2 2" xfId="20091" xr:uid="{00000000-0005-0000-0000-000062320000}"/>
    <cellStyle name="Komma 4 3 2 2 3 3 3" xfId="15399" xr:uid="{00000000-0005-0000-0000-000063320000}"/>
    <cellStyle name="Komma 4 3 2 2 3 4" xfId="7105" xr:uid="{00000000-0005-0000-0000-000064320000}"/>
    <cellStyle name="Komma 4 3 2 2 3 4 2" xfId="16963" xr:uid="{00000000-0005-0000-0000-000065320000}"/>
    <cellStyle name="Komma 4 3 2 2 3 5" xfId="12265" xr:uid="{00000000-0005-0000-0000-000066320000}"/>
    <cellStyle name="Komma 4 3 2 2 4" xfId="2809" xr:uid="{00000000-0005-0000-0000-000067320000}"/>
    <cellStyle name="Komma 4 3 2 2 4 2" xfId="7963" xr:uid="{00000000-0005-0000-0000-000068320000}"/>
    <cellStyle name="Komma 4 3 2 2 4 2 2" xfId="17745" xr:uid="{00000000-0005-0000-0000-000069320000}"/>
    <cellStyle name="Komma 4 3 2 2 4 3" xfId="13051" xr:uid="{00000000-0005-0000-0000-00006A320000}"/>
    <cellStyle name="Komma 4 3 2 2 5" xfId="4531" xr:uid="{00000000-0005-0000-0000-00006B320000}"/>
    <cellStyle name="Komma 4 3 2 2 5 2" xfId="9679" xr:uid="{00000000-0005-0000-0000-00006C320000}"/>
    <cellStyle name="Komma 4 3 2 2 5 2 2" xfId="19309" xr:uid="{00000000-0005-0000-0000-00006D320000}"/>
    <cellStyle name="Komma 4 3 2 2 5 3" xfId="14617" xr:uid="{00000000-0005-0000-0000-00006E320000}"/>
    <cellStyle name="Komma 4 3 2 2 6" xfId="6247" xr:uid="{00000000-0005-0000-0000-00006F320000}"/>
    <cellStyle name="Komma 4 3 2 2 6 2" xfId="16181" xr:uid="{00000000-0005-0000-0000-000070320000}"/>
    <cellStyle name="Komma 4 3 2 2 7" xfId="11401" xr:uid="{00000000-0005-0000-0000-000071320000}"/>
    <cellStyle name="Komma 4 3 2 3" xfId="577" xr:uid="{00000000-0005-0000-0000-000072320000}"/>
    <cellStyle name="Komma 4 3 2 3 2" xfId="1922" xr:uid="{00000000-0005-0000-0000-000073320000}"/>
    <cellStyle name="Komma 4 3 2 3 2 2" xfId="3673" xr:uid="{00000000-0005-0000-0000-000074320000}"/>
    <cellStyle name="Komma 4 3 2 3 2 2 2" xfId="8823" xr:uid="{00000000-0005-0000-0000-000075320000}"/>
    <cellStyle name="Komma 4 3 2 3 2 2 2 2" xfId="18529" xr:uid="{00000000-0005-0000-0000-000076320000}"/>
    <cellStyle name="Komma 4 3 2 3 2 2 3" xfId="13835" xr:uid="{00000000-0005-0000-0000-000077320000}"/>
    <cellStyle name="Komma 4 3 2 3 2 3" xfId="5391" xr:uid="{00000000-0005-0000-0000-000078320000}"/>
    <cellStyle name="Komma 4 3 2 3 2 3 2" xfId="10539" xr:uid="{00000000-0005-0000-0000-000079320000}"/>
    <cellStyle name="Komma 4 3 2 3 2 3 2 2" xfId="20093" xr:uid="{00000000-0005-0000-0000-00007A320000}"/>
    <cellStyle name="Komma 4 3 2 3 2 3 3" xfId="15401" xr:uid="{00000000-0005-0000-0000-00007B320000}"/>
    <cellStyle name="Komma 4 3 2 3 2 4" xfId="7107" xr:uid="{00000000-0005-0000-0000-00007C320000}"/>
    <cellStyle name="Komma 4 3 2 3 2 4 2" xfId="16965" xr:uid="{00000000-0005-0000-0000-00007D320000}"/>
    <cellStyle name="Komma 4 3 2 3 2 5" xfId="12267" xr:uid="{00000000-0005-0000-0000-00007E320000}"/>
    <cellStyle name="Komma 4 3 2 3 3" xfId="2811" xr:uid="{00000000-0005-0000-0000-00007F320000}"/>
    <cellStyle name="Komma 4 3 2 3 3 2" xfId="7965" xr:uid="{00000000-0005-0000-0000-000080320000}"/>
    <cellStyle name="Komma 4 3 2 3 3 2 2" xfId="17747" xr:uid="{00000000-0005-0000-0000-000081320000}"/>
    <cellStyle name="Komma 4 3 2 3 3 3" xfId="13053" xr:uid="{00000000-0005-0000-0000-000082320000}"/>
    <cellStyle name="Komma 4 3 2 3 4" xfId="4533" xr:uid="{00000000-0005-0000-0000-000083320000}"/>
    <cellStyle name="Komma 4 3 2 3 4 2" xfId="9681" xr:uid="{00000000-0005-0000-0000-000084320000}"/>
    <cellStyle name="Komma 4 3 2 3 4 2 2" xfId="19311" xr:uid="{00000000-0005-0000-0000-000085320000}"/>
    <cellStyle name="Komma 4 3 2 3 4 3" xfId="14619" xr:uid="{00000000-0005-0000-0000-000086320000}"/>
    <cellStyle name="Komma 4 3 2 3 5" xfId="6249" xr:uid="{00000000-0005-0000-0000-000087320000}"/>
    <cellStyle name="Komma 4 3 2 3 5 2" xfId="16183" xr:uid="{00000000-0005-0000-0000-000088320000}"/>
    <cellStyle name="Komma 4 3 2 3 6" xfId="11403" xr:uid="{00000000-0005-0000-0000-000089320000}"/>
    <cellStyle name="Komma 4 3 2 4" xfId="578" xr:uid="{00000000-0005-0000-0000-00008A320000}"/>
    <cellStyle name="Komma 4 3 2 4 2" xfId="1923" xr:uid="{00000000-0005-0000-0000-00008B320000}"/>
    <cellStyle name="Komma 4 3 2 4 2 2" xfId="3674" xr:uid="{00000000-0005-0000-0000-00008C320000}"/>
    <cellStyle name="Komma 4 3 2 4 2 2 2" xfId="8824" xr:uid="{00000000-0005-0000-0000-00008D320000}"/>
    <cellStyle name="Komma 4 3 2 4 2 2 2 2" xfId="18530" xr:uid="{00000000-0005-0000-0000-00008E320000}"/>
    <cellStyle name="Komma 4 3 2 4 2 2 3" xfId="13836" xr:uid="{00000000-0005-0000-0000-00008F320000}"/>
    <cellStyle name="Komma 4 3 2 4 2 3" xfId="5392" xr:uid="{00000000-0005-0000-0000-000090320000}"/>
    <cellStyle name="Komma 4 3 2 4 2 3 2" xfId="10540" xr:uid="{00000000-0005-0000-0000-000091320000}"/>
    <cellStyle name="Komma 4 3 2 4 2 3 2 2" xfId="20094" xr:uid="{00000000-0005-0000-0000-000092320000}"/>
    <cellStyle name="Komma 4 3 2 4 2 3 3" xfId="15402" xr:uid="{00000000-0005-0000-0000-000093320000}"/>
    <cellStyle name="Komma 4 3 2 4 2 4" xfId="7108" xr:uid="{00000000-0005-0000-0000-000094320000}"/>
    <cellStyle name="Komma 4 3 2 4 2 4 2" xfId="16966" xr:uid="{00000000-0005-0000-0000-000095320000}"/>
    <cellStyle name="Komma 4 3 2 4 2 5" xfId="12268" xr:uid="{00000000-0005-0000-0000-000096320000}"/>
    <cellStyle name="Komma 4 3 2 4 3" xfId="2812" xr:uid="{00000000-0005-0000-0000-000097320000}"/>
    <cellStyle name="Komma 4 3 2 4 3 2" xfId="7966" xr:uid="{00000000-0005-0000-0000-000098320000}"/>
    <cellStyle name="Komma 4 3 2 4 3 2 2" xfId="17748" xr:uid="{00000000-0005-0000-0000-000099320000}"/>
    <cellStyle name="Komma 4 3 2 4 3 3" xfId="13054" xr:uid="{00000000-0005-0000-0000-00009A320000}"/>
    <cellStyle name="Komma 4 3 2 4 4" xfId="4534" xr:uid="{00000000-0005-0000-0000-00009B320000}"/>
    <cellStyle name="Komma 4 3 2 4 4 2" xfId="9682" xr:uid="{00000000-0005-0000-0000-00009C320000}"/>
    <cellStyle name="Komma 4 3 2 4 4 2 2" xfId="19312" xr:uid="{00000000-0005-0000-0000-00009D320000}"/>
    <cellStyle name="Komma 4 3 2 4 4 3" xfId="14620" xr:uid="{00000000-0005-0000-0000-00009E320000}"/>
    <cellStyle name="Komma 4 3 2 4 5" xfId="6250" xr:uid="{00000000-0005-0000-0000-00009F320000}"/>
    <cellStyle name="Komma 4 3 2 4 5 2" xfId="16184" xr:uid="{00000000-0005-0000-0000-0000A0320000}"/>
    <cellStyle name="Komma 4 3 2 4 6" xfId="11404" xr:uid="{00000000-0005-0000-0000-0000A1320000}"/>
    <cellStyle name="Komma 4 3 2 5" xfId="1919" xr:uid="{00000000-0005-0000-0000-0000A2320000}"/>
    <cellStyle name="Komma 4 3 2 5 2" xfId="3670" xr:uid="{00000000-0005-0000-0000-0000A3320000}"/>
    <cellStyle name="Komma 4 3 2 5 2 2" xfId="8820" xr:uid="{00000000-0005-0000-0000-0000A4320000}"/>
    <cellStyle name="Komma 4 3 2 5 2 2 2" xfId="18526" xr:uid="{00000000-0005-0000-0000-0000A5320000}"/>
    <cellStyle name="Komma 4 3 2 5 2 3" xfId="13832" xr:uid="{00000000-0005-0000-0000-0000A6320000}"/>
    <cellStyle name="Komma 4 3 2 5 3" xfId="5388" xr:uid="{00000000-0005-0000-0000-0000A7320000}"/>
    <cellStyle name="Komma 4 3 2 5 3 2" xfId="10536" xr:uid="{00000000-0005-0000-0000-0000A8320000}"/>
    <cellStyle name="Komma 4 3 2 5 3 2 2" xfId="20090" xr:uid="{00000000-0005-0000-0000-0000A9320000}"/>
    <cellStyle name="Komma 4 3 2 5 3 3" xfId="15398" xr:uid="{00000000-0005-0000-0000-0000AA320000}"/>
    <cellStyle name="Komma 4 3 2 5 4" xfId="7104" xr:uid="{00000000-0005-0000-0000-0000AB320000}"/>
    <cellStyle name="Komma 4 3 2 5 4 2" xfId="16962" xr:uid="{00000000-0005-0000-0000-0000AC320000}"/>
    <cellStyle name="Komma 4 3 2 5 5" xfId="12264" xr:uid="{00000000-0005-0000-0000-0000AD320000}"/>
    <cellStyle name="Komma 4 3 2 6" xfId="2808" xr:uid="{00000000-0005-0000-0000-0000AE320000}"/>
    <cellStyle name="Komma 4 3 2 6 2" xfId="7962" xr:uid="{00000000-0005-0000-0000-0000AF320000}"/>
    <cellStyle name="Komma 4 3 2 6 2 2" xfId="17744" xr:uid="{00000000-0005-0000-0000-0000B0320000}"/>
    <cellStyle name="Komma 4 3 2 6 3" xfId="13050" xr:uid="{00000000-0005-0000-0000-0000B1320000}"/>
    <cellStyle name="Komma 4 3 2 7" xfId="4530" xr:uid="{00000000-0005-0000-0000-0000B2320000}"/>
    <cellStyle name="Komma 4 3 2 7 2" xfId="9678" xr:uid="{00000000-0005-0000-0000-0000B3320000}"/>
    <cellStyle name="Komma 4 3 2 7 2 2" xfId="19308" xr:uid="{00000000-0005-0000-0000-0000B4320000}"/>
    <cellStyle name="Komma 4 3 2 7 3" xfId="14616" xr:uid="{00000000-0005-0000-0000-0000B5320000}"/>
    <cellStyle name="Komma 4 3 2 8" xfId="6246" xr:uid="{00000000-0005-0000-0000-0000B6320000}"/>
    <cellStyle name="Komma 4 3 2 8 2" xfId="16180" xr:uid="{00000000-0005-0000-0000-0000B7320000}"/>
    <cellStyle name="Komma 4 3 2 9" xfId="11400" xr:uid="{00000000-0005-0000-0000-0000B8320000}"/>
    <cellStyle name="Komma 4 3 3" xfId="579" xr:uid="{00000000-0005-0000-0000-0000B9320000}"/>
    <cellStyle name="Komma 4 3 3 2" xfId="580" xr:uid="{00000000-0005-0000-0000-0000BA320000}"/>
    <cellStyle name="Komma 4 3 3 2 2" xfId="1925" xr:uid="{00000000-0005-0000-0000-0000BB320000}"/>
    <cellStyle name="Komma 4 3 3 2 2 2" xfId="3676" xr:uid="{00000000-0005-0000-0000-0000BC320000}"/>
    <cellStyle name="Komma 4 3 3 2 2 2 2" xfId="8826" xr:uid="{00000000-0005-0000-0000-0000BD320000}"/>
    <cellStyle name="Komma 4 3 3 2 2 2 2 2" xfId="18532" xr:uid="{00000000-0005-0000-0000-0000BE320000}"/>
    <cellStyle name="Komma 4 3 3 2 2 2 3" xfId="13838" xr:uid="{00000000-0005-0000-0000-0000BF320000}"/>
    <cellStyle name="Komma 4 3 3 2 2 3" xfId="5394" xr:uid="{00000000-0005-0000-0000-0000C0320000}"/>
    <cellStyle name="Komma 4 3 3 2 2 3 2" xfId="10542" xr:uid="{00000000-0005-0000-0000-0000C1320000}"/>
    <cellStyle name="Komma 4 3 3 2 2 3 2 2" xfId="20096" xr:uid="{00000000-0005-0000-0000-0000C2320000}"/>
    <cellStyle name="Komma 4 3 3 2 2 3 3" xfId="15404" xr:uid="{00000000-0005-0000-0000-0000C3320000}"/>
    <cellStyle name="Komma 4 3 3 2 2 4" xfId="7110" xr:uid="{00000000-0005-0000-0000-0000C4320000}"/>
    <cellStyle name="Komma 4 3 3 2 2 4 2" xfId="16968" xr:uid="{00000000-0005-0000-0000-0000C5320000}"/>
    <cellStyle name="Komma 4 3 3 2 2 5" xfId="12270" xr:uid="{00000000-0005-0000-0000-0000C6320000}"/>
    <cellStyle name="Komma 4 3 3 2 3" xfId="2814" xr:uid="{00000000-0005-0000-0000-0000C7320000}"/>
    <cellStyle name="Komma 4 3 3 2 3 2" xfId="7968" xr:uid="{00000000-0005-0000-0000-0000C8320000}"/>
    <cellStyle name="Komma 4 3 3 2 3 2 2" xfId="17750" xr:uid="{00000000-0005-0000-0000-0000C9320000}"/>
    <cellStyle name="Komma 4 3 3 2 3 3" xfId="13056" xr:uid="{00000000-0005-0000-0000-0000CA320000}"/>
    <cellStyle name="Komma 4 3 3 2 4" xfId="4536" xr:uid="{00000000-0005-0000-0000-0000CB320000}"/>
    <cellStyle name="Komma 4 3 3 2 4 2" xfId="9684" xr:uid="{00000000-0005-0000-0000-0000CC320000}"/>
    <cellStyle name="Komma 4 3 3 2 4 2 2" xfId="19314" xr:uid="{00000000-0005-0000-0000-0000CD320000}"/>
    <cellStyle name="Komma 4 3 3 2 4 3" xfId="14622" xr:uid="{00000000-0005-0000-0000-0000CE320000}"/>
    <cellStyle name="Komma 4 3 3 2 5" xfId="6252" xr:uid="{00000000-0005-0000-0000-0000CF320000}"/>
    <cellStyle name="Komma 4 3 3 2 5 2" xfId="16186" xr:uid="{00000000-0005-0000-0000-0000D0320000}"/>
    <cellStyle name="Komma 4 3 3 2 6" xfId="11406" xr:uid="{00000000-0005-0000-0000-0000D1320000}"/>
    <cellStyle name="Komma 4 3 3 3" xfId="1924" xr:uid="{00000000-0005-0000-0000-0000D2320000}"/>
    <cellStyle name="Komma 4 3 3 3 2" xfId="3675" xr:uid="{00000000-0005-0000-0000-0000D3320000}"/>
    <cellStyle name="Komma 4 3 3 3 2 2" xfId="8825" xr:uid="{00000000-0005-0000-0000-0000D4320000}"/>
    <cellStyle name="Komma 4 3 3 3 2 2 2" xfId="18531" xr:uid="{00000000-0005-0000-0000-0000D5320000}"/>
    <cellStyle name="Komma 4 3 3 3 2 3" xfId="13837" xr:uid="{00000000-0005-0000-0000-0000D6320000}"/>
    <cellStyle name="Komma 4 3 3 3 3" xfId="5393" xr:uid="{00000000-0005-0000-0000-0000D7320000}"/>
    <cellStyle name="Komma 4 3 3 3 3 2" xfId="10541" xr:uid="{00000000-0005-0000-0000-0000D8320000}"/>
    <cellStyle name="Komma 4 3 3 3 3 2 2" xfId="20095" xr:uid="{00000000-0005-0000-0000-0000D9320000}"/>
    <cellStyle name="Komma 4 3 3 3 3 3" xfId="15403" xr:uid="{00000000-0005-0000-0000-0000DA320000}"/>
    <cellStyle name="Komma 4 3 3 3 4" xfId="7109" xr:uid="{00000000-0005-0000-0000-0000DB320000}"/>
    <cellStyle name="Komma 4 3 3 3 4 2" xfId="16967" xr:uid="{00000000-0005-0000-0000-0000DC320000}"/>
    <cellStyle name="Komma 4 3 3 3 5" xfId="12269" xr:uid="{00000000-0005-0000-0000-0000DD320000}"/>
    <cellStyle name="Komma 4 3 3 4" xfId="2813" xr:uid="{00000000-0005-0000-0000-0000DE320000}"/>
    <cellStyle name="Komma 4 3 3 4 2" xfId="7967" xr:uid="{00000000-0005-0000-0000-0000DF320000}"/>
    <cellStyle name="Komma 4 3 3 4 2 2" xfId="17749" xr:uid="{00000000-0005-0000-0000-0000E0320000}"/>
    <cellStyle name="Komma 4 3 3 4 3" xfId="13055" xr:uid="{00000000-0005-0000-0000-0000E1320000}"/>
    <cellStyle name="Komma 4 3 3 5" xfId="4535" xr:uid="{00000000-0005-0000-0000-0000E2320000}"/>
    <cellStyle name="Komma 4 3 3 5 2" xfId="9683" xr:uid="{00000000-0005-0000-0000-0000E3320000}"/>
    <cellStyle name="Komma 4 3 3 5 2 2" xfId="19313" xr:uid="{00000000-0005-0000-0000-0000E4320000}"/>
    <cellStyle name="Komma 4 3 3 5 3" xfId="14621" xr:uid="{00000000-0005-0000-0000-0000E5320000}"/>
    <cellStyle name="Komma 4 3 3 6" xfId="6251" xr:uid="{00000000-0005-0000-0000-0000E6320000}"/>
    <cellStyle name="Komma 4 3 3 6 2" xfId="16185" xr:uid="{00000000-0005-0000-0000-0000E7320000}"/>
    <cellStyle name="Komma 4 3 3 7" xfId="11405" xr:uid="{00000000-0005-0000-0000-0000E8320000}"/>
    <cellStyle name="Komma 4 3 4" xfId="581" xr:uid="{00000000-0005-0000-0000-0000E9320000}"/>
    <cellStyle name="Komma 4 3 4 2" xfId="1926" xr:uid="{00000000-0005-0000-0000-0000EA320000}"/>
    <cellStyle name="Komma 4 3 4 2 2" xfId="3677" xr:uid="{00000000-0005-0000-0000-0000EB320000}"/>
    <cellStyle name="Komma 4 3 4 2 2 2" xfId="8827" xr:uid="{00000000-0005-0000-0000-0000EC320000}"/>
    <cellStyle name="Komma 4 3 4 2 2 2 2" xfId="18533" xr:uid="{00000000-0005-0000-0000-0000ED320000}"/>
    <cellStyle name="Komma 4 3 4 2 2 3" xfId="13839" xr:uid="{00000000-0005-0000-0000-0000EE320000}"/>
    <cellStyle name="Komma 4 3 4 2 3" xfId="5395" xr:uid="{00000000-0005-0000-0000-0000EF320000}"/>
    <cellStyle name="Komma 4 3 4 2 3 2" xfId="10543" xr:uid="{00000000-0005-0000-0000-0000F0320000}"/>
    <cellStyle name="Komma 4 3 4 2 3 2 2" xfId="20097" xr:uid="{00000000-0005-0000-0000-0000F1320000}"/>
    <cellStyle name="Komma 4 3 4 2 3 3" xfId="15405" xr:uid="{00000000-0005-0000-0000-0000F2320000}"/>
    <cellStyle name="Komma 4 3 4 2 4" xfId="7111" xr:uid="{00000000-0005-0000-0000-0000F3320000}"/>
    <cellStyle name="Komma 4 3 4 2 4 2" xfId="16969" xr:uid="{00000000-0005-0000-0000-0000F4320000}"/>
    <cellStyle name="Komma 4 3 4 2 5" xfId="12271" xr:uid="{00000000-0005-0000-0000-0000F5320000}"/>
    <cellStyle name="Komma 4 3 4 3" xfId="2815" xr:uid="{00000000-0005-0000-0000-0000F6320000}"/>
    <cellStyle name="Komma 4 3 4 3 2" xfId="7969" xr:uid="{00000000-0005-0000-0000-0000F7320000}"/>
    <cellStyle name="Komma 4 3 4 3 2 2" xfId="17751" xr:uid="{00000000-0005-0000-0000-0000F8320000}"/>
    <cellStyle name="Komma 4 3 4 3 3" xfId="13057" xr:uid="{00000000-0005-0000-0000-0000F9320000}"/>
    <cellStyle name="Komma 4 3 4 4" xfId="4537" xr:uid="{00000000-0005-0000-0000-0000FA320000}"/>
    <cellStyle name="Komma 4 3 4 4 2" xfId="9685" xr:uid="{00000000-0005-0000-0000-0000FB320000}"/>
    <cellStyle name="Komma 4 3 4 4 2 2" xfId="19315" xr:uid="{00000000-0005-0000-0000-0000FC320000}"/>
    <cellStyle name="Komma 4 3 4 4 3" xfId="14623" xr:uid="{00000000-0005-0000-0000-0000FD320000}"/>
    <cellStyle name="Komma 4 3 4 5" xfId="6253" xr:uid="{00000000-0005-0000-0000-0000FE320000}"/>
    <cellStyle name="Komma 4 3 4 5 2" xfId="16187" xr:uid="{00000000-0005-0000-0000-0000FF320000}"/>
    <cellStyle name="Komma 4 3 4 6" xfId="11407" xr:uid="{00000000-0005-0000-0000-000000330000}"/>
    <cellStyle name="Komma 4 3 5" xfId="582" xr:uid="{00000000-0005-0000-0000-000001330000}"/>
    <cellStyle name="Komma 4 3 5 2" xfId="1927" xr:uid="{00000000-0005-0000-0000-000002330000}"/>
    <cellStyle name="Komma 4 3 5 2 2" xfId="3678" xr:uid="{00000000-0005-0000-0000-000003330000}"/>
    <cellStyle name="Komma 4 3 5 2 2 2" xfId="8828" xr:uid="{00000000-0005-0000-0000-000004330000}"/>
    <cellStyle name="Komma 4 3 5 2 2 2 2" xfId="18534" xr:uid="{00000000-0005-0000-0000-000005330000}"/>
    <cellStyle name="Komma 4 3 5 2 2 3" xfId="13840" xr:uid="{00000000-0005-0000-0000-000006330000}"/>
    <cellStyle name="Komma 4 3 5 2 3" xfId="5396" xr:uid="{00000000-0005-0000-0000-000007330000}"/>
    <cellStyle name="Komma 4 3 5 2 3 2" xfId="10544" xr:uid="{00000000-0005-0000-0000-000008330000}"/>
    <cellStyle name="Komma 4 3 5 2 3 2 2" xfId="20098" xr:uid="{00000000-0005-0000-0000-000009330000}"/>
    <cellStyle name="Komma 4 3 5 2 3 3" xfId="15406" xr:uid="{00000000-0005-0000-0000-00000A330000}"/>
    <cellStyle name="Komma 4 3 5 2 4" xfId="7112" xr:uid="{00000000-0005-0000-0000-00000B330000}"/>
    <cellStyle name="Komma 4 3 5 2 4 2" xfId="16970" xr:uid="{00000000-0005-0000-0000-00000C330000}"/>
    <cellStyle name="Komma 4 3 5 2 5" xfId="12272" xr:uid="{00000000-0005-0000-0000-00000D330000}"/>
    <cellStyle name="Komma 4 3 5 3" xfId="2816" xr:uid="{00000000-0005-0000-0000-00000E330000}"/>
    <cellStyle name="Komma 4 3 5 3 2" xfId="7970" xr:uid="{00000000-0005-0000-0000-00000F330000}"/>
    <cellStyle name="Komma 4 3 5 3 2 2" xfId="17752" xr:uid="{00000000-0005-0000-0000-000010330000}"/>
    <cellStyle name="Komma 4 3 5 3 3" xfId="13058" xr:uid="{00000000-0005-0000-0000-000011330000}"/>
    <cellStyle name="Komma 4 3 5 4" xfId="4538" xr:uid="{00000000-0005-0000-0000-000012330000}"/>
    <cellStyle name="Komma 4 3 5 4 2" xfId="9686" xr:uid="{00000000-0005-0000-0000-000013330000}"/>
    <cellStyle name="Komma 4 3 5 4 2 2" xfId="19316" xr:uid="{00000000-0005-0000-0000-000014330000}"/>
    <cellStyle name="Komma 4 3 5 4 3" xfId="14624" xr:uid="{00000000-0005-0000-0000-000015330000}"/>
    <cellStyle name="Komma 4 3 5 5" xfId="6254" xr:uid="{00000000-0005-0000-0000-000016330000}"/>
    <cellStyle name="Komma 4 3 5 5 2" xfId="16188" xr:uid="{00000000-0005-0000-0000-000017330000}"/>
    <cellStyle name="Komma 4 3 5 6" xfId="11408" xr:uid="{00000000-0005-0000-0000-000018330000}"/>
    <cellStyle name="Komma 4 3 6" xfId="1918" xr:uid="{00000000-0005-0000-0000-000019330000}"/>
    <cellStyle name="Komma 4 3 6 2" xfId="3669" xr:uid="{00000000-0005-0000-0000-00001A330000}"/>
    <cellStyle name="Komma 4 3 6 2 2" xfId="8819" xr:uid="{00000000-0005-0000-0000-00001B330000}"/>
    <cellStyle name="Komma 4 3 6 2 2 2" xfId="18525" xr:uid="{00000000-0005-0000-0000-00001C330000}"/>
    <cellStyle name="Komma 4 3 6 2 3" xfId="13831" xr:uid="{00000000-0005-0000-0000-00001D330000}"/>
    <cellStyle name="Komma 4 3 6 3" xfId="5387" xr:uid="{00000000-0005-0000-0000-00001E330000}"/>
    <cellStyle name="Komma 4 3 6 3 2" xfId="10535" xr:uid="{00000000-0005-0000-0000-00001F330000}"/>
    <cellStyle name="Komma 4 3 6 3 2 2" xfId="20089" xr:uid="{00000000-0005-0000-0000-000020330000}"/>
    <cellStyle name="Komma 4 3 6 3 3" xfId="15397" xr:uid="{00000000-0005-0000-0000-000021330000}"/>
    <cellStyle name="Komma 4 3 6 4" xfId="7103" xr:uid="{00000000-0005-0000-0000-000022330000}"/>
    <cellStyle name="Komma 4 3 6 4 2" xfId="16961" xr:uid="{00000000-0005-0000-0000-000023330000}"/>
    <cellStyle name="Komma 4 3 6 5" xfId="12263" xr:uid="{00000000-0005-0000-0000-000024330000}"/>
    <cellStyle name="Komma 4 3 7" xfId="2807" xr:uid="{00000000-0005-0000-0000-000025330000}"/>
    <cellStyle name="Komma 4 3 7 2" xfId="7961" xr:uid="{00000000-0005-0000-0000-000026330000}"/>
    <cellStyle name="Komma 4 3 7 2 2" xfId="17743" xr:uid="{00000000-0005-0000-0000-000027330000}"/>
    <cellStyle name="Komma 4 3 7 3" xfId="13049" xr:uid="{00000000-0005-0000-0000-000028330000}"/>
    <cellStyle name="Komma 4 3 8" xfId="4529" xr:uid="{00000000-0005-0000-0000-000029330000}"/>
    <cellStyle name="Komma 4 3 8 2" xfId="9677" xr:uid="{00000000-0005-0000-0000-00002A330000}"/>
    <cellStyle name="Komma 4 3 8 2 2" xfId="19307" xr:uid="{00000000-0005-0000-0000-00002B330000}"/>
    <cellStyle name="Komma 4 3 8 3" xfId="14615" xr:uid="{00000000-0005-0000-0000-00002C330000}"/>
    <cellStyle name="Komma 4 3 9" xfId="6245" xr:uid="{00000000-0005-0000-0000-00002D330000}"/>
    <cellStyle name="Komma 4 3 9 2" xfId="16179" xr:uid="{00000000-0005-0000-0000-00002E330000}"/>
    <cellStyle name="Komma 4 4" xfId="583" xr:uid="{00000000-0005-0000-0000-00002F330000}"/>
    <cellStyle name="Komma 4 4 10" xfId="11409" xr:uid="{00000000-0005-0000-0000-000030330000}"/>
    <cellStyle name="Komma 4 4 2" xfId="584" xr:uid="{00000000-0005-0000-0000-000031330000}"/>
    <cellStyle name="Komma 4 4 2 2" xfId="585" xr:uid="{00000000-0005-0000-0000-000032330000}"/>
    <cellStyle name="Komma 4 4 2 2 2" xfId="586" xr:uid="{00000000-0005-0000-0000-000033330000}"/>
    <cellStyle name="Komma 4 4 2 2 2 2" xfId="1931" xr:uid="{00000000-0005-0000-0000-000034330000}"/>
    <cellStyle name="Komma 4 4 2 2 2 2 2" xfId="3682" xr:uid="{00000000-0005-0000-0000-000035330000}"/>
    <cellStyle name="Komma 4 4 2 2 2 2 2 2" xfId="8832" xr:uid="{00000000-0005-0000-0000-000036330000}"/>
    <cellStyle name="Komma 4 4 2 2 2 2 2 2 2" xfId="18538" xr:uid="{00000000-0005-0000-0000-000037330000}"/>
    <cellStyle name="Komma 4 4 2 2 2 2 2 3" xfId="13844" xr:uid="{00000000-0005-0000-0000-000038330000}"/>
    <cellStyle name="Komma 4 4 2 2 2 2 3" xfId="5400" xr:uid="{00000000-0005-0000-0000-000039330000}"/>
    <cellStyle name="Komma 4 4 2 2 2 2 3 2" xfId="10548" xr:uid="{00000000-0005-0000-0000-00003A330000}"/>
    <cellStyle name="Komma 4 4 2 2 2 2 3 2 2" xfId="20102" xr:uid="{00000000-0005-0000-0000-00003B330000}"/>
    <cellStyle name="Komma 4 4 2 2 2 2 3 3" xfId="15410" xr:uid="{00000000-0005-0000-0000-00003C330000}"/>
    <cellStyle name="Komma 4 4 2 2 2 2 4" xfId="7116" xr:uid="{00000000-0005-0000-0000-00003D330000}"/>
    <cellStyle name="Komma 4 4 2 2 2 2 4 2" xfId="16974" xr:uid="{00000000-0005-0000-0000-00003E330000}"/>
    <cellStyle name="Komma 4 4 2 2 2 2 5" xfId="12276" xr:uid="{00000000-0005-0000-0000-00003F330000}"/>
    <cellStyle name="Komma 4 4 2 2 2 3" xfId="2820" xr:uid="{00000000-0005-0000-0000-000040330000}"/>
    <cellStyle name="Komma 4 4 2 2 2 3 2" xfId="7974" xr:uid="{00000000-0005-0000-0000-000041330000}"/>
    <cellStyle name="Komma 4 4 2 2 2 3 2 2" xfId="17756" xr:uid="{00000000-0005-0000-0000-000042330000}"/>
    <cellStyle name="Komma 4 4 2 2 2 3 3" xfId="13062" xr:uid="{00000000-0005-0000-0000-000043330000}"/>
    <cellStyle name="Komma 4 4 2 2 2 4" xfId="4542" xr:uid="{00000000-0005-0000-0000-000044330000}"/>
    <cellStyle name="Komma 4 4 2 2 2 4 2" xfId="9690" xr:uid="{00000000-0005-0000-0000-000045330000}"/>
    <cellStyle name="Komma 4 4 2 2 2 4 2 2" xfId="19320" xr:uid="{00000000-0005-0000-0000-000046330000}"/>
    <cellStyle name="Komma 4 4 2 2 2 4 3" xfId="14628" xr:uid="{00000000-0005-0000-0000-000047330000}"/>
    <cellStyle name="Komma 4 4 2 2 2 5" xfId="6258" xr:uid="{00000000-0005-0000-0000-000048330000}"/>
    <cellStyle name="Komma 4 4 2 2 2 5 2" xfId="16192" xr:uid="{00000000-0005-0000-0000-000049330000}"/>
    <cellStyle name="Komma 4 4 2 2 2 6" xfId="11412" xr:uid="{00000000-0005-0000-0000-00004A330000}"/>
    <cellStyle name="Komma 4 4 2 2 3" xfId="1930" xr:uid="{00000000-0005-0000-0000-00004B330000}"/>
    <cellStyle name="Komma 4 4 2 2 3 2" xfId="3681" xr:uid="{00000000-0005-0000-0000-00004C330000}"/>
    <cellStyle name="Komma 4 4 2 2 3 2 2" xfId="8831" xr:uid="{00000000-0005-0000-0000-00004D330000}"/>
    <cellStyle name="Komma 4 4 2 2 3 2 2 2" xfId="18537" xr:uid="{00000000-0005-0000-0000-00004E330000}"/>
    <cellStyle name="Komma 4 4 2 2 3 2 3" xfId="13843" xr:uid="{00000000-0005-0000-0000-00004F330000}"/>
    <cellStyle name="Komma 4 4 2 2 3 3" xfId="5399" xr:uid="{00000000-0005-0000-0000-000050330000}"/>
    <cellStyle name="Komma 4 4 2 2 3 3 2" xfId="10547" xr:uid="{00000000-0005-0000-0000-000051330000}"/>
    <cellStyle name="Komma 4 4 2 2 3 3 2 2" xfId="20101" xr:uid="{00000000-0005-0000-0000-000052330000}"/>
    <cellStyle name="Komma 4 4 2 2 3 3 3" xfId="15409" xr:uid="{00000000-0005-0000-0000-000053330000}"/>
    <cellStyle name="Komma 4 4 2 2 3 4" xfId="7115" xr:uid="{00000000-0005-0000-0000-000054330000}"/>
    <cellStyle name="Komma 4 4 2 2 3 4 2" xfId="16973" xr:uid="{00000000-0005-0000-0000-000055330000}"/>
    <cellStyle name="Komma 4 4 2 2 3 5" xfId="12275" xr:uid="{00000000-0005-0000-0000-000056330000}"/>
    <cellStyle name="Komma 4 4 2 2 4" xfId="2819" xr:uid="{00000000-0005-0000-0000-000057330000}"/>
    <cellStyle name="Komma 4 4 2 2 4 2" xfId="7973" xr:uid="{00000000-0005-0000-0000-000058330000}"/>
    <cellStyle name="Komma 4 4 2 2 4 2 2" xfId="17755" xr:uid="{00000000-0005-0000-0000-000059330000}"/>
    <cellStyle name="Komma 4 4 2 2 4 3" xfId="13061" xr:uid="{00000000-0005-0000-0000-00005A330000}"/>
    <cellStyle name="Komma 4 4 2 2 5" xfId="4541" xr:uid="{00000000-0005-0000-0000-00005B330000}"/>
    <cellStyle name="Komma 4 4 2 2 5 2" xfId="9689" xr:uid="{00000000-0005-0000-0000-00005C330000}"/>
    <cellStyle name="Komma 4 4 2 2 5 2 2" xfId="19319" xr:uid="{00000000-0005-0000-0000-00005D330000}"/>
    <cellStyle name="Komma 4 4 2 2 5 3" xfId="14627" xr:uid="{00000000-0005-0000-0000-00005E330000}"/>
    <cellStyle name="Komma 4 4 2 2 6" xfId="6257" xr:uid="{00000000-0005-0000-0000-00005F330000}"/>
    <cellStyle name="Komma 4 4 2 2 6 2" xfId="16191" xr:uid="{00000000-0005-0000-0000-000060330000}"/>
    <cellStyle name="Komma 4 4 2 2 7" xfId="11411" xr:uid="{00000000-0005-0000-0000-000061330000}"/>
    <cellStyle name="Komma 4 4 2 3" xfId="587" xr:uid="{00000000-0005-0000-0000-000062330000}"/>
    <cellStyle name="Komma 4 4 2 3 2" xfId="1932" xr:uid="{00000000-0005-0000-0000-000063330000}"/>
    <cellStyle name="Komma 4 4 2 3 2 2" xfId="3683" xr:uid="{00000000-0005-0000-0000-000064330000}"/>
    <cellStyle name="Komma 4 4 2 3 2 2 2" xfId="8833" xr:uid="{00000000-0005-0000-0000-000065330000}"/>
    <cellStyle name="Komma 4 4 2 3 2 2 2 2" xfId="18539" xr:uid="{00000000-0005-0000-0000-000066330000}"/>
    <cellStyle name="Komma 4 4 2 3 2 2 3" xfId="13845" xr:uid="{00000000-0005-0000-0000-000067330000}"/>
    <cellStyle name="Komma 4 4 2 3 2 3" xfId="5401" xr:uid="{00000000-0005-0000-0000-000068330000}"/>
    <cellStyle name="Komma 4 4 2 3 2 3 2" xfId="10549" xr:uid="{00000000-0005-0000-0000-000069330000}"/>
    <cellStyle name="Komma 4 4 2 3 2 3 2 2" xfId="20103" xr:uid="{00000000-0005-0000-0000-00006A330000}"/>
    <cellStyle name="Komma 4 4 2 3 2 3 3" xfId="15411" xr:uid="{00000000-0005-0000-0000-00006B330000}"/>
    <cellStyle name="Komma 4 4 2 3 2 4" xfId="7117" xr:uid="{00000000-0005-0000-0000-00006C330000}"/>
    <cellStyle name="Komma 4 4 2 3 2 4 2" xfId="16975" xr:uid="{00000000-0005-0000-0000-00006D330000}"/>
    <cellStyle name="Komma 4 4 2 3 2 5" xfId="12277" xr:uid="{00000000-0005-0000-0000-00006E330000}"/>
    <cellStyle name="Komma 4 4 2 3 3" xfId="2821" xr:uid="{00000000-0005-0000-0000-00006F330000}"/>
    <cellStyle name="Komma 4 4 2 3 3 2" xfId="7975" xr:uid="{00000000-0005-0000-0000-000070330000}"/>
    <cellStyle name="Komma 4 4 2 3 3 2 2" xfId="17757" xr:uid="{00000000-0005-0000-0000-000071330000}"/>
    <cellStyle name="Komma 4 4 2 3 3 3" xfId="13063" xr:uid="{00000000-0005-0000-0000-000072330000}"/>
    <cellStyle name="Komma 4 4 2 3 4" xfId="4543" xr:uid="{00000000-0005-0000-0000-000073330000}"/>
    <cellStyle name="Komma 4 4 2 3 4 2" xfId="9691" xr:uid="{00000000-0005-0000-0000-000074330000}"/>
    <cellStyle name="Komma 4 4 2 3 4 2 2" xfId="19321" xr:uid="{00000000-0005-0000-0000-000075330000}"/>
    <cellStyle name="Komma 4 4 2 3 4 3" xfId="14629" xr:uid="{00000000-0005-0000-0000-000076330000}"/>
    <cellStyle name="Komma 4 4 2 3 5" xfId="6259" xr:uid="{00000000-0005-0000-0000-000077330000}"/>
    <cellStyle name="Komma 4 4 2 3 5 2" xfId="16193" xr:uid="{00000000-0005-0000-0000-000078330000}"/>
    <cellStyle name="Komma 4 4 2 3 6" xfId="11413" xr:uid="{00000000-0005-0000-0000-000079330000}"/>
    <cellStyle name="Komma 4 4 2 4" xfId="588" xr:uid="{00000000-0005-0000-0000-00007A330000}"/>
    <cellStyle name="Komma 4 4 2 4 2" xfId="1933" xr:uid="{00000000-0005-0000-0000-00007B330000}"/>
    <cellStyle name="Komma 4 4 2 4 2 2" xfId="3684" xr:uid="{00000000-0005-0000-0000-00007C330000}"/>
    <cellStyle name="Komma 4 4 2 4 2 2 2" xfId="8834" xr:uid="{00000000-0005-0000-0000-00007D330000}"/>
    <cellStyle name="Komma 4 4 2 4 2 2 2 2" xfId="18540" xr:uid="{00000000-0005-0000-0000-00007E330000}"/>
    <cellStyle name="Komma 4 4 2 4 2 2 3" xfId="13846" xr:uid="{00000000-0005-0000-0000-00007F330000}"/>
    <cellStyle name="Komma 4 4 2 4 2 3" xfId="5402" xr:uid="{00000000-0005-0000-0000-000080330000}"/>
    <cellStyle name="Komma 4 4 2 4 2 3 2" xfId="10550" xr:uid="{00000000-0005-0000-0000-000081330000}"/>
    <cellStyle name="Komma 4 4 2 4 2 3 2 2" xfId="20104" xr:uid="{00000000-0005-0000-0000-000082330000}"/>
    <cellStyle name="Komma 4 4 2 4 2 3 3" xfId="15412" xr:uid="{00000000-0005-0000-0000-000083330000}"/>
    <cellStyle name="Komma 4 4 2 4 2 4" xfId="7118" xr:uid="{00000000-0005-0000-0000-000084330000}"/>
    <cellStyle name="Komma 4 4 2 4 2 4 2" xfId="16976" xr:uid="{00000000-0005-0000-0000-000085330000}"/>
    <cellStyle name="Komma 4 4 2 4 2 5" xfId="12278" xr:uid="{00000000-0005-0000-0000-000086330000}"/>
    <cellStyle name="Komma 4 4 2 4 3" xfId="2822" xr:uid="{00000000-0005-0000-0000-000087330000}"/>
    <cellStyle name="Komma 4 4 2 4 3 2" xfId="7976" xr:uid="{00000000-0005-0000-0000-000088330000}"/>
    <cellStyle name="Komma 4 4 2 4 3 2 2" xfId="17758" xr:uid="{00000000-0005-0000-0000-000089330000}"/>
    <cellStyle name="Komma 4 4 2 4 3 3" xfId="13064" xr:uid="{00000000-0005-0000-0000-00008A330000}"/>
    <cellStyle name="Komma 4 4 2 4 4" xfId="4544" xr:uid="{00000000-0005-0000-0000-00008B330000}"/>
    <cellStyle name="Komma 4 4 2 4 4 2" xfId="9692" xr:uid="{00000000-0005-0000-0000-00008C330000}"/>
    <cellStyle name="Komma 4 4 2 4 4 2 2" xfId="19322" xr:uid="{00000000-0005-0000-0000-00008D330000}"/>
    <cellStyle name="Komma 4 4 2 4 4 3" xfId="14630" xr:uid="{00000000-0005-0000-0000-00008E330000}"/>
    <cellStyle name="Komma 4 4 2 4 5" xfId="6260" xr:uid="{00000000-0005-0000-0000-00008F330000}"/>
    <cellStyle name="Komma 4 4 2 4 5 2" xfId="16194" xr:uid="{00000000-0005-0000-0000-000090330000}"/>
    <cellStyle name="Komma 4 4 2 4 6" xfId="11414" xr:uid="{00000000-0005-0000-0000-000091330000}"/>
    <cellStyle name="Komma 4 4 2 5" xfId="1929" xr:uid="{00000000-0005-0000-0000-000092330000}"/>
    <cellStyle name="Komma 4 4 2 5 2" xfId="3680" xr:uid="{00000000-0005-0000-0000-000093330000}"/>
    <cellStyle name="Komma 4 4 2 5 2 2" xfId="8830" xr:uid="{00000000-0005-0000-0000-000094330000}"/>
    <cellStyle name="Komma 4 4 2 5 2 2 2" xfId="18536" xr:uid="{00000000-0005-0000-0000-000095330000}"/>
    <cellStyle name="Komma 4 4 2 5 2 3" xfId="13842" xr:uid="{00000000-0005-0000-0000-000096330000}"/>
    <cellStyle name="Komma 4 4 2 5 3" xfId="5398" xr:uid="{00000000-0005-0000-0000-000097330000}"/>
    <cellStyle name="Komma 4 4 2 5 3 2" xfId="10546" xr:uid="{00000000-0005-0000-0000-000098330000}"/>
    <cellStyle name="Komma 4 4 2 5 3 2 2" xfId="20100" xr:uid="{00000000-0005-0000-0000-000099330000}"/>
    <cellStyle name="Komma 4 4 2 5 3 3" xfId="15408" xr:uid="{00000000-0005-0000-0000-00009A330000}"/>
    <cellStyle name="Komma 4 4 2 5 4" xfId="7114" xr:uid="{00000000-0005-0000-0000-00009B330000}"/>
    <cellStyle name="Komma 4 4 2 5 4 2" xfId="16972" xr:uid="{00000000-0005-0000-0000-00009C330000}"/>
    <cellStyle name="Komma 4 4 2 5 5" xfId="12274" xr:uid="{00000000-0005-0000-0000-00009D330000}"/>
    <cellStyle name="Komma 4 4 2 6" xfId="2818" xr:uid="{00000000-0005-0000-0000-00009E330000}"/>
    <cellStyle name="Komma 4 4 2 6 2" xfId="7972" xr:uid="{00000000-0005-0000-0000-00009F330000}"/>
    <cellStyle name="Komma 4 4 2 6 2 2" xfId="17754" xr:uid="{00000000-0005-0000-0000-0000A0330000}"/>
    <cellStyle name="Komma 4 4 2 6 3" xfId="13060" xr:uid="{00000000-0005-0000-0000-0000A1330000}"/>
    <cellStyle name="Komma 4 4 2 7" xfId="4540" xr:uid="{00000000-0005-0000-0000-0000A2330000}"/>
    <cellStyle name="Komma 4 4 2 7 2" xfId="9688" xr:uid="{00000000-0005-0000-0000-0000A3330000}"/>
    <cellStyle name="Komma 4 4 2 7 2 2" xfId="19318" xr:uid="{00000000-0005-0000-0000-0000A4330000}"/>
    <cellStyle name="Komma 4 4 2 7 3" xfId="14626" xr:uid="{00000000-0005-0000-0000-0000A5330000}"/>
    <cellStyle name="Komma 4 4 2 8" xfId="6256" xr:uid="{00000000-0005-0000-0000-0000A6330000}"/>
    <cellStyle name="Komma 4 4 2 8 2" xfId="16190" xr:uid="{00000000-0005-0000-0000-0000A7330000}"/>
    <cellStyle name="Komma 4 4 2 9" xfId="11410" xr:uid="{00000000-0005-0000-0000-0000A8330000}"/>
    <cellStyle name="Komma 4 4 3" xfId="589" xr:uid="{00000000-0005-0000-0000-0000A9330000}"/>
    <cellStyle name="Komma 4 4 3 2" xfId="590" xr:uid="{00000000-0005-0000-0000-0000AA330000}"/>
    <cellStyle name="Komma 4 4 3 2 2" xfId="1935" xr:uid="{00000000-0005-0000-0000-0000AB330000}"/>
    <cellStyle name="Komma 4 4 3 2 2 2" xfId="3686" xr:uid="{00000000-0005-0000-0000-0000AC330000}"/>
    <cellStyle name="Komma 4 4 3 2 2 2 2" xfId="8836" xr:uid="{00000000-0005-0000-0000-0000AD330000}"/>
    <cellStyle name="Komma 4 4 3 2 2 2 2 2" xfId="18542" xr:uid="{00000000-0005-0000-0000-0000AE330000}"/>
    <cellStyle name="Komma 4 4 3 2 2 2 3" xfId="13848" xr:uid="{00000000-0005-0000-0000-0000AF330000}"/>
    <cellStyle name="Komma 4 4 3 2 2 3" xfId="5404" xr:uid="{00000000-0005-0000-0000-0000B0330000}"/>
    <cellStyle name="Komma 4 4 3 2 2 3 2" xfId="10552" xr:uid="{00000000-0005-0000-0000-0000B1330000}"/>
    <cellStyle name="Komma 4 4 3 2 2 3 2 2" xfId="20106" xr:uid="{00000000-0005-0000-0000-0000B2330000}"/>
    <cellStyle name="Komma 4 4 3 2 2 3 3" xfId="15414" xr:uid="{00000000-0005-0000-0000-0000B3330000}"/>
    <cellStyle name="Komma 4 4 3 2 2 4" xfId="7120" xr:uid="{00000000-0005-0000-0000-0000B4330000}"/>
    <cellStyle name="Komma 4 4 3 2 2 4 2" xfId="16978" xr:uid="{00000000-0005-0000-0000-0000B5330000}"/>
    <cellStyle name="Komma 4 4 3 2 2 5" xfId="12280" xr:uid="{00000000-0005-0000-0000-0000B6330000}"/>
    <cellStyle name="Komma 4 4 3 2 3" xfId="2824" xr:uid="{00000000-0005-0000-0000-0000B7330000}"/>
    <cellStyle name="Komma 4 4 3 2 3 2" xfId="7978" xr:uid="{00000000-0005-0000-0000-0000B8330000}"/>
    <cellStyle name="Komma 4 4 3 2 3 2 2" xfId="17760" xr:uid="{00000000-0005-0000-0000-0000B9330000}"/>
    <cellStyle name="Komma 4 4 3 2 3 3" xfId="13066" xr:uid="{00000000-0005-0000-0000-0000BA330000}"/>
    <cellStyle name="Komma 4 4 3 2 4" xfId="4546" xr:uid="{00000000-0005-0000-0000-0000BB330000}"/>
    <cellStyle name="Komma 4 4 3 2 4 2" xfId="9694" xr:uid="{00000000-0005-0000-0000-0000BC330000}"/>
    <cellStyle name="Komma 4 4 3 2 4 2 2" xfId="19324" xr:uid="{00000000-0005-0000-0000-0000BD330000}"/>
    <cellStyle name="Komma 4 4 3 2 4 3" xfId="14632" xr:uid="{00000000-0005-0000-0000-0000BE330000}"/>
    <cellStyle name="Komma 4 4 3 2 5" xfId="6262" xr:uid="{00000000-0005-0000-0000-0000BF330000}"/>
    <cellStyle name="Komma 4 4 3 2 5 2" xfId="16196" xr:uid="{00000000-0005-0000-0000-0000C0330000}"/>
    <cellStyle name="Komma 4 4 3 2 6" xfId="11416" xr:uid="{00000000-0005-0000-0000-0000C1330000}"/>
    <cellStyle name="Komma 4 4 3 3" xfId="1934" xr:uid="{00000000-0005-0000-0000-0000C2330000}"/>
    <cellStyle name="Komma 4 4 3 3 2" xfId="3685" xr:uid="{00000000-0005-0000-0000-0000C3330000}"/>
    <cellStyle name="Komma 4 4 3 3 2 2" xfId="8835" xr:uid="{00000000-0005-0000-0000-0000C4330000}"/>
    <cellStyle name="Komma 4 4 3 3 2 2 2" xfId="18541" xr:uid="{00000000-0005-0000-0000-0000C5330000}"/>
    <cellStyle name="Komma 4 4 3 3 2 3" xfId="13847" xr:uid="{00000000-0005-0000-0000-0000C6330000}"/>
    <cellStyle name="Komma 4 4 3 3 3" xfId="5403" xr:uid="{00000000-0005-0000-0000-0000C7330000}"/>
    <cellStyle name="Komma 4 4 3 3 3 2" xfId="10551" xr:uid="{00000000-0005-0000-0000-0000C8330000}"/>
    <cellStyle name="Komma 4 4 3 3 3 2 2" xfId="20105" xr:uid="{00000000-0005-0000-0000-0000C9330000}"/>
    <cellStyle name="Komma 4 4 3 3 3 3" xfId="15413" xr:uid="{00000000-0005-0000-0000-0000CA330000}"/>
    <cellStyle name="Komma 4 4 3 3 4" xfId="7119" xr:uid="{00000000-0005-0000-0000-0000CB330000}"/>
    <cellStyle name="Komma 4 4 3 3 4 2" xfId="16977" xr:uid="{00000000-0005-0000-0000-0000CC330000}"/>
    <cellStyle name="Komma 4 4 3 3 5" xfId="12279" xr:uid="{00000000-0005-0000-0000-0000CD330000}"/>
    <cellStyle name="Komma 4 4 3 4" xfId="2823" xr:uid="{00000000-0005-0000-0000-0000CE330000}"/>
    <cellStyle name="Komma 4 4 3 4 2" xfId="7977" xr:uid="{00000000-0005-0000-0000-0000CF330000}"/>
    <cellStyle name="Komma 4 4 3 4 2 2" xfId="17759" xr:uid="{00000000-0005-0000-0000-0000D0330000}"/>
    <cellStyle name="Komma 4 4 3 4 3" xfId="13065" xr:uid="{00000000-0005-0000-0000-0000D1330000}"/>
    <cellStyle name="Komma 4 4 3 5" xfId="4545" xr:uid="{00000000-0005-0000-0000-0000D2330000}"/>
    <cellStyle name="Komma 4 4 3 5 2" xfId="9693" xr:uid="{00000000-0005-0000-0000-0000D3330000}"/>
    <cellStyle name="Komma 4 4 3 5 2 2" xfId="19323" xr:uid="{00000000-0005-0000-0000-0000D4330000}"/>
    <cellStyle name="Komma 4 4 3 5 3" xfId="14631" xr:uid="{00000000-0005-0000-0000-0000D5330000}"/>
    <cellStyle name="Komma 4 4 3 6" xfId="6261" xr:uid="{00000000-0005-0000-0000-0000D6330000}"/>
    <cellStyle name="Komma 4 4 3 6 2" xfId="16195" xr:uid="{00000000-0005-0000-0000-0000D7330000}"/>
    <cellStyle name="Komma 4 4 3 7" xfId="11415" xr:uid="{00000000-0005-0000-0000-0000D8330000}"/>
    <cellStyle name="Komma 4 4 4" xfId="591" xr:uid="{00000000-0005-0000-0000-0000D9330000}"/>
    <cellStyle name="Komma 4 4 4 2" xfId="1936" xr:uid="{00000000-0005-0000-0000-0000DA330000}"/>
    <cellStyle name="Komma 4 4 4 2 2" xfId="3687" xr:uid="{00000000-0005-0000-0000-0000DB330000}"/>
    <cellStyle name="Komma 4 4 4 2 2 2" xfId="8837" xr:uid="{00000000-0005-0000-0000-0000DC330000}"/>
    <cellStyle name="Komma 4 4 4 2 2 2 2" xfId="18543" xr:uid="{00000000-0005-0000-0000-0000DD330000}"/>
    <cellStyle name="Komma 4 4 4 2 2 3" xfId="13849" xr:uid="{00000000-0005-0000-0000-0000DE330000}"/>
    <cellStyle name="Komma 4 4 4 2 3" xfId="5405" xr:uid="{00000000-0005-0000-0000-0000DF330000}"/>
    <cellStyle name="Komma 4 4 4 2 3 2" xfId="10553" xr:uid="{00000000-0005-0000-0000-0000E0330000}"/>
    <cellStyle name="Komma 4 4 4 2 3 2 2" xfId="20107" xr:uid="{00000000-0005-0000-0000-0000E1330000}"/>
    <cellStyle name="Komma 4 4 4 2 3 3" xfId="15415" xr:uid="{00000000-0005-0000-0000-0000E2330000}"/>
    <cellStyle name="Komma 4 4 4 2 4" xfId="7121" xr:uid="{00000000-0005-0000-0000-0000E3330000}"/>
    <cellStyle name="Komma 4 4 4 2 4 2" xfId="16979" xr:uid="{00000000-0005-0000-0000-0000E4330000}"/>
    <cellStyle name="Komma 4 4 4 2 5" xfId="12281" xr:uid="{00000000-0005-0000-0000-0000E5330000}"/>
    <cellStyle name="Komma 4 4 4 3" xfId="2825" xr:uid="{00000000-0005-0000-0000-0000E6330000}"/>
    <cellStyle name="Komma 4 4 4 3 2" xfId="7979" xr:uid="{00000000-0005-0000-0000-0000E7330000}"/>
    <cellStyle name="Komma 4 4 4 3 2 2" xfId="17761" xr:uid="{00000000-0005-0000-0000-0000E8330000}"/>
    <cellStyle name="Komma 4 4 4 3 3" xfId="13067" xr:uid="{00000000-0005-0000-0000-0000E9330000}"/>
    <cellStyle name="Komma 4 4 4 4" xfId="4547" xr:uid="{00000000-0005-0000-0000-0000EA330000}"/>
    <cellStyle name="Komma 4 4 4 4 2" xfId="9695" xr:uid="{00000000-0005-0000-0000-0000EB330000}"/>
    <cellStyle name="Komma 4 4 4 4 2 2" xfId="19325" xr:uid="{00000000-0005-0000-0000-0000EC330000}"/>
    <cellStyle name="Komma 4 4 4 4 3" xfId="14633" xr:uid="{00000000-0005-0000-0000-0000ED330000}"/>
    <cellStyle name="Komma 4 4 4 5" xfId="6263" xr:uid="{00000000-0005-0000-0000-0000EE330000}"/>
    <cellStyle name="Komma 4 4 4 5 2" xfId="16197" xr:uid="{00000000-0005-0000-0000-0000EF330000}"/>
    <cellStyle name="Komma 4 4 4 6" xfId="11417" xr:uid="{00000000-0005-0000-0000-0000F0330000}"/>
    <cellStyle name="Komma 4 4 5" xfId="592" xr:uid="{00000000-0005-0000-0000-0000F1330000}"/>
    <cellStyle name="Komma 4 4 5 2" xfId="1937" xr:uid="{00000000-0005-0000-0000-0000F2330000}"/>
    <cellStyle name="Komma 4 4 5 2 2" xfId="3688" xr:uid="{00000000-0005-0000-0000-0000F3330000}"/>
    <cellStyle name="Komma 4 4 5 2 2 2" xfId="8838" xr:uid="{00000000-0005-0000-0000-0000F4330000}"/>
    <cellStyle name="Komma 4 4 5 2 2 2 2" xfId="18544" xr:uid="{00000000-0005-0000-0000-0000F5330000}"/>
    <cellStyle name="Komma 4 4 5 2 2 3" xfId="13850" xr:uid="{00000000-0005-0000-0000-0000F6330000}"/>
    <cellStyle name="Komma 4 4 5 2 3" xfId="5406" xr:uid="{00000000-0005-0000-0000-0000F7330000}"/>
    <cellStyle name="Komma 4 4 5 2 3 2" xfId="10554" xr:uid="{00000000-0005-0000-0000-0000F8330000}"/>
    <cellStyle name="Komma 4 4 5 2 3 2 2" xfId="20108" xr:uid="{00000000-0005-0000-0000-0000F9330000}"/>
    <cellStyle name="Komma 4 4 5 2 3 3" xfId="15416" xr:uid="{00000000-0005-0000-0000-0000FA330000}"/>
    <cellStyle name="Komma 4 4 5 2 4" xfId="7122" xr:uid="{00000000-0005-0000-0000-0000FB330000}"/>
    <cellStyle name="Komma 4 4 5 2 4 2" xfId="16980" xr:uid="{00000000-0005-0000-0000-0000FC330000}"/>
    <cellStyle name="Komma 4 4 5 2 5" xfId="12282" xr:uid="{00000000-0005-0000-0000-0000FD330000}"/>
    <cellStyle name="Komma 4 4 5 3" xfId="2826" xr:uid="{00000000-0005-0000-0000-0000FE330000}"/>
    <cellStyle name="Komma 4 4 5 3 2" xfId="7980" xr:uid="{00000000-0005-0000-0000-0000FF330000}"/>
    <cellStyle name="Komma 4 4 5 3 2 2" xfId="17762" xr:uid="{00000000-0005-0000-0000-000000340000}"/>
    <cellStyle name="Komma 4 4 5 3 3" xfId="13068" xr:uid="{00000000-0005-0000-0000-000001340000}"/>
    <cellStyle name="Komma 4 4 5 4" xfId="4548" xr:uid="{00000000-0005-0000-0000-000002340000}"/>
    <cellStyle name="Komma 4 4 5 4 2" xfId="9696" xr:uid="{00000000-0005-0000-0000-000003340000}"/>
    <cellStyle name="Komma 4 4 5 4 2 2" xfId="19326" xr:uid="{00000000-0005-0000-0000-000004340000}"/>
    <cellStyle name="Komma 4 4 5 4 3" xfId="14634" xr:uid="{00000000-0005-0000-0000-000005340000}"/>
    <cellStyle name="Komma 4 4 5 5" xfId="6264" xr:uid="{00000000-0005-0000-0000-000006340000}"/>
    <cellStyle name="Komma 4 4 5 5 2" xfId="16198" xr:uid="{00000000-0005-0000-0000-000007340000}"/>
    <cellStyle name="Komma 4 4 5 6" xfId="11418" xr:uid="{00000000-0005-0000-0000-000008340000}"/>
    <cellStyle name="Komma 4 4 6" xfId="1928" xr:uid="{00000000-0005-0000-0000-000009340000}"/>
    <cellStyle name="Komma 4 4 6 2" xfId="3679" xr:uid="{00000000-0005-0000-0000-00000A340000}"/>
    <cellStyle name="Komma 4 4 6 2 2" xfId="8829" xr:uid="{00000000-0005-0000-0000-00000B340000}"/>
    <cellStyle name="Komma 4 4 6 2 2 2" xfId="18535" xr:uid="{00000000-0005-0000-0000-00000C340000}"/>
    <cellStyle name="Komma 4 4 6 2 3" xfId="13841" xr:uid="{00000000-0005-0000-0000-00000D340000}"/>
    <cellStyle name="Komma 4 4 6 3" xfId="5397" xr:uid="{00000000-0005-0000-0000-00000E340000}"/>
    <cellStyle name="Komma 4 4 6 3 2" xfId="10545" xr:uid="{00000000-0005-0000-0000-00000F340000}"/>
    <cellStyle name="Komma 4 4 6 3 2 2" xfId="20099" xr:uid="{00000000-0005-0000-0000-000010340000}"/>
    <cellStyle name="Komma 4 4 6 3 3" xfId="15407" xr:uid="{00000000-0005-0000-0000-000011340000}"/>
    <cellStyle name="Komma 4 4 6 4" xfId="7113" xr:uid="{00000000-0005-0000-0000-000012340000}"/>
    <cellStyle name="Komma 4 4 6 4 2" xfId="16971" xr:uid="{00000000-0005-0000-0000-000013340000}"/>
    <cellStyle name="Komma 4 4 6 5" xfId="12273" xr:uid="{00000000-0005-0000-0000-000014340000}"/>
    <cellStyle name="Komma 4 4 7" xfId="2817" xr:uid="{00000000-0005-0000-0000-000015340000}"/>
    <cellStyle name="Komma 4 4 7 2" xfId="7971" xr:uid="{00000000-0005-0000-0000-000016340000}"/>
    <cellStyle name="Komma 4 4 7 2 2" xfId="17753" xr:uid="{00000000-0005-0000-0000-000017340000}"/>
    <cellStyle name="Komma 4 4 7 3" xfId="13059" xr:uid="{00000000-0005-0000-0000-000018340000}"/>
    <cellStyle name="Komma 4 4 8" xfId="4539" xr:uid="{00000000-0005-0000-0000-000019340000}"/>
    <cellStyle name="Komma 4 4 8 2" xfId="9687" xr:uid="{00000000-0005-0000-0000-00001A340000}"/>
    <cellStyle name="Komma 4 4 8 2 2" xfId="19317" xr:uid="{00000000-0005-0000-0000-00001B340000}"/>
    <cellStyle name="Komma 4 4 8 3" xfId="14625" xr:uid="{00000000-0005-0000-0000-00001C340000}"/>
    <cellStyle name="Komma 4 4 9" xfId="6255" xr:uid="{00000000-0005-0000-0000-00001D340000}"/>
    <cellStyle name="Komma 4 4 9 2" xfId="16189" xr:uid="{00000000-0005-0000-0000-00001E340000}"/>
    <cellStyle name="Komma 4 5" xfId="593" xr:uid="{00000000-0005-0000-0000-00001F340000}"/>
    <cellStyle name="Komma 4 5 10" xfId="11419" xr:uid="{00000000-0005-0000-0000-000020340000}"/>
    <cellStyle name="Komma 4 5 2" xfId="594" xr:uid="{00000000-0005-0000-0000-000021340000}"/>
    <cellStyle name="Komma 4 5 2 2" xfId="595" xr:uid="{00000000-0005-0000-0000-000022340000}"/>
    <cellStyle name="Komma 4 5 2 2 2" xfId="596" xr:uid="{00000000-0005-0000-0000-000023340000}"/>
    <cellStyle name="Komma 4 5 2 2 2 2" xfId="1941" xr:uid="{00000000-0005-0000-0000-000024340000}"/>
    <cellStyle name="Komma 4 5 2 2 2 2 2" xfId="3692" xr:uid="{00000000-0005-0000-0000-000025340000}"/>
    <cellStyle name="Komma 4 5 2 2 2 2 2 2" xfId="8842" xr:uid="{00000000-0005-0000-0000-000026340000}"/>
    <cellStyle name="Komma 4 5 2 2 2 2 2 2 2" xfId="18548" xr:uid="{00000000-0005-0000-0000-000027340000}"/>
    <cellStyle name="Komma 4 5 2 2 2 2 2 3" xfId="13854" xr:uid="{00000000-0005-0000-0000-000028340000}"/>
    <cellStyle name="Komma 4 5 2 2 2 2 3" xfId="5410" xr:uid="{00000000-0005-0000-0000-000029340000}"/>
    <cellStyle name="Komma 4 5 2 2 2 2 3 2" xfId="10558" xr:uid="{00000000-0005-0000-0000-00002A340000}"/>
    <cellStyle name="Komma 4 5 2 2 2 2 3 2 2" xfId="20112" xr:uid="{00000000-0005-0000-0000-00002B340000}"/>
    <cellStyle name="Komma 4 5 2 2 2 2 3 3" xfId="15420" xr:uid="{00000000-0005-0000-0000-00002C340000}"/>
    <cellStyle name="Komma 4 5 2 2 2 2 4" xfId="7126" xr:uid="{00000000-0005-0000-0000-00002D340000}"/>
    <cellStyle name="Komma 4 5 2 2 2 2 4 2" xfId="16984" xr:uid="{00000000-0005-0000-0000-00002E340000}"/>
    <cellStyle name="Komma 4 5 2 2 2 2 5" xfId="12286" xr:uid="{00000000-0005-0000-0000-00002F340000}"/>
    <cellStyle name="Komma 4 5 2 2 2 3" xfId="2830" xr:uid="{00000000-0005-0000-0000-000030340000}"/>
    <cellStyle name="Komma 4 5 2 2 2 3 2" xfId="7984" xr:uid="{00000000-0005-0000-0000-000031340000}"/>
    <cellStyle name="Komma 4 5 2 2 2 3 2 2" xfId="17766" xr:uid="{00000000-0005-0000-0000-000032340000}"/>
    <cellStyle name="Komma 4 5 2 2 2 3 3" xfId="13072" xr:uid="{00000000-0005-0000-0000-000033340000}"/>
    <cellStyle name="Komma 4 5 2 2 2 4" xfId="4552" xr:uid="{00000000-0005-0000-0000-000034340000}"/>
    <cellStyle name="Komma 4 5 2 2 2 4 2" xfId="9700" xr:uid="{00000000-0005-0000-0000-000035340000}"/>
    <cellStyle name="Komma 4 5 2 2 2 4 2 2" xfId="19330" xr:uid="{00000000-0005-0000-0000-000036340000}"/>
    <cellStyle name="Komma 4 5 2 2 2 4 3" xfId="14638" xr:uid="{00000000-0005-0000-0000-000037340000}"/>
    <cellStyle name="Komma 4 5 2 2 2 5" xfId="6268" xr:uid="{00000000-0005-0000-0000-000038340000}"/>
    <cellStyle name="Komma 4 5 2 2 2 5 2" xfId="16202" xr:uid="{00000000-0005-0000-0000-000039340000}"/>
    <cellStyle name="Komma 4 5 2 2 2 6" xfId="11422" xr:uid="{00000000-0005-0000-0000-00003A340000}"/>
    <cellStyle name="Komma 4 5 2 2 3" xfId="1940" xr:uid="{00000000-0005-0000-0000-00003B340000}"/>
    <cellStyle name="Komma 4 5 2 2 3 2" xfId="3691" xr:uid="{00000000-0005-0000-0000-00003C340000}"/>
    <cellStyle name="Komma 4 5 2 2 3 2 2" xfId="8841" xr:uid="{00000000-0005-0000-0000-00003D340000}"/>
    <cellStyle name="Komma 4 5 2 2 3 2 2 2" xfId="18547" xr:uid="{00000000-0005-0000-0000-00003E340000}"/>
    <cellStyle name="Komma 4 5 2 2 3 2 3" xfId="13853" xr:uid="{00000000-0005-0000-0000-00003F340000}"/>
    <cellStyle name="Komma 4 5 2 2 3 3" xfId="5409" xr:uid="{00000000-0005-0000-0000-000040340000}"/>
    <cellStyle name="Komma 4 5 2 2 3 3 2" xfId="10557" xr:uid="{00000000-0005-0000-0000-000041340000}"/>
    <cellStyle name="Komma 4 5 2 2 3 3 2 2" xfId="20111" xr:uid="{00000000-0005-0000-0000-000042340000}"/>
    <cellStyle name="Komma 4 5 2 2 3 3 3" xfId="15419" xr:uid="{00000000-0005-0000-0000-000043340000}"/>
    <cellStyle name="Komma 4 5 2 2 3 4" xfId="7125" xr:uid="{00000000-0005-0000-0000-000044340000}"/>
    <cellStyle name="Komma 4 5 2 2 3 4 2" xfId="16983" xr:uid="{00000000-0005-0000-0000-000045340000}"/>
    <cellStyle name="Komma 4 5 2 2 3 5" xfId="12285" xr:uid="{00000000-0005-0000-0000-000046340000}"/>
    <cellStyle name="Komma 4 5 2 2 4" xfId="2829" xr:uid="{00000000-0005-0000-0000-000047340000}"/>
    <cellStyle name="Komma 4 5 2 2 4 2" xfId="7983" xr:uid="{00000000-0005-0000-0000-000048340000}"/>
    <cellStyle name="Komma 4 5 2 2 4 2 2" xfId="17765" xr:uid="{00000000-0005-0000-0000-000049340000}"/>
    <cellStyle name="Komma 4 5 2 2 4 3" xfId="13071" xr:uid="{00000000-0005-0000-0000-00004A340000}"/>
    <cellStyle name="Komma 4 5 2 2 5" xfId="4551" xr:uid="{00000000-0005-0000-0000-00004B340000}"/>
    <cellStyle name="Komma 4 5 2 2 5 2" xfId="9699" xr:uid="{00000000-0005-0000-0000-00004C340000}"/>
    <cellStyle name="Komma 4 5 2 2 5 2 2" xfId="19329" xr:uid="{00000000-0005-0000-0000-00004D340000}"/>
    <cellStyle name="Komma 4 5 2 2 5 3" xfId="14637" xr:uid="{00000000-0005-0000-0000-00004E340000}"/>
    <cellStyle name="Komma 4 5 2 2 6" xfId="6267" xr:uid="{00000000-0005-0000-0000-00004F340000}"/>
    <cellStyle name="Komma 4 5 2 2 6 2" xfId="16201" xr:uid="{00000000-0005-0000-0000-000050340000}"/>
    <cellStyle name="Komma 4 5 2 2 7" xfId="11421" xr:uid="{00000000-0005-0000-0000-000051340000}"/>
    <cellStyle name="Komma 4 5 2 3" xfId="597" xr:uid="{00000000-0005-0000-0000-000052340000}"/>
    <cellStyle name="Komma 4 5 2 3 2" xfId="1942" xr:uid="{00000000-0005-0000-0000-000053340000}"/>
    <cellStyle name="Komma 4 5 2 3 2 2" xfId="3693" xr:uid="{00000000-0005-0000-0000-000054340000}"/>
    <cellStyle name="Komma 4 5 2 3 2 2 2" xfId="8843" xr:uid="{00000000-0005-0000-0000-000055340000}"/>
    <cellStyle name="Komma 4 5 2 3 2 2 2 2" xfId="18549" xr:uid="{00000000-0005-0000-0000-000056340000}"/>
    <cellStyle name="Komma 4 5 2 3 2 2 3" xfId="13855" xr:uid="{00000000-0005-0000-0000-000057340000}"/>
    <cellStyle name="Komma 4 5 2 3 2 3" xfId="5411" xr:uid="{00000000-0005-0000-0000-000058340000}"/>
    <cellStyle name="Komma 4 5 2 3 2 3 2" xfId="10559" xr:uid="{00000000-0005-0000-0000-000059340000}"/>
    <cellStyle name="Komma 4 5 2 3 2 3 2 2" xfId="20113" xr:uid="{00000000-0005-0000-0000-00005A340000}"/>
    <cellStyle name="Komma 4 5 2 3 2 3 3" xfId="15421" xr:uid="{00000000-0005-0000-0000-00005B340000}"/>
    <cellStyle name="Komma 4 5 2 3 2 4" xfId="7127" xr:uid="{00000000-0005-0000-0000-00005C340000}"/>
    <cellStyle name="Komma 4 5 2 3 2 4 2" xfId="16985" xr:uid="{00000000-0005-0000-0000-00005D340000}"/>
    <cellStyle name="Komma 4 5 2 3 2 5" xfId="12287" xr:uid="{00000000-0005-0000-0000-00005E340000}"/>
    <cellStyle name="Komma 4 5 2 3 3" xfId="2831" xr:uid="{00000000-0005-0000-0000-00005F340000}"/>
    <cellStyle name="Komma 4 5 2 3 3 2" xfId="7985" xr:uid="{00000000-0005-0000-0000-000060340000}"/>
    <cellStyle name="Komma 4 5 2 3 3 2 2" xfId="17767" xr:uid="{00000000-0005-0000-0000-000061340000}"/>
    <cellStyle name="Komma 4 5 2 3 3 3" xfId="13073" xr:uid="{00000000-0005-0000-0000-000062340000}"/>
    <cellStyle name="Komma 4 5 2 3 4" xfId="4553" xr:uid="{00000000-0005-0000-0000-000063340000}"/>
    <cellStyle name="Komma 4 5 2 3 4 2" xfId="9701" xr:uid="{00000000-0005-0000-0000-000064340000}"/>
    <cellStyle name="Komma 4 5 2 3 4 2 2" xfId="19331" xr:uid="{00000000-0005-0000-0000-000065340000}"/>
    <cellStyle name="Komma 4 5 2 3 4 3" xfId="14639" xr:uid="{00000000-0005-0000-0000-000066340000}"/>
    <cellStyle name="Komma 4 5 2 3 5" xfId="6269" xr:uid="{00000000-0005-0000-0000-000067340000}"/>
    <cellStyle name="Komma 4 5 2 3 5 2" xfId="16203" xr:uid="{00000000-0005-0000-0000-000068340000}"/>
    <cellStyle name="Komma 4 5 2 3 6" xfId="11423" xr:uid="{00000000-0005-0000-0000-000069340000}"/>
    <cellStyle name="Komma 4 5 2 4" xfId="598" xr:uid="{00000000-0005-0000-0000-00006A340000}"/>
    <cellStyle name="Komma 4 5 2 4 2" xfId="1943" xr:uid="{00000000-0005-0000-0000-00006B340000}"/>
    <cellStyle name="Komma 4 5 2 4 2 2" xfId="3694" xr:uid="{00000000-0005-0000-0000-00006C340000}"/>
    <cellStyle name="Komma 4 5 2 4 2 2 2" xfId="8844" xr:uid="{00000000-0005-0000-0000-00006D340000}"/>
    <cellStyle name="Komma 4 5 2 4 2 2 2 2" xfId="18550" xr:uid="{00000000-0005-0000-0000-00006E340000}"/>
    <cellStyle name="Komma 4 5 2 4 2 2 3" xfId="13856" xr:uid="{00000000-0005-0000-0000-00006F340000}"/>
    <cellStyle name="Komma 4 5 2 4 2 3" xfId="5412" xr:uid="{00000000-0005-0000-0000-000070340000}"/>
    <cellStyle name="Komma 4 5 2 4 2 3 2" xfId="10560" xr:uid="{00000000-0005-0000-0000-000071340000}"/>
    <cellStyle name="Komma 4 5 2 4 2 3 2 2" xfId="20114" xr:uid="{00000000-0005-0000-0000-000072340000}"/>
    <cellStyle name="Komma 4 5 2 4 2 3 3" xfId="15422" xr:uid="{00000000-0005-0000-0000-000073340000}"/>
    <cellStyle name="Komma 4 5 2 4 2 4" xfId="7128" xr:uid="{00000000-0005-0000-0000-000074340000}"/>
    <cellStyle name="Komma 4 5 2 4 2 4 2" xfId="16986" xr:uid="{00000000-0005-0000-0000-000075340000}"/>
    <cellStyle name="Komma 4 5 2 4 2 5" xfId="12288" xr:uid="{00000000-0005-0000-0000-000076340000}"/>
    <cellStyle name="Komma 4 5 2 4 3" xfId="2832" xr:uid="{00000000-0005-0000-0000-000077340000}"/>
    <cellStyle name="Komma 4 5 2 4 3 2" xfId="7986" xr:uid="{00000000-0005-0000-0000-000078340000}"/>
    <cellStyle name="Komma 4 5 2 4 3 2 2" xfId="17768" xr:uid="{00000000-0005-0000-0000-000079340000}"/>
    <cellStyle name="Komma 4 5 2 4 3 3" xfId="13074" xr:uid="{00000000-0005-0000-0000-00007A340000}"/>
    <cellStyle name="Komma 4 5 2 4 4" xfId="4554" xr:uid="{00000000-0005-0000-0000-00007B340000}"/>
    <cellStyle name="Komma 4 5 2 4 4 2" xfId="9702" xr:uid="{00000000-0005-0000-0000-00007C340000}"/>
    <cellStyle name="Komma 4 5 2 4 4 2 2" xfId="19332" xr:uid="{00000000-0005-0000-0000-00007D340000}"/>
    <cellStyle name="Komma 4 5 2 4 4 3" xfId="14640" xr:uid="{00000000-0005-0000-0000-00007E340000}"/>
    <cellStyle name="Komma 4 5 2 4 5" xfId="6270" xr:uid="{00000000-0005-0000-0000-00007F340000}"/>
    <cellStyle name="Komma 4 5 2 4 5 2" xfId="16204" xr:uid="{00000000-0005-0000-0000-000080340000}"/>
    <cellStyle name="Komma 4 5 2 4 6" xfId="11424" xr:uid="{00000000-0005-0000-0000-000081340000}"/>
    <cellStyle name="Komma 4 5 2 5" xfId="1939" xr:uid="{00000000-0005-0000-0000-000082340000}"/>
    <cellStyle name="Komma 4 5 2 5 2" xfId="3690" xr:uid="{00000000-0005-0000-0000-000083340000}"/>
    <cellStyle name="Komma 4 5 2 5 2 2" xfId="8840" xr:uid="{00000000-0005-0000-0000-000084340000}"/>
    <cellStyle name="Komma 4 5 2 5 2 2 2" xfId="18546" xr:uid="{00000000-0005-0000-0000-000085340000}"/>
    <cellStyle name="Komma 4 5 2 5 2 3" xfId="13852" xr:uid="{00000000-0005-0000-0000-000086340000}"/>
    <cellStyle name="Komma 4 5 2 5 3" xfId="5408" xr:uid="{00000000-0005-0000-0000-000087340000}"/>
    <cellStyle name="Komma 4 5 2 5 3 2" xfId="10556" xr:uid="{00000000-0005-0000-0000-000088340000}"/>
    <cellStyle name="Komma 4 5 2 5 3 2 2" xfId="20110" xr:uid="{00000000-0005-0000-0000-000089340000}"/>
    <cellStyle name="Komma 4 5 2 5 3 3" xfId="15418" xr:uid="{00000000-0005-0000-0000-00008A340000}"/>
    <cellStyle name="Komma 4 5 2 5 4" xfId="7124" xr:uid="{00000000-0005-0000-0000-00008B340000}"/>
    <cellStyle name="Komma 4 5 2 5 4 2" xfId="16982" xr:uid="{00000000-0005-0000-0000-00008C340000}"/>
    <cellStyle name="Komma 4 5 2 5 5" xfId="12284" xr:uid="{00000000-0005-0000-0000-00008D340000}"/>
    <cellStyle name="Komma 4 5 2 6" xfId="2828" xr:uid="{00000000-0005-0000-0000-00008E340000}"/>
    <cellStyle name="Komma 4 5 2 6 2" xfId="7982" xr:uid="{00000000-0005-0000-0000-00008F340000}"/>
    <cellStyle name="Komma 4 5 2 6 2 2" xfId="17764" xr:uid="{00000000-0005-0000-0000-000090340000}"/>
    <cellStyle name="Komma 4 5 2 6 3" xfId="13070" xr:uid="{00000000-0005-0000-0000-000091340000}"/>
    <cellStyle name="Komma 4 5 2 7" xfId="4550" xr:uid="{00000000-0005-0000-0000-000092340000}"/>
    <cellStyle name="Komma 4 5 2 7 2" xfId="9698" xr:uid="{00000000-0005-0000-0000-000093340000}"/>
    <cellStyle name="Komma 4 5 2 7 2 2" xfId="19328" xr:uid="{00000000-0005-0000-0000-000094340000}"/>
    <cellStyle name="Komma 4 5 2 7 3" xfId="14636" xr:uid="{00000000-0005-0000-0000-000095340000}"/>
    <cellStyle name="Komma 4 5 2 8" xfId="6266" xr:uid="{00000000-0005-0000-0000-000096340000}"/>
    <cellStyle name="Komma 4 5 2 8 2" xfId="16200" xr:uid="{00000000-0005-0000-0000-000097340000}"/>
    <cellStyle name="Komma 4 5 2 9" xfId="11420" xr:uid="{00000000-0005-0000-0000-000098340000}"/>
    <cellStyle name="Komma 4 5 3" xfId="599" xr:uid="{00000000-0005-0000-0000-000099340000}"/>
    <cellStyle name="Komma 4 5 3 2" xfId="600" xr:uid="{00000000-0005-0000-0000-00009A340000}"/>
    <cellStyle name="Komma 4 5 3 2 2" xfId="1945" xr:uid="{00000000-0005-0000-0000-00009B340000}"/>
    <cellStyle name="Komma 4 5 3 2 2 2" xfId="3696" xr:uid="{00000000-0005-0000-0000-00009C340000}"/>
    <cellStyle name="Komma 4 5 3 2 2 2 2" xfId="8846" xr:uid="{00000000-0005-0000-0000-00009D340000}"/>
    <cellStyle name="Komma 4 5 3 2 2 2 2 2" xfId="18552" xr:uid="{00000000-0005-0000-0000-00009E340000}"/>
    <cellStyle name="Komma 4 5 3 2 2 2 3" xfId="13858" xr:uid="{00000000-0005-0000-0000-00009F340000}"/>
    <cellStyle name="Komma 4 5 3 2 2 3" xfId="5414" xr:uid="{00000000-0005-0000-0000-0000A0340000}"/>
    <cellStyle name="Komma 4 5 3 2 2 3 2" xfId="10562" xr:uid="{00000000-0005-0000-0000-0000A1340000}"/>
    <cellStyle name="Komma 4 5 3 2 2 3 2 2" xfId="20116" xr:uid="{00000000-0005-0000-0000-0000A2340000}"/>
    <cellStyle name="Komma 4 5 3 2 2 3 3" xfId="15424" xr:uid="{00000000-0005-0000-0000-0000A3340000}"/>
    <cellStyle name="Komma 4 5 3 2 2 4" xfId="7130" xr:uid="{00000000-0005-0000-0000-0000A4340000}"/>
    <cellStyle name="Komma 4 5 3 2 2 4 2" xfId="16988" xr:uid="{00000000-0005-0000-0000-0000A5340000}"/>
    <cellStyle name="Komma 4 5 3 2 2 5" xfId="12290" xr:uid="{00000000-0005-0000-0000-0000A6340000}"/>
    <cellStyle name="Komma 4 5 3 2 3" xfId="2834" xr:uid="{00000000-0005-0000-0000-0000A7340000}"/>
    <cellStyle name="Komma 4 5 3 2 3 2" xfId="7988" xr:uid="{00000000-0005-0000-0000-0000A8340000}"/>
    <cellStyle name="Komma 4 5 3 2 3 2 2" xfId="17770" xr:uid="{00000000-0005-0000-0000-0000A9340000}"/>
    <cellStyle name="Komma 4 5 3 2 3 3" xfId="13076" xr:uid="{00000000-0005-0000-0000-0000AA340000}"/>
    <cellStyle name="Komma 4 5 3 2 4" xfId="4556" xr:uid="{00000000-0005-0000-0000-0000AB340000}"/>
    <cellStyle name="Komma 4 5 3 2 4 2" xfId="9704" xr:uid="{00000000-0005-0000-0000-0000AC340000}"/>
    <cellStyle name="Komma 4 5 3 2 4 2 2" xfId="19334" xr:uid="{00000000-0005-0000-0000-0000AD340000}"/>
    <cellStyle name="Komma 4 5 3 2 4 3" xfId="14642" xr:uid="{00000000-0005-0000-0000-0000AE340000}"/>
    <cellStyle name="Komma 4 5 3 2 5" xfId="6272" xr:uid="{00000000-0005-0000-0000-0000AF340000}"/>
    <cellStyle name="Komma 4 5 3 2 5 2" xfId="16206" xr:uid="{00000000-0005-0000-0000-0000B0340000}"/>
    <cellStyle name="Komma 4 5 3 2 6" xfId="11426" xr:uid="{00000000-0005-0000-0000-0000B1340000}"/>
    <cellStyle name="Komma 4 5 3 3" xfId="1944" xr:uid="{00000000-0005-0000-0000-0000B2340000}"/>
    <cellStyle name="Komma 4 5 3 3 2" xfId="3695" xr:uid="{00000000-0005-0000-0000-0000B3340000}"/>
    <cellStyle name="Komma 4 5 3 3 2 2" xfId="8845" xr:uid="{00000000-0005-0000-0000-0000B4340000}"/>
    <cellStyle name="Komma 4 5 3 3 2 2 2" xfId="18551" xr:uid="{00000000-0005-0000-0000-0000B5340000}"/>
    <cellStyle name="Komma 4 5 3 3 2 3" xfId="13857" xr:uid="{00000000-0005-0000-0000-0000B6340000}"/>
    <cellStyle name="Komma 4 5 3 3 3" xfId="5413" xr:uid="{00000000-0005-0000-0000-0000B7340000}"/>
    <cellStyle name="Komma 4 5 3 3 3 2" xfId="10561" xr:uid="{00000000-0005-0000-0000-0000B8340000}"/>
    <cellStyle name="Komma 4 5 3 3 3 2 2" xfId="20115" xr:uid="{00000000-0005-0000-0000-0000B9340000}"/>
    <cellStyle name="Komma 4 5 3 3 3 3" xfId="15423" xr:uid="{00000000-0005-0000-0000-0000BA340000}"/>
    <cellStyle name="Komma 4 5 3 3 4" xfId="7129" xr:uid="{00000000-0005-0000-0000-0000BB340000}"/>
    <cellStyle name="Komma 4 5 3 3 4 2" xfId="16987" xr:uid="{00000000-0005-0000-0000-0000BC340000}"/>
    <cellStyle name="Komma 4 5 3 3 5" xfId="12289" xr:uid="{00000000-0005-0000-0000-0000BD340000}"/>
    <cellStyle name="Komma 4 5 3 4" xfId="2833" xr:uid="{00000000-0005-0000-0000-0000BE340000}"/>
    <cellStyle name="Komma 4 5 3 4 2" xfId="7987" xr:uid="{00000000-0005-0000-0000-0000BF340000}"/>
    <cellStyle name="Komma 4 5 3 4 2 2" xfId="17769" xr:uid="{00000000-0005-0000-0000-0000C0340000}"/>
    <cellStyle name="Komma 4 5 3 4 3" xfId="13075" xr:uid="{00000000-0005-0000-0000-0000C1340000}"/>
    <cellStyle name="Komma 4 5 3 5" xfId="4555" xr:uid="{00000000-0005-0000-0000-0000C2340000}"/>
    <cellStyle name="Komma 4 5 3 5 2" xfId="9703" xr:uid="{00000000-0005-0000-0000-0000C3340000}"/>
    <cellStyle name="Komma 4 5 3 5 2 2" xfId="19333" xr:uid="{00000000-0005-0000-0000-0000C4340000}"/>
    <cellStyle name="Komma 4 5 3 5 3" xfId="14641" xr:uid="{00000000-0005-0000-0000-0000C5340000}"/>
    <cellStyle name="Komma 4 5 3 6" xfId="6271" xr:uid="{00000000-0005-0000-0000-0000C6340000}"/>
    <cellStyle name="Komma 4 5 3 6 2" xfId="16205" xr:uid="{00000000-0005-0000-0000-0000C7340000}"/>
    <cellStyle name="Komma 4 5 3 7" xfId="11425" xr:uid="{00000000-0005-0000-0000-0000C8340000}"/>
    <cellStyle name="Komma 4 5 4" xfId="601" xr:uid="{00000000-0005-0000-0000-0000C9340000}"/>
    <cellStyle name="Komma 4 5 4 2" xfId="1946" xr:uid="{00000000-0005-0000-0000-0000CA340000}"/>
    <cellStyle name="Komma 4 5 4 2 2" xfId="3697" xr:uid="{00000000-0005-0000-0000-0000CB340000}"/>
    <cellStyle name="Komma 4 5 4 2 2 2" xfId="8847" xr:uid="{00000000-0005-0000-0000-0000CC340000}"/>
    <cellStyle name="Komma 4 5 4 2 2 2 2" xfId="18553" xr:uid="{00000000-0005-0000-0000-0000CD340000}"/>
    <cellStyle name="Komma 4 5 4 2 2 3" xfId="13859" xr:uid="{00000000-0005-0000-0000-0000CE340000}"/>
    <cellStyle name="Komma 4 5 4 2 3" xfId="5415" xr:uid="{00000000-0005-0000-0000-0000CF340000}"/>
    <cellStyle name="Komma 4 5 4 2 3 2" xfId="10563" xr:uid="{00000000-0005-0000-0000-0000D0340000}"/>
    <cellStyle name="Komma 4 5 4 2 3 2 2" xfId="20117" xr:uid="{00000000-0005-0000-0000-0000D1340000}"/>
    <cellStyle name="Komma 4 5 4 2 3 3" xfId="15425" xr:uid="{00000000-0005-0000-0000-0000D2340000}"/>
    <cellStyle name="Komma 4 5 4 2 4" xfId="7131" xr:uid="{00000000-0005-0000-0000-0000D3340000}"/>
    <cellStyle name="Komma 4 5 4 2 4 2" xfId="16989" xr:uid="{00000000-0005-0000-0000-0000D4340000}"/>
    <cellStyle name="Komma 4 5 4 2 5" xfId="12291" xr:uid="{00000000-0005-0000-0000-0000D5340000}"/>
    <cellStyle name="Komma 4 5 4 3" xfId="2835" xr:uid="{00000000-0005-0000-0000-0000D6340000}"/>
    <cellStyle name="Komma 4 5 4 3 2" xfId="7989" xr:uid="{00000000-0005-0000-0000-0000D7340000}"/>
    <cellStyle name="Komma 4 5 4 3 2 2" xfId="17771" xr:uid="{00000000-0005-0000-0000-0000D8340000}"/>
    <cellStyle name="Komma 4 5 4 3 3" xfId="13077" xr:uid="{00000000-0005-0000-0000-0000D9340000}"/>
    <cellStyle name="Komma 4 5 4 4" xfId="4557" xr:uid="{00000000-0005-0000-0000-0000DA340000}"/>
    <cellStyle name="Komma 4 5 4 4 2" xfId="9705" xr:uid="{00000000-0005-0000-0000-0000DB340000}"/>
    <cellStyle name="Komma 4 5 4 4 2 2" xfId="19335" xr:uid="{00000000-0005-0000-0000-0000DC340000}"/>
    <cellStyle name="Komma 4 5 4 4 3" xfId="14643" xr:uid="{00000000-0005-0000-0000-0000DD340000}"/>
    <cellStyle name="Komma 4 5 4 5" xfId="6273" xr:uid="{00000000-0005-0000-0000-0000DE340000}"/>
    <cellStyle name="Komma 4 5 4 5 2" xfId="16207" xr:uid="{00000000-0005-0000-0000-0000DF340000}"/>
    <cellStyle name="Komma 4 5 4 6" xfId="11427" xr:uid="{00000000-0005-0000-0000-0000E0340000}"/>
    <cellStyle name="Komma 4 5 5" xfId="602" xr:uid="{00000000-0005-0000-0000-0000E1340000}"/>
    <cellStyle name="Komma 4 5 5 2" xfId="1947" xr:uid="{00000000-0005-0000-0000-0000E2340000}"/>
    <cellStyle name="Komma 4 5 5 2 2" xfId="3698" xr:uid="{00000000-0005-0000-0000-0000E3340000}"/>
    <cellStyle name="Komma 4 5 5 2 2 2" xfId="8848" xr:uid="{00000000-0005-0000-0000-0000E4340000}"/>
    <cellStyle name="Komma 4 5 5 2 2 2 2" xfId="18554" xr:uid="{00000000-0005-0000-0000-0000E5340000}"/>
    <cellStyle name="Komma 4 5 5 2 2 3" xfId="13860" xr:uid="{00000000-0005-0000-0000-0000E6340000}"/>
    <cellStyle name="Komma 4 5 5 2 3" xfId="5416" xr:uid="{00000000-0005-0000-0000-0000E7340000}"/>
    <cellStyle name="Komma 4 5 5 2 3 2" xfId="10564" xr:uid="{00000000-0005-0000-0000-0000E8340000}"/>
    <cellStyle name="Komma 4 5 5 2 3 2 2" xfId="20118" xr:uid="{00000000-0005-0000-0000-0000E9340000}"/>
    <cellStyle name="Komma 4 5 5 2 3 3" xfId="15426" xr:uid="{00000000-0005-0000-0000-0000EA340000}"/>
    <cellStyle name="Komma 4 5 5 2 4" xfId="7132" xr:uid="{00000000-0005-0000-0000-0000EB340000}"/>
    <cellStyle name="Komma 4 5 5 2 4 2" xfId="16990" xr:uid="{00000000-0005-0000-0000-0000EC340000}"/>
    <cellStyle name="Komma 4 5 5 2 5" xfId="12292" xr:uid="{00000000-0005-0000-0000-0000ED340000}"/>
    <cellStyle name="Komma 4 5 5 3" xfId="2836" xr:uid="{00000000-0005-0000-0000-0000EE340000}"/>
    <cellStyle name="Komma 4 5 5 3 2" xfId="7990" xr:uid="{00000000-0005-0000-0000-0000EF340000}"/>
    <cellStyle name="Komma 4 5 5 3 2 2" xfId="17772" xr:uid="{00000000-0005-0000-0000-0000F0340000}"/>
    <cellStyle name="Komma 4 5 5 3 3" xfId="13078" xr:uid="{00000000-0005-0000-0000-0000F1340000}"/>
    <cellStyle name="Komma 4 5 5 4" xfId="4558" xr:uid="{00000000-0005-0000-0000-0000F2340000}"/>
    <cellStyle name="Komma 4 5 5 4 2" xfId="9706" xr:uid="{00000000-0005-0000-0000-0000F3340000}"/>
    <cellStyle name="Komma 4 5 5 4 2 2" xfId="19336" xr:uid="{00000000-0005-0000-0000-0000F4340000}"/>
    <cellStyle name="Komma 4 5 5 4 3" xfId="14644" xr:uid="{00000000-0005-0000-0000-0000F5340000}"/>
    <cellStyle name="Komma 4 5 5 5" xfId="6274" xr:uid="{00000000-0005-0000-0000-0000F6340000}"/>
    <cellStyle name="Komma 4 5 5 5 2" xfId="16208" xr:uid="{00000000-0005-0000-0000-0000F7340000}"/>
    <cellStyle name="Komma 4 5 5 6" xfId="11428" xr:uid="{00000000-0005-0000-0000-0000F8340000}"/>
    <cellStyle name="Komma 4 5 6" xfId="1938" xr:uid="{00000000-0005-0000-0000-0000F9340000}"/>
    <cellStyle name="Komma 4 5 6 2" xfId="3689" xr:uid="{00000000-0005-0000-0000-0000FA340000}"/>
    <cellStyle name="Komma 4 5 6 2 2" xfId="8839" xr:uid="{00000000-0005-0000-0000-0000FB340000}"/>
    <cellStyle name="Komma 4 5 6 2 2 2" xfId="18545" xr:uid="{00000000-0005-0000-0000-0000FC340000}"/>
    <cellStyle name="Komma 4 5 6 2 3" xfId="13851" xr:uid="{00000000-0005-0000-0000-0000FD340000}"/>
    <cellStyle name="Komma 4 5 6 3" xfId="5407" xr:uid="{00000000-0005-0000-0000-0000FE340000}"/>
    <cellStyle name="Komma 4 5 6 3 2" xfId="10555" xr:uid="{00000000-0005-0000-0000-0000FF340000}"/>
    <cellStyle name="Komma 4 5 6 3 2 2" xfId="20109" xr:uid="{00000000-0005-0000-0000-000000350000}"/>
    <cellStyle name="Komma 4 5 6 3 3" xfId="15417" xr:uid="{00000000-0005-0000-0000-000001350000}"/>
    <cellStyle name="Komma 4 5 6 4" xfId="7123" xr:uid="{00000000-0005-0000-0000-000002350000}"/>
    <cellStyle name="Komma 4 5 6 4 2" xfId="16981" xr:uid="{00000000-0005-0000-0000-000003350000}"/>
    <cellStyle name="Komma 4 5 6 5" xfId="12283" xr:uid="{00000000-0005-0000-0000-000004350000}"/>
    <cellStyle name="Komma 4 5 7" xfId="2827" xr:uid="{00000000-0005-0000-0000-000005350000}"/>
    <cellStyle name="Komma 4 5 7 2" xfId="7981" xr:uid="{00000000-0005-0000-0000-000006350000}"/>
    <cellStyle name="Komma 4 5 7 2 2" xfId="17763" xr:uid="{00000000-0005-0000-0000-000007350000}"/>
    <cellStyle name="Komma 4 5 7 3" xfId="13069" xr:uid="{00000000-0005-0000-0000-000008350000}"/>
    <cellStyle name="Komma 4 5 8" xfId="4549" xr:uid="{00000000-0005-0000-0000-000009350000}"/>
    <cellStyle name="Komma 4 5 8 2" xfId="9697" xr:uid="{00000000-0005-0000-0000-00000A350000}"/>
    <cellStyle name="Komma 4 5 8 2 2" xfId="19327" xr:uid="{00000000-0005-0000-0000-00000B350000}"/>
    <cellStyle name="Komma 4 5 8 3" xfId="14635" xr:uid="{00000000-0005-0000-0000-00000C350000}"/>
    <cellStyle name="Komma 4 5 9" xfId="6265" xr:uid="{00000000-0005-0000-0000-00000D350000}"/>
    <cellStyle name="Komma 4 5 9 2" xfId="16199" xr:uid="{00000000-0005-0000-0000-00000E350000}"/>
    <cellStyle name="Komma 4 6" xfId="603" xr:uid="{00000000-0005-0000-0000-00000F350000}"/>
    <cellStyle name="Komma 4 6 10" xfId="11429" xr:uid="{00000000-0005-0000-0000-000010350000}"/>
    <cellStyle name="Komma 4 6 2" xfId="604" xr:uid="{00000000-0005-0000-0000-000011350000}"/>
    <cellStyle name="Komma 4 6 2 2" xfId="605" xr:uid="{00000000-0005-0000-0000-000012350000}"/>
    <cellStyle name="Komma 4 6 2 2 2" xfId="606" xr:uid="{00000000-0005-0000-0000-000013350000}"/>
    <cellStyle name="Komma 4 6 2 2 2 2" xfId="1951" xr:uid="{00000000-0005-0000-0000-000014350000}"/>
    <cellStyle name="Komma 4 6 2 2 2 2 2" xfId="3702" xr:uid="{00000000-0005-0000-0000-000015350000}"/>
    <cellStyle name="Komma 4 6 2 2 2 2 2 2" xfId="8852" xr:uid="{00000000-0005-0000-0000-000016350000}"/>
    <cellStyle name="Komma 4 6 2 2 2 2 2 2 2" xfId="18558" xr:uid="{00000000-0005-0000-0000-000017350000}"/>
    <cellStyle name="Komma 4 6 2 2 2 2 2 3" xfId="13864" xr:uid="{00000000-0005-0000-0000-000018350000}"/>
    <cellStyle name="Komma 4 6 2 2 2 2 3" xfId="5420" xr:uid="{00000000-0005-0000-0000-000019350000}"/>
    <cellStyle name="Komma 4 6 2 2 2 2 3 2" xfId="10568" xr:uid="{00000000-0005-0000-0000-00001A350000}"/>
    <cellStyle name="Komma 4 6 2 2 2 2 3 2 2" xfId="20122" xr:uid="{00000000-0005-0000-0000-00001B350000}"/>
    <cellStyle name="Komma 4 6 2 2 2 2 3 3" xfId="15430" xr:uid="{00000000-0005-0000-0000-00001C350000}"/>
    <cellStyle name="Komma 4 6 2 2 2 2 4" xfId="7136" xr:uid="{00000000-0005-0000-0000-00001D350000}"/>
    <cellStyle name="Komma 4 6 2 2 2 2 4 2" xfId="16994" xr:uid="{00000000-0005-0000-0000-00001E350000}"/>
    <cellStyle name="Komma 4 6 2 2 2 2 5" xfId="12296" xr:uid="{00000000-0005-0000-0000-00001F350000}"/>
    <cellStyle name="Komma 4 6 2 2 2 3" xfId="2840" xr:uid="{00000000-0005-0000-0000-000020350000}"/>
    <cellStyle name="Komma 4 6 2 2 2 3 2" xfId="7994" xr:uid="{00000000-0005-0000-0000-000021350000}"/>
    <cellStyle name="Komma 4 6 2 2 2 3 2 2" xfId="17776" xr:uid="{00000000-0005-0000-0000-000022350000}"/>
    <cellStyle name="Komma 4 6 2 2 2 3 3" xfId="13082" xr:uid="{00000000-0005-0000-0000-000023350000}"/>
    <cellStyle name="Komma 4 6 2 2 2 4" xfId="4562" xr:uid="{00000000-0005-0000-0000-000024350000}"/>
    <cellStyle name="Komma 4 6 2 2 2 4 2" xfId="9710" xr:uid="{00000000-0005-0000-0000-000025350000}"/>
    <cellStyle name="Komma 4 6 2 2 2 4 2 2" xfId="19340" xr:uid="{00000000-0005-0000-0000-000026350000}"/>
    <cellStyle name="Komma 4 6 2 2 2 4 3" xfId="14648" xr:uid="{00000000-0005-0000-0000-000027350000}"/>
    <cellStyle name="Komma 4 6 2 2 2 5" xfId="6278" xr:uid="{00000000-0005-0000-0000-000028350000}"/>
    <cellStyle name="Komma 4 6 2 2 2 5 2" xfId="16212" xr:uid="{00000000-0005-0000-0000-000029350000}"/>
    <cellStyle name="Komma 4 6 2 2 2 6" xfId="11432" xr:uid="{00000000-0005-0000-0000-00002A350000}"/>
    <cellStyle name="Komma 4 6 2 2 3" xfId="1950" xr:uid="{00000000-0005-0000-0000-00002B350000}"/>
    <cellStyle name="Komma 4 6 2 2 3 2" xfId="3701" xr:uid="{00000000-0005-0000-0000-00002C350000}"/>
    <cellStyle name="Komma 4 6 2 2 3 2 2" xfId="8851" xr:uid="{00000000-0005-0000-0000-00002D350000}"/>
    <cellStyle name="Komma 4 6 2 2 3 2 2 2" xfId="18557" xr:uid="{00000000-0005-0000-0000-00002E350000}"/>
    <cellStyle name="Komma 4 6 2 2 3 2 3" xfId="13863" xr:uid="{00000000-0005-0000-0000-00002F350000}"/>
    <cellStyle name="Komma 4 6 2 2 3 3" xfId="5419" xr:uid="{00000000-0005-0000-0000-000030350000}"/>
    <cellStyle name="Komma 4 6 2 2 3 3 2" xfId="10567" xr:uid="{00000000-0005-0000-0000-000031350000}"/>
    <cellStyle name="Komma 4 6 2 2 3 3 2 2" xfId="20121" xr:uid="{00000000-0005-0000-0000-000032350000}"/>
    <cellStyle name="Komma 4 6 2 2 3 3 3" xfId="15429" xr:uid="{00000000-0005-0000-0000-000033350000}"/>
    <cellStyle name="Komma 4 6 2 2 3 4" xfId="7135" xr:uid="{00000000-0005-0000-0000-000034350000}"/>
    <cellStyle name="Komma 4 6 2 2 3 4 2" xfId="16993" xr:uid="{00000000-0005-0000-0000-000035350000}"/>
    <cellStyle name="Komma 4 6 2 2 3 5" xfId="12295" xr:uid="{00000000-0005-0000-0000-000036350000}"/>
    <cellStyle name="Komma 4 6 2 2 4" xfId="2839" xr:uid="{00000000-0005-0000-0000-000037350000}"/>
    <cellStyle name="Komma 4 6 2 2 4 2" xfId="7993" xr:uid="{00000000-0005-0000-0000-000038350000}"/>
    <cellStyle name="Komma 4 6 2 2 4 2 2" xfId="17775" xr:uid="{00000000-0005-0000-0000-000039350000}"/>
    <cellStyle name="Komma 4 6 2 2 4 3" xfId="13081" xr:uid="{00000000-0005-0000-0000-00003A350000}"/>
    <cellStyle name="Komma 4 6 2 2 5" xfId="4561" xr:uid="{00000000-0005-0000-0000-00003B350000}"/>
    <cellStyle name="Komma 4 6 2 2 5 2" xfId="9709" xr:uid="{00000000-0005-0000-0000-00003C350000}"/>
    <cellStyle name="Komma 4 6 2 2 5 2 2" xfId="19339" xr:uid="{00000000-0005-0000-0000-00003D350000}"/>
    <cellStyle name="Komma 4 6 2 2 5 3" xfId="14647" xr:uid="{00000000-0005-0000-0000-00003E350000}"/>
    <cellStyle name="Komma 4 6 2 2 6" xfId="6277" xr:uid="{00000000-0005-0000-0000-00003F350000}"/>
    <cellStyle name="Komma 4 6 2 2 6 2" xfId="16211" xr:uid="{00000000-0005-0000-0000-000040350000}"/>
    <cellStyle name="Komma 4 6 2 2 7" xfId="11431" xr:uid="{00000000-0005-0000-0000-000041350000}"/>
    <cellStyle name="Komma 4 6 2 3" xfId="607" xr:uid="{00000000-0005-0000-0000-000042350000}"/>
    <cellStyle name="Komma 4 6 2 3 2" xfId="1952" xr:uid="{00000000-0005-0000-0000-000043350000}"/>
    <cellStyle name="Komma 4 6 2 3 2 2" xfId="3703" xr:uid="{00000000-0005-0000-0000-000044350000}"/>
    <cellStyle name="Komma 4 6 2 3 2 2 2" xfId="8853" xr:uid="{00000000-0005-0000-0000-000045350000}"/>
    <cellStyle name="Komma 4 6 2 3 2 2 2 2" xfId="18559" xr:uid="{00000000-0005-0000-0000-000046350000}"/>
    <cellStyle name="Komma 4 6 2 3 2 2 3" xfId="13865" xr:uid="{00000000-0005-0000-0000-000047350000}"/>
    <cellStyle name="Komma 4 6 2 3 2 3" xfId="5421" xr:uid="{00000000-0005-0000-0000-000048350000}"/>
    <cellStyle name="Komma 4 6 2 3 2 3 2" xfId="10569" xr:uid="{00000000-0005-0000-0000-000049350000}"/>
    <cellStyle name="Komma 4 6 2 3 2 3 2 2" xfId="20123" xr:uid="{00000000-0005-0000-0000-00004A350000}"/>
    <cellStyle name="Komma 4 6 2 3 2 3 3" xfId="15431" xr:uid="{00000000-0005-0000-0000-00004B350000}"/>
    <cellStyle name="Komma 4 6 2 3 2 4" xfId="7137" xr:uid="{00000000-0005-0000-0000-00004C350000}"/>
    <cellStyle name="Komma 4 6 2 3 2 4 2" xfId="16995" xr:uid="{00000000-0005-0000-0000-00004D350000}"/>
    <cellStyle name="Komma 4 6 2 3 2 5" xfId="12297" xr:uid="{00000000-0005-0000-0000-00004E350000}"/>
    <cellStyle name="Komma 4 6 2 3 3" xfId="2841" xr:uid="{00000000-0005-0000-0000-00004F350000}"/>
    <cellStyle name="Komma 4 6 2 3 3 2" xfId="7995" xr:uid="{00000000-0005-0000-0000-000050350000}"/>
    <cellStyle name="Komma 4 6 2 3 3 2 2" xfId="17777" xr:uid="{00000000-0005-0000-0000-000051350000}"/>
    <cellStyle name="Komma 4 6 2 3 3 3" xfId="13083" xr:uid="{00000000-0005-0000-0000-000052350000}"/>
    <cellStyle name="Komma 4 6 2 3 4" xfId="4563" xr:uid="{00000000-0005-0000-0000-000053350000}"/>
    <cellStyle name="Komma 4 6 2 3 4 2" xfId="9711" xr:uid="{00000000-0005-0000-0000-000054350000}"/>
    <cellStyle name="Komma 4 6 2 3 4 2 2" xfId="19341" xr:uid="{00000000-0005-0000-0000-000055350000}"/>
    <cellStyle name="Komma 4 6 2 3 4 3" xfId="14649" xr:uid="{00000000-0005-0000-0000-000056350000}"/>
    <cellStyle name="Komma 4 6 2 3 5" xfId="6279" xr:uid="{00000000-0005-0000-0000-000057350000}"/>
    <cellStyle name="Komma 4 6 2 3 5 2" xfId="16213" xr:uid="{00000000-0005-0000-0000-000058350000}"/>
    <cellStyle name="Komma 4 6 2 3 6" xfId="11433" xr:uid="{00000000-0005-0000-0000-000059350000}"/>
    <cellStyle name="Komma 4 6 2 4" xfId="608" xr:uid="{00000000-0005-0000-0000-00005A350000}"/>
    <cellStyle name="Komma 4 6 2 4 2" xfId="1953" xr:uid="{00000000-0005-0000-0000-00005B350000}"/>
    <cellStyle name="Komma 4 6 2 4 2 2" xfId="3704" xr:uid="{00000000-0005-0000-0000-00005C350000}"/>
    <cellStyle name="Komma 4 6 2 4 2 2 2" xfId="8854" xr:uid="{00000000-0005-0000-0000-00005D350000}"/>
    <cellStyle name="Komma 4 6 2 4 2 2 2 2" xfId="18560" xr:uid="{00000000-0005-0000-0000-00005E350000}"/>
    <cellStyle name="Komma 4 6 2 4 2 2 3" xfId="13866" xr:uid="{00000000-0005-0000-0000-00005F350000}"/>
    <cellStyle name="Komma 4 6 2 4 2 3" xfId="5422" xr:uid="{00000000-0005-0000-0000-000060350000}"/>
    <cellStyle name="Komma 4 6 2 4 2 3 2" xfId="10570" xr:uid="{00000000-0005-0000-0000-000061350000}"/>
    <cellStyle name="Komma 4 6 2 4 2 3 2 2" xfId="20124" xr:uid="{00000000-0005-0000-0000-000062350000}"/>
    <cellStyle name="Komma 4 6 2 4 2 3 3" xfId="15432" xr:uid="{00000000-0005-0000-0000-000063350000}"/>
    <cellStyle name="Komma 4 6 2 4 2 4" xfId="7138" xr:uid="{00000000-0005-0000-0000-000064350000}"/>
    <cellStyle name="Komma 4 6 2 4 2 4 2" xfId="16996" xr:uid="{00000000-0005-0000-0000-000065350000}"/>
    <cellStyle name="Komma 4 6 2 4 2 5" xfId="12298" xr:uid="{00000000-0005-0000-0000-000066350000}"/>
    <cellStyle name="Komma 4 6 2 4 3" xfId="2842" xr:uid="{00000000-0005-0000-0000-000067350000}"/>
    <cellStyle name="Komma 4 6 2 4 3 2" xfId="7996" xr:uid="{00000000-0005-0000-0000-000068350000}"/>
    <cellStyle name="Komma 4 6 2 4 3 2 2" xfId="17778" xr:uid="{00000000-0005-0000-0000-000069350000}"/>
    <cellStyle name="Komma 4 6 2 4 3 3" xfId="13084" xr:uid="{00000000-0005-0000-0000-00006A350000}"/>
    <cellStyle name="Komma 4 6 2 4 4" xfId="4564" xr:uid="{00000000-0005-0000-0000-00006B350000}"/>
    <cellStyle name="Komma 4 6 2 4 4 2" xfId="9712" xr:uid="{00000000-0005-0000-0000-00006C350000}"/>
    <cellStyle name="Komma 4 6 2 4 4 2 2" xfId="19342" xr:uid="{00000000-0005-0000-0000-00006D350000}"/>
    <cellStyle name="Komma 4 6 2 4 4 3" xfId="14650" xr:uid="{00000000-0005-0000-0000-00006E350000}"/>
    <cellStyle name="Komma 4 6 2 4 5" xfId="6280" xr:uid="{00000000-0005-0000-0000-00006F350000}"/>
    <cellStyle name="Komma 4 6 2 4 5 2" xfId="16214" xr:uid="{00000000-0005-0000-0000-000070350000}"/>
    <cellStyle name="Komma 4 6 2 4 6" xfId="11434" xr:uid="{00000000-0005-0000-0000-000071350000}"/>
    <cellStyle name="Komma 4 6 2 5" xfId="1949" xr:uid="{00000000-0005-0000-0000-000072350000}"/>
    <cellStyle name="Komma 4 6 2 5 2" xfId="3700" xr:uid="{00000000-0005-0000-0000-000073350000}"/>
    <cellStyle name="Komma 4 6 2 5 2 2" xfId="8850" xr:uid="{00000000-0005-0000-0000-000074350000}"/>
    <cellStyle name="Komma 4 6 2 5 2 2 2" xfId="18556" xr:uid="{00000000-0005-0000-0000-000075350000}"/>
    <cellStyle name="Komma 4 6 2 5 2 3" xfId="13862" xr:uid="{00000000-0005-0000-0000-000076350000}"/>
    <cellStyle name="Komma 4 6 2 5 3" xfId="5418" xr:uid="{00000000-0005-0000-0000-000077350000}"/>
    <cellStyle name="Komma 4 6 2 5 3 2" xfId="10566" xr:uid="{00000000-0005-0000-0000-000078350000}"/>
    <cellStyle name="Komma 4 6 2 5 3 2 2" xfId="20120" xr:uid="{00000000-0005-0000-0000-000079350000}"/>
    <cellStyle name="Komma 4 6 2 5 3 3" xfId="15428" xr:uid="{00000000-0005-0000-0000-00007A350000}"/>
    <cellStyle name="Komma 4 6 2 5 4" xfId="7134" xr:uid="{00000000-0005-0000-0000-00007B350000}"/>
    <cellStyle name="Komma 4 6 2 5 4 2" xfId="16992" xr:uid="{00000000-0005-0000-0000-00007C350000}"/>
    <cellStyle name="Komma 4 6 2 5 5" xfId="12294" xr:uid="{00000000-0005-0000-0000-00007D350000}"/>
    <cellStyle name="Komma 4 6 2 6" xfId="2838" xr:uid="{00000000-0005-0000-0000-00007E350000}"/>
    <cellStyle name="Komma 4 6 2 6 2" xfId="7992" xr:uid="{00000000-0005-0000-0000-00007F350000}"/>
    <cellStyle name="Komma 4 6 2 6 2 2" xfId="17774" xr:uid="{00000000-0005-0000-0000-000080350000}"/>
    <cellStyle name="Komma 4 6 2 6 3" xfId="13080" xr:uid="{00000000-0005-0000-0000-000081350000}"/>
    <cellStyle name="Komma 4 6 2 7" xfId="4560" xr:uid="{00000000-0005-0000-0000-000082350000}"/>
    <cellStyle name="Komma 4 6 2 7 2" xfId="9708" xr:uid="{00000000-0005-0000-0000-000083350000}"/>
    <cellStyle name="Komma 4 6 2 7 2 2" xfId="19338" xr:uid="{00000000-0005-0000-0000-000084350000}"/>
    <cellStyle name="Komma 4 6 2 7 3" xfId="14646" xr:uid="{00000000-0005-0000-0000-000085350000}"/>
    <cellStyle name="Komma 4 6 2 8" xfId="6276" xr:uid="{00000000-0005-0000-0000-000086350000}"/>
    <cellStyle name="Komma 4 6 2 8 2" xfId="16210" xr:uid="{00000000-0005-0000-0000-000087350000}"/>
    <cellStyle name="Komma 4 6 2 9" xfId="11430" xr:uid="{00000000-0005-0000-0000-000088350000}"/>
    <cellStyle name="Komma 4 6 3" xfId="609" xr:uid="{00000000-0005-0000-0000-000089350000}"/>
    <cellStyle name="Komma 4 6 3 2" xfId="610" xr:uid="{00000000-0005-0000-0000-00008A350000}"/>
    <cellStyle name="Komma 4 6 3 2 2" xfId="1955" xr:uid="{00000000-0005-0000-0000-00008B350000}"/>
    <cellStyle name="Komma 4 6 3 2 2 2" xfId="3706" xr:uid="{00000000-0005-0000-0000-00008C350000}"/>
    <cellStyle name="Komma 4 6 3 2 2 2 2" xfId="8856" xr:uid="{00000000-0005-0000-0000-00008D350000}"/>
    <cellStyle name="Komma 4 6 3 2 2 2 2 2" xfId="18562" xr:uid="{00000000-0005-0000-0000-00008E350000}"/>
    <cellStyle name="Komma 4 6 3 2 2 2 3" xfId="13868" xr:uid="{00000000-0005-0000-0000-00008F350000}"/>
    <cellStyle name="Komma 4 6 3 2 2 3" xfId="5424" xr:uid="{00000000-0005-0000-0000-000090350000}"/>
    <cellStyle name="Komma 4 6 3 2 2 3 2" xfId="10572" xr:uid="{00000000-0005-0000-0000-000091350000}"/>
    <cellStyle name="Komma 4 6 3 2 2 3 2 2" xfId="20126" xr:uid="{00000000-0005-0000-0000-000092350000}"/>
    <cellStyle name="Komma 4 6 3 2 2 3 3" xfId="15434" xr:uid="{00000000-0005-0000-0000-000093350000}"/>
    <cellStyle name="Komma 4 6 3 2 2 4" xfId="7140" xr:uid="{00000000-0005-0000-0000-000094350000}"/>
    <cellStyle name="Komma 4 6 3 2 2 4 2" xfId="16998" xr:uid="{00000000-0005-0000-0000-000095350000}"/>
    <cellStyle name="Komma 4 6 3 2 2 5" xfId="12300" xr:uid="{00000000-0005-0000-0000-000096350000}"/>
    <cellStyle name="Komma 4 6 3 2 3" xfId="2844" xr:uid="{00000000-0005-0000-0000-000097350000}"/>
    <cellStyle name="Komma 4 6 3 2 3 2" xfId="7998" xr:uid="{00000000-0005-0000-0000-000098350000}"/>
    <cellStyle name="Komma 4 6 3 2 3 2 2" xfId="17780" xr:uid="{00000000-0005-0000-0000-000099350000}"/>
    <cellStyle name="Komma 4 6 3 2 3 3" xfId="13086" xr:uid="{00000000-0005-0000-0000-00009A350000}"/>
    <cellStyle name="Komma 4 6 3 2 4" xfId="4566" xr:uid="{00000000-0005-0000-0000-00009B350000}"/>
    <cellStyle name="Komma 4 6 3 2 4 2" xfId="9714" xr:uid="{00000000-0005-0000-0000-00009C350000}"/>
    <cellStyle name="Komma 4 6 3 2 4 2 2" xfId="19344" xr:uid="{00000000-0005-0000-0000-00009D350000}"/>
    <cellStyle name="Komma 4 6 3 2 4 3" xfId="14652" xr:uid="{00000000-0005-0000-0000-00009E350000}"/>
    <cellStyle name="Komma 4 6 3 2 5" xfId="6282" xr:uid="{00000000-0005-0000-0000-00009F350000}"/>
    <cellStyle name="Komma 4 6 3 2 5 2" xfId="16216" xr:uid="{00000000-0005-0000-0000-0000A0350000}"/>
    <cellStyle name="Komma 4 6 3 2 6" xfId="11436" xr:uid="{00000000-0005-0000-0000-0000A1350000}"/>
    <cellStyle name="Komma 4 6 3 3" xfId="1954" xr:uid="{00000000-0005-0000-0000-0000A2350000}"/>
    <cellStyle name="Komma 4 6 3 3 2" xfId="3705" xr:uid="{00000000-0005-0000-0000-0000A3350000}"/>
    <cellStyle name="Komma 4 6 3 3 2 2" xfId="8855" xr:uid="{00000000-0005-0000-0000-0000A4350000}"/>
    <cellStyle name="Komma 4 6 3 3 2 2 2" xfId="18561" xr:uid="{00000000-0005-0000-0000-0000A5350000}"/>
    <cellStyle name="Komma 4 6 3 3 2 3" xfId="13867" xr:uid="{00000000-0005-0000-0000-0000A6350000}"/>
    <cellStyle name="Komma 4 6 3 3 3" xfId="5423" xr:uid="{00000000-0005-0000-0000-0000A7350000}"/>
    <cellStyle name="Komma 4 6 3 3 3 2" xfId="10571" xr:uid="{00000000-0005-0000-0000-0000A8350000}"/>
    <cellStyle name="Komma 4 6 3 3 3 2 2" xfId="20125" xr:uid="{00000000-0005-0000-0000-0000A9350000}"/>
    <cellStyle name="Komma 4 6 3 3 3 3" xfId="15433" xr:uid="{00000000-0005-0000-0000-0000AA350000}"/>
    <cellStyle name="Komma 4 6 3 3 4" xfId="7139" xr:uid="{00000000-0005-0000-0000-0000AB350000}"/>
    <cellStyle name="Komma 4 6 3 3 4 2" xfId="16997" xr:uid="{00000000-0005-0000-0000-0000AC350000}"/>
    <cellStyle name="Komma 4 6 3 3 5" xfId="12299" xr:uid="{00000000-0005-0000-0000-0000AD350000}"/>
    <cellStyle name="Komma 4 6 3 4" xfId="2843" xr:uid="{00000000-0005-0000-0000-0000AE350000}"/>
    <cellStyle name="Komma 4 6 3 4 2" xfId="7997" xr:uid="{00000000-0005-0000-0000-0000AF350000}"/>
    <cellStyle name="Komma 4 6 3 4 2 2" xfId="17779" xr:uid="{00000000-0005-0000-0000-0000B0350000}"/>
    <cellStyle name="Komma 4 6 3 4 3" xfId="13085" xr:uid="{00000000-0005-0000-0000-0000B1350000}"/>
    <cellStyle name="Komma 4 6 3 5" xfId="4565" xr:uid="{00000000-0005-0000-0000-0000B2350000}"/>
    <cellStyle name="Komma 4 6 3 5 2" xfId="9713" xr:uid="{00000000-0005-0000-0000-0000B3350000}"/>
    <cellStyle name="Komma 4 6 3 5 2 2" xfId="19343" xr:uid="{00000000-0005-0000-0000-0000B4350000}"/>
    <cellStyle name="Komma 4 6 3 5 3" xfId="14651" xr:uid="{00000000-0005-0000-0000-0000B5350000}"/>
    <cellStyle name="Komma 4 6 3 6" xfId="6281" xr:uid="{00000000-0005-0000-0000-0000B6350000}"/>
    <cellStyle name="Komma 4 6 3 6 2" xfId="16215" xr:uid="{00000000-0005-0000-0000-0000B7350000}"/>
    <cellStyle name="Komma 4 6 3 7" xfId="11435" xr:uid="{00000000-0005-0000-0000-0000B8350000}"/>
    <cellStyle name="Komma 4 6 4" xfId="611" xr:uid="{00000000-0005-0000-0000-0000B9350000}"/>
    <cellStyle name="Komma 4 6 4 2" xfId="1956" xr:uid="{00000000-0005-0000-0000-0000BA350000}"/>
    <cellStyle name="Komma 4 6 4 2 2" xfId="3707" xr:uid="{00000000-0005-0000-0000-0000BB350000}"/>
    <cellStyle name="Komma 4 6 4 2 2 2" xfId="8857" xr:uid="{00000000-0005-0000-0000-0000BC350000}"/>
    <cellStyle name="Komma 4 6 4 2 2 2 2" xfId="18563" xr:uid="{00000000-0005-0000-0000-0000BD350000}"/>
    <cellStyle name="Komma 4 6 4 2 2 3" xfId="13869" xr:uid="{00000000-0005-0000-0000-0000BE350000}"/>
    <cellStyle name="Komma 4 6 4 2 3" xfId="5425" xr:uid="{00000000-0005-0000-0000-0000BF350000}"/>
    <cellStyle name="Komma 4 6 4 2 3 2" xfId="10573" xr:uid="{00000000-0005-0000-0000-0000C0350000}"/>
    <cellStyle name="Komma 4 6 4 2 3 2 2" xfId="20127" xr:uid="{00000000-0005-0000-0000-0000C1350000}"/>
    <cellStyle name="Komma 4 6 4 2 3 3" xfId="15435" xr:uid="{00000000-0005-0000-0000-0000C2350000}"/>
    <cellStyle name="Komma 4 6 4 2 4" xfId="7141" xr:uid="{00000000-0005-0000-0000-0000C3350000}"/>
    <cellStyle name="Komma 4 6 4 2 4 2" xfId="16999" xr:uid="{00000000-0005-0000-0000-0000C4350000}"/>
    <cellStyle name="Komma 4 6 4 2 5" xfId="12301" xr:uid="{00000000-0005-0000-0000-0000C5350000}"/>
    <cellStyle name="Komma 4 6 4 3" xfId="2845" xr:uid="{00000000-0005-0000-0000-0000C6350000}"/>
    <cellStyle name="Komma 4 6 4 3 2" xfId="7999" xr:uid="{00000000-0005-0000-0000-0000C7350000}"/>
    <cellStyle name="Komma 4 6 4 3 2 2" xfId="17781" xr:uid="{00000000-0005-0000-0000-0000C8350000}"/>
    <cellStyle name="Komma 4 6 4 3 3" xfId="13087" xr:uid="{00000000-0005-0000-0000-0000C9350000}"/>
    <cellStyle name="Komma 4 6 4 4" xfId="4567" xr:uid="{00000000-0005-0000-0000-0000CA350000}"/>
    <cellStyle name="Komma 4 6 4 4 2" xfId="9715" xr:uid="{00000000-0005-0000-0000-0000CB350000}"/>
    <cellStyle name="Komma 4 6 4 4 2 2" xfId="19345" xr:uid="{00000000-0005-0000-0000-0000CC350000}"/>
    <cellStyle name="Komma 4 6 4 4 3" xfId="14653" xr:uid="{00000000-0005-0000-0000-0000CD350000}"/>
    <cellStyle name="Komma 4 6 4 5" xfId="6283" xr:uid="{00000000-0005-0000-0000-0000CE350000}"/>
    <cellStyle name="Komma 4 6 4 5 2" xfId="16217" xr:uid="{00000000-0005-0000-0000-0000CF350000}"/>
    <cellStyle name="Komma 4 6 4 6" xfId="11437" xr:uid="{00000000-0005-0000-0000-0000D0350000}"/>
    <cellStyle name="Komma 4 6 5" xfId="612" xr:uid="{00000000-0005-0000-0000-0000D1350000}"/>
    <cellStyle name="Komma 4 6 5 2" xfId="1957" xr:uid="{00000000-0005-0000-0000-0000D2350000}"/>
    <cellStyle name="Komma 4 6 5 2 2" xfId="3708" xr:uid="{00000000-0005-0000-0000-0000D3350000}"/>
    <cellStyle name="Komma 4 6 5 2 2 2" xfId="8858" xr:uid="{00000000-0005-0000-0000-0000D4350000}"/>
    <cellStyle name="Komma 4 6 5 2 2 2 2" xfId="18564" xr:uid="{00000000-0005-0000-0000-0000D5350000}"/>
    <cellStyle name="Komma 4 6 5 2 2 3" xfId="13870" xr:uid="{00000000-0005-0000-0000-0000D6350000}"/>
    <cellStyle name="Komma 4 6 5 2 3" xfId="5426" xr:uid="{00000000-0005-0000-0000-0000D7350000}"/>
    <cellStyle name="Komma 4 6 5 2 3 2" xfId="10574" xr:uid="{00000000-0005-0000-0000-0000D8350000}"/>
    <cellStyle name="Komma 4 6 5 2 3 2 2" xfId="20128" xr:uid="{00000000-0005-0000-0000-0000D9350000}"/>
    <cellStyle name="Komma 4 6 5 2 3 3" xfId="15436" xr:uid="{00000000-0005-0000-0000-0000DA350000}"/>
    <cellStyle name="Komma 4 6 5 2 4" xfId="7142" xr:uid="{00000000-0005-0000-0000-0000DB350000}"/>
    <cellStyle name="Komma 4 6 5 2 4 2" xfId="17000" xr:uid="{00000000-0005-0000-0000-0000DC350000}"/>
    <cellStyle name="Komma 4 6 5 2 5" xfId="12302" xr:uid="{00000000-0005-0000-0000-0000DD350000}"/>
    <cellStyle name="Komma 4 6 5 3" xfId="2846" xr:uid="{00000000-0005-0000-0000-0000DE350000}"/>
    <cellStyle name="Komma 4 6 5 3 2" xfId="8000" xr:uid="{00000000-0005-0000-0000-0000DF350000}"/>
    <cellStyle name="Komma 4 6 5 3 2 2" xfId="17782" xr:uid="{00000000-0005-0000-0000-0000E0350000}"/>
    <cellStyle name="Komma 4 6 5 3 3" xfId="13088" xr:uid="{00000000-0005-0000-0000-0000E1350000}"/>
    <cellStyle name="Komma 4 6 5 4" xfId="4568" xr:uid="{00000000-0005-0000-0000-0000E2350000}"/>
    <cellStyle name="Komma 4 6 5 4 2" xfId="9716" xr:uid="{00000000-0005-0000-0000-0000E3350000}"/>
    <cellStyle name="Komma 4 6 5 4 2 2" xfId="19346" xr:uid="{00000000-0005-0000-0000-0000E4350000}"/>
    <cellStyle name="Komma 4 6 5 4 3" xfId="14654" xr:uid="{00000000-0005-0000-0000-0000E5350000}"/>
    <cellStyle name="Komma 4 6 5 5" xfId="6284" xr:uid="{00000000-0005-0000-0000-0000E6350000}"/>
    <cellStyle name="Komma 4 6 5 5 2" xfId="16218" xr:uid="{00000000-0005-0000-0000-0000E7350000}"/>
    <cellStyle name="Komma 4 6 5 6" xfId="11438" xr:uid="{00000000-0005-0000-0000-0000E8350000}"/>
    <cellStyle name="Komma 4 6 6" xfId="1948" xr:uid="{00000000-0005-0000-0000-0000E9350000}"/>
    <cellStyle name="Komma 4 6 6 2" xfId="3699" xr:uid="{00000000-0005-0000-0000-0000EA350000}"/>
    <cellStyle name="Komma 4 6 6 2 2" xfId="8849" xr:uid="{00000000-0005-0000-0000-0000EB350000}"/>
    <cellStyle name="Komma 4 6 6 2 2 2" xfId="18555" xr:uid="{00000000-0005-0000-0000-0000EC350000}"/>
    <cellStyle name="Komma 4 6 6 2 3" xfId="13861" xr:uid="{00000000-0005-0000-0000-0000ED350000}"/>
    <cellStyle name="Komma 4 6 6 3" xfId="5417" xr:uid="{00000000-0005-0000-0000-0000EE350000}"/>
    <cellStyle name="Komma 4 6 6 3 2" xfId="10565" xr:uid="{00000000-0005-0000-0000-0000EF350000}"/>
    <cellStyle name="Komma 4 6 6 3 2 2" xfId="20119" xr:uid="{00000000-0005-0000-0000-0000F0350000}"/>
    <cellStyle name="Komma 4 6 6 3 3" xfId="15427" xr:uid="{00000000-0005-0000-0000-0000F1350000}"/>
    <cellStyle name="Komma 4 6 6 4" xfId="7133" xr:uid="{00000000-0005-0000-0000-0000F2350000}"/>
    <cellStyle name="Komma 4 6 6 4 2" xfId="16991" xr:uid="{00000000-0005-0000-0000-0000F3350000}"/>
    <cellStyle name="Komma 4 6 6 5" xfId="12293" xr:uid="{00000000-0005-0000-0000-0000F4350000}"/>
    <cellStyle name="Komma 4 6 7" xfId="2837" xr:uid="{00000000-0005-0000-0000-0000F5350000}"/>
    <cellStyle name="Komma 4 6 7 2" xfId="7991" xr:uid="{00000000-0005-0000-0000-0000F6350000}"/>
    <cellStyle name="Komma 4 6 7 2 2" xfId="17773" xr:uid="{00000000-0005-0000-0000-0000F7350000}"/>
    <cellStyle name="Komma 4 6 7 3" xfId="13079" xr:uid="{00000000-0005-0000-0000-0000F8350000}"/>
    <cellStyle name="Komma 4 6 8" xfId="4559" xr:uid="{00000000-0005-0000-0000-0000F9350000}"/>
    <cellStyle name="Komma 4 6 8 2" xfId="9707" xr:uid="{00000000-0005-0000-0000-0000FA350000}"/>
    <cellStyle name="Komma 4 6 8 2 2" xfId="19337" xr:uid="{00000000-0005-0000-0000-0000FB350000}"/>
    <cellStyle name="Komma 4 6 8 3" xfId="14645" xr:uid="{00000000-0005-0000-0000-0000FC350000}"/>
    <cellStyle name="Komma 4 6 9" xfId="6275" xr:uid="{00000000-0005-0000-0000-0000FD350000}"/>
    <cellStyle name="Komma 4 6 9 2" xfId="16209" xr:uid="{00000000-0005-0000-0000-0000FE350000}"/>
    <cellStyle name="Komma 4 7" xfId="613" xr:uid="{00000000-0005-0000-0000-0000FF350000}"/>
    <cellStyle name="Komma 4 7 10" xfId="11439" xr:uid="{00000000-0005-0000-0000-000000360000}"/>
    <cellStyle name="Komma 4 7 2" xfId="614" xr:uid="{00000000-0005-0000-0000-000001360000}"/>
    <cellStyle name="Komma 4 7 2 2" xfId="615" xr:uid="{00000000-0005-0000-0000-000002360000}"/>
    <cellStyle name="Komma 4 7 2 2 2" xfId="616" xr:uid="{00000000-0005-0000-0000-000003360000}"/>
    <cellStyle name="Komma 4 7 2 2 2 2" xfId="1961" xr:uid="{00000000-0005-0000-0000-000004360000}"/>
    <cellStyle name="Komma 4 7 2 2 2 2 2" xfId="3712" xr:uid="{00000000-0005-0000-0000-000005360000}"/>
    <cellStyle name="Komma 4 7 2 2 2 2 2 2" xfId="8862" xr:uid="{00000000-0005-0000-0000-000006360000}"/>
    <cellStyle name="Komma 4 7 2 2 2 2 2 2 2" xfId="18568" xr:uid="{00000000-0005-0000-0000-000007360000}"/>
    <cellStyle name="Komma 4 7 2 2 2 2 2 3" xfId="13874" xr:uid="{00000000-0005-0000-0000-000008360000}"/>
    <cellStyle name="Komma 4 7 2 2 2 2 3" xfId="5430" xr:uid="{00000000-0005-0000-0000-000009360000}"/>
    <cellStyle name="Komma 4 7 2 2 2 2 3 2" xfId="10578" xr:uid="{00000000-0005-0000-0000-00000A360000}"/>
    <cellStyle name="Komma 4 7 2 2 2 2 3 2 2" xfId="20132" xr:uid="{00000000-0005-0000-0000-00000B360000}"/>
    <cellStyle name="Komma 4 7 2 2 2 2 3 3" xfId="15440" xr:uid="{00000000-0005-0000-0000-00000C360000}"/>
    <cellStyle name="Komma 4 7 2 2 2 2 4" xfId="7146" xr:uid="{00000000-0005-0000-0000-00000D360000}"/>
    <cellStyle name="Komma 4 7 2 2 2 2 4 2" xfId="17004" xr:uid="{00000000-0005-0000-0000-00000E360000}"/>
    <cellStyle name="Komma 4 7 2 2 2 2 5" xfId="12306" xr:uid="{00000000-0005-0000-0000-00000F360000}"/>
    <cellStyle name="Komma 4 7 2 2 2 3" xfId="2850" xr:uid="{00000000-0005-0000-0000-000010360000}"/>
    <cellStyle name="Komma 4 7 2 2 2 3 2" xfId="8004" xr:uid="{00000000-0005-0000-0000-000011360000}"/>
    <cellStyle name="Komma 4 7 2 2 2 3 2 2" xfId="17786" xr:uid="{00000000-0005-0000-0000-000012360000}"/>
    <cellStyle name="Komma 4 7 2 2 2 3 3" xfId="13092" xr:uid="{00000000-0005-0000-0000-000013360000}"/>
    <cellStyle name="Komma 4 7 2 2 2 4" xfId="4572" xr:uid="{00000000-0005-0000-0000-000014360000}"/>
    <cellStyle name="Komma 4 7 2 2 2 4 2" xfId="9720" xr:uid="{00000000-0005-0000-0000-000015360000}"/>
    <cellStyle name="Komma 4 7 2 2 2 4 2 2" xfId="19350" xr:uid="{00000000-0005-0000-0000-000016360000}"/>
    <cellStyle name="Komma 4 7 2 2 2 4 3" xfId="14658" xr:uid="{00000000-0005-0000-0000-000017360000}"/>
    <cellStyle name="Komma 4 7 2 2 2 5" xfId="6288" xr:uid="{00000000-0005-0000-0000-000018360000}"/>
    <cellStyle name="Komma 4 7 2 2 2 5 2" xfId="16222" xr:uid="{00000000-0005-0000-0000-000019360000}"/>
    <cellStyle name="Komma 4 7 2 2 2 6" xfId="11442" xr:uid="{00000000-0005-0000-0000-00001A360000}"/>
    <cellStyle name="Komma 4 7 2 2 3" xfId="1960" xr:uid="{00000000-0005-0000-0000-00001B360000}"/>
    <cellStyle name="Komma 4 7 2 2 3 2" xfId="3711" xr:uid="{00000000-0005-0000-0000-00001C360000}"/>
    <cellStyle name="Komma 4 7 2 2 3 2 2" xfId="8861" xr:uid="{00000000-0005-0000-0000-00001D360000}"/>
    <cellStyle name="Komma 4 7 2 2 3 2 2 2" xfId="18567" xr:uid="{00000000-0005-0000-0000-00001E360000}"/>
    <cellStyle name="Komma 4 7 2 2 3 2 3" xfId="13873" xr:uid="{00000000-0005-0000-0000-00001F360000}"/>
    <cellStyle name="Komma 4 7 2 2 3 3" xfId="5429" xr:uid="{00000000-0005-0000-0000-000020360000}"/>
    <cellStyle name="Komma 4 7 2 2 3 3 2" xfId="10577" xr:uid="{00000000-0005-0000-0000-000021360000}"/>
    <cellStyle name="Komma 4 7 2 2 3 3 2 2" xfId="20131" xr:uid="{00000000-0005-0000-0000-000022360000}"/>
    <cellStyle name="Komma 4 7 2 2 3 3 3" xfId="15439" xr:uid="{00000000-0005-0000-0000-000023360000}"/>
    <cellStyle name="Komma 4 7 2 2 3 4" xfId="7145" xr:uid="{00000000-0005-0000-0000-000024360000}"/>
    <cellStyle name="Komma 4 7 2 2 3 4 2" xfId="17003" xr:uid="{00000000-0005-0000-0000-000025360000}"/>
    <cellStyle name="Komma 4 7 2 2 3 5" xfId="12305" xr:uid="{00000000-0005-0000-0000-000026360000}"/>
    <cellStyle name="Komma 4 7 2 2 4" xfId="2849" xr:uid="{00000000-0005-0000-0000-000027360000}"/>
    <cellStyle name="Komma 4 7 2 2 4 2" xfId="8003" xr:uid="{00000000-0005-0000-0000-000028360000}"/>
    <cellStyle name="Komma 4 7 2 2 4 2 2" xfId="17785" xr:uid="{00000000-0005-0000-0000-000029360000}"/>
    <cellStyle name="Komma 4 7 2 2 4 3" xfId="13091" xr:uid="{00000000-0005-0000-0000-00002A360000}"/>
    <cellStyle name="Komma 4 7 2 2 5" xfId="4571" xr:uid="{00000000-0005-0000-0000-00002B360000}"/>
    <cellStyle name="Komma 4 7 2 2 5 2" xfId="9719" xr:uid="{00000000-0005-0000-0000-00002C360000}"/>
    <cellStyle name="Komma 4 7 2 2 5 2 2" xfId="19349" xr:uid="{00000000-0005-0000-0000-00002D360000}"/>
    <cellStyle name="Komma 4 7 2 2 5 3" xfId="14657" xr:uid="{00000000-0005-0000-0000-00002E360000}"/>
    <cellStyle name="Komma 4 7 2 2 6" xfId="6287" xr:uid="{00000000-0005-0000-0000-00002F360000}"/>
    <cellStyle name="Komma 4 7 2 2 6 2" xfId="16221" xr:uid="{00000000-0005-0000-0000-000030360000}"/>
    <cellStyle name="Komma 4 7 2 2 7" xfId="11441" xr:uid="{00000000-0005-0000-0000-000031360000}"/>
    <cellStyle name="Komma 4 7 2 3" xfId="617" xr:uid="{00000000-0005-0000-0000-000032360000}"/>
    <cellStyle name="Komma 4 7 2 3 2" xfId="1962" xr:uid="{00000000-0005-0000-0000-000033360000}"/>
    <cellStyle name="Komma 4 7 2 3 2 2" xfId="3713" xr:uid="{00000000-0005-0000-0000-000034360000}"/>
    <cellStyle name="Komma 4 7 2 3 2 2 2" xfId="8863" xr:uid="{00000000-0005-0000-0000-000035360000}"/>
    <cellStyle name="Komma 4 7 2 3 2 2 2 2" xfId="18569" xr:uid="{00000000-0005-0000-0000-000036360000}"/>
    <cellStyle name="Komma 4 7 2 3 2 2 3" xfId="13875" xr:uid="{00000000-0005-0000-0000-000037360000}"/>
    <cellStyle name="Komma 4 7 2 3 2 3" xfId="5431" xr:uid="{00000000-0005-0000-0000-000038360000}"/>
    <cellStyle name="Komma 4 7 2 3 2 3 2" xfId="10579" xr:uid="{00000000-0005-0000-0000-000039360000}"/>
    <cellStyle name="Komma 4 7 2 3 2 3 2 2" xfId="20133" xr:uid="{00000000-0005-0000-0000-00003A360000}"/>
    <cellStyle name="Komma 4 7 2 3 2 3 3" xfId="15441" xr:uid="{00000000-0005-0000-0000-00003B360000}"/>
    <cellStyle name="Komma 4 7 2 3 2 4" xfId="7147" xr:uid="{00000000-0005-0000-0000-00003C360000}"/>
    <cellStyle name="Komma 4 7 2 3 2 4 2" xfId="17005" xr:uid="{00000000-0005-0000-0000-00003D360000}"/>
    <cellStyle name="Komma 4 7 2 3 2 5" xfId="12307" xr:uid="{00000000-0005-0000-0000-00003E360000}"/>
    <cellStyle name="Komma 4 7 2 3 3" xfId="2851" xr:uid="{00000000-0005-0000-0000-00003F360000}"/>
    <cellStyle name="Komma 4 7 2 3 3 2" xfId="8005" xr:uid="{00000000-0005-0000-0000-000040360000}"/>
    <cellStyle name="Komma 4 7 2 3 3 2 2" xfId="17787" xr:uid="{00000000-0005-0000-0000-000041360000}"/>
    <cellStyle name="Komma 4 7 2 3 3 3" xfId="13093" xr:uid="{00000000-0005-0000-0000-000042360000}"/>
    <cellStyle name="Komma 4 7 2 3 4" xfId="4573" xr:uid="{00000000-0005-0000-0000-000043360000}"/>
    <cellStyle name="Komma 4 7 2 3 4 2" xfId="9721" xr:uid="{00000000-0005-0000-0000-000044360000}"/>
    <cellStyle name="Komma 4 7 2 3 4 2 2" xfId="19351" xr:uid="{00000000-0005-0000-0000-000045360000}"/>
    <cellStyle name="Komma 4 7 2 3 4 3" xfId="14659" xr:uid="{00000000-0005-0000-0000-000046360000}"/>
    <cellStyle name="Komma 4 7 2 3 5" xfId="6289" xr:uid="{00000000-0005-0000-0000-000047360000}"/>
    <cellStyle name="Komma 4 7 2 3 5 2" xfId="16223" xr:uid="{00000000-0005-0000-0000-000048360000}"/>
    <cellStyle name="Komma 4 7 2 3 6" xfId="11443" xr:uid="{00000000-0005-0000-0000-000049360000}"/>
    <cellStyle name="Komma 4 7 2 4" xfId="618" xr:uid="{00000000-0005-0000-0000-00004A360000}"/>
    <cellStyle name="Komma 4 7 2 4 2" xfId="1963" xr:uid="{00000000-0005-0000-0000-00004B360000}"/>
    <cellStyle name="Komma 4 7 2 4 2 2" xfId="3714" xr:uid="{00000000-0005-0000-0000-00004C360000}"/>
    <cellStyle name="Komma 4 7 2 4 2 2 2" xfId="8864" xr:uid="{00000000-0005-0000-0000-00004D360000}"/>
    <cellStyle name="Komma 4 7 2 4 2 2 2 2" xfId="18570" xr:uid="{00000000-0005-0000-0000-00004E360000}"/>
    <cellStyle name="Komma 4 7 2 4 2 2 3" xfId="13876" xr:uid="{00000000-0005-0000-0000-00004F360000}"/>
    <cellStyle name="Komma 4 7 2 4 2 3" xfId="5432" xr:uid="{00000000-0005-0000-0000-000050360000}"/>
    <cellStyle name="Komma 4 7 2 4 2 3 2" xfId="10580" xr:uid="{00000000-0005-0000-0000-000051360000}"/>
    <cellStyle name="Komma 4 7 2 4 2 3 2 2" xfId="20134" xr:uid="{00000000-0005-0000-0000-000052360000}"/>
    <cellStyle name="Komma 4 7 2 4 2 3 3" xfId="15442" xr:uid="{00000000-0005-0000-0000-000053360000}"/>
    <cellStyle name="Komma 4 7 2 4 2 4" xfId="7148" xr:uid="{00000000-0005-0000-0000-000054360000}"/>
    <cellStyle name="Komma 4 7 2 4 2 4 2" xfId="17006" xr:uid="{00000000-0005-0000-0000-000055360000}"/>
    <cellStyle name="Komma 4 7 2 4 2 5" xfId="12308" xr:uid="{00000000-0005-0000-0000-000056360000}"/>
    <cellStyle name="Komma 4 7 2 4 3" xfId="2852" xr:uid="{00000000-0005-0000-0000-000057360000}"/>
    <cellStyle name="Komma 4 7 2 4 3 2" xfId="8006" xr:uid="{00000000-0005-0000-0000-000058360000}"/>
    <cellStyle name="Komma 4 7 2 4 3 2 2" xfId="17788" xr:uid="{00000000-0005-0000-0000-000059360000}"/>
    <cellStyle name="Komma 4 7 2 4 3 3" xfId="13094" xr:uid="{00000000-0005-0000-0000-00005A360000}"/>
    <cellStyle name="Komma 4 7 2 4 4" xfId="4574" xr:uid="{00000000-0005-0000-0000-00005B360000}"/>
    <cellStyle name="Komma 4 7 2 4 4 2" xfId="9722" xr:uid="{00000000-0005-0000-0000-00005C360000}"/>
    <cellStyle name="Komma 4 7 2 4 4 2 2" xfId="19352" xr:uid="{00000000-0005-0000-0000-00005D360000}"/>
    <cellStyle name="Komma 4 7 2 4 4 3" xfId="14660" xr:uid="{00000000-0005-0000-0000-00005E360000}"/>
    <cellStyle name="Komma 4 7 2 4 5" xfId="6290" xr:uid="{00000000-0005-0000-0000-00005F360000}"/>
    <cellStyle name="Komma 4 7 2 4 5 2" xfId="16224" xr:uid="{00000000-0005-0000-0000-000060360000}"/>
    <cellStyle name="Komma 4 7 2 4 6" xfId="11444" xr:uid="{00000000-0005-0000-0000-000061360000}"/>
    <cellStyle name="Komma 4 7 2 5" xfId="1959" xr:uid="{00000000-0005-0000-0000-000062360000}"/>
    <cellStyle name="Komma 4 7 2 5 2" xfId="3710" xr:uid="{00000000-0005-0000-0000-000063360000}"/>
    <cellStyle name="Komma 4 7 2 5 2 2" xfId="8860" xr:uid="{00000000-0005-0000-0000-000064360000}"/>
    <cellStyle name="Komma 4 7 2 5 2 2 2" xfId="18566" xr:uid="{00000000-0005-0000-0000-000065360000}"/>
    <cellStyle name="Komma 4 7 2 5 2 3" xfId="13872" xr:uid="{00000000-0005-0000-0000-000066360000}"/>
    <cellStyle name="Komma 4 7 2 5 3" xfId="5428" xr:uid="{00000000-0005-0000-0000-000067360000}"/>
    <cellStyle name="Komma 4 7 2 5 3 2" xfId="10576" xr:uid="{00000000-0005-0000-0000-000068360000}"/>
    <cellStyle name="Komma 4 7 2 5 3 2 2" xfId="20130" xr:uid="{00000000-0005-0000-0000-000069360000}"/>
    <cellStyle name="Komma 4 7 2 5 3 3" xfId="15438" xr:uid="{00000000-0005-0000-0000-00006A360000}"/>
    <cellStyle name="Komma 4 7 2 5 4" xfId="7144" xr:uid="{00000000-0005-0000-0000-00006B360000}"/>
    <cellStyle name="Komma 4 7 2 5 4 2" xfId="17002" xr:uid="{00000000-0005-0000-0000-00006C360000}"/>
    <cellStyle name="Komma 4 7 2 5 5" xfId="12304" xr:uid="{00000000-0005-0000-0000-00006D360000}"/>
    <cellStyle name="Komma 4 7 2 6" xfId="2848" xr:uid="{00000000-0005-0000-0000-00006E360000}"/>
    <cellStyle name="Komma 4 7 2 6 2" xfId="8002" xr:uid="{00000000-0005-0000-0000-00006F360000}"/>
    <cellStyle name="Komma 4 7 2 6 2 2" xfId="17784" xr:uid="{00000000-0005-0000-0000-000070360000}"/>
    <cellStyle name="Komma 4 7 2 6 3" xfId="13090" xr:uid="{00000000-0005-0000-0000-000071360000}"/>
    <cellStyle name="Komma 4 7 2 7" xfId="4570" xr:uid="{00000000-0005-0000-0000-000072360000}"/>
    <cellStyle name="Komma 4 7 2 7 2" xfId="9718" xr:uid="{00000000-0005-0000-0000-000073360000}"/>
    <cellStyle name="Komma 4 7 2 7 2 2" xfId="19348" xr:uid="{00000000-0005-0000-0000-000074360000}"/>
    <cellStyle name="Komma 4 7 2 7 3" xfId="14656" xr:uid="{00000000-0005-0000-0000-000075360000}"/>
    <cellStyle name="Komma 4 7 2 8" xfId="6286" xr:uid="{00000000-0005-0000-0000-000076360000}"/>
    <cellStyle name="Komma 4 7 2 8 2" xfId="16220" xr:uid="{00000000-0005-0000-0000-000077360000}"/>
    <cellStyle name="Komma 4 7 2 9" xfId="11440" xr:uid="{00000000-0005-0000-0000-000078360000}"/>
    <cellStyle name="Komma 4 7 3" xfId="619" xr:uid="{00000000-0005-0000-0000-000079360000}"/>
    <cellStyle name="Komma 4 7 3 2" xfId="620" xr:uid="{00000000-0005-0000-0000-00007A360000}"/>
    <cellStyle name="Komma 4 7 3 2 2" xfId="1965" xr:uid="{00000000-0005-0000-0000-00007B360000}"/>
    <cellStyle name="Komma 4 7 3 2 2 2" xfId="3716" xr:uid="{00000000-0005-0000-0000-00007C360000}"/>
    <cellStyle name="Komma 4 7 3 2 2 2 2" xfId="8866" xr:uid="{00000000-0005-0000-0000-00007D360000}"/>
    <cellStyle name="Komma 4 7 3 2 2 2 2 2" xfId="18572" xr:uid="{00000000-0005-0000-0000-00007E360000}"/>
    <cellStyle name="Komma 4 7 3 2 2 2 3" xfId="13878" xr:uid="{00000000-0005-0000-0000-00007F360000}"/>
    <cellStyle name="Komma 4 7 3 2 2 3" xfId="5434" xr:uid="{00000000-0005-0000-0000-000080360000}"/>
    <cellStyle name="Komma 4 7 3 2 2 3 2" xfId="10582" xr:uid="{00000000-0005-0000-0000-000081360000}"/>
    <cellStyle name="Komma 4 7 3 2 2 3 2 2" xfId="20136" xr:uid="{00000000-0005-0000-0000-000082360000}"/>
    <cellStyle name="Komma 4 7 3 2 2 3 3" xfId="15444" xr:uid="{00000000-0005-0000-0000-000083360000}"/>
    <cellStyle name="Komma 4 7 3 2 2 4" xfId="7150" xr:uid="{00000000-0005-0000-0000-000084360000}"/>
    <cellStyle name="Komma 4 7 3 2 2 4 2" xfId="17008" xr:uid="{00000000-0005-0000-0000-000085360000}"/>
    <cellStyle name="Komma 4 7 3 2 2 5" xfId="12310" xr:uid="{00000000-0005-0000-0000-000086360000}"/>
    <cellStyle name="Komma 4 7 3 2 3" xfId="2854" xr:uid="{00000000-0005-0000-0000-000087360000}"/>
    <cellStyle name="Komma 4 7 3 2 3 2" xfId="8008" xr:uid="{00000000-0005-0000-0000-000088360000}"/>
    <cellStyle name="Komma 4 7 3 2 3 2 2" xfId="17790" xr:uid="{00000000-0005-0000-0000-000089360000}"/>
    <cellStyle name="Komma 4 7 3 2 3 3" xfId="13096" xr:uid="{00000000-0005-0000-0000-00008A360000}"/>
    <cellStyle name="Komma 4 7 3 2 4" xfId="4576" xr:uid="{00000000-0005-0000-0000-00008B360000}"/>
    <cellStyle name="Komma 4 7 3 2 4 2" xfId="9724" xr:uid="{00000000-0005-0000-0000-00008C360000}"/>
    <cellStyle name="Komma 4 7 3 2 4 2 2" xfId="19354" xr:uid="{00000000-0005-0000-0000-00008D360000}"/>
    <cellStyle name="Komma 4 7 3 2 4 3" xfId="14662" xr:uid="{00000000-0005-0000-0000-00008E360000}"/>
    <cellStyle name="Komma 4 7 3 2 5" xfId="6292" xr:uid="{00000000-0005-0000-0000-00008F360000}"/>
    <cellStyle name="Komma 4 7 3 2 5 2" xfId="16226" xr:uid="{00000000-0005-0000-0000-000090360000}"/>
    <cellStyle name="Komma 4 7 3 2 6" xfId="11446" xr:uid="{00000000-0005-0000-0000-000091360000}"/>
    <cellStyle name="Komma 4 7 3 3" xfId="1964" xr:uid="{00000000-0005-0000-0000-000092360000}"/>
    <cellStyle name="Komma 4 7 3 3 2" xfId="3715" xr:uid="{00000000-0005-0000-0000-000093360000}"/>
    <cellStyle name="Komma 4 7 3 3 2 2" xfId="8865" xr:uid="{00000000-0005-0000-0000-000094360000}"/>
    <cellStyle name="Komma 4 7 3 3 2 2 2" xfId="18571" xr:uid="{00000000-0005-0000-0000-000095360000}"/>
    <cellStyle name="Komma 4 7 3 3 2 3" xfId="13877" xr:uid="{00000000-0005-0000-0000-000096360000}"/>
    <cellStyle name="Komma 4 7 3 3 3" xfId="5433" xr:uid="{00000000-0005-0000-0000-000097360000}"/>
    <cellStyle name="Komma 4 7 3 3 3 2" xfId="10581" xr:uid="{00000000-0005-0000-0000-000098360000}"/>
    <cellStyle name="Komma 4 7 3 3 3 2 2" xfId="20135" xr:uid="{00000000-0005-0000-0000-000099360000}"/>
    <cellStyle name="Komma 4 7 3 3 3 3" xfId="15443" xr:uid="{00000000-0005-0000-0000-00009A360000}"/>
    <cellStyle name="Komma 4 7 3 3 4" xfId="7149" xr:uid="{00000000-0005-0000-0000-00009B360000}"/>
    <cellStyle name="Komma 4 7 3 3 4 2" xfId="17007" xr:uid="{00000000-0005-0000-0000-00009C360000}"/>
    <cellStyle name="Komma 4 7 3 3 5" xfId="12309" xr:uid="{00000000-0005-0000-0000-00009D360000}"/>
    <cellStyle name="Komma 4 7 3 4" xfId="2853" xr:uid="{00000000-0005-0000-0000-00009E360000}"/>
    <cellStyle name="Komma 4 7 3 4 2" xfId="8007" xr:uid="{00000000-0005-0000-0000-00009F360000}"/>
    <cellStyle name="Komma 4 7 3 4 2 2" xfId="17789" xr:uid="{00000000-0005-0000-0000-0000A0360000}"/>
    <cellStyle name="Komma 4 7 3 4 3" xfId="13095" xr:uid="{00000000-0005-0000-0000-0000A1360000}"/>
    <cellStyle name="Komma 4 7 3 5" xfId="4575" xr:uid="{00000000-0005-0000-0000-0000A2360000}"/>
    <cellStyle name="Komma 4 7 3 5 2" xfId="9723" xr:uid="{00000000-0005-0000-0000-0000A3360000}"/>
    <cellStyle name="Komma 4 7 3 5 2 2" xfId="19353" xr:uid="{00000000-0005-0000-0000-0000A4360000}"/>
    <cellStyle name="Komma 4 7 3 5 3" xfId="14661" xr:uid="{00000000-0005-0000-0000-0000A5360000}"/>
    <cellStyle name="Komma 4 7 3 6" xfId="6291" xr:uid="{00000000-0005-0000-0000-0000A6360000}"/>
    <cellStyle name="Komma 4 7 3 6 2" xfId="16225" xr:uid="{00000000-0005-0000-0000-0000A7360000}"/>
    <cellStyle name="Komma 4 7 3 7" xfId="11445" xr:uid="{00000000-0005-0000-0000-0000A8360000}"/>
    <cellStyle name="Komma 4 7 4" xfId="621" xr:uid="{00000000-0005-0000-0000-0000A9360000}"/>
    <cellStyle name="Komma 4 7 4 2" xfId="1966" xr:uid="{00000000-0005-0000-0000-0000AA360000}"/>
    <cellStyle name="Komma 4 7 4 2 2" xfId="3717" xr:uid="{00000000-0005-0000-0000-0000AB360000}"/>
    <cellStyle name="Komma 4 7 4 2 2 2" xfId="8867" xr:uid="{00000000-0005-0000-0000-0000AC360000}"/>
    <cellStyle name="Komma 4 7 4 2 2 2 2" xfId="18573" xr:uid="{00000000-0005-0000-0000-0000AD360000}"/>
    <cellStyle name="Komma 4 7 4 2 2 3" xfId="13879" xr:uid="{00000000-0005-0000-0000-0000AE360000}"/>
    <cellStyle name="Komma 4 7 4 2 3" xfId="5435" xr:uid="{00000000-0005-0000-0000-0000AF360000}"/>
    <cellStyle name="Komma 4 7 4 2 3 2" xfId="10583" xr:uid="{00000000-0005-0000-0000-0000B0360000}"/>
    <cellStyle name="Komma 4 7 4 2 3 2 2" xfId="20137" xr:uid="{00000000-0005-0000-0000-0000B1360000}"/>
    <cellStyle name="Komma 4 7 4 2 3 3" xfId="15445" xr:uid="{00000000-0005-0000-0000-0000B2360000}"/>
    <cellStyle name="Komma 4 7 4 2 4" xfId="7151" xr:uid="{00000000-0005-0000-0000-0000B3360000}"/>
    <cellStyle name="Komma 4 7 4 2 4 2" xfId="17009" xr:uid="{00000000-0005-0000-0000-0000B4360000}"/>
    <cellStyle name="Komma 4 7 4 2 5" xfId="12311" xr:uid="{00000000-0005-0000-0000-0000B5360000}"/>
    <cellStyle name="Komma 4 7 4 3" xfId="2855" xr:uid="{00000000-0005-0000-0000-0000B6360000}"/>
    <cellStyle name="Komma 4 7 4 3 2" xfId="8009" xr:uid="{00000000-0005-0000-0000-0000B7360000}"/>
    <cellStyle name="Komma 4 7 4 3 2 2" xfId="17791" xr:uid="{00000000-0005-0000-0000-0000B8360000}"/>
    <cellStyle name="Komma 4 7 4 3 3" xfId="13097" xr:uid="{00000000-0005-0000-0000-0000B9360000}"/>
    <cellStyle name="Komma 4 7 4 4" xfId="4577" xr:uid="{00000000-0005-0000-0000-0000BA360000}"/>
    <cellStyle name="Komma 4 7 4 4 2" xfId="9725" xr:uid="{00000000-0005-0000-0000-0000BB360000}"/>
    <cellStyle name="Komma 4 7 4 4 2 2" xfId="19355" xr:uid="{00000000-0005-0000-0000-0000BC360000}"/>
    <cellStyle name="Komma 4 7 4 4 3" xfId="14663" xr:uid="{00000000-0005-0000-0000-0000BD360000}"/>
    <cellStyle name="Komma 4 7 4 5" xfId="6293" xr:uid="{00000000-0005-0000-0000-0000BE360000}"/>
    <cellStyle name="Komma 4 7 4 5 2" xfId="16227" xr:uid="{00000000-0005-0000-0000-0000BF360000}"/>
    <cellStyle name="Komma 4 7 4 6" xfId="11447" xr:uid="{00000000-0005-0000-0000-0000C0360000}"/>
    <cellStyle name="Komma 4 7 5" xfId="622" xr:uid="{00000000-0005-0000-0000-0000C1360000}"/>
    <cellStyle name="Komma 4 7 5 2" xfId="1967" xr:uid="{00000000-0005-0000-0000-0000C2360000}"/>
    <cellStyle name="Komma 4 7 5 2 2" xfId="3718" xr:uid="{00000000-0005-0000-0000-0000C3360000}"/>
    <cellStyle name="Komma 4 7 5 2 2 2" xfId="8868" xr:uid="{00000000-0005-0000-0000-0000C4360000}"/>
    <cellStyle name="Komma 4 7 5 2 2 2 2" xfId="18574" xr:uid="{00000000-0005-0000-0000-0000C5360000}"/>
    <cellStyle name="Komma 4 7 5 2 2 3" xfId="13880" xr:uid="{00000000-0005-0000-0000-0000C6360000}"/>
    <cellStyle name="Komma 4 7 5 2 3" xfId="5436" xr:uid="{00000000-0005-0000-0000-0000C7360000}"/>
    <cellStyle name="Komma 4 7 5 2 3 2" xfId="10584" xr:uid="{00000000-0005-0000-0000-0000C8360000}"/>
    <cellStyle name="Komma 4 7 5 2 3 2 2" xfId="20138" xr:uid="{00000000-0005-0000-0000-0000C9360000}"/>
    <cellStyle name="Komma 4 7 5 2 3 3" xfId="15446" xr:uid="{00000000-0005-0000-0000-0000CA360000}"/>
    <cellStyle name="Komma 4 7 5 2 4" xfId="7152" xr:uid="{00000000-0005-0000-0000-0000CB360000}"/>
    <cellStyle name="Komma 4 7 5 2 4 2" xfId="17010" xr:uid="{00000000-0005-0000-0000-0000CC360000}"/>
    <cellStyle name="Komma 4 7 5 2 5" xfId="12312" xr:uid="{00000000-0005-0000-0000-0000CD360000}"/>
    <cellStyle name="Komma 4 7 5 3" xfId="2856" xr:uid="{00000000-0005-0000-0000-0000CE360000}"/>
    <cellStyle name="Komma 4 7 5 3 2" xfId="8010" xr:uid="{00000000-0005-0000-0000-0000CF360000}"/>
    <cellStyle name="Komma 4 7 5 3 2 2" xfId="17792" xr:uid="{00000000-0005-0000-0000-0000D0360000}"/>
    <cellStyle name="Komma 4 7 5 3 3" xfId="13098" xr:uid="{00000000-0005-0000-0000-0000D1360000}"/>
    <cellStyle name="Komma 4 7 5 4" xfId="4578" xr:uid="{00000000-0005-0000-0000-0000D2360000}"/>
    <cellStyle name="Komma 4 7 5 4 2" xfId="9726" xr:uid="{00000000-0005-0000-0000-0000D3360000}"/>
    <cellStyle name="Komma 4 7 5 4 2 2" xfId="19356" xr:uid="{00000000-0005-0000-0000-0000D4360000}"/>
    <cellStyle name="Komma 4 7 5 4 3" xfId="14664" xr:uid="{00000000-0005-0000-0000-0000D5360000}"/>
    <cellStyle name="Komma 4 7 5 5" xfId="6294" xr:uid="{00000000-0005-0000-0000-0000D6360000}"/>
    <cellStyle name="Komma 4 7 5 5 2" xfId="16228" xr:uid="{00000000-0005-0000-0000-0000D7360000}"/>
    <cellStyle name="Komma 4 7 5 6" xfId="11448" xr:uid="{00000000-0005-0000-0000-0000D8360000}"/>
    <cellStyle name="Komma 4 7 6" xfId="1958" xr:uid="{00000000-0005-0000-0000-0000D9360000}"/>
    <cellStyle name="Komma 4 7 6 2" xfId="3709" xr:uid="{00000000-0005-0000-0000-0000DA360000}"/>
    <cellStyle name="Komma 4 7 6 2 2" xfId="8859" xr:uid="{00000000-0005-0000-0000-0000DB360000}"/>
    <cellStyle name="Komma 4 7 6 2 2 2" xfId="18565" xr:uid="{00000000-0005-0000-0000-0000DC360000}"/>
    <cellStyle name="Komma 4 7 6 2 3" xfId="13871" xr:uid="{00000000-0005-0000-0000-0000DD360000}"/>
    <cellStyle name="Komma 4 7 6 3" xfId="5427" xr:uid="{00000000-0005-0000-0000-0000DE360000}"/>
    <cellStyle name="Komma 4 7 6 3 2" xfId="10575" xr:uid="{00000000-0005-0000-0000-0000DF360000}"/>
    <cellStyle name="Komma 4 7 6 3 2 2" xfId="20129" xr:uid="{00000000-0005-0000-0000-0000E0360000}"/>
    <cellStyle name="Komma 4 7 6 3 3" xfId="15437" xr:uid="{00000000-0005-0000-0000-0000E1360000}"/>
    <cellStyle name="Komma 4 7 6 4" xfId="7143" xr:uid="{00000000-0005-0000-0000-0000E2360000}"/>
    <cellStyle name="Komma 4 7 6 4 2" xfId="17001" xr:uid="{00000000-0005-0000-0000-0000E3360000}"/>
    <cellStyle name="Komma 4 7 6 5" xfId="12303" xr:uid="{00000000-0005-0000-0000-0000E4360000}"/>
    <cellStyle name="Komma 4 7 7" xfId="2847" xr:uid="{00000000-0005-0000-0000-0000E5360000}"/>
    <cellStyle name="Komma 4 7 7 2" xfId="8001" xr:uid="{00000000-0005-0000-0000-0000E6360000}"/>
    <cellStyle name="Komma 4 7 7 2 2" xfId="17783" xr:uid="{00000000-0005-0000-0000-0000E7360000}"/>
    <cellStyle name="Komma 4 7 7 3" xfId="13089" xr:uid="{00000000-0005-0000-0000-0000E8360000}"/>
    <cellStyle name="Komma 4 7 8" xfId="4569" xr:uid="{00000000-0005-0000-0000-0000E9360000}"/>
    <cellStyle name="Komma 4 7 8 2" xfId="9717" xr:uid="{00000000-0005-0000-0000-0000EA360000}"/>
    <cellStyle name="Komma 4 7 8 2 2" xfId="19347" xr:uid="{00000000-0005-0000-0000-0000EB360000}"/>
    <cellStyle name="Komma 4 7 8 3" xfId="14655" xr:uid="{00000000-0005-0000-0000-0000EC360000}"/>
    <cellStyle name="Komma 4 7 9" xfId="6285" xr:uid="{00000000-0005-0000-0000-0000ED360000}"/>
    <cellStyle name="Komma 4 7 9 2" xfId="16219" xr:uid="{00000000-0005-0000-0000-0000EE360000}"/>
    <cellStyle name="Komma 4 8" xfId="623" xr:uid="{00000000-0005-0000-0000-0000EF360000}"/>
    <cellStyle name="Komma 4 8 2" xfId="624" xr:uid="{00000000-0005-0000-0000-0000F0360000}"/>
    <cellStyle name="Komma 4 8 2 2" xfId="625" xr:uid="{00000000-0005-0000-0000-0000F1360000}"/>
    <cellStyle name="Komma 4 8 2 2 2" xfId="1970" xr:uid="{00000000-0005-0000-0000-0000F2360000}"/>
    <cellStyle name="Komma 4 8 2 2 2 2" xfId="3721" xr:uid="{00000000-0005-0000-0000-0000F3360000}"/>
    <cellStyle name="Komma 4 8 2 2 2 2 2" xfId="8871" xr:uid="{00000000-0005-0000-0000-0000F4360000}"/>
    <cellStyle name="Komma 4 8 2 2 2 2 2 2" xfId="18577" xr:uid="{00000000-0005-0000-0000-0000F5360000}"/>
    <cellStyle name="Komma 4 8 2 2 2 2 3" xfId="13883" xr:uid="{00000000-0005-0000-0000-0000F6360000}"/>
    <cellStyle name="Komma 4 8 2 2 2 3" xfId="5439" xr:uid="{00000000-0005-0000-0000-0000F7360000}"/>
    <cellStyle name="Komma 4 8 2 2 2 3 2" xfId="10587" xr:uid="{00000000-0005-0000-0000-0000F8360000}"/>
    <cellStyle name="Komma 4 8 2 2 2 3 2 2" xfId="20141" xr:uid="{00000000-0005-0000-0000-0000F9360000}"/>
    <cellStyle name="Komma 4 8 2 2 2 3 3" xfId="15449" xr:uid="{00000000-0005-0000-0000-0000FA360000}"/>
    <cellStyle name="Komma 4 8 2 2 2 4" xfId="7155" xr:uid="{00000000-0005-0000-0000-0000FB360000}"/>
    <cellStyle name="Komma 4 8 2 2 2 4 2" xfId="17013" xr:uid="{00000000-0005-0000-0000-0000FC360000}"/>
    <cellStyle name="Komma 4 8 2 2 2 5" xfId="12315" xr:uid="{00000000-0005-0000-0000-0000FD360000}"/>
    <cellStyle name="Komma 4 8 2 2 3" xfId="2859" xr:uid="{00000000-0005-0000-0000-0000FE360000}"/>
    <cellStyle name="Komma 4 8 2 2 3 2" xfId="8013" xr:uid="{00000000-0005-0000-0000-0000FF360000}"/>
    <cellStyle name="Komma 4 8 2 2 3 2 2" xfId="17795" xr:uid="{00000000-0005-0000-0000-000000370000}"/>
    <cellStyle name="Komma 4 8 2 2 3 3" xfId="13101" xr:uid="{00000000-0005-0000-0000-000001370000}"/>
    <cellStyle name="Komma 4 8 2 2 4" xfId="4581" xr:uid="{00000000-0005-0000-0000-000002370000}"/>
    <cellStyle name="Komma 4 8 2 2 4 2" xfId="9729" xr:uid="{00000000-0005-0000-0000-000003370000}"/>
    <cellStyle name="Komma 4 8 2 2 4 2 2" xfId="19359" xr:uid="{00000000-0005-0000-0000-000004370000}"/>
    <cellStyle name="Komma 4 8 2 2 4 3" xfId="14667" xr:uid="{00000000-0005-0000-0000-000005370000}"/>
    <cellStyle name="Komma 4 8 2 2 5" xfId="6297" xr:uid="{00000000-0005-0000-0000-000006370000}"/>
    <cellStyle name="Komma 4 8 2 2 5 2" xfId="16231" xr:uid="{00000000-0005-0000-0000-000007370000}"/>
    <cellStyle name="Komma 4 8 2 2 6" xfId="11451" xr:uid="{00000000-0005-0000-0000-000008370000}"/>
    <cellStyle name="Komma 4 8 2 3" xfId="1969" xr:uid="{00000000-0005-0000-0000-000009370000}"/>
    <cellStyle name="Komma 4 8 2 3 2" xfId="3720" xr:uid="{00000000-0005-0000-0000-00000A370000}"/>
    <cellStyle name="Komma 4 8 2 3 2 2" xfId="8870" xr:uid="{00000000-0005-0000-0000-00000B370000}"/>
    <cellStyle name="Komma 4 8 2 3 2 2 2" xfId="18576" xr:uid="{00000000-0005-0000-0000-00000C370000}"/>
    <cellStyle name="Komma 4 8 2 3 2 3" xfId="13882" xr:uid="{00000000-0005-0000-0000-00000D370000}"/>
    <cellStyle name="Komma 4 8 2 3 3" xfId="5438" xr:uid="{00000000-0005-0000-0000-00000E370000}"/>
    <cellStyle name="Komma 4 8 2 3 3 2" xfId="10586" xr:uid="{00000000-0005-0000-0000-00000F370000}"/>
    <cellStyle name="Komma 4 8 2 3 3 2 2" xfId="20140" xr:uid="{00000000-0005-0000-0000-000010370000}"/>
    <cellStyle name="Komma 4 8 2 3 3 3" xfId="15448" xr:uid="{00000000-0005-0000-0000-000011370000}"/>
    <cellStyle name="Komma 4 8 2 3 4" xfId="7154" xr:uid="{00000000-0005-0000-0000-000012370000}"/>
    <cellStyle name="Komma 4 8 2 3 4 2" xfId="17012" xr:uid="{00000000-0005-0000-0000-000013370000}"/>
    <cellStyle name="Komma 4 8 2 3 5" xfId="12314" xr:uid="{00000000-0005-0000-0000-000014370000}"/>
    <cellStyle name="Komma 4 8 2 4" xfId="2858" xr:uid="{00000000-0005-0000-0000-000015370000}"/>
    <cellStyle name="Komma 4 8 2 4 2" xfId="8012" xr:uid="{00000000-0005-0000-0000-000016370000}"/>
    <cellStyle name="Komma 4 8 2 4 2 2" xfId="17794" xr:uid="{00000000-0005-0000-0000-000017370000}"/>
    <cellStyle name="Komma 4 8 2 4 3" xfId="13100" xr:uid="{00000000-0005-0000-0000-000018370000}"/>
    <cellStyle name="Komma 4 8 2 5" xfId="4580" xr:uid="{00000000-0005-0000-0000-000019370000}"/>
    <cellStyle name="Komma 4 8 2 5 2" xfId="9728" xr:uid="{00000000-0005-0000-0000-00001A370000}"/>
    <cellStyle name="Komma 4 8 2 5 2 2" xfId="19358" xr:uid="{00000000-0005-0000-0000-00001B370000}"/>
    <cellStyle name="Komma 4 8 2 5 3" xfId="14666" xr:uid="{00000000-0005-0000-0000-00001C370000}"/>
    <cellStyle name="Komma 4 8 2 6" xfId="6296" xr:uid="{00000000-0005-0000-0000-00001D370000}"/>
    <cellStyle name="Komma 4 8 2 6 2" xfId="16230" xr:uid="{00000000-0005-0000-0000-00001E370000}"/>
    <cellStyle name="Komma 4 8 2 7" xfId="11450" xr:uid="{00000000-0005-0000-0000-00001F370000}"/>
    <cellStyle name="Komma 4 8 3" xfId="626" xr:uid="{00000000-0005-0000-0000-000020370000}"/>
    <cellStyle name="Komma 4 8 3 2" xfId="1971" xr:uid="{00000000-0005-0000-0000-000021370000}"/>
    <cellStyle name="Komma 4 8 3 2 2" xfId="3722" xr:uid="{00000000-0005-0000-0000-000022370000}"/>
    <cellStyle name="Komma 4 8 3 2 2 2" xfId="8872" xr:uid="{00000000-0005-0000-0000-000023370000}"/>
    <cellStyle name="Komma 4 8 3 2 2 2 2" xfId="18578" xr:uid="{00000000-0005-0000-0000-000024370000}"/>
    <cellStyle name="Komma 4 8 3 2 2 3" xfId="13884" xr:uid="{00000000-0005-0000-0000-000025370000}"/>
    <cellStyle name="Komma 4 8 3 2 3" xfId="5440" xr:uid="{00000000-0005-0000-0000-000026370000}"/>
    <cellStyle name="Komma 4 8 3 2 3 2" xfId="10588" xr:uid="{00000000-0005-0000-0000-000027370000}"/>
    <cellStyle name="Komma 4 8 3 2 3 2 2" xfId="20142" xr:uid="{00000000-0005-0000-0000-000028370000}"/>
    <cellStyle name="Komma 4 8 3 2 3 3" xfId="15450" xr:uid="{00000000-0005-0000-0000-000029370000}"/>
    <cellStyle name="Komma 4 8 3 2 4" xfId="7156" xr:uid="{00000000-0005-0000-0000-00002A370000}"/>
    <cellStyle name="Komma 4 8 3 2 4 2" xfId="17014" xr:uid="{00000000-0005-0000-0000-00002B370000}"/>
    <cellStyle name="Komma 4 8 3 2 5" xfId="12316" xr:uid="{00000000-0005-0000-0000-00002C370000}"/>
    <cellStyle name="Komma 4 8 3 3" xfId="2860" xr:uid="{00000000-0005-0000-0000-00002D370000}"/>
    <cellStyle name="Komma 4 8 3 3 2" xfId="8014" xr:uid="{00000000-0005-0000-0000-00002E370000}"/>
    <cellStyle name="Komma 4 8 3 3 2 2" xfId="17796" xr:uid="{00000000-0005-0000-0000-00002F370000}"/>
    <cellStyle name="Komma 4 8 3 3 3" xfId="13102" xr:uid="{00000000-0005-0000-0000-000030370000}"/>
    <cellStyle name="Komma 4 8 3 4" xfId="4582" xr:uid="{00000000-0005-0000-0000-000031370000}"/>
    <cellStyle name="Komma 4 8 3 4 2" xfId="9730" xr:uid="{00000000-0005-0000-0000-000032370000}"/>
    <cellStyle name="Komma 4 8 3 4 2 2" xfId="19360" xr:uid="{00000000-0005-0000-0000-000033370000}"/>
    <cellStyle name="Komma 4 8 3 4 3" xfId="14668" xr:uid="{00000000-0005-0000-0000-000034370000}"/>
    <cellStyle name="Komma 4 8 3 5" xfId="6298" xr:uid="{00000000-0005-0000-0000-000035370000}"/>
    <cellStyle name="Komma 4 8 3 5 2" xfId="16232" xr:uid="{00000000-0005-0000-0000-000036370000}"/>
    <cellStyle name="Komma 4 8 3 6" xfId="11452" xr:uid="{00000000-0005-0000-0000-000037370000}"/>
    <cellStyle name="Komma 4 8 4" xfId="627" xr:uid="{00000000-0005-0000-0000-000038370000}"/>
    <cellStyle name="Komma 4 8 4 2" xfId="1972" xr:uid="{00000000-0005-0000-0000-000039370000}"/>
    <cellStyle name="Komma 4 8 4 2 2" xfId="3723" xr:uid="{00000000-0005-0000-0000-00003A370000}"/>
    <cellStyle name="Komma 4 8 4 2 2 2" xfId="8873" xr:uid="{00000000-0005-0000-0000-00003B370000}"/>
    <cellStyle name="Komma 4 8 4 2 2 2 2" xfId="18579" xr:uid="{00000000-0005-0000-0000-00003C370000}"/>
    <cellStyle name="Komma 4 8 4 2 2 3" xfId="13885" xr:uid="{00000000-0005-0000-0000-00003D370000}"/>
    <cellStyle name="Komma 4 8 4 2 3" xfId="5441" xr:uid="{00000000-0005-0000-0000-00003E370000}"/>
    <cellStyle name="Komma 4 8 4 2 3 2" xfId="10589" xr:uid="{00000000-0005-0000-0000-00003F370000}"/>
    <cellStyle name="Komma 4 8 4 2 3 2 2" xfId="20143" xr:uid="{00000000-0005-0000-0000-000040370000}"/>
    <cellStyle name="Komma 4 8 4 2 3 3" xfId="15451" xr:uid="{00000000-0005-0000-0000-000041370000}"/>
    <cellStyle name="Komma 4 8 4 2 4" xfId="7157" xr:uid="{00000000-0005-0000-0000-000042370000}"/>
    <cellStyle name="Komma 4 8 4 2 4 2" xfId="17015" xr:uid="{00000000-0005-0000-0000-000043370000}"/>
    <cellStyle name="Komma 4 8 4 2 5" xfId="12317" xr:uid="{00000000-0005-0000-0000-000044370000}"/>
    <cellStyle name="Komma 4 8 4 3" xfId="2861" xr:uid="{00000000-0005-0000-0000-000045370000}"/>
    <cellStyle name="Komma 4 8 4 3 2" xfId="8015" xr:uid="{00000000-0005-0000-0000-000046370000}"/>
    <cellStyle name="Komma 4 8 4 3 2 2" xfId="17797" xr:uid="{00000000-0005-0000-0000-000047370000}"/>
    <cellStyle name="Komma 4 8 4 3 3" xfId="13103" xr:uid="{00000000-0005-0000-0000-000048370000}"/>
    <cellStyle name="Komma 4 8 4 4" xfId="4583" xr:uid="{00000000-0005-0000-0000-000049370000}"/>
    <cellStyle name="Komma 4 8 4 4 2" xfId="9731" xr:uid="{00000000-0005-0000-0000-00004A370000}"/>
    <cellStyle name="Komma 4 8 4 4 2 2" xfId="19361" xr:uid="{00000000-0005-0000-0000-00004B370000}"/>
    <cellStyle name="Komma 4 8 4 4 3" xfId="14669" xr:uid="{00000000-0005-0000-0000-00004C370000}"/>
    <cellStyle name="Komma 4 8 4 5" xfId="6299" xr:uid="{00000000-0005-0000-0000-00004D370000}"/>
    <cellStyle name="Komma 4 8 4 5 2" xfId="16233" xr:uid="{00000000-0005-0000-0000-00004E370000}"/>
    <cellStyle name="Komma 4 8 4 6" xfId="11453" xr:uid="{00000000-0005-0000-0000-00004F370000}"/>
    <cellStyle name="Komma 4 8 5" xfId="1968" xr:uid="{00000000-0005-0000-0000-000050370000}"/>
    <cellStyle name="Komma 4 8 5 2" xfId="3719" xr:uid="{00000000-0005-0000-0000-000051370000}"/>
    <cellStyle name="Komma 4 8 5 2 2" xfId="8869" xr:uid="{00000000-0005-0000-0000-000052370000}"/>
    <cellStyle name="Komma 4 8 5 2 2 2" xfId="18575" xr:uid="{00000000-0005-0000-0000-000053370000}"/>
    <cellStyle name="Komma 4 8 5 2 3" xfId="13881" xr:uid="{00000000-0005-0000-0000-000054370000}"/>
    <cellStyle name="Komma 4 8 5 3" xfId="5437" xr:uid="{00000000-0005-0000-0000-000055370000}"/>
    <cellStyle name="Komma 4 8 5 3 2" xfId="10585" xr:uid="{00000000-0005-0000-0000-000056370000}"/>
    <cellStyle name="Komma 4 8 5 3 2 2" xfId="20139" xr:uid="{00000000-0005-0000-0000-000057370000}"/>
    <cellStyle name="Komma 4 8 5 3 3" xfId="15447" xr:uid="{00000000-0005-0000-0000-000058370000}"/>
    <cellStyle name="Komma 4 8 5 4" xfId="7153" xr:uid="{00000000-0005-0000-0000-000059370000}"/>
    <cellStyle name="Komma 4 8 5 4 2" xfId="17011" xr:uid="{00000000-0005-0000-0000-00005A370000}"/>
    <cellStyle name="Komma 4 8 5 5" xfId="12313" xr:uid="{00000000-0005-0000-0000-00005B370000}"/>
    <cellStyle name="Komma 4 8 6" xfId="2857" xr:uid="{00000000-0005-0000-0000-00005C370000}"/>
    <cellStyle name="Komma 4 8 6 2" xfId="8011" xr:uid="{00000000-0005-0000-0000-00005D370000}"/>
    <cellStyle name="Komma 4 8 6 2 2" xfId="17793" xr:uid="{00000000-0005-0000-0000-00005E370000}"/>
    <cellStyle name="Komma 4 8 6 3" xfId="13099" xr:uid="{00000000-0005-0000-0000-00005F370000}"/>
    <cellStyle name="Komma 4 8 7" xfId="4579" xr:uid="{00000000-0005-0000-0000-000060370000}"/>
    <cellStyle name="Komma 4 8 7 2" xfId="9727" xr:uid="{00000000-0005-0000-0000-000061370000}"/>
    <cellStyle name="Komma 4 8 7 2 2" xfId="19357" xr:uid="{00000000-0005-0000-0000-000062370000}"/>
    <cellStyle name="Komma 4 8 7 3" xfId="14665" xr:uid="{00000000-0005-0000-0000-000063370000}"/>
    <cellStyle name="Komma 4 8 8" xfId="6295" xr:uid="{00000000-0005-0000-0000-000064370000}"/>
    <cellStyle name="Komma 4 8 8 2" xfId="16229" xr:uid="{00000000-0005-0000-0000-000065370000}"/>
    <cellStyle name="Komma 4 8 9" xfId="11449" xr:uid="{00000000-0005-0000-0000-000066370000}"/>
    <cellStyle name="Komma 4 9" xfId="628" xr:uid="{00000000-0005-0000-0000-000067370000}"/>
    <cellStyle name="Komma 4 9 2" xfId="629" xr:uid="{00000000-0005-0000-0000-000068370000}"/>
    <cellStyle name="Komma 4 9 2 2" xfId="1974" xr:uid="{00000000-0005-0000-0000-000069370000}"/>
    <cellStyle name="Komma 4 9 2 2 2" xfId="3725" xr:uid="{00000000-0005-0000-0000-00006A370000}"/>
    <cellStyle name="Komma 4 9 2 2 2 2" xfId="8875" xr:uid="{00000000-0005-0000-0000-00006B370000}"/>
    <cellStyle name="Komma 4 9 2 2 2 2 2" xfId="18581" xr:uid="{00000000-0005-0000-0000-00006C370000}"/>
    <cellStyle name="Komma 4 9 2 2 2 3" xfId="13887" xr:uid="{00000000-0005-0000-0000-00006D370000}"/>
    <cellStyle name="Komma 4 9 2 2 3" xfId="5443" xr:uid="{00000000-0005-0000-0000-00006E370000}"/>
    <cellStyle name="Komma 4 9 2 2 3 2" xfId="10591" xr:uid="{00000000-0005-0000-0000-00006F370000}"/>
    <cellStyle name="Komma 4 9 2 2 3 2 2" xfId="20145" xr:uid="{00000000-0005-0000-0000-000070370000}"/>
    <cellStyle name="Komma 4 9 2 2 3 3" xfId="15453" xr:uid="{00000000-0005-0000-0000-000071370000}"/>
    <cellStyle name="Komma 4 9 2 2 4" xfId="7159" xr:uid="{00000000-0005-0000-0000-000072370000}"/>
    <cellStyle name="Komma 4 9 2 2 4 2" xfId="17017" xr:uid="{00000000-0005-0000-0000-000073370000}"/>
    <cellStyle name="Komma 4 9 2 2 5" xfId="12319" xr:uid="{00000000-0005-0000-0000-000074370000}"/>
    <cellStyle name="Komma 4 9 2 3" xfId="2863" xr:uid="{00000000-0005-0000-0000-000075370000}"/>
    <cellStyle name="Komma 4 9 2 3 2" xfId="8017" xr:uid="{00000000-0005-0000-0000-000076370000}"/>
    <cellStyle name="Komma 4 9 2 3 2 2" xfId="17799" xr:uid="{00000000-0005-0000-0000-000077370000}"/>
    <cellStyle name="Komma 4 9 2 3 3" xfId="13105" xr:uid="{00000000-0005-0000-0000-000078370000}"/>
    <cellStyle name="Komma 4 9 2 4" xfId="4585" xr:uid="{00000000-0005-0000-0000-000079370000}"/>
    <cellStyle name="Komma 4 9 2 4 2" xfId="9733" xr:uid="{00000000-0005-0000-0000-00007A370000}"/>
    <cellStyle name="Komma 4 9 2 4 2 2" xfId="19363" xr:uid="{00000000-0005-0000-0000-00007B370000}"/>
    <cellStyle name="Komma 4 9 2 4 3" xfId="14671" xr:uid="{00000000-0005-0000-0000-00007C370000}"/>
    <cellStyle name="Komma 4 9 2 5" xfId="6301" xr:uid="{00000000-0005-0000-0000-00007D370000}"/>
    <cellStyle name="Komma 4 9 2 5 2" xfId="16235" xr:uid="{00000000-0005-0000-0000-00007E370000}"/>
    <cellStyle name="Komma 4 9 2 6" xfId="11455" xr:uid="{00000000-0005-0000-0000-00007F370000}"/>
    <cellStyle name="Komma 4 9 3" xfId="1973" xr:uid="{00000000-0005-0000-0000-000080370000}"/>
    <cellStyle name="Komma 4 9 3 2" xfId="3724" xr:uid="{00000000-0005-0000-0000-000081370000}"/>
    <cellStyle name="Komma 4 9 3 2 2" xfId="8874" xr:uid="{00000000-0005-0000-0000-000082370000}"/>
    <cellStyle name="Komma 4 9 3 2 2 2" xfId="18580" xr:uid="{00000000-0005-0000-0000-000083370000}"/>
    <cellStyle name="Komma 4 9 3 2 3" xfId="13886" xr:uid="{00000000-0005-0000-0000-000084370000}"/>
    <cellStyle name="Komma 4 9 3 3" xfId="5442" xr:uid="{00000000-0005-0000-0000-000085370000}"/>
    <cellStyle name="Komma 4 9 3 3 2" xfId="10590" xr:uid="{00000000-0005-0000-0000-000086370000}"/>
    <cellStyle name="Komma 4 9 3 3 2 2" xfId="20144" xr:uid="{00000000-0005-0000-0000-000087370000}"/>
    <cellStyle name="Komma 4 9 3 3 3" xfId="15452" xr:uid="{00000000-0005-0000-0000-000088370000}"/>
    <cellStyle name="Komma 4 9 3 4" xfId="7158" xr:uid="{00000000-0005-0000-0000-000089370000}"/>
    <cellStyle name="Komma 4 9 3 4 2" xfId="17016" xr:uid="{00000000-0005-0000-0000-00008A370000}"/>
    <cellStyle name="Komma 4 9 3 5" xfId="12318" xr:uid="{00000000-0005-0000-0000-00008B370000}"/>
    <cellStyle name="Komma 4 9 4" xfId="2862" xr:uid="{00000000-0005-0000-0000-00008C370000}"/>
    <cellStyle name="Komma 4 9 4 2" xfId="8016" xr:uid="{00000000-0005-0000-0000-00008D370000}"/>
    <cellStyle name="Komma 4 9 4 2 2" xfId="17798" xr:uid="{00000000-0005-0000-0000-00008E370000}"/>
    <cellStyle name="Komma 4 9 4 3" xfId="13104" xr:uid="{00000000-0005-0000-0000-00008F370000}"/>
    <cellStyle name="Komma 4 9 5" xfId="4584" xr:uid="{00000000-0005-0000-0000-000090370000}"/>
    <cellStyle name="Komma 4 9 5 2" xfId="9732" xr:uid="{00000000-0005-0000-0000-000091370000}"/>
    <cellStyle name="Komma 4 9 5 2 2" xfId="19362" xr:uid="{00000000-0005-0000-0000-000092370000}"/>
    <cellStyle name="Komma 4 9 5 3" xfId="14670" xr:uid="{00000000-0005-0000-0000-000093370000}"/>
    <cellStyle name="Komma 4 9 6" xfId="6300" xr:uid="{00000000-0005-0000-0000-000094370000}"/>
    <cellStyle name="Komma 4 9 6 2" xfId="16234" xr:uid="{00000000-0005-0000-0000-000095370000}"/>
    <cellStyle name="Komma 4 9 7" xfId="11454" xr:uid="{00000000-0005-0000-0000-000096370000}"/>
    <cellStyle name="Komma 5" xfId="630" xr:uid="{00000000-0005-0000-0000-000097370000}"/>
    <cellStyle name="Komma 5 10" xfId="631" xr:uid="{00000000-0005-0000-0000-000098370000}"/>
    <cellStyle name="Komma 5 10 2" xfId="1976" xr:uid="{00000000-0005-0000-0000-000099370000}"/>
    <cellStyle name="Komma 5 10 2 2" xfId="3727" xr:uid="{00000000-0005-0000-0000-00009A370000}"/>
    <cellStyle name="Komma 5 10 2 2 2" xfId="8877" xr:uid="{00000000-0005-0000-0000-00009B370000}"/>
    <cellStyle name="Komma 5 10 2 2 2 2" xfId="18583" xr:uid="{00000000-0005-0000-0000-00009C370000}"/>
    <cellStyle name="Komma 5 10 2 2 3" xfId="13889" xr:uid="{00000000-0005-0000-0000-00009D370000}"/>
    <cellStyle name="Komma 5 10 2 3" xfId="5445" xr:uid="{00000000-0005-0000-0000-00009E370000}"/>
    <cellStyle name="Komma 5 10 2 3 2" xfId="10593" xr:uid="{00000000-0005-0000-0000-00009F370000}"/>
    <cellStyle name="Komma 5 10 2 3 2 2" xfId="20147" xr:uid="{00000000-0005-0000-0000-0000A0370000}"/>
    <cellStyle name="Komma 5 10 2 3 3" xfId="15455" xr:uid="{00000000-0005-0000-0000-0000A1370000}"/>
    <cellStyle name="Komma 5 10 2 4" xfId="7161" xr:uid="{00000000-0005-0000-0000-0000A2370000}"/>
    <cellStyle name="Komma 5 10 2 4 2" xfId="17019" xr:uid="{00000000-0005-0000-0000-0000A3370000}"/>
    <cellStyle name="Komma 5 10 2 5" xfId="12321" xr:uid="{00000000-0005-0000-0000-0000A4370000}"/>
    <cellStyle name="Komma 5 10 3" xfId="2865" xr:uid="{00000000-0005-0000-0000-0000A5370000}"/>
    <cellStyle name="Komma 5 10 3 2" xfId="8019" xr:uid="{00000000-0005-0000-0000-0000A6370000}"/>
    <cellStyle name="Komma 5 10 3 2 2" xfId="17801" xr:uid="{00000000-0005-0000-0000-0000A7370000}"/>
    <cellStyle name="Komma 5 10 3 3" xfId="13107" xr:uid="{00000000-0005-0000-0000-0000A8370000}"/>
    <cellStyle name="Komma 5 10 4" xfId="4587" xr:uid="{00000000-0005-0000-0000-0000A9370000}"/>
    <cellStyle name="Komma 5 10 4 2" xfId="9735" xr:uid="{00000000-0005-0000-0000-0000AA370000}"/>
    <cellStyle name="Komma 5 10 4 2 2" xfId="19365" xr:uid="{00000000-0005-0000-0000-0000AB370000}"/>
    <cellStyle name="Komma 5 10 4 3" xfId="14673" xr:uid="{00000000-0005-0000-0000-0000AC370000}"/>
    <cellStyle name="Komma 5 10 5" xfId="6303" xr:uid="{00000000-0005-0000-0000-0000AD370000}"/>
    <cellStyle name="Komma 5 10 5 2" xfId="16237" xr:uid="{00000000-0005-0000-0000-0000AE370000}"/>
    <cellStyle name="Komma 5 10 6" xfId="11457" xr:uid="{00000000-0005-0000-0000-0000AF370000}"/>
    <cellStyle name="Komma 5 11" xfId="632" xr:uid="{00000000-0005-0000-0000-0000B0370000}"/>
    <cellStyle name="Komma 5 11 2" xfId="1977" xr:uid="{00000000-0005-0000-0000-0000B1370000}"/>
    <cellStyle name="Komma 5 11 2 2" xfId="3728" xr:uid="{00000000-0005-0000-0000-0000B2370000}"/>
    <cellStyle name="Komma 5 11 2 2 2" xfId="8878" xr:uid="{00000000-0005-0000-0000-0000B3370000}"/>
    <cellStyle name="Komma 5 11 2 2 2 2" xfId="18584" xr:uid="{00000000-0005-0000-0000-0000B4370000}"/>
    <cellStyle name="Komma 5 11 2 2 3" xfId="13890" xr:uid="{00000000-0005-0000-0000-0000B5370000}"/>
    <cellStyle name="Komma 5 11 2 3" xfId="5446" xr:uid="{00000000-0005-0000-0000-0000B6370000}"/>
    <cellStyle name="Komma 5 11 2 3 2" xfId="10594" xr:uid="{00000000-0005-0000-0000-0000B7370000}"/>
    <cellStyle name="Komma 5 11 2 3 2 2" xfId="20148" xr:uid="{00000000-0005-0000-0000-0000B8370000}"/>
    <cellStyle name="Komma 5 11 2 3 3" xfId="15456" xr:uid="{00000000-0005-0000-0000-0000B9370000}"/>
    <cellStyle name="Komma 5 11 2 4" xfId="7162" xr:uid="{00000000-0005-0000-0000-0000BA370000}"/>
    <cellStyle name="Komma 5 11 2 4 2" xfId="17020" xr:uid="{00000000-0005-0000-0000-0000BB370000}"/>
    <cellStyle name="Komma 5 11 2 5" xfId="12322" xr:uid="{00000000-0005-0000-0000-0000BC370000}"/>
    <cellStyle name="Komma 5 11 3" xfId="2866" xr:uid="{00000000-0005-0000-0000-0000BD370000}"/>
    <cellStyle name="Komma 5 11 3 2" xfId="8020" xr:uid="{00000000-0005-0000-0000-0000BE370000}"/>
    <cellStyle name="Komma 5 11 3 2 2" xfId="17802" xr:uid="{00000000-0005-0000-0000-0000BF370000}"/>
    <cellStyle name="Komma 5 11 3 3" xfId="13108" xr:uid="{00000000-0005-0000-0000-0000C0370000}"/>
    <cellStyle name="Komma 5 11 4" xfId="4588" xr:uid="{00000000-0005-0000-0000-0000C1370000}"/>
    <cellStyle name="Komma 5 11 4 2" xfId="9736" xr:uid="{00000000-0005-0000-0000-0000C2370000}"/>
    <cellStyle name="Komma 5 11 4 2 2" xfId="19366" xr:uid="{00000000-0005-0000-0000-0000C3370000}"/>
    <cellStyle name="Komma 5 11 4 3" xfId="14674" xr:uid="{00000000-0005-0000-0000-0000C4370000}"/>
    <cellStyle name="Komma 5 11 5" xfId="6304" xr:uid="{00000000-0005-0000-0000-0000C5370000}"/>
    <cellStyle name="Komma 5 11 5 2" xfId="16238" xr:uid="{00000000-0005-0000-0000-0000C6370000}"/>
    <cellStyle name="Komma 5 11 6" xfId="11458" xr:uid="{00000000-0005-0000-0000-0000C7370000}"/>
    <cellStyle name="Komma 5 12" xfId="1975" xr:uid="{00000000-0005-0000-0000-0000C8370000}"/>
    <cellStyle name="Komma 5 12 2" xfId="3726" xr:uid="{00000000-0005-0000-0000-0000C9370000}"/>
    <cellStyle name="Komma 5 12 2 2" xfId="8876" xr:uid="{00000000-0005-0000-0000-0000CA370000}"/>
    <cellStyle name="Komma 5 12 2 2 2" xfId="18582" xr:uid="{00000000-0005-0000-0000-0000CB370000}"/>
    <cellStyle name="Komma 5 12 2 3" xfId="13888" xr:uid="{00000000-0005-0000-0000-0000CC370000}"/>
    <cellStyle name="Komma 5 12 3" xfId="5444" xr:uid="{00000000-0005-0000-0000-0000CD370000}"/>
    <cellStyle name="Komma 5 12 3 2" xfId="10592" xr:uid="{00000000-0005-0000-0000-0000CE370000}"/>
    <cellStyle name="Komma 5 12 3 2 2" xfId="20146" xr:uid="{00000000-0005-0000-0000-0000CF370000}"/>
    <cellStyle name="Komma 5 12 3 3" xfId="15454" xr:uid="{00000000-0005-0000-0000-0000D0370000}"/>
    <cellStyle name="Komma 5 12 4" xfId="7160" xr:uid="{00000000-0005-0000-0000-0000D1370000}"/>
    <cellStyle name="Komma 5 12 4 2" xfId="17018" xr:uid="{00000000-0005-0000-0000-0000D2370000}"/>
    <cellStyle name="Komma 5 12 5" xfId="12320" xr:uid="{00000000-0005-0000-0000-0000D3370000}"/>
    <cellStyle name="Komma 5 13" xfId="2864" xr:uid="{00000000-0005-0000-0000-0000D4370000}"/>
    <cellStyle name="Komma 5 13 2" xfId="8018" xr:uid="{00000000-0005-0000-0000-0000D5370000}"/>
    <cellStyle name="Komma 5 13 2 2" xfId="17800" xr:uid="{00000000-0005-0000-0000-0000D6370000}"/>
    <cellStyle name="Komma 5 13 3" xfId="13106" xr:uid="{00000000-0005-0000-0000-0000D7370000}"/>
    <cellStyle name="Komma 5 14" xfId="4586" xr:uid="{00000000-0005-0000-0000-0000D8370000}"/>
    <cellStyle name="Komma 5 14 2" xfId="9734" xr:uid="{00000000-0005-0000-0000-0000D9370000}"/>
    <cellStyle name="Komma 5 14 2 2" xfId="19364" xr:uid="{00000000-0005-0000-0000-0000DA370000}"/>
    <cellStyle name="Komma 5 14 3" xfId="14672" xr:uid="{00000000-0005-0000-0000-0000DB370000}"/>
    <cellStyle name="Komma 5 15" xfId="6302" xr:uid="{00000000-0005-0000-0000-0000DC370000}"/>
    <cellStyle name="Komma 5 15 2" xfId="16236" xr:uid="{00000000-0005-0000-0000-0000DD370000}"/>
    <cellStyle name="Komma 5 16" xfId="11456" xr:uid="{00000000-0005-0000-0000-0000DE370000}"/>
    <cellStyle name="Komma 5 2" xfId="633" xr:uid="{00000000-0005-0000-0000-0000DF370000}"/>
    <cellStyle name="Komma 5 2 10" xfId="11459" xr:uid="{00000000-0005-0000-0000-0000E0370000}"/>
    <cellStyle name="Komma 5 2 2" xfId="634" xr:uid="{00000000-0005-0000-0000-0000E1370000}"/>
    <cellStyle name="Komma 5 2 2 2" xfId="635" xr:uid="{00000000-0005-0000-0000-0000E2370000}"/>
    <cellStyle name="Komma 5 2 2 2 2" xfId="636" xr:uid="{00000000-0005-0000-0000-0000E3370000}"/>
    <cellStyle name="Komma 5 2 2 2 2 2" xfId="1981" xr:uid="{00000000-0005-0000-0000-0000E4370000}"/>
    <cellStyle name="Komma 5 2 2 2 2 2 2" xfId="3732" xr:uid="{00000000-0005-0000-0000-0000E5370000}"/>
    <cellStyle name="Komma 5 2 2 2 2 2 2 2" xfId="8882" xr:uid="{00000000-0005-0000-0000-0000E6370000}"/>
    <cellStyle name="Komma 5 2 2 2 2 2 2 2 2" xfId="18588" xr:uid="{00000000-0005-0000-0000-0000E7370000}"/>
    <cellStyle name="Komma 5 2 2 2 2 2 2 3" xfId="13894" xr:uid="{00000000-0005-0000-0000-0000E8370000}"/>
    <cellStyle name="Komma 5 2 2 2 2 2 3" xfId="5450" xr:uid="{00000000-0005-0000-0000-0000E9370000}"/>
    <cellStyle name="Komma 5 2 2 2 2 2 3 2" xfId="10598" xr:uid="{00000000-0005-0000-0000-0000EA370000}"/>
    <cellStyle name="Komma 5 2 2 2 2 2 3 2 2" xfId="20152" xr:uid="{00000000-0005-0000-0000-0000EB370000}"/>
    <cellStyle name="Komma 5 2 2 2 2 2 3 3" xfId="15460" xr:uid="{00000000-0005-0000-0000-0000EC370000}"/>
    <cellStyle name="Komma 5 2 2 2 2 2 4" xfId="7166" xr:uid="{00000000-0005-0000-0000-0000ED370000}"/>
    <cellStyle name="Komma 5 2 2 2 2 2 4 2" xfId="17024" xr:uid="{00000000-0005-0000-0000-0000EE370000}"/>
    <cellStyle name="Komma 5 2 2 2 2 2 5" xfId="12326" xr:uid="{00000000-0005-0000-0000-0000EF370000}"/>
    <cellStyle name="Komma 5 2 2 2 2 3" xfId="2870" xr:uid="{00000000-0005-0000-0000-0000F0370000}"/>
    <cellStyle name="Komma 5 2 2 2 2 3 2" xfId="8024" xr:uid="{00000000-0005-0000-0000-0000F1370000}"/>
    <cellStyle name="Komma 5 2 2 2 2 3 2 2" xfId="17806" xr:uid="{00000000-0005-0000-0000-0000F2370000}"/>
    <cellStyle name="Komma 5 2 2 2 2 3 3" xfId="13112" xr:uid="{00000000-0005-0000-0000-0000F3370000}"/>
    <cellStyle name="Komma 5 2 2 2 2 4" xfId="4592" xr:uid="{00000000-0005-0000-0000-0000F4370000}"/>
    <cellStyle name="Komma 5 2 2 2 2 4 2" xfId="9740" xr:uid="{00000000-0005-0000-0000-0000F5370000}"/>
    <cellStyle name="Komma 5 2 2 2 2 4 2 2" xfId="19370" xr:uid="{00000000-0005-0000-0000-0000F6370000}"/>
    <cellStyle name="Komma 5 2 2 2 2 4 3" xfId="14678" xr:uid="{00000000-0005-0000-0000-0000F7370000}"/>
    <cellStyle name="Komma 5 2 2 2 2 5" xfId="6308" xr:uid="{00000000-0005-0000-0000-0000F8370000}"/>
    <cellStyle name="Komma 5 2 2 2 2 5 2" xfId="16242" xr:uid="{00000000-0005-0000-0000-0000F9370000}"/>
    <cellStyle name="Komma 5 2 2 2 2 6" xfId="11462" xr:uid="{00000000-0005-0000-0000-0000FA370000}"/>
    <cellStyle name="Komma 5 2 2 2 3" xfId="1980" xr:uid="{00000000-0005-0000-0000-0000FB370000}"/>
    <cellStyle name="Komma 5 2 2 2 3 2" xfId="3731" xr:uid="{00000000-0005-0000-0000-0000FC370000}"/>
    <cellStyle name="Komma 5 2 2 2 3 2 2" xfId="8881" xr:uid="{00000000-0005-0000-0000-0000FD370000}"/>
    <cellStyle name="Komma 5 2 2 2 3 2 2 2" xfId="18587" xr:uid="{00000000-0005-0000-0000-0000FE370000}"/>
    <cellStyle name="Komma 5 2 2 2 3 2 3" xfId="13893" xr:uid="{00000000-0005-0000-0000-0000FF370000}"/>
    <cellStyle name="Komma 5 2 2 2 3 3" xfId="5449" xr:uid="{00000000-0005-0000-0000-000000380000}"/>
    <cellStyle name="Komma 5 2 2 2 3 3 2" xfId="10597" xr:uid="{00000000-0005-0000-0000-000001380000}"/>
    <cellStyle name="Komma 5 2 2 2 3 3 2 2" xfId="20151" xr:uid="{00000000-0005-0000-0000-000002380000}"/>
    <cellStyle name="Komma 5 2 2 2 3 3 3" xfId="15459" xr:uid="{00000000-0005-0000-0000-000003380000}"/>
    <cellStyle name="Komma 5 2 2 2 3 4" xfId="7165" xr:uid="{00000000-0005-0000-0000-000004380000}"/>
    <cellStyle name="Komma 5 2 2 2 3 4 2" xfId="17023" xr:uid="{00000000-0005-0000-0000-000005380000}"/>
    <cellStyle name="Komma 5 2 2 2 3 5" xfId="12325" xr:uid="{00000000-0005-0000-0000-000006380000}"/>
    <cellStyle name="Komma 5 2 2 2 4" xfId="2869" xr:uid="{00000000-0005-0000-0000-000007380000}"/>
    <cellStyle name="Komma 5 2 2 2 4 2" xfId="8023" xr:uid="{00000000-0005-0000-0000-000008380000}"/>
    <cellStyle name="Komma 5 2 2 2 4 2 2" xfId="17805" xr:uid="{00000000-0005-0000-0000-000009380000}"/>
    <cellStyle name="Komma 5 2 2 2 4 3" xfId="13111" xr:uid="{00000000-0005-0000-0000-00000A380000}"/>
    <cellStyle name="Komma 5 2 2 2 5" xfId="4591" xr:uid="{00000000-0005-0000-0000-00000B380000}"/>
    <cellStyle name="Komma 5 2 2 2 5 2" xfId="9739" xr:uid="{00000000-0005-0000-0000-00000C380000}"/>
    <cellStyle name="Komma 5 2 2 2 5 2 2" xfId="19369" xr:uid="{00000000-0005-0000-0000-00000D380000}"/>
    <cellStyle name="Komma 5 2 2 2 5 3" xfId="14677" xr:uid="{00000000-0005-0000-0000-00000E380000}"/>
    <cellStyle name="Komma 5 2 2 2 6" xfId="6307" xr:uid="{00000000-0005-0000-0000-00000F380000}"/>
    <cellStyle name="Komma 5 2 2 2 6 2" xfId="16241" xr:uid="{00000000-0005-0000-0000-000010380000}"/>
    <cellStyle name="Komma 5 2 2 2 7" xfId="11461" xr:uid="{00000000-0005-0000-0000-000011380000}"/>
    <cellStyle name="Komma 5 2 2 3" xfId="637" xr:uid="{00000000-0005-0000-0000-000012380000}"/>
    <cellStyle name="Komma 5 2 2 3 2" xfId="1982" xr:uid="{00000000-0005-0000-0000-000013380000}"/>
    <cellStyle name="Komma 5 2 2 3 2 2" xfId="3733" xr:uid="{00000000-0005-0000-0000-000014380000}"/>
    <cellStyle name="Komma 5 2 2 3 2 2 2" xfId="8883" xr:uid="{00000000-0005-0000-0000-000015380000}"/>
    <cellStyle name="Komma 5 2 2 3 2 2 2 2" xfId="18589" xr:uid="{00000000-0005-0000-0000-000016380000}"/>
    <cellStyle name="Komma 5 2 2 3 2 2 3" xfId="13895" xr:uid="{00000000-0005-0000-0000-000017380000}"/>
    <cellStyle name="Komma 5 2 2 3 2 3" xfId="5451" xr:uid="{00000000-0005-0000-0000-000018380000}"/>
    <cellStyle name="Komma 5 2 2 3 2 3 2" xfId="10599" xr:uid="{00000000-0005-0000-0000-000019380000}"/>
    <cellStyle name="Komma 5 2 2 3 2 3 2 2" xfId="20153" xr:uid="{00000000-0005-0000-0000-00001A380000}"/>
    <cellStyle name="Komma 5 2 2 3 2 3 3" xfId="15461" xr:uid="{00000000-0005-0000-0000-00001B380000}"/>
    <cellStyle name="Komma 5 2 2 3 2 4" xfId="7167" xr:uid="{00000000-0005-0000-0000-00001C380000}"/>
    <cellStyle name="Komma 5 2 2 3 2 4 2" xfId="17025" xr:uid="{00000000-0005-0000-0000-00001D380000}"/>
    <cellStyle name="Komma 5 2 2 3 2 5" xfId="12327" xr:uid="{00000000-0005-0000-0000-00001E380000}"/>
    <cellStyle name="Komma 5 2 2 3 3" xfId="2871" xr:uid="{00000000-0005-0000-0000-00001F380000}"/>
    <cellStyle name="Komma 5 2 2 3 3 2" xfId="8025" xr:uid="{00000000-0005-0000-0000-000020380000}"/>
    <cellStyle name="Komma 5 2 2 3 3 2 2" xfId="17807" xr:uid="{00000000-0005-0000-0000-000021380000}"/>
    <cellStyle name="Komma 5 2 2 3 3 3" xfId="13113" xr:uid="{00000000-0005-0000-0000-000022380000}"/>
    <cellStyle name="Komma 5 2 2 3 4" xfId="4593" xr:uid="{00000000-0005-0000-0000-000023380000}"/>
    <cellStyle name="Komma 5 2 2 3 4 2" xfId="9741" xr:uid="{00000000-0005-0000-0000-000024380000}"/>
    <cellStyle name="Komma 5 2 2 3 4 2 2" xfId="19371" xr:uid="{00000000-0005-0000-0000-000025380000}"/>
    <cellStyle name="Komma 5 2 2 3 4 3" xfId="14679" xr:uid="{00000000-0005-0000-0000-000026380000}"/>
    <cellStyle name="Komma 5 2 2 3 5" xfId="6309" xr:uid="{00000000-0005-0000-0000-000027380000}"/>
    <cellStyle name="Komma 5 2 2 3 5 2" xfId="16243" xr:uid="{00000000-0005-0000-0000-000028380000}"/>
    <cellStyle name="Komma 5 2 2 3 6" xfId="11463" xr:uid="{00000000-0005-0000-0000-000029380000}"/>
    <cellStyle name="Komma 5 2 2 4" xfId="638" xr:uid="{00000000-0005-0000-0000-00002A380000}"/>
    <cellStyle name="Komma 5 2 2 4 2" xfId="1983" xr:uid="{00000000-0005-0000-0000-00002B380000}"/>
    <cellStyle name="Komma 5 2 2 4 2 2" xfId="3734" xr:uid="{00000000-0005-0000-0000-00002C380000}"/>
    <cellStyle name="Komma 5 2 2 4 2 2 2" xfId="8884" xr:uid="{00000000-0005-0000-0000-00002D380000}"/>
    <cellStyle name="Komma 5 2 2 4 2 2 2 2" xfId="18590" xr:uid="{00000000-0005-0000-0000-00002E380000}"/>
    <cellStyle name="Komma 5 2 2 4 2 2 3" xfId="13896" xr:uid="{00000000-0005-0000-0000-00002F380000}"/>
    <cellStyle name="Komma 5 2 2 4 2 3" xfId="5452" xr:uid="{00000000-0005-0000-0000-000030380000}"/>
    <cellStyle name="Komma 5 2 2 4 2 3 2" xfId="10600" xr:uid="{00000000-0005-0000-0000-000031380000}"/>
    <cellStyle name="Komma 5 2 2 4 2 3 2 2" xfId="20154" xr:uid="{00000000-0005-0000-0000-000032380000}"/>
    <cellStyle name="Komma 5 2 2 4 2 3 3" xfId="15462" xr:uid="{00000000-0005-0000-0000-000033380000}"/>
    <cellStyle name="Komma 5 2 2 4 2 4" xfId="7168" xr:uid="{00000000-0005-0000-0000-000034380000}"/>
    <cellStyle name="Komma 5 2 2 4 2 4 2" xfId="17026" xr:uid="{00000000-0005-0000-0000-000035380000}"/>
    <cellStyle name="Komma 5 2 2 4 2 5" xfId="12328" xr:uid="{00000000-0005-0000-0000-000036380000}"/>
    <cellStyle name="Komma 5 2 2 4 3" xfId="2872" xr:uid="{00000000-0005-0000-0000-000037380000}"/>
    <cellStyle name="Komma 5 2 2 4 3 2" xfId="8026" xr:uid="{00000000-0005-0000-0000-000038380000}"/>
    <cellStyle name="Komma 5 2 2 4 3 2 2" xfId="17808" xr:uid="{00000000-0005-0000-0000-000039380000}"/>
    <cellStyle name="Komma 5 2 2 4 3 3" xfId="13114" xr:uid="{00000000-0005-0000-0000-00003A380000}"/>
    <cellStyle name="Komma 5 2 2 4 4" xfId="4594" xr:uid="{00000000-0005-0000-0000-00003B380000}"/>
    <cellStyle name="Komma 5 2 2 4 4 2" xfId="9742" xr:uid="{00000000-0005-0000-0000-00003C380000}"/>
    <cellStyle name="Komma 5 2 2 4 4 2 2" xfId="19372" xr:uid="{00000000-0005-0000-0000-00003D380000}"/>
    <cellStyle name="Komma 5 2 2 4 4 3" xfId="14680" xr:uid="{00000000-0005-0000-0000-00003E380000}"/>
    <cellStyle name="Komma 5 2 2 4 5" xfId="6310" xr:uid="{00000000-0005-0000-0000-00003F380000}"/>
    <cellStyle name="Komma 5 2 2 4 5 2" xfId="16244" xr:uid="{00000000-0005-0000-0000-000040380000}"/>
    <cellStyle name="Komma 5 2 2 4 6" xfId="11464" xr:uid="{00000000-0005-0000-0000-000041380000}"/>
    <cellStyle name="Komma 5 2 2 5" xfId="1979" xr:uid="{00000000-0005-0000-0000-000042380000}"/>
    <cellStyle name="Komma 5 2 2 5 2" xfId="3730" xr:uid="{00000000-0005-0000-0000-000043380000}"/>
    <cellStyle name="Komma 5 2 2 5 2 2" xfId="8880" xr:uid="{00000000-0005-0000-0000-000044380000}"/>
    <cellStyle name="Komma 5 2 2 5 2 2 2" xfId="18586" xr:uid="{00000000-0005-0000-0000-000045380000}"/>
    <cellStyle name="Komma 5 2 2 5 2 3" xfId="13892" xr:uid="{00000000-0005-0000-0000-000046380000}"/>
    <cellStyle name="Komma 5 2 2 5 3" xfId="5448" xr:uid="{00000000-0005-0000-0000-000047380000}"/>
    <cellStyle name="Komma 5 2 2 5 3 2" xfId="10596" xr:uid="{00000000-0005-0000-0000-000048380000}"/>
    <cellStyle name="Komma 5 2 2 5 3 2 2" xfId="20150" xr:uid="{00000000-0005-0000-0000-000049380000}"/>
    <cellStyle name="Komma 5 2 2 5 3 3" xfId="15458" xr:uid="{00000000-0005-0000-0000-00004A380000}"/>
    <cellStyle name="Komma 5 2 2 5 4" xfId="7164" xr:uid="{00000000-0005-0000-0000-00004B380000}"/>
    <cellStyle name="Komma 5 2 2 5 4 2" xfId="17022" xr:uid="{00000000-0005-0000-0000-00004C380000}"/>
    <cellStyle name="Komma 5 2 2 5 5" xfId="12324" xr:uid="{00000000-0005-0000-0000-00004D380000}"/>
    <cellStyle name="Komma 5 2 2 6" xfId="2868" xr:uid="{00000000-0005-0000-0000-00004E380000}"/>
    <cellStyle name="Komma 5 2 2 6 2" xfId="8022" xr:uid="{00000000-0005-0000-0000-00004F380000}"/>
    <cellStyle name="Komma 5 2 2 6 2 2" xfId="17804" xr:uid="{00000000-0005-0000-0000-000050380000}"/>
    <cellStyle name="Komma 5 2 2 6 3" xfId="13110" xr:uid="{00000000-0005-0000-0000-000051380000}"/>
    <cellStyle name="Komma 5 2 2 7" xfId="4590" xr:uid="{00000000-0005-0000-0000-000052380000}"/>
    <cellStyle name="Komma 5 2 2 7 2" xfId="9738" xr:uid="{00000000-0005-0000-0000-000053380000}"/>
    <cellStyle name="Komma 5 2 2 7 2 2" xfId="19368" xr:uid="{00000000-0005-0000-0000-000054380000}"/>
    <cellStyle name="Komma 5 2 2 7 3" xfId="14676" xr:uid="{00000000-0005-0000-0000-000055380000}"/>
    <cellStyle name="Komma 5 2 2 8" xfId="6306" xr:uid="{00000000-0005-0000-0000-000056380000}"/>
    <cellStyle name="Komma 5 2 2 8 2" xfId="16240" xr:uid="{00000000-0005-0000-0000-000057380000}"/>
    <cellStyle name="Komma 5 2 2 9" xfId="11460" xr:uid="{00000000-0005-0000-0000-000058380000}"/>
    <cellStyle name="Komma 5 2 3" xfId="639" xr:uid="{00000000-0005-0000-0000-000059380000}"/>
    <cellStyle name="Komma 5 2 3 2" xfId="640" xr:uid="{00000000-0005-0000-0000-00005A380000}"/>
    <cellStyle name="Komma 5 2 3 2 2" xfId="1985" xr:uid="{00000000-0005-0000-0000-00005B380000}"/>
    <cellStyle name="Komma 5 2 3 2 2 2" xfId="3736" xr:uid="{00000000-0005-0000-0000-00005C380000}"/>
    <cellStyle name="Komma 5 2 3 2 2 2 2" xfId="8886" xr:uid="{00000000-0005-0000-0000-00005D380000}"/>
    <cellStyle name="Komma 5 2 3 2 2 2 2 2" xfId="18592" xr:uid="{00000000-0005-0000-0000-00005E380000}"/>
    <cellStyle name="Komma 5 2 3 2 2 2 3" xfId="13898" xr:uid="{00000000-0005-0000-0000-00005F380000}"/>
    <cellStyle name="Komma 5 2 3 2 2 3" xfId="5454" xr:uid="{00000000-0005-0000-0000-000060380000}"/>
    <cellStyle name="Komma 5 2 3 2 2 3 2" xfId="10602" xr:uid="{00000000-0005-0000-0000-000061380000}"/>
    <cellStyle name="Komma 5 2 3 2 2 3 2 2" xfId="20156" xr:uid="{00000000-0005-0000-0000-000062380000}"/>
    <cellStyle name="Komma 5 2 3 2 2 3 3" xfId="15464" xr:uid="{00000000-0005-0000-0000-000063380000}"/>
    <cellStyle name="Komma 5 2 3 2 2 4" xfId="7170" xr:uid="{00000000-0005-0000-0000-000064380000}"/>
    <cellStyle name="Komma 5 2 3 2 2 4 2" xfId="17028" xr:uid="{00000000-0005-0000-0000-000065380000}"/>
    <cellStyle name="Komma 5 2 3 2 2 5" xfId="12330" xr:uid="{00000000-0005-0000-0000-000066380000}"/>
    <cellStyle name="Komma 5 2 3 2 3" xfId="2874" xr:uid="{00000000-0005-0000-0000-000067380000}"/>
    <cellStyle name="Komma 5 2 3 2 3 2" xfId="8028" xr:uid="{00000000-0005-0000-0000-000068380000}"/>
    <cellStyle name="Komma 5 2 3 2 3 2 2" xfId="17810" xr:uid="{00000000-0005-0000-0000-000069380000}"/>
    <cellStyle name="Komma 5 2 3 2 3 3" xfId="13116" xr:uid="{00000000-0005-0000-0000-00006A380000}"/>
    <cellStyle name="Komma 5 2 3 2 4" xfId="4596" xr:uid="{00000000-0005-0000-0000-00006B380000}"/>
    <cellStyle name="Komma 5 2 3 2 4 2" xfId="9744" xr:uid="{00000000-0005-0000-0000-00006C380000}"/>
    <cellStyle name="Komma 5 2 3 2 4 2 2" xfId="19374" xr:uid="{00000000-0005-0000-0000-00006D380000}"/>
    <cellStyle name="Komma 5 2 3 2 4 3" xfId="14682" xr:uid="{00000000-0005-0000-0000-00006E380000}"/>
    <cellStyle name="Komma 5 2 3 2 5" xfId="6312" xr:uid="{00000000-0005-0000-0000-00006F380000}"/>
    <cellStyle name="Komma 5 2 3 2 5 2" xfId="16246" xr:uid="{00000000-0005-0000-0000-000070380000}"/>
    <cellStyle name="Komma 5 2 3 2 6" xfId="11466" xr:uid="{00000000-0005-0000-0000-000071380000}"/>
    <cellStyle name="Komma 5 2 3 3" xfId="1984" xr:uid="{00000000-0005-0000-0000-000072380000}"/>
    <cellStyle name="Komma 5 2 3 3 2" xfId="3735" xr:uid="{00000000-0005-0000-0000-000073380000}"/>
    <cellStyle name="Komma 5 2 3 3 2 2" xfId="8885" xr:uid="{00000000-0005-0000-0000-000074380000}"/>
    <cellStyle name="Komma 5 2 3 3 2 2 2" xfId="18591" xr:uid="{00000000-0005-0000-0000-000075380000}"/>
    <cellStyle name="Komma 5 2 3 3 2 3" xfId="13897" xr:uid="{00000000-0005-0000-0000-000076380000}"/>
    <cellStyle name="Komma 5 2 3 3 3" xfId="5453" xr:uid="{00000000-0005-0000-0000-000077380000}"/>
    <cellStyle name="Komma 5 2 3 3 3 2" xfId="10601" xr:uid="{00000000-0005-0000-0000-000078380000}"/>
    <cellStyle name="Komma 5 2 3 3 3 2 2" xfId="20155" xr:uid="{00000000-0005-0000-0000-000079380000}"/>
    <cellStyle name="Komma 5 2 3 3 3 3" xfId="15463" xr:uid="{00000000-0005-0000-0000-00007A380000}"/>
    <cellStyle name="Komma 5 2 3 3 4" xfId="7169" xr:uid="{00000000-0005-0000-0000-00007B380000}"/>
    <cellStyle name="Komma 5 2 3 3 4 2" xfId="17027" xr:uid="{00000000-0005-0000-0000-00007C380000}"/>
    <cellStyle name="Komma 5 2 3 3 5" xfId="12329" xr:uid="{00000000-0005-0000-0000-00007D380000}"/>
    <cellStyle name="Komma 5 2 3 4" xfId="2873" xr:uid="{00000000-0005-0000-0000-00007E380000}"/>
    <cellStyle name="Komma 5 2 3 4 2" xfId="8027" xr:uid="{00000000-0005-0000-0000-00007F380000}"/>
    <cellStyle name="Komma 5 2 3 4 2 2" xfId="17809" xr:uid="{00000000-0005-0000-0000-000080380000}"/>
    <cellStyle name="Komma 5 2 3 4 3" xfId="13115" xr:uid="{00000000-0005-0000-0000-000081380000}"/>
    <cellStyle name="Komma 5 2 3 5" xfId="4595" xr:uid="{00000000-0005-0000-0000-000082380000}"/>
    <cellStyle name="Komma 5 2 3 5 2" xfId="9743" xr:uid="{00000000-0005-0000-0000-000083380000}"/>
    <cellStyle name="Komma 5 2 3 5 2 2" xfId="19373" xr:uid="{00000000-0005-0000-0000-000084380000}"/>
    <cellStyle name="Komma 5 2 3 5 3" xfId="14681" xr:uid="{00000000-0005-0000-0000-000085380000}"/>
    <cellStyle name="Komma 5 2 3 6" xfId="6311" xr:uid="{00000000-0005-0000-0000-000086380000}"/>
    <cellStyle name="Komma 5 2 3 6 2" xfId="16245" xr:uid="{00000000-0005-0000-0000-000087380000}"/>
    <cellStyle name="Komma 5 2 3 7" xfId="11465" xr:uid="{00000000-0005-0000-0000-000088380000}"/>
    <cellStyle name="Komma 5 2 4" xfId="641" xr:uid="{00000000-0005-0000-0000-000089380000}"/>
    <cellStyle name="Komma 5 2 4 2" xfId="1986" xr:uid="{00000000-0005-0000-0000-00008A380000}"/>
    <cellStyle name="Komma 5 2 4 2 2" xfId="3737" xr:uid="{00000000-0005-0000-0000-00008B380000}"/>
    <cellStyle name="Komma 5 2 4 2 2 2" xfId="8887" xr:uid="{00000000-0005-0000-0000-00008C380000}"/>
    <cellStyle name="Komma 5 2 4 2 2 2 2" xfId="18593" xr:uid="{00000000-0005-0000-0000-00008D380000}"/>
    <cellStyle name="Komma 5 2 4 2 2 3" xfId="13899" xr:uid="{00000000-0005-0000-0000-00008E380000}"/>
    <cellStyle name="Komma 5 2 4 2 3" xfId="5455" xr:uid="{00000000-0005-0000-0000-00008F380000}"/>
    <cellStyle name="Komma 5 2 4 2 3 2" xfId="10603" xr:uid="{00000000-0005-0000-0000-000090380000}"/>
    <cellStyle name="Komma 5 2 4 2 3 2 2" xfId="20157" xr:uid="{00000000-0005-0000-0000-000091380000}"/>
    <cellStyle name="Komma 5 2 4 2 3 3" xfId="15465" xr:uid="{00000000-0005-0000-0000-000092380000}"/>
    <cellStyle name="Komma 5 2 4 2 4" xfId="7171" xr:uid="{00000000-0005-0000-0000-000093380000}"/>
    <cellStyle name="Komma 5 2 4 2 4 2" xfId="17029" xr:uid="{00000000-0005-0000-0000-000094380000}"/>
    <cellStyle name="Komma 5 2 4 2 5" xfId="12331" xr:uid="{00000000-0005-0000-0000-000095380000}"/>
    <cellStyle name="Komma 5 2 4 3" xfId="2875" xr:uid="{00000000-0005-0000-0000-000096380000}"/>
    <cellStyle name="Komma 5 2 4 3 2" xfId="8029" xr:uid="{00000000-0005-0000-0000-000097380000}"/>
    <cellStyle name="Komma 5 2 4 3 2 2" xfId="17811" xr:uid="{00000000-0005-0000-0000-000098380000}"/>
    <cellStyle name="Komma 5 2 4 3 3" xfId="13117" xr:uid="{00000000-0005-0000-0000-000099380000}"/>
    <cellStyle name="Komma 5 2 4 4" xfId="4597" xr:uid="{00000000-0005-0000-0000-00009A380000}"/>
    <cellStyle name="Komma 5 2 4 4 2" xfId="9745" xr:uid="{00000000-0005-0000-0000-00009B380000}"/>
    <cellStyle name="Komma 5 2 4 4 2 2" xfId="19375" xr:uid="{00000000-0005-0000-0000-00009C380000}"/>
    <cellStyle name="Komma 5 2 4 4 3" xfId="14683" xr:uid="{00000000-0005-0000-0000-00009D380000}"/>
    <cellStyle name="Komma 5 2 4 5" xfId="6313" xr:uid="{00000000-0005-0000-0000-00009E380000}"/>
    <cellStyle name="Komma 5 2 4 5 2" xfId="16247" xr:uid="{00000000-0005-0000-0000-00009F380000}"/>
    <cellStyle name="Komma 5 2 4 6" xfId="11467" xr:uid="{00000000-0005-0000-0000-0000A0380000}"/>
    <cellStyle name="Komma 5 2 5" xfId="642" xr:uid="{00000000-0005-0000-0000-0000A1380000}"/>
    <cellStyle name="Komma 5 2 5 2" xfId="1987" xr:uid="{00000000-0005-0000-0000-0000A2380000}"/>
    <cellStyle name="Komma 5 2 5 2 2" xfId="3738" xr:uid="{00000000-0005-0000-0000-0000A3380000}"/>
    <cellStyle name="Komma 5 2 5 2 2 2" xfId="8888" xr:uid="{00000000-0005-0000-0000-0000A4380000}"/>
    <cellStyle name="Komma 5 2 5 2 2 2 2" xfId="18594" xr:uid="{00000000-0005-0000-0000-0000A5380000}"/>
    <cellStyle name="Komma 5 2 5 2 2 3" xfId="13900" xr:uid="{00000000-0005-0000-0000-0000A6380000}"/>
    <cellStyle name="Komma 5 2 5 2 3" xfId="5456" xr:uid="{00000000-0005-0000-0000-0000A7380000}"/>
    <cellStyle name="Komma 5 2 5 2 3 2" xfId="10604" xr:uid="{00000000-0005-0000-0000-0000A8380000}"/>
    <cellStyle name="Komma 5 2 5 2 3 2 2" xfId="20158" xr:uid="{00000000-0005-0000-0000-0000A9380000}"/>
    <cellStyle name="Komma 5 2 5 2 3 3" xfId="15466" xr:uid="{00000000-0005-0000-0000-0000AA380000}"/>
    <cellStyle name="Komma 5 2 5 2 4" xfId="7172" xr:uid="{00000000-0005-0000-0000-0000AB380000}"/>
    <cellStyle name="Komma 5 2 5 2 4 2" xfId="17030" xr:uid="{00000000-0005-0000-0000-0000AC380000}"/>
    <cellStyle name="Komma 5 2 5 2 5" xfId="12332" xr:uid="{00000000-0005-0000-0000-0000AD380000}"/>
    <cellStyle name="Komma 5 2 5 3" xfId="2876" xr:uid="{00000000-0005-0000-0000-0000AE380000}"/>
    <cellStyle name="Komma 5 2 5 3 2" xfId="8030" xr:uid="{00000000-0005-0000-0000-0000AF380000}"/>
    <cellStyle name="Komma 5 2 5 3 2 2" xfId="17812" xr:uid="{00000000-0005-0000-0000-0000B0380000}"/>
    <cellStyle name="Komma 5 2 5 3 3" xfId="13118" xr:uid="{00000000-0005-0000-0000-0000B1380000}"/>
    <cellStyle name="Komma 5 2 5 4" xfId="4598" xr:uid="{00000000-0005-0000-0000-0000B2380000}"/>
    <cellStyle name="Komma 5 2 5 4 2" xfId="9746" xr:uid="{00000000-0005-0000-0000-0000B3380000}"/>
    <cellStyle name="Komma 5 2 5 4 2 2" xfId="19376" xr:uid="{00000000-0005-0000-0000-0000B4380000}"/>
    <cellStyle name="Komma 5 2 5 4 3" xfId="14684" xr:uid="{00000000-0005-0000-0000-0000B5380000}"/>
    <cellStyle name="Komma 5 2 5 5" xfId="6314" xr:uid="{00000000-0005-0000-0000-0000B6380000}"/>
    <cellStyle name="Komma 5 2 5 5 2" xfId="16248" xr:uid="{00000000-0005-0000-0000-0000B7380000}"/>
    <cellStyle name="Komma 5 2 5 6" xfId="11468" xr:uid="{00000000-0005-0000-0000-0000B8380000}"/>
    <cellStyle name="Komma 5 2 6" xfId="1978" xr:uid="{00000000-0005-0000-0000-0000B9380000}"/>
    <cellStyle name="Komma 5 2 6 2" xfId="3729" xr:uid="{00000000-0005-0000-0000-0000BA380000}"/>
    <cellStyle name="Komma 5 2 6 2 2" xfId="8879" xr:uid="{00000000-0005-0000-0000-0000BB380000}"/>
    <cellStyle name="Komma 5 2 6 2 2 2" xfId="18585" xr:uid="{00000000-0005-0000-0000-0000BC380000}"/>
    <cellStyle name="Komma 5 2 6 2 3" xfId="13891" xr:uid="{00000000-0005-0000-0000-0000BD380000}"/>
    <cellStyle name="Komma 5 2 6 3" xfId="5447" xr:uid="{00000000-0005-0000-0000-0000BE380000}"/>
    <cellStyle name="Komma 5 2 6 3 2" xfId="10595" xr:uid="{00000000-0005-0000-0000-0000BF380000}"/>
    <cellStyle name="Komma 5 2 6 3 2 2" xfId="20149" xr:uid="{00000000-0005-0000-0000-0000C0380000}"/>
    <cellStyle name="Komma 5 2 6 3 3" xfId="15457" xr:uid="{00000000-0005-0000-0000-0000C1380000}"/>
    <cellStyle name="Komma 5 2 6 4" xfId="7163" xr:uid="{00000000-0005-0000-0000-0000C2380000}"/>
    <cellStyle name="Komma 5 2 6 4 2" xfId="17021" xr:uid="{00000000-0005-0000-0000-0000C3380000}"/>
    <cellStyle name="Komma 5 2 6 5" xfId="12323" xr:uid="{00000000-0005-0000-0000-0000C4380000}"/>
    <cellStyle name="Komma 5 2 7" xfId="2867" xr:uid="{00000000-0005-0000-0000-0000C5380000}"/>
    <cellStyle name="Komma 5 2 7 2" xfId="8021" xr:uid="{00000000-0005-0000-0000-0000C6380000}"/>
    <cellStyle name="Komma 5 2 7 2 2" xfId="17803" xr:uid="{00000000-0005-0000-0000-0000C7380000}"/>
    <cellStyle name="Komma 5 2 7 3" xfId="13109" xr:uid="{00000000-0005-0000-0000-0000C8380000}"/>
    <cellStyle name="Komma 5 2 8" xfId="4589" xr:uid="{00000000-0005-0000-0000-0000C9380000}"/>
    <cellStyle name="Komma 5 2 8 2" xfId="9737" xr:uid="{00000000-0005-0000-0000-0000CA380000}"/>
    <cellStyle name="Komma 5 2 8 2 2" xfId="19367" xr:uid="{00000000-0005-0000-0000-0000CB380000}"/>
    <cellStyle name="Komma 5 2 8 3" xfId="14675" xr:uid="{00000000-0005-0000-0000-0000CC380000}"/>
    <cellStyle name="Komma 5 2 9" xfId="6305" xr:uid="{00000000-0005-0000-0000-0000CD380000}"/>
    <cellStyle name="Komma 5 2 9 2" xfId="16239" xr:uid="{00000000-0005-0000-0000-0000CE380000}"/>
    <cellStyle name="Komma 5 3" xfId="643" xr:uid="{00000000-0005-0000-0000-0000CF380000}"/>
    <cellStyle name="Komma 5 3 10" xfId="11469" xr:uid="{00000000-0005-0000-0000-0000D0380000}"/>
    <cellStyle name="Komma 5 3 2" xfId="644" xr:uid="{00000000-0005-0000-0000-0000D1380000}"/>
    <cellStyle name="Komma 5 3 2 2" xfId="645" xr:uid="{00000000-0005-0000-0000-0000D2380000}"/>
    <cellStyle name="Komma 5 3 2 2 2" xfId="646" xr:uid="{00000000-0005-0000-0000-0000D3380000}"/>
    <cellStyle name="Komma 5 3 2 2 2 2" xfId="1991" xr:uid="{00000000-0005-0000-0000-0000D4380000}"/>
    <cellStyle name="Komma 5 3 2 2 2 2 2" xfId="3742" xr:uid="{00000000-0005-0000-0000-0000D5380000}"/>
    <cellStyle name="Komma 5 3 2 2 2 2 2 2" xfId="8892" xr:uid="{00000000-0005-0000-0000-0000D6380000}"/>
    <cellStyle name="Komma 5 3 2 2 2 2 2 2 2" xfId="18598" xr:uid="{00000000-0005-0000-0000-0000D7380000}"/>
    <cellStyle name="Komma 5 3 2 2 2 2 2 3" xfId="13904" xr:uid="{00000000-0005-0000-0000-0000D8380000}"/>
    <cellStyle name="Komma 5 3 2 2 2 2 3" xfId="5460" xr:uid="{00000000-0005-0000-0000-0000D9380000}"/>
    <cellStyle name="Komma 5 3 2 2 2 2 3 2" xfId="10608" xr:uid="{00000000-0005-0000-0000-0000DA380000}"/>
    <cellStyle name="Komma 5 3 2 2 2 2 3 2 2" xfId="20162" xr:uid="{00000000-0005-0000-0000-0000DB380000}"/>
    <cellStyle name="Komma 5 3 2 2 2 2 3 3" xfId="15470" xr:uid="{00000000-0005-0000-0000-0000DC380000}"/>
    <cellStyle name="Komma 5 3 2 2 2 2 4" xfId="7176" xr:uid="{00000000-0005-0000-0000-0000DD380000}"/>
    <cellStyle name="Komma 5 3 2 2 2 2 4 2" xfId="17034" xr:uid="{00000000-0005-0000-0000-0000DE380000}"/>
    <cellStyle name="Komma 5 3 2 2 2 2 5" xfId="12336" xr:uid="{00000000-0005-0000-0000-0000DF380000}"/>
    <cellStyle name="Komma 5 3 2 2 2 3" xfId="2880" xr:uid="{00000000-0005-0000-0000-0000E0380000}"/>
    <cellStyle name="Komma 5 3 2 2 2 3 2" xfId="8034" xr:uid="{00000000-0005-0000-0000-0000E1380000}"/>
    <cellStyle name="Komma 5 3 2 2 2 3 2 2" xfId="17816" xr:uid="{00000000-0005-0000-0000-0000E2380000}"/>
    <cellStyle name="Komma 5 3 2 2 2 3 3" xfId="13122" xr:uid="{00000000-0005-0000-0000-0000E3380000}"/>
    <cellStyle name="Komma 5 3 2 2 2 4" xfId="4602" xr:uid="{00000000-0005-0000-0000-0000E4380000}"/>
    <cellStyle name="Komma 5 3 2 2 2 4 2" xfId="9750" xr:uid="{00000000-0005-0000-0000-0000E5380000}"/>
    <cellStyle name="Komma 5 3 2 2 2 4 2 2" xfId="19380" xr:uid="{00000000-0005-0000-0000-0000E6380000}"/>
    <cellStyle name="Komma 5 3 2 2 2 4 3" xfId="14688" xr:uid="{00000000-0005-0000-0000-0000E7380000}"/>
    <cellStyle name="Komma 5 3 2 2 2 5" xfId="6318" xr:uid="{00000000-0005-0000-0000-0000E8380000}"/>
    <cellStyle name="Komma 5 3 2 2 2 5 2" xfId="16252" xr:uid="{00000000-0005-0000-0000-0000E9380000}"/>
    <cellStyle name="Komma 5 3 2 2 2 6" xfId="11472" xr:uid="{00000000-0005-0000-0000-0000EA380000}"/>
    <cellStyle name="Komma 5 3 2 2 3" xfId="1990" xr:uid="{00000000-0005-0000-0000-0000EB380000}"/>
    <cellStyle name="Komma 5 3 2 2 3 2" xfId="3741" xr:uid="{00000000-0005-0000-0000-0000EC380000}"/>
    <cellStyle name="Komma 5 3 2 2 3 2 2" xfId="8891" xr:uid="{00000000-0005-0000-0000-0000ED380000}"/>
    <cellStyle name="Komma 5 3 2 2 3 2 2 2" xfId="18597" xr:uid="{00000000-0005-0000-0000-0000EE380000}"/>
    <cellStyle name="Komma 5 3 2 2 3 2 3" xfId="13903" xr:uid="{00000000-0005-0000-0000-0000EF380000}"/>
    <cellStyle name="Komma 5 3 2 2 3 3" xfId="5459" xr:uid="{00000000-0005-0000-0000-0000F0380000}"/>
    <cellStyle name="Komma 5 3 2 2 3 3 2" xfId="10607" xr:uid="{00000000-0005-0000-0000-0000F1380000}"/>
    <cellStyle name="Komma 5 3 2 2 3 3 2 2" xfId="20161" xr:uid="{00000000-0005-0000-0000-0000F2380000}"/>
    <cellStyle name="Komma 5 3 2 2 3 3 3" xfId="15469" xr:uid="{00000000-0005-0000-0000-0000F3380000}"/>
    <cellStyle name="Komma 5 3 2 2 3 4" xfId="7175" xr:uid="{00000000-0005-0000-0000-0000F4380000}"/>
    <cellStyle name="Komma 5 3 2 2 3 4 2" xfId="17033" xr:uid="{00000000-0005-0000-0000-0000F5380000}"/>
    <cellStyle name="Komma 5 3 2 2 3 5" xfId="12335" xr:uid="{00000000-0005-0000-0000-0000F6380000}"/>
    <cellStyle name="Komma 5 3 2 2 4" xfId="2879" xr:uid="{00000000-0005-0000-0000-0000F7380000}"/>
    <cellStyle name="Komma 5 3 2 2 4 2" xfId="8033" xr:uid="{00000000-0005-0000-0000-0000F8380000}"/>
    <cellStyle name="Komma 5 3 2 2 4 2 2" xfId="17815" xr:uid="{00000000-0005-0000-0000-0000F9380000}"/>
    <cellStyle name="Komma 5 3 2 2 4 3" xfId="13121" xr:uid="{00000000-0005-0000-0000-0000FA380000}"/>
    <cellStyle name="Komma 5 3 2 2 5" xfId="4601" xr:uid="{00000000-0005-0000-0000-0000FB380000}"/>
    <cellStyle name="Komma 5 3 2 2 5 2" xfId="9749" xr:uid="{00000000-0005-0000-0000-0000FC380000}"/>
    <cellStyle name="Komma 5 3 2 2 5 2 2" xfId="19379" xr:uid="{00000000-0005-0000-0000-0000FD380000}"/>
    <cellStyle name="Komma 5 3 2 2 5 3" xfId="14687" xr:uid="{00000000-0005-0000-0000-0000FE380000}"/>
    <cellStyle name="Komma 5 3 2 2 6" xfId="6317" xr:uid="{00000000-0005-0000-0000-0000FF380000}"/>
    <cellStyle name="Komma 5 3 2 2 6 2" xfId="16251" xr:uid="{00000000-0005-0000-0000-000000390000}"/>
    <cellStyle name="Komma 5 3 2 2 7" xfId="11471" xr:uid="{00000000-0005-0000-0000-000001390000}"/>
    <cellStyle name="Komma 5 3 2 3" xfId="647" xr:uid="{00000000-0005-0000-0000-000002390000}"/>
    <cellStyle name="Komma 5 3 2 3 2" xfId="1992" xr:uid="{00000000-0005-0000-0000-000003390000}"/>
    <cellStyle name="Komma 5 3 2 3 2 2" xfId="3743" xr:uid="{00000000-0005-0000-0000-000004390000}"/>
    <cellStyle name="Komma 5 3 2 3 2 2 2" xfId="8893" xr:uid="{00000000-0005-0000-0000-000005390000}"/>
    <cellStyle name="Komma 5 3 2 3 2 2 2 2" xfId="18599" xr:uid="{00000000-0005-0000-0000-000006390000}"/>
    <cellStyle name="Komma 5 3 2 3 2 2 3" xfId="13905" xr:uid="{00000000-0005-0000-0000-000007390000}"/>
    <cellStyle name="Komma 5 3 2 3 2 3" xfId="5461" xr:uid="{00000000-0005-0000-0000-000008390000}"/>
    <cellStyle name="Komma 5 3 2 3 2 3 2" xfId="10609" xr:uid="{00000000-0005-0000-0000-000009390000}"/>
    <cellStyle name="Komma 5 3 2 3 2 3 2 2" xfId="20163" xr:uid="{00000000-0005-0000-0000-00000A390000}"/>
    <cellStyle name="Komma 5 3 2 3 2 3 3" xfId="15471" xr:uid="{00000000-0005-0000-0000-00000B390000}"/>
    <cellStyle name="Komma 5 3 2 3 2 4" xfId="7177" xr:uid="{00000000-0005-0000-0000-00000C390000}"/>
    <cellStyle name="Komma 5 3 2 3 2 4 2" xfId="17035" xr:uid="{00000000-0005-0000-0000-00000D390000}"/>
    <cellStyle name="Komma 5 3 2 3 2 5" xfId="12337" xr:uid="{00000000-0005-0000-0000-00000E390000}"/>
    <cellStyle name="Komma 5 3 2 3 3" xfId="2881" xr:uid="{00000000-0005-0000-0000-00000F390000}"/>
    <cellStyle name="Komma 5 3 2 3 3 2" xfId="8035" xr:uid="{00000000-0005-0000-0000-000010390000}"/>
    <cellStyle name="Komma 5 3 2 3 3 2 2" xfId="17817" xr:uid="{00000000-0005-0000-0000-000011390000}"/>
    <cellStyle name="Komma 5 3 2 3 3 3" xfId="13123" xr:uid="{00000000-0005-0000-0000-000012390000}"/>
    <cellStyle name="Komma 5 3 2 3 4" xfId="4603" xr:uid="{00000000-0005-0000-0000-000013390000}"/>
    <cellStyle name="Komma 5 3 2 3 4 2" xfId="9751" xr:uid="{00000000-0005-0000-0000-000014390000}"/>
    <cellStyle name="Komma 5 3 2 3 4 2 2" xfId="19381" xr:uid="{00000000-0005-0000-0000-000015390000}"/>
    <cellStyle name="Komma 5 3 2 3 4 3" xfId="14689" xr:uid="{00000000-0005-0000-0000-000016390000}"/>
    <cellStyle name="Komma 5 3 2 3 5" xfId="6319" xr:uid="{00000000-0005-0000-0000-000017390000}"/>
    <cellStyle name="Komma 5 3 2 3 5 2" xfId="16253" xr:uid="{00000000-0005-0000-0000-000018390000}"/>
    <cellStyle name="Komma 5 3 2 3 6" xfId="11473" xr:uid="{00000000-0005-0000-0000-000019390000}"/>
    <cellStyle name="Komma 5 3 2 4" xfId="648" xr:uid="{00000000-0005-0000-0000-00001A390000}"/>
    <cellStyle name="Komma 5 3 2 4 2" xfId="1993" xr:uid="{00000000-0005-0000-0000-00001B390000}"/>
    <cellStyle name="Komma 5 3 2 4 2 2" xfId="3744" xr:uid="{00000000-0005-0000-0000-00001C390000}"/>
    <cellStyle name="Komma 5 3 2 4 2 2 2" xfId="8894" xr:uid="{00000000-0005-0000-0000-00001D390000}"/>
    <cellStyle name="Komma 5 3 2 4 2 2 2 2" xfId="18600" xr:uid="{00000000-0005-0000-0000-00001E390000}"/>
    <cellStyle name="Komma 5 3 2 4 2 2 3" xfId="13906" xr:uid="{00000000-0005-0000-0000-00001F390000}"/>
    <cellStyle name="Komma 5 3 2 4 2 3" xfId="5462" xr:uid="{00000000-0005-0000-0000-000020390000}"/>
    <cellStyle name="Komma 5 3 2 4 2 3 2" xfId="10610" xr:uid="{00000000-0005-0000-0000-000021390000}"/>
    <cellStyle name="Komma 5 3 2 4 2 3 2 2" xfId="20164" xr:uid="{00000000-0005-0000-0000-000022390000}"/>
    <cellStyle name="Komma 5 3 2 4 2 3 3" xfId="15472" xr:uid="{00000000-0005-0000-0000-000023390000}"/>
    <cellStyle name="Komma 5 3 2 4 2 4" xfId="7178" xr:uid="{00000000-0005-0000-0000-000024390000}"/>
    <cellStyle name="Komma 5 3 2 4 2 4 2" xfId="17036" xr:uid="{00000000-0005-0000-0000-000025390000}"/>
    <cellStyle name="Komma 5 3 2 4 2 5" xfId="12338" xr:uid="{00000000-0005-0000-0000-000026390000}"/>
    <cellStyle name="Komma 5 3 2 4 3" xfId="2882" xr:uid="{00000000-0005-0000-0000-000027390000}"/>
    <cellStyle name="Komma 5 3 2 4 3 2" xfId="8036" xr:uid="{00000000-0005-0000-0000-000028390000}"/>
    <cellStyle name="Komma 5 3 2 4 3 2 2" xfId="17818" xr:uid="{00000000-0005-0000-0000-000029390000}"/>
    <cellStyle name="Komma 5 3 2 4 3 3" xfId="13124" xr:uid="{00000000-0005-0000-0000-00002A390000}"/>
    <cellStyle name="Komma 5 3 2 4 4" xfId="4604" xr:uid="{00000000-0005-0000-0000-00002B390000}"/>
    <cellStyle name="Komma 5 3 2 4 4 2" xfId="9752" xr:uid="{00000000-0005-0000-0000-00002C390000}"/>
    <cellStyle name="Komma 5 3 2 4 4 2 2" xfId="19382" xr:uid="{00000000-0005-0000-0000-00002D390000}"/>
    <cellStyle name="Komma 5 3 2 4 4 3" xfId="14690" xr:uid="{00000000-0005-0000-0000-00002E390000}"/>
    <cellStyle name="Komma 5 3 2 4 5" xfId="6320" xr:uid="{00000000-0005-0000-0000-00002F390000}"/>
    <cellStyle name="Komma 5 3 2 4 5 2" xfId="16254" xr:uid="{00000000-0005-0000-0000-000030390000}"/>
    <cellStyle name="Komma 5 3 2 4 6" xfId="11474" xr:uid="{00000000-0005-0000-0000-000031390000}"/>
    <cellStyle name="Komma 5 3 2 5" xfId="1989" xr:uid="{00000000-0005-0000-0000-000032390000}"/>
    <cellStyle name="Komma 5 3 2 5 2" xfId="3740" xr:uid="{00000000-0005-0000-0000-000033390000}"/>
    <cellStyle name="Komma 5 3 2 5 2 2" xfId="8890" xr:uid="{00000000-0005-0000-0000-000034390000}"/>
    <cellStyle name="Komma 5 3 2 5 2 2 2" xfId="18596" xr:uid="{00000000-0005-0000-0000-000035390000}"/>
    <cellStyle name="Komma 5 3 2 5 2 3" xfId="13902" xr:uid="{00000000-0005-0000-0000-000036390000}"/>
    <cellStyle name="Komma 5 3 2 5 3" xfId="5458" xr:uid="{00000000-0005-0000-0000-000037390000}"/>
    <cellStyle name="Komma 5 3 2 5 3 2" xfId="10606" xr:uid="{00000000-0005-0000-0000-000038390000}"/>
    <cellStyle name="Komma 5 3 2 5 3 2 2" xfId="20160" xr:uid="{00000000-0005-0000-0000-000039390000}"/>
    <cellStyle name="Komma 5 3 2 5 3 3" xfId="15468" xr:uid="{00000000-0005-0000-0000-00003A390000}"/>
    <cellStyle name="Komma 5 3 2 5 4" xfId="7174" xr:uid="{00000000-0005-0000-0000-00003B390000}"/>
    <cellStyle name="Komma 5 3 2 5 4 2" xfId="17032" xr:uid="{00000000-0005-0000-0000-00003C390000}"/>
    <cellStyle name="Komma 5 3 2 5 5" xfId="12334" xr:uid="{00000000-0005-0000-0000-00003D390000}"/>
    <cellStyle name="Komma 5 3 2 6" xfId="2878" xr:uid="{00000000-0005-0000-0000-00003E390000}"/>
    <cellStyle name="Komma 5 3 2 6 2" xfId="8032" xr:uid="{00000000-0005-0000-0000-00003F390000}"/>
    <cellStyle name="Komma 5 3 2 6 2 2" xfId="17814" xr:uid="{00000000-0005-0000-0000-000040390000}"/>
    <cellStyle name="Komma 5 3 2 6 3" xfId="13120" xr:uid="{00000000-0005-0000-0000-000041390000}"/>
    <cellStyle name="Komma 5 3 2 7" xfId="4600" xr:uid="{00000000-0005-0000-0000-000042390000}"/>
    <cellStyle name="Komma 5 3 2 7 2" xfId="9748" xr:uid="{00000000-0005-0000-0000-000043390000}"/>
    <cellStyle name="Komma 5 3 2 7 2 2" xfId="19378" xr:uid="{00000000-0005-0000-0000-000044390000}"/>
    <cellStyle name="Komma 5 3 2 7 3" xfId="14686" xr:uid="{00000000-0005-0000-0000-000045390000}"/>
    <cellStyle name="Komma 5 3 2 8" xfId="6316" xr:uid="{00000000-0005-0000-0000-000046390000}"/>
    <cellStyle name="Komma 5 3 2 8 2" xfId="16250" xr:uid="{00000000-0005-0000-0000-000047390000}"/>
    <cellStyle name="Komma 5 3 2 9" xfId="11470" xr:uid="{00000000-0005-0000-0000-000048390000}"/>
    <cellStyle name="Komma 5 3 3" xfId="649" xr:uid="{00000000-0005-0000-0000-000049390000}"/>
    <cellStyle name="Komma 5 3 3 2" xfId="650" xr:uid="{00000000-0005-0000-0000-00004A390000}"/>
    <cellStyle name="Komma 5 3 3 2 2" xfId="1995" xr:uid="{00000000-0005-0000-0000-00004B390000}"/>
    <cellStyle name="Komma 5 3 3 2 2 2" xfId="3746" xr:uid="{00000000-0005-0000-0000-00004C390000}"/>
    <cellStyle name="Komma 5 3 3 2 2 2 2" xfId="8896" xr:uid="{00000000-0005-0000-0000-00004D390000}"/>
    <cellStyle name="Komma 5 3 3 2 2 2 2 2" xfId="18602" xr:uid="{00000000-0005-0000-0000-00004E390000}"/>
    <cellStyle name="Komma 5 3 3 2 2 2 3" xfId="13908" xr:uid="{00000000-0005-0000-0000-00004F390000}"/>
    <cellStyle name="Komma 5 3 3 2 2 3" xfId="5464" xr:uid="{00000000-0005-0000-0000-000050390000}"/>
    <cellStyle name="Komma 5 3 3 2 2 3 2" xfId="10612" xr:uid="{00000000-0005-0000-0000-000051390000}"/>
    <cellStyle name="Komma 5 3 3 2 2 3 2 2" xfId="20166" xr:uid="{00000000-0005-0000-0000-000052390000}"/>
    <cellStyle name="Komma 5 3 3 2 2 3 3" xfId="15474" xr:uid="{00000000-0005-0000-0000-000053390000}"/>
    <cellStyle name="Komma 5 3 3 2 2 4" xfId="7180" xr:uid="{00000000-0005-0000-0000-000054390000}"/>
    <cellStyle name="Komma 5 3 3 2 2 4 2" xfId="17038" xr:uid="{00000000-0005-0000-0000-000055390000}"/>
    <cellStyle name="Komma 5 3 3 2 2 5" xfId="12340" xr:uid="{00000000-0005-0000-0000-000056390000}"/>
    <cellStyle name="Komma 5 3 3 2 3" xfId="2884" xr:uid="{00000000-0005-0000-0000-000057390000}"/>
    <cellStyle name="Komma 5 3 3 2 3 2" xfId="8038" xr:uid="{00000000-0005-0000-0000-000058390000}"/>
    <cellStyle name="Komma 5 3 3 2 3 2 2" xfId="17820" xr:uid="{00000000-0005-0000-0000-000059390000}"/>
    <cellStyle name="Komma 5 3 3 2 3 3" xfId="13126" xr:uid="{00000000-0005-0000-0000-00005A390000}"/>
    <cellStyle name="Komma 5 3 3 2 4" xfId="4606" xr:uid="{00000000-0005-0000-0000-00005B390000}"/>
    <cellStyle name="Komma 5 3 3 2 4 2" xfId="9754" xr:uid="{00000000-0005-0000-0000-00005C390000}"/>
    <cellStyle name="Komma 5 3 3 2 4 2 2" xfId="19384" xr:uid="{00000000-0005-0000-0000-00005D390000}"/>
    <cellStyle name="Komma 5 3 3 2 4 3" xfId="14692" xr:uid="{00000000-0005-0000-0000-00005E390000}"/>
    <cellStyle name="Komma 5 3 3 2 5" xfId="6322" xr:uid="{00000000-0005-0000-0000-00005F390000}"/>
    <cellStyle name="Komma 5 3 3 2 5 2" xfId="16256" xr:uid="{00000000-0005-0000-0000-000060390000}"/>
    <cellStyle name="Komma 5 3 3 2 6" xfId="11476" xr:uid="{00000000-0005-0000-0000-000061390000}"/>
    <cellStyle name="Komma 5 3 3 3" xfId="1994" xr:uid="{00000000-0005-0000-0000-000062390000}"/>
    <cellStyle name="Komma 5 3 3 3 2" xfId="3745" xr:uid="{00000000-0005-0000-0000-000063390000}"/>
    <cellStyle name="Komma 5 3 3 3 2 2" xfId="8895" xr:uid="{00000000-0005-0000-0000-000064390000}"/>
    <cellStyle name="Komma 5 3 3 3 2 2 2" xfId="18601" xr:uid="{00000000-0005-0000-0000-000065390000}"/>
    <cellStyle name="Komma 5 3 3 3 2 3" xfId="13907" xr:uid="{00000000-0005-0000-0000-000066390000}"/>
    <cellStyle name="Komma 5 3 3 3 3" xfId="5463" xr:uid="{00000000-0005-0000-0000-000067390000}"/>
    <cellStyle name="Komma 5 3 3 3 3 2" xfId="10611" xr:uid="{00000000-0005-0000-0000-000068390000}"/>
    <cellStyle name="Komma 5 3 3 3 3 2 2" xfId="20165" xr:uid="{00000000-0005-0000-0000-000069390000}"/>
    <cellStyle name="Komma 5 3 3 3 3 3" xfId="15473" xr:uid="{00000000-0005-0000-0000-00006A390000}"/>
    <cellStyle name="Komma 5 3 3 3 4" xfId="7179" xr:uid="{00000000-0005-0000-0000-00006B390000}"/>
    <cellStyle name="Komma 5 3 3 3 4 2" xfId="17037" xr:uid="{00000000-0005-0000-0000-00006C390000}"/>
    <cellStyle name="Komma 5 3 3 3 5" xfId="12339" xr:uid="{00000000-0005-0000-0000-00006D390000}"/>
    <cellStyle name="Komma 5 3 3 4" xfId="2883" xr:uid="{00000000-0005-0000-0000-00006E390000}"/>
    <cellStyle name="Komma 5 3 3 4 2" xfId="8037" xr:uid="{00000000-0005-0000-0000-00006F390000}"/>
    <cellStyle name="Komma 5 3 3 4 2 2" xfId="17819" xr:uid="{00000000-0005-0000-0000-000070390000}"/>
    <cellStyle name="Komma 5 3 3 4 3" xfId="13125" xr:uid="{00000000-0005-0000-0000-000071390000}"/>
    <cellStyle name="Komma 5 3 3 5" xfId="4605" xr:uid="{00000000-0005-0000-0000-000072390000}"/>
    <cellStyle name="Komma 5 3 3 5 2" xfId="9753" xr:uid="{00000000-0005-0000-0000-000073390000}"/>
    <cellStyle name="Komma 5 3 3 5 2 2" xfId="19383" xr:uid="{00000000-0005-0000-0000-000074390000}"/>
    <cellStyle name="Komma 5 3 3 5 3" xfId="14691" xr:uid="{00000000-0005-0000-0000-000075390000}"/>
    <cellStyle name="Komma 5 3 3 6" xfId="6321" xr:uid="{00000000-0005-0000-0000-000076390000}"/>
    <cellStyle name="Komma 5 3 3 6 2" xfId="16255" xr:uid="{00000000-0005-0000-0000-000077390000}"/>
    <cellStyle name="Komma 5 3 3 7" xfId="11475" xr:uid="{00000000-0005-0000-0000-000078390000}"/>
    <cellStyle name="Komma 5 3 4" xfId="651" xr:uid="{00000000-0005-0000-0000-000079390000}"/>
    <cellStyle name="Komma 5 3 4 2" xfId="1996" xr:uid="{00000000-0005-0000-0000-00007A390000}"/>
    <cellStyle name="Komma 5 3 4 2 2" xfId="3747" xr:uid="{00000000-0005-0000-0000-00007B390000}"/>
    <cellStyle name="Komma 5 3 4 2 2 2" xfId="8897" xr:uid="{00000000-0005-0000-0000-00007C390000}"/>
    <cellStyle name="Komma 5 3 4 2 2 2 2" xfId="18603" xr:uid="{00000000-0005-0000-0000-00007D390000}"/>
    <cellStyle name="Komma 5 3 4 2 2 3" xfId="13909" xr:uid="{00000000-0005-0000-0000-00007E390000}"/>
    <cellStyle name="Komma 5 3 4 2 3" xfId="5465" xr:uid="{00000000-0005-0000-0000-00007F390000}"/>
    <cellStyle name="Komma 5 3 4 2 3 2" xfId="10613" xr:uid="{00000000-0005-0000-0000-000080390000}"/>
    <cellStyle name="Komma 5 3 4 2 3 2 2" xfId="20167" xr:uid="{00000000-0005-0000-0000-000081390000}"/>
    <cellStyle name="Komma 5 3 4 2 3 3" xfId="15475" xr:uid="{00000000-0005-0000-0000-000082390000}"/>
    <cellStyle name="Komma 5 3 4 2 4" xfId="7181" xr:uid="{00000000-0005-0000-0000-000083390000}"/>
    <cellStyle name="Komma 5 3 4 2 4 2" xfId="17039" xr:uid="{00000000-0005-0000-0000-000084390000}"/>
    <cellStyle name="Komma 5 3 4 2 5" xfId="12341" xr:uid="{00000000-0005-0000-0000-000085390000}"/>
    <cellStyle name="Komma 5 3 4 3" xfId="2885" xr:uid="{00000000-0005-0000-0000-000086390000}"/>
    <cellStyle name="Komma 5 3 4 3 2" xfId="8039" xr:uid="{00000000-0005-0000-0000-000087390000}"/>
    <cellStyle name="Komma 5 3 4 3 2 2" xfId="17821" xr:uid="{00000000-0005-0000-0000-000088390000}"/>
    <cellStyle name="Komma 5 3 4 3 3" xfId="13127" xr:uid="{00000000-0005-0000-0000-000089390000}"/>
    <cellStyle name="Komma 5 3 4 4" xfId="4607" xr:uid="{00000000-0005-0000-0000-00008A390000}"/>
    <cellStyle name="Komma 5 3 4 4 2" xfId="9755" xr:uid="{00000000-0005-0000-0000-00008B390000}"/>
    <cellStyle name="Komma 5 3 4 4 2 2" xfId="19385" xr:uid="{00000000-0005-0000-0000-00008C390000}"/>
    <cellStyle name="Komma 5 3 4 4 3" xfId="14693" xr:uid="{00000000-0005-0000-0000-00008D390000}"/>
    <cellStyle name="Komma 5 3 4 5" xfId="6323" xr:uid="{00000000-0005-0000-0000-00008E390000}"/>
    <cellStyle name="Komma 5 3 4 5 2" xfId="16257" xr:uid="{00000000-0005-0000-0000-00008F390000}"/>
    <cellStyle name="Komma 5 3 4 6" xfId="11477" xr:uid="{00000000-0005-0000-0000-000090390000}"/>
    <cellStyle name="Komma 5 3 5" xfId="652" xr:uid="{00000000-0005-0000-0000-000091390000}"/>
    <cellStyle name="Komma 5 3 5 2" xfId="1997" xr:uid="{00000000-0005-0000-0000-000092390000}"/>
    <cellStyle name="Komma 5 3 5 2 2" xfId="3748" xr:uid="{00000000-0005-0000-0000-000093390000}"/>
    <cellStyle name="Komma 5 3 5 2 2 2" xfId="8898" xr:uid="{00000000-0005-0000-0000-000094390000}"/>
    <cellStyle name="Komma 5 3 5 2 2 2 2" xfId="18604" xr:uid="{00000000-0005-0000-0000-000095390000}"/>
    <cellStyle name="Komma 5 3 5 2 2 3" xfId="13910" xr:uid="{00000000-0005-0000-0000-000096390000}"/>
    <cellStyle name="Komma 5 3 5 2 3" xfId="5466" xr:uid="{00000000-0005-0000-0000-000097390000}"/>
    <cellStyle name="Komma 5 3 5 2 3 2" xfId="10614" xr:uid="{00000000-0005-0000-0000-000098390000}"/>
    <cellStyle name="Komma 5 3 5 2 3 2 2" xfId="20168" xr:uid="{00000000-0005-0000-0000-000099390000}"/>
    <cellStyle name="Komma 5 3 5 2 3 3" xfId="15476" xr:uid="{00000000-0005-0000-0000-00009A390000}"/>
    <cellStyle name="Komma 5 3 5 2 4" xfId="7182" xr:uid="{00000000-0005-0000-0000-00009B390000}"/>
    <cellStyle name="Komma 5 3 5 2 4 2" xfId="17040" xr:uid="{00000000-0005-0000-0000-00009C390000}"/>
    <cellStyle name="Komma 5 3 5 2 5" xfId="12342" xr:uid="{00000000-0005-0000-0000-00009D390000}"/>
    <cellStyle name="Komma 5 3 5 3" xfId="2886" xr:uid="{00000000-0005-0000-0000-00009E390000}"/>
    <cellStyle name="Komma 5 3 5 3 2" xfId="8040" xr:uid="{00000000-0005-0000-0000-00009F390000}"/>
    <cellStyle name="Komma 5 3 5 3 2 2" xfId="17822" xr:uid="{00000000-0005-0000-0000-0000A0390000}"/>
    <cellStyle name="Komma 5 3 5 3 3" xfId="13128" xr:uid="{00000000-0005-0000-0000-0000A1390000}"/>
    <cellStyle name="Komma 5 3 5 4" xfId="4608" xr:uid="{00000000-0005-0000-0000-0000A2390000}"/>
    <cellStyle name="Komma 5 3 5 4 2" xfId="9756" xr:uid="{00000000-0005-0000-0000-0000A3390000}"/>
    <cellStyle name="Komma 5 3 5 4 2 2" xfId="19386" xr:uid="{00000000-0005-0000-0000-0000A4390000}"/>
    <cellStyle name="Komma 5 3 5 4 3" xfId="14694" xr:uid="{00000000-0005-0000-0000-0000A5390000}"/>
    <cellStyle name="Komma 5 3 5 5" xfId="6324" xr:uid="{00000000-0005-0000-0000-0000A6390000}"/>
    <cellStyle name="Komma 5 3 5 5 2" xfId="16258" xr:uid="{00000000-0005-0000-0000-0000A7390000}"/>
    <cellStyle name="Komma 5 3 5 6" xfId="11478" xr:uid="{00000000-0005-0000-0000-0000A8390000}"/>
    <cellStyle name="Komma 5 3 6" xfId="1988" xr:uid="{00000000-0005-0000-0000-0000A9390000}"/>
    <cellStyle name="Komma 5 3 6 2" xfId="3739" xr:uid="{00000000-0005-0000-0000-0000AA390000}"/>
    <cellStyle name="Komma 5 3 6 2 2" xfId="8889" xr:uid="{00000000-0005-0000-0000-0000AB390000}"/>
    <cellStyle name="Komma 5 3 6 2 2 2" xfId="18595" xr:uid="{00000000-0005-0000-0000-0000AC390000}"/>
    <cellStyle name="Komma 5 3 6 2 3" xfId="13901" xr:uid="{00000000-0005-0000-0000-0000AD390000}"/>
    <cellStyle name="Komma 5 3 6 3" xfId="5457" xr:uid="{00000000-0005-0000-0000-0000AE390000}"/>
    <cellStyle name="Komma 5 3 6 3 2" xfId="10605" xr:uid="{00000000-0005-0000-0000-0000AF390000}"/>
    <cellStyle name="Komma 5 3 6 3 2 2" xfId="20159" xr:uid="{00000000-0005-0000-0000-0000B0390000}"/>
    <cellStyle name="Komma 5 3 6 3 3" xfId="15467" xr:uid="{00000000-0005-0000-0000-0000B1390000}"/>
    <cellStyle name="Komma 5 3 6 4" xfId="7173" xr:uid="{00000000-0005-0000-0000-0000B2390000}"/>
    <cellStyle name="Komma 5 3 6 4 2" xfId="17031" xr:uid="{00000000-0005-0000-0000-0000B3390000}"/>
    <cellStyle name="Komma 5 3 6 5" xfId="12333" xr:uid="{00000000-0005-0000-0000-0000B4390000}"/>
    <cellStyle name="Komma 5 3 7" xfId="2877" xr:uid="{00000000-0005-0000-0000-0000B5390000}"/>
    <cellStyle name="Komma 5 3 7 2" xfId="8031" xr:uid="{00000000-0005-0000-0000-0000B6390000}"/>
    <cellStyle name="Komma 5 3 7 2 2" xfId="17813" xr:uid="{00000000-0005-0000-0000-0000B7390000}"/>
    <cellStyle name="Komma 5 3 7 3" xfId="13119" xr:uid="{00000000-0005-0000-0000-0000B8390000}"/>
    <cellStyle name="Komma 5 3 8" xfId="4599" xr:uid="{00000000-0005-0000-0000-0000B9390000}"/>
    <cellStyle name="Komma 5 3 8 2" xfId="9747" xr:uid="{00000000-0005-0000-0000-0000BA390000}"/>
    <cellStyle name="Komma 5 3 8 2 2" xfId="19377" xr:uid="{00000000-0005-0000-0000-0000BB390000}"/>
    <cellStyle name="Komma 5 3 8 3" xfId="14685" xr:uid="{00000000-0005-0000-0000-0000BC390000}"/>
    <cellStyle name="Komma 5 3 9" xfId="6315" xr:uid="{00000000-0005-0000-0000-0000BD390000}"/>
    <cellStyle name="Komma 5 3 9 2" xfId="16249" xr:uid="{00000000-0005-0000-0000-0000BE390000}"/>
    <cellStyle name="Komma 5 4" xfId="653" xr:uid="{00000000-0005-0000-0000-0000BF390000}"/>
    <cellStyle name="Komma 5 4 10" xfId="11479" xr:uid="{00000000-0005-0000-0000-0000C0390000}"/>
    <cellStyle name="Komma 5 4 2" xfId="654" xr:uid="{00000000-0005-0000-0000-0000C1390000}"/>
    <cellStyle name="Komma 5 4 2 2" xfId="655" xr:uid="{00000000-0005-0000-0000-0000C2390000}"/>
    <cellStyle name="Komma 5 4 2 2 2" xfId="656" xr:uid="{00000000-0005-0000-0000-0000C3390000}"/>
    <cellStyle name="Komma 5 4 2 2 2 2" xfId="2001" xr:uid="{00000000-0005-0000-0000-0000C4390000}"/>
    <cellStyle name="Komma 5 4 2 2 2 2 2" xfId="3752" xr:uid="{00000000-0005-0000-0000-0000C5390000}"/>
    <cellStyle name="Komma 5 4 2 2 2 2 2 2" xfId="8902" xr:uid="{00000000-0005-0000-0000-0000C6390000}"/>
    <cellStyle name="Komma 5 4 2 2 2 2 2 2 2" xfId="18608" xr:uid="{00000000-0005-0000-0000-0000C7390000}"/>
    <cellStyle name="Komma 5 4 2 2 2 2 2 3" xfId="13914" xr:uid="{00000000-0005-0000-0000-0000C8390000}"/>
    <cellStyle name="Komma 5 4 2 2 2 2 3" xfId="5470" xr:uid="{00000000-0005-0000-0000-0000C9390000}"/>
    <cellStyle name="Komma 5 4 2 2 2 2 3 2" xfId="10618" xr:uid="{00000000-0005-0000-0000-0000CA390000}"/>
    <cellStyle name="Komma 5 4 2 2 2 2 3 2 2" xfId="20172" xr:uid="{00000000-0005-0000-0000-0000CB390000}"/>
    <cellStyle name="Komma 5 4 2 2 2 2 3 3" xfId="15480" xr:uid="{00000000-0005-0000-0000-0000CC390000}"/>
    <cellStyle name="Komma 5 4 2 2 2 2 4" xfId="7186" xr:uid="{00000000-0005-0000-0000-0000CD390000}"/>
    <cellStyle name="Komma 5 4 2 2 2 2 4 2" xfId="17044" xr:uid="{00000000-0005-0000-0000-0000CE390000}"/>
    <cellStyle name="Komma 5 4 2 2 2 2 5" xfId="12346" xr:uid="{00000000-0005-0000-0000-0000CF390000}"/>
    <cellStyle name="Komma 5 4 2 2 2 3" xfId="2890" xr:uid="{00000000-0005-0000-0000-0000D0390000}"/>
    <cellStyle name="Komma 5 4 2 2 2 3 2" xfId="8044" xr:uid="{00000000-0005-0000-0000-0000D1390000}"/>
    <cellStyle name="Komma 5 4 2 2 2 3 2 2" xfId="17826" xr:uid="{00000000-0005-0000-0000-0000D2390000}"/>
    <cellStyle name="Komma 5 4 2 2 2 3 3" xfId="13132" xr:uid="{00000000-0005-0000-0000-0000D3390000}"/>
    <cellStyle name="Komma 5 4 2 2 2 4" xfId="4612" xr:uid="{00000000-0005-0000-0000-0000D4390000}"/>
    <cellStyle name="Komma 5 4 2 2 2 4 2" xfId="9760" xr:uid="{00000000-0005-0000-0000-0000D5390000}"/>
    <cellStyle name="Komma 5 4 2 2 2 4 2 2" xfId="19390" xr:uid="{00000000-0005-0000-0000-0000D6390000}"/>
    <cellStyle name="Komma 5 4 2 2 2 4 3" xfId="14698" xr:uid="{00000000-0005-0000-0000-0000D7390000}"/>
    <cellStyle name="Komma 5 4 2 2 2 5" xfId="6328" xr:uid="{00000000-0005-0000-0000-0000D8390000}"/>
    <cellStyle name="Komma 5 4 2 2 2 5 2" xfId="16262" xr:uid="{00000000-0005-0000-0000-0000D9390000}"/>
    <cellStyle name="Komma 5 4 2 2 2 6" xfId="11482" xr:uid="{00000000-0005-0000-0000-0000DA390000}"/>
    <cellStyle name="Komma 5 4 2 2 3" xfId="2000" xr:uid="{00000000-0005-0000-0000-0000DB390000}"/>
    <cellStyle name="Komma 5 4 2 2 3 2" xfId="3751" xr:uid="{00000000-0005-0000-0000-0000DC390000}"/>
    <cellStyle name="Komma 5 4 2 2 3 2 2" xfId="8901" xr:uid="{00000000-0005-0000-0000-0000DD390000}"/>
    <cellStyle name="Komma 5 4 2 2 3 2 2 2" xfId="18607" xr:uid="{00000000-0005-0000-0000-0000DE390000}"/>
    <cellStyle name="Komma 5 4 2 2 3 2 3" xfId="13913" xr:uid="{00000000-0005-0000-0000-0000DF390000}"/>
    <cellStyle name="Komma 5 4 2 2 3 3" xfId="5469" xr:uid="{00000000-0005-0000-0000-0000E0390000}"/>
    <cellStyle name="Komma 5 4 2 2 3 3 2" xfId="10617" xr:uid="{00000000-0005-0000-0000-0000E1390000}"/>
    <cellStyle name="Komma 5 4 2 2 3 3 2 2" xfId="20171" xr:uid="{00000000-0005-0000-0000-0000E2390000}"/>
    <cellStyle name="Komma 5 4 2 2 3 3 3" xfId="15479" xr:uid="{00000000-0005-0000-0000-0000E3390000}"/>
    <cellStyle name="Komma 5 4 2 2 3 4" xfId="7185" xr:uid="{00000000-0005-0000-0000-0000E4390000}"/>
    <cellStyle name="Komma 5 4 2 2 3 4 2" xfId="17043" xr:uid="{00000000-0005-0000-0000-0000E5390000}"/>
    <cellStyle name="Komma 5 4 2 2 3 5" xfId="12345" xr:uid="{00000000-0005-0000-0000-0000E6390000}"/>
    <cellStyle name="Komma 5 4 2 2 4" xfId="2889" xr:uid="{00000000-0005-0000-0000-0000E7390000}"/>
    <cellStyle name="Komma 5 4 2 2 4 2" xfId="8043" xr:uid="{00000000-0005-0000-0000-0000E8390000}"/>
    <cellStyle name="Komma 5 4 2 2 4 2 2" xfId="17825" xr:uid="{00000000-0005-0000-0000-0000E9390000}"/>
    <cellStyle name="Komma 5 4 2 2 4 3" xfId="13131" xr:uid="{00000000-0005-0000-0000-0000EA390000}"/>
    <cellStyle name="Komma 5 4 2 2 5" xfId="4611" xr:uid="{00000000-0005-0000-0000-0000EB390000}"/>
    <cellStyle name="Komma 5 4 2 2 5 2" xfId="9759" xr:uid="{00000000-0005-0000-0000-0000EC390000}"/>
    <cellStyle name="Komma 5 4 2 2 5 2 2" xfId="19389" xr:uid="{00000000-0005-0000-0000-0000ED390000}"/>
    <cellStyle name="Komma 5 4 2 2 5 3" xfId="14697" xr:uid="{00000000-0005-0000-0000-0000EE390000}"/>
    <cellStyle name="Komma 5 4 2 2 6" xfId="6327" xr:uid="{00000000-0005-0000-0000-0000EF390000}"/>
    <cellStyle name="Komma 5 4 2 2 6 2" xfId="16261" xr:uid="{00000000-0005-0000-0000-0000F0390000}"/>
    <cellStyle name="Komma 5 4 2 2 7" xfId="11481" xr:uid="{00000000-0005-0000-0000-0000F1390000}"/>
    <cellStyle name="Komma 5 4 2 3" xfId="657" xr:uid="{00000000-0005-0000-0000-0000F2390000}"/>
    <cellStyle name="Komma 5 4 2 3 2" xfId="2002" xr:uid="{00000000-0005-0000-0000-0000F3390000}"/>
    <cellStyle name="Komma 5 4 2 3 2 2" xfId="3753" xr:uid="{00000000-0005-0000-0000-0000F4390000}"/>
    <cellStyle name="Komma 5 4 2 3 2 2 2" xfId="8903" xr:uid="{00000000-0005-0000-0000-0000F5390000}"/>
    <cellStyle name="Komma 5 4 2 3 2 2 2 2" xfId="18609" xr:uid="{00000000-0005-0000-0000-0000F6390000}"/>
    <cellStyle name="Komma 5 4 2 3 2 2 3" xfId="13915" xr:uid="{00000000-0005-0000-0000-0000F7390000}"/>
    <cellStyle name="Komma 5 4 2 3 2 3" xfId="5471" xr:uid="{00000000-0005-0000-0000-0000F8390000}"/>
    <cellStyle name="Komma 5 4 2 3 2 3 2" xfId="10619" xr:uid="{00000000-0005-0000-0000-0000F9390000}"/>
    <cellStyle name="Komma 5 4 2 3 2 3 2 2" xfId="20173" xr:uid="{00000000-0005-0000-0000-0000FA390000}"/>
    <cellStyle name="Komma 5 4 2 3 2 3 3" xfId="15481" xr:uid="{00000000-0005-0000-0000-0000FB390000}"/>
    <cellStyle name="Komma 5 4 2 3 2 4" xfId="7187" xr:uid="{00000000-0005-0000-0000-0000FC390000}"/>
    <cellStyle name="Komma 5 4 2 3 2 4 2" xfId="17045" xr:uid="{00000000-0005-0000-0000-0000FD390000}"/>
    <cellStyle name="Komma 5 4 2 3 2 5" xfId="12347" xr:uid="{00000000-0005-0000-0000-0000FE390000}"/>
    <cellStyle name="Komma 5 4 2 3 3" xfId="2891" xr:uid="{00000000-0005-0000-0000-0000FF390000}"/>
    <cellStyle name="Komma 5 4 2 3 3 2" xfId="8045" xr:uid="{00000000-0005-0000-0000-0000003A0000}"/>
    <cellStyle name="Komma 5 4 2 3 3 2 2" xfId="17827" xr:uid="{00000000-0005-0000-0000-0000013A0000}"/>
    <cellStyle name="Komma 5 4 2 3 3 3" xfId="13133" xr:uid="{00000000-0005-0000-0000-0000023A0000}"/>
    <cellStyle name="Komma 5 4 2 3 4" xfId="4613" xr:uid="{00000000-0005-0000-0000-0000033A0000}"/>
    <cellStyle name="Komma 5 4 2 3 4 2" xfId="9761" xr:uid="{00000000-0005-0000-0000-0000043A0000}"/>
    <cellStyle name="Komma 5 4 2 3 4 2 2" xfId="19391" xr:uid="{00000000-0005-0000-0000-0000053A0000}"/>
    <cellStyle name="Komma 5 4 2 3 4 3" xfId="14699" xr:uid="{00000000-0005-0000-0000-0000063A0000}"/>
    <cellStyle name="Komma 5 4 2 3 5" xfId="6329" xr:uid="{00000000-0005-0000-0000-0000073A0000}"/>
    <cellStyle name="Komma 5 4 2 3 5 2" xfId="16263" xr:uid="{00000000-0005-0000-0000-0000083A0000}"/>
    <cellStyle name="Komma 5 4 2 3 6" xfId="11483" xr:uid="{00000000-0005-0000-0000-0000093A0000}"/>
    <cellStyle name="Komma 5 4 2 4" xfId="658" xr:uid="{00000000-0005-0000-0000-00000A3A0000}"/>
    <cellStyle name="Komma 5 4 2 4 2" xfId="2003" xr:uid="{00000000-0005-0000-0000-00000B3A0000}"/>
    <cellStyle name="Komma 5 4 2 4 2 2" xfId="3754" xr:uid="{00000000-0005-0000-0000-00000C3A0000}"/>
    <cellStyle name="Komma 5 4 2 4 2 2 2" xfId="8904" xr:uid="{00000000-0005-0000-0000-00000D3A0000}"/>
    <cellStyle name="Komma 5 4 2 4 2 2 2 2" xfId="18610" xr:uid="{00000000-0005-0000-0000-00000E3A0000}"/>
    <cellStyle name="Komma 5 4 2 4 2 2 3" xfId="13916" xr:uid="{00000000-0005-0000-0000-00000F3A0000}"/>
    <cellStyle name="Komma 5 4 2 4 2 3" xfId="5472" xr:uid="{00000000-0005-0000-0000-0000103A0000}"/>
    <cellStyle name="Komma 5 4 2 4 2 3 2" xfId="10620" xr:uid="{00000000-0005-0000-0000-0000113A0000}"/>
    <cellStyle name="Komma 5 4 2 4 2 3 2 2" xfId="20174" xr:uid="{00000000-0005-0000-0000-0000123A0000}"/>
    <cellStyle name="Komma 5 4 2 4 2 3 3" xfId="15482" xr:uid="{00000000-0005-0000-0000-0000133A0000}"/>
    <cellStyle name="Komma 5 4 2 4 2 4" xfId="7188" xr:uid="{00000000-0005-0000-0000-0000143A0000}"/>
    <cellStyle name="Komma 5 4 2 4 2 4 2" xfId="17046" xr:uid="{00000000-0005-0000-0000-0000153A0000}"/>
    <cellStyle name="Komma 5 4 2 4 2 5" xfId="12348" xr:uid="{00000000-0005-0000-0000-0000163A0000}"/>
    <cellStyle name="Komma 5 4 2 4 3" xfId="2892" xr:uid="{00000000-0005-0000-0000-0000173A0000}"/>
    <cellStyle name="Komma 5 4 2 4 3 2" xfId="8046" xr:uid="{00000000-0005-0000-0000-0000183A0000}"/>
    <cellStyle name="Komma 5 4 2 4 3 2 2" xfId="17828" xr:uid="{00000000-0005-0000-0000-0000193A0000}"/>
    <cellStyle name="Komma 5 4 2 4 3 3" xfId="13134" xr:uid="{00000000-0005-0000-0000-00001A3A0000}"/>
    <cellStyle name="Komma 5 4 2 4 4" xfId="4614" xr:uid="{00000000-0005-0000-0000-00001B3A0000}"/>
    <cellStyle name="Komma 5 4 2 4 4 2" xfId="9762" xr:uid="{00000000-0005-0000-0000-00001C3A0000}"/>
    <cellStyle name="Komma 5 4 2 4 4 2 2" xfId="19392" xr:uid="{00000000-0005-0000-0000-00001D3A0000}"/>
    <cellStyle name="Komma 5 4 2 4 4 3" xfId="14700" xr:uid="{00000000-0005-0000-0000-00001E3A0000}"/>
    <cellStyle name="Komma 5 4 2 4 5" xfId="6330" xr:uid="{00000000-0005-0000-0000-00001F3A0000}"/>
    <cellStyle name="Komma 5 4 2 4 5 2" xfId="16264" xr:uid="{00000000-0005-0000-0000-0000203A0000}"/>
    <cellStyle name="Komma 5 4 2 4 6" xfId="11484" xr:uid="{00000000-0005-0000-0000-0000213A0000}"/>
    <cellStyle name="Komma 5 4 2 5" xfId="1999" xr:uid="{00000000-0005-0000-0000-0000223A0000}"/>
    <cellStyle name="Komma 5 4 2 5 2" xfId="3750" xr:uid="{00000000-0005-0000-0000-0000233A0000}"/>
    <cellStyle name="Komma 5 4 2 5 2 2" xfId="8900" xr:uid="{00000000-0005-0000-0000-0000243A0000}"/>
    <cellStyle name="Komma 5 4 2 5 2 2 2" xfId="18606" xr:uid="{00000000-0005-0000-0000-0000253A0000}"/>
    <cellStyle name="Komma 5 4 2 5 2 3" xfId="13912" xr:uid="{00000000-0005-0000-0000-0000263A0000}"/>
    <cellStyle name="Komma 5 4 2 5 3" xfId="5468" xr:uid="{00000000-0005-0000-0000-0000273A0000}"/>
    <cellStyle name="Komma 5 4 2 5 3 2" xfId="10616" xr:uid="{00000000-0005-0000-0000-0000283A0000}"/>
    <cellStyle name="Komma 5 4 2 5 3 2 2" xfId="20170" xr:uid="{00000000-0005-0000-0000-0000293A0000}"/>
    <cellStyle name="Komma 5 4 2 5 3 3" xfId="15478" xr:uid="{00000000-0005-0000-0000-00002A3A0000}"/>
    <cellStyle name="Komma 5 4 2 5 4" xfId="7184" xr:uid="{00000000-0005-0000-0000-00002B3A0000}"/>
    <cellStyle name="Komma 5 4 2 5 4 2" xfId="17042" xr:uid="{00000000-0005-0000-0000-00002C3A0000}"/>
    <cellStyle name="Komma 5 4 2 5 5" xfId="12344" xr:uid="{00000000-0005-0000-0000-00002D3A0000}"/>
    <cellStyle name="Komma 5 4 2 6" xfId="2888" xr:uid="{00000000-0005-0000-0000-00002E3A0000}"/>
    <cellStyle name="Komma 5 4 2 6 2" xfId="8042" xr:uid="{00000000-0005-0000-0000-00002F3A0000}"/>
    <cellStyle name="Komma 5 4 2 6 2 2" xfId="17824" xr:uid="{00000000-0005-0000-0000-0000303A0000}"/>
    <cellStyle name="Komma 5 4 2 6 3" xfId="13130" xr:uid="{00000000-0005-0000-0000-0000313A0000}"/>
    <cellStyle name="Komma 5 4 2 7" xfId="4610" xr:uid="{00000000-0005-0000-0000-0000323A0000}"/>
    <cellStyle name="Komma 5 4 2 7 2" xfId="9758" xr:uid="{00000000-0005-0000-0000-0000333A0000}"/>
    <cellStyle name="Komma 5 4 2 7 2 2" xfId="19388" xr:uid="{00000000-0005-0000-0000-0000343A0000}"/>
    <cellStyle name="Komma 5 4 2 7 3" xfId="14696" xr:uid="{00000000-0005-0000-0000-0000353A0000}"/>
    <cellStyle name="Komma 5 4 2 8" xfId="6326" xr:uid="{00000000-0005-0000-0000-0000363A0000}"/>
    <cellStyle name="Komma 5 4 2 8 2" xfId="16260" xr:uid="{00000000-0005-0000-0000-0000373A0000}"/>
    <cellStyle name="Komma 5 4 2 9" xfId="11480" xr:uid="{00000000-0005-0000-0000-0000383A0000}"/>
    <cellStyle name="Komma 5 4 3" xfId="659" xr:uid="{00000000-0005-0000-0000-0000393A0000}"/>
    <cellStyle name="Komma 5 4 3 2" xfId="660" xr:uid="{00000000-0005-0000-0000-00003A3A0000}"/>
    <cellStyle name="Komma 5 4 3 2 2" xfId="2005" xr:uid="{00000000-0005-0000-0000-00003B3A0000}"/>
    <cellStyle name="Komma 5 4 3 2 2 2" xfId="3756" xr:uid="{00000000-0005-0000-0000-00003C3A0000}"/>
    <cellStyle name="Komma 5 4 3 2 2 2 2" xfId="8906" xr:uid="{00000000-0005-0000-0000-00003D3A0000}"/>
    <cellStyle name="Komma 5 4 3 2 2 2 2 2" xfId="18612" xr:uid="{00000000-0005-0000-0000-00003E3A0000}"/>
    <cellStyle name="Komma 5 4 3 2 2 2 3" xfId="13918" xr:uid="{00000000-0005-0000-0000-00003F3A0000}"/>
    <cellStyle name="Komma 5 4 3 2 2 3" xfId="5474" xr:uid="{00000000-0005-0000-0000-0000403A0000}"/>
    <cellStyle name="Komma 5 4 3 2 2 3 2" xfId="10622" xr:uid="{00000000-0005-0000-0000-0000413A0000}"/>
    <cellStyle name="Komma 5 4 3 2 2 3 2 2" xfId="20176" xr:uid="{00000000-0005-0000-0000-0000423A0000}"/>
    <cellStyle name="Komma 5 4 3 2 2 3 3" xfId="15484" xr:uid="{00000000-0005-0000-0000-0000433A0000}"/>
    <cellStyle name="Komma 5 4 3 2 2 4" xfId="7190" xr:uid="{00000000-0005-0000-0000-0000443A0000}"/>
    <cellStyle name="Komma 5 4 3 2 2 4 2" xfId="17048" xr:uid="{00000000-0005-0000-0000-0000453A0000}"/>
    <cellStyle name="Komma 5 4 3 2 2 5" xfId="12350" xr:uid="{00000000-0005-0000-0000-0000463A0000}"/>
    <cellStyle name="Komma 5 4 3 2 3" xfId="2894" xr:uid="{00000000-0005-0000-0000-0000473A0000}"/>
    <cellStyle name="Komma 5 4 3 2 3 2" xfId="8048" xr:uid="{00000000-0005-0000-0000-0000483A0000}"/>
    <cellStyle name="Komma 5 4 3 2 3 2 2" xfId="17830" xr:uid="{00000000-0005-0000-0000-0000493A0000}"/>
    <cellStyle name="Komma 5 4 3 2 3 3" xfId="13136" xr:uid="{00000000-0005-0000-0000-00004A3A0000}"/>
    <cellStyle name="Komma 5 4 3 2 4" xfId="4616" xr:uid="{00000000-0005-0000-0000-00004B3A0000}"/>
    <cellStyle name="Komma 5 4 3 2 4 2" xfId="9764" xr:uid="{00000000-0005-0000-0000-00004C3A0000}"/>
    <cellStyle name="Komma 5 4 3 2 4 2 2" xfId="19394" xr:uid="{00000000-0005-0000-0000-00004D3A0000}"/>
    <cellStyle name="Komma 5 4 3 2 4 3" xfId="14702" xr:uid="{00000000-0005-0000-0000-00004E3A0000}"/>
    <cellStyle name="Komma 5 4 3 2 5" xfId="6332" xr:uid="{00000000-0005-0000-0000-00004F3A0000}"/>
    <cellStyle name="Komma 5 4 3 2 5 2" xfId="16266" xr:uid="{00000000-0005-0000-0000-0000503A0000}"/>
    <cellStyle name="Komma 5 4 3 2 6" xfId="11486" xr:uid="{00000000-0005-0000-0000-0000513A0000}"/>
    <cellStyle name="Komma 5 4 3 3" xfId="2004" xr:uid="{00000000-0005-0000-0000-0000523A0000}"/>
    <cellStyle name="Komma 5 4 3 3 2" xfId="3755" xr:uid="{00000000-0005-0000-0000-0000533A0000}"/>
    <cellStyle name="Komma 5 4 3 3 2 2" xfId="8905" xr:uid="{00000000-0005-0000-0000-0000543A0000}"/>
    <cellStyle name="Komma 5 4 3 3 2 2 2" xfId="18611" xr:uid="{00000000-0005-0000-0000-0000553A0000}"/>
    <cellStyle name="Komma 5 4 3 3 2 3" xfId="13917" xr:uid="{00000000-0005-0000-0000-0000563A0000}"/>
    <cellStyle name="Komma 5 4 3 3 3" xfId="5473" xr:uid="{00000000-0005-0000-0000-0000573A0000}"/>
    <cellStyle name="Komma 5 4 3 3 3 2" xfId="10621" xr:uid="{00000000-0005-0000-0000-0000583A0000}"/>
    <cellStyle name="Komma 5 4 3 3 3 2 2" xfId="20175" xr:uid="{00000000-0005-0000-0000-0000593A0000}"/>
    <cellStyle name="Komma 5 4 3 3 3 3" xfId="15483" xr:uid="{00000000-0005-0000-0000-00005A3A0000}"/>
    <cellStyle name="Komma 5 4 3 3 4" xfId="7189" xr:uid="{00000000-0005-0000-0000-00005B3A0000}"/>
    <cellStyle name="Komma 5 4 3 3 4 2" xfId="17047" xr:uid="{00000000-0005-0000-0000-00005C3A0000}"/>
    <cellStyle name="Komma 5 4 3 3 5" xfId="12349" xr:uid="{00000000-0005-0000-0000-00005D3A0000}"/>
    <cellStyle name="Komma 5 4 3 4" xfId="2893" xr:uid="{00000000-0005-0000-0000-00005E3A0000}"/>
    <cellStyle name="Komma 5 4 3 4 2" xfId="8047" xr:uid="{00000000-0005-0000-0000-00005F3A0000}"/>
    <cellStyle name="Komma 5 4 3 4 2 2" xfId="17829" xr:uid="{00000000-0005-0000-0000-0000603A0000}"/>
    <cellStyle name="Komma 5 4 3 4 3" xfId="13135" xr:uid="{00000000-0005-0000-0000-0000613A0000}"/>
    <cellStyle name="Komma 5 4 3 5" xfId="4615" xr:uid="{00000000-0005-0000-0000-0000623A0000}"/>
    <cellStyle name="Komma 5 4 3 5 2" xfId="9763" xr:uid="{00000000-0005-0000-0000-0000633A0000}"/>
    <cellStyle name="Komma 5 4 3 5 2 2" xfId="19393" xr:uid="{00000000-0005-0000-0000-0000643A0000}"/>
    <cellStyle name="Komma 5 4 3 5 3" xfId="14701" xr:uid="{00000000-0005-0000-0000-0000653A0000}"/>
    <cellStyle name="Komma 5 4 3 6" xfId="6331" xr:uid="{00000000-0005-0000-0000-0000663A0000}"/>
    <cellStyle name="Komma 5 4 3 6 2" xfId="16265" xr:uid="{00000000-0005-0000-0000-0000673A0000}"/>
    <cellStyle name="Komma 5 4 3 7" xfId="11485" xr:uid="{00000000-0005-0000-0000-0000683A0000}"/>
    <cellStyle name="Komma 5 4 4" xfId="661" xr:uid="{00000000-0005-0000-0000-0000693A0000}"/>
    <cellStyle name="Komma 5 4 4 2" xfId="2006" xr:uid="{00000000-0005-0000-0000-00006A3A0000}"/>
    <cellStyle name="Komma 5 4 4 2 2" xfId="3757" xr:uid="{00000000-0005-0000-0000-00006B3A0000}"/>
    <cellStyle name="Komma 5 4 4 2 2 2" xfId="8907" xr:uid="{00000000-0005-0000-0000-00006C3A0000}"/>
    <cellStyle name="Komma 5 4 4 2 2 2 2" xfId="18613" xr:uid="{00000000-0005-0000-0000-00006D3A0000}"/>
    <cellStyle name="Komma 5 4 4 2 2 3" xfId="13919" xr:uid="{00000000-0005-0000-0000-00006E3A0000}"/>
    <cellStyle name="Komma 5 4 4 2 3" xfId="5475" xr:uid="{00000000-0005-0000-0000-00006F3A0000}"/>
    <cellStyle name="Komma 5 4 4 2 3 2" xfId="10623" xr:uid="{00000000-0005-0000-0000-0000703A0000}"/>
    <cellStyle name="Komma 5 4 4 2 3 2 2" xfId="20177" xr:uid="{00000000-0005-0000-0000-0000713A0000}"/>
    <cellStyle name="Komma 5 4 4 2 3 3" xfId="15485" xr:uid="{00000000-0005-0000-0000-0000723A0000}"/>
    <cellStyle name="Komma 5 4 4 2 4" xfId="7191" xr:uid="{00000000-0005-0000-0000-0000733A0000}"/>
    <cellStyle name="Komma 5 4 4 2 4 2" xfId="17049" xr:uid="{00000000-0005-0000-0000-0000743A0000}"/>
    <cellStyle name="Komma 5 4 4 2 5" xfId="12351" xr:uid="{00000000-0005-0000-0000-0000753A0000}"/>
    <cellStyle name="Komma 5 4 4 3" xfId="2895" xr:uid="{00000000-0005-0000-0000-0000763A0000}"/>
    <cellStyle name="Komma 5 4 4 3 2" xfId="8049" xr:uid="{00000000-0005-0000-0000-0000773A0000}"/>
    <cellStyle name="Komma 5 4 4 3 2 2" xfId="17831" xr:uid="{00000000-0005-0000-0000-0000783A0000}"/>
    <cellStyle name="Komma 5 4 4 3 3" xfId="13137" xr:uid="{00000000-0005-0000-0000-0000793A0000}"/>
    <cellStyle name="Komma 5 4 4 4" xfId="4617" xr:uid="{00000000-0005-0000-0000-00007A3A0000}"/>
    <cellStyle name="Komma 5 4 4 4 2" xfId="9765" xr:uid="{00000000-0005-0000-0000-00007B3A0000}"/>
    <cellStyle name="Komma 5 4 4 4 2 2" xfId="19395" xr:uid="{00000000-0005-0000-0000-00007C3A0000}"/>
    <cellStyle name="Komma 5 4 4 4 3" xfId="14703" xr:uid="{00000000-0005-0000-0000-00007D3A0000}"/>
    <cellStyle name="Komma 5 4 4 5" xfId="6333" xr:uid="{00000000-0005-0000-0000-00007E3A0000}"/>
    <cellStyle name="Komma 5 4 4 5 2" xfId="16267" xr:uid="{00000000-0005-0000-0000-00007F3A0000}"/>
    <cellStyle name="Komma 5 4 4 6" xfId="11487" xr:uid="{00000000-0005-0000-0000-0000803A0000}"/>
    <cellStyle name="Komma 5 4 5" xfId="662" xr:uid="{00000000-0005-0000-0000-0000813A0000}"/>
    <cellStyle name="Komma 5 4 5 2" xfId="2007" xr:uid="{00000000-0005-0000-0000-0000823A0000}"/>
    <cellStyle name="Komma 5 4 5 2 2" xfId="3758" xr:uid="{00000000-0005-0000-0000-0000833A0000}"/>
    <cellStyle name="Komma 5 4 5 2 2 2" xfId="8908" xr:uid="{00000000-0005-0000-0000-0000843A0000}"/>
    <cellStyle name="Komma 5 4 5 2 2 2 2" xfId="18614" xr:uid="{00000000-0005-0000-0000-0000853A0000}"/>
    <cellStyle name="Komma 5 4 5 2 2 3" xfId="13920" xr:uid="{00000000-0005-0000-0000-0000863A0000}"/>
    <cellStyle name="Komma 5 4 5 2 3" xfId="5476" xr:uid="{00000000-0005-0000-0000-0000873A0000}"/>
    <cellStyle name="Komma 5 4 5 2 3 2" xfId="10624" xr:uid="{00000000-0005-0000-0000-0000883A0000}"/>
    <cellStyle name="Komma 5 4 5 2 3 2 2" xfId="20178" xr:uid="{00000000-0005-0000-0000-0000893A0000}"/>
    <cellStyle name="Komma 5 4 5 2 3 3" xfId="15486" xr:uid="{00000000-0005-0000-0000-00008A3A0000}"/>
    <cellStyle name="Komma 5 4 5 2 4" xfId="7192" xr:uid="{00000000-0005-0000-0000-00008B3A0000}"/>
    <cellStyle name="Komma 5 4 5 2 4 2" xfId="17050" xr:uid="{00000000-0005-0000-0000-00008C3A0000}"/>
    <cellStyle name="Komma 5 4 5 2 5" xfId="12352" xr:uid="{00000000-0005-0000-0000-00008D3A0000}"/>
    <cellStyle name="Komma 5 4 5 3" xfId="2896" xr:uid="{00000000-0005-0000-0000-00008E3A0000}"/>
    <cellStyle name="Komma 5 4 5 3 2" xfId="8050" xr:uid="{00000000-0005-0000-0000-00008F3A0000}"/>
    <cellStyle name="Komma 5 4 5 3 2 2" xfId="17832" xr:uid="{00000000-0005-0000-0000-0000903A0000}"/>
    <cellStyle name="Komma 5 4 5 3 3" xfId="13138" xr:uid="{00000000-0005-0000-0000-0000913A0000}"/>
    <cellStyle name="Komma 5 4 5 4" xfId="4618" xr:uid="{00000000-0005-0000-0000-0000923A0000}"/>
    <cellStyle name="Komma 5 4 5 4 2" xfId="9766" xr:uid="{00000000-0005-0000-0000-0000933A0000}"/>
    <cellStyle name="Komma 5 4 5 4 2 2" xfId="19396" xr:uid="{00000000-0005-0000-0000-0000943A0000}"/>
    <cellStyle name="Komma 5 4 5 4 3" xfId="14704" xr:uid="{00000000-0005-0000-0000-0000953A0000}"/>
    <cellStyle name="Komma 5 4 5 5" xfId="6334" xr:uid="{00000000-0005-0000-0000-0000963A0000}"/>
    <cellStyle name="Komma 5 4 5 5 2" xfId="16268" xr:uid="{00000000-0005-0000-0000-0000973A0000}"/>
    <cellStyle name="Komma 5 4 5 6" xfId="11488" xr:uid="{00000000-0005-0000-0000-0000983A0000}"/>
    <cellStyle name="Komma 5 4 6" xfId="1998" xr:uid="{00000000-0005-0000-0000-0000993A0000}"/>
    <cellStyle name="Komma 5 4 6 2" xfId="3749" xr:uid="{00000000-0005-0000-0000-00009A3A0000}"/>
    <cellStyle name="Komma 5 4 6 2 2" xfId="8899" xr:uid="{00000000-0005-0000-0000-00009B3A0000}"/>
    <cellStyle name="Komma 5 4 6 2 2 2" xfId="18605" xr:uid="{00000000-0005-0000-0000-00009C3A0000}"/>
    <cellStyle name="Komma 5 4 6 2 3" xfId="13911" xr:uid="{00000000-0005-0000-0000-00009D3A0000}"/>
    <cellStyle name="Komma 5 4 6 3" xfId="5467" xr:uid="{00000000-0005-0000-0000-00009E3A0000}"/>
    <cellStyle name="Komma 5 4 6 3 2" xfId="10615" xr:uid="{00000000-0005-0000-0000-00009F3A0000}"/>
    <cellStyle name="Komma 5 4 6 3 2 2" xfId="20169" xr:uid="{00000000-0005-0000-0000-0000A03A0000}"/>
    <cellStyle name="Komma 5 4 6 3 3" xfId="15477" xr:uid="{00000000-0005-0000-0000-0000A13A0000}"/>
    <cellStyle name="Komma 5 4 6 4" xfId="7183" xr:uid="{00000000-0005-0000-0000-0000A23A0000}"/>
    <cellStyle name="Komma 5 4 6 4 2" xfId="17041" xr:uid="{00000000-0005-0000-0000-0000A33A0000}"/>
    <cellStyle name="Komma 5 4 6 5" xfId="12343" xr:uid="{00000000-0005-0000-0000-0000A43A0000}"/>
    <cellStyle name="Komma 5 4 7" xfId="2887" xr:uid="{00000000-0005-0000-0000-0000A53A0000}"/>
    <cellStyle name="Komma 5 4 7 2" xfId="8041" xr:uid="{00000000-0005-0000-0000-0000A63A0000}"/>
    <cellStyle name="Komma 5 4 7 2 2" xfId="17823" xr:uid="{00000000-0005-0000-0000-0000A73A0000}"/>
    <cellStyle name="Komma 5 4 7 3" xfId="13129" xr:uid="{00000000-0005-0000-0000-0000A83A0000}"/>
    <cellStyle name="Komma 5 4 8" xfId="4609" xr:uid="{00000000-0005-0000-0000-0000A93A0000}"/>
    <cellStyle name="Komma 5 4 8 2" xfId="9757" xr:uid="{00000000-0005-0000-0000-0000AA3A0000}"/>
    <cellStyle name="Komma 5 4 8 2 2" xfId="19387" xr:uid="{00000000-0005-0000-0000-0000AB3A0000}"/>
    <cellStyle name="Komma 5 4 8 3" xfId="14695" xr:uid="{00000000-0005-0000-0000-0000AC3A0000}"/>
    <cellStyle name="Komma 5 4 9" xfId="6325" xr:uid="{00000000-0005-0000-0000-0000AD3A0000}"/>
    <cellStyle name="Komma 5 4 9 2" xfId="16259" xr:uid="{00000000-0005-0000-0000-0000AE3A0000}"/>
    <cellStyle name="Komma 5 5" xfId="663" xr:uid="{00000000-0005-0000-0000-0000AF3A0000}"/>
    <cellStyle name="Komma 5 5 10" xfId="11489" xr:uid="{00000000-0005-0000-0000-0000B03A0000}"/>
    <cellStyle name="Komma 5 5 2" xfId="664" xr:uid="{00000000-0005-0000-0000-0000B13A0000}"/>
    <cellStyle name="Komma 5 5 2 2" xfId="665" xr:uid="{00000000-0005-0000-0000-0000B23A0000}"/>
    <cellStyle name="Komma 5 5 2 2 2" xfId="666" xr:uid="{00000000-0005-0000-0000-0000B33A0000}"/>
    <cellStyle name="Komma 5 5 2 2 2 2" xfId="2011" xr:uid="{00000000-0005-0000-0000-0000B43A0000}"/>
    <cellStyle name="Komma 5 5 2 2 2 2 2" xfId="3762" xr:uid="{00000000-0005-0000-0000-0000B53A0000}"/>
    <cellStyle name="Komma 5 5 2 2 2 2 2 2" xfId="8912" xr:uid="{00000000-0005-0000-0000-0000B63A0000}"/>
    <cellStyle name="Komma 5 5 2 2 2 2 2 2 2" xfId="18618" xr:uid="{00000000-0005-0000-0000-0000B73A0000}"/>
    <cellStyle name="Komma 5 5 2 2 2 2 2 3" xfId="13924" xr:uid="{00000000-0005-0000-0000-0000B83A0000}"/>
    <cellStyle name="Komma 5 5 2 2 2 2 3" xfId="5480" xr:uid="{00000000-0005-0000-0000-0000B93A0000}"/>
    <cellStyle name="Komma 5 5 2 2 2 2 3 2" xfId="10628" xr:uid="{00000000-0005-0000-0000-0000BA3A0000}"/>
    <cellStyle name="Komma 5 5 2 2 2 2 3 2 2" xfId="20182" xr:uid="{00000000-0005-0000-0000-0000BB3A0000}"/>
    <cellStyle name="Komma 5 5 2 2 2 2 3 3" xfId="15490" xr:uid="{00000000-0005-0000-0000-0000BC3A0000}"/>
    <cellStyle name="Komma 5 5 2 2 2 2 4" xfId="7196" xr:uid="{00000000-0005-0000-0000-0000BD3A0000}"/>
    <cellStyle name="Komma 5 5 2 2 2 2 4 2" xfId="17054" xr:uid="{00000000-0005-0000-0000-0000BE3A0000}"/>
    <cellStyle name="Komma 5 5 2 2 2 2 5" xfId="12356" xr:uid="{00000000-0005-0000-0000-0000BF3A0000}"/>
    <cellStyle name="Komma 5 5 2 2 2 3" xfId="2900" xr:uid="{00000000-0005-0000-0000-0000C03A0000}"/>
    <cellStyle name="Komma 5 5 2 2 2 3 2" xfId="8054" xr:uid="{00000000-0005-0000-0000-0000C13A0000}"/>
    <cellStyle name="Komma 5 5 2 2 2 3 2 2" xfId="17836" xr:uid="{00000000-0005-0000-0000-0000C23A0000}"/>
    <cellStyle name="Komma 5 5 2 2 2 3 3" xfId="13142" xr:uid="{00000000-0005-0000-0000-0000C33A0000}"/>
    <cellStyle name="Komma 5 5 2 2 2 4" xfId="4622" xr:uid="{00000000-0005-0000-0000-0000C43A0000}"/>
    <cellStyle name="Komma 5 5 2 2 2 4 2" xfId="9770" xr:uid="{00000000-0005-0000-0000-0000C53A0000}"/>
    <cellStyle name="Komma 5 5 2 2 2 4 2 2" xfId="19400" xr:uid="{00000000-0005-0000-0000-0000C63A0000}"/>
    <cellStyle name="Komma 5 5 2 2 2 4 3" xfId="14708" xr:uid="{00000000-0005-0000-0000-0000C73A0000}"/>
    <cellStyle name="Komma 5 5 2 2 2 5" xfId="6338" xr:uid="{00000000-0005-0000-0000-0000C83A0000}"/>
    <cellStyle name="Komma 5 5 2 2 2 5 2" xfId="16272" xr:uid="{00000000-0005-0000-0000-0000C93A0000}"/>
    <cellStyle name="Komma 5 5 2 2 2 6" xfId="11492" xr:uid="{00000000-0005-0000-0000-0000CA3A0000}"/>
    <cellStyle name="Komma 5 5 2 2 3" xfId="2010" xr:uid="{00000000-0005-0000-0000-0000CB3A0000}"/>
    <cellStyle name="Komma 5 5 2 2 3 2" xfId="3761" xr:uid="{00000000-0005-0000-0000-0000CC3A0000}"/>
    <cellStyle name="Komma 5 5 2 2 3 2 2" xfId="8911" xr:uid="{00000000-0005-0000-0000-0000CD3A0000}"/>
    <cellStyle name="Komma 5 5 2 2 3 2 2 2" xfId="18617" xr:uid="{00000000-0005-0000-0000-0000CE3A0000}"/>
    <cellStyle name="Komma 5 5 2 2 3 2 3" xfId="13923" xr:uid="{00000000-0005-0000-0000-0000CF3A0000}"/>
    <cellStyle name="Komma 5 5 2 2 3 3" xfId="5479" xr:uid="{00000000-0005-0000-0000-0000D03A0000}"/>
    <cellStyle name="Komma 5 5 2 2 3 3 2" xfId="10627" xr:uid="{00000000-0005-0000-0000-0000D13A0000}"/>
    <cellStyle name="Komma 5 5 2 2 3 3 2 2" xfId="20181" xr:uid="{00000000-0005-0000-0000-0000D23A0000}"/>
    <cellStyle name="Komma 5 5 2 2 3 3 3" xfId="15489" xr:uid="{00000000-0005-0000-0000-0000D33A0000}"/>
    <cellStyle name="Komma 5 5 2 2 3 4" xfId="7195" xr:uid="{00000000-0005-0000-0000-0000D43A0000}"/>
    <cellStyle name="Komma 5 5 2 2 3 4 2" xfId="17053" xr:uid="{00000000-0005-0000-0000-0000D53A0000}"/>
    <cellStyle name="Komma 5 5 2 2 3 5" xfId="12355" xr:uid="{00000000-0005-0000-0000-0000D63A0000}"/>
    <cellStyle name="Komma 5 5 2 2 4" xfId="2899" xr:uid="{00000000-0005-0000-0000-0000D73A0000}"/>
    <cellStyle name="Komma 5 5 2 2 4 2" xfId="8053" xr:uid="{00000000-0005-0000-0000-0000D83A0000}"/>
    <cellStyle name="Komma 5 5 2 2 4 2 2" xfId="17835" xr:uid="{00000000-0005-0000-0000-0000D93A0000}"/>
    <cellStyle name="Komma 5 5 2 2 4 3" xfId="13141" xr:uid="{00000000-0005-0000-0000-0000DA3A0000}"/>
    <cellStyle name="Komma 5 5 2 2 5" xfId="4621" xr:uid="{00000000-0005-0000-0000-0000DB3A0000}"/>
    <cellStyle name="Komma 5 5 2 2 5 2" xfId="9769" xr:uid="{00000000-0005-0000-0000-0000DC3A0000}"/>
    <cellStyle name="Komma 5 5 2 2 5 2 2" xfId="19399" xr:uid="{00000000-0005-0000-0000-0000DD3A0000}"/>
    <cellStyle name="Komma 5 5 2 2 5 3" xfId="14707" xr:uid="{00000000-0005-0000-0000-0000DE3A0000}"/>
    <cellStyle name="Komma 5 5 2 2 6" xfId="6337" xr:uid="{00000000-0005-0000-0000-0000DF3A0000}"/>
    <cellStyle name="Komma 5 5 2 2 6 2" xfId="16271" xr:uid="{00000000-0005-0000-0000-0000E03A0000}"/>
    <cellStyle name="Komma 5 5 2 2 7" xfId="11491" xr:uid="{00000000-0005-0000-0000-0000E13A0000}"/>
    <cellStyle name="Komma 5 5 2 3" xfId="667" xr:uid="{00000000-0005-0000-0000-0000E23A0000}"/>
    <cellStyle name="Komma 5 5 2 3 2" xfId="2012" xr:uid="{00000000-0005-0000-0000-0000E33A0000}"/>
    <cellStyle name="Komma 5 5 2 3 2 2" xfId="3763" xr:uid="{00000000-0005-0000-0000-0000E43A0000}"/>
    <cellStyle name="Komma 5 5 2 3 2 2 2" xfId="8913" xr:uid="{00000000-0005-0000-0000-0000E53A0000}"/>
    <cellStyle name="Komma 5 5 2 3 2 2 2 2" xfId="18619" xr:uid="{00000000-0005-0000-0000-0000E63A0000}"/>
    <cellStyle name="Komma 5 5 2 3 2 2 3" xfId="13925" xr:uid="{00000000-0005-0000-0000-0000E73A0000}"/>
    <cellStyle name="Komma 5 5 2 3 2 3" xfId="5481" xr:uid="{00000000-0005-0000-0000-0000E83A0000}"/>
    <cellStyle name="Komma 5 5 2 3 2 3 2" xfId="10629" xr:uid="{00000000-0005-0000-0000-0000E93A0000}"/>
    <cellStyle name="Komma 5 5 2 3 2 3 2 2" xfId="20183" xr:uid="{00000000-0005-0000-0000-0000EA3A0000}"/>
    <cellStyle name="Komma 5 5 2 3 2 3 3" xfId="15491" xr:uid="{00000000-0005-0000-0000-0000EB3A0000}"/>
    <cellStyle name="Komma 5 5 2 3 2 4" xfId="7197" xr:uid="{00000000-0005-0000-0000-0000EC3A0000}"/>
    <cellStyle name="Komma 5 5 2 3 2 4 2" xfId="17055" xr:uid="{00000000-0005-0000-0000-0000ED3A0000}"/>
    <cellStyle name="Komma 5 5 2 3 2 5" xfId="12357" xr:uid="{00000000-0005-0000-0000-0000EE3A0000}"/>
    <cellStyle name="Komma 5 5 2 3 3" xfId="2901" xr:uid="{00000000-0005-0000-0000-0000EF3A0000}"/>
    <cellStyle name="Komma 5 5 2 3 3 2" xfId="8055" xr:uid="{00000000-0005-0000-0000-0000F03A0000}"/>
    <cellStyle name="Komma 5 5 2 3 3 2 2" xfId="17837" xr:uid="{00000000-0005-0000-0000-0000F13A0000}"/>
    <cellStyle name="Komma 5 5 2 3 3 3" xfId="13143" xr:uid="{00000000-0005-0000-0000-0000F23A0000}"/>
    <cellStyle name="Komma 5 5 2 3 4" xfId="4623" xr:uid="{00000000-0005-0000-0000-0000F33A0000}"/>
    <cellStyle name="Komma 5 5 2 3 4 2" xfId="9771" xr:uid="{00000000-0005-0000-0000-0000F43A0000}"/>
    <cellStyle name="Komma 5 5 2 3 4 2 2" xfId="19401" xr:uid="{00000000-0005-0000-0000-0000F53A0000}"/>
    <cellStyle name="Komma 5 5 2 3 4 3" xfId="14709" xr:uid="{00000000-0005-0000-0000-0000F63A0000}"/>
    <cellStyle name="Komma 5 5 2 3 5" xfId="6339" xr:uid="{00000000-0005-0000-0000-0000F73A0000}"/>
    <cellStyle name="Komma 5 5 2 3 5 2" xfId="16273" xr:uid="{00000000-0005-0000-0000-0000F83A0000}"/>
    <cellStyle name="Komma 5 5 2 3 6" xfId="11493" xr:uid="{00000000-0005-0000-0000-0000F93A0000}"/>
    <cellStyle name="Komma 5 5 2 4" xfId="668" xr:uid="{00000000-0005-0000-0000-0000FA3A0000}"/>
    <cellStyle name="Komma 5 5 2 4 2" xfId="2013" xr:uid="{00000000-0005-0000-0000-0000FB3A0000}"/>
    <cellStyle name="Komma 5 5 2 4 2 2" xfId="3764" xr:uid="{00000000-0005-0000-0000-0000FC3A0000}"/>
    <cellStyle name="Komma 5 5 2 4 2 2 2" xfId="8914" xr:uid="{00000000-0005-0000-0000-0000FD3A0000}"/>
    <cellStyle name="Komma 5 5 2 4 2 2 2 2" xfId="18620" xr:uid="{00000000-0005-0000-0000-0000FE3A0000}"/>
    <cellStyle name="Komma 5 5 2 4 2 2 3" xfId="13926" xr:uid="{00000000-0005-0000-0000-0000FF3A0000}"/>
    <cellStyle name="Komma 5 5 2 4 2 3" xfId="5482" xr:uid="{00000000-0005-0000-0000-0000003B0000}"/>
    <cellStyle name="Komma 5 5 2 4 2 3 2" xfId="10630" xr:uid="{00000000-0005-0000-0000-0000013B0000}"/>
    <cellStyle name="Komma 5 5 2 4 2 3 2 2" xfId="20184" xr:uid="{00000000-0005-0000-0000-0000023B0000}"/>
    <cellStyle name="Komma 5 5 2 4 2 3 3" xfId="15492" xr:uid="{00000000-0005-0000-0000-0000033B0000}"/>
    <cellStyle name="Komma 5 5 2 4 2 4" xfId="7198" xr:uid="{00000000-0005-0000-0000-0000043B0000}"/>
    <cellStyle name="Komma 5 5 2 4 2 4 2" xfId="17056" xr:uid="{00000000-0005-0000-0000-0000053B0000}"/>
    <cellStyle name="Komma 5 5 2 4 2 5" xfId="12358" xr:uid="{00000000-0005-0000-0000-0000063B0000}"/>
    <cellStyle name="Komma 5 5 2 4 3" xfId="2902" xr:uid="{00000000-0005-0000-0000-0000073B0000}"/>
    <cellStyle name="Komma 5 5 2 4 3 2" xfId="8056" xr:uid="{00000000-0005-0000-0000-0000083B0000}"/>
    <cellStyle name="Komma 5 5 2 4 3 2 2" xfId="17838" xr:uid="{00000000-0005-0000-0000-0000093B0000}"/>
    <cellStyle name="Komma 5 5 2 4 3 3" xfId="13144" xr:uid="{00000000-0005-0000-0000-00000A3B0000}"/>
    <cellStyle name="Komma 5 5 2 4 4" xfId="4624" xr:uid="{00000000-0005-0000-0000-00000B3B0000}"/>
    <cellStyle name="Komma 5 5 2 4 4 2" xfId="9772" xr:uid="{00000000-0005-0000-0000-00000C3B0000}"/>
    <cellStyle name="Komma 5 5 2 4 4 2 2" xfId="19402" xr:uid="{00000000-0005-0000-0000-00000D3B0000}"/>
    <cellStyle name="Komma 5 5 2 4 4 3" xfId="14710" xr:uid="{00000000-0005-0000-0000-00000E3B0000}"/>
    <cellStyle name="Komma 5 5 2 4 5" xfId="6340" xr:uid="{00000000-0005-0000-0000-00000F3B0000}"/>
    <cellStyle name="Komma 5 5 2 4 5 2" xfId="16274" xr:uid="{00000000-0005-0000-0000-0000103B0000}"/>
    <cellStyle name="Komma 5 5 2 4 6" xfId="11494" xr:uid="{00000000-0005-0000-0000-0000113B0000}"/>
    <cellStyle name="Komma 5 5 2 5" xfId="2009" xr:uid="{00000000-0005-0000-0000-0000123B0000}"/>
    <cellStyle name="Komma 5 5 2 5 2" xfId="3760" xr:uid="{00000000-0005-0000-0000-0000133B0000}"/>
    <cellStyle name="Komma 5 5 2 5 2 2" xfId="8910" xr:uid="{00000000-0005-0000-0000-0000143B0000}"/>
    <cellStyle name="Komma 5 5 2 5 2 2 2" xfId="18616" xr:uid="{00000000-0005-0000-0000-0000153B0000}"/>
    <cellStyle name="Komma 5 5 2 5 2 3" xfId="13922" xr:uid="{00000000-0005-0000-0000-0000163B0000}"/>
    <cellStyle name="Komma 5 5 2 5 3" xfId="5478" xr:uid="{00000000-0005-0000-0000-0000173B0000}"/>
    <cellStyle name="Komma 5 5 2 5 3 2" xfId="10626" xr:uid="{00000000-0005-0000-0000-0000183B0000}"/>
    <cellStyle name="Komma 5 5 2 5 3 2 2" xfId="20180" xr:uid="{00000000-0005-0000-0000-0000193B0000}"/>
    <cellStyle name="Komma 5 5 2 5 3 3" xfId="15488" xr:uid="{00000000-0005-0000-0000-00001A3B0000}"/>
    <cellStyle name="Komma 5 5 2 5 4" xfId="7194" xr:uid="{00000000-0005-0000-0000-00001B3B0000}"/>
    <cellStyle name="Komma 5 5 2 5 4 2" xfId="17052" xr:uid="{00000000-0005-0000-0000-00001C3B0000}"/>
    <cellStyle name="Komma 5 5 2 5 5" xfId="12354" xr:uid="{00000000-0005-0000-0000-00001D3B0000}"/>
    <cellStyle name="Komma 5 5 2 6" xfId="2898" xr:uid="{00000000-0005-0000-0000-00001E3B0000}"/>
    <cellStyle name="Komma 5 5 2 6 2" xfId="8052" xr:uid="{00000000-0005-0000-0000-00001F3B0000}"/>
    <cellStyle name="Komma 5 5 2 6 2 2" xfId="17834" xr:uid="{00000000-0005-0000-0000-0000203B0000}"/>
    <cellStyle name="Komma 5 5 2 6 3" xfId="13140" xr:uid="{00000000-0005-0000-0000-0000213B0000}"/>
    <cellStyle name="Komma 5 5 2 7" xfId="4620" xr:uid="{00000000-0005-0000-0000-0000223B0000}"/>
    <cellStyle name="Komma 5 5 2 7 2" xfId="9768" xr:uid="{00000000-0005-0000-0000-0000233B0000}"/>
    <cellStyle name="Komma 5 5 2 7 2 2" xfId="19398" xr:uid="{00000000-0005-0000-0000-0000243B0000}"/>
    <cellStyle name="Komma 5 5 2 7 3" xfId="14706" xr:uid="{00000000-0005-0000-0000-0000253B0000}"/>
    <cellStyle name="Komma 5 5 2 8" xfId="6336" xr:uid="{00000000-0005-0000-0000-0000263B0000}"/>
    <cellStyle name="Komma 5 5 2 8 2" xfId="16270" xr:uid="{00000000-0005-0000-0000-0000273B0000}"/>
    <cellStyle name="Komma 5 5 2 9" xfId="11490" xr:uid="{00000000-0005-0000-0000-0000283B0000}"/>
    <cellStyle name="Komma 5 5 3" xfId="669" xr:uid="{00000000-0005-0000-0000-0000293B0000}"/>
    <cellStyle name="Komma 5 5 3 2" xfId="670" xr:uid="{00000000-0005-0000-0000-00002A3B0000}"/>
    <cellStyle name="Komma 5 5 3 2 2" xfId="2015" xr:uid="{00000000-0005-0000-0000-00002B3B0000}"/>
    <cellStyle name="Komma 5 5 3 2 2 2" xfId="3766" xr:uid="{00000000-0005-0000-0000-00002C3B0000}"/>
    <cellStyle name="Komma 5 5 3 2 2 2 2" xfId="8916" xr:uid="{00000000-0005-0000-0000-00002D3B0000}"/>
    <cellStyle name="Komma 5 5 3 2 2 2 2 2" xfId="18622" xr:uid="{00000000-0005-0000-0000-00002E3B0000}"/>
    <cellStyle name="Komma 5 5 3 2 2 2 3" xfId="13928" xr:uid="{00000000-0005-0000-0000-00002F3B0000}"/>
    <cellStyle name="Komma 5 5 3 2 2 3" xfId="5484" xr:uid="{00000000-0005-0000-0000-0000303B0000}"/>
    <cellStyle name="Komma 5 5 3 2 2 3 2" xfId="10632" xr:uid="{00000000-0005-0000-0000-0000313B0000}"/>
    <cellStyle name="Komma 5 5 3 2 2 3 2 2" xfId="20186" xr:uid="{00000000-0005-0000-0000-0000323B0000}"/>
    <cellStyle name="Komma 5 5 3 2 2 3 3" xfId="15494" xr:uid="{00000000-0005-0000-0000-0000333B0000}"/>
    <cellStyle name="Komma 5 5 3 2 2 4" xfId="7200" xr:uid="{00000000-0005-0000-0000-0000343B0000}"/>
    <cellStyle name="Komma 5 5 3 2 2 4 2" xfId="17058" xr:uid="{00000000-0005-0000-0000-0000353B0000}"/>
    <cellStyle name="Komma 5 5 3 2 2 5" xfId="12360" xr:uid="{00000000-0005-0000-0000-0000363B0000}"/>
    <cellStyle name="Komma 5 5 3 2 3" xfId="2904" xr:uid="{00000000-0005-0000-0000-0000373B0000}"/>
    <cellStyle name="Komma 5 5 3 2 3 2" xfId="8058" xr:uid="{00000000-0005-0000-0000-0000383B0000}"/>
    <cellStyle name="Komma 5 5 3 2 3 2 2" xfId="17840" xr:uid="{00000000-0005-0000-0000-0000393B0000}"/>
    <cellStyle name="Komma 5 5 3 2 3 3" xfId="13146" xr:uid="{00000000-0005-0000-0000-00003A3B0000}"/>
    <cellStyle name="Komma 5 5 3 2 4" xfId="4626" xr:uid="{00000000-0005-0000-0000-00003B3B0000}"/>
    <cellStyle name="Komma 5 5 3 2 4 2" xfId="9774" xr:uid="{00000000-0005-0000-0000-00003C3B0000}"/>
    <cellStyle name="Komma 5 5 3 2 4 2 2" xfId="19404" xr:uid="{00000000-0005-0000-0000-00003D3B0000}"/>
    <cellStyle name="Komma 5 5 3 2 4 3" xfId="14712" xr:uid="{00000000-0005-0000-0000-00003E3B0000}"/>
    <cellStyle name="Komma 5 5 3 2 5" xfId="6342" xr:uid="{00000000-0005-0000-0000-00003F3B0000}"/>
    <cellStyle name="Komma 5 5 3 2 5 2" xfId="16276" xr:uid="{00000000-0005-0000-0000-0000403B0000}"/>
    <cellStyle name="Komma 5 5 3 2 6" xfId="11496" xr:uid="{00000000-0005-0000-0000-0000413B0000}"/>
    <cellStyle name="Komma 5 5 3 3" xfId="2014" xr:uid="{00000000-0005-0000-0000-0000423B0000}"/>
    <cellStyle name="Komma 5 5 3 3 2" xfId="3765" xr:uid="{00000000-0005-0000-0000-0000433B0000}"/>
    <cellStyle name="Komma 5 5 3 3 2 2" xfId="8915" xr:uid="{00000000-0005-0000-0000-0000443B0000}"/>
    <cellStyle name="Komma 5 5 3 3 2 2 2" xfId="18621" xr:uid="{00000000-0005-0000-0000-0000453B0000}"/>
    <cellStyle name="Komma 5 5 3 3 2 3" xfId="13927" xr:uid="{00000000-0005-0000-0000-0000463B0000}"/>
    <cellStyle name="Komma 5 5 3 3 3" xfId="5483" xr:uid="{00000000-0005-0000-0000-0000473B0000}"/>
    <cellStyle name="Komma 5 5 3 3 3 2" xfId="10631" xr:uid="{00000000-0005-0000-0000-0000483B0000}"/>
    <cellStyle name="Komma 5 5 3 3 3 2 2" xfId="20185" xr:uid="{00000000-0005-0000-0000-0000493B0000}"/>
    <cellStyle name="Komma 5 5 3 3 3 3" xfId="15493" xr:uid="{00000000-0005-0000-0000-00004A3B0000}"/>
    <cellStyle name="Komma 5 5 3 3 4" xfId="7199" xr:uid="{00000000-0005-0000-0000-00004B3B0000}"/>
    <cellStyle name="Komma 5 5 3 3 4 2" xfId="17057" xr:uid="{00000000-0005-0000-0000-00004C3B0000}"/>
    <cellStyle name="Komma 5 5 3 3 5" xfId="12359" xr:uid="{00000000-0005-0000-0000-00004D3B0000}"/>
    <cellStyle name="Komma 5 5 3 4" xfId="2903" xr:uid="{00000000-0005-0000-0000-00004E3B0000}"/>
    <cellStyle name="Komma 5 5 3 4 2" xfId="8057" xr:uid="{00000000-0005-0000-0000-00004F3B0000}"/>
    <cellStyle name="Komma 5 5 3 4 2 2" xfId="17839" xr:uid="{00000000-0005-0000-0000-0000503B0000}"/>
    <cellStyle name="Komma 5 5 3 4 3" xfId="13145" xr:uid="{00000000-0005-0000-0000-0000513B0000}"/>
    <cellStyle name="Komma 5 5 3 5" xfId="4625" xr:uid="{00000000-0005-0000-0000-0000523B0000}"/>
    <cellStyle name="Komma 5 5 3 5 2" xfId="9773" xr:uid="{00000000-0005-0000-0000-0000533B0000}"/>
    <cellStyle name="Komma 5 5 3 5 2 2" xfId="19403" xr:uid="{00000000-0005-0000-0000-0000543B0000}"/>
    <cellStyle name="Komma 5 5 3 5 3" xfId="14711" xr:uid="{00000000-0005-0000-0000-0000553B0000}"/>
    <cellStyle name="Komma 5 5 3 6" xfId="6341" xr:uid="{00000000-0005-0000-0000-0000563B0000}"/>
    <cellStyle name="Komma 5 5 3 6 2" xfId="16275" xr:uid="{00000000-0005-0000-0000-0000573B0000}"/>
    <cellStyle name="Komma 5 5 3 7" xfId="11495" xr:uid="{00000000-0005-0000-0000-0000583B0000}"/>
    <cellStyle name="Komma 5 5 4" xfId="671" xr:uid="{00000000-0005-0000-0000-0000593B0000}"/>
    <cellStyle name="Komma 5 5 4 2" xfId="2016" xr:uid="{00000000-0005-0000-0000-00005A3B0000}"/>
    <cellStyle name="Komma 5 5 4 2 2" xfId="3767" xr:uid="{00000000-0005-0000-0000-00005B3B0000}"/>
    <cellStyle name="Komma 5 5 4 2 2 2" xfId="8917" xr:uid="{00000000-0005-0000-0000-00005C3B0000}"/>
    <cellStyle name="Komma 5 5 4 2 2 2 2" xfId="18623" xr:uid="{00000000-0005-0000-0000-00005D3B0000}"/>
    <cellStyle name="Komma 5 5 4 2 2 3" xfId="13929" xr:uid="{00000000-0005-0000-0000-00005E3B0000}"/>
    <cellStyle name="Komma 5 5 4 2 3" xfId="5485" xr:uid="{00000000-0005-0000-0000-00005F3B0000}"/>
    <cellStyle name="Komma 5 5 4 2 3 2" xfId="10633" xr:uid="{00000000-0005-0000-0000-0000603B0000}"/>
    <cellStyle name="Komma 5 5 4 2 3 2 2" xfId="20187" xr:uid="{00000000-0005-0000-0000-0000613B0000}"/>
    <cellStyle name="Komma 5 5 4 2 3 3" xfId="15495" xr:uid="{00000000-0005-0000-0000-0000623B0000}"/>
    <cellStyle name="Komma 5 5 4 2 4" xfId="7201" xr:uid="{00000000-0005-0000-0000-0000633B0000}"/>
    <cellStyle name="Komma 5 5 4 2 4 2" xfId="17059" xr:uid="{00000000-0005-0000-0000-0000643B0000}"/>
    <cellStyle name="Komma 5 5 4 2 5" xfId="12361" xr:uid="{00000000-0005-0000-0000-0000653B0000}"/>
    <cellStyle name="Komma 5 5 4 3" xfId="2905" xr:uid="{00000000-0005-0000-0000-0000663B0000}"/>
    <cellStyle name="Komma 5 5 4 3 2" xfId="8059" xr:uid="{00000000-0005-0000-0000-0000673B0000}"/>
    <cellStyle name="Komma 5 5 4 3 2 2" xfId="17841" xr:uid="{00000000-0005-0000-0000-0000683B0000}"/>
    <cellStyle name="Komma 5 5 4 3 3" xfId="13147" xr:uid="{00000000-0005-0000-0000-0000693B0000}"/>
    <cellStyle name="Komma 5 5 4 4" xfId="4627" xr:uid="{00000000-0005-0000-0000-00006A3B0000}"/>
    <cellStyle name="Komma 5 5 4 4 2" xfId="9775" xr:uid="{00000000-0005-0000-0000-00006B3B0000}"/>
    <cellStyle name="Komma 5 5 4 4 2 2" xfId="19405" xr:uid="{00000000-0005-0000-0000-00006C3B0000}"/>
    <cellStyle name="Komma 5 5 4 4 3" xfId="14713" xr:uid="{00000000-0005-0000-0000-00006D3B0000}"/>
    <cellStyle name="Komma 5 5 4 5" xfId="6343" xr:uid="{00000000-0005-0000-0000-00006E3B0000}"/>
    <cellStyle name="Komma 5 5 4 5 2" xfId="16277" xr:uid="{00000000-0005-0000-0000-00006F3B0000}"/>
    <cellStyle name="Komma 5 5 4 6" xfId="11497" xr:uid="{00000000-0005-0000-0000-0000703B0000}"/>
    <cellStyle name="Komma 5 5 5" xfId="672" xr:uid="{00000000-0005-0000-0000-0000713B0000}"/>
    <cellStyle name="Komma 5 5 5 2" xfId="2017" xr:uid="{00000000-0005-0000-0000-0000723B0000}"/>
    <cellStyle name="Komma 5 5 5 2 2" xfId="3768" xr:uid="{00000000-0005-0000-0000-0000733B0000}"/>
    <cellStyle name="Komma 5 5 5 2 2 2" xfId="8918" xr:uid="{00000000-0005-0000-0000-0000743B0000}"/>
    <cellStyle name="Komma 5 5 5 2 2 2 2" xfId="18624" xr:uid="{00000000-0005-0000-0000-0000753B0000}"/>
    <cellStyle name="Komma 5 5 5 2 2 3" xfId="13930" xr:uid="{00000000-0005-0000-0000-0000763B0000}"/>
    <cellStyle name="Komma 5 5 5 2 3" xfId="5486" xr:uid="{00000000-0005-0000-0000-0000773B0000}"/>
    <cellStyle name="Komma 5 5 5 2 3 2" xfId="10634" xr:uid="{00000000-0005-0000-0000-0000783B0000}"/>
    <cellStyle name="Komma 5 5 5 2 3 2 2" xfId="20188" xr:uid="{00000000-0005-0000-0000-0000793B0000}"/>
    <cellStyle name="Komma 5 5 5 2 3 3" xfId="15496" xr:uid="{00000000-0005-0000-0000-00007A3B0000}"/>
    <cellStyle name="Komma 5 5 5 2 4" xfId="7202" xr:uid="{00000000-0005-0000-0000-00007B3B0000}"/>
    <cellStyle name="Komma 5 5 5 2 4 2" xfId="17060" xr:uid="{00000000-0005-0000-0000-00007C3B0000}"/>
    <cellStyle name="Komma 5 5 5 2 5" xfId="12362" xr:uid="{00000000-0005-0000-0000-00007D3B0000}"/>
    <cellStyle name="Komma 5 5 5 3" xfId="2906" xr:uid="{00000000-0005-0000-0000-00007E3B0000}"/>
    <cellStyle name="Komma 5 5 5 3 2" xfId="8060" xr:uid="{00000000-0005-0000-0000-00007F3B0000}"/>
    <cellStyle name="Komma 5 5 5 3 2 2" xfId="17842" xr:uid="{00000000-0005-0000-0000-0000803B0000}"/>
    <cellStyle name="Komma 5 5 5 3 3" xfId="13148" xr:uid="{00000000-0005-0000-0000-0000813B0000}"/>
    <cellStyle name="Komma 5 5 5 4" xfId="4628" xr:uid="{00000000-0005-0000-0000-0000823B0000}"/>
    <cellStyle name="Komma 5 5 5 4 2" xfId="9776" xr:uid="{00000000-0005-0000-0000-0000833B0000}"/>
    <cellStyle name="Komma 5 5 5 4 2 2" xfId="19406" xr:uid="{00000000-0005-0000-0000-0000843B0000}"/>
    <cellStyle name="Komma 5 5 5 4 3" xfId="14714" xr:uid="{00000000-0005-0000-0000-0000853B0000}"/>
    <cellStyle name="Komma 5 5 5 5" xfId="6344" xr:uid="{00000000-0005-0000-0000-0000863B0000}"/>
    <cellStyle name="Komma 5 5 5 5 2" xfId="16278" xr:uid="{00000000-0005-0000-0000-0000873B0000}"/>
    <cellStyle name="Komma 5 5 5 6" xfId="11498" xr:uid="{00000000-0005-0000-0000-0000883B0000}"/>
    <cellStyle name="Komma 5 5 6" xfId="2008" xr:uid="{00000000-0005-0000-0000-0000893B0000}"/>
    <cellStyle name="Komma 5 5 6 2" xfId="3759" xr:uid="{00000000-0005-0000-0000-00008A3B0000}"/>
    <cellStyle name="Komma 5 5 6 2 2" xfId="8909" xr:uid="{00000000-0005-0000-0000-00008B3B0000}"/>
    <cellStyle name="Komma 5 5 6 2 2 2" xfId="18615" xr:uid="{00000000-0005-0000-0000-00008C3B0000}"/>
    <cellStyle name="Komma 5 5 6 2 3" xfId="13921" xr:uid="{00000000-0005-0000-0000-00008D3B0000}"/>
    <cellStyle name="Komma 5 5 6 3" xfId="5477" xr:uid="{00000000-0005-0000-0000-00008E3B0000}"/>
    <cellStyle name="Komma 5 5 6 3 2" xfId="10625" xr:uid="{00000000-0005-0000-0000-00008F3B0000}"/>
    <cellStyle name="Komma 5 5 6 3 2 2" xfId="20179" xr:uid="{00000000-0005-0000-0000-0000903B0000}"/>
    <cellStyle name="Komma 5 5 6 3 3" xfId="15487" xr:uid="{00000000-0005-0000-0000-0000913B0000}"/>
    <cellStyle name="Komma 5 5 6 4" xfId="7193" xr:uid="{00000000-0005-0000-0000-0000923B0000}"/>
    <cellStyle name="Komma 5 5 6 4 2" xfId="17051" xr:uid="{00000000-0005-0000-0000-0000933B0000}"/>
    <cellStyle name="Komma 5 5 6 5" xfId="12353" xr:uid="{00000000-0005-0000-0000-0000943B0000}"/>
    <cellStyle name="Komma 5 5 7" xfId="2897" xr:uid="{00000000-0005-0000-0000-0000953B0000}"/>
    <cellStyle name="Komma 5 5 7 2" xfId="8051" xr:uid="{00000000-0005-0000-0000-0000963B0000}"/>
    <cellStyle name="Komma 5 5 7 2 2" xfId="17833" xr:uid="{00000000-0005-0000-0000-0000973B0000}"/>
    <cellStyle name="Komma 5 5 7 3" xfId="13139" xr:uid="{00000000-0005-0000-0000-0000983B0000}"/>
    <cellStyle name="Komma 5 5 8" xfId="4619" xr:uid="{00000000-0005-0000-0000-0000993B0000}"/>
    <cellStyle name="Komma 5 5 8 2" xfId="9767" xr:uid="{00000000-0005-0000-0000-00009A3B0000}"/>
    <cellStyle name="Komma 5 5 8 2 2" xfId="19397" xr:uid="{00000000-0005-0000-0000-00009B3B0000}"/>
    <cellStyle name="Komma 5 5 8 3" xfId="14705" xr:uid="{00000000-0005-0000-0000-00009C3B0000}"/>
    <cellStyle name="Komma 5 5 9" xfId="6335" xr:uid="{00000000-0005-0000-0000-00009D3B0000}"/>
    <cellStyle name="Komma 5 5 9 2" xfId="16269" xr:uid="{00000000-0005-0000-0000-00009E3B0000}"/>
    <cellStyle name="Komma 5 6" xfId="673" xr:uid="{00000000-0005-0000-0000-00009F3B0000}"/>
    <cellStyle name="Komma 5 6 10" xfId="11499" xr:uid="{00000000-0005-0000-0000-0000A03B0000}"/>
    <cellStyle name="Komma 5 6 2" xfId="674" xr:uid="{00000000-0005-0000-0000-0000A13B0000}"/>
    <cellStyle name="Komma 5 6 2 2" xfId="675" xr:uid="{00000000-0005-0000-0000-0000A23B0000}"/>
    <cellStyle name="Komma 5 6 2 2 2" xfId="676" xr:uid="{00000000-0005-0000-0000-0000A33B0000}"/>
    <cellStyle name="Komma 5 6 2 2 2 2" xfId="2021" xr:uid="{00000000-0005-0000-0000-0000A43B0000}"/>
    <cellStyle name="Komma 5 6 2 2 2 2 2" xfId="3772" xr:uid="{00000000-0005-0000-0000-0000A53B0000}"/>
    <cellStyle name="Komma 5 6 2 2 2 2 2 2" xfId="8922" xr:uid="{00000000-0005-0000-0000-0000A63B0000}"/>
    <cellStyle name="Komma 5 6 2 2 2 2 2 2 2" xfId="18628" xr:uid="{00000000-0005-0000-0000-0000A73B0000}"/>
    <cellStyle name="Komma 5 6 2 2 2 2 2 3" xfId="13934" xr:uid="{00000000-0005-0000-0000-0000A83B0000}"/>
    <cellStyle name="Komma 5 6 2 2 2 2 3" xfId="5490" xr:uid="{00000000-0005-0000-0000-0000A93B0000}"/>
    <cellStyle name="Komma 5 6 2 2 2 2 3 2" xfId="10638" xr:uid="{00000000-0005-0000-0000-0000AA3B0000}"/>
    <cellStyle name="Komma 5 6 2 2 2 2 3 2 2" xfId="20192" xr:uid="{00000000-0005-0000-0000-0000AB3B0000}"/>
    <cellStyle name="Komma 5 6 2 2 2 2 3 3" xfId="15500" xr:uid="{00000000-0005-0000-0000-0000AC3B0000}"/>
    <cellStyle name="Komma 5 6 2 2 2 2 4" xfId="7206" xr:uid="{00000000-0005-0000-0000-0000AD3B0000}"/>
    <cellStyle name="Komma 5 6 2 2 2 2 4 2" xfId="17064" xr:uid="{00000000-0005-0000-0000-0000AE3B0000}"/>
    <cellStyle name="Komma 5 6 2 2 2 2 5" xfId="12366" xr:uid="{00000000-0005-0000-0000-0000AF3B0000}"/>
    <cellStyle name="Komma 5 6 2 2 2 3" xfId="2910" xr:uid="{00000000-0005-0000-0000-0000B03B0000}"/>
    <cellStyle name="Komma 5 6 2 2 2 3 2" xfId="8064" xr:uid="{00000000-0005-0000-0000-0000B13B0000}"/>
    <cellStyle name="Komma 5 6 2 2 2 3 2 2" xfId="17846" xr:uid="{00000000-0005-0000-0000-0000B23B0000}"/>
    <cellStyle name="Komma 5 6 2 2 2 3 3" xfId="13152" xr:uid="{00000000-0005-0000-0000-0000B33B0000}"/>
    <cellStyle name="Komma 5 6 2 2 2 4" xfId="4632" xr:uid="{00000000-0005-0000-0000-0000B43B0000}"/>
    <cellStyle name="Komma 5 6 2 2 2 4 2" xfId="9780" xr:uid="{00000000-0005-0000-0000-0000B53B0000}"/>
    <cellStyle name="Komma 5 6 2 2 2 4 2 2" xfId="19410" xr:uid="{00000000-0005-0000-0000-0000B63B0000}"/>
    <cellStyle name="Komma 5 6 2 2 2 4 3" xfId="14718" xr:uid="{00000000-0005-0000-0000-0000B73B0000}"/>
    <cellStyle name="Komma 5 6 2 2 2 5" xfId="6348" xr:uid="{00000000-0005-0000-0000-0000B83B0000}"/>
    <cellStyle name="Komma 5 6 2 2 2 5 2" xfId="16282" xr:uid="{00000000-0005-0000-0000-0000B93B0000}"/>
    <cellStyle name="Komma 5 6 2 2 2 6" xfId="11502" xr:uid="{00000000-0005-0000-0000-0000BA3B0000}"/>
    <cellStyle name="Komma 5 6 2 2 3" xfId="2020" xr:uid="{00000000-0005-0000-0000-0000BB3B0000}"/>
    <cellStyle name="Komma 5 6 2 2 3 2" xfId="3771" xr:uid="{00000000-0005-0000-0000-0000BC3B0000}"/>
    <cellStyle name="Komma 5 6 2 2 3 2 2" xfId="8921" xr:uid="{00000000-0005-0000-0000-0000BD3B0000}"/>
    <cellStyle name="Komma 5 6 2 2 3 2 2 2" xfId="18627" xr:uid="{00000000-0005-0000-0000-0000BE3B0000}"/>
    <cellStyle name="Komma 5 6 2 2 3 2 3" xfId="13933" xr:uid="{00000000-0005-0000-0000-0000BF3B0000}"/>
    <cellStyle name="Komma 5 6 2 2 3 3" xfId="5489" xr:uid="{00000000-0005-0000-0000-0000C03B0000}"/>
    <cellStyle name="Komma 5 6 2 2 3 3 2" xfId="10637" xr:uid="{00000000-0005-0000-0000-0000C13B0000}"/>
    <cellStyle name="Komma 5 6 2 2 3 3 2 2" xfId="20191" xr:uid="{00000000-0005-0000-0000-0000C23B0000}"/>
    <cellStyle name="Komma 5 6 2 2 3 3 3" xfId="15499" xr:uid="{00000000-0005-0000-0000-0000C33B0000}"/>
    <cellStyle name="Komma 5 6 2 2 3 4" xfId="7205" xr:uid="{00000000-0005-0000-0000-0000C43B0000}"/>
    <cellStyle name="Komma 5 6 2 2 3 4 2" xfId="17063" xr:uid="{00000000-0005-0000-0000-0000C53B0000}"/>
    <cellStyle name="Komma 5 6 2 2 3 5" xfId="12365" xr:uid="{00000000-0005-0000-0000-0000C63B0000}"/>
    <cellStyle name="Komma 5 6 2 2 4" xfId="2909" xr:uid="{00000000-0005-0000-0000-0000C73B0000}"/>
    <cellStyle name="Komma 5 6 2 2 4 2" xfId="8063" xr:uid="{00000000-0005-0000-0000-0000C83B0000}"/>
    <cellStyle name="Komma 5 6 2 2 4 2 2" xfId="17845" xr:uid="{00000000-0005-0000-0000-0000C93B0000}"/>
    <cellStyle name="Komma 5 6 2 2 4 3" xfId="13151" xr:uid="{00000000-0005-0000-0000-0000CA3B0000}"/>
    <cellStyle name="Komma 5 6 2 2 5" xfId="4631" xr:uid="{00000000-0005-0000-0000-0000CB3B0000}"/>
    <cellStyle name="Komma 5 6 2 2 5 2" xfId="9779" xr:uid="{00000000-0005-0000-0000-0000CC3B0000}"/>
    <cellStyle name="Komma 5 6 2 2 5 2 2" xfId="19409" xr:uid="{00000000-0005-0000-0000-0000CD3B0000}"/>
    <cellStyle name="Komma 5 6 2 2 5 3" xfId="14717" xr:uid="{00000000-0005-0000-0000-0000CE3B0000}"/>
    <cellStyle name="Komma 5 6 2 2 6" xfId="6347" xr:uid="{00000000-0005-0000-0000-0000CF3B0000}"/>
    <cellStyle name="Komma 5 6 2 2 6 2" xfId="16281" xr:uid="{00000000-0005-0000-0000-0000D03B0000}"/>
    <cellStyle name="Komma 5 6 2 2 7" xfId="11501" xr:uid="{00000000-0005-0000-0000-0000D13B0000}"/>
    <cellStyle name="Komma 5 6 2 3" xfId="677" xr:uid="{00000000-0005-0000-0000-0000D23B0000}"/>
    <cellStyle name="Komma 5 6 2 3 2" xfId="2022" xr:uid="{00000000-0005-0000-0000-0000D33B0000}"/>
    <cellStyle name="Komma 5 6 2 3 2 2" xfId="3773" xr:uid="{00000000-0005-0000-0000-0000D43B0000}"/>
    <cellStyle name="Komma 5 6 2 3 2 2 2" xfId="8923" xr:uid="{00000000-0005-0000-0000-0000D53B0000}"/>
    <cellStyle name="Komma 5 6 2 3 2 2 2 2" xfId="18629" xr:uid="{00000000-0005-0000-0000-0000D63B0000}"/>
    <cellStyle name="Komma 5 6 2 3 2 2 3" xfId="13935" xr:uid="{00000000-0005-0000-0000-0000D73B0000}"/>
    <cellStyle name="Komma 5 6 2 3 2 3" xfId="5491" xr:uid="{00000000-0005-0000-0000-0000D83B0000}"/>
    <cellStyle name="Komma 5 6 2 3 2 3 2" xfId="10639" xr:uid="{00000000-0005-0000-0000-0000D93B0000}"/>
    <cellStyle name="Komma 5 6 2 3 2 3 2 2" xfId="20193" xr:uid="{00000000-0005-0000-0000-0000DA3B0000}"/>
    <cellStyle name="Komma 5 6 2 3 2 3 3" xfId="15501" xr:uid="{00000000-0005-0000-0000-0000DB3B0000}"/>
    <cellStyle name="Komma 5 6 2 3 2 4" xfId="7207" xr:uid="{00000000-0005-0000-0000-0000DC3B0000}"/>
    <cellStyle name="Komma 5 6 2 3 2 4 2" xfId="17065" xr:uid="{00000000-0005-0000-0000-0000DD3B0000}"/>
    <cellStyle name="Komma 5 6 2 3 2 5" xfId="12367" xr:uid="{00000000-0005-0000-0000-0000DE3B0000}"/>
    <cellStyle name="Komma 5 6 2 3 3" xfId="2911" xr:uid="{00000000-0005-0000-0000-0000DF3B0000}"/>
    <cellStyle name="Komma 5 6 2 3 3 2" xfId="8065" xr:uid="{00000000-0005-0000-0000-0000E03B0000}"/>
    <cellStyle name="Komma 5 6 2 3 3 2 2" xfId="17847" xr:uid="{00000000-0005-0000-0000-0000E13B0000}"/>
    <cellStyle name="Komma 5 6 2 3 3 3" xfId="13153" xr:uid="{00000000-0005-0000-0000-0000E23B0000}"/>
    <cellStyle name="Komma 5 6 2 3 4" xfId="4633" xr:uid="{00000000-0005-0000-0000-0000E33B0000}"/>
    <cellStyle name="Komma 5 6 2 3 4 2" xfId="9781" xr:uid="{00000000-0005-0000-0000-0000E43B0000}"/>
    <cellStyle name="Komma 5 6 2 3 4 2 2" xfId="19411" xr:uid="{00000000-0005-0000-0000-0000E53B0000}"/>
    <cellStyle name="Komma 5 6 2 3 4 3" xfId="14719" xr:uid="{00000000-0005-0000-0000-0000E63B0000}"/>
    <cellStyle name="Komma 5 6 2 3 5" xfId="6349" xr:uid="{00000000-0005-0000-0000-0000E73B0000}"/>
    <cellStyle name="Komma 5 6 2 3 5 2" xfId="16283" xr:uid="{00000000-0005-0000-0000-0000E83B0000}"/>
    <cellStyle name="Komma 5 6 2 3 6" xfId="11503" xr:uid="{00000000-0005-0000-0000-0000E93B0000}"/>
    <cellStyle name="Komma 5 6 2 4" xfId="678" xr:uid="{00000000-0005-0000-0000-0000EA3B0000}"/>
    <cellStyle name="Komma 5 6 2 4 2" xfId="2023" xr:uid="{00000000-0005-0000-0000-0000EB3B0000}"/>
    <cellStyle name="Komma 5 6 2 4 2 2" xfId="3774" xr:uid="{00000000-0005-0000-0000-0000EC3B0000}"/>
    <cellStyle name="Komma 5 6 2 4 2 2 2" xfId="8924" xr:uid="{00000000-0005-0000-0000-0000ED3B0000}"/>
    <cellStyle name="Komma 5 6 2 4 2 2 2 2" xfId="18630" xr:uid="{00000000-0005-0000-0000-0000EE3B0000}"/>
    <cellStyle name="Komma 5 6 2 4 2 2 3" xfId="13936" xr:uid="{00000000-0005-0000-0000-0000EF3B0000}"/>
    <cellStyle name="Komma 5 6 2 4 2 3" xfId="5492" xr:uid="{00000000-0005-0000-0000-0000F03B0000}"/>
    <cellStyle name="Komma 5 6 2 4 2 3 2" xfId="10640" xr:uid="{00000000-0005-0000-0000-0000F13B0000}"/>
    <cellStyle name="Komma 5 6 2 4 2 3 2 2" xfId="20194" xr:uid="{00000000-0005-0000-0000-0000F23B0000}"/>
    <cellStyle name="Komma 5 6 2 4 2 3 3" xfId="15502" xr:uid="{00000000-0005-0000-0000-0000F33B0000}"/>
    <cellStyle name="Komma 5 6 2 4 2 4" xfId="7208" xr:uid="{00000000-0005-0000-0000-0000F43B0000}"/>
    <cellStyle name="Komma 5 6 2 4 2 4 2" xfId="17066" xr:uid="{00000000-0005-0000-0000-0000F53B0000}"/>
    <cellStyle name="Komma 5 6 2 4 2 5" xfId="12368" xr:uid="{00000000-0005-0000-0000-0000F63B0000}"/>
    <cellStyle name="Komma 5 6 2 4 3" xfId="2912" xr:uid="{00000000-0005-0000-0000-0000F73B0000}"/>
    <cellStyle name="Komma 5 6 2 4 3 2" xfId="8066" xr:uid="{00000000-0005-0000-0000-0000F83B0000}"/>
    <cellStyle name="Komma 5 6 2 4 3 2 2" xfId="17848" xr:uid="{00000000-0005-0000-0000-0000F93B0000}"/>
    <cellStyle name="Komma 5 6 2 4 3 3" xfId="13154" xr:uid="{00000000-0005-0000-0000-0000FA3B0000}"/>
    <cellStyle name="Komma 5 6 2 4 4" xfId="4634" xr:uid="{00000000-0005-0000-0000-0000FB3B0000}"/>
    <cellStyle name="Komma 5 6 2 4 4 2" xfId="9782" xr:uid="{00000000-0005-0000-0000-0000FC3B0000}"/>
    <cellStyle name="Komma 5 6 2 4 4 2 2" xfId="19412" xr:uid="{00000000-0005-0000-0000-0000FD3B0000}"/>
    <cellStyle name="Komma 5 6 2 4 4 3" xfId="14720" xr:uid="{00000000-0005-0000-0000-0000FE3B0000}"/>
    <cellStyle name="Komma 5 6 2 4 5" xfId="6350" xr:uid="{00000000-0005-0000-0000-0000FF3B0000}"/>
    <cellStyle name="Komma 5 6 2 4 5 2" xfId="16284" xr:uid="{00000000-0005-0000-0000-0000003C0000}"/>
    <cellStyle name="Komma 5 6 2 4 6" xfId="11504" xr:uid="{00000000-0005-0000-0000-0000013C0000}"/>
    <cellStyle name="Komma 5 6 2 5" xfId="2019" xr:uid="{00000000-0005-0000-0000-0000023C0000}"/>
    <cellStyle name="Komma 5 6 2 5 2" xfId="3770" xr:uid="{00000000-0005-0000-0000-0000033C0000}"/>
    <cellStyle name="Komma 5 6 2 5 2 2" xfId="8920" xr:uid="{00000000-0005-0000-0000-0000043C0000}"/>
    <cellStyle name="Komma 5 6 2 5 2 2 2" xfId="18626" xr:uid="{00000000-0005-0000-0000-0000053C0000}"/>
    <cellStyle name="Komma 5 6 2 5 2 3" xfId="13932" xr:uid="{00000000-0005-0000-0000-0000063C0000}"/>
    <cellStyle name="Komma 5 6 2 5 3" xfId="5488" xr:uid="{00000000-0005-0000-0000-0000073C0000}"/>
    <cellStyle name="Komma 5 6 2 5 3 2" xfId="10636" xr:uid="{00000000-0005-0000-0000-0000083C0000}"/>
    <cellStyle name="Komma 5 6 2 5 3 2 2" xfId="20190" xr:uid="{00000000-0005-0000-0000-0000093C0000}"/>
    <cellStyle name="Komma 5 6 2 5 3 3" xfId="15498" xr:uid="{00000000-0005-0000-0000-00000A3C0000}"/>
    <cellStyle name="Komma 5 6 2 5 4" xfId="7204" xr:uid="{00000000-0005-0000-0000-00000B3C0000}"/>
    <cellStyle name="Komma 5 6 2 5 4 2" xfId="17062" xr:uid="{00000000-0005-0000-0000-00000C3C0000}"/>
    <cellStyle name="Komma 5 6 2 5 5" xfId="12364" xr:uid="{00000000-0005-0000-0000-00000D3C0000}"/>
    <cellStyle name="Komma 5 6 2 6" xfId="2908" xr:uid="{00000000-0005-0000-0000-00000E3C0000}"/>
    <cellStyle name="Komma 5 6 2 6 2" xfId="8062" xr:uid="{00000000-0005-0000-0000-00000F3C0000}"/>
    <cellStyle name="Komma 5 6 2 6 2 2" xfId="17844" xr:uid="{00000000-0005-0000-0000-0000103C0000}"/>
    <cellStyle name="Komma 5 6 2 6 3" xfId="13150" xr:uid="{00000000-0005-0000-0000-0000113C0000}"/>
    <cellStyle name="Komma 5 6 2 7" xfId="4630" xr:uid="{00000000-0005-0000-0000-0000123C0000}"/>
    <cellStyle name="Komma 5 6 2 7 2" xfId="9778" xr:uid="{00000000-0005-0000-0000-0000133C0000}"/>
    <cellStyle name="Komma 5 6 2 7 2 2" xfId="19408" xr:uid="{00000000-0005-0000-0000-0000143C0000}"/>
    <cellStyle name="Komma 5 6 2 7 3" xfId="14716" xr:uid="{00000000-0005-0000-0000-0000153C0000}"/>
    <cellStyle name="Komma 5 6 2 8" xfId="6346" xr:uid="{00000000-0005-0000-0000-0000163C0000}"/>
    <cellStyle name="Komma 5 6 2 8 2" xfId="16280" xr:uid="{00000000-0005-0000-0000-0000173C0000}"/>
    <cellStyle name="Komma 5 6 2 9" xfId="11500" xr:uid="{00000000-0005-0000-0000-0000183C0000}"/>
    <cellStyle name="Komma 5 6 3" xfId="679" xr:uid="{00000000-0005-0000-0000-0000193C0000}"/>
    <cellStyle name="Komma 5 6 3 2" xfId="680" xr:uid="{00000000-0005-0000-0000-00001A3C0000}"/>
    <cellStyle name="Komma 5 6 3 2 2" xfId="2025" xr:uid="{00000000-0005-0000-0000-00001B3C0000}"/>
    <cellStyle name="Komma 5 6 3 2 2 2" xfId="3776" xr:uid="{00000000-0005-0000-0000-00001C3C0000}"/>
    <cellStyle name="Komma 5 6 3 2 2 2 2" xfId="8926" xr:uid="{00000000-0005-0000-0000-00001D3C0000}"/>
    <cellStyle name="Komma 5 6 3 2 2 2 2 2" xfId="18632" xr:uid="{00000000-0005-0000-0000-00001E3C0000}"/>
    <cellStyle name="Komma 5 6 3 2 2 2 3" xfId="13938" xr:uid="{00000000-0005-0000-0000-00001F3C0000}"/>
    <cellStyle name="Komma 5 6 3 2 2 3" xfId="5494" xr:uid="{00000000-0005-0000-0000-0000203C0000}"/>
    <cellStyle name="Komma 5 6 3 2 2 3 2" xfId="10642" xr:uid="{00000000-0005-0000-0000-0000213C0000}"/>
    <cellStyle name="Komma 5 6 3 2 2 3 2 2" xfId="20196" xr:uid="{00000000-0005-0000-0000-0000223C0000}"/>
    <cellStyle name="Komma 5 6 3 2 2 3 3" xfId="15504" xr:uid="{00000000-0005-0000-0000-0000233C0000}"/>
    <cellStyle name="Komma 5 6 3 2 2 4" xfId="7210" xr:uid="{00000000-0005-0000-0000-0000243C0000}"/>
    <cellStyle name="Komma 5 6 3 2 2 4 2" xfId="17068" xr:uid="{00000000-0005-0000-0000-0000253C0000}"/>
    <cellStyle name="Komma 5 6 3 2 2 5" xfId="12370" xr:uid="{00000000-0005-0000-0000-0000263C0000}"/>
    <cellStyle name="Komma 5 6 3 2 3" xfId="2914" xr:uid="{00000000-0005-0000-0000-0000273C0000}"/>
    <cellStyle name="Komma 5 6 3 2 3 2" xfId="8068" xr:uid="{00000000-0005-0000-0000-0000283C0000}"/>
    <cellStyle name="Komma 5 6 3 2 3 2 2" xfId="17850" xr:uid="{00000000-0005-0000-0000-0000293C0000}"/>
    <cellStyle name="Komma 5 6 3 2 3 3" xfId="13156" xr:uid="{00000000-0005-0000-0000-00002A3C0000}"/>
    <cellStyle name="Komma 5 6 3 2 4" xfId="4636" xr:uid="{00000000-0005-0000-0000-00002B3C0000}"/>
    <cellStyle name="Komma 5 6 3 2 4 2" xfId="9784" xr:uid="{00000000-0005-0000-0000-00002C3C0000}"/>
    <cellStyle name="Komma 5 6 3 2 4 2 2" xfId="19414" xr:uid="{00000000-0005-0000-0000-00002D3C0000}"/>
    <cellStyle name="Komma 5 6 3 2 4 3" xfId="14722" xr:uid="{00000000-0005-0000-0000-00002E3C0000}"/>
    <cellStyle name="Komma 5 6 3 2 5" xfId="6352" xr:uid="{00000000-0005-0000-0000-00002F3C0000}"/>
    <cellStyle name="Komma 5 6 3 2 5 2" xfId="16286" xr:uid="{00000000-0005-0000-0000-0000303C0000}"/>
    <cellStyle name="Komma 5 6 3 2 6" xfId="11506" xr:uid="{00000000-0005-0000-0000-0000313C0000}"/>
    <cellStyle name="Komma 5 6 3 3" xfId="2024" xr:uid="{00000000-0005-0000-0000-0000323C0000}"/>
    <cellStyle name="Komma 5 6 3 3 2" xfId="3775" xr:uid="{00000000-0005-0000-0000-0000333C0000}"/>
    <cellStyle name="Komma 5 6 3 3 2 2" xfId="8925" xr:uid="{00000000-0005-0000-0000-0000343C0000}"/>
    <cellStyle name="Komma 5 6 3 3 2 2 2" xfId="18631" xr:uid="{00000000-0005-0000-0000-0000353C0000}"/>
    <cellStyle name="Komma 5 6 3 3 2 3" xfId="13937" xr:uid="{00000000-0005-0000-0000-0000363C0000}"/>
    <cellStyle name="Komma 5 6 3 3 3" xfId="5493" xr:uid="{00000000-0005-0000-0000-0000373C0000}"/>
    <cellStyle name="Komma 5 6 3 3 3 2" xfId="10641" xr:uid="{00000000-0005-0000-0000-0000383C0000}"/>
    <cellStyle name="Komma 5 6 3 3 3 2 2" xfId="20195" xr:uid="{00000000-0005-0000-0000-0000393C0000}"/>
    <cellStyle name="Komma 5 6 3 3 3 3" xfId="15503" xr:uid="{00000000-0005-0000-0000-00003A3C0000}"/>
    <cellStyle name="Komma 5 6 3 3 4" xfId="7209" xr:uid="{00000000-0005-0000-0000-00003B3C0000}"/>
    <cellStyle name="Komma 5 6 3 3 4 2" xfId="17067" xr:uid="{00000000-0005-0000-0000-00003C3C0000}"/>
    <cellStyle name="Komma 5 6 3 3 5" xfId="12369" xr:uid="{00000000-0005-0000-0000-00003D3C0000}"/>
    <cellStyle name="Komma 5 6 3 4" xfId="2913" xr:uid="{00000000-0005-0000-0000-00003E3C0000}"/>
    <cellStyle name="Komma 5 6 3 4 2" xfId="8067" xr:uid="{00000000-0005-0000-0000-00003F3C0000}"/>
    <cellStyle name="Komma 5 6 3 4 2 2" xfId="17849" xr:uid="{00000000-0005-0000-0000-0000403C0000}"/>
    <cellStyle name="Komma 5 6 3 4 3" xfId="13155" xr:uid="{00000000-0005-0000-0000-0000413C0000}"/>
    <cellStyle name="Komma 5 6 3 5" xfId="4635" xr:uid="{00000000-0005-0000-0000-0000423C0000}"/>
    <cellStyle name="Komma 5 6 3 5 2" xfId="9783" xr:uid="{00000000-0005-0000-0000-0000433C0000}"/>
    <cellStyle name="Komma 5 6 3 5 2 2" xfId="19413" xr:uid="{00000000-0005-0000-0000-0000443C0000}"/>
    <cellStyle name="Komma 5 6 3 5 3" xfId="14721" xr:uid="{00000000-0005-0000-0000-0000453C0000}"/>
    <cellStyle name="Komma 5 6 3 6" xfId="6351" xr:uid="{00000000-0005-0000-0000-0000463C0000}"/>
    <cellStyle name="Komma 5 6 3 6 2" xfId="16285" xr:uid="{00000000-0005-0000-0000-0000473C0000}"/>
    <cellStyle name="Komma 5 6 3 7" xfId="11505" xr:uid="{00000000-0005-0000-0000-0000483C0000}"/>
    <cellStyle name="Komma 5 6 4" xfId="681" xr:uid="{00000000-0005-0000-0000-0000493C0000}"/>
    <cellStyle name="Komma 5 6 4 2" xfId="2026" xr:uid="{00000000-0005-0000-0000-00004A3C0000}"/>
    <cellStyle name="Komma 5 6 4 2 2" xfId="3777" xr:uid="{00000000-0005-0000-0000-00004B3C0000}"/>
    <cellStyle name="Komma 5 6 4 2 2 2" xfId="8927" xr:uid="{00000000-0005-0000-0000-00004C3C0000}"/>
    <cellStyle name="Komma 5 6 4 2 2 2 2" xfId="18633" xr:uid="{00000000-0005-0000-0000-00004D3C0000}"/>
    <cellStyle name="Komma 5 6 4 2 2 3" xfId="13939" xr:uid="{00000000-0005-0000-0000-00004E3C0000}"/>
    <cellStyle name="Komma 5 6 4 2 3" xfId="5495" xr:uid="{00000000-0005-0000-0000-00004F3C0000}"/>
    <cellStyle name="Komma 5 6 4 2 3 2" xfId="10643" xr:uid="{00000000-0005-0000-0000-0000503C0000}"/>
    <cellStyle name="Komma 5 6 4 2 3 2 2" xfId="20197" xr:uid="{00000000-0005-0000-0000-0000513C0000}"/>
    <cellStyle name="Komma 5 6 4 2 3 3" xfId="15505" xr:uid="{00000000-0005-0000-0000-0000523C0000}"/>
    <cellStyle name="Komma 5 6 4 2 4" xfId="7211" xr:uid="{00000000-0005-0000-0000-0000533C0000}"/>
    <cellStyle name="Komma 5 6 4 2 4 2" xfId="17069" xr:uid="{00000000-0005-0000-0000-0000543C0000}"/>
    <cellStyle name="Komma 5 6 4 2 5" xfId="12371" xr:uid="{00000000-0005-0000-0000-0000553C0000}"/>
    <cellStyle name="Komma 5 6 4 3" xfId="2915" xr:uid="{00000000-0005-0000-0000-0000563C0000}"/>
    <cellStyle name="Komma 5 6 4 3 2" xfId="8069" xr:uid="{00000000-0005-0000-0000-0000573C0000}"/>
    <cellStyle name="Komma 5 6 4 3 2 2" xfId="17851" xr:uid="{00000000-0005-0000-0000-0000583C0000}"/>
    <cellStyle name="Komma 5 6 4 3 3" xfId="13157" xr:uid="{00000000-0005-0000-0000-0000593C0000}"/>
    <cellStyle name="Komma 5 6 4 4" xfId="4637" xr:uid="{00000000-0005-0000-0000-00005A3C0000}"/>
    <cellStyle name="Komma 5 6 4 4 2" xfId="9785" xr:uid="{00000000-0005-0000-0000-00005B3C0000}"/>
    <cellStyle name="Komma 5 6 4 4 2 2" xfId="19415" xr:uid="{00000000-0005-0000-0000-00005C3C0000}"/>
    <cellStyle name="Komma 5 6 4 4 3" xfId="14723" xr:uid="{00000000-0005-0000-0000-00005D3C0000}"/>
    <cellStyle name="Komma 5 6 4 5" xfId="6353" xr:uid="{00000000-0005-0000-0000-00005E3C0000}"/>
    <cellStyle name="Komma 5 6 4 5 2" xfId="16287" xr:uid="{00000000-0005-0000-0000-00005F3C0000}"/>
    <cellStyle name="Komma 5 6 4 6" xfId="11507" xr:uid="{00000000-0005-0000-0000-0000603C0000}"/>
    <cellStyle name="Komma 5 6 5" xfId="682" xr:uid="{00000000-0005-0000-0000-0000613C0000}"/>
    <cellStyle name="Komma 5 6 5 2" xfId="2027" xr:uid="{00000000-0005-0000-0000-0000623C0000}"/>
    <cellStyle name="Komma 5 6 5 2 2" xfId="3778" xr:uid="{00000000-0005-0000-0000-0000633C0000}"/>
    <cellStyle name="Komma 5 6 5 2 2 2" xfId="8928" xr:uid="{00000000-0005-0000-0000-0000643C0000}"/>
    <cellStyle name="Komma 5 6 5 2 2 2 2" xfId="18634" xr:uid="{00000000-0005-0000-0000-0000653C0000}"/>
    <cellStyle name="Komma 5 6 5 2 2 3" xfId="13940" xr:uid="{00000000-0005-0000-0000-0000663C0000}"/>
    <cellStyle name="Komma 5 6 5 2 3" xfId="5496" xr:uid="{00000000-0005-0000-0000-0000673C0000}"/>
    <cellStyle name="Komma 5 6 5 2 3 2" xfId="10644" xr:uid="{00000000-0005-0000-0000-0000683C0000}"/>
    <cellStyle name="Komma 5 6 5 2 3 2 2" xfId="20198" xr:uid="{00000000-0005-0000-0000-0000693C0000}"/>
    <cellStyle name="Komma 5 6 5 2 3 3" xfId="15506" xr:uid="{00000000-0005-0000-0000-00006A3C0000}"/>
    <cellStyle name="Komma 5 6 5 2 4" xfId="7212" xr:uid="{00000000-0005-0000-0000-00006B3C0000}"/>
    <cellStyle name="Komma 5 6 5 2 4 2" xfId="17070" xr:uid="{00000000-0005-0000-0000-00006C3C0000}"/>
    <cellStyle name="Komma 5 6 5 2 5" xfId="12372" xr:uid="{00000000-0005-0000-0000-00006D3C0000}"/>
    <cellStyle name="Komma 5 6 5 3" xfId="2916" xr:uid="{00000000-0005-0000-0000-00006E3C0000}"/>
    <cellStyle name="Komma 5 6 5 3 2" xfId="8070" xr:uid="{00000000-0005-0000-0000-00006F3C0000}"/>
    <cellStyle name="Komma 5 6 5 3 2 2" xfId="17852" xr:uid="{00000000-0005-0000-0000-0000703C0000}"/>
    <cellStyle name="Komma 5 6 5 3 3" xfId="13158" xr:uid="{00000000-0005-0000-0000-0000713C0000}"/>
    <cellStyle name="Komma 5 6 5 4" xfId="4638" xr:uid="{00000000-0005-0000-0000-0000723C0000}"/>
    <cellStyle name="Komma 5 6 5 4 2" xfId="9786" xr:uid="{00000000-0005-0000-0000-0000733C0000}"/>
    <cellStyle name="Komma 5 6 5 4 2 2" xfId="19416" xr:uid="{00000000-0005-0000-0000-0000743C0000}"/>
    <cellStyle name="Komma 5 6 5 4 3" xfId="14724" xr:uid="{00000000-0005-0000-0000-0000753C0000}"/>
    <cellStyle name="Komma 5 6 5 5" xfId="6354" xr:uid="{00000000-0005-0000-0000-0000763C0000}"/>
    <cellStyle name="Komma 5 6 5 5 2" xfId="16288" xr:uid="{00000000-0005-0000-0000-0000773C0000}"/>
    <cellStyle name="Komma 5 6 5 6" xfId="11508" xr:uid="{00000000-0005-0000-0000-0000783C0000}"/>
    <cellStyle name="Komma 5 6 6" xfId="2018" xr:uid="{00000000-0005-0000-0000-0000793C0000}"/>
    <cellStyle name="Komma 5 6 6 2" xfId="3769" xr:uid="{00000000-0005-0000-0000-00007A3C0000}"/>
    <cellStyle name="Komma 5 6 6 2 2" xfId="8919" xr:uid="{00000000-0005-0000-0000-00007B3C0000}"/>
    <cellStyle name="Komma 5 6 6 2 2 2" xfId="18625" xr:uid="{00000000-0005-0000-0000-00007C3C0000}"/>
    <cellStyle name="Komma 5 6 6 2 3" xfId="13931" xr:uid="{00000000-0005-0000-0000-00007D3C0000}"/>
    <cellStyle name="Komma 5 6 6 3" xfId="5487" xr:uid="{00000000-0005-0000-0000-00007E3C0000}"/>
    <cellStyle name="Komma 5 6 6 3 2" xfId="10635" xr:uid="{00000000-0005-0000-0000-00007F3C0000}"/>
    <cellStyle name="Komma 5 6 6 3 2 2" xfId="20189" xr:uid="{00000000-0005-0000-0000-0000803C0000}"/>
    <cellStyle name="Komma 5 6 6 3 3" xfId="15497" xr:uid="{00000000-0005-0000-0000-0000813C0000}"/>
    <cellStyle name="Komma 5 6 6 4" xfId="7203" xr:uid="{00000000-0005-0000-0000-0000823C0000}"/>
    <cellStyle name="Komma 5 6 6 4 2" xfId="17061" xr:uid="{00000000-0005-0000-0000-0000833C0000}"/>
    <cellStyle name="Komma 5 6 6 5" xfId="12363" xr:uid="{00000000-0005-0000-0000-0000843C0000}"/>
    <cellStyle name="Komma 5 6 7" xfId="2907" xr:uid="{00000000-0005-0000-0000-0000853C0000}"/>
    <cellStyle name="Komma 5 6 7 2" xfId="8061" xr:uid="{00000000-0005-0000-0000-0000863C0000}"/>
    <cellStyle name="Komma 5 6 7 2 2" xfId="17843" xr:uid="{00000000-0005-0000-0000-0000873C0000}"/>
    <cellStyle name="Komma 5 6 7 3" xfId="13149" xr:uid="{00000000-0005-0000-0000-0000883C0000}"/>
    <cellStyle name="Komma 5 6 8" xfId="4629" xr:uid="{00000000-0005-0000-0000-0000893C0000}"/>
    <cellStyle name="Komma 5 6 8 2" xfId="9777" xr:uid="{00000000-0005-0000-0000-00008A3C0000}"/>
    <cellStyle name="Komma 5 6 8 2 2" xfId="19407" xr:uid="{00000000-0005-0000-0000-00008B3C0000}"/>
    <cellStyle name="Komma 5 6 8 3" xfId="14715" xr:uid="{00000000-0005-0000-0000-00008C3C0000}"/>
    <cellStyle name="Komma 5 6 9" xfId="6345" xr:uid="{00000000-0005-0000-0000-00008D3C0000}"/>
    <cellStyle name="Komma 5 6 9 2" xfId="16279" xr:uid="{00000000-0005-0000-0000-00008E3C0000}"/>
    <cellStyle name="Komma 5 7" xfId="683" xr:uid="{00000000-0005-0000-0000-00008F3C0000}"/>
    <cellStyle name="Komma 5 7 10" xfId="11509" xr:uid="{00000000-0005-0000-0000-0000903C0000}"/>
    <cellStyle name="Komma 5 7 2" xfId="684" xr:uid="{00000000-0005-0000-0000-0000913C0000}"/>
    <cellStyle name="Komma 5 7 2 2" xfId="685" xr:uid="{00000000-0005-0000-0000-0000923C0000}"/>
    <cellStyle name="Komma 5 7 2 2 2" xfId="686" xr:uid="{00000000-0005-0000-0000-0000933C0000}"/>
    <cellStyle name="Komma 5 7 2 2 2 2" xfId="2031" xr:uid="{00000000-0005-0000-0000-0000943C0000}"/>
    <cellStyle name="Komma 5 7 2 2 2 2 2" xfId="3782" xr:uid="{00000000-0005-0000-0000-0000953C0000}"/>
    <cellStyle name="Komma 5 7 2 2 2 2 2 2" xfId="8932" xr:uid="{00000000-0005-0000-0000-0000963C0000}"/>
    <cellStyle name="Komma 5 7 2 2 2 2 2 2 2" xfId="18638" xr:uid="{00000000-0005-0000-0000-0000973C0000}"/>
    <cellStyle name="Komma 5 7 2 2 2 2 2 3" xfId="13944" xr:uid="{00000000-0005-0000-0000-0000983C0000}"/>
    <cellStyle name="Komma 5 7 2 2 2 2 3" xfId="5500" xr:uid="{00000000-0005-0000-0000-0000993C0000}"/>
    <cellStyle name="Komma 5 7 2 2 2 2 3 2" xfId="10648" xr:uid="{00000000-0005-0000-0000-00009A3C0000}"/>
    <cellStyle name="Komma 5 7 2 2 2 2 3 2 2" xfId="20202" xr:uid="{00000000-0005-0000-0000-00009B3C0000}"/>
    <cellStyle name="Komma 5 7 2 2 2 2 3 3" xfId="15510" xr:uid="{00000000-0005-0000-0000-00009C3C0000}"/>
    <cellStyle name="Komma 5 7 2 2 2 2 4" xfId="7216" xr:uid="{00000000-0005-0000-0000-00009D3C0000}"/>
    <cellStyle name="Komma 5 7 2 2 2 2 4 2" xfId="17074" xr:uid="{00000000-0005-0000-0000-00009E3C0000}"/>
    <cellStyle name="Komma 5 7 2 2 2 2 5" xfId="12376" xr:uid="{00000000-0005-0000-0000-00009F3C0000}"/>
    <cellStyle name="Komma 5 7 2 2 2 3" xfId="2920" xr:uid="{00000000-0005-0000-0000-0000A03C0000}"/>
    <cellStyle name="Komma 5 7 2 2 2 3 2" xfId="8074" xr:uid="{00000000-0005-0000-0000-0000A13C0000}"/>
    <cellStyle name="Komma 5 7 2 2 2 3 2 2" xfId="17856" xr:uid="{00000000-0005-0000-0000-0000A23C0000}"/>
    <cellStyle name="Komma 5 7 2 2 2 3 3" xfId="13162" xr:uid="{00000000-0005-0000-0000-0000A33C0000}"/>
    <cellStyle name="Komma 5 7 2 2 2 4" xfId="4642" xr:uid="{00000000-0005-0000-0000-0000A43C0000}"/>
    <cellStyle name="Komma 5 7 2 2 2 4 2" xfId="9790" xr:uid="{00000000-0005-0000-0000-0000A53C0000}"/>
    <cellStyle name="Komma 5 7 2 2 2 4 2 2" xfId="19420" xr:uid="{00000000-0005-0000-0000-0000A63C0000}"/>
    <cellStyle name="Komma 5 7 2 2 2 4 3" xfId="14728" xr:uid="{00000000-0005-0000-0000-0000A73C0000}"/>
    <cellStyle name="Komma 5 7 2 2 2 5" xfId="6358" xr:uid="{00000000-0005-0000-0000-0000A83C0000}"/>
    <cellStyle name="Komma 5 7 2 2 2 5 2" xfId="16292" xr:uid="{00000000-0005-0000-0000-0000A93C0000}"/>
    <cellStyle name="Komma 5 7 2 2 2 6" xfId="11512" xr:uid="{00000000-0005-0000-0000-0000AA3C0000}"/>
    <cellStyle name="Komma 5 7 2 2 3" xfId="2030" xr:uid="{00000000-0005-0000-0000-0000AB3C0000}"/>
    <cellStyle name="Komma 5 7 2 2 3 2" xfId="3781" xr:uid="{00000000-0005-0000-0000-0000AC3C0000}"/>
    <cellStyle name="Komma 5 7 2 2 3 2 2" xfId="8931" xr:uid="{00000000-0005-0000-0000-0000AD3C0000}"/>
    <cellStyle name="Komma 5 7 2 2 3 2 2 2" xfId="18637" xr:uid="{00000000-0005-0000-0000-0000AE3C0000}"/>
    <cellStyle name="Komma 5 7 2 2 3 2 3" xfId="13943" xr:uid="{00000000-0005-0000-0000-0000AF3C0000}"/>
    <cellStyle name="Komma 5 7 2 2 3 3" xfId="5499" xr:uid="{00000000-0005-0000-0000-0000B03C0000}"/>
    <cellStyle name="Komma 5 7 2 2 3 3 2" xfId="10647" xr:uid="{00000000-0005-0000-0000-0000B13C0000}"/>
    <cellStyle name="Komma 5 7 2 2 3 3 2 2" xfId="20201" xr:uid="{00000000-0005-0000-0000-0000B23C0000}"/>
    <cellStyle name="Komma 5 7 2 2 3 3 3" xfId="15509" xr:uid="{00000000-0005-0000-0000-0000B33C0000}"/>
    <cellStyle name="Komma 5 7 2 2 3 4" xfId="7215" xr:uid="{00000000-0005-0000-0000-0000B43C0000}"/>
    <cellStyle name="Komma 5 7 2 2 3 4 2" xfId="17073" xr:uid="{00000000-0005-0000-0000-0000B53C0000}"/>
    <cellStyle name="Komma 5 7 2 2 3 5" xfId="12375" xr:uid="{00000000-0005-0000-0000-0000B63C0000}"/>
    <cellStyle name="Komma 5 7 2 2 4" xfId="2919" xr:uid="{00000000-0005-0000-0000-0000B73C0000}"/>
    <cellStyle name="Komma 5 7 2 2 4 2" xfId="8073" xr:uid="{00000000-0005-0000-0000-0000B83C0000}"/>
    <cellStyle name="Komma 5 7 2 2 4 2 2" xfId="17855" xr:uid="{00000000-0005-0000-0000-0000B93C0000}"/>
    <cellStyle name="Komma 5 7 2 2 4 3" xfId="13161" xr:uid="{00000000-0005-0000-0000-0000BA3C0000}"/>
    <cellStyle name="Komma 5 7 2 2 5" xfId="4641" xr:uid="{00000000-0005-0000-0000-0000BB3C0000}"/>
    <cellStyle name="Komma 5 7 2 2 5 2" xfId="9789" xr:uid="{00000000-0005-0000-0000-0000BC3C0000}"/>
    <cellStyle name="Komma 5 7 2 2 5 2 2" xfId="19419" xr:uid="{00000000-0005-0000-0000-0000BD3C0000}"/>
    <cellStyle name="Komma 5 7 2 2 5 3" xfId="14727" xr:uid="{00000000-0005-0000-0000-0000BE3C0000}"/>
    <cellStyle name="Komma 5 7 2 2 6" xfId="6357" xr:uid="{00000000-0005-0000-0000-0000BF3C0000}"/>
    <cellStyle name="Komma 5 7 2 2 6 2" xfId="16291" xr:uid="{00000000-0005-0000-0000-0000C03C0000}"/>
    <cellStyle name="Komma 5 7 2 2 7" xfId="11511" xr:uid="{00000000-0005-0000-0000-0000C13C0000}"/>
    <cellStyle name="Komma 5 7 2 3" xfId="687" xr:uid="{00000000-0005-0000-0000-0000C23C0000}"/>
    <cellStyle name="Komma 5 7 2 3 2" xfId="2032" xr:uid="{00000000-0005-0000-0000-0000C33C0000}"/>
    <cellStyle name="Komma 5 7 2 3 2 2" xfId="3783" xr:uid="{00000000-0005-0000-0000-0000C43C0000}"/>
    <cellStyle name="Komma 5 7 2 3 2 2 2" xfId="8933" xr:uid="{00000000-0005-0000-0000-0000C53C0000}"/>
    <cellStyle name="Komma 5 7 2 3 2 2 2 2" xfId="18639" xr:uid="{00000000-0005-0000-0000-0000C63C0000}"/>
    <cellStyle name="Komma 5 7 2 3 2 2 3" xfId="13945" xr:uid="{00000000-0005-0000-0000-0000C73C0000}"/>
    <cellStyle name="Komma 5 7 2 3 2 3" xfId="5501" xr:uid="{00000000-0005-0000-0000-0000C83C0000}"/>
    <cellStyle name="Komma 5 7 2 3 2 3 2" xfId="10649" xr:uid="{00000000-0005-0000-0000-0000C93C0000}"/>
    <cellStyle name="Komma 5 7 2 3 2 3 2 2" xfId="20203" xr:uid="{00000000-0005-0000-0000-0000CA3C0000}"/>
    <cellStyle name="Komma 5 7 2 3 2 3 3" xfId="15511" xr:uid="{00000000-0005-0000-0000-0000CB3C0000}"/>
    <cellStyle name="Komma 5 7 2 3 2 4" xfId="7217" xr:uid="{00000000-0005-0000-0000-0000CC3C0000}"/>
    <cellStyle name="Komma 5 7 2 3 2 4 2" xfId="17075" xr:uid="{00000000-0005-0000-0000-0000CD3C0000}"/>
    <cellStyle name="Komma 5 7 2 3 2 5" xfId="12377" xr:uid="{00000000-0005-0000-0000-0000CE3C0000}"/>
    <cellStyle name="Komma 5 7 2 3 3" xfId="2921" xr:uid="{00000000-0005-0000-0000-0000CF3C0000}"/>
    <cellStyle name="Komma 5 7 2 3 3 2" xfId="8075" xr:uid="{00000000-0005-0000-0000-0000D03C0000}"/>
    <cellStyle name="Komma 5 7 2 3 3 2 2" xfId="17857" xr:uid="{00000000-0005-0000-0000-0000D13C0000}"/>
    <cellStyle name="Komma 5 7 2 3 3 3" xfId="13163" xr:uid="{00000000-0005-0000-0000-0000D23C0000}"/>
    <cellStyle name="Komma 5 7 2 3 4" xfId="4643" xr:uid="{00000000-0005-0000-0000-0000D33C0000}"/>
    <cellStyle name="Komma 5 7 2 3 4 2" xfId="9791" xr:uid="{00000000-0005-0000-0000-0000D43C0000}"/>
    <cellStyle name="Komma 5 7 2 3 4 2 2" xfId="19421" xr:uid="{00000000-0005-0000-0000-0000D53C0000}"/>
    <cellStyle name="Komma 5 7 2 3 4 3" xfId="14729" xr:uid="{00000000-0005-0000-0000-0000D63C0000}"/>
    <cellStyle name="Komma 5 7 2 3 5" xfId="6359" xr:uid="{00000000-0005-0000-0000-0000D73C0000}"/>
    <cellStyle name="Komma 5 7 2 3 5 2" xfId="16293" xr:uid="{00000000-0005-0000-0000-0000D83C0000}"/>
    <cellStyle name="Komma 5 7 2 3 6" xfId="11513" xr:uid="{00000000-0005-0000-0000-0000D93C0000}"/>
    <cellStyle name="Komma 5 7 2 4" xfId="688" xr:uid="{00000000-0005-0000-0000-0000DA3C0000}"/>
    <cellStyle name="Komma 5 7 2 4 2" xfId="2033" xr:uid="{00000000-0005-0000-0000-0000DB3C0000}"/>
    <cellStyle name="Komma 5 7 2 4 2 2" xfId="3784" xr:uid="{00000000-0005-0000-0000-0000DC3C0000}"/>
    <cellStyle name="Komma 5 7 2 4 2 2 2" xfId="8934" xr:uid="{00000000-0005-0000-0000-0000DD3C0000}"/>
    <cellStyle name="Komma 5 7 2 4 2 2 2 2" xfId="18640" xr:uid="{00000000-0005-0000-0000-0000DE3C0000}"/>
    <cellStyle name="Komma 5 7 2 4 2 2 3" xfId="13946" xr:uid="{00000000-0005-0000-0000-0000DF3C0000}"/>
    <cellStyle name="Komma 5 7 2 4 2 3" xfId="5502" xr:uid="{00000000-0005-0000-0000-0000E03C0000}"/>
    <cellStyle name="Komma 5 7 2 4 2 3 2" xfId="10650" xr:uid="{00000000-0005-0000-0000-0000E13C0000}"/>
    <cellStyle name="Komma 5 7 2 4 2 3 2 2" xfId="20204" xr:uid="{00000000-0005-0000-0000-0000E23C0000}"/>
    <cellStyle name="Komma 5 7 2 4 2 3 3" xfId="15512" xr:uid="{00000000-0005-0000-0000-0000E33C0000}"/>
    <cellStyle name="Komma 5 7 2 4 2 4" xfId="7218" xr:uid="{00000000-0005-0000-0000-0000E43C0000}"/>
    <cellStyle name="Komma 5 7 2 4 2 4 2" xfId="17076" xr:uid="{00000000-0005-0000-0000-0000E53C0000}"/>
    <cellStyle name="Komma 5 7 2 4 2 5" xfId="12378" xr:uid="{00000000-0005-0000-0000-0000E63C0000}"/>
    <cellStyle name="Komma 5 7 2 4 3" xfId="2922" xr:uid="{00000000-0005-0000-0000-0000E73C0000}"/>
    <cellStyle name="Komma 5 7 2 4 3 2" xfId="8076" xr:uid="{00000000-0005-0000-0000-0000E83C0000}"/>
    <cellStyle name="Komma 5 7 2 4 3 2 2" xfId="17858" xr:uid="{00000000-0005-0000-0000-0000E93C0000}"/>
    <cellStyle name="Komma 5 7 2 4 3 3" xfId="13164" xr:uid="{00000000-0005-0000-0000-0000EA3C0000}"/>
    <cellStyle name="Komma 5 7 2 4 4" xfId="4644" xr:uid="{00000000-0005-0000-0000-0000EB3C0000}"/>
    <cellStyle name="Komma 5 7 2 4 4 2" xfId="9792" xr:uid="{00000000-0005-0000-0000-0000EC3C0000}"/>
    <cellStyle name="Komma 5 7 2 4 4 2 2" xfId="19422" xr:uid="{00000000-0005-0000-0000-0000ED3C0000}"/>
    <cellStyle name="Komma 5 7 2 4 4 3" xfId="14730" xr:uid="{00000000-0005-0000-0000-0000EE3C0000}"/>
    <cellStyle name="Komma 5 7 2 4 5" xfId="6360" xr:uid="{00000000-0005-0000-0000-0000EF3C0000}"/>
    <cellStyle name="Komma 5 7 2 4 5 2" xfId="16294" xr:uid="{00000000-0005-0000-0000-0000F03C0000}"/>
    <cellStyle name="Komma 5 7 2 4 6" xfId="11514" xr:uid="{00000000-0005-0000-0000-0000F13C0000}"/>
    <cellStyle name="Komma 5 7 2 5" xfId="2029" xr:uid="{00000000-0005-0000-0000-0000F23C0000}"/>
    <cellStyle name="Komma 5 7 2 5 2" xfId="3780" xr:uid="{00000000-0005-0000-0000-0000F33C0000}"/>
    <cellStyle name="Komma 5 7 2 5 2 2" xfId="8930" xr:uid="{00000000-0005-0000-0000-0000F43C0000}"/>
    <cellStyle name="Komma 5 7 2 5 2 2 2" xfId="18636" xr:uid="{00000000-0005-0000-0000-0000F53C0000}"/>
    <cellStyle name="Komma 5 7 2 5 2 3" xfId="13942" xr:uid="{00000000-0005-0000-0000-0000F63C0000}"/>
    <cellStyle name="Komma 5 7 2 5 3" xfId="5498" xr:uid="{00000000-0005-0000-0000-0000F73C0000}"/>
    <cellStyle name="Komma 5 7 2 5 3 2" xfId="10646" xr:uid="{00000000-0005-0000-0000-0000F83C0000}"/>
    <cellStyle name="Komma 5 7 2 5 3 2 2" xfId="20200" xr:uid="{00000000-0005-0000-0000-0000F93C0000}"/>
    <cellStyle name="Komma 5 7 2 5 3 3" xfId="15508" xr:uid="{00000000-0005-0000-0000-0000FA3C0000}"/>
    <cellStyle name="Komma 5 7 2 5 4" xfId="7214" xr:uid="{00000000-0005-0000-0000-0000FB3C0000}"/>
    <cellStyle name="Komma 5 7 2 5 4 2" xfId="17072" xr:uid="{00000000-0005-0000-0000-0000FC3C0000}"/>
    <cellStyle name="Komma 5 7 2 5 5" xfId="12374" xr:uid="{00000000-0005-0000-0000-0000FD3C0000}"/>
    <cellStyle name="Komma 5 7 2 6" xfId="2918" xr:uid="{00000000-0005-0000-0000-0000FE3C0000}"/>
    <cellStyle name="Komma 5 7 2 6 2" xfId="8072" xr:uid="{00000000-0005-0000-0000-0000FF3C0000}"/>
    <cellStyle name="Komma 5 7 2 6 2 2" xfId="17854" xr:uid="{00000000-0005-0000-0000-0000003D0000}"/>
    <cellStyle name="Komma 5 7 2 6 3" xfId="13160" xr:uid="{00000000-0005-0000-0000-0000013D0000}"/>
    <cellStyle name="Komma 5 7 2 7" xfId="4640" xr:uid="{00000000-0005-0000-0000-0000023D0000}"/>
    <cellStyle name="Komma 5 7 2 7 2" xfId="9788" xr:uid="{00000000-0005-0000-0000-0000033D0000}"/>
    <cellStyle name="Komma 5 7 2 7 2 2" xfId="19418" xr:uid="{00000000-0005-0000-0000-0000043D0000}"/>
    <cellStyle name="Komma 5 7 2 7 3" xfId="14726" xr:uid="{00000000-0005-0000-0000-0000053D0000}"/>
    <cellStyle name="Komma 5 7 2 8" xfId="6356" xr:uid="{00000000-0005-0000-0000-0000063D0000}"/>
    <cellStyle name="Komma 5 7 2 8 2" xfId="16290" xr:uid="{00000000-0005-0000-0000-0000073D0000}"/>
    <cellStyle name="Komma 5 7 2 9" xfId="11510" xr:uid="{00000000-0005-0000-0000-0000083D0000}"/>
    <cellStyle name="Komma 5 7 3" xfId="689" xr:uid="{00000000-0005-0000-0000-0000093D0000}"/>
    <cellStyle name="Komma 5 7 3 2" xfId="690" xr:uid="{00000000-0005-0000-0000-00000A3D0000}"/>
    <cellStyle name="Komma 5 7 3 2 2" xfId="2035" xr:uid="{00000000-0005-0000-0000-00000B3D0000}"/>
    <cellStyle name="Komma 5 7 3 2 2 2" xfId="3786" xr:uid="{00000000-0005-0000-0000-00000C3D0000}"/>
    <cellStyle name="Komma 5 7 3 2 2 2 2" xfId="8936" xr:uid="{00000000-0005-0000-0000-00000D3D0000}"/>
    <cellStyle name="Komma 5 7 3 2 2 2 2 2" xfId="18642" xr:uid="{00000000-0005-0000-0000-00000E3D0000}"/>
    <cellStyle name="Komma 5 7 3 2 2 2 3" xfId="13948" xr:uid="{00000000-0005-0000-0000-00000F3D0000}"/>
    <cellStyle name="Komma 5 7 3 2 2 3" xfId="5504" xr:uid="{00000000-0005-0000-0000-0000103D0000}"/>
    <cellStyle name="Komma 5 7 3 2 2 3 2" xfId="10652" xr:uid="{00000000-0005-0000-0000-0000113D0000}"/>
    <cellStyle name="Komma 5 7 3 2 2 3 2 2" xfId="20206" xr:uid="{00000000-0005-0000-0000-0000123D0000}"/>
    <cellStyle name="Komma 5 7 3 2 2 3 3" xfId="15514" xr:uid="{00000000-0005-0000-0000-0000133D0000}"/>
    <cellStyle name="Komma 5 7 3 2 2 4" xfId="7220" xr:uid="{00000000-0005-0000-0000-0000143D0000}"/>
    <cellStyle name="Komma 5 7 3 2 2 4 2" xfId="17078" xr:uid="{00000000-0005-0000-0000-0000153D0000}"/>
    <cellStyle name="Komma 5 7 3 2 2 5" xfId="12380" xr:uid="{00000000-0005-0000-0000-0000163D0000}"/>
    <cellStyle name="Komma 5 7 3 2 3" xfId="2924" xr:uid="{00000000-0005-0000-0000-0000173D0000}"/>
    <cellStyle name="Komma 5 7 3 2 3 2" xfId="8078" xr:uid="{00000000-0005-0000-0000-0000183D0000}"/>
    <cellStyle name="Komma 5 7 3 2 3 2 2" xfId="17860" xr:uid="{00000000-0005-0000-0000-0000193D0000}"/>
    <cellStyle name="Komma 5 7 3 2 3 3" xfId="13166" xr:uid="{00000000-0005-0000-0000-00001A3D0000}"/>
    <cellStyle name="Komma 5 7 3 2 4" xfId="4646" xr:uid="{00000000-0005-0000-0000-00001B3D0000}"/>
    <cellStyle name="Komma 5 7 3 2 4 2" xfId="9794" xr:uid="{00000000-0005-0000-0000-00001C3D0000}"/>
    <cellStyle name="Komma 5 7 3 2 4 2 2" xfId="19424" xr:uid="{00000000-0005-0000-0000-00001D3D0000}"/>
    <cellStyle name="Komma 5 7 3 2 4 3" xfId="14732" xr:uid="{00000000-0005-0000-0000-00001E3D0000}"/>
    <cellStyle name="Komma 5 7 3 2 5" xfId="6362" xr:uid="{00000000-0005-0000-0000-00001F3D0000}"/>
    <cellStyle name="Komma 5 7 3 2 5 2" xfId="16296" xr:uid="{00000000-0005-0000-0000-0000203D0000}"/>
    <cellStyle name="Komma 5 7 3 2 6" xfId="11516" xr:uid="{00000000-0005-0000-0000-0000213D0000}"/>
    <cellStyle name="Komma 5 7 3 3" xfId="2034" xr:uid="{00000000-0005-0000-0000-0000223D0000}"/>
    <cellStyle name="Komma 5 7 3 3 2" xfId="3785" xr:uid="{00000000-0005-0000-0000-0000233D0000}"/>
    <cellStyle name="Komma 5 7 3 3 2 2" xfId="8935" xr:uid="{00000000-0005-0000-0000-0000243D0000}"/>
    <cellStyle name="Komma 5 7 3 3 2 2 2" xfId="18641" xr:uid="{00000000-0005-0000-0000-0000253D0000}"/>
    <cellStyle name="Komma 5 7 3 3 2 3" xfId="13947" xr:uid="{00000000-0005-0000-0000-0000263D0000}"/>
    <cellStyle name="Komma 5 7 3 3 3" xfId="5503" xr:uid="{00000000-0005-0000-0000-0000273D0000}"/>
    <cellStyle name="Komma 5 7 3 3 3 2" xfId="10651" xr:uid="{00000000-0005-0000-0000-0000283D0000}"/>
    <cellStyle name="Komma 5 7 3 3 3 2 2" xfId="20205" xr:uid="{00000000-0005-0000-0000-0000293D0000}"/>
    <cellStyle name="Komma 5 7 3 3 3 3" xfId="15513" xr:uid="{00000000-0005-0000-0000-00002A3D0000}"/>
    <cellStyle name="Komma 5 7 3 3 4" xfId="7219" xr:uid="{00000000-0005-0000-0000-00002B3D0000}"/>
    <cellStyle name="Komma 5 7 3 3 4 2" xfId="17077" xr:uid="{00000000-0005-0000-0000-00002C3D0000}"/>
    <cellStyle name="Komma 5 7 3 3 5" xfId="12379" xr:uid="{00000000-0005-0000-0000-00002D3D0000}"/>
    <cellStyle name="Komma 5 7 3 4" xfId="2923" xr:uid="{00000000-0005-0000-0000-00002E3D0000}"/>
    <cellStyle name="Komma 5 7 3 4 2" xfId="8077" xr:uid="{00000000-0005-0000-0000-00002F3D0000}"/>
    <cellStyle name="Komma 5 7 3 4 2 2" xfId="17859" xr:uid="{00000000-0005-0000-0000-0000303D0000}"/>
    <cellStyle name="Komma 5 7 3 4 3" xfId="13165" xr:uid="{00000000-0005-0000-0000-0000313D0000}"/>
    <cellStyle name="Komma 5 7 3 5" xfId="4645" xr:uid="{00000000-0005-0000-0000-0000323D0000}"/>
    <cellStyle name="Komma 5 7 3 5 2" xfId="9793" xr:uid="{00000000-0005-0000-0000-0000333D0000}"/>
    <cellStyle name="Komma 5 7 3 5 2 2" xfId="19423" xr:uid="{00000000-0005-0000-0000-0000343D0000}"/>
    <cellStyle name="Komma 5 7 3 5 3" xfId="14731" xr:uid="{00000000-0005-0000-0000-0000353D0000}"/>
    <cellStyle name="Komma 5 7 3 6" xfId="6361" xr:uid="{00000000-0005-0000-0000-0000363D0000}"/>
    <cellStyle name="Komma 5 7 3 6 2" xfId="16295" xr:uid="{00000000-0005-0000-0000-0000373D0000}"/>
    <cellStyle name="Komma 5 7 3 7" xfId="11515" xr:uid="{00000000-0005-0000-0000-0000383D0000}"/>
    <cellStyle name="Komma 5 7 4" xfId="691" xr:uid="{00000000-0005-0000-0000-0000393D0000}"/>
    <cellStyle name="Komma 5 7 4 2" xfId="2036" xr:uid="{00000000-0005-0000-0000-00003A3D0000}"/>
    <cellStyle name="Komma 5 7 4 2 2" xfId="3787" xr:uid="{00000000-0005-0000-0000-00003B3D0000}"/>
    <cellStyle name="Komma 5 7 4 2 2 2" xfId="8937" xr:uid="{00000000-0005-0000-0000-00003C3D0000}"/>
    <cellStyle name="Komma 5 7 4 2 2 2 2" xfId="18643" xr:uid="{00000000-0005-0000-0000-00003D3D0000}"/>
    <cellStyle name="Komma 5 7 4 2 2 3" xfId="13949" xr:uid="{00000000-0005-0000-0000-00003E3D0000}"/>
    <cellStyle name="Komma 5 7 4 2 3" xfId="5505" xr:uid="{00000000-0005-0000-0000-00003F3D0000}"/>
    <cellStyle name="Komma 5 7 4 2 3 2" xfId="10653" xr:uid="{00000000-0005-0000-0000-0000403D0000}"/>
    <cellStyle name="Komma 5 7 4 2 3 2 2" xfId="20207" xr:uid="{00000000-0005-0000-0000-0000413D0000}"/>
    <cellStyle name="Komma 5 7 4 2 3 3" xfId="15515" xr:uid="{00000000-0005-0000-0000-0000423D0000}"/>
    <cellStyle name="Komma 5 7 4 2 4" xfId="7221" xr:uid="{00000000-0005-0000-0000-0000433D0000}"/>
    <cellStyle name="Komma 5 7 4 2 4 2" xfId="17079" xr:uid="{00000000-0005-0000-0000-0000443D0000}"/>
    <cellStyle name="Komma 5 7 4 2 5" xfId="12381" xr:uid="{00000000-0005-0000-0000-0000453D0000}"/>
    <cellStyle name="Komma 5 7 4 3" xfId="2925" xr:uid="{00000000-0005-0000-0000-0000463D0000}"/>
    <cellStyle name="Komma 5 7 4 3 2" xfId="8079" xr:uid="{00000000-0005-0000-0000-0000473D0000}"/>
    <cellStyle name="Komma 5 7 4 3 2 2" xfId="17861" xr:uid="{00000000-0005-0000-0000-0000483D0000}"/>
    <cellStyle name="Komma 5 7 4 3 3" xfId="13167" xr:uid="{00000000-0005-0000-0000-0000493D0000}"/>
    <cellStyle name="Komma 5 7 4 4" xfId="4647" xr:uid="{00000000-0005-0000-0000-00004A3D0000}"/>
    <cellStyle name="Komma 5 7 4 4 2" xfId="9795" xr:uid="{00000000-0005-0000-0000-00004B3D0000}"/>
    <cellStyle name="Komma 5 7 4 4 2 2" xfId="19425" xr:uid="{00000000-0005-0000-0000-00004C3D0000}"/>
    <cellStyle name="Komma 5 7 4 4 3" xfId="14733" xr:uid="{00000000-0005-0000-0000-00004D3D0000}"/>
    <cellStyle name="Komma 5 7 4 5" xfId="6363" xr:uid="{00000000-0005-0000-0000-00004E3D0000}"/>
    <cellStyle name="Komma 5 7 4 5 2" xfId="16297" xr:uid="{00000000-0005-0000-0000-00004F3D0000}"/>
    <cellStyle name="Komma 5 7 4 6" xfId="11517" xr:uid="{00000000-0005-0000-0000-0000503D0000}"/>
    <cellStyle name="Komma 5 7 5" xfId="692" xr:uid="{00000000-0005-0000-0000-0000513D0000}"/>
    <cellStyle name="Komma 5 7 5 2" xfId="2037" xr:uid="{00000000-0005-0000-0000-0000523D0000}"/>
    <cellStyle name="Komma 5 7 5 2 2" xfId="3788" xr:uid="{00000000-0005-0000-0000-0000533D0000}"/>
    <cellStyle name="Komma 5 7 5 2 2 2" xfId="8938" xr:uid="{00000000-0005-0000-0000-0000543D0000}"/>
    <cellStyle name="Komma 5 7 5 2 2 2 2" xfId="18644" xr:uid="{00000000-0005-0000-0000-0000553D0000}"/>
    <cellStyle name="Komma 5 7 5 2 2 3" xfId="13950" xr:uid="{00000000-0005-0000-0000-0000563D0000}"/>
    <cellStyle name="Komma 5 7 5 2 3" xfId="5506" xr:uid="{00000000-0005-0000-0000-0000573D0000}"/>
    <cellStyle name="Komma 5 7 5 2 3 2" xfId="10654" xr:uid="{00000000-0005-0000-0000-0000583D0000}"/>
    <cellStyle name="Komma 5 7 5 2 3 2 2" xfId="20208" xr:uid="{00000000-0005-0000-0000-0000593D0000}"/>
    <cellStyle name="Komma 5 7 5 2 3 3" xfId="15516" xr:uid="{00000000-0005-0000-0000-00005A3D0000}"/>
    <cellStyle name="Komma 5 7 5 2 4" xfId="7222" xr:uid="{00000000-0005-0000-0000-00005B3D0000}"/>
    <cellStyle name="Komma 5 7 5 2 4 2" xfId="17080" xr:uid="{00000000-0005-0000-0000-00005C3D0000}"/>
    <cellStyle name="Komma 5 7 5 2 5" xfId="12382" xr:uid="{00000000-0005-0000-0000-00005D3D0000}"/>
    <cellStyle name="Komma 5 7 5 3" xfId="2926" xr:uid="{00000000-0005-0000-0000-00005E3D0000}"/>
    <cellStyle name="Komma 5 7 5 3 2" xfId="8080" xr:uid="{00000000-0005-0000-0000-00005F3D0000}"/>
    <cellStyle name="Komma 5 7 5 3 2 2" xfId="17862" xr:uid="{00000000-0005-0000-0000-0000603D0000}"/>
    <cellStyle name="Komma 5 7 5 3 3" xfId="13168" xr:uid="{00000000-0005-0000-0000-0000613D0000}"/>
    <cellStyle name="Komma 5 7 5 4" xfId="4648" xr:uid="{00000000-0005-0000-0000-0000623D0000}"/>
    <cellStyle name="Komma 5 7 5 4 2" xfId="9796" xr:uid="{00000000-0005-0000-0000-0000633D0000}"/>
    <cellStyle name="Komma 5 7 5 4 2 2" xfId="19426" xr:uid="{00000000-0005-0000-0000-0000643D0000}"/>
    <cellStyle name="Komma 5 7 5 4 3" xfId="14734" xr:uid="{00000000-0005-0000-0000-0000653D0000}"/>
    <cellStyle name="Komma 5 7 5 5" xfId="6364" xr:uid="{00000000-0005-0000-0000-0000663D0000}"/>
    <cellStyle name="Komma 5 7 5 5 2" xfId="16298" xr:uid="{00000000-0005-0000-0000-0000673D0000}"/>
    <cellStyle name="Komma 5 7 5 6" xfId="11518" xr:uid="{00000000-0005-0000-0000-0000683D0000}"/>
    <cellStyle name="Komma 5 7 6" xfId="2028" xr:uid="{00000000-0005-0000-0000-0000693D0000}"/>
    <cellStyle name="Komma 5 7 6 2" xfId="3779" xr:uid="{00000000-0005-0000-0000-00006A3D0000}"/>
    <cellStyle name="Komma 5 7 6 2 2" xfId="8929" xr:uid="{00000000-0005-0000-0000-00006B3D0000}"/>
    <cellStyle name="Komma 5 7 6 2 2 2" xfId="18635" xr:uid="{00000000-0005-0000-0000-00006C3D0000}"/>
    <cellStyle name="Komma 5 7 6 2 3" xfId="13941" xr:uid="{00000000-0005-0000-0000-00006D3D0000}"/>
    <cellStyle name="Komma 5 7 6 3" xfId="5497" xr:uid="{00000000-0005-0000-0000-00006E3D0000}"/>
    <cellStyle name="Komma 5 7 6 3 2" xfId="10645" xr:uid="{00000000-0005-0000-0000-00006F3D0000}"/>
    <cellStyle name="Komma 5 7 6 3 2 2" xfId="20199" xr:uid="{00000000-0005-0000-0000-0000703D0000}"/>
    <cellStyle name="Komma 5 7 6 3 3" xfId="15507" xr:uid="{00000000-0005-0000-0000-0000713D0000}"/>
    <cellStyle name="Komma 5 7 6 4" xfId="7213" xr:uid="{00000000-0005-0000-0000-0000723D0000}"/>
    <cellStyle name="Komma 5 7 6 4 2" xfId="17071" xr:uid="{00000000-0005-0000-0000-0000733D0000}"/>
    <cellStyle name="Komma 5 7 6 5" xfId="12373" xr:uid="{00000000-0005-0000-0000-0000743D0000}"/>
    <cellStyle name="Komma 5 7 7" xfId="2917" xr:uid="{00000000-0005-0000-0000-0000753D0000}"/>
    <cellStyle name="Komma 5 7 7 2" xfId="8071" xr:uid="{00000000-0005-0000-0000-0000763D0000}"/>
    <cellStyle name="Komma 5 7 7 2 2" xfId="17853" xr:uid="{00000000-0005-0000-0000-0000773D0000}"/>
    <cellStyle name="Komma 5 7 7 3" xfId="13159" xr:uid="{00000000-0005-0000-0000-0000783D0000}"/>
    <cellStyle name="Komma 5 7 8" xfId="4639" xr:uid="{00000000-0005-0000-0000-0000793D0000}"/>
    <cellStyle name="Komma 5 7 8 2" xfId="9787" xr:uid="{00000000-0005-0000-0000-00007A3D0000}"/>
    <cellStyle name="Komma 5 7 8 2 2" xfId="19417" xr:uid="{00000000-0005-0000-0000-00007B3D0000}"/>
    <cellStyle name="Komma 5 7 8 3" xfId="14725" xr:uid="{00000000-0005-0000-0000-00007C3D0000}"/>
    <cellStyle name="Komma 5 7 9" xfId="6355" xr:uid="{00000000-0005-0000-0000-00007D3D0000}"/>
    <cellStyle name="Komma 5 7 9 2" xfId="16289" xr:uid="{00000000-0005-0000-0000-00007E3D0000}"/>
    <cellStyle name="Komma 5 8" xfId="693" xr:uid="{00000000-0005-0000-0000-00007F3D0000}"/>
    <cellStyle name="Komma 5 8 2" xfId="694" xr:uid="{00000000-0005-0000-0000-0000803D0000}"/>
    <cellStyle name="Komma 5 8 2 2" xfId="695" xr:uid="{00000000-0005-0000-0000-0000813D0000}"/>
    <cellStyle name="Komma 5 8 2 2 2" xfId="2040" xr:uid="{00000000-0005-0000-0000-0000823D0000}"/>
    <cellStyle name="Komma 5 8 2 2 2 2" xfId="3791" xr:uid="{00000000-0005-0000-0000-0000833D0000}"/>
    <cellStyle name="Komma 5 8 2 2 2 2 2" xfId="8941" xr:uid="{00000000-0005-0000-0000-0000843D0000}"/>
    <cellStyle name="Komma 5 8 2 2 2 2 2 2" xfId="18647" xr:uid="{00000000-0005-0000-0000-0000853D0000}"/>
    <cellStyle name="Komma 5 8 2 2 2 2 3" xfId="13953" xr:uid="{00000000-0005-0000-0000-0000863D0000}"/>
    <cellStyle name="Komma 5 8 2 2 2 3" xfId="5509" xr:uid="{00000000-0005-0000-0000-0000873D0000}"/>
    <cellStyle name="Komma 5 8 2 2 2 3 2" xfId="10657" xr:uid="{00000000-0005-0000-0000-0000883D0000}"/>
    <cellStyle name="Komma 5 8 2 2 2 3 2 2" xfId="20211" xr:uid="{00000000-0005-0000-0000-0000893D0000}"/>
    <cellStyle name="Komma 5 8 2 2 2 3 3" xfId="15519" xr:uid="{00000000-0005-0000-0000-00008A3D0000}"/>
    <cellStyle name="Komma 5 8 2 2 2 4" xfId="7225" xr:uid="{00000000-0005-0000-0000-00008B3D0000}"/>
    <cellStyle name="Komma 5 8 2 2 2 4 2" xfId="17083" xr:uid="{00000000-0005-0000-0000-00008C3D0000}"/>
    <cellStyle name="Komma 5 8 2 2 2 5" xfId="12385" xr:uid="{00000000-0005-0000-0000-00008D3D0000}"/>
    <cellStyle name="Komma 5 8 2 2 3" xfId="2929" xr:uid="{00000000-0005-0000-0000-00008E3D0000}"/>
    <cellStyle name="Komma 5 8 2 2 3 2" xfId="8083" xr:uid="{00000000-0005-0000-0000-00008F3D0000}"/>
    <cellStyle name="Komma 5 8 2 2 3 2 2" xfId="17865" xr:uid="{00000000-0005-0000-0000-0000903D0000}"/>
    <cellStyle name="Komma 5 8 2 2 3 3" xfId="13171" xr:uid="{00000000-0005-0000-0000-0000913D0000}"/>
    <cellStyle name="Komma 5 8 2 2 4" xfId="4651" xr:uid="{00000000-0005-0000-0000-0000923D0000}"/>
    <cellStyle name="Komma 5 8 2 2 4 2" xfId="9799" xr:uid="{00000000-0005-0000-0000-0000933D0000}"/>
    <cellStyle name="Komma 5 8 2 2 4 2 2" xfId="19429" xr:uid="{00000000-0005-0000-0000-0000943D0000}"/>
    <cellStyle name="Komma 5 8 2 2 4 3" xfId="14737" xr:uid="{00000000-0005-0000-0000-0000953D0000}"/>
    <cellStyle name="Komma 5 8 2 2 5" xfId="6367" xr:uid="{00000000-0005-0000-0000-0000963D0000}"/>
    <cellStyle name="Komma 5 8 2 2 5 2" xfId="16301" xr:uid="{00000000-0005-0000-0000-0000973D0000}"/>
    <cellStyle name="Komma 5 8 2 2 6" xfId="11521" xr:uid="{00000000-0005-0000-0000-0000983D0000}"/>
    <cellStyle name="Komma 5 8 2 3" xfId="2039" xr:uid="{00000000-0005-0000-0000-0000993D0000}"/>
    <cellStyle name="Komma 5 8 2 3 2" xfId="3790" xr:uid="{00000000-0005-0000-0000-00009A3D0000}"/>
    <cellStyle name="Komma 5 8 2 3 2 2" xfId="8940" xr:uid="{00000000-0005-0000-0000-00009B3D0000}"/>
    <cellStyle name="Komma 5 8 2 3 2 2 2" xfId="18646" xr:uid="{00000000-0005-0000-0000-00009C3D0000}"/>
    <cellStyle name="Komma 5 8 2 3 2 3" xfId="13952" xr:uid="{00000000-0005-0000-0000-00009D3D0000}"/>
    <cellStyle name="Komma 5 8 2 3 3" xfId="5508" xr:uid="{00000000-0005-0000-0000-00009E3D0000}"/>
    <cellStyle name="Komma 5 8 2 3 3 2" xfId="10656" xr:uid="{00000000-0005-0000-0000-00009F3D0000}"/>
    <cellStyle name="Komma 5 8 2 3 3 2 2" xfId="20210" xr:uid="{00000000-0005-0000-0000-0000A03D0000}"/>
    <cellStyle name="Komma 5 8 2 3 3 3" xfId="15518" xr:uid="{00000000-0005-0000-0000-0000A13D0000}"/>
    <cellStyle name="Komma 5 8 2 3 4" xfId="7224" xr:uid="{00000000-0005-0000-0000-0000A23D0000}"/>
    <cellStyle name="Komma 5 8 2 3 4 2" xfId="17082" xr:uid="{00000000-0005-0000-0000-0000A33D0000}"/>
    <cellStyle name="Komma 5 8 2 3 5" xfId="12384" xr:uid="{00000000-0005-0000-0000-0000A43D0000}"/>
    <cellStyle name="Komma 5 8 2 4" xfId="2928" xr:uid="{00000000-0005-0000-0000-0000A53D0000}"/>
    <cellStyle name="Komma 5 8 2 4 2" xfId="8082" xr:uid="{00000000-0005-0000-0000-0000A63D0000}"/>
    <cellStyle name="Komma 5 8 2 4 2 2" xfId="17864" xr:uid="{00000000-0005-0000-0000-0000A73D0000}"/>
    <cellStyle name="Komma 5 8 2 4 3" xfId="13170" xr:uid="{00000000-0005-0000-0000-0000A83D0000}"/>
    <cellStyle name="Komma 5 8 2 5" xfId="4650" xr:uid="{00000000-0005-0000-0000-0000A93D0000}"/>
    <cellStyle name="Komma 5 8 2 5 2" xfId="9798" xr:uid="{00000000-0005-0000-0000-0000AA3D0000}"/>
    <cellStyle name="Komma 5 8 2 5 2 2" xfId="19428" xr:uid="{00000000-0005-0000-0000-0000AB3D0000}"/>
    <cellStyle name="Komma 5 8 2 5 3" xfId="14736" xr:uid="{00000000-0005-0000-0000-0000AC3D0000}"/>
    <cellStyle name="Komma 5 8 2 6" xfId="6366" xr:uid="{00000000-0005-0000-0000-0000AD3D0000}"/>
    <cellStyle name="Komma 5 8 2 6 2" xfId="16300" xr:uid="{00000000-0005-0000-0000-0000AE3D0000}"/>
    <cellStyle name="Komma 5 8 2 7" xfId="11520" xr:uid="{00000000-0005-0000-0000-0000AF3D0000}"/>
    <cellStyle name="Komma 5 8 3" xfId="696" xr:uid="{00000000-0005-0000-0000-0000B03D0000}"/>
    <cellStyle name="Komma 5 8 3 2" xfId="2041" xr:uid="{00000000-0005-0000-0000-0000B13D0000}"/>
    <cellStyle name="Komma 5 8 3 2 2" xfId="3792" xr:uid="{00000000-0005-0000-0000-0000B23D0000}"/>
    <cellStyle name="Komma 5 8 3 2 2 2" xfId="8942" xr:uid="{00000000-0005-0000-0000-0000B33D0000}"/>
    <cellStyle name="Komma 5 8 3 2 2 2 2" xfId="18648" xr:uid="{00000000-0005-0000-0000-0000B43D0000}"/>
    <cellStyle name="Komma 5 8 3 2 2 3" xfId="13954" xr:uid="{00000000-0005-0000-0000-0000B53D0000}"/>
    <cellStyle name="Komma 5 8 3 2 3" xfId="5510" xr:uid="{00000000-0005-0000-0000-0000B63D0000}"/>
    <cellStyle name="Komma 5 8 3 2 3 2" xfId="10658" xr:uid="{00000000-0005-0000-0000-0000B73D0000}"/>
    <cellStyle name="Komma 5 8 3 2 3 2 2" xfId="20212" xr:uid="{00000000-0005-0000-0000-0000B83D0000}"/>
    <cellStyle name="Komma 5 8 3 2 3 3" xfId="15520" xr:uid="{00000000-0005-0000-0000-0000B93D0000}"/>
    <cellStyle name="Komma 5 8 3 2 4" xfId="7226" xr:uid="{00000000-0005-0000-0000-0000BA3D0000}"/>
    <cellStyle name="Komma 5 8 3 2 4 2" xfId="17084" xr:uid="{00000000-0005-0000-0000-0000BB3D0000}"/>
    <cellStyle name="Komma 5 8 3 2 5" xfId="12386" xr:uid="{00000000-0005-0000-0000-0000BC3D0000}"/>
    <cellStyle name="Komma 5 8 3 3" xfId="2930" xr:uid="{00000000-0005-0000-0000-0000BD3D0000}"/>
    <cellStyle name="Komma 5 8 3 3 2" xfId="8084" xr:uid="{00000000-0005-0000-0000-0000BE3D0000}"/>
    <cellStyle name="Komma 5 8 3 3 2 2" xfId="17866" xr:uid="{00000000-0005-0000-0000-0000BF3D0000}"/>
    <cellStyle name="Komma 5 8 3 3 3" xfId="13172" xr:uid="{00000000-0005-0000-0000-0000C03D0000}"/>
    <cellStyle name="Komma 5 8 3 4" xfId="4652" xr:uid="{00000000-0005-0000-0000-0000C13D0000}"/>
    <cellStyle name="Komma 5 8 3 4 2" xfId="9800" xr:uid="{00000000-0005-0000-0000-0000C23D0000}"/>
    <cellStyle name="Komma 5 8 3 4 2 2" xfId="19430" xr:uid="{00000000-0005-0000-0000-0000C33D0000}"/>
    <cellStyle name="Komma 5 8 3 4 3" xfId="14738" xr:uid="{00000000-0005-0000-0000-0000C43D0000}"/>
    <cellStyle name="Komma 5 8 3 5" xfId="6368" xr:uid="{00000000-0005-0000-0000-0000C53D0000}"/>
    <cellStyle name="Komma 5 8 3 5 2" xfId="16302" xr:uid="{00000000-0005-0000-0000-0000C63D0000}"/>
    <cellStyle name="Komma 5 8 3 6" xfId="11522" xr:uid="{00000000-0005-0000-0000-0000C73D0000}"/>
    <cellStyle name="Komma 5 8 4" xfId="697" xr:uid="{00000000-0005-0000-0000-0000C83D0000}"/>
    <cellStyle name="Komma 5 8 4 2" xfId="2042" xr:uid="{00000000-0005-0000-0000-0000C93D0000}"/>
    <cellStyle name="Komma 5 8 4 2 2" xfId="3793" xr:uid="{00000000-0005-0000-0000-0000CA3D0000}"/>
    <cellStyle name="Komma 5 8 4 2 2 2" xfId="8943" xr:uid="{00000000-0005-0000-0000-0000CB3D0000}"/>
    <cellStyle name="Komma 5 8 4 2 2 2 2" xfId="18649" xr:uid="{00000000-0005-0000-0000-0000CC3D0000}"/>
    <cellStyle name="Komma 5 8 4 2 2 3" xfId="13955" xr:uid="{00000000-0005-0000-0000-0000CD3D0000}"/>
    <cellStyle name="Komma 5 8 4 2 3" xfId="5511" xr:uid="{00000000-0005-0000-0000-0000CE3D0000}"/>
    <cellStyle name="Komma 5 8 4 2 3 2" xfId="10659" xr:uid="{00000000-0005-0000-0000-0000CF3D0000}"/>
    <cellStyle name="Komma 5 8 4 2 3 2 2" xfId="20213" xr:uid="{00000000-0005-0000-0000-0000D03D0000}"/>
    <cellStyle name="Komma 5 8 4 2 3 3" xfId="15521" xr:uid="{00000000-0005-0000-0000-0000D13D0000}"/>
    <cellStyle name="Komma 5 8 4 2 4" xfId="7227" xr:uid="{00000000-0005-0000-0000-0000D23D0000}"/>
    <cellStyle name="Komma 5 8 4 2 4 2" xfId="17085" xr:uid="{00000000-0005-0000-0000-0000D33D0000}"/>
    <cellStyle name="Komma 5 8 4 2 5" xfId="12387" xr:uid="{00000000-0005-0000-0000-0000D43D0000}"/>
    <cellStyle name="Komma 5 8 4 3" xfId="2931" xr:uid="{00000000-0005-0000-0000-0000D53D0000}"/>
    <cellStyle name="Komma 5 8 4 3 2" xfId="8085" xr:uid="{00000000-0005-0000-0000-0000D63D0000}"/>
    <cellStyle name="Komma 5 8 4 3 2 2" xfId="17867" xr:uid="{00000000-0005-0000-0000-0000D73D0000}"/>
    <cellStyle name="Komma 5 8 4 3 3" xfId="13173" xr:uid="{00000000-0005-0000-0000-0000D83D0000}"/>
    <cellStyle name="Komma 5 8 4 4" xfId="4653" xr:uid="{00000000-0005-0000-0000-0000D93D0000}"/>
    <cellStyle name="Komma 5 8 4 4 2" xfId="9801" xr:uid="{00000000-0005-0000-0000-0000DA3D0000}"/>
    <cellStyle name="Komma 5 8 4 4 2 2" xfId="19431" xr:uid="{00000000-0005-0000-0000-0000DB3D0000}"/>
    <cellStyle name="Komma 5 8 4 4 3" xfId="14739" xr:uid="{00000000-0005-0000-0000-0000DC3D0000}"/>
    <cellStyle name="Komma 5 8 4 5" xfId="6369" xr:uid="{00000000-0005-0000-0000-0000DD3D0000}"/>
    <cellStyle name="Komma 5 8 4 5 2" xfId="16303" xr:uid="{00000000-0005-0000-0000-0000DE3D0000}"/>
    <cellStyle name="Komma 5 8 4 6" xfId="11523" xr:uid="{00000000-0005-0000-0000-0000DF3D0000}"/>
    <cellStyle name="Komma 5 8 5" xfId="2038" xr:uid="{00000000-0005-0000-0000-0000E03D0000}"/>
    <cellStyle name="Komma 5 8 5 2" xfId="3789" xr:uid="{00000000-0005-0000-0000-0000E13D0000}"/>
    <cellStyle name="Komma 5 8 5 2 2" xfId="8939" xr:uid="{00000000-0005-0000-0000-0000E23D0000}"/>
    <cellStyle name="Komma 5 8 5 2 2 2" xfId="18645" xr:uid="{00000000-0005-0000-0000-0000E33D0000}"/>
    <cellStyle name="Komma 5 8 5 2 3" xfId="13951" xr:uid="{00000000-0005-0000-0000-0000E43D0000}"/>
    <cellStyle name="Komma 5 8 5 3" xfId="5507" xr:uid="{00000000-0005-0000-0000-0000E53D0000}"/>
    <cellStyle name="Komma 5 8 5 3 2" xfId="10655" xr:uid="{00000000-0005-0000-0000-0000E63D0000}"/>
    <cellStyle name="Komma 5 8 5 3 2 2" xfId="20209" xr:uid="{00000000-0005-0000-0000-0000E73D0000}"/>
    <cellStyle name="Komma 5 8 5 3 3" xfId="15517" xr:uid="{00000000-0005-0000-0000-0000E83D0000}"/>
    <cellStyle name="Komma 5 8 5 4" xfId="7223" xr:uid="{00000000-0005-0000-0000-0000E93D0000}"/>
    <cellStyle name="Komma 5 8 5 4 2" xfId="17081" xr:uid="{00000000-0005-0000-0000-0000EA3D0000}"/>
    <cellStyle name="Komma 5 8 5 5" xfId="12383" xr:uid="{00000000-0005-0000-0000-0000EB3D0000}"/>
    <cellStyle name="Komma 5 8 6" xfId="2927" xr:uid="{00000000-0005-0000-0000-0000EC3D0000}"/>
    <cellStyle name="Komma 5 8 6 2" xfId="8081" xr:uid="{00000000-0005-0000-0000-0000ED3D0000}"/>
    <cellStyle name="Komma 5 8 6 2 2" xfId="17863" xr:uid="{00000000-0005-0000-0000-0000EE3D0000}"/>
    <cellStyle name="Komma 5 8 6 3" xfId="13169" xr:uid="{00000000-0005-0000-0000-0000EF3D0000}"/>
    <cellStyle name="Komma 5 8 7" xfId="4649" xr:uid="{00000000-0005-0000-0000-0000F03D0000}"/>
    <cellStyle name="Komma 5 8 7 2" xfId="9797" xr:uid="{00000000-0005-0000-0000-0000F13D0000}"/>
    <cellStyle name="Komma 5 8 7 2 2" xfId="19427" xr:uid="{00000000-0005-0000-0000-0000F23D0000}"/>
    <cellStyle name="Komma 5 8 7 3" xfId="14735" xr:uid="{00000000-0005-0000-0000-0000F33D0000}"/>
    <cellStyle name="Komma 5 8 8" xfId="6365" xr:uid="{00000000-0005-0000-0000-0000F43D0000}"/>
    <cellStyle name="Komma 5 8 8 2" xfId="16299" xr:uid="{00000000-0005-0000-0000-0000F53D0000}"/>
    <cellStyle name="Komma 5 8 9" xfId="11519" xr:uid="{00000000-0005-0000-0000-0000F63D0000}"/>
    <cellStyle name="Komma 5 9" xfId="698" xr:uid="{00000000-0005-0000-0000-0000F73D0000}"/>
    <cellStyle name="Komma 5 9 2" xfId="699" xr:uid="{00000000-0005-0000-0000-0000F83D0000}"/>
    <cellStyle name="Komma 5 9 2 2" xfId="2044" xr:uid="{00000000-0005-0000-0000-0000F93D0000}"/>
    <cellStyle name="Komma 5 9 2 2 2" xfId="3795" xr:uid="{00000000-0005-0000-0000-0000FA3D0000}"/>
    <cellStyle name="Komma 5 9 2 2 2 2" xfId="8945" xr:uid="{00000000-0005-0000-0000-0000FB3D0000}"/>
    <cellStyle name="Komma 5 9 2 2 2 2 2" xfId="18651" xr:uid="{00000000-0005-0000-0000-0000FC3D0000}"/>
    <cellStyle name="Komma 5 9 2 2 2 3" xfId="13957" xr:uid="{00000000-0005-0000-0000-0000FD3D0000}"/>
    <cellStyle name="Komma 5 9 2 2 3" xfId="5513" xr:uid="{00000000-0005-0000-0000-0000FE3D0000}"/>
    <cellStyle name="Komma 5 9 2 2 3 2" xfId="10661" xr:uid="{00000000-0005-0000-0000-0000FF3D0000}"/>
    <cellStyle name="Komma 5 9 2 2 3 2 2" xfId="20215" xr:uid="{00000000-0005-0000-0000-0000003E0000}"/>
    <cellStyle name="Komma 5 9 2 2 3 3" xfId="15523" xr:uid="{00000000-0005-0000-0000-0000013E0000}"/>
    <cellStyle name="Komma 5 9 2 2 4" xfId="7229" xr:uid="{00000000-0005-0000-0000-0000023E0000}"/>
    <cellStyle name="Komma 5 9 2 2 4 2" xfId="17087" xr:uid="{00000000-0005-0000-0000-0000033E0000}"/>
    <cellStyle name="Komma 5 9 2 2 5" xfId="12389" xr:uid="{00000000-0005-0000-0000-0000043E0000}"/>
    <cellStyle name="Komma 5 9 2 3" xfId="2933" xr:uid="{00000000-0005-0000-0000-0000053E0000}"/>
    <cellStyle name="Komma 5 9 2 3 2" xfId="8087" xr:uid="{00000000-0005-0000-0000-0000063E0000}"/>
    <cellStyle name="Komma 5 9 2 3 2 2" xfId="17869" xr:uid="{00000000-0005-0000-0000-0000073E0000}"/>
    <cellStyle name="Komma 5 9 2 3 3" xfId="13175" xr:uid="{00000000-0005-0000-0000-0000083E0000}"/>
    <cellStyle name="Komma 5 9 2 4" xfId="4655" xr:uid="{00000000-0005-0000-0000-0000093E0000}"/>
    <cellStyle name="Komma 5 9 2 4 2" xfId="9803" xr:uid="{00000000-0005-0000-0000-00000A3E0000}"/>
    <cellStyle name="Komma 5 9 2 4 2 2" xfId="19433" xr:uid="{00000000-0005-0000-0000-00000B3E0000}"/>
    <cellStyle name="Komma 5 9 2 4 3" xfId="14741" xr:uid="{00000000-0005-0000-0000-00000C3E0000}"/>
    <cellStyle name="Komma 5 9 2 5" xfId="6371" xr:uid="{00000000-0005-0000-0000-00000D3E0000}"/>
    <cellStyle name="Komma 5 9 2 5 2" xfId="16305" xr:uid="{00000000-0005-0000-0000-00000E3E0000}"/>
    <cellStyle name="Komma 5 9 2 6" xfId="11525" xr:uid="{00000000-0005-0000-0000-00000F3E0000}"/>
    <cellStyle name="Komma 5 9 3" xfId="2043" xr:uid="{00000000-0005-0000-0000-0000103E0000}"/>
    <cellStyle name="Komma 5 9 3 2" xfId="3794" xr:uid="{00000000-0005-0000-0000-0000113E0000}"/>
    <cellStyle name="Komma 5 9 3 2 2" xfId="8944" xr:uid="{00000000-0005-0000-0000-0000123E0000}"/>
    <cellStyle name="Komma 5 9 3 2 2 2" xfId="18650" xr:uid="{00000000-0005-0000-0000-0000133E0000}"/>
    <cellStyle name="Komma 5 9 3 2 3" xfId="13956" xr:uid="{00000000-0005-0000-0000-0000143E0000}"/>
    <cellStyle name="Komma 5 9 3 3" xfId="5512" xr:uid="{00000000-0005-0000-0000-0000153E0000}"/>
    <cellStyle name="Komma 5 9 3 3 2" xfId="10660" xr:uid="{00000000-0005-0000-0000-0000163E0000}"/>
    <cellStyle name="Komma 5 9 3 3 2 2" xfId="20214" xr:uid="{00000000-0005-0000-0000-0000173E0000}"/>
    <cellStyle name="Komma 5 9 3 3 3" xfId="15522" xr:uid="{00000000-0005-0000-0000-0000183E0000}"/>
    <cellStyle name="Komma 5 9 3 4" xfId="7228" xr:uid="{00000000-0005-0000-0000-0000193E0000}"/>
    <cellStyle name="Komma 5 9 3 4 2" xfId="17086" xr:uid="{00000000-0005-0000-0000-00001A3E0000}"/>
    <cellStyle name="Komma 5 9 3 5" xfId="12388" xr:uid="{00000000-0005-0000-0000-00001B3E0000}"/>
    <cellStyle name="Komma 5 9 4" xfId="2932" xr:uid="{00000000-0005-0000-0000-00001C3E0000}"/>
    <cellStyle name="Komma 5 9 4 2" xfId="8086" xr:uid="{00000000-0005-0000-0000-00001D3E0000}"/>
    <cellStyle name="Komma 5 9 4 2 2" xfId="17868" xr:uid="{00000000-0005-0000-0000-00001E3E0000}"/>
    <cellStyle name="Komma 5 9 4 3" xfId="13174" xr:uid="{00000000-0005-0000-0000-00001F3E0000}"/>
    <cellStyle name="Komma 5 9 5" xfId="4654" xr:uid="{00000000-0005-0000-0000-0000203E0000}"/>
    <cellStyle name="Komma 5 9 5 2" xfId="9802" xr:uid="{00000000-0005-0000-0000-0000213E0000}"/>
    <cellStyle name="Komma 5 9 5 2 2" xfId="19432" xr:uid="{00000000-0005-0000-0000-0000223E0000}"/>
    <cellStyle name="Komma 5 9 5 3" xfId="14740" xr:uid="{00000000-0005-0000-0000-0000233E0000}"/>
    <cellStyle name="Komma 5 9 6" xfId="6370" xr:uid="{00000000-0005-0000-0000-0000243E0000}"/>
    <cellStyle name="Komma 5 9 6 2" xfId="16304" xr:uid="{00000000-0005-0000-0000-0000253E0000}"/>
    <cellStyle name="Komma 5 9 7" xfId="11524" xr:uid="{00000000-0005-0000-0000-0000263E0000}"/>
    <cellStyle name="Komma 6" xfId="700" xr:uid="{00000000-0005-0000-0000-0000273E0000}"/>
    <cellStyle name="Komma 6 10" xfId="6372" xr:uid="{00000000-0005-0000-0000-0000283E0000}"/>
    <cellStyle name="Komma 6 10 2" xfId="16306" xr:uid="{00000000-0005-0000-0000-0000293E0000}"/>
    <cellStyle name="Komma 6 11" xfId="11526" xr:uid="{00000000-0005-0000-0000-00002A3E0000}"/>
    <cellStyle name="Komma 6 2" xfId="701" xr:uid="{00000000-0005-0000-0000-00002B3E0000}"/>
    <cellStyle name="Komma 6 2 10" xfId="11527" xr:uid="{00000000-0005-0000-0000-00002C3E0000}"/>
    <cellStyle name="Komma 6 2 2" xfId="702" xr:uid="{00000000-0005-0000-0000-00002D3E0000}"/>
    <cellStyle name="Komma 6 2 2 2" xfId="703" xr:uid="{00000000-0005-0000-0000-00002E3E0000}"/>
    <cellStyle name="Komma 6 2 2 2 2" xfId="704" xr:uid="{00000000-0005-0000-0000-00002F3E0000}"/>
    <cellStyle name="Komma 6 2 2 2 2 2" xfId="2049" xr:uid="{00000000-0005-0000-0000-0000303E0000}"/>
    <cellStyle name="Komma 6 2 2 2 2 2 2" xfId="3800" xr:uid="{00000000-0005-0000-0000-0000313E0000}"/>
    <cellStyle name="Komma 6 2 2 2 2 2 2 2" xfId="8950" xr:uid="{00000000-0005-0000-0000-0000323E0000}"/>
    <cellStyle name="Komma 6 2 2 2 2 2 2 2 2" xfId="18656" xr:uid="{00000000-0005-0000-0000-0000333E0000}"/>
    <cellStyle name="Komma 6 2 2 2 2 2 2 3" xfId="13962" xr:uid="{00000000-0005-0000-0000-0000343E0000}"/>
    <cellStyle name="Komma 6 2 2 2 2 2 3" xfId="5518" xr:uid="{00000000-0005-0000-0000-0000353E0000}"/>
    <cellStyle name="Komma 6 2 2 2 2 2 3 2" xfId="10666" xr:uid="{00000000-0005-0000-0000-0000363E0000}"/>
    <cellStyle name="Komma 6 2 2 2 2 2 3 2 2" xfId="20220" xr:uid="{00000000-0005-0000-0000-0000373E0000}"/>
    <cellStyle name="Komma 6 2 2 2 2 2 3 3" xfId="15528" xr:uid="{00000000-0005-0000-0000-0000383E0000}"/>
    <cellStyle name="Komma 6 2 2 2 2 2 4" xfId="7234" xr:uid="{00000000-0005-0000-0000-0000393E0000}"/>
    <cellStyle name="Komma 6 2 2 2 2 2 4 2" xfId="17092" xr:uid="{00000000-0005-0000-0000-00003A3E0000}"/>
    <cellStyle name="Komma 6 2 2 2 2 2 5" xfId="12394" xr:uid="{00000000-0005-0000-0000-00003B3E0000}"/>
    <cellStyle name="Komma 6 2 2 2 2 3" xfId="2938" xr:uid="{00000000-0005-0000-0000-00003C3E0000}"/>
    <cellStyle name="Komma 6 2 2 2 2 3 2" xfId="8092" xr:uid="{00000000-0005-0000-0000-00003D3E0000}"/>
    <cellStyle name="Komma 6 2 2 2 2 3 2 2" xfId="17874" xr:uid="{00000000-0005-0000-0000-00003E3E0000}"/>
    <cellStyle name="Komma 6 2 2 2 2 3 3" xfId="13180" xr:uid="{00000000-0005-0000-0000-00003F3E0000}"/>
    <cellStyle name="Komma 6 2 2 2 2 4" xfId="4660" xr:uid="{00000000-0005-0000-0000-0000403E0000}"/>
    <cellStyle name="Komma 6 2 2 2 2 4 2" xfId="9808" xr:uid="{00000000-0005-0000-0000-0000413E0000}"/>
    <cellStyle name="Komma 6 2 2 2 2 4 2 2" xfId="19438" xr:uid="{00000000-0005-0000-0000-0000423E0000}"/>
    <cellStyle name="Komma 6 2 2 2 2 4 3" xfId="14746" xr:uid="{00000000-0005-0000-0000-0000433E0000}"/>
    <cellStyle name="Komma 6 2 2 2 2 5" xfId="6376" xr:uid="{00000000-0005-0000-0000-0000443E0000}"/>
    <cellStyle name="Komma 6 2 2 2 2 5 2" xfId="16310" xr:uid="{00000000-0005-0000-0000-0000453E0000}"/>
    <cellStyle name="Komma 6 2 2 2 2 6" xfId="11530" xr:uid="{00000000-0005-0000-0000-0000463E0000}"/>
    <cellStyle name="Komma 6 2 2 2 3" xfId="2048" xr:uid="{00000000-0005-0000-0000-0000473E0000}"/>
    <cellStyle name="Komma 6 2 2 2 3 2" xfId="3799" xr:uid="{00000000-0005-0000-0000-0000483E0000}"/>
    <cellStyle name="Komma 6 2 2 2 3 2 2" xfId="8949" xr:uid="{00000000-0005-0000-0000-0000493E0000}"/>
    <cellStyle name="Komma 6 2 2 2 3 2 2 2" xfId="18655" xr:uid="{00000000-0005-0000-0000-00004A3E0000}"/>
    <cellStyle name="Komma 6 2 2 2 3 2 3" xfId="13961" xr:uid="{00000000-0005-0000-0000-00004B3E0000}"/>
    <cellStyle name="Komma 6 2 2 2 3 3" xfId="5517" xr:uid="{00000000-0005-0000-0000-00004C3E0000}"/>
    <cellStyle name="Komma 6 2 2 2 3 3 2" xfId="10665" xr:uid="{00000000-0005-0000-0000-00004D3E0000}"/>
    <cellStyle name="Komma 6 2 2 2 3 3 2 2" xfId="20219" xr:uid="{00000000-0005-0000-0000-00004E3E0000}"/>
    <cellStyle name="Komma 6 2 2 2 3 3 3" xfId="15527" xr:uid="{00000000-0005-0000-0000-00004F3E0000}"/>
    <cellStyle name="Komma 6 2 2 2 3 4" xfId="7233" xr:uid="{00000000-0005-0000-0000-0000503E0000}"/>
    <cellStyle name="Komma 6 2 2 2 3 4 2" xfId="17091" xr:uid="{00000000-0005-0000-0000-0000513E0000}"/>
    <cellStyle name="Komma 6 2 2 2 3 5" xfId="12393" xr:uid="{00000000-0005-0000-0000-0000523E0000}"/>
    <cellStyle name="Komma 6 2 2 2 4" xfId="2937" xr:uid="{00000000-0005-0000-0000-0000533E0000}"/>
    <cellStyle name="Komma 6 2 2 2 4 2" xfId="8091" xr:uid="{00000000-0005-0000-0000-0000543E0000}"/>
    <cellStyle name="Komma 6 2 2 2 4 2 2" xfId="17873" xr:uid="{00000000-0005-0000-0000-0000553E0000}"/>
    <cellStyle name="Komma 6 2 2 2 4 3" xfId="13179" xr:uid="{00000000-0005-0000-0000-0000563E0000}"/>
    <cellStyle name="Komma 6 2 2 2 5" xfId="4659" xr:uid="{00000000-0005-0000-0000-0000573E0000}"/>
    <cellStyle name="Komma 6 2 2 2 5 2" xfId="9807" xr:uid="{00000000-0005-0000-0000-0000583E0000}"/>
    <cellStyle name="Komma 6 2 2 2 5 2 2" xfId="19437" xr:uid="{00000000-0005-0000-0000-0000593E0000}"/>
    <cellStyle name="Komma 6 2 2 2 5 3" xfId="14745" xr:uid="{00000000-0005-0000-0000-00005A3E0000}"/>
    <cellStyle name="Komma 6 2 2 2 6" xfId="6375" xr:uid="{00000000-0005-0000-0000-00005B3E0000}"/>
    <cellStyle name="Komma 6 2 2 2 6 2" xfId="16309" xr:uid="{00000000-0005-0000-0000-00005C3E0000}"/>
    <cellStyle name="Komma 6 2 2 2 7" xfId="11529" xr:uid="{00000000-0005-0000-0000-00005D3E0000}"/>
    <cellStyle name="Komma 6 2 2 3" xfId="705" xr:uid="{00000000-0005-0000-0000-00005E3E0000}"/>
    <cellStyle name="Komma 6 2 2 3 2" xfId="2050" xr:uid="{00000000-0005-0000-0000-00005F3E0000}"/>
    <cellStyle name="Komma 6 2 2 3 2 2" xfId="3801" xr:uid="{00000000-0005-0000-0000-0000603E0000}"/>
    <cellStyle name="Komma 6 2 2 3 2 2 2" xfId="8951" xr:uid="{00000000-0005-0000-0000-0000613E0000}"/>
    <cellStyle name="Komma 6 2 2 3 2 2 2 2" xfId="18657" xr:uid="{00000000-0005-0000-0000-0000623E0000}"/>
    <cellStyle name="Komma 6 2 2 3 2 2 3" xfId="13963" xr:uid="{00000000-0005-0000-0000-0000633E0000}"/>
    <cellStyle name="Komma 6 2 2 3 2 3" xfId="5519" xr:uid="{00000000-0005-0000-0000-0000643E0000}"/>
    <cellStyle name="Komma 6 2 2 3 2 3 2" xfId="10667" xr:uid="{00000000-0005-0000-0000-0000653E0000}"/>
    <cellStyle name="Komma 6 2 2 3 2 3 2 2" xfId="20221" xr:uid="{00000000-0005-0000-0000-0000663E0000}"/>
    <cellStyle name="Komma 6 2 2 3 2 3 3" xfId="15529" xr:uid="{00000000-0005-0000-0000-0000673E0000}"/>
    <cellStyle name="Komma 6 2 2 3 2 4" xfId="7235" xr:uid="{00000000-0005-0000-0000-0000683E0000}"/>
    <cellStyle name="Komma 6 2 2 3 2 4 2" xfId="17093" xr:uid="{00000000-0005-0000-0000-0000693E0000}"/>
    <cellStyle name="Komma 6 2 2 3 2 5" xfId="12395" xr:uid="{00000000-0005-0000-0000-00006A3E0000}"/>
    <cellStyle name="Komma 6 2 2 3 3" xfId="2939" xr:uid="{00000000-0005-0000-0000-00006B3E0000}"/>
    <cellStyle name="Komma 6 2 2 3 3 2" xfId="8093" xr:uid="{00000000-0005-0000-0000-00006C3E0000}"/>
    <cellStyle name="Komma 6 2 2 3 3 2 2" xfId="17875" xr:uid="{00000000-0005-0000-0000-00006D3E0000}"/>
    <cellStyle name="Komma 6 2 2 3 3 3" xfId="13181" xr:uid="{00000000-0005-0000-0000-00006E3E0000}"/>
    <cellStyle name="Komma 6 2 2 3 4" xfId="4661" xr:uid="{00000000-0005-0000-0000-00006F3E0000}"/>
    <cellStyle name="Komma 6 2 2 3 4 2" xfId="9809" xr:uid="{00000000-0005-0000-0000-0000703E0000}"/>
    <cellStyle name="Komma 6 2 2 3 4 2 2" xfId="19439" xr:uid="{00000000-0005-0000-0000-0000713E0000}"/>
    <cellStyle name="Komma 6 2 2 3 4 3" xfId="14747" xr:uid="{00000000-0005-0000-0000-0000723E0000}"/>
    <cellStyle name="Komma 6 2 2 3 5" xfId="6377" xr:uid="{00000000-0005-0000-0000-0000733E0000}"/>
    <cellStyle name="Komma 6 2 2 3 5 2" xfId="16311" xr:uid="{00000000-0005-0000-0000-0000743E0000}"/>
    <cellStyle name="Komma 6 2 2 3 6" xfId="11531" xr:uid="{00000000-0005-0000-0000-0000753E0000}"/>
    <cellStyle name="Komma 6 2 2 4" xfId="706" xr:uid="{00000000-0005-0000-0000-0000763E0000}"/>
    <cellStyle name="Komma 6 2 2 4 2" xfId="2051" xr:uid="{00000000-0005-0000-0000-0000773E0000}"/>
    <cellStyle name="Komma 6 2 2 4 2 2" xfId="3802" xr:uid="{00000000-0005-0000-0000-0000783E0000}"/>
    <cellStyle name="Komma 6 2 2 4 2 2 2" xfId="8952" xr:uid="{00000000-0005-0000-0000-0000793E0000}"/>
    <cellStyle name="Komma 6 2 2 4 2 2 2 2" xfId="18658" xr:uid="{00000000-0005-0000-0000-00007A3E0000}"/>
    <cellStyle name="Komma 6 2 2 4 2 2 3" xfId="13964" xr:uid="{00000000-0005-0000-0000-00007B3E0000}"/>
    <cellStyle name="Komma 6 2 2 4 2 3" xfId="5520" xr:uid="{00000000-0005-0000-0000-00007C3E0000}"/>
    <cellStyle name="Komma 6 2 2 4 2 3 2" xfId="10668" xr:uid="{00000000-0005-0000-0000-00007D3E0000}"/>
    <cellStyle name="Komma 6 2 2 4 2 3 2 2" xfId="20222" xr:uid="{00000000-0005-0000-0000-00007E3E0000}"/>
    <cellStyle name="Komma 6 2 2 4 2 3 3" xfId="15530" xr:uid="{00000000-0005-0000-0000-00007F3E0000}"/>
    <cellStyle name="Komma 6 2 2 4 2 4" xfId="7236" xr:uid="{00000000-0005-0000-0000-0000803E0000}"/>
    <cellStyle name="Komma 6 2 2 4 2 4 2" xfId="17094" xr:uid="{00000000-0005-0000-0000-0000813E0000}"/>
    <cellStyle name="Komma 6 2 2 4 2 5" xfId="12396" xr:uid="{00000000-0005-0000-0000-0000823E0000}"/>
    <cellStyle name="Komma 6 2 2 4 3" xfId="2940" xr:uid="{00000000-0005-0000-0000-0000833E0000}"/>
    <cellStyle name="Komma 6 2 2 4 3 2" xfId="8094" xr:uid="{00000000-0005-0000-0000-0000843E0000}"/>
    <cellStyle name="Komma 6 2 2 4 3 2 2" xfId="17876" xr:uid="{00000000-0005-0000-0000-0000853E0000}"/>
    <cellStyle name="Komma 6 2 2 4 3 3" xfId="13182" xr:uid="{00000000-0005-0000-0000-0000863E0000}"/>
    <cellStyle name="Komma 6 2 2 4 4" xfId="4662" xr:uid="{00000000-0005-0000-0000-0000873E0000}"/>
    <cellStyle name="Komma 6 2 2 4 4 2" xfId="9810" xr:uid="{00000000-0005-0000-0000-0000883E0000}"/>
    <cellStyle name="Komma 6 2 2 4 4 2 2" xfId="19440" xr:uid="{00000000-0005-0000-0000-0000893E0000}"/>
    <cellStyle name="Komma 6 2 2 4 4 3" xfId="14748" xr:uid="{00000000-0005-0000-0000-00008A3E0000}"/>
    <cellStyle name="Komma 6 2 2 4 5" xfId="6378" xr:uid="{00000000-0005-0000-0000-00008B3E0000}"/>
    <cellStyle name="Komma 6 2 2 4 5 2" xfId="16312" xr:uid="{00000000-0005-0000-0000-00008C3E0000}"/>
    <cellStyle name="Komma 6 2 2 4 6" xfId="11532" xr:uid="{00000000-0005-0000-0000-00008D3E0000}"/>
    <cellStyle name="Komma 6 2 2 5" xfId="2047" xr:uid="{00000000-0005-0000-0000-00008E3E0000}"/>
    <cellStyle name="Komma 6 2 2 5 2" xfId="3798" xr:uid="{00000000-0005-0000-0000-00008F3E0000}"/>
    <cellStyle name="Komma 6 2 2 5 2 2" xfId="8948" xr:uid="{00000000-0005-0000-0000-0000903E0000}"/>
    <cellStyle name="Komma 6 2 2 5 2 2 2" xfId="18654" xr:uid="{00000000-0005-0000-0000-0000913E0000}"/>
    <cellStyle name="Komma 6 2 2 5 2 3" xfId="13960" xr:uid="{00000000-0005-0000-0000-0000923E0000}"/>
    <cellStyle name="Komma 6 2 2 5 3" xfId="5516" xr:uid="{00000000-0005-0000-0000-0000933E0000}"/>
    <cellStyle name="Komma 6 2 2 5 3 2" xfId="10664" xr:uid="{00000000-0005-0000-0000-0000943E0000}"/>
    <cellStyle name="Komma 6 2 2 5 3 2 2" xfId="20218" xr:uid="{00000000-0005-0000-0000-0000953E0000}"/>
    <cellStyle name="Komma 6 2 2 5 3 3" xfId="15526" xr:uid="{00000000-0005-0000-0000-0000963E0000}"/>
    <cellStyle name="Komma 6 2 2 5 4" xfId="7232" xr:uid="{00000000-0005-0000-0000-0000973E0000}"/>
    <cellStyle name="Komma 6 2 2 5 4 2" xfId="17090" xr:uid="{00000000-0005-0000-0000-0000983E0000}"/>
    <cellStyle name="Komma 6 2 2 5 5" xfId="12392" xr:uid="{00000000-0005-0000-0000-0000993E0000}"/>
    <cellStyle name="Komma 6 2 2 6" xfId="2936" xr:uid="{00000000-0005-0000-0000-00009A3E0000}"/>
    <cellStyle name="Komma 6 2 2 6 2" xfId="8090" xr:uid="{00000000-0005-0000-0000-00009B3E0000}"/>
    <cellStyle name="Komma 6 2 2 6 2 2" xfId="17872" xr:uid="{00000000-0005-0000-0000-00009C3E0000}"/>
    <cellStyle name="Komma 6 2 2 6 3" xfId="13178" xr:uid="{00000000-0005-0000-0000-00009D3E0000}"/>
    <cellStyle name="Komma 6 2 2 7" xfId="4658" xr:uid="{00000000-0005-0000-0000-00009E3E0000}"/>
    <cellStyle name="Komma 6 2 2 7 2" xfId="9806" xr:uid="{00000000-0005-0000-0000-00009F3E0000}"/>
    <cellStyle name="Komma 6 2 2 7 2 2" xfId="19436" xr:uid="{00000000-0005-0000-0000-0000A03E0000}"/>
    <cellStyle name="Komma 6 2 2 7 3" xfId="14744" xr:uid="{00000000-0005-0000-0000-0000A13E0000}"/>
    <cellStyle name="Komma 6 2 2 8" xfId="6374" xr:uid="{00000000-0005-0000-0000-0000A23E0000}"/>
    <cellStyle name="Komma 6 2 2 8 2" xfId="16308" xr:uid="{00000000-0005-0000-0000-0000A33E0000}"/>
    <cellStyle name="Komma 6 2 2 9" xfId="11528" xr:uid="{00000000-0005-0000-0000-0000A43E0000}"/>
    <cellStyle name="Komma 6 2 3" xfId="707" xr:uid="{00000000-0005-0000-0000-0000A53E0000}"/>
    <cellStyle name="Komma 6 2 3 2" xfId="708" xr:uid="{00000000-0005-0000-0000-0000A63E0000}"/>
    <cellStyle name="Komma 6 2 3 2 2" xfId="2053" xr:uid="{00000000-0005-0000-0000-0000A73E0000}"/>
    <cellStyle name="Komma 6 2 3 2 2 2" xfId="3804" xr:uid="{00000000-0005-0000-0000-0000A83E0000}"/>
    <cellStyle name="Komma 6 2 3 2 2 2 2" xfId="8954" xr:uid="{00000000-0005-0000-0000-0000A93E0000}"/>
    <cellStyle name="Komma 6 2 3 2 2 2 2 2" xfId="18660" xr:uid="{00000000-0005-0000-0000-0000AA3E0000}"/>
    <cellStyle name="Komma 6 2 3 2 2 2 3" xfId="13966" xr:uid="{00000000-0005-0000-0000-0000AB3E0000}"/>
    <cellStyle name="Komma 6 2 3 2 2 3" xfId="5522" xr:uid="{00000000-0005-0000-0000-0000AC3E0000}"/>
    <cellStyle name="Komma 6 2 3 2 2 3 2" xfId="10670" xr:uid="{00000000-0005-0000-0000-0000AD3E0000}"/>
    <cellStyle name="Komma 6 2 3 2 2 3 2 2" xfId="20224" xr:uid="{00000000-0005-0000-0000-0000AE3E0000}"/>
    <cellStyle name="Komma 6 2 3 2 2 3 3" xfId="15532" xr:uid="{00000000-0005-0000-0000-0000AF3E0000}"/>
    <cellStyle name="Komma 6 2 3 2 2 4" xfId="7238" xr:uid="{00000000-0005-0000-0000-0000B03E0000}"/>
    <cellStyle name="Komma 6 2 3 2 2 4 2" xfId="17096" xr:uid="{00000000-0005-0000-0000-0000B13E0000}"/>
    <cellStyle name="Komma 6 2 3 2 2 5" xfId="12398" xr:uid="{00000000-0005-0000-0000-0000B23E0000}"/>
    <cellStyle name="Komma 6 2 3 2 3" xfId="2942" xr:uid="{00000000-0005-0000-0000-0000B33E0000}"/>
    <cellStyle name="Komma 6 2 3 2 3 2" xfId="8096" xr:uid="{00000000-0005-0000-0000-0000B43E0000}"/>
    <cellStyle name="Komma 6 2 3 2 3 2 2" xfId="17878" xr:uid="{00000000-0005-0000-0000-0000B53E0000}"/>
    <cellStyle name="Komma 6 2 3 2 3 3" xfId="13184" xr:uid="{00000000-0005-0000-0000-0000B63E0000}"/>
    <cellStyle name="Komma 6 2 3 2 4" xfId="4664" xr:uid="{00000000-0005-0000-0000-0000B73E0000}"/>
    <cellStyle name="Komma 6 2 3 2 4 2" xfId="9812" xr:uid="{00000000-0005-0000-0000-0000B83E0000}"/>
    <cellStyle name="Komma 6 2 3 2 4 2 2" xfId="19442" xr:uid="{00000000-0005-0000-0000-0000B93E0000}"/>
    <cellStyle name="Komma 6 2 3 2 4 3" xfId="14750" xr:uid="{00000000-0005-0000-0000-0000BA3E0000}"/>
    <cellStyle name="Komma 6 2 3 2 5" xfId="6380" xr:uid="{00000000-0005-0000-0000-0000BB3E0000}"/>
    <cellStyle name="Komma 6 2 3 2 5 2" xfId="16314" xr:uid="{00000000-0005-0000-0000-0000BC3E0000}"/>
    <cellStyle name="Komma 6 2 3 2 6" xfId="11534" xr:uid="{00000000-0005-0000-0000-0000BD3E0000}"/>
    <cellStyle name="Komma 6 2 3 3" xfId="2052" xr:uid="{00000000-0005-0000-0000-0000BE3E0000}"/>
    <cellStyle name="Komma 6 2 3 3 2" xfId="3803" xr:uid="{00000000-0005-0000-0000-0000BF3E0000}"/>
    <cellStyle name="Komma 6 2 3 3 2 2" xfId="8953" xr:uid="{00000000-0005-0000-0000-0000C03E0000}"/>
    <cellStyle name="Komma 6 2 3 3 2 2 2" xfId="18659" xr:uid="{00000000-0005-0000-0000-0000C13E0000}"/>
    <cellStyle name="Komma 6 2 3 3 2 3" xfId="13965" xr:uid="{00000000-0005-0000-0000-0000C23E0000}"/>
    <cellStyle name="Komma 6 2 3 3 3" xfId="5521" xr:uid="{00000000-0005-0000-0000-0000C33E0000}"/>
    <cellStyle name="Komma 6 2 3 3 3 2" xfId="10669" xr:uid="{00000000-0005-0000-0000-0000C43E0000}"/>
    <cellStyle name="Komma 6 2 3 3 3 2 2" xfId="20223" xr:uid="{00000000-0005-0000-0000-0000C53E0000}"/>
    <cellStyle name="Komma 6 2 3 3 3 3" xfId="15531" xr:uid="{00000000-0005-0000-0000-0000C63E0000}"/>
    <cellStyle name="Komma 6 2 3 3 4" xfId="7237" xr:uid="{00000000-0005-0000-0000-0000C73E0000}"/>
    <cellStyle name="Komma 6 2 3 3 4 2" xfId="17095" xr:uid="{00000000-0005-0000-0000-0000C83E0000}"/>
    <cellStyle name="Komma 6 2 3 3 5" xfId="12397" xr:uid="{00000000-0005-0000-0000-0000C93E0000}"/>
    <cellStyle name="Komma 6 2 3 4" xfId="2941" xr:uid="{00000000-0005-0000-0000-0000CA3E0000}"/>
    <cellStyle name="Komma 6 2 3 4 2" xfId="8095" xr:uid="{00000000-0005-0000-0000-0000CB3E0000}"/>
    <cellStyle name="Komma 6 2 3 4 2 2" xfId="17877" xr:uid="{00000000-0005-0000-0000-0000CC3E0000}"/>
    <cellStyle name="Komma 6 2 3 4 3" xfId="13183" xr:uid="{00000000-0005-0000-0000-0000CD3E0000}"/>
    <cellStyle name="Komma 6 2 3 5" xfId="4663" xr:uid="{00000000-0005-0000-0000-0000CE3E0000}"/>
    <cellStyle name="Komma 6 2 3 5 2" xfId="9811" xr:uid="{00000000-0005-0000-0000-0000CF3E0000}"/>
    <cellStyle name="Komma 6 2 3 5 2 2" xfId="19441" xr:uid="{00000000-0005-0000-0000-0000D03E0000}"/>
    <cellStyle name="Komma 6 2 3 5 3" xfId="14749" xr:uid="{00000000-0005-0000-0000-0000D13E0000}"/>
    <cellStyle name="Komma 6 2 3 6" xfId="6379" xr:uid="{00000000-0005-0000-0000-0000D23E0000}"/>
    <cellStyle name="Komma 6 2 3 6 2" xfId="16313" xr:uid="{00000000-0005-0000-0000-0000D33E0000}"/>
    <cellStyle name="Komma 6 2 3 7" xfId="11533" xr:uid="{00000000-0005-0000-0000-0000D43E0000}"/>
    <cellStyle name="Komma 6 2 4" xfId="709" xr:uid="{00000000-0005-0000-0000-0000D53E0000}"/>
    <cellStyle name="Komma 6 2 4 2" xfId="2054" xr:uid="{00000000-0005-0000-0000-0000D63E0000}"/>
    <cellStyle name="Komma 6 2 4 2 2" xfId="3805" xr:uid="{00000000-0005-0000-0000-0000D73E0000}"/>
    <cellStyle name="Komma 6 2 4 2 2 2" xfId="8955" xr:uid="{00000000-0005-0000-0000-0000D83E0000}"/>
    <cellStyle name="Komma 6 2 4 2 2 2 2" xfId="18661" xr:uid="{00000000-0005-0000-0000-0000D93E0000}"/>
    <cellStyle name="Komma 6 2 4 2 2 3" xfId="13967" xr:uid="{00000000-0005-0000-0000-0000DA3E0000}"/>
    <cellStyle name="Komma 6 2 4 2 3" xfId="5523" xr:uid="{00000000-0005-0000-0000-0000DB3E0000}"/>
    <cellStyle name="Komma 6 2 4 2 3 2" xfId="10671" xr:uid="{00000000-0005-0000-0000-0000DC3E0000}"/>
    <cellStyle name="Komma 6 2 4 2 3 2 2" xfId="20225" xr:uid="{00000000-0005-0000-0000-0000DD3E0000}"/>
    <cellStyle name="Komma 6 2 4 2 3 3" xfId="15533" xr:uid="{00000000-0005-0000-0000-0000DE3E0000}"/>
    <cellStyle name="Komma 6 2 4 2 4" xfId="7239" xr:uid="{00000000-0005-0000-0000-0000DF3E0000}"/>
    <cellStyle name="Komma 6 2 4 2 4 2" xfId="17097" xr:uid="{00000000-0005-0000-0000-0000E03E0000}"/>
    <cellStyle name="Komma 6 2 4 2 5" xfId="12399" xr:uid="{00000000-0005-0000-0000-0000E13E0000}"/>
    <cellStyle name="Komma 6 2 4 3" xfId="2943" xr:uid="{00000000-0005-0000-0000-0000E23E0000}"/>
    <cellStyle name="Komma 6 2 4 3 2" xfId="8097" xr:uid="{00000000-0005-0000-0000-0000E33E0000}"/>
    <cellStyle name="Komma 6 2 4 3 2 2" xfId="17879" xr:uid="{00000000-0005-0000-0000-0000E43E0000}"/>
    <cellStyle name="Komma 6 2 4 3 3" xfId="13185" xr:uid="{00000000-0005-0000-0000-0000E53E0000}"/>
    <cellStyle name="Komma 6 2 4 4" xfId="4665" xr:uid="{00000000-0005-0000-0000-0000E63E0000}"/>
    <cellStyle name="Komma 6 2 4 4 2" xfId="9813" xr:uid="{00000000-0005-0000-0000-0000E73E0000}"/>
    <cellStyle name="Komma 6 2 4 4 2 2" xfId="19443" xr:uid="{00000000-0005-0000-0000-0000E83E0000}"/>
    <cellStyle name="Komma 6 2 4 4 3" xfId="14751" xr:uid="{00000000-0005-0000-0000-0000E93E0000}"/>
    <cellStyle name="Komma 6 2 4 5" xfId="6381" xr:uid="{00000000-0005-0000-0000-0000EA3E0000}"/>
    <cellStyle name="Komma 6 2 4 5 2" xfId="16315" xr:uid="{00000000-0005-0000-0000-0000EB3E0000}"/>
    <cellStyle name="Komma 6 2 4 6" xfId="11535" xr:uid="{00000000-0005-0000-0000-0000EC3E0000}"/>
    <cellStyle name="Komma 6 2 5" xfId="710" xr:uid="{00000000-0005-0000-0000-0000ED3E0000}"/>
    <cellStyle name="Komma 6 2 5 2" xfId="2055" xr:uid="{00000000-0005-0000-0000-0000EE3E0000}"/>
    <cellStyle name="Komma 6 2 5 2 2" xfId="3806" xr:uid="{00000000-0005-0000-0000-0000EF3E0000}"/>
    <cellStyle name="Komma 6 2 5 2 2 2" xfId="8956" xr:uid="{00000000-0005-0000-0000-0000F03E0000}"/>
    <cellStyle name="Komma 6 2 5 2 2 2 2" xfId="18662" xr:uid="{00000000-0005-0000-0000-0000F13E0000}"/>
    <cellStyle name="Komma 6 2 5 2 2 3" xfId="13968" xr:uid="{00000000-0005-0000-0000-0000F23E0000}"/>
    <cellStyle name="Komma 6 2 5 2 3" xfId="5524" xr:uid="{00000000-0005-0000-0000-0000F33E0000}"/>
    <cellStyle name="Komma 6 2 5 2 3 2" xfId="10672" xr:uid="{00000000-0005-0000-0000-0000F43E0000}"/>
    <cellStyle name="Komma 6 2 5 2 3 2 2" xfId="20226" xr:uid="{00000000-0005-0000-0000-0000F53E0000}"/>
    <cellStyle name="Komma 6 2 5 2 3 3" xfId="15534" xr:uid="{00000000-0005-0000-0000-0000F63E0000}"/>
    <cellStyle name="Komma 6 2 5 2 4" xfId="7240" xr:uid="{00000000-0005-0000-0000-0000F73E0000}"/>
    <cellStyle name="Komma 6 2 5 2 4 2" xfId="17098" xr:uid="{00000000-0005-0000-0000-0000F83E0000}"/>
    <cellStyle name="Komma 6 2 5 2 5" xfId="12400" xr:uid="{00000000-0005-0000-0000-0000F93E0000}"/>
    <cellStyle name="Komma 6 2 5 3" xfId="2944" xr:uid="{00000000-0005-0000-0000-0000FA3E0000}"/>
    <cellStyle name="Komma 6 2 5 3 2" xfId="8098" xr:uid="{00000000-0005-0000-0000-0000FB3E0000}"/>
    <cellStyle name="Komma 6 2 5 3 2 2" xfId="17880" xr:uid="{00000000-0005-0000-0000-0000FC3E0000}"/>
    <cellStyle name="Komma 6 2 5 3 3" xfId="13186" xr:uid="{00000000-0005-0000-0000-0000FD3E0000}"/>
    <cellStyle name="Komma 6 2 5 4" xfId="4666" xr:uid="{00000000-0005-0000-0000-0000FE3E0000}"/>
    <cellStyle name="Komma 6 2 5 4 2" xfId="9814" xr:uid="{00000000-0005-0000-0000-0000FF3E0000}"/>
    <cellStyle name="Komma 6 2 5 4 2 2" xfId="19444" xr:uid="{00000000-0005-0000-0000-0000003F0000}"/>
    <cellStyle name="Komma 6 2 5 4 3" xfId="14752" xr:uid="{00000000-0005-0000-0000-0000013F0000}"/>
    <cellStyle name="Komma 6 2 5 5" xfId="6382" xr:uid="{00000000-0005-0000-0000-0000023F0000}"/>
    <cellStyle name="Komma 6 2 5 5 2" xfId="16316" xr:uid="{00000000-0005-0000-0000-0000033F0000}"/>
    <cellStyle name="Komma 6 2 5 6" xfId="11536" xr:uid="{00000000-0005-0000-0000-0000043F0000}"/>
    <cellStyle name="Komma 6 2 6" xfId="2046" xr:uid="{00000000-0005-0000-0000-0000053F0000}"/>
    <cellStyle name="Komma 6 2 6 2" xfId="3797" xr:uid="{00000000-0005-0000-0000-0000063F0000}"/>
    <cellStyle name="Komma 6 2 6 2 2" xfId="8947" xr:uid="{00000000-0005-0000-0000-0000073F0000}"/>
    <cellStyle name="Komma 6 2 6 2 2 2" xfId="18653" xr:uid="{00000000-0005-0000-0000-0000083F0000}"/>
    <cellStyle name="Komma 6 2 6 2 3" xfId="13959" xr:uid="{00000000-0005-0000-0000-0000093F0000}"/>
    <cellStyle name="Komma 6 2 6 3" xfId="5515" xr:uid="{00000000-0005-0000-0000-00000A3F0000}"/>
    <cellStyle name="Komma 6 2 6 3 2" xfId="10663" xr:uid="{00000000-0005-0000-0000-00000B3F0000}"/>
    <cellStyle name="Komma 6 2 6 3 2 2" xfId="20217" xr:uid="{00000000-0005-0000-0000-00000C3F0000}"/>
    <cellStyle name="Komma 6 2 6 3 3" xfId="15525" xr:uid="{00000000-0005-0000-0000-00000D3F0000}"/>
    <cellStyle name="Komma 6 2 6 4" xfId="7231" xr:uid="{00000000-0005-0000-0000-00000E3F0000}"/>
    <cellStyle name="Komma 6 2 6 4 2" xfId="17089" xr:uid="{00000000-0005-0000-0000-00000F3F0000}"/>
    <cellStyle name="Komma 6 2 6 5" xfId="12391" xr:uid="{00000000-0005-0000-0000-0000103F0000}"/>
    <cellStyle name="Komma 6 2 7" xfId="2935" xr:uid="{00000000-0005-0000-0000-0000113F0000}"/>
    <cellStyle name="Komma 6 2 7 2" xfId="8089" xr:uid="{00000000-0005-0000-0000-0000123F0000}"/>
    <cellStyle name="Komma 6 2 7 2 2" xfId="17871" xr:uid="{00000000-0005-0000-0000-0000133F0000}"/>
    <cellStyle name="Komma 6 2 7 3" xfId="13177" xr:uid="{00000000-0005-0000-0000-0000143F0000}"/>
    <cellStyle name="Komma 6 2 8" xfId="4657" xr:uid="{00000000-0005-0000-0000-0000153F0000}"/>
    <cellStyle name="Komma 6 2 8 2" xfId="9805" xr:uid="{00000000-0005-0000-0000-0000163F0000}"/>
    <cellStyle name="Komma 6 2 8 2 2" xfId="19435" xr:uid="{00000000-0005-0000-0000-0000173F0000}"/>
    <cellStyle name="Komma 6 2 8 3" xfId="14743" xr:uid="{00000000-0005-0000-0000-0000183F0000}"/>
    <cellStyle name="Komma 6 2 9" xfId="6373" xr:uid="{00000000-0005-0000-0000-0000193F0000}"/>
    <cellStyle name="Komma 6 2 9 2" xfId="16307" xr:uid="{00000000-0005-0000-0000-00001A3F0000}"/>
    <cellStyle name="Komma 6 3" xfId="711" xr:uid="{00000000-0005-0000-0000-00001B3F0000}"/>
    <cellStyle name="Komma 6 3 2" xfId="712" xr:uid="{00000000-0005-0000-0000-00001C3F0000}"/>
    <cellStyle name="Komma 6 3 2 2" xfId="713" xr:uid="{00000000-0005-0000-0000-00001D3F0000}"/>
    <cellStyle name="Komma 6 3 2 2 2" xfId="2058" xr:uid="{00000000-0005-0000-0000-00001E3F0000}"/>
    <cellStyle name="Komma 6 3 2 2 2 2" xfId="3809" xr:uid="{00000000-0005-0000-0000-00001F3F0000}"/>
    <cellStyle name="Komma 6 3 2 2 2 2 2" xfId="8959" xr:uid="{00000000-0005-0000-0000-0000203F0000}"/>
    <cellStyle name="Komma 6 3 2 2 2 2 2 2" xfId="18665" xr:uid="{00000000-0005-0000-0000-0000213F0000}"/>
    <cellStyle name="Komma 6 3 2 2 2 2 3" xfId="13971" xr:uid="{00000000-0005-0000-0000-0000223F0000}"/>
    <cellStyle name="Komma 6 3 2 2 2 3" xfId="5527" xr:uid="{00000000-0005-0000-0000-0000233F0000}"/>
    <cellStyle name="Komma 6 3 2 2 2 3 2" xfId="10675" xr:uid="{00000000-0005-0000-0000-0000243F0000}"/>
    <cellStyle name="Komma 6 3 2 2 2 3 2 2" xfId="20229" xr:uid="{00000000-0005-0000-0000-0000253F0000}"/>
    <cellStyle name="Komma 6 3 2 2 2 3 3" xfId="15537" xr:uid="{00000000-0005-0000-0000-0000263F0000}"/>
    <cellStyle name="Komma 6 3 2 2 2 4" xfId="7243" xr:uid="{00000000-0005-0000-0000-0000273F0000}"/>
    <cellStyle name="Komma 6 3 2 2 2 4 2" xfId="17101" xr:uid="{00000000-0005-0000-0000-0000283F0000}"/>
    <cellStyle name="Komma 6 3 2 2 2 5" xfId="12403" xr:uid="{00000000-0005-0000-0000-0000293F0000}"/>
    <cellStyle name="Komma 6 3 2 2 3" xfId="2947" xr:uid="{00000000-0005-0000-0000-00002A3F0000}"/>
    <cellStyle name="Komma 6 3 2 2 3 2" xfId="8101" xr:uid="{00000000-0005-0000-0000-00002B3F0000}"/>
    <cellStyle name="Komma 6 3 2 2 3 2 2" xfId="17883" xr:uid="{00000000-0005-0000-0000-00002C3F0000}"/>
    <cellStyle name="Komma 6 3 2 2 3 3" xfId="13189" xr:uid="{00000000-0005-0000-0000-00002D3F0000}"/>
    <cellStyle name="Komma 6 3 2 2 4" xfId="4669" xr:uid="{00000000-0005-0000-0000-00002E3F0000}"/>
    <cellStyle name="Komma 6 3 2 2 4 2" xfId="9817" xr:uid="{00000000-0005-0000-0000-00002F3F0000}"/>
    <cellStyle name="Komma 6 3 2 2 4 2 2" xfId="19447" xr:uid="{00000000-0005-0000-0000-0000303F0000}"/>
    <cellStyle name="Komma 6 3 2 2 4 3" xfId="14755" xr:uid="{00000000-0005-0000-0000-0000313F0000}"/>
    <cellStyle name="Komma 6 3 2 2 5" xfId="6385" xr:uid="{00000000-0005-0000-0000-0000323F0000}"/>
    <cellStyle name="Komma 6 3 2 2 5 2" xfId="16319" xr:uid="{00000000-0005-0000-0000-0000333F0000}"/>
    <cellStyle name="Komma 6 3 2 2 6" xfId="11539" xr:uid="{00000000-0005-0000-0000-0000343F0000}"/>
    <cellStyle name="Komma 6 3 2 3" xfId="2057" xr:uid="{00000000-0005-0000-0000-0000353F0000}"/>
    <cellStyle name="Komma 6 3 2 3 2" xfId="3808" xr:uid="{00000000-0005-0000-0000-0000363F0000}"/>
    <cellStyle name="Komma 6 3 2 3 2 2" xfId="8958" xr:uid="{00000000-0005-0000-0000-0000373F0000}"/>
    <cellStyle name="Komma 6 3 2 3 2 2 2" xfId="18664" xr:uid="{00000000-0005-0000-0000-0000383F0000}"/>
    <cellStyle name="Komma 6 3 2 3 2 3" xfId="13970" xr:uid="{00000000-0005-0000-0000-0000393F0000}"/>
    <cellStyle name="Komma 6 3 2 3 3" xfId="5526" xr:uid="{00000000-0005-0000-0000-00003A3F0000}"/>
    <cellStyle name="Komma 6 3 2 3 3 2" xfId="10674" xr:uid="{00000000-0005-0000-0000-00003B3F0000}"/>
    <cellStyle name="Komma 6 3 2 3 3 2 2" xfId="20228" xr:uid="{00000000-0005-0000-0000-00003C3F0000}"/>
    <cellStyle name="Komma 6 3 2 3 3 3" xfId="15536" xr:uid="{00000000-0005-0000-0000-00003D3F0000}"/>
    <cellStyle name="Komma 6 3 2 3 4" xfId="7242" xr:uid="{00000000-0005-0000-0000-00003E3F0000}"/>
    <cellStyle name="Komma 6 3 2 3 4 2" xfId="17100" xr:uid="{00000000-0005-0000-0000-00003F3F0000}"/>
    <cellStyle name="Komma 6 3 2 3 5" xfId="12402" xr:uid="{00000000-0005-0000-0000-0000403F0000}"/>
    <cellStyle name="Komma 6 3 2 4" xfId="2946" xr:uid="{00000000-0005-0000-0000-0000413F0000}"/>
    <cellStyle name="Komma 6 3 2 4 2" xfId="8100" xr:uid="{00000000-0005-0000-0000-0000423F0000}"/>
    <cellStyle name="Komma 6 3 2 4 2 2" xfId="17882" xr:uid="{00000000-0005-0000-0000-0000433F0000}"/>
    <cellStyle name="Komma 6 3 2 4 3" xfId="13188" xr:uid="{00000000-0005-0000-0000-0000443F0000}"/>
    <cellStyle name="Komma 6 3 2 5" xfId="4668" xr:uid="{00000000-0005-0000-0000-0000453F0000}"/>
    <cellStyle name="Komma 6 3 2 5 2" xfId="9816" xr:uid="{00000000-0005-0000-0000-0000463F0000}"/>
    <cellStyle name="Komma 6 3 2 5 2 2" xfId="19446" xr:uid="{00000000-0005-0000-0000-0000473F0000}"/>
    <cellStyle name="Komma 6 3 2 5 3" xfId="14754" xr:uid="{00000000-0005-0000-0000-0000483F0000}"/>
    <cellStyle name="Komma 6 3 2 6" xfId="6384" xr:uid="{00000000-0005-0000-0000-0000493F0000}"/>
    <cellStyle name="Komma 6 3 2 6 2" xfId="16318" xr:uid="{00000000-0005-0000-0000-00004A3F0000}"/>
    <cellStyle name="Komma 6 3 2 7" xfId="11538" xr:uid="{00000000-0005-0000-0000-00004B3F0000}"/>
    <cellStyle name="Komma 6 3 3" xfId="714" xr:uid="{00000000-0005-0000-0000-00004C3F0000}"/>
    <cellStyle name="Komma 6 3 3 2" xfId="2059" xr:uid="{00000000-0005-0000-0000-00004D3F0000}"/>
    <cellStyle name="Komma 6 3 3 2 2" xfId="3810" xr:uid="{00000000-0005-0000-0000-00004E3F0000}"/>
    <cellStyle name="Komma 6 3 3 2 2 2" xfId="8960" xr:uid="{00000000-0005-0000-0000-00004F3F0000}"/>
    <cellStyle name="Komma 6 3 3 2 2 2 2" xfId="18666" xr:uid="{00000000-0005-0000-0000-0000503F0000}"/>
    <cellStyle name="Komma 6 3 3 2 2 3" xfId="13972" xr:uid="{00000000-0005-0000-0000-0000513F0000}"/>
    <cellStyle name="Komma 6 3 3 2 3" xfId="5528" xr:uid="{00000000-0005-0000-0000-0000523F0000}"/>
    <cellStyle name="Komma 6 3 3 2 3 2" xfId="10676" xr:uid="{00000000-0005-0000-0000-0000533F0000}"/>
    <cellStyle name="Komma 6 3 3 2 3 2 2" xfId="20230" xr:uid="{00000000-0005-0000-0000-0000543F0000}"/>
    <cellStyle name="Komma 6 3 3 2 3 3" xfId="15538" xr:uid="{00000000-0005-0000-0000-0000553F0000}"/>
    <cellStyle name="Komma 6 3 3 2 4" xfId="7244" xr:uid="{00000000-0005-0000-0000-0000563F0000}"/>
    <cellStyle name="Komma 6 3 3 2 4 2" xfId="17102" xr:uid="{00000000-0005-0000-0000-0000573F0000}"/>
    <cellStyle name="Komma 6 3 3 2 5" xfId="12404" xr:uid="{00000000-0005-0000-0000-0000583F0000}"/>
    <cellStyle name="Komma 6 3 3 3" xfId="2948" xr:uid="{00000000-0005-0000-0000-0000593F0000}"/>
    <cellStyle name="Komma 6 3 3 3 2" xfId="8102" xr:uid="{00000000-0005-0000-0000-00005A3F0000}"/>
    <cellStyle name="Komma 6 3 3 3 2 2" xfId="17884" xr:uid="{00000000-0005-0000-0000-00005B3F0000}"/>
    <cellStyle name="Komma 6 3 3 3 3" xfId="13190" xr:uid="{00000000-0005-0000-0000-00005C3F0000}"/>
    <cellStyle name="Komma 6 3 3 4" xfId="4670" xr:uid="{00000000-0005-0000-0000-00005D3F0000}"/>
    <cellStyle name="Komma 6 3 3 4 2" xfId="9818" xr:uid="{00000000-0005-0000-0000-00005E3F0000}"/>
    <cellStyle name="Komma 6 3 3 4 2 2" xfId="19448" xr:uid="{00000000-0005-0000-0000-00005F3F0000}"/>
    <cellStyle name="Komma 6 3 3 4 3" xfId="14756" xr:uid="{00000000-0005-0000-0000-0000603F0000}"/>
    <cellStyle name="Komma 6 3 3 5" xfId="6386" xr:uid="{00000000-0005-0000-0000-0000613F0000}"/>
    <cellStyle name="Komma 6 3 3 5 2" xfId="16320" xr:uid="{00000000-0005-0000-0000-0000623F0000}"/>
    <cellStyle name="Komma 6 3 3 6" xfId="11540" xr:uid="{00000000-0005-0000-0000-0000633F0000}"/>
    <cellStyle name="Komma 6 3 4" xfId="715" xr:uid="{00000000-0005-0000-0000-0000643F0000}"/>
    <cellStyle name="Komma 6 3 4 2" xfId="2060" xr:uid="{00000000-0005-0000-0000-0000653F0000}"/>
    <cellStyle name="Komma 6 3 4 2 2" xfId="3811" xr:uid="{00000000-0005-0000-0000-0000663F0000}"/>
    <cellStyle name="Komma 6 3 4 2 2 2" xfId="8961" xr:uid="{00000000-0005-0000-0000-0000673F0000}"/>
    <cellStyle name="Komma 6 3 4 2 2 2 2" xfId="18667" xr:uid="{00000000-0005-0000-0000-0000683F0000}"/>
    <cellStyle name="Komma 6 3 4 2 2 3" xfId="13973" xr:uid="{00000000-0005-0000-0000-0000693F0000}"/>
    <cellStyle name="Komma 6 3 4 2 3" xfId="5529" xr:uid="{00000000-0005-0000-0000-00006A3F0000}"/>
    <cellStyle name="Komma 6 3 4 2 3 2" xfId="10677" xr:uid="{00000000-0005-0000-0000-00006B3F0000}"/>
    <cellStyle name="Komma 6 3 4 2 3 2 2" xfId="20231" xr:uid="{00000000-0005-0000-0000-00006C3F0000}"/>
    <cellStyle name="Komma 6 3 4 2 3 3" xfId="15539" xr:uid="{00000000-0005-0000-0000-00006D3F0000}"/>
    <cellStyle name="Komma 6 3 4 2 4" xfId="7245" xr:uid="{00000000-0005-0000-0000-00006E3F0000}"/>
    <cellStyle name="Komma 6 3 4 2 4 2" xfId="17103" xr:uid="{00000000-0005-0000-0000-00006F3F0000}"/>
    <cellStyle name="Komma 6 3 4 2 5" xfId="12405" xr:uid="{00000000-0005-0000-0000-0000703F0000}"/>
    <cellStyle name="Komma 6 3 4 3" xfId="2949" xr:uid="{00000000-0005-0000-0000-0000713F0000}"/>
    <cellStyle name="Komma 6 3 4 3 2" xfId="8103" xr:uid="{00000000-0005-0000-0000-0000723F0000}"/>
    <cellStyle name="Komma 6 3 4 3 2 2" xfId="17885" xr:uid="{00000000-0005-0000-0000-0000733F0000}"/>
    <cellStyle name="Komma 6 3 4 3 3" xfId="13191" xr:uid="{00000000-0005-0000-0000-0000743F0000}"/>
    <cellStyle name="Komma 6 3 4 4" xfId="4671" xr:uid="{00000000-0005-0000-0000-0000753F0000}"/>
    <cellStyle name="Komma 6 3 4 4 2" xfId="9819" xr:uid="{00000000-0005-0000-0000-0000763F0000}"/>
    <cellStyle name="Komma 6 3 4 4 2 2" xfId="19449" xr:uid="{00000000-0005-0000-0000-0000773F0000}"/>
    <cellStyle name="Komma 6 3 4 4 3" xfId="14757" xr:uid="{00000000-0005-0000-0000-0000783F0000}"/>
    <cellStyle name="Komma 6 3 4 5" xfId="6387" xr:uid="{00000000-0005-0000-0000-0000793F0000}"/>
    <cellStyle name="Komma 6 3 4 5 2" xfId="16321" xr:uid="{00000000-0005-0000-0000-00007A3F0000}"/>
    <cellStyle name="Komma 6 3 4 6" xfId="11541" xr:uid="{00000000-0005-0000-0000-00007B3F0000}"/>
    <cellStyle name="Komma 6 3 5" xfId="2056" xr:uid="{00000000-0005-0000-0000-00007C3F0000}"/>
    <cellStyle name="Komma 6 3 5 2" xfId="3807" xr:uid="{00000000-0005-0000-0000-00007D3F0000}"/>
    <cellStyle name="Komma 6 3 5 2 2" xfId="8957" xr:uid="{00000000-0005-0000-0000-00007E3F0000}"/>
    <cellStyle name="Komma 6 3 5 2 2 2" xfId="18663" xr:uid="{00000000-0005-0000-0000-00007F3F0000}"/>
    <cellStyle name="Komma 6 3 5 2 3" xfId="13969" xr:uid="{00000000-0005-0000-0000-0000803F0000}"/>
    <cellStyle name="Komma 6 3 5 3" xfId="5525" xr:uid="{00000000-0005-0000-0000-0000813F0000}"/>
    <cellStyle name="Komma 6 3 5 3 2" xfId="10673" xr:uid="{00000000-0005-0000-0000-0000823F0000}"/>
    <cellStyle name="Komma 6 3 5 3 2 2" xfId="20227" xr:uid="{00000000-0005-0000-0000-0000833F0000}"/>
    <cellStyle name="Komma 6 3 5 3 3" xfId="15535" xr:uid="{00000000-0005-0000-0000-0000843F0000}"/>
    <cellStyle name="Komma 6 3 5 4" xfId="7241" xr:uid="{00000000-0005-0000-0000-0000853F0000}"/>
    <cellStyle name="Komma 6 3 5 4 2" xfId="17099" xr:uid="{00000000-0005-0000-0000-0000863F0000}"/>
    <cellStyle name="Komma 6 3 5 5" xfId="12401" xr:uid="{00000000-0005-0000-0000-0000873F0000}"/>
    <cellStyle name="Komma 6 3 6" xfId="2945" xr:uid="{00000000-0005-0000-0000-0000883F0000}"/>
    <cellStyle name="Komma 6 3 6 2" xfId="8099" xr:uid="{00000000-0005-0000-0000-0000893F0000}"/>
    <cellStyle name="Komma 6 3 6 2 2" xfId="17881" xr:uid="{00000000-0005-0000-0000-00008A3F0000}"/>
    <cellStyle name="Komma 6 3 6 3" xfId="13187" xr:uid="{00000000-0005-0000-0000-00008B3F0000}"/>
    <cellStyle name="Komma 6 3 7" xfId="4667" xr:uid="{00000000-0005-0000-0000-00008C3F0000}"/>
    <cellStyle name="Komma 6 3 7 2" xfId="9815" xr:uid="{00000000-0005-0000-0000-00008D3F0000}"/>
    <cellStyle name="Komma 6 3 7 2 2" xfId="19445" xr:uid="{00000000-0005-0000-0000-00008E3F0000}"/>
    <cellStyle name="Komma 6 3 7 3" xfId="14753" xr:uid="{00000000-0005-0000-0000-00008F3F0000}"/>
    <cellStyle name="Komma 6 3 8" xfId="6383" xr:uid="{00000000-0005-0000-0000-0000903F0000}"/>
    <cellStyle name="Komma 6 3 8 2" xfId="16317" xr:uid="{00000000-0005-0000-0000-0000913F0000}"/>
    <cellStyle name="Komma 6 3 9" xfId="11537" xr:uid="{00000000-0005-0000-0000-0000923F0000}"/>
    <cellStyle name="Komma 6 4" xfId="716" xr:uid="{00000000-0005-0000-0000-0000933F0000}"/>
    <cellStyle name="Komma 6 4 2" xfId="717" xr:uid="{00000000-0005-0000-0000-0000943F0000}"/>
    <cellStyle name="Komma 6 4 2 2" xfId="2062" xr:uid="{00000000-0005-0000-0000-0000953F0000}"/>
    <cellStyle name="Komma 6 4 2 2 2" xfId="3813" xr:uid="{00000000-0005-0000-0000-0000963F0000}"/>
    <cellStyle name="Komma 6 4 2 2 2 2" xfId="8963" xr:uid="{00000000-0005-0000-0000-0000973F0000}"/>
    <cellStyle name="Komma 6 4 2 2 2 2 2" xfId="18669" xr:uid="{00000000-0005-0000-0000-0000983F0000}"/>
    <cellStyle name="Komma 6 4 2 2 2 3" xfId="13975" xr:uid="{00000000-0005-0000-0000-0000993F0000}"/>
    <cellStyle name="Komma 6 4 2 2 3" xfId="5531" xr:uid="{00000000-0005-0000-0000-00009A3F0000}"/>
    <cellStyle name="Komma 6 4 2 2 3 2" xfId="10679" xr:uid="{00000000-0005-0000-0000-00009B3F0000}"/>
    <cellStyle name="Komma 6 4 2 2 3 2 2" xfId="20233" xr:uid="{00000000-0005-0000-0000-00009C3F0000}"/>
    <cellStyle name="Komma 6 4 2 2 3 3" xfId="15541" xr:uid="{00000000-0005-0000-0000-00009D3F0000}"/>
    <cellStyle name="Komma 6 4 2 2 4" xfId="7247" xr:uid="{00000000-0005-0000-0000-00009E3F0000}"/>
    <cellStyle name="Komma 6 4 2 2 4 2" xfId="17105" xr:uid="{00000000-0005-0000-0000-00009F3F0000}"/>
    <cellStyle name="Komma 6 4 2 2 5" xfId="12407" xr:uid="{00000000-0005-0000-0000-0000A03F0000}"/>
    <cellStyle name="Komma 6 4 2 3" xfId="2951" xr:uid="{00000000-0005-0000-0000-0000A13F0000}"/>
    <cellStyle name="Komma 6 4 2 3 2" xfId="8105" xr:uid="{00000000-0005-0000-0000-0000A23F0000}"/>
    <cellStyle name="Komma 6 4 2 3 2 2" xfId="17887" xr:uid="{00000000-0005-0000-0000-0000A33F0000}"/>
    <cellStyle name="Komma 6 4 2 3 3" xfId="13193" xr:uid="{00000000-0005-0000-0000-0000A43F0000}"/>
    <cellStyle name="Komma 6 4 2 4" xfId="4673" xr:uid="{00000000-0005-0000-0000-0000A53F0000}"/>
    <cellStyle name="Komma 6 4 2 4 2" xfId="9821" xr:uid="{00000000-0005-0000-0000-0000A63F0000}"/>
    <cellStyle name="Komma 6 4 2 4 2 2" xfId="19451" xr:uid="{00000000-0005-0000-0000-0000A73F0000}"/>
    <cellStyle name="Komma 6 4 2 4 3" xfId="14759" xr:uid="{00000000-0005-0000-0000-0000A83F0000}"/>
    <cellStyle name="Komma 6 4 2 5" xfId="6389" xr:uid="{00000000-0005-0000-0000-0000A93F0000}"/>
    <cellStyle name="Komma 6 4 2 5 2" xfId="16323" xr:uid="{00000000-0005-0000-0000-0000AA3F0000}"/>
    <cellStyle name="Komma 6 4 2 6" xfId="11543" xr:uid="{00000000-0005-0000-0000-0000AB3F0000}"/>
    <cellStyle name="Komma 6 4 3" xfId="2061" xr:uid="{00000000-0005-0000-0000-0000AC3F0000}"/>
    <cellStyle name="Komma 6 4 3 2" xfId="3812" xr:uid="{00000000-0005-0000-0000-0000AD3F0000}"/>
    <cellStyle name="Komma 6 4 3 2 2" xfId="8962" xr:uid="{00000000-0005-0000-0000-0000AE3F0000}"/>
    <cellStyle name="Komma 6 4 3 2 2 2" xfId="18668" xr:uid="{00000000-0005-0000-0000-0000AF3F0000}"/>
    <cellStyle name="Komma 6 4 3 2 3" xfId="13974" xr:uid="{00000000-0005-0000-0000-0000B03F0000}"/>
    <cellStyle name="Komma 6 4 3 3" xfId="5530" xr:uid="{00000000-0005-0000-0000-0000B13F0000}"/>
    <cellStyle name="Komma 6 4 3 3 2" xfId="10678" xr:uid="{00000000-0005-0000-0000-0000B23F0000}"/>
    <cellStyle name="Komma 6 4 3 3 2 2" xfId="20232" xr:uid="{00000000-0005-0000-0000-0000B33F0000}"/>
    <cellStyle name="Komma 6 4 3 3 3" xfId="15540" xr:uid="{00000000-0005-0000-0000-0000B43F0000}"/>
    <cellStyle name="Komma 6 4 3 4" xfId="7246" xr:uid="{00000000-0005-0000-0000-0000B53F0000}"/>
    <cellStyle name="Komma 6 4 3 4 2" xfId="17104" xr:uid="{00000000-0005-0000-0000-0000B63F0000}"/>
    <cellStyle name="Komma 6 4 3 5" xfId="12406" xr:uid="{00000000-0005-0000-0000-0000B73F0000}"/>
    <cellStyle name="Komma 6 4 4" xfId="2950" xr:uid="{00000000-0005-0000-0000-0000B83F0000}"/>
    <cellStyle name="Komma 6 4 4 2" xfId="8104" xr:uid="{00000000-0005-0000-0000-0000B93F0000}"/>
    <cellStyle name="Komma 6 4 4 2 2" xfId="17886" xr:uid="{00000000-0005-0000-0000-0000BA3F0000}"/>
    <cellStyle name="Komma 6 4 4 3" xfId="13192" xr:uid="{00000000-0005-0000-0000-0000BB3F0000}"/>
    <cellStyle name="Komma 6 4 5" xfId="4672" xr:uid="{00000000-0005-0000-0000-0000BC3F0000}"/>
    <cellStyle name="Komma 6 4 5 2" xfId="9820" xr:uid="{00000000-0005-0000-0000-0000BD3F0000}"/>
    <cellStyle name="Komma 6 4 5 2 2" xfId="19450" xr:uid="{00000000-0005-0000-0000-0000BE3F0000}"/>
    <cellStyle name="Komma 6 4 5 3" xfId="14758" xr:uid="{00000000-0005-0000-0000-0000BF3F0000}"/>
    <cellStyle name="Komma 6 4 6" xfId="6388" xr:uid="{00000000-0005-0000-0000-0000C03F0000}"/>
    <cellStyle name="Komma 6 4 6 2" xfId="16322" xr:uid="{00000000-0005-0000-0000-0000C13F0000}"/>
    <cellStyle name="Komma 6 4 7" xfId="11542" xr:uid="{00000000-0005-0000-0000-0000C23F0000}"/>
    <cellStyle name="Komma 6 5" xfId="718" xr:uid="{00000000-0005-0000-0000-0000C33F0000}"/>
    <cellStyle name="Komma 6 5 2" xfId="2063" xr:uid="{00000000-0005-0000-0000-0000C43F0000}"/>
    <cellStyle name="Komma 6 5 2 2" xfId="3814" xr:uid="{00000000-0005-0000-0000-0000C53F0000}"/>
    <cellStyle name="Komma 6 5 2 2 2" xfId="8964" xr:uid="{00000000-0005-0000-0000-0000C63F0000}"/>
    <cellStyle name="Komma 6 5 2 2 2 2" xfId="18670" xr:uid="{00000000-0005-0000-0000-0000C73F0000}"/>
    <cellStyle name="Komma 6 5 2 2 3" xfId="13976" xr:uid="{00000000-0005-0000-0000-0000C83F0000}"/>
    <cellStyle name="Komma 6 5 2 3" xfId="5532" xr:uid="{00000000-0005-0000-0000-0000C93F0000}"/>
    <cellStyle name="Komma 6 5 2 3 2" xfId="10680" xr:uid="{00000000-0005-0000-0000-0000CA3F0000}"/>
    <cellStyle name="Komma 6 5 2 3 2 2" xfId="20234" xr:uid="{00000000-0005-0000-0000-0000CB3F0000}"/>
    <cellStyle name="Komma 6 5 2 3 3" xfId="15542" xr:uid="{00000000-0005-0000-0000-0000CC3F0000}"/>
    <cellStyle name="Komma 6 5 2 4" xfId="7248" xr:uid="{00000000-0005-0000-0000-0000CD3F0000}"/>
    <cellStyle name="Komma 6 5 2 4 2" xfId="17106" xr:uid="{00000000-0005-0000-0000-0000CE3F0000}"/>
    <cellStyle name="Komma 6 5 2 5" xfId="12408" xr:uid="{00000000-0005-0000-0000-0000CF3F0000}"/>
    <cellStyle name="Komma 6 5 3" xfId="2952" xr:uid="{00000000-0005-0000-0000-0000D03F0000}"/>
    <cellStyle name="Komma 6 5 3 2" xfId="8106" xr:uid="{00000000-0005-0000-0000-0000D13F0000}"/>
    <cellStyle name="Komma 6 5 3 2 2" xfId="17888" xr:uid="{00000000-0005-0000-0000-0000D23F0000}"/>
    <cellStyle name="Komma 6 5 3 3" xfId="13194" xr:uid="{00000000-0005-0000-0000-0000D33F0000}"/>
    <cellStyle name="Komma 6 5 4" xfId="4674" xr:uid="{00000000-0005-0000-0000-0000D43F0000}"/>
    <cellStyle name="Komma 6 5 4 2" xfId="9822" xr:uid="{00000000-0005-0000-0000-0000D53F0000}"/>
    <cellStyle name="Komma 6 5 4 2 2" xfId="19452" xr:uid="{00000000-0005-0000-0000-0000D63F0000}"/>
    <cellStyle name="Komma 6 5 4 3" xfId="14760" xr:uid="{00000000-0005-0000-0000-0000D73F0000}"/>
    <cellStyle name="Komma 6 5 5" xfId="6390" xr:uid="{00000000-0005-0000-0000-0000D83F0000}"/>
    <cellStyle name="Komma 6 5 5 2" xfId="16324" xr:uid="{00000000-0005-0000-0000-0000D93F0000}"/>
    <cellStyle name="Komma 6 5 6" xfId="11544" xr:uid="{00000000-0005-0000-0000-0000DA3F0000}"/>
    <cellStyle name="Komma 6 6" xfId="719" xr:uid="{00000000-0005-0000-0000-0000DB3F0000}"/>
    <cellStyle name="Komma 6 6 2" xfId="2064" xr:uid="{00000000-0005-0000-0000-0000DC3F0000}"/>
    <cellStyle name="Komma 6 6 2 2" xfId="3815" xr:uid="{00000000-0005-0000-0000-0000DD3F0000}"/>
    <cellStyle name="Komma 6 6 2 2 2" xfId="8965" xr:uid="{00000000-0005-0000-0000-0000DE3F0000}"/>
    <cellStyle name="Komma 6 6 2 2 2 2" xfId="18671" xr:uid="{00000000-0005-0000-0000-0000DF3F0000}"/>
    <cellStyle name="Komma 6 6 2 2 3" xfId="13977" xr:uid="{00000000-0005-0000-0000-0000E03F0000}"/>
    <cellStyle name="Komma 6 6 2 3" xfId="5533" xr:uid="{00000000-0005-0000-0000-0000E13F0000}"/>
    <cellStyle name="Komma 6 6 2 3 2" xfId="10681" xr:uid="{00000000-0005-0000-0000-0000E23F0000}"/>
    <cellStyle name="Komma 6 6 2 3 2 2" xfId="20235" xr:uid="{00000000-0005-0000-0000-0000E33F0000}"/>
    <cellStyle name="Komma 6 6 2 3 3" xfId="15543" xr:uid="{00000000-0005-0000-0000-0000E43F0000}"/>
    <cellStyle name="Komma 6 6 2 4" xfId="7249" xr:uid="{00000000-0005-0000-0000-0000E53F0000}"/>
    <cellStyle name="Komma 6 6 2 4 2" xfId="17107" xr:uid="{00000000-0005-0000-0000-0000E63F0000}"/>
    <cellStyle name="Komma 6 6 2 5" xfId="12409" xr:uid="{00000000-0005-0000-0000-0000E73F0000}"/>
    <cellStyle name="Komma 6 6 3" xfId="2953" xr:uid="{00000000-0005-0000-0000-0000E83F0000}"/>
    <cellStyle name="Komma 6 6 3 2" xfId="8107" xr:uid="{00000000-0005-0000-0000-0000E93F0000}"/>
    <cellStyle name="Komma 6 6 3 2 2" xfId="17889" xr:uid="{00000000-0005-0000-0000-0000EA3F0000}"/>
    <cellStyle name="Komma 6 6 3 3" xfId="13195" xr:uid="{00000000-0005-0000-0000-0000EB3F0000}"/>
    <cellStyle name="Komma 6 6 4" xfId="4675" xr:uid="{00000000-0005-0000-0000-0000EC3F0000}"/>
    <cellStyle name="Komma 6 6 4 2" xfId="9823" xr:uid="{00000000-0005-0000-0000-0000ED3F0000}"/>
    <cellStyle name="Komma 6 6 4 2 2" xfId="19453" xr:uid="{00000000-0005-0000-0000-0000EE3F0000}"/>
    <cellStyle name="Komma 6 6 4 3" xfId="14761" xr:uid="{00000000-0005-0000-0000-0000EF3F0000}"/>
    <cellStyle name="Komma 6 6 5" xfId="6391" xr:uid="{00000000-0005-0000-0000-0000F03F0000}"/>
    <cellStyle name="Komma 6 6 5 2" xfId="16325" xr:uid="{00000000-0005-0000-0000-0000F13F0000}"/>
    <cellStyle name="Komma 6 6 6" xfId="11545" xr:uid="{00000000-0005-0000-0000-0000F23F0000}"/>
    <cellStyle name="Komma 6 7" xfId="2045" xr:uid="{00000000-0005-0000-0000-0000F33F0000}"/>
    <cellStyle name="Komma 6 7 2" xfId="3796" xr:uid="{00000000-0005-0000-0000-0000F43F0000}"/>
    <cellStyle name="Komma 6 7 2 2" xfId="8946" xr:uid="{00000000-0005-0000-0000-0000F53F0000}"/>
    <cellStyle name="Komma 6 7 2 2 2" xfId="18652" xr:uid="{00000000-0005-0000-0000-0000F63F0000}"/>
    <cellStyle name="Komma 6 7 2 3" xfId="13958" xr:uid="{00000000-0005-0000-0000-0000F73F0000}"/>
    <cellStyle name="Komma 6 7 3" xfId="5514" xr:uid="{00000000-0005-0000-0000-0000F83F0000}"/>
    <cellStyle name="Komma 6 7 3 2" xfId="10662" xr:uid="{00000000-0005-0000-0000-0000F93F0000}"/>
    <cellStyle name="Komma 6 7 3 2 2" xfId="20216" xr:uid="{00000000-0005-0000-0000-0000FA3F0000}"/>
    <cellStyle name="Komma 6 7 3 3" xfId="15524" xr:uid="{00000000-0005-0000-0000-0000FB3F0000}"/>
    <cellStyle name="Komma 6 7 4" xfId="7230" xr:uid="{00000000-0005-0000-0000-0000FC3F0000}"/>
    <cellStyle name="Komma 6 7 4 2" xfId="17088" xr:uid="{00000000-0005-0000-0000-0000FD3F0000}"/>
    <cellStyle name="Komma 6 7 5" xfId="12390" xr:uid="{00000000-0005-0000-0000-0000FE3F0000}"/>
    <cellStyle name="Komma 6 8" xfId="2934" xr:uid="{00000000-0005-0000-0000-0000FF3F0000}"/>
    <cellStyle name="Komma 6 8 2" xfId="8088" xr:uid="{00000000-0005-0000-0000-000000400000}"/>
    <cellStyle name="Komma 6 8 2 2" xfId="17870" xr:uid="{00000000-0005-0000-0000-000001400000}"/>
    <cellStyle name="Komma 6 8 3" xfId="13176" xr:uid="{00000000-0005-0000-0000-000002400000}"/>
    <cellStyle name="Komma 6 9" xfId="4656" xr:uid="{00000000-0005-0000-0000-000003400000}"/>
    <cellStyle name="Komma 6 9 2" xfId="9804" xr:uid="{00000000-0005-0000-0000-000004400000}"/>
    <cellStyle name="Komma 6 9 2 2" xfId="19434" xr:uid="{00000000-0005-0000-0000-000005400000}"/>
    <cellStyle name="Komma 6 9 3" xfId="14742" xr:uid="{00000000-0005-0000-0000-000006400000}"/>
    <cellStyle name="Komma 7" xfId="720" xr:uid="{00000000-0005-0000-0000-000007400000}"/>
    <cellStyle name="Komma 7 10" xfId="11546" xr:uid="{00000000-0005-0000-0000-000008400000}"/>
    <cellStyle name="Komma 7 2" xfId="721" xr:uid="{00000000-0005-0000-0000-000009400000}"/>
    <cellStyle name="Komma 7 2 2" xfId="722" xr:uid="{00000000-0005-0000-0000-00000A400000}"/>
    <cellStyle name="Komma 7 2 2 2" xfId="723" xr:uid="{00000000-0005-0000-0000-00000B400000}"/>
    <cellStyle name="Komma 7 2 2 2 2" xfId="2068" xr:uid="{00000000-0005-0000-0000-00000C400000}"/>
    <cellStyle name="Komma 7 2 2 2 2 2" xfId="3819" xr:uid="{00000000-0005-0000-0000-00000D400000}"/>
    <cellStyle name="Komma 7 2 2 2 2 2 2" xfId="8969" xr:uid="{00000000-0005-0000-0000-00000E400000}"/>
    <cellStyle name="Komma 7 2 2 2 2 2 2 2" xfId="18675" xr:uid="{00000000-0005-0000-0000-00000F400000}"/>
    <cellStyle name="Komma 7 2 2 2 2 2 3" xfId="13981" xr:uid="{00000000-0005-0000-0000-000010400000}"/>
    <cellStyle name="Komma 7 2 2 2 2 3" xfId="5537" xr:uid="{00000000-0005-0000-0000-000011400000}"/>
    <cellStyle name="Komma 7 2 2 2 2 3 2" xfId="10685" xr:uid="{00000000-0005-0000-0000-000012400000}"/>
    <cellStyle name="Komma 7 2 2 2 2 3 2 2" xfId="20239" xr:uid="{00000000-0005-0000-0000-000013400000}"/>
    <cellStyle name="Komma 7 2 2 2 2 3 3" xfId="15547" xr:uid="{00000000-0005-0000-0000-000014400000}"/>
    <cellStyle name="Komma 7 2 2 2 2 4" xfId="7253" xr:uid="{00000000-0005-0000-0000-000015400000}"/>
    <cellStyle name="Komma 7 2 2 2 2 4 2" xfId="17111" xr:uid="{00000000-0005-0000-0000-000016400000}"/>
    <cellStyle name="Komma 7 2 2 2 2 5" xfId="12413" xr:uid="{00000000-0005-0000-0000-000017400000}"/>
    <cellStyle name="Komma 7 2 2 2 3" xfId="2957" xr:uid="{00000000-0005-0000-0000-000018400000}"/>
    <cellStyle name="Komma 7 2 2 2 3 2" xfId="8111" xr:uid="{00000000-0005-0000-0000-000019400000}"/>
    <cellStyle name="Komma 7 2 2 2 3 2 2" xfId="17893" xr:uid="{00000000-0005-0000-0000-00001A400000}"/>
    <cellStyle name="Komma 7 2 2 2 3 3" xfId="13199" xr:uid="{00000000-0005-0000-0000-00001B400000}"/>
    <cellStyle name="Komma 7 2 2 2 4" xfId="4679" xr:uid="{00000000-0005-0000-0000-00001C400000}"/>
    <cellStyle name="Komma 7 2 2 2 4 2" xfId="9827" xr:uid="{00000000-0005-0000-0000-00001D400000}"/>
    <cellStyle name="Komma 7 2 2 2 4 2 2" xfId="19457" xr:uid="{00000000-0005-0000-0000-00001E400000}"/>
    <cellStyle name="Komma 7 2 2 2 4 3" xfId="14765" xr:uid="{00000000-0005-0000-0000-00001F400000}"/>
    <cellStyle name="Komma 7 2 2 2 5" xfId="6395" xr:uid="{00000000-0005-0000-0000-000020400000}"/>
    <cellStyle name="Komma 7 2 2 2 5 2" xfId="16329" xr:uid="{00000000-0005-0000-0000-000021400000}"/>
    <cellStyle name="Komma 7 2 2 2 6" xfId="11549" xr:uid="{00000000-0005-0000-0000-000022400000}"/>
    <cellStyle name="Komma 7 2 2 3" xfId="2067" xr:uid="{00000000-0005-0000-0000-000023400000}"/>
    <cellStyle name="Komma 7 2 2 3 2" xfId="3818" xr:uid="{00000000-0005-0000-0000-000024400000}"/>
    <cellStyle name="Komma 7 2 2 3 2 2" xfId="8968" xr:uid="{00000000-0005-0000-0000-000025400000}"/>
    <cellStyle name="Komma 7 2 2 3 2 2 2" xfId="18674" xr:uid="{00000000-0005-0000-0000-000026400000}"/>
    <cellStyle name="Komma 7 2 2 3 2 3" xfId="13980" xr:uid="{00000000-0005-0000-0000-000027400000}"/>
    <cellStyle name="Komma 7 2 2 3 3" xfId="5536" xr:uid="{00000000-0005-0000-0000-000028400000}"/>
    <cellStyle name="Komma 7 2 2 3 3 2" xfId="10684" xr:uid="{00000000-0005-0000-0000-000029400000}"/>
    <cellStyle name="Komma 7 2 2 3 3 2 2" xfId="20238" xr:uid="{00000000-0005-0000-0000-00002A400000}"/>
    <cellStyle name="Komma 7 2 2 3 3 3" xfId="15546" xr:uid="{00000000-0005-0000-0000-00002B400000}"/>
    <cellStyle name="Komma 7 2 2 3 4" xfId="7252" xr:uid="{00000000-0005-0000-0000-00002C400000}"/>
    <cellStyle name="Komma 7 2 2 3 4 2" xfId="17110" xr:uid="{00000000-0005-0000-0000-00002D400000}"/>
    <cellStyle name="Komma 7 2 2 3 5" xfId="12412" xr:uid="{00000000-0005-0000-0000-00002E400000}"/>
    <cellStyle name="Komma 7 2 2 4" xfId="2956" xr:uid="{00000000-0005-0000-0000-00002F400000}"/>
    <cellStyle name="Komma 7 2 2 4 2" xfId="8110" xr:uid="{00000000-0005-0000-0000-000030400000}"/>
    <cellStyle name="Komma 7 2 2 4 2 2" xfId="17892" xr:uid="{00000000-0005-0000-0000-000031400000}"/>
    <cellStyle name="Komma 7 2 2 4 3" xfId="13198" xr:uid="{00000000-0005-0000-0000-000032400000}"/>
    <cellStyle name="Komma 7 2 2 5" xfId="4678" xr:uid="{00000000-0005-0000-0000-000033400000}"/>
    <cellStyle name="Komma 7 2 2 5 2" xfId="9826" xr:uid="{00000000-0005-0000-0000-000034400000}"/>
    <cellStyle name="Komma 7 2 2 5 2 2" xfId="19456" xr:uid="{00000000-0005-0000-0000-000035400000}"/>
    <cellStyle name="Komma 7 2 2 5 3" xfId="14764" xr:uid="{00000000-0005-0000-0000-000036400000}"/>
    <cellStyle name="Komma 7 2 2 6" xfId="6394" xr:uid="{00000000-0005-0000-0000-000037400000}"/>
    <cellStyle name="Komma 7 2 2 6 2" xfId="16328" xr:uid="{00000000-0005-0000-0000-000038400000}"/>
    <cellStyle name="Komma 7 2 2 7" xfId="11548" xr:uid="{00000000-0005-0000-0000-000039400000}"/>
    <cellStyle name="Komma 7 2 3" xfId="724" xr:uid="{00000000-0005-0000-0000-00003A400000}"/>
    <cellStyle name="Komma 7 2 3 2" xfId="2069" xr:uid="{00000000-0005-0000-0000-00003B400000}"/>
    <cellStyle name="Komma 7 2 3 2 2" xfId="3820" xr:uid="{00000000-0005-0000-0000-00003C400000}"/>
    <cellStyle name="Komma 7 2 3 2 2 2" xfId="8970" xr:uid="{00000000-0005-0000-0000-00003D400000}"/>
    <cellStyle name="Komma 7 2 3 2 2 2 2" xfId="18676" xr:uid="{00000000-0005-0000-0000-00003E400000}"/>
    <cellStyle name="Komma 7 2 3 2 2 3" xfId="13982" xr:uid="{00000000-0005-0000-0000-00003F400000}"/>
    <cellStyle name="Komma 7 2 3 2 3" xfId="5538" xr:uid="{00000000-0005-0000-0000-000040400000}"/>
    <cellStyle name="Komma 7 2 3 2 3 2" xfId="10686" xr:uid="{00000000-0005-0000-0000-000041400000}"/>
    <cellStyle name="Komma 7 2 3 2 3 2 2" xfId="20240" xr:uid="{00000000-0005-0000-0000-000042400000}"/>
    <cellStyle name="Komma 7 2 3 2 3 3" xfId="15548" xr:uid="{00000000-0005-0000-0000-000043400000}"/>
    <cellStyle name="Komma 7 2 3 2 4" xfId="7254" xr:uid="{00000000-0005-0000-0000-000044400000}"/>
    <cellStyle name="Komma 7 2 3 2 4 2" xfId="17112" xr:uid="{00000000-0005-0000-0000-000045400000}"/>
    <cellStyle name="Komma 7 2 3 2 5" xfId="12414" xr:uid="{00000000-0005-0000-0000-000046400000}"/>
    <cellStyle name="Komma 7 2 3 3" xfId="2958" xr:uid="{00000000-0005-0000-0000-000047400000}"/>
    <cellStyle name="Komma 7 2 3 3 2" xfId="8112" xr:uid="{00000000-0005-0000-0000-000048400000}"/>
    <cellStyle name="Komma 7 2 3 3 2 2" xfId="17894" xr:uid="{00000000-0005-0000-0000-000049400000}"/>
    <cellStyle name="Komma 7 2 3 3 3" xfId="13200" xr:uid="{00000000-0005-0000-0000-00004A400000}"/>
    <cellStyle name="Komma 7 2 3 4" xfId="4680" xr:uid="{00000000-0005-0000-0000-00004B400000}"/>
    <cellStyle name="Komma 7 2 3 4 2" xfId="9828" xr:uid="{00000000-0005-0000-0000-00004C400000}"/>
    <cellStyle name="Komma 7 2 3 4 2 2" xfId="19458" xr:uid="{00000000-0005-0000-0000-00004D400000}"/>
    <cellStyle name="Komma 7 2 3 4 3" xfId="14766" xr:uid="{00000000-0005-0000-0000-00004E400000}"/>
    <cellStyle name="Komma 7 2 3 5" xfId="6396" xr:uid="{00000000-0005-0000-0000-00004F400000}"/>
    <cellStyle name="Komma 7 2 3 5 2" xfId="16330" xr:uid="{00000000-0005-0000-0000-000050400000}"/>
    <cellStyle name="Komma 7 2 3 6" xfId="11550" xr:uid="{00000000-0005-0000-0000-000051400000}"/>
    <cellStyle name="Komma 7 2 4" xfId="725" xr:uid="{00000000-0005-0000-0000-000052400000}"/>
    <cellStyle name="Komma 7 2 4 2" xfId="2070" xr:uid="{00000000-0005-0000-0000-000053400000}"/>
    <cellStyle name="Komma 7 2 4 2 2" xfId="3821" xr:uid="{00000000-0005-0000-0000-000054400000}"/>
    <cellStyle name="Komma 7 2 4 2 2 2" xfId="8971" xr:uid="{00000000-0005-0000-0000-000055400000}"/>
    <cellStyle name="Komma 7 2 4 2 2 2 2" xfId="18677" xr:uid="{00000000-0005-0000-0000-000056400000}"/>
    <cellStyle name="Komma 7 2 4 2 2 3" xfId="13983" xr:uid="{00000000-0005-0000-0000-000057400000}"/>
    <cellStyle name="Komma 7 2 4 2 3" xfId="5539" xr:uid="{00000000-0005-0000-0000-000058400000}"/>
    <cellStyle name="Komma 7 2 4 2 3 2" xfId="10687" xr:uid="{00000000-0005-0000-0000-000059400000}"/>
    <cellStyle name="Komma 7 2 4 2 3 2 2" xfId="20241" xr:uid="{00000000-0005-0000-0000-00005A400000}"/>
    <cellStyle name="Komma 7 2 4 2 3 3" xfId="15549" xr:uid="{00000000-0005-0000-0000-00005B400000}"/>
    <cellStyle name="Komma 7 2 4 2 4" xfId="7255" xr:uid="{00000000-0005-0000-0000-00005C400000}"/>
    <cellStyle name="Komma 7 2 4 2 4 2" xfId="17113" xr:uid="{00000000-0005-0000-0000-00005D400000}"/>
    <cellStyle name="Komma 7 2 4 2 5" xfId="12415" xr:uid="{00000000-0005-0000-0000-00005E400000}"/>
    <cellStyle name="Komma 7 2 4 3" xfId="2959" xr:uid="{00000000-0005-0000-0000-00005F400000}"/>
    <cellStyle name="Komma 7 2 4 3 2" xfId="8113" xr:uid="{00000000-0005-0000-0000-000060400000}"/>
    <cellStyle name="Komma 7 2 4 3 2 2" xfId="17895" xr:uid="{00000000-0005-0000-0000-000061400000}"/>
    <cellStyle name="Komma 7 2 4 3 3" xfId="13201" xr:uid="{00000000-0005-0000-0000-000062400000}"/>
    <cellStyle name="Komma 7 2 4 4" xfId="4681" xr:uid="{00000000-0005-0000-0000-000063400000}"/>
    <cellStyle name="Komma 7 2 4 4 2" xfId="9829" xr:uid="{00000000-0005-0000-0000-000064400000}"/>
    <cellStyle name="Komma 7 2 4 4 2 2" xfId="19459" xr:uid="{00000000-0005-0000-0000-000065400000}"/>
    <cellStyle name="Komma 7 2 4 4 3" xfId="14767" xr:uid="{00000000-0005-0000-0000-000066400000}"/>
    <cellStyle name="Komma 7 2 4 5" xfId="6397" xr:uid="{00000000-0005-0000-0000-000067400000}"/>
    <cellStyle name="Komma 7 2 4 5 2" xfId="16331" xr:uid="{00000000-0005-0000-0000-000068400000}"/>
    <cellStyle name="Komma 7 2 4 6" xfId="11551" xr:uid="{00000000-0005-0000-0000-000069400000}"/>
    <cellStyle name="Komma 7 2 5" xfId="2066" xr:uid="{00000000-0005-0000-0000-00006A400000}"/>
    <cellStyle name="Komma 7 2 5 2" xfId="3817" xr:uid="{00000000-0005-0000-0000-00006B400000}"/>
    <cellStyle name="Komma 7 2 5 2 2" xfId="8967" xr:uid="{00000000-0005-0000-0000-00006C400000}"/>
    <cellStyle name="Komma 7 2 5 2 2 2" xfId="18673" xr:uid="{00000000-0005-0000-0000-00006D400000}"/>
    <cellStyle name="Komma 7 2 5 2 3" xfId="13979" xr:uid="{00000000-0005-0000-0000-00006E400000}"/>
    <cellStyle name="Komma 7 2 5 3" xfId="5535" xr:uid="{00000000-0005-0000-0000-00006F400000}"/>
    <cellStyle name="Komma 7 2 5 3 2" xfId="10683" xr:uid="{00000000-0005-0000-0000-000070400000}"/>
    <cellStyle name="Komma 7 2 5 3 2 2" xfId="20237" xr:uid="{00000000-0005-0000-0000-000071400000}"/>
    <cellStyle name="Komma 7 2 5 3 3" xfId="15545" xr:uid="{00000000-0005-0000-0000-000072400000}"/>
    <cellStyle name="Komma 7 2 5 4" xfId="7251" xr:uid="{00000000-0005-0000-0000-000073400000}"/>
    <cellStyle name="Komma 7 2 5 4 2" xfId="17109" xr:uid="{00000000-0005-0000-0000-000074400000}"/>
    <cellStyle name="Komma 7 2 5 5" xfId="12411" xr:uid="{00000000-0005-0000-0000-000075400000}"/>
    <cellStyle name="Komma 7 2 6" xfId="2955" xr:uid="{00000000-0005-0000-0000-000076400000}"/>
    <cellStyle name="Komma 7 2 6 2" xfId="8109" xr:uid="{00000000-0005-0000-0000-000077400000}"/>
    <cellStyle name="Komma 7 2 6 2 2" xfId="17891" xr:uid="{00000000-0005-0000-0000-000078400000}"/>
    <cellStyle name="Komma 7 2 6 3" xfId="13197" xr:uid="{00000000-0005-0000-0000-000079400000}"/>
    <cellStyle name="Komma 7 2 7" xfId="4677" xr:uid="{00000000-0005-0000-0000-00007A400000}"/>
    <cellStyle name="Komma 7 2 7 2" xfId="9825" xr:uid="{00000000-0005-0000-0000-00007B400000}"/>
    <cellStyle name="Komma 7 2 7 2 2" xfId="19455" xr:uid="{00000000-0005-0000-0000-00007C400000}"/>
    <cellStyle name="Komma 7 2 7 3" xfId="14763" xr:uid="{00000000-0005-0000-0000-00007D400000}"/>
    <cellStyle name="Komma 7 2 8" xfId="6393" xr:uid="{00000000-0005-0000-0000-00007E400000}"/>
    <cellStyle name="Komma 7 2 8 2" xfId="16327" xr:uid="{00000000-0005-0000-0000-00007F400000}"/>
    <cellStyle name="Komma 7 2 9" xfId="11547" xr:uid="{00000000-0005-0000-0000-000080400000}"/>
    <cellStyle name="Komma 7 3" xfId="726" xr:uid="{00000000-0005-0000-0000-000081400000}"/>
    <cellStyle name="Komma 7 3 2" xfId="727" xr:uid="{00000000-0005-0000-0000-000082400000}"/>
    <cellStyle name="Komma 7 3 2 2" xfId="2072" xr:uid="{00000000-0005-0000-0000-000083400000}"/>
    <cellStyle name="Komma 7 3 2 2 2" xfId="3823" xr:uid="{00000000-0005-0000-0000-000084400000}"/>
    <cellStyle name="Komma 7 3 2 2 2 2" xfId="8973" xr:uid="{00000000-0005-0000-0000-000085400000}"/>
    <cellStyle name="Komma 7 3 2 2 2 2 2" xfId="18679" xr:uid="{00000000-0005-0000-0000-000086400000}"/>
    <cellStyle name="Komma 7 3 2 2 2 3" xfId="13985" xr:uid="{00000000-0005-0000-0000-000087400000}"/>
    <cellStyle name="Komma 7 3 2 2 3" xfId="5541" xr:uid="{00000000-0005-0000-0000-000088400000}"/>
    <cellStyle name="Komma 7 3 2 2 3 2" xfId="10689" xr:uid="{00000000-0005-0000-0000-000089400000}"/>
    <cellStyle name="Komma 7 3 2 2 3 2 2" xfId="20243" xr:uid="{00000000-0005-0000-0000-00008A400000}"/>
    <cellStyle name="Komma 7 3 2 2 3 3" xfId="15551" xr:uid="{00000000-0005-0000-0000-00008B400000}"/>
    <cellStyle name="Komma 7 3 2 2 4" xfId="7257" xr:uid="{00000000-0005-0000-0000-00008C400000}"/>
    <cellStyle name="Komma 7 3 2 2 4 2" xfId="17115" xr:uid="{00000000-0005-0000-0000-00008D400000}"/>
    <cellStyle name="Komma 7 3 2 2 5" xfId="12417" xr:uid="{00000000-0005-0000-0000-00008E400000}"/>
    <cellStyle name="Komma 7 3 2 3" xfId="2961" xr:uid="{00000000-0005-0000-0000-00008F400000}"/>
    <cellStyle name="Komma 7 3 2 3 2" xfId="8115" xr:uid="{00000000-0005-0000-0000-000090400000}"/>
    <cellStyle name="Komma 7 3 2 3 2 2" xfId="17897" xr:uid="{00000000-0005-0000-0000-000091400000}"/>
    <cellStyle name="Komma 7 3 2 3 3" xfId="13203" xr:uid="{00000000-0005-0000-0000-000092400000}"/>
    <cellStyle name="Komma 7 3 2 4" xfId="4683" xr:uid="{00000000-0005-0000-0000-000093400000}"/>
    <cellStyle name="Komma 7 3 2 4 2" xfId="9831" xr:uid="{00000000-0005-0000-0000-000094400000}"/>
    <cellStyle name="Komma 7 3 2 4 2 2" xfId="19461" xr:uid="{00000000-0005-0000-0000-000095400000}"/>
    <cellStyle name="Komma 7 3 2 4 3" xfId="14769" xr:uid="{00000000-0005-0000-0000-000096400000}"/>
    <cellStyle name="Komma 7 3 2 5" xfId="6399" xr:uid="{00000000-0005-0000-0000-000097400000}"/>
    <cellStyle name="Komma 7 3 2 5 2" xfId="16333" xr:uid="{00000000-0005-0000-0000-000098400000}"/>
    <cellStyle name="Komma 7 3 2 6" xfId="11553" xr:uid="{00000000-0005-0000-0000-000099400000}"/>
    <cellStyle name="Komma 7 3 3" xfId="2071" xr:uid="{00000000-0005-0000-0000-00009A400000}"/>
    <cellStyle name="Komma 7 3 3 2" xfId="3822" xr:uid="{00000000-0005-0000-0000-00009B400000}"/>
    <cellStyle name="Komma 7 3 3 2 2" xfId="8972" xr:uid="{00000000-0005-0000-0000-00009C400000}"/>
    <cellStyle name="Komma 7 3 3 2 2 2" xfId="18678" xr:uid="{00000000-0005-0000-0000-00009D400000}"/>
    <cellStyle name="Komma 7 3 3 2 3" xfId="13984" xr:uid="{00000000-0005-0000-0000-00009E400000}"/>
    <cellStyle name="Komma 7 3 3 3" xfId="5540" xr:uid="{00000000-0005-0000-0000-00009F400000}"/>
    <cellStyle name="Komma 7 3 3 3 2" xfId="10688" xr:uid="{00000000-0005-0000-0000-0000A0400000}"/>
    <cellStyle name="Komma 7 3 3 3 2 2" xfId="20242" xr:uid="{00000000-0005-0000-0000-0000A1400000}"/>
    <cellStyle name="Komma 7 3 3 3 3" xfId="15550" xr:uid="{00000000-0005-0000-0000-0000A2400000}"/>
    <cellStyle name="Komma 7 3 3 4" xfId="7256" xr:uid="{00000000-0005-0000-0000-0000A3400000}"/>
    <cellStyle name="Komma 7 3 3 4 2" xfId="17114" xr:uid="{00000000-0005-0000-0000-0000A4400000}"/>
    <cellStyle name="Komma 7 3 3 5" xfId="12416" xr:uid="{00000000-0005-0000-0000-0000A5400000}"/>
    <cellStyle name="Komma 7 3 4" xfId="2960" xr:uid="{00000000-0005-0000-0000-0000A6400000}"/>
    <cellStyle name="Komma 7 3 4 2" xfId="8114" xr:uid="{00000000-0005-0000-0000-0000A7400000}"/>
    <cellStyle name="Komma 7 3 4 2 2" xfId="17896" xr:uid="{00000000-0005-0000-0000-0000A8400000}"/>
    <cellStyle name="Komma 7 3 4 3" xfId="13202" xr:uid="{00000000-0005-0000-0000-0000A9400000}"/>
    <cellStyle name="Komma 7 3 5" xfId="4682" xr:uid="{00000000-0005-0000-0000-0000AA400000}"/>
    <cellStyle name="Komma 7 3 5 2" xfId="9830" xr:uid="{00000000-0005-0000-0000-0000AB400000}"/>
    <cellStyle name="Komma 7 3 5 2 2" xfId="19460" xr:uid="{00000000-0005-0000-0000-0000AC400000}"/>
    <cellStyle name="Komma 7 3 5 3" xfId="14768" xr:uid="{00000000-0005-0000-0000-0000AD400000}"/>
    <cellStyle name="Komma 7 3 6" xfId="6398" xr:uid="{00000000-0005-0000-0000-0000AE400000}"/>
    <cellStyle name="Komma 7 3 6 2" xfId="16332" xr:uid="{00000000-0005-0000-0000-0000AF400000}"/>
    <cellStyle name="Komma 7 3 7" xfId="11552" xr:uid="{00000000-0005-0000-0000-0000B0400000}"/>
    <cellStyle name="Komma 7 4" xfId="728" xr:uid="{00000000-0005-0000-0000-0000B1400000}"/>
    <cellStyle name="Komma 7 4 2" xfId="2073" xr:uid="{00000000-0005-0000-0000-0000B2400000}"/>
    <cellStyle name="Komma 7 4 2 2" xfId="3824" xr:uid="{00000000-0005-0000-0000-0000B3400000}"/>
    <cellStyle name="Komma 7 4 2 2 2" xfId="8974" xr:uid="{00000000-0005-0000-0000-0000B4400000}"/>
    <cellStyle name="Komma 7 4 2 2 2 2" xfId="18680" xr:uid="{00000000-0005-0000-0000-0000B5400000}"/>
    <cellStyle name="Komma 7 4 2 2 3" xfId="13986" xr:uid="{00000000-0005-0000-0000-0000B6400000}"/>
    <cellStyle name="Komma 7 4 2 3" xfId="5542" xr:uid="{00000000-0005-0000-0000-0000B7400000}"/>
    <cellStyle name="Komma 7 4 2 3 2" xfId="10690" xr:uid="{00000000-0005-0000-0000-0000B8400000}"/>
    <cellStyle name="Komma 7 4 2 3 2 2" xfId="20244" xr:uid="{00000000-0005-0000-0000-0000B9400000}"/>
    <cellStyle name="Komma 7 4 2 3 3" xfId="15552" xr:uid="{00000000-0005-0000-0000-0000BA400000}"/>
    <cellStyle name="Komma 7 4 2 4" xfId="7258" xr:uid="{00000000-0005-0000-0000-0000BB400000}"/>
    <cellStyle name="Komma 7 4 2 4 2" xfId="17116" xr:uid="{00000000-0005-0000-0000-0000BC400000}"/>
    <cellStyle name="Komma 7 4 2 5" xfId="12418" xr:uid="{00000000-0005-0000-0000-0000BD400000}"/>
    <cellStyle name="Komma 7 4 3" xfId="2962" xr:uid="{00000000-0005-0000-0000-0000BE400000}"/>
    <cellStyle name="Komma 7 4 3 2" xfId="8116" xr:uid="{00000000-0005-0000-0000-0000BF400000}"/>
    <cellStyle name="Komma 7 4 3 2 2" xfId="17898" xr:uid="{00000000-0005-0000-0000-0000C0400000}"/>
    <cellStyle name="Komma 7 4 3 3" xfId="13204" xr:uid="{00000000-0005-0000-0000-0000C1400000}"/>
    <cellStyle name="Komma 7 4 4" xfId="4684" xr:uid="{00000000-0005-0000-0000-0000C2400000}"/>
    <cellStyle name="Komma 7 4 4 2" xfId="9832" xr:uid="{00000000-0005-0000-0000-0000C3400000}"/>
    <cellStyle name="Komma 7 4 4 2 2" xfId="19462" xr:uid="{00000000-0005-0000-0000-0000C4400000}"/>
    <cellStyle name="Komma 7 4 4 3" xfId="14770" xr:uid="{00000000-0005-0000-0000-0000C5400000}"/>
    <cellStyle name="Komma 7 4 5" xfId="6400" xr:uid="{00000000-0005-0000-0000-0000C6400000}"/>
    <cellStyle name="Komma 7 4 5 2" xfId="16334" xr:uid="{00000000-0005-0000-0000-0000C7400000}"/>
    <cellStyle name="Komma 7 4 6" xfId="11554" xr:uid="{00000000-0005-0000-0000-0000C8400000}"/>
    <cellStyle name="Komma 7 5" xfId="729" xr:uid="{00000000-0005-0000-0000-0000C9400000}"/>
    <cellStyle name="Komma 7 5 2" xfId="2074" xr:uid="{00000000-0005-0000-0000-0000CA400000}"/>
    <cellStyle name="Komma 7 5 2 2" xfId="3825" xr:uid="{00000000-0005-0000-0000-0000CB400000}"/>
    <cellStyle name="Komma 7 5 2 2 2" xfId="8975" xr:uid="{00000000-0005-0000-0000-0000CC400000}"/>
    <cellStyle name="Komma 7 5 2 2 2 2" xfId="18681" xr:uid="{00000000-0005-0000-0000-0000CD400000}"/>
    <cellStyle name="Komma 7 5 2 2 3" xfId="13987" xr:uid="{00000000-0005-0000-0000-0000CE400000}"/>
    <cellStyle name="Komma 7 5 2 3" xfId="5543" xr:uid="{00000000-0005-0000-0000-0000CF400000}"/>
    <cellStyle name="Komma 7 5 2 3 2" xfId="10691" xr:uid="{00000000-0005-0000-0000-0000D0400000}"/>
    <cellStyle name="Komma 7 5 2 3 2 2" xfId="20245" xr:uid="{00000000-0005-0000-0000-0000D1400000}"/>
    <cellStyle name="Komma 7 5 2 3 3" xfId="15553" xr:uid="{00000000-0005-0000-0000-0000D2400000}"/>
    <cellStyle name="Komma 7 5 2 4" xfId="7259" xr:uid="{00000000-0005-0000-0000-0000D3400000}"/>
    <cellStyle name="Komma 7 5 2 4 2" xfId="17117" xr:uid="{00000000-0005-0000-0000-0000D4400000}"/>
    <cellStyle name="Komma 7 5 2 5" xfId="12419" xr:uid="{00000000-0005-0000-0000-0000D5400000}"/>
    <cellStyle name="Komma 7 5 3" xfId="2963" xr:uid="{00000000-0005-0000-0000-0000D6400000}"/>
    <cellStyle name="Komma 7 5 3 2" xfId="8117" xr:uid="{00000000-0005-0000-0000-0000D7400000}"/>
    <cellStyle name="Komma 7 5 3 2 2" xfId="17899" xr:uid="{00000000-0005-0000-0000-0000D8400000}"/>
    <cellStyle name="Komma 7 5 3 3" xfId="13205" xr:uid="{00000000-0005-0000-0000-0000D9400000}"/>
    <cellStyle name="Komma 7 5 4" xfId="4685" xr:uid="{00000000-0005-0000-0000-0000DA400000}"/>
    <cellStyle name="Komma 7 5 4 2" xfId="9833" xr:uid="{00000000-0005-0000-0000-0000DB400000}"/>
    <cellStyle name="Komma 7 5 4 2 2" xfId="19463" xr:uid="{00000000-0005-0000-0000-0000DC400000}"/>
    <cellStyle name="Komma 7 5 4 3" xfId="14771" xr:uid="{00000000-0005-0000-0000-0000DD400000}"/>
    <cellStyle name="Komma 7 5 5" xfId="6401" xr:uid="{00000000-0005-0000-0000-0000DE400000}"/>
    <cellStyle name="Komma 7 5 5 2" xfId="16335" xr:uid="{00000000-0005-0000-0000-0000DF400000}"/>
    <cellStyle name="Komma 7 5 6" xfId="11555" xr:uid="{00000000-0005-0000-0000-0000E0400000}"/>
    <cellStyle name="Komma 7 6" xfId="2065" xr:uid="{00000000-0005-0000-0000-0000E1400000}"/>
    <cellStyle name="Komma 7 6 2" xfId="3816" xr:uid="{00000000-0005-0000-0000-0000E2400000}"/>
    <cellStyle name="Komma 7 6 2 2" xfId="8966" xr:uid="{00000000-0005-0000-0000-0000E3400000}"/>
    <cellStyle name="Komma 7 6 2 2 2" xfId="18672" xr:uid="{00000000-0005-0000-0000-0000E4400000}"/>
    <cellStyle name="Komma 7 6 2 3" xfId="13978" xr:uid="{00000000-0005-0000-0000-0000E5400000}"/>
    <cellStyle name="Komma 7 6 3" xfId="5534" xr:uid="{00000000-0005-0000-0000-0000E6400000}"/>
    <cellStyle name="Komma 7 6 3 2" xfId="10682" xr:uid="{00000000-0005-0000-0000-0000E7400000}"/>
    <cellStyle name="Komma 7 6 3 2 2" xfId="20236" xr:uid="{00000000-0005-0000-0000-0000E8400000}"/>
    <cellStyle name="Komma 7 6 3 3" xfId="15544" xr:uid="{00000000-0005-0000-0000-0000E9400000}"/>
    <cellStyle name="Komma 7 6 4" xfId="7250" xr:uid="{00000000-0005-0000-0000-0000EA400000}"/>
    <cellStyle name="Komma 7 6 4 2" xfId="17108" xr:uid="{00000000-0005-0000-0000-0000EB400000}"/>
    <cellStyle name="Komma 7 6 5" xfId="12410" xr:uid="{00000000-0005-0000-0000-0000EC400000}"/>
    <cellStyle name="Komma 7 7" xfId="2954" xr:uid="{00000000-0005-0000-0000-0000ED400000}"/>
    <cellStyle name="Komma 7 7 2" xfId="8108" xr:uid="{00000000-0005-0000-0000-0000EE400000}"/>
    <cellStyle name="Komma 7 7 2 2" xfId="17890" xr:uid="{00000000-0005-0000-0000-0000EF400000}"/>
    <cellStyle name="Komma 7 7 3" xfId="13196" xr:uid="{00000000-0005-0000-0000-0000F0400000}"/>
    <cellStyle name="Komma 7 8" xfId="4676" xr:uid="{00000000-0005-0000-0000-0000F1400000}"/>
    <cellStyle name="Komma 7 8 2" xfId="9824" xr:uid="{00000000-0005-0000-0000-0000F2400000}"/>
    <cellStyle name="Komma 7 8 2 2" xfId="19454" xr:uid="{00000000-0005-0000-0000-0000F3400000}"/>
    <cellStyle name="Komma 7 8 3" xfId="14762" xr:uid="{00000000-0005-0000-0000-0000F4400000}"/>
    <cellStyle name="Komma 7 9" xfId="6392" xr:uid="{00000000-0005-0000-0000-0000F5400000}"/>
    <cellStyle name="Komma 7 9 2" xfId="16326" xr:uid="{00000000-0005-0000-0000-0000F6400000}"/>
    <cellStyle name="Komma 8" xfId="730" xr:uid="{00000000-0005-0000-0000-0000F7400000}"/>
    <cellStyle name="Komma 8 10" xfId="11556" xr:uid="{00000000-0005-0000-0000-0000F8400000}"/>
    <cellStyle name="Komma 8 2" xfId="731" xr:uid="{00000000-0005-0000-0000-0000F9400000}"/>
    <cellStyle name="Komma 8 2 2" xfId="732" xr:uid="{00000000-0005-0000-0000-0000FA400000}"/>
    <cellStyle name="Komma 8 2 2 2" xfId="733" xr:uid="{00000000-0005-0000-0000-0000FB400000}"/>
    <cellStyle name="Komma 8 2 2 2 2" xfId="2078" xr:uid="{00000000-0005-0000-0000-0000FC400000}"/>
    <cellStyle name="Komma 8 2 2 2 2 2" xfId="3829" xr:uid="{00000000-0005-0000-0000-0000FD400000}"/>
    <cellStyle name="Komma 8 2 2 2 2 2 2" xfId="8979" xr:uid="{00000000-0005-0000-0000-0000FE400000}"/>
    <cellStyle name="Komma 8 2 2 2 2 2 2 2" xfId="18685" xr:uid="{00000000-0005-0000-0000-0000FF400000}"/>
    <cellStyle name="Komma 8 2 2 2 2 2 3" xfId="13991" xr:uid="{00000000-0005-0000-0000-000000410000}"/>
    <cellStyle name="Komma 8 2 2 2 2 3" xfId="5547" xr:uid="{00000000-0005-0000-0000-000001410000}"/>
    <cellStyle name="Komma 8 2 2 2 2 3 2" xfId="10695" xr:uid="{00000000-0005-0000-0000-000002410000}"/>
    <cellStyle name="Komma 8 2 2 2 2 3 2 2" xfId="20249" xr:uid="{00000000-0005-0000-0000-000003410000}"/>
    <cellStyle name="Komma 8 2 2 2 2 3 3" xfId="15557" xr:uid="{00000000-0005-0000-0000-000004410000}"/>
    <cellStyle name="Komma 8 2 2 2 2 4" xfId="7263" xr:uid="{00000000-0005-0000-0000-000005410000}"/>
    <cellStyle name="Komma 8 2 2 2 2 4 2" xfId="17121" xr:uid="{00000000-0005-0000-0000-000006410000}"/>
    <cellStyle name="Komma 8 2 2 2 2 5" xfId="12423" xr:uid="{00000000-0005-0000-0000-000007410000}"/>
    <cellStyle name="Komma 8 2 2 2 3" xfId="2967" xr:uid="{00000000-0005-0000-0000-000008410000}"/>
    <cellStyle name="Komma 8 2 2 2 3 2" xfId="8121" xr:uid="{00000000-0005-0000-0000-000009410000}"/>
    <cellStyle name="Komma 8 2 2 2 3 2 2" xfId="17903" xr:uid="{00000000-0005-0000-0000-00000A410000}"/>
    <cellStyle name="Komma 8 2 2 2 3 3" xfId="13209" xr:uid="{00000000-0005-0000-0000-00000B410000}"/>
    <cellStyle name="Komma 8 2 2 2 4" xfId="4689" xr:uid="{00000000-0005-0000-0000-00000C410000}"/>
    <cellStyle name="Komma 8 2 2 2 4 2" xfId="9837" xr:uid="{00000000-0005-0000-0000-00000D410000}"/>
    <cellStyle name="Komma 8 2 2 2 4 2 2" xfId="19467" xr:uid="{00000000-0005-0000-0000-00000E410000}"/>
    <cellStyle name="Komma 8 2 2 2 4 3" xfId="14775" xr:uid="{00000000-0005-0000-0000-00000F410000}"/>
    <cellStyle name="Komma 8 2 2 2 5" xfId="6405" xr:uid="{00000000-0005-0000-0000-000010410000}"/>
    <cellStyle name="Komma 8 2 2 2 5 2" xfId="16339" xr:uid="{00000000-0005-0000-0000-000011410000}"/>
    <cellStyle name="Komma 8 2 2 2 6" xfId="11559" xr:uid="{00000000-0005-0000-0000-000012410000}"/>
    <cellStyle name="Komma 8 2 2 3" xfId="2077" xr:uid="{00000000-0005-0000-0000-000013410000}"/>
    <cellStyle name="Komma 8 2 2 3 2" xfId="3828" xr:uid="{00000000-0005-0000-0000-000014410000}"/>
    <cellStyle name="Komma 8 2 2 3 2 2" xfId="8978" xr:uid="{00000000-0005-0000-0000-000015410000}"/>
    <cellStyle name="Komma 8 2 2 3 2 2 2" xfId="18684" xr:uid="{00000000-0005-0000-0000-000016410000}"/>
    <cellStyle name="Komma 8 2 2 3 2 3" xfId="13990" xr:uid="{00000000-0005-0000-0000-000017410000}"/>
    <cellStyle name="Komma 8 2 2 3 3" xfId="5546" xr:uid="{00000000-0005-0000-0000-000018410000}"/>
    <cellStyle name="Komma 8 2 2 3 3 2" xfId="10694" xr:uid="{00000000-0005-0000-0000-000019410000}"/>
    <cellStyle name="Komma 8 2 2 3 3 2 2" xfId="20248" xr:uid="{00000000-0005-0000-0000-00001A410000}"/>
    <cellStyle name="Komma 8 2 2 3 3 3" xfId="15556" xr:uid="{00000000-0005-0000-0000-00001B410000}"/>
    <cellStyle name="Komma 8 2 2 3 4" xfId="7262" xr:uid="{00000000-0005-0000-0000-00001C410000}"/>
    <cellStyle name="Komma 8 2 2 3 4 2" xfId="17120" xr:uid="{00000000-0005-0000-0000-00001D410000}"/>
    <cellStyle name="Komma 8 2 2 3 5" xfId="12422" xr:uid="{00000000-0005-0000-0000-00001E410000}"/>
    <cellStyle name="Komma 8 2 2 4" xfId="2966" xr:uid="{00000000-0005-0000-0000-00001F410000}"/>
    <cellStyle name="Komma 8 2 2 4 2" xfId="8120" xr:uid="{00000000-0005-0000-0000-000020410000}"/>
    <cellStyle name="Komma 8 2 2 4 2 2" xfId="17902" xr:uid="{00000000-0005-0000-0000-000021410000}"/>
    <cellStyle name="Komma 8 2 2 4 3" xfId="13208" xr:uid="{00000000-0005-0000-0000-000022410000}"/>
    <cellStyle name="Komma 8 2 2 5" xfId="4688" xr:uid="{00000000-0005-0000-0000-000023410000}"/>
    <cellStyle name="Komma 8 2 2 5 2" xfId="9836" xr:uid="{00000000-0005-0000-0000-000024410000}"/>
    <cellStyle name="Komma 8 2 2 5 2 2" xfId="19466" xr:uid="{00000000-0005-0000-0000-000025410000}"/>
    <cellStyle name="Komma 8 2 2 5 3" xfId="14774" xr:uid="{00000000-0005-0000-0000-000026410000}"/>
    <cellStyle name="Komma 8 2 2 6" xfId="6404" xr:uid="{00000000-0005-0000-0000-000027410000}"/>
    <cellStyle name="Komma 8 2 2 6 2" xfId="16338" xr:uid="{00000000-0005-0000-0000-000028410000}"/>
    <cellStyle name="Komma 8 2 2 7" xfId="11558" xr:uid="{00000000-0005-0000-0000-000029410000}"/>
    <cellStyle name="Komma 8 2 3" xfId="734" xr:uid="{00000000-0005-0000-0000-00002A410000}"/>
    <cellStyle name="Komma 8 2 3 2" xfId="2079" xr:uid="{00000000-0005-0000-0000-00002B410000}"/>
    <cellStyle name="Komma 8 2 3 2 2" xfId="3830" xr:uid="{00000000-0005-0000-0000-00002C410000}"/>
    <cellStyle name="Komma 8 2 3 2 2 2" xfId="8980" xr:uid="{00000000-0005-0000-0000-00002D410000}"/>
    <cellStyle name="Komma 8 2 3 2 2 2 2" xfId="18686" xr:uid="{00000000-0005-0000-0000-00002E410000}"/>
    <cellStyle name="Komma 8 2 3 2 2 3" xfId="13992" xr:uid="{00000000-0005-0000-0000-00002F410000}"/>
    <cellStyle name="Komma 8 2 3 2 3" xfId="5548" xr:uid="{00000000-0005-0000-0000-000030410000}"/>
    <cellStyle name="Komma 8 2 3 2 3 2" xfId="10696" xr:uid="{00000000-0005-0000-0000-000031410000}"/>
    <cellStyle name="Komma 8 2 3 2 3 2 2" xfId="20250" xr:uid="{00000000-0005-0000-0000-000032410000}"/>
    <cellStyle name="Komma 8 2 3 2 3 3" xfId="15558" xr:uid="{00000000-0005-0000-0000-000033410000}"/>
    <cellStyle name="Komma 8 2 3 2 4" xfId="7264" xr:uid="{00000000-0005-0000-0000-000034410000}"/>
    <cellStyle name="Komma 8 2 3 2 4 2" xfId="17122" xr:uid="{00000000-0005-0000-0000-000035410000}"/>
    <cellStyle name="Komma 8 2 3 2 5" xfId="12424" xr:uid="{00000000-0005-0000-0000-000036410000}"/>
    <cellStyle name="Komma 8 2 3 3" xfId="2968" xr:uid="{00000000-0005-0000-0000-000037410000}"/>
    <cellStyle name="Komma 8 2 3 3 2" xfId="8122" xr:uid="{00000000-0005-0000-0000-000038410000}"/>
    <cellStyle name="Komma 8 2 3 3 2 2" xfId="17904" xr:uid="{00000000-0005-0000-0000-000039410000}"/>
    <cellStyle name="Komma 8 2 3 3 3" xfId="13210" xr:uid="{00000000-0005-0000-0000-00003A410000}"/>
    <cellStyle name="Komma 8 2 3 4" xfId="4690" xr:uid="{00000000-0005-0000-0000-00003B410000}"/>
    <cellStyle name="Komma 8 2 3 4 2" xfId="9838" xr:uid="{00000000-0005-0000-0000-00003C410000}"/>
    <cellStyle name="Komma 8 2 3 4 2 2" xfId="19468" xr:uid="{00000000-0005-0000-0000-00003D410000}"/>
    <cellStyle name="Komma 8 2 3 4 3" xfId="14776" xr:uid="{00000000-0005-0000-0000-00003E410000}"/>
    <cellStyle name="Komma 8 2 3 5" xfId="6406" xr:uid="{00000000-0005-0000-0000-00003F410000}"/>
    <cellStyle name="Komma 8 2 3 5 2" xfId="16340" xr:uid="{00000000-0005-0000-0000-000040410000}"/>
    <cellStyle name="Komma 8 2 3 6" xfId="11560" xr:uid="{00000000-0005-0000-0000-000041410000}"/>
    <cellStyle name="Komma 8 2 4" xfId="735" xr:uid="{00000000-0005-0000-0000-000042410000}"/>
    <cellStyle name="Komma 8 2 4 2" xfId="2080" xr:uid="{00000000-0005-0000-0000-000043410000}"/>
    <cellStyle name="Komma 8 2 4 2 2" xfId="3831" xr:uid="{00000000-0005-0000-0000-000044410000}"/>
    <cellStyle name="Komma 8 2 4 2 2 2" xfId="8981" xr:uid="{00000000-0005-0000-0000-000045410000}"/>
    <cellStyle name="Komma 8 2 4 2 2 2 2" xfId="18687" xr:uid="{00000000-0005-0000-0000-000046410000}"/>
    <cellStyle name="Komma 8 2 4 2 2 3" xfId="13993" xr:uid="{00000000-0005-0000-0000-000047410000}"/>
    <cellStyle name="Komma 8 2 4 2 3" xfId="5549" xr:uid="{00000000-0005-0000-0000-000048410000}"/>
    <cellStyle name="Komma 8 2 4 2 3 2" xfId="10697" xr:uid="{00000000-0005-0000-0000-000049410000}"/>
    <cellStyle name="Komma 8 2 4 2 3 2 2" xfId="20251" xr:uid="{00000000-0005-0000-0000-00004A410000}"/>
    <cellStyle name="Komma 8 2 4 2 3 3" xfId="15559" xr:uid="{00000000-0005-0000-0000-00004B410000}"/>
    <cellStyle name="Komma 8 2 4 2 4" xfId="7265" xr:uid="{00000000-0005-0000-0000-00004C410000}"/>
    <cellStyle name="Komma 8 2 4 2 4 2" xfId="17123" xr:uid="{00000000-0005-0000-0000-00004D410000}"/>
    <cellStyle name="Komma 8 2 4 2 5" xfId="12425" xr:uid="{00000000-0005-0000-0000-00004E410000}"/>
    <cellStyle name="Komma 8 2 4 3" xfId="2969" xr:uid="{00000000-0005-0000-0000-00004F410000}"/>
    <cellStyle name="Komma 8 2 4 3 2" xfId="8123" xr:uid="{00000000-0005-0000-0000-000050410000}"/>
    <cellStyle name="Komma 8 2 4 3 2 2" xfId="17905" xr:uid="{00000000-0005-0000-0000-000051410000}"/>
    <cellStyle name="Komma 8 2 4 3 3" xfId="13211" xr:uid="{00000000-0005-0000-0000-000052410000}"/>
    <cellStyle name="Komma 8 2 4 4" xfId="4691" xr:uid="{00000000-0005-0000-0000-000053410000}"/>
    <cellStyle name="Komma 8 2 4 4 2" xfId="9839" xr:uid="{00000000-0005-0000-0000-000054410000}"/>
    <cellStyle name="Komma 8 2 4 4 2 2" xfId="19469" xr:uid="{00000000-0005-0000-0000-000055410000}"/>
    <cellStyle name="Komma 8 2 4 4 3" xfId="14777" xr:uid="{00000000-0005-0000-0000-000056410000}"/>
    <cellStyle name="Komma 8 2 4 5" xfId="6407" xr:uid="{00000000-0005-0000-0000-000057410000}"/>
    <cellStyle name="Komma 8 2 4 5 2" xfId="16341" xr:uid="{00000000-0005-0000-0000-000058410000}"/>
    <cellStyle name="Komma 8 2 4 6" xfId="11561" xr:uid="{00000000-0005-0000-0000-000059410000}"/>
    <cellStyle name="Komma 8 2 5" xfId="2076" xr:uid="{00000000-0005-0000-0000-00005A410000}"/>
    <cellStyle name="Komma 8 2 5 2" xfId="3827" xr:uid="{00000000-0005-0000-0000-00005B410000}"/>
    <cellStyle name="Komma 8 2 5 2 2" xfId="8977" xr:uid="{00000000-0005-0000-0000-00005C410000}"/>
    <cellStyle name="Komma 8 2 5 2 2 2" xfId="18683" xr:uid="{00000000-0005-0000-0000-00005D410000}"/>
    <cellStyle name="Komma 8 2 5 2 3" xfId="13989" xr:uid="{00000000-0005-0000-0000-00005E410000}"/>
    <cellStyle name="Komma 8 2 5 3" xfId="5545" xr:uid="{00000000-0005-0000-0000-00005F410000}"/>
    <cellStyle name="Komma 8 2 5 3 2" xfId="10693" xr:uid="{00000000-0005-0000-0000-000060410000}"/>
    <cellStyle name="Komma 8 2 5 3 2 2" xfId="20247" xr:uid="{00000000-0005-0000-0000-000061410000}"/>
    <cellStyle name="Komma 8 2 5 3 3" xfId="15555" xr:uid="{00000000-0005-0000-0000-000062410000}"/>
    <cellStyle name="Komma 8 2 5 4" xfId="7261" xr:uid="{00000000-0005-0000-0000-000063410000}"/>
    <cellStyle name="Komma 8 2 5 4 2" xfId="17119" xr:uid="{00000000-0005-0000-0000-000064410000}"/>
    <cellStyle name="Komma 8 2 5 5" xfId="12421" xr:uid="{00000000-0005-0000-0000-000065410000}"/>
    <cellStyle name="Komma 8 2 6" xfId="2965" xr:uid="{00000000-0005-0000-0000-000066410000}"/>
    <cellStyle name="Komma 8 2 6 2" xfId="8119" xr:uid="{00000000-0005-0000-0000-000067410000}"/>
    <cellStyle name="Komma 8 2 6 2 2" xfId="17901" xr:uid="{00000000-0005-0000-0000-000068410000}"/>
    <cellStyle name="Komma 8 2 6 3" xfId="13207" xr:uid="{00000000-0005-0000-0000-000069410000}"/>
    <cellStyle name="Komma 8 2 7" xfId="4687" xr:uid="{00000000-0005-0000-0000-00006A410000}"/>
    <cellStyle name="Komma 8 2 7 2" xfId="9835" xr:uid="{00000000-0005-0000-0000-00006B410000}"/>
    <cellStyle name="Komma 8 2 7 2 2" xfId="19465" xr:uid="{00000000-0005-0000-0000-00006C410000}"/>
    <cellStyle name="Komma 8 2 7 3" xfId="14773" xr:uid="{00000000-0005-0000-0000-00006D410000}"/>
    <cellStyle name="Komma 8 2 8" xfId="6403" xr:uid="{00000000-0005-0000-0000-00006E410000}"/>
    <cellStyle name="Komma 8 2 8 2" xfId="16337" xr:uid="{00000000-0005-0000-0000-00006F410000}"/>
    <cellStyle name="Komma 8 2 9" xfId="11557" xr:uid="{00000000-0005-0000-0000-000070410000}"/>
    <cellStyle name="Komma 8 3" xfId="736" xr:uid="{00000000-0005-0000-0000-000071410000}"/>
    <cellStyle name="Komma 8 3 2" xfId="737" xr:uid="{00000000-0005-0000-0000-000072410000}"/>
    <cellStyle name="Komma 8 3 2 2" xfId="2082" xr:uid="{00000000-0005-0000-0000-000073410000}"/>
    <cellStyle name="Komma 8 3 2 2 2" xfId="3833" xr:uid="{00000000-0005-0000-0000-000074410000}"/>
    <cellStyle name="Komma 8 3 2 2 2 2" xfId="8983" xr:uid="{00000000-0005-0000-0000-000075410000}"/>
    <cellStyle name="Komma 8 3 2 2 2 2 2" xfId="18689" xr:uid="{00000000-0005-0000-0000-000076410000}"/>
    <cellStyle name="Komma 8 3 2 2 2 3" xfId="13995" xr:uid="{00000000-0005-0000-0000-000077410000}"/>
    <cellStyle name="Komma 8 3 2 2 3" xfId="5551" xr:uid="{00000000-0005-0000-0000-000078410000}"/>
    <cellStyle name="Komma 8 3 2 2 3 2" xfId="10699" xr:uid="{00000000-0005-0000-0000-000079410000}"/>
    <cellStyle name="Komma 8 3 2 2 3 2 2" xfId="20253" xr:uid="{00000000-0005-0000-0000-00007A410000}"/>
    <cellStyle name="Komma 8 3 2 2 3 3" xfId="15561" xr:uid="{00000000-0005-0000-0000-00007B410000}"/>
    <cellStyle name="Komma 8 3 2 2 4" xfId="7267" xr:uid="{00000000-0005-0000-0000-00007C410000}"/>
    <cellStyle name="Komma 8 3 2 2 4 2" xfId="17125" xr:uid="{00000000-0005-0000-0000-00007D410000}"/>
    <cellStyle name="Komma 8 3 2 2 5" xfId="12427" xr:uid="{00000000-0005-0000-0000-00007E410000}"/>
    <cellStyle name="Komma 8 3 2 3" xfId="2971" xr:uid="{00000000-0005-0000-0000-00007F410000}"/>
    <cellStyle name="Komma 8 3 2 3 2" xfId="8125" xr:uid="{00000000-0005-0000-0000-000080410000}"/>
    <cellStyle name="Komma 8 3 2 3 2 2" xfId="17907" xr:uid="{00000000-0005-0000-0000-000081410000}"/>
    <cellStyle name="Komma 8 3 2 3 3" xfId="13213" xr:uid="{00000000-0005-0000-0000-000082410000}"/>
    <cellStyle name="Komma 8 3 2 4" xfId="4693" xr:uid="{00000000-0005-0000-0000-000083410000}"/>
    <cellStyle name="Komma 8 3 2 4 2" xfId="9841" xr:uid="{00000000-0005-0000-0000-000084410000}"/>
    <cellStyle name="Komma 8 3 2 4 2 2" xfId="19471" xr:uid="{00000000-0005-0000-0000-000085410000}"/>
    <cellStyle name="Komma 8 3 2 4 3" xfId="14779" xr:uid="{00000000-0005-0000-0000-000086410000}"/>
    <cellStyle name="Komma 8 3 2 5" xfId="6409" xr:uid="{00000000-0005-0000-0000-000087410000}"/>
    <cellStyle name="Komma 8 3 2 5 2" xfId="16343" xr:uid="{00000000-0005-0000-0000-000088410000}"/>
    <cellStyle name="Komma 8 3 2 6" xfId="11563" xr:uid="{00000000-0005-0000-0000-000089410000}"/>
    <cellStyle name="Komma 8 3 3" xfId="2081" xr:uid="{00000000-0005-0000-0000-00008A410000}"/>
    <cellStyle name="Komma 8 3 3 2" xfId="3832" xr:uid="{00000000-0005-0000-0000-00008B410000}"/>
    <cellStyle name="Komma 8 3 3 2 2" xfId="8982" xr:uid="{00000000-0005-0000-0000-00008C410000}"/>
    <cellStyle name="Komma 8 3 3 2 2 2" xfId="18688" xr:uid="{00000000-0005-0000-0000-00008D410000}"/>
    <cellStyle name="Komma 8 3 3 2 3" xfId="13994" xr:uid="{00000000-0005-0000-0000-00008E410000}"/>
    <cellStyle name="Komma 8 3 3 3" xfId="5550" xr:uid="{00000000-0005-0000-0000-00008F410000}"/>
    <cellStyle name="Komma 8 3 3 3 2" xfId="10698" xr:uid="{00000000-0005-0000-0000-000090410000}"/>
    <cellStyle name="Komma 8 3 3 3 2 2" xfId="20252" xr:uid="{00000000-0005-0000-0000-000091410000}"/>
    <cellStyle name="Komma 8 3 3 3 3" xfId="15560" xr:uid="{00000000-0005-0000-0000-000092410000}"/>
    <cellStyle name="Komma 8 3 3 4" xfId="7266" xr:uid="{00000000-0005-0000-0000-000093410000}"/>
    <cellStyle name="Komma 8 3 3 4 2" xfId="17124" xr:uid="{00000000-0005-0000-0000-000094410000}"/>
    <cellStyle name="Komma 8 3 3 5" xfId="12426" xr:uid="{00000000-0005-0000-0000-000095410000}"/>
    <cellStyle name="Komma 8 3 4" xfId="2970" xr:uid="{00000000-0005-0000-0000-000096410000}"/>
    <cellStyle name="Komma 8 3 4 2" xfId="8124" xr:uid="{00000000-0005-0000-0000-000097410000}"/>
    <cellStyle name="Komma 8 3 4 2 2" xfId="17906" xr:uid="{00000000-0005-0000-0000-000098410000}"/>
    <cellStyle name="Komma 8 3 4 3" xfId="13212" xr:uid="{00000000-0005-0000-0000-000099410000}"/>
    <cellStyle name="Komma 8 3 5" xfId="4692" xr:uid="{00000000-0005-0000-0000-00009A410000}"/>
    <cellStyle name="Komma 8 3 5 2" xfId="9840" xr:uid="{00000000-0005-0000-0000-00009B410000}"/>
    <cellStyle name="Komma 8 3 5 2 2" xfId="19470" xr:uid="{00000000-0005-0000-0000-00009C410000}"/>
    <cellStyle name="Komma 8 3 5 3" xfId="14778" xr:uid="{00000000-0005-0000-0000-00009D410000}"/>
    <cellStyle name="Komma 8 3 6" xfId="6408" xr:uid="{00000000-0005-0000-0000-00009E410000}"/>
    <cellStyle name="Komma 8 3 6 2" xfId="16342" xr:uid="{00000000-0005-0000-0000-00009F410000}"/>
    <cellStyle name="Komma 8 3 7" xfId="11562" xr:uid="{00000000-0005-0000-0000-0000A0410000}"/>
    <cellStyle name="Komma 8 4" xfId="738" xr:uid="{00000000-0005-0000-0000-0000A1410000}"/>
    <cellStyle name="Komma 8 4 2" xfId="2083" xr:uid="{00000000-0005-0000-0000-0000A2410000}"/>
    <cellStyle name="Komma 8 4 2 2" xfId="3834" xr:uid="{00000000-0005-0000-0000-0000A3410000}"/>
    <cellStyle name="Komma 8 4 2 2 2" xfId="8984" xr:uid="{00000000-0005-0000-0000-0000A4410000}"/>
    <cellStyle name="Komma 8 4 2 2 2 2" xfId="18690" xr:uid="{00000000-0005-0000-0000-0000A5410000}"/>
    <cellStyle name="Komma 8 4 2 2 3" xfId="13996" xr:uid="{00000000-0005-0000-0000-0000A6410000}"/>
    <cellStyle name="Komma 8 4 2 3" xfId="5552" xr:uid="{00000000-0005-0000-0000-0000A7410000}"/>
    <cellStyle name="Komma 8 4 2 3 2" xfId="10700" xr:uid="{00000000-0005-0000-0000-0000A8410000}"/>
    <cellStyle name="Komma 8 4 2 3 2 2" xfId="20254" xr:uid="{00000000-0005-0000-0000-0000A9410000}"/>
    <cellStyle name="Komma 8 4 2 3 3" xfId="15562" xr:uid="{00000000-0005-0000-0000-0000AA410000}"/>
    <cellStyle name="Komma 8 4 2 4" xfId="7268" xr:uid="{00000000-0005-0000-0000-0000AB410000}"/>
    <cellStyle name="Komma 8 4 2 4 2" xfId="17126" xr:uid="{00000000-0005-0000-0000-0000AC410000}"/>
    <cellStyle name="Komma 8 4 2 5" xfId="12428" xr:uid="{00000000-0005-0000-0000-0000AD410000}"/>
    <cellStyle name="Komma 8 4 3" xfId="2972" xr:uid="{00000000-0005-0000-0000-0000AE410000}"/>
    <cellStyle name="Komma 8 4 3 2" xfId="8126" xr:uid="{00000000-0005-0000-0000-0000AF410000}"/>
    <cellStyle name="Komma 8 4 3 2 2" xfId="17908" xr:uid="{00000000-0005-0000-0000-0000B0410000}"/>
    <cellStyle name="Komma 8 4 3 3" xfId="13214" xr:uid="{00000000-0005-0000-0000-0000B1410000}"/>
    <cellStyle name="Komma 8 4 4" xfId="4694" xr:uid="{00000000-0005-0000-0000-0000B2410000}"/>
    <cellStyle name="Komma 8 4 4 2" xfId="9842" xr:uid="{00000000-0005-0000-0000-0000B3410000}"/>
    <cellStyle name="Komma 8 4 4 2 2" xfId="19472" xr:uid="{00000000-0005-0000-0000-0000B4410000}"/>
    <cellStyle name="Komma 8 4 4 3" xfId="14780" xr:uid="{00000000-0005-0000-0000-0000B5410000}"/>
    <cellStyle name="Komma 8 4 5" xfId="6410" xr:uid="{00000000-0005-0000-0000-0000B6410000}"/>
    <cellStyle name="Komma 8 4 5 2" xfId="16344" xr:uid="{00000000-0005-0000-0000-0000B7410000}"/>
    <cellStyle name="Komma 8 4 6" xfId="11564" xr:uid="{00000000-0005-0000-0000-0000B8410000}"/>
    <cellStyle name="Komma 8 5" xfId="739" xr:uid="{00000000-0005-0000-0000-0000B9410000}"/>
    <cellStyle name="Komma 8 5 2" xfId="2084" xr:uid="{00000000-0005-0000-0000-0000BA410000}"/>
    <cellStyle name="Komma 8 5 2 2" xfId="3835" xr:uid="{00000000-0005-0000-0000-0000BB410000}"/>
    <cellStyle name="Komma 8 5 2 2 2" xfId="8985" xr:uid="{00000000-0005-0000-0000-0000BC410000}"/>
    <cellStyle name="Komma 8 5 2 2 2 2" xfId="18691" xr:uid="{00000000-0005-0000-0000-0000BD410000}"/>
    <cellStyle name="Komma 8 5 2 2 3" xfId="13997" xr:uid="{00000000-0005-0000-0000-0000BE410000}"/>
    <cellStyle name="Komma 8 5 2 3" xfId="5553" xr:uid="{00000000-0005-0000-0000-0000BF410000}"/>
    <cellStyle name="Komma 8 5 2 3 2" xfId="10701" xr:uid="{00000000-0005-0000-0000-0000C0410000}"/>
    <cellStyle name="Komma 8 5 2 3 2 2" xfId="20255" xr:uid="{00000000-0005-0000-0000-0000C1410000}"/>
    <cellStyle name="Komma 8 5 2 3 3" xfId="15563" xr:uid="{00000000-0005-0000-0000-0000C2410000}"/>
    <cellStyle name="Komma 8 5 2 4" xfId="7269" xr:uid="{00000000-0005-0000-0000-0000C3410000}"/>
    <cellStyle name="Komma 8 5 2 4 2" xfId="17127" xr:uid="{00000000-0005-0000-0000-0000C4410000}"/>
    <cellStyle name="Komma 8 5 2 5" xfId="12429" xr:uid="{00000000-0005-0000-0000-0000C5410000}"/>
    <cellStyle name="Komma 8 5 3" xfId="2973" xr:uid="{00000000-0005-0000-0000-0000C6410000}"/>
    <cellStyle name="Komma 8 5 3 2" xfId="8127" xr:uid="{00000000-0005-0000-0000-0000C7410000}"/>
    <cellStyle name="Komma 8 5 3 2 2" xfId="17909" xr:uid="{00000000-0005-0000-0000-0000C8410000}"/>
    <cellStyle name="Komma 8 5 3 3" xfId="13215" xr:uid="{00000000-0005-0000-0000-0000C9410000}"/>
    <cellStyle name="Komma 8 5 4" xfId="4695" xr:uid="{00000000-0005-0000-0000-0000CA410000}"/>
    <cellStyle name="Komma 8 5 4 2" xfId="9843" xr:uid="{00000000-0005-0000-0000-0000CB410000}"/>
    <cellStyle name="Komma 8 5 4 2 2" xfId="19473" xr:uid="{00000000-0005-0000-0000-0000CC410000}"/>
    <cellStyle name="Komma 8 5 4 3" xfId="14781" xr:uid="{00000000-0005-0000-0000-0000CD410000}"/>
    <cellStyle name="Komma 8 5 5" xfId="6411" xr:uid="{00000000-0005-0000-0000-0000CE410000}"/>
    <cellStyle name="Komma 8 5 5 2" xfId="16345" xr:uid="{00000000-0005-0000-0000-0000CF410000}"/>
    <cellStyle name="Komma 8 5 6" xfId="11565" xr:uid="{00000000-0005-0000-0000-0000D0410000}"/>
    <cellStyle name="Komma 8 6" xfId="2075" xr:uid="{00000000-0005-0000-0000-0000D1410000}"/>
    <cellStyle name="Komma 8 6 2" xfId="3826" xr:uid="{00000000-0005-0000-0000-0000D2410000}"/>
    <cellStyle name="Komma 8 6 2 2" xfId="8976" xr:uid="{00000000-0005-0000-0000-0000D3410000}"/>
    <cellStyle name="Komma 8 6 2 2 2" xfId="18682" xr:uid="{00000000-0005-0000-0000-0000D4410000}"/>
    <cellStyle name="Komma 8 6 2 3" xfId="13988" xr:uid="{00000000-0005-0000-0000-0000D5410000}"/>
    <cellStyle name="Komma 8 6 3" xfId="5544" xr:uid="{00000000-0005-0000-0000-0000D6410000}"/>
    <cellStyle name="Komma 8 6 3 2" xfId="10692" xr:uid="{00000000-0005-0000-0000-0000D7410000}"/>
    <cellStyle name="Komma 8 6 3 2 2" xfId="20246" xr:uid="{00000000-0005-0000-0000-0000D8410000}"/>
    <cellStyle name="Komma 8 6 3 3" xfId="15554" xr:uid="{00000000-0005-0000-0000-0000D9410000}"/>
    <cellStyle name="Komma 8 6 4" xfId="7260" xr:uid="{00000000-0005-0000-0000-0000DA410000}"/>
    <cellStyle name="Komma 8 6 4 2" xfId="17118" xr:uid="{00000000-0005-0000-0000-0000DB410000}"/>
    <cellStyle name="Komma 8 6 5" xfId="12420" xr:uid="{00000000-0005-0000-0000-0000DC410000}"/>
    <cellStyle name="Komma 8 7" xfId="2964" xr:uid="{00000000-0005-0000-0000-0000DD410000}"/>
    <cellStyle name="Komma 8 7 2" xfId="8118" xr:uid="{00000000-0005-0000-0000-0000DE410000}"/>
    <cellStyle name="Komma 8 7 2 2" xfId="17900" xr:uid="{00000000-0005-0000-0000-0000DF410000}"/>
    <cellStyle name="Komma 8 7 3" xfId="13206" xr:uid="{00000000-0005-0000-0000-0000E0410000}"/>
    <cellStyle name="Komma 8 8" xfId="4686" xr:uid="{00000000-0005-0000-0000-0000E1410000}"/>
    <cellStyle name="Komma 8 8 2" xfId="9834" xr:uid="{00000000-0005-0000-0000-0000E2410000}"/>
    <cellStyle name="Komma 8 8 2 2" xfId="19464" xr:uid="{00000000-0005-0000-0000-0000E3410000}"/>
    <cellStyle name="Komma 8 8 3" xfId="14772" xr:uid="{00000000-0005-0000-0000-0000E4410000}"/>
    <cellStyle name="Komma 8 9" xfId="6402" xr:uid="{00000000-0005-0000-0000-0000E5410000}"/>
    <cellStyle name="Komma 8 9 2" xfId="16336" xr:uid="{00000000-0005-0000-0000-0000E6410000}"/>
    <cellStyle name="Komma 9" xfId="740" xr:uid="{00000000-0005-0000-0000-0000E7410000}"/>
    <cellStyle name="Komma 9 10" xfId="11566" xr:uid="{00000000-0005-0000-0000-0000E8410000}"/>
    <cellStyle name="Komma 9 2" xfId="741" xr:uid="{00000000-0005-0000-0000-0000E9410000}"/>
    <cellStyle name="Komma 9 2 2" xfId="742" xr:uid="{00000000-0005-0000-0000-0000EA410000}"/>
    <cellStyle name="Komma 9 2 2 2" xfId="743" xr:uid="{00000000-0005-0000-0000-0000EB410000}"/>
    <cellStyle name="Komma 9 2 2 2 2" xfId="2088" xr:uid="{00000000-0005-0000-0000-0000EC410000}"/>
    <cellStyle name="Komma 9 2 2 2 2 2" xfId="3839" xr:uid="{00000000-0005-0000-0000-0000ED410000}"/>
    <cellStyle name="Komma 9 2 2 2 2 2 2" xfId="8989" xr:uid="{00000000-0005-0000-0000-0000EE410000}"/>
    <cellStyle name="Komma 9 2 2 2 2 2 2 2" xfId="18695" xr:uid="{00000000-0005-0000-0000-0000EF410000}"/>
    <cellStyle name="Komma 9 2 2 2 2 2 3" xfId="14001" xr:uid="{00000000-0005-0000-0000-0000F0410000}"/>
    <cellStyle name="Komma 9 2 2 2 2 3" xfId="5557" xr:uid="{00000000-0005-0000-0000-0000F1410000}"/>
    <cellStyle name="Komma 9 2 2 2 2 3 2" xfId="10705" xr:uid="{00000000-0005-0000-0000-0000F2410000}"/>
    <cellStyle name="Komma 9 2 2 2 2 3 2 2" xfId="20259" xr:uid="{00000000-0005-0000-0000-0000F3410000}"/>
    <cellStyle name="Komma 9 2 2 2 2 3 3" xfId="15567" xr:uid="{00000000-0005-0000-0000-0000F4410000}"/>
    <cellStyle name="Komma 9 2 2 2 2 4" xfId="7273" xr:uid="{00000000-0005-0000-0000-0000F5410000}"/>
    <cellStyle name="Komma 9 2 2 2 2 4 2" xfId="17131" xr:uid="{00000000-0005-0000-0000-0000F6410000}"/>
    <cellStyle name="Komma 9 2 2 2 2 5" xfId="12433" xr:uid="{00000000-0005-0000-0000-0000F7410000}"/>
    <cellStyle name="Komma 9 2 2 2 3" xfId="2977" xr:uid="{00000000-0005-0000-0000-0000F8410000}"/>
    <cellStyle name="Komma 9 2 2 2 3 2" xfId="8131" xr:uid="{00000000-0005-0000-0000-0000F9410000}"/>
    <cellStyle name="Komma 9 2 2 2 3 2 2" xfId="17913" xr:uid="{00000000-0005-0000-0000-0000FA410000}"/>
    <cellStyle name="Komma 9 2 2 2 3 3" xfId="13219" xr:uid="{00000000-0005-0000-0000-0000FB410000}"/>
    <cellStyle name="Komma 9 2 2 2 4" xfId="4699" xr:uid="{00000000-0005-0000-0000-0000FC410000}"/>
    <cellStyle name="Komma 9 2 2 2 4 2" xfId="9847" xr:uid="{00000000-0005-0000-0000-0000FD410000}"/>
    <cellStyle name="Komma 9 2 2 2 4 2 2" xfId="19477" xr:uid="{00000000-0005-0000-0000-0000FE410000}"/>
    <cellStyle name="Komma 9 2 2 2 4 3" xfId="14785" xr:uid="{00000000-0005-0000-0000-0000FF410000}"/>
    <cellStyle name="Komma 9 2 2 2 5" xfId="6415" xr:uid="{00000000-0005-0000-0000-000000420000}"/>
    <cellStyle name="Komma 9 2 2 2 5 2" xfId="16349" xr:uid="{00000000-0005-0000-0000-000001420000}"/>
    <cellStyle name="Komma 9 2 2 2 6" xfId="11569" xr:uid="{00000000-0005-0000-0000-000002420000}"/>
    <cellStyle name="Komma 9 2 2 3" xfId="2087" xr:uid="{00000000-0005-0000-0000-000003420000}"/>
    <cellStyle name="Komma 9 2 2 3 2" xfId="3838" xr:uid="{00000000-0005-0000-0000-000004420000}"/>
    <cellStyle name="Komma 9 2 2 3 2 2" xfId="8988" xr:uid="{00000000-0005-0000-0000-000005420000}"/>
    <cellStyle name="Komma 9 2 2 3 2 2 2" xfId="18694" xr:uid="{00000000-0005-0000-0000-000006420000}"/>
    <cellStyle name="Komma 9 2 2 3 2 3" xfId="14000" xr:uid="{00000000-0005-0000-0000-000007420000}"/>
    <cellStyle name="Komma 9 2 2 3 3" xfId="5556" xr:uid="{00000000-0005-0000-0000-000008420000}"/>
    <cellStyle name="Komma 9 2 2 3 3 2" xfId="10704" xr:uid="{00000000-0005-0000-0000-000009420000}"/>
    <cellStyle name="Komma 9 2 2 3 3 2 2" xfId="20258" xr:uid="{00000000-0005-0000-0000-00000A420000}"/>
    <cellStyle name="Komma 9 2 2 3 3 3" xfId="15566" xr:uid="{00000000-0005-0000-0000-00000B420000}"/>
    <cellStyle name="Komma 9 2 2 3 4" xfId="7272" xr:uid="{00000000-0005-0000-0000-00000C420000}"/>
    <cellStyle name="Komma 9 2 2 3 4 2" xfId="17130" xr:uid="{00000000-0005-0000-0000-00000D420000}"/>
    <cellStyle name="Komma 9 2 2 3 5" xfId="12432" xr:uid="{00000000-0005-0000-0000-00000E420000}"/>
    <cellStyle name="Komma 9 2 2 4" xfId="2976" xr:uid="{00000000-0005-0000-0000-00000F420000}"/>
    <cellStyle name="Komma 9 2 2 4 2" xfId="8130" xr:uid="{00000000-0005-0000-0000-000010420000}"/>
    <cellStyle name="Komma 9 2 2 4 2 2" xfId="17912" xr:uid="{00000000-0005-0000-0000-000011420000}"/>
    <cellStyle name="Komma 9 2 2 4 3" xfId="13218" xr:uid="{00000000-0005-0000-0000-000012420000}"/>
    <cellStyle name="Komma 9 2 2 5" xfId="4698" xr:uid="{00000000-0005-0000-0000-000013420000}"/>
    <cellStyle name="Komma 9 2 2 5 2" xfId="9846" xr:uid="{00000000-0005-0000-0000-000014420000}"/>
    <cellStyle name="Komma 9 2 2 5 2 2" xfId="19476" xr:uid="{00000000-0005-0000-0000-000015420000}"/>
    <cellStyle name="Komma 9 2 2 5 3" xfId="14784" xr:uid="{00000000-0005-0000-0000-000016420000}"/>
    <cellStyle name="Komma 9 2 2 6" xfId="6414" xr:uid="{00000000-0005-0000-0000-000017420000}"/>
    <cellStyle name="Komma 9 2 2 6 2" xfId="16348" xr:uid="{00000000-0005-0000-0000-000018420000}"/>
    <cellStyle name="Komma 9 2 2 7" xfId="11568" xr:uid="{00000000-0005-0000-0000-000019420000}"/>
    <cellStyle name="Komma 9 2 3" xfId="744" xr:uid="{00000000-0005-0000-0000-00001A420000}"/>
    <cellStyle name="Komma 9 2 3 2" xfId="2089" xr:uid="{00000000-0005-0000-0000-00001B420000}"/>
    <cellStyle name="Komma 9 2 3 2 2" xfId="3840" xr:uid="{00000000-0005-0000-0000-00001C420000}"/>
    <cellStyle name="Komma 9 2 3 2 2 2" xfId="8990" xr:uid="{00000000-0005-0000-0000-00001D420000}"/>
    <cellStyle name="Komma 9 2 3 2 2 2 2" xfId="18696" xr:uid="{00000000-0005-0000-0000-00001E420000}"/>
    <cellStyle name="Komma 9 2 3 2 2 3" xfId="14002" xr:uid="{00000000-0005-0000-0000-00001F420000}"/>
    <cellStyle name="Komma 9 2 3 2 3" xfId="5558" xr:uid="{00000000-0005-0000-0000-000020420000}"/>
    <cellStyle name="Komma 9 2 3 2 3 2" xfId="10706" xr:uid="{00000000-0005-0000-0000-000021420000}"/>
    <cellStyle name="Komma 9 2 3 2 3 2 2" xfId="20260" xr:uid="{00000000-0005-0000-0000-000022420000}"/>
    <cellStyle name="Komma 9 2 3 2 3 3" xfId="15568" xr:uid="{00000000-0005-0000-0000-000023420000}"/>
    <cellStyle name="Komma 9 2 3 2 4" xfId="7274" xr:uid="{00000000-0005-0000-0000-000024420000}"/>
    <cellStyle name="Komma 9 2 3 2 4 2" xfId="17132" xr:uid="{00000000-0005-0000-0000-000025420000}"/>
    <cellStyle name="Komma 9 2 3 2 5" xfId="12434" xr:uid="{00000000-0005-0000-0000-000026420000}"/>
    <cellStyle name="Komma 9 2 3 3" xfId="2978" xr:uid="{00000000-0005-0000-0000-000027420000}"/>
    <cellStyle name="Komma 9 2 3 3 2" xfId="8132" xr:uid="{00000000-0005-0000-0000-000028420000}"/>
    <cellStyle name="Komma 9 2 3 3 2 2" xfId="17914" xr:uid="{00000000-0005-0000-0000-000029420000}"/>
    <cellStyle name="Komma 9 2 3 3 3" xfId="13220" xr:uid="{00000000-0005-0000-0000-00002A420000}"/>
    <cellStyle name="Komma 9 2 3 4" xfId="4700" xr:uid="{00000000-0005-0000-0000-00002B420000}"/>
    <cellStyle name="Komma 9 2 3 4 2" xfId="9848" xr:uid="{00000000-0005-0000-0000-00002C420000}"/>
    <cellStyle name="Komma 9 2 3 4 2 2" xfId="19478" xr:uid="{00000000-0005-0000-0000-00002D420000}"/>
    <cellStyle name="Komma 9 2 3 4 3" xfId="14786" xr:uid="{00000000-0005-0000-0000-00002E420000}"/>
    <cellStyle name="Komma 9 2 3 5" xfId="6416" xr:uid="{00000000-0005-0000-0000-00002F420000}"/>
    <cellStyle name="Komma 9 2 3 5 2" xfId="16350" xr:uid="{00000000-0005-0000-0000-000030420000}"/>
    <cellStyle name="Komma 9 2 3 6" xfId="11570" xr:uid="{00000000-0005-0000-0000-000031420000}"/>
    <cellStyle name="Komma 9 2 4" xfId="745" xr:uid="{00000000-0005-0000-0000-000032420000}"/>
    <cellStyle name="Komma 9 2 4 2" xfId="2090" xr:uid="{00000000-0005-0000-0000-000033420000}"/>
    <cellStyle name="Komma 9 2 4 2 2" xfId="3841" xr:uid="{00000000-0005-0000-0000-000034420000}"/>
    <cellStyle name="Komma 9 2 4 2 2 2" xfId="8991" xr:uid="{00000000-0005-0000-0000-000035420000}"/>
    <cellStyle name="Komma 9 2 4 2 2 2 2" xfId="18697" xr:uid="{00000000-0005-0000-0000-000036420000}"/>
    <cellStyle name="Komma 9 2 4 2 2 3" xfId="14003" xr:uid="{00000000-0005-0000-0000-000037420000}"/>
    <cellStyle name="Komma 9 2 4 2 3" xfId="5559" xr:uid="{00000000-0005-0000-0000-000038420000}"/>
    <cellStyle name="Komma 9 2 4 2 3 2" xfId="10707" xr:uid="{00000000-0005-0000-0000-000039420000}"/>
    <cellStyle name="Komma 9 2 4 2 3 2 2" xfId="20261" xr:uid="{00000000-0005-0000-0000-00003A420000}"/>
    <cellStyle name="Komma 9 2 4 2 3 3" xfId="15569" xr:uid="{00000000-0005-0000-0000-00003B420000}"/>
    <cellStyle name="Komma 9 2 4 2 4" xfId="7275" xr:uid="{00000000-0005-0000-0000-00003C420000}"/>
    <cellStyle name="Komma 9 2 4 2 4 2" xfId="17133" xr:uid="{00000000-0005-0000-0000-00003D420000}"/>
    <cellStyle name="Komma 9 2 4 2 5" xfId="12435" xr:uid="{00000000-0005-0000-0000-00003E420000}"/>
    <cellStyle name="Komma 9 2 4 3" xfId="2979" xr:uid="{00000000-0005-0000-0000-00003F420000}"/>
    <cellStyle name="Komma 9 2 4 3 2" xfId="8133" xr:uid="{00000000-0005-0000-0000-000040420000}"/>
    <cellStyle name="Komma 9 2 4 3 2 2" xfId="17915" xr:uid="{00000000-0005-0000-0000-000041420000}"/>
    <cellStyle name="Komma 9 2 4 3 3" xfId="13221" xr:uid="{00000000-0005-0000-0000-000042420000}"/>
    <cellStyle name="Komma 9 2 4 4" xfId="4701" xr:uid="{00000000-0005-0000-0000-000043420000}"/>
    <cellStyle name="Komma 9 2 4 4 2" xfId="9849" xr:uid="{00000000-0005-0000-0000-000044420000}"/>
    <cellStyle name="Komma 9 2 4 4 2 2" xfId="19479" xr:uid="{00000000-0005-0000-0000-000045420000}"/>
    <cellStyle name="Komma 9 2 4 4 3" xfId="14787" xr:uid="{00000000-0005-0000-0000-000046420000}"/>
    <cellStyle name="Komma 9 2 4 5" xfId="6417" xr:uid="{00000000-0005-0000-0000-000047420000}"/>
    <cellStyle name="Komma 9 2 4 5 2" xfId="16351" xr:uid="{00000000-0005-0000-0000-000048420000}"/>
    <cellStyle name="Komma 9 2 4 6" xfId="11571" xr:uid="{00000000-0005-0000-0000-000049420000}"/>
    <cellStyle name="Komma 9 2 5" xfId="2086" xr:uid="{00000000-0005-0000-0000-00004A420000}"/>
    <cellStyle name="Komma 9 2 5 2" xfId="3837" xr:uid="{00000000-0005-0000-0000-00004B420000}"/>
    <cellStyle name="Komma 9 2 5 2 2" xfId="8987" xr:uid="{00000000-0005-0000-0000-00004C420000}"/>
    <cellStyle name="Komma 9 2 5 2 2 2" xfId="18693" xr:uid="{00000000-0005-0000-0000-00004D420000}"/>
    <cellStyle name="Komma 9 2 5 2 3" xfId="13999" xr:uid="{00000000-0005-0000-0000-00004E420000}"/>
    <cellStyle name="Komma 9 2 5 3" xfId="5555" xr:uid="{00000000-0005-0000-0000-00004F420000}"/>
    <cellStyle name="Komma 9 2 5 3 2" xfId="10703" xr:uid="{00000000-0005-0000-0000-000050420000}"/>
    <cellStyle name="Komma 9 2 5 3 2 2" xfId="20257" xr:uid="{00000000-0005-0000-0000-000051420000}"/>
    <cellStyle name="Komma 9 2 5 3 3" xfId="15565" xr:uid="{00000000-0005-0000-0000-000052420000}"/>
    <cellStyle name="Komma 9 2 5 4" xfId="7271" xr:uid="{00000000-0005-0000-0000-000053420000}"/>
    <cellStyle name="Komma 9 2 5 4 2" xfId="17129" xr:uid="{00000000-0005-0000-0000-000054420000}"/>
    <cellStyle name="Komma 9 2 5 5" xfId="12431" xr:uid="{00000000-0005-0000-0000-000055420000}"/>
    <cellStyle name="Komma 9 2 6" xfId="2975" xr:uid="{00000000-0005-0000-0000-000056420000}"/>
    <cellStyle name="Komma 9 2 6 2" xfId="8129" xr:uid="{00000000-0005-0000-0000-000057420000}"/>
    <cellStyle name="Komma 9 2 6 2 2" xfId="17911" xr:uid="{00000000-0005-0000-0000-000058420000}"/>
    <cellStyle name="Komma 9 2 6 3" xfId="13217" xr:uid="{00000000-0005-0000-0000-000059420000}"/>
    <cellStyle name="Komma 9 2 7" xfId="4697" xr:uid="{00000000-0005-0000-0000-00005A420000}"/>
    <cellStyle name="Komma 9 2 7 2" xfId="9845" xr:uid="{00000000-0005-0000-0000-00005B420000}"/>
    <cellStyle name="Komma 9 2 7 2 2" xfId="19475" xr:uid="{00000000-0005-0000-0000-00005C420000}"/>
    <cellStyle name="Komma 9 2 7 3" xfId="14783" xr:uid="{00000000-0005-0000-0000-00005D420000}"/>
    <cellStyle name="Komma 9 2 8" xfId="6413" xr:uid="{00000000-0005-0000-0000-00005E420000}"/>
    <cellStyle name="Komma 9 2 8 2" xfId="16347" xr:uid="{00000000-0005-0000-0000-00005F420000}"/>
    <cellStyle name="Komma 9 2 9" xfId="11567" xr:uid="{00000000-0005-0000-0000-000060420000}"/>
    <cellStyle name="Komma 9 3" xfId="746" xr:uid="{00000000-0005-0000-0000-000061420000}"/>
    <cellStyle name="Komma 9 3 2" xfId="747" xr:uid="{00000000-0005-0000-0000-000062420000}"/>
    <cellStyle name="Komma 9 3 2 2" xfId="2092" xr:uid="{00000000-0005-0000-0000-000063420000}"/>
    <cellStyle name="Komma 9 3 2 2 2" xfId="3843" xr:uid="{00000000-0005-0000-0000-000064420000}"/>
    <cellStyle name="Komma 9 3 2 2 2 2" xfId="8993" xr:uid="{00000000-0005-0000-0000-000065420000}"/>
    <cellStyle name="Komma 9 3 2 2 2 2 2" xfId="18699" xr:uid="{00000000-0005-0000-0000-000066420000}"/>
    <cellStyle name="Komma 9 3 2 2 2 3" xfId="14005" xr:uid="{00000000-0005-0000-0000-000067420000}"/>
    <cellStyle name="Komma 9 3 2 2 3" xfId="5561" xr:uid="{00000000-0005-0000-0000-000068420000}"/>
    <cellStyle name="Komma 9 3 2 2 3 2" xfId="10709" xr:uid="{00000000-0005-0000-0000-000069420000}"/>
    <cellStyle name="Komma 9 3 2 2 3 2 2" xfId="20263" xr:uid="{00000000-0005-0000-0000-00006A420000}"/>
    <cellStyle name="Komma 9 3 2 2 3 3" xfId="15571" xr:uid="{00000000-0005-0000-0000-00006B420000}"/>
    <cellStyle name="Komma 9 3 2 2 4" xfId="7277" xr:uid="{00000000-0005-0000-0000-00006C420000}"/>
    <cellStyle name="Komma 9 3 2 2 4 2" xfId="17135" xr:uid="{00000000-0005-0000-0000-00006D420000}"/>
    <cellStyle name="Komma 9 3 2 2 5" xfId="12437" xr:uid="{00000000-0005-0000-0000-00006E420000}"/>
    <cellStyle name="Komma 9 3 2 3" xfId="2981" xr:uid="{00000000-0005-0000-0000-00006F420000}"/>
    <cellStyle name="Komma 9 3 2 3 2" xfId="8135" xr:uid="{00000000-0005-0000-0000-000070420000}"/>
    <cellStyle name="Komma 9 3 2 3 2 2" xfId="17917" xr:uid="{00000000-0005-0000-0000-000071420000}"/>
    <cellStyle name="Komma 9 3 2 3 3" xfId="13223" xr:uid="{00000000-0005-0000-0000-000072420000}"/>
    <cellStyle name="Komma 9 3 2 4" xfId="4703" xr:uid="{00000000-0005-0000-0000-000073420000}"/>
    <cellStyle name="Komma 9 3 2 4 2" xfId="9851" xr:uid="{00000000-0005-0000-0000-000074420000}"/>
    <cellStyle name="Komma 9 3 2 4 2 2" xfId="19481" xr:uid="{00000000-0005-0000-0000-000075420000}"/>
    <cellStyle name="Komma 9 3 2 4 3" xfId="14789" xr:uid="{00000000-0005-0000-0000-000076420000}"/>
    <cellStyle name="Komma 9 3 2 5" xfId="6419" xr:uid="{00000000-0005-0000-0000-000077420000}"/>
    <cellStyle name="Komma 9 3 2 5 2" xfId="16353" xr:uid="{00000000-0005-0000-0000-000078420000}"/>
    <cellStyle name="Komma 9 3 2 6" xfId="11573" xr:uid="{00000000-0005-0000-0000-000079420000}"/>
    <cellStyle name="Komma 9 3 3" xfId="2091" xr:uid="{00000000-0005-0000-0000-00007A420000}"/>
    <cellStyle name="Komma 9 3 3 2" xfId="3842" xr:uid="{00000000-0005-0000-0000-00007B420000}"/>
    <cellStyle name="Komma 9 3 3 2 2" xfId="8992" xr:uid="{00000000-0005-0000-0000-00007C420000}"/>
    <cellStyle name="Komma 9 3 3 2 2 2" xfId="18698" xr:uid="{00000000-0005-0000-0000-00007D420000}"/>
    <cellStyle name="Komma 9 3 3 2 3" xfId="14004" xr:uid="{00000000-0005-0000-0000-00007E420000}"/>
    <cellStyle name="Komma 9 3 3 3" xfId="5560" xr:uid="{00000000-0005-0000-0000-00007F420000}"/>
    <cellStyle name="Komma 9 3 3 3 2" xfId="10708" xr:uid="{00000000-0005-0000-0000-000080420000}"/>
    <cellStyle name="Komma 9 3 3 3 2 2" xfId="20262" xr:uid="{00000000-0005-0000-0000-000081420000}"/>
    <cellStyle name="Komma 9 3 3 3 3" xfId="15570" xr:uid="{00000000-0005-0000-0000-000082420000}"/>
    <cellStyle name="Komma 9 3 3 4" xfId="7276" xr:uid="{00000000-0005-0000-0000-000083420000}"/>
    <cellStyle name="Komma 9 3 3 4 2" xfId="17134" xr:uid="{00000000-0005-0000-0000-000084420000}"/>
    <cellStyle name="Komma 9 3 3 5" xfId="12436" xr:uid="{00000000-0005-0000-0000-000085420000}"/>
    <cellStyle name="Komma 9 3 4" xfId="2980" xr:uid="{00000000-0005-0000-0000-000086420000}"/>
    <cellStyle name="Komma 9 3 4 2" xfId="8134" xr:uid="{00000000-0005-0000-0000-000087420000}"/>
    <cellStyle name="Komma 9 3 4 2 2" xfId="17916" xr:uid="{00000000-0005-0000-0000-000088420000}"/>
    <cellStyle name="Komma 9 3 4 3" xfId="13222" xr:uid="{00000000-0005-0000-0000-000089420000}"/>
    <cellStyle name="Komma 9 3 5" xfId="4702" xr:uid="{00000000-0005-0000-0000-00008A420000}"/>
    <cellStyle name="Komma 9 3 5 2" xfId="9850" xr:uid="{00000000-0005-0000-0000-00008B420000}"/>
    <cellStyle name="Komma 9 3 5 2 2" xfId="19480" xr:uid="{00000000-0005-0000-0000-00008C420000}"/>
    <cellStyle name="Komma 9 3 5 3" xfId="14788" xr:uid="{00000000-0005-0000-0000-00008D420000}"/>
    <cellStyle name="Komma 9 3 6" xfId="6418" xr:uid="{00000000-0005-0000-0000-00008E420000}"/>
    <cellStyle name="Komma 9 3 6 2" xfId="16352" xr:uid="{00000000-0005-0000-0000-00008F420000}"/>
    <cellStyle name="Komma 9 3 7" xfId="11572" xr:uid="{00000000-0005-0000-0000-000090420000}"/>
    <cellStyle name="Komma 9 4" xfId="748" xr:uid="{00000000-0005-0000-0000-000091420000}"/>
    <cellStyle name="Komma 9 4 2" xfId="2093" xr:uid="{00000000-0005-0000-0000-000092420000}"/>
    <cellStyle name="Komma 9 4 2 2" xfId="3844" xr:uid="{00000000-0005-0000-0000-000093420000}"/>
    <cellStyle name="Komma 9 4 2 2 2" xfId="8994" xr:uid="{00000000-0005-0000-0000-000094420000}"/>
    <cellStyle name="Komma 9 4 2 2 2 2" xfId="18700" xr:uid="{00000000-0005-0000-0000-000095420000}"/>
    <cellStyle name="Komma 9 4 2 2 3" xfId="14006" xr:uid="{00000000-0005-0000-0000-000096420000}"/>
    <cellStyle name="Komma 9 4 2 3" xfId="5562" xr:uid="{00000000-0005-0000-0000-000097420000}"/>
    <cellStyle name="Komma 9 4 2 3 2" xfId="10710" xr:uid="{00000000-0005-0000-0000-000098420000}"/>
    <cellStyle name="Komma 9 4 2 3 2 2" xfId="20264" xr:uid="{00000000-0005-0000-0000-000099420000}"/>
    <cellStyle name="Komma 9 4 2 3 3" xfId="15572" xr:uid="{00000000-0005-0000-0000-00009A420000}"/>
    <cellStyle name="Komma 9 4 2 4" xfId="7278" xr:uid="{00000000-0005-0000-0000-00009B420000}"/>
    <cellStyle name="Komma 9 4 2 4 2" xfId="17136" xr:uid="{00000000-0005-0000-0000-00009C420000}"/>
    <cellStyle name="Komma 9 4 2 5" xfId="12438" xr:uid="{00000000-0005-0000-0000-00009D420000}"/>
    <cellStyle name="Komma 9 4 3" xfId="2982" xr:uid="{00000000-0005-0000-0000-00009E420000}"/>
    <cellStyle name="Komma 9 4 3 2" xfId="8136" xr:uid="{00000000-0005-0000-0000-00009F420000}"/>
    <cellStyle name="Komma 9 4 3 2 2" xfId="17918" xr:uid="{00000000-0005-0000-0000-0000A0420000}"/>
    <cellStyle name="Komma 9 4 3 3" xfId="13224" xr:uid="{00000000-0005-0000-0000-0000A1420000}"/>
    <cellStyle name="Komma 9 4 4" xfId="4704" xr:uid="{00000000-0005-0000-0000-0000A2420000}"/>
    <cellStyle name="Komma 9 4 4 2" xfId="9852" xr:uid="{00000000-0005-0000-0000-0000A3420000}"/>
    <cellStyle name="Komma 9 4 4 2 2" xfId="19482" xr:uid="{00000000-0005-0000-0000-0000A4420000}"/>
    <cellStyle name="Komma 9 4 4 3" xfId="14790" xr:uid="{00000000-0005-0000-0000-0000A5420000}"/>
    <cellStyle name="Komma 9 4 5" xfId="6420" xr:uid="{00000000-0005-0000-0000-0000A6420000}"/>
    <cellStyle name="Komma 9 4 5 2" xfId="16354" xr:uid="{00000000-0005-0000-0000-0000A7420000}"/>
    <cellStyle name="Komma 9 4 6" xfId="11574" xr:uid="{00000000-0005-0000-0000-0000A8420000}"/>
    <cellStyle name="Komma 9 5" xfId="749" xr:uid="{00000000-0005-0000-0000-0000A9420000}"/>
    <cellStyle name="Komma 9 5 2" xfId="2094" xr:uid="{00000000-0005-0000-0000-0000AA420000}"/>
    <cellStyle name="Komma 9 5 2 2" xfId="3845" xr:uid="{00000000-0005-0000-0000-0000AB420000}"/>
    <cellStyle name="Komma 9 5 2 2 2" xfId="8995" xr:uid="{00000000-0005-0000-0000-0000AC420000}"/>
    <cellStyle name="Komma 9 5 2 2 2 2" xfId="18701" xr:uid="{00000000-0005-0000-0000-0000AD420000}"/>
    <cellStyle name="Komma 9 5 2 2 3" xfId="14007" xr:uid="{00000000-0005-0000-0000-0000AE420000}"/>
    <cellStyle name="Komma 9 5 2 3" xfId="5563" xr:uid="{00000000-0005-0000-0000-0000AF420000}"/>
    <cellStyle name="Komma 9 5 2 3 2" xfId="10711" xr:uid="{00000000-0005-0000-0000-0000B0420000}"/>
    <cellStyle name="Komma 9 5 2 3 2 2" xfId="20265" xr:uid="{00000000-0005-0000-0000-0000B1420000}"/>
    <cellStyle name="Komma 9 5 2 3 3" xfId="15573" xr:uid="{00000000-0005-0000-0000-0000B2420000}"/>
    <cellStyle name="Komma 9 5 2 4" xfId="7279" xr:uid="{00000000-0005-0000-0000-0000B3420000}"/>
    <cellStyle name="Komma 9 5 2 4 2" xfId="17137" xr:uid="{00000000-0005-0000-0000-0000B4420000}"/>
    <cellStyle name="Komma 9 5 2 5" xfId="12439" xr:uid="{00000000-0005-0000-0000-0000B5420000}"/>
    <cellStyle name="Komma 9 5 3" xfId="2983" xr:uid="{00000000-0005-0000-0000-0000B6420000}"/>
    <cellStyle name="Komma 9 5 3 2" xfId="8137" xr:uid="{00000000-0005-0000-0000-0000B7420000}"/>
    <cellStyle name="Komma 9 5 3 2 2" xfId="17919" xr:uid="{00000000-0005-0000-0000-0000B8420000}"/>
    <cellStyle name="Komma 9 5 3 3" xfId="13225" xr:uid="{00000000-0005-0000-0000-0000B9420000}"/>
    <cellStyle name="Komma 9 5 4" xfId="4705" xr:uid="{00000000-0005-0000-0000-0000BA420000}"/>
    <cellStyle name="Komma 9 5 4 2" xfId="9853" xr:uid="{00000000-0005-0000-0000-0000BB420000}"/>
    <cellStyle name="Komma 9 5 4 2 2" xfId="19483" xr:uid="{00000000-0005-0000-0000-0000BC420000}"/>
    <cellStyle name="Komma 9 5 4 3" xfId="14791" xr:uid="{00000000-0005-0000-0000-0000BD420000}"/>
    <cellStyle name="Komma 9 5 5" xfId="6421" xr:uid="{00000000-0005-0000-0000-0000BE420000}"/>
    <cellStyle name="Komma 9 5 5 2" xfId="16355" xr:uid="{00000000-0005-0000-0000-0000BF420000}"/>
    <cellStyle name="Komma 9 5 6" xfId="11575" xr:uid="{00000000-0005-0000-0000-0000C0420000}"/>
    <cellStyle name="Komma 9 6" xfId="2085" xr:uid="{00000000-0005-0000-0000-0000C1420000}"/>
    <cellStyle name="Komma 9 6 2" xfId="3836" xr:uid="{00000000-0005-0000-0000-0000C2420000}"/>
    <cellStyle name="Komma 9 6 2 2" xfId="8986" xr:uid="{00000000-0005-0000-0000-0000C3420000}"/>
    <cellStyle name="Komma 9 6 2 2 2" xfId="18692" xr:uid="{00000000-0005-0000-0000-0000C4420000}"/>
    <cellStyle name="Komma 9 6 2 3" xfId="13998" xr:uid="{00000000-0005-0000-0000-0000C5420000}"/>
    <cellStyle name="Komma 9 6 3" xfId="5554" xr:uid="{00000000-0005-0000-0000-0000C6420000}"/>
    <cellStyle name="Komma 9 6 3 2" xfId="10702" xr:uid="{00000000-0005-0000-0000-0000C7420000}"/>
    <cellStyle name="Komma 9 6 3 2 2" xfId="20256" xr:uid="{00000000-0005-0000-0000-0000C8420000}"/>
    <cellStyle name="Komma 9 6 3 3" xfId="15564" xr:uid="{00000000-0005-0000-0000-0000C9420000}"/>
    <cellStyle name="Komma 9 6 4" xfId="7270" xr:uid="{00000000-0005-0000-0000-0000CA420000}"/>
    <cellStyle name="Komma 9 6 4 2" xfId="17128" xr:uid="{00000000-0005-0000-0000-0000CB420000}"/>
    <cellStyle name="Komma 9 6 5" xfId="12430" xr:uid="{00000000-0005-0000-0000-0000CC420000}"/>
    <cellStyle name="Komma 9 7" xfId="2974" xr:uid="{00000000-0005-0000-0000-0000CD420000}"/>
    <cellStyle name="Komma 9 7 2" xfId="8128" xr:uid="{00000000-0005-0000-0000-0000CE420000}"/>
    <cellStyle name="Komma 9 7 2 2" xfId="17910" xr:uid="{00000000-0005-0000-0000-0000CF420000}"/>
    <cellStyle name="Komma 9 7 3" xfId="13216" xr:uid="{00000000-0005-0000-0000-0000D0420000}"/>
    <cellStyle name="Komma 9 8" xfId="4696" xr:uid="{00000000-0005-0000-0000-0000D1420000}"/>
    <cellStyle name="Komma 9 8 2" xfId="9844" xr:uid="{00000000-0005-0000-0000-0000D2420000}"/>
    <cellStyle name="Komma 9 8 2 2" xfId="19474" xr:uid="{00000000-0005-0000-0000-0000D3420000}"/>
    <cellStyle name="Komma 9 8 3" xfId="14782" xr:uid="{00000000-0005-0000-0000-0000D4420000}"/>
    <cellStyle name="Komma 9 9" xfId="6412" xr:uid="{00000000-0005-0000-0000-0000D5420000}"/>
    <cellStyle name="Komma 9 9 2" xfId="16346" xr:uid="{00000000-0005-0000-0000-0000D6420000}"/>
    <cellStyle name="Komma0" xfId="750" xr:uid="{00000000-0005-0000-0000-0000D7420000}"/>
    <cellStyle name="Komma0 2" xfId="11576" xr:uid="{00000000-0005-0000-0000-0000D8420000}"/>
    <cellStyle name="Lien hypertexte" xfId="2271" builtinId="8"/>
    <cellStyle name="Link 10" xfId="751" xr:uid="{00000000-0005-0000-0000-0000DA420000}"/>
    <cellStyle name="Link 11" xfId="752" xr:uid="{00000000-0005-0000-0000-0000DB420000}"/>
    <cellStyle name="Link 12" xfId="753" xr:uid="{00000000-0005-0000-0000-0000DC420000}"/>
    <cellStyle name="Link 2" xfId="754" xr:uid="{00000000-0005-0000-0000-0000DD420000}"/>
    <cellStyle name="Link 2 2" xfId="755" xr:uid="{00000000-0005-0000-0000-0000DE420000}"/>
    <cellStyle name="Link 2 3" xfId="756" xr:uid="{00000000-0005-0000-0000-0000DF420000}"/>
    <cellStyle name="Link 2_40 Fleisch Standard" xfId="757" xr:uid="{00000000-0005-0000-0000-0000E0420000}"/>
    <cellStyle name="Link 3" xfId="758" xr:uid="{00000000-0005-0000-0000-0000E1420000}"/>
    <cellStyle name="Link 4" xfId="759" xr:uid="{00000000-0005-0000-0000-0000E2420000}"/>
    <cellStyle name="Link 5" xfId="760" xr:uid="{00000000-0005-0000-0000-0000E3420000}"/>
    <cellStyle name="Link 6" xfId="761" xr:uid="{00000000-0005-0000-0000-0000E4420000}"/>
    <cellStyle name="Link 7" xfId="762" xr:uid="{00000000-0005-0000-0000-0000E5420000}"/>
    <cellStyle name="Link 8" xfId="763" xr:uid="{00000000-0005-0000-0000-0000E6420000}"/>
    <cellStyle name="Link 9" xfId="764" xr:uid="{00000000-0005-0000-0000-0000E7420000}"/>
    <cellStyle name="Milliers 2" xfId="765" xr:uid="{00000000-0005-0000-0000-0000E8420000}"/>
    <cellStyle name="Milliers 2 10" xfId="766" xr:uid="{00000000-0005-0000-0000-0000E9420000}"/>
    <cellStyle name="Milliers 2 10 2" xfId="2096" xr:uid="{00000000-0005-0000-0000-0000EA420000}"/>
    <cellStyle name="Milliers 2 10 2 2" xfId="3847" xr:uid="{00000000-0005-0000-0000-0000EB420000}"/>
    <cellStyle name="Milliers 2 10 2 2 2" xfId="8997" xr:uid="{00000000-0005-0000-0000-0000EC420000}"/>
    <cellStyle name="Milliers 2 10 2 2 2 2" xfId="18703" xr:uid="{00000000-0005-0000-0000-0000ED420000}"/>
    <cellStyle name="Milliers 2 10 2 2 3" xfId="14009" xr:uid="{00000000-0005-0000-0000-0000EE420000}"/>
    <cellStyle name="Milliers 2 10 2 3" xfId="5565" xr:uid="{00000000-0005-0000-0000-0000EF420000}"/>
    <cellStyle name="Milliers 2 10 2 3 2" xfId="10713" xr:uid="{00000000-0005-0000-0000-0000F0420000}"/>
    <cellStyle name="Milliers 2 10 2 3 2 2" xfId="20267" xr:uid="{00000000-0005-0000-0000-0000F1420000}"/>
    <cellStyle name="Milliers 2 10 2 3 3" xfId="15575" xr:uid="{00000000-0005-0000-0000-0000F2420000}"/>
    <cellStyle name="Milliers 2 10 2 4" xfId="7281" xr:uid="{00000000-0005-0000-0000-0000F3420000}"/>
    <cellStyle name="Milliers 2 10 2 4 2" xfId="17139" xr:uid="{00000000-0005-0000-0000-0000F4420000}"/>
    <cellStyle name="Milliers 2 10 2 5" xfId="12441" xr:uid="{00000000-0005-0000-0000-0000F5420000}"/>
    <cellStyle name="Milliers 2 10 3" xfId="2985" xr:uid="{00000000-0005-0000-0000-0000F6420000}"/>
    <cellStyle name="Milliers 2 10 3 2" xfId="8139" xr:uid="{00000000-0005-0000-0000-0000F7420000}"/>
    <cellStyle name="Milliers 2 10 3 2 2" xfId="17921" xr:uid="{00000000-0005-0000-0000-0000F8420000}"/>
    <cellStyle name="Milliers 2 10 3 3" xfId="13227" xr:uid="{00000000-0005-0000-0000-0000F9420000}"/>
    <cellStyle name="Milliers 2 10 4" xfId="4707" xr:uid="{00000000-0005-0000-0000-0000FA420000}"/>
    <cellStyle name="Milliers 2 10 4 2" xfId="9855" xr:uid="{00000000-0005-0000-0000-0000FB420000}"/>
    <cellStyle name="Milliers 2 10 4 2 2" xfId="19485" xr:uid="{00000000-0005-0000-0000-0000FC420000}"/>
    <cellStyle name="Milliers 2 10 4 3" xfId="14793" xr:uid="{00000000-0005-0000-0000-0000FD420000}"/>
    <cellStyle name="Milliers 2 10 5" xfId="6423" xr:uid="{00000000-0005-0000-0000-0000FE420000}"/>
    <cellStyle name="Milliers 2 10 5 2" xfId="16357" xr:uid="{00000000-0005-0000-0000-0000FF420000}"/>
    <cellStyle name="Milliers 2 10 6" xfId="11578" xr:uid="{00000000-0005-0000-0000-000000430000}"/>
    <cellStyle name="Milliers 2 11" xfId="767" xr:uid="{00000000-0005-0000-0000-000001430000}"/>
    <cellStyle name="Milliers 2 11 2" xfId="2097" xr:uid="{00000000-0005-0000-0000-000002430000}"/>
    <cellStyle name="Milliers 2 11 2 2" xfId="3848" xr:uid="{00000000-0005-0000-0000-000003430000}"/>
    <cellStyle name="Milliers 2 11 2 2 2" xfId="8998" xr:uid="{00000000-0005-0000-0000-000004430000}"/>
    <cellStyle name="Milliers 2 11 2 2 2 2" xfId="18704" xr:uid="{00000000-0005-0000-0000-000005430000}"/>
    <cellStyle name="Milliers 2 11 2 2 3" xfId="14010" xr:uid="{00000000-0005-0000-0000-000006430000}"/>
    <cellStyle name="Milliers 2 11 2 3" xfId="5566" xr:uid="{00000000-0005-0000-0000-000007430000}"/>
    <cellStyle name="Milliers 2 11 2 3 2" xfId="10714" xr:uid="{00000000-0005-0000-0000-000008430000}"/>
    <cellStyle name="Milliers 2 11 2 3 2 2" xfId="20268" xr:uid="{00000000-0005-0000-0000-000009430000}"/>
    <cellStyle name="Milliers 2 11 2 3 3" xfId="15576" xr:uid="{00000000-0005-0000-0000-00000A430000}"/>
    <cellStyle name="Milliers 2 11 2 4" xfId="7282" xr:uid="{00000000-0005-0000-0000-00000B430000}"/>
    <cellStyle name="Milliers 2 11 2 4 2" xfId="17140" xr:uid="{00000000-0005-0000-0000-00000C430000}"/>
    <cellStyle name="Milliers 2 11 2 5" xfId="12442" xr:uid="{00000000-0005-0000-0000-00000D430000}"/>
    <cellStyle name="Milliers 2 11 3" xfId="2986" xr:uid="{00000000-0005-0000-0000-00000E430000}"/>
    <cellStyle name="Milliers 2 11 3 2" xfId="8140" xr:uid="{00000000-0005-0000-0000-00000F430000}"/>
    <cellStyle name="Milliers 2 11 3 2 2" xfId="17922" xr:uid="{00000000-0005-0000-0000-000010430000}"/>
    <cellStyle name="Milliers 2 11 3 3" xfId="13228" xr:uid="{00000000-0005-0000-0000-000011430000}"/>
    <cellStyle name="Milliers 2 11 4" xfId="4708" xr:uid="{00000000-0005-0000-0000-000012430000}"/>
    <cellStyle name="Milliers 2 11 4 2" xfId="9856" xr:uid="{00000000-0005-0000-0000-000013430000}"/>
    <cellStyle name="Milliers 2 11 4 2 2" xfId="19486" xr:uid="{00000000-0005-0000-0000-000014430000}"/>
    <cellStyle name="Milliers 2 11 4 3" xfId="14794" xr:uid="{00000000-0005-0000-0000-000015430000}"/>
    <cellStyle name="Milliers 2 11 5" xfId="6424" xr:uid="{00000000-0005-0000-0000-000016430000}"/>
    <cellStyle name="Milliers 2 11 5 2" xfId="16358" xr:uid="{00000000-0005-0000-0000-000017430000}"/>
    <cellStyle name="Milliers 2 11 6" xfId="11579" xr:uid="{00000000-0005-0000-0000-000018430000}"/>
    <cellStyle name="Milliers 2 12" xfId="2095" xr:uid="{00000000-0005-0000-0000-000019430000}"/>
    <cellStyle name="Milliers 2 12 2" xfId="3846" xr:uid="{00000000-0005-0000-0000-00001A430000}"/>
    <cellStyle name="Milliers 2 12 2 2" xfId="8996" xr:uid="{00000000-0005-0000-0000-00001B430000}"/>
    <cellStyle name="Milliers 2 12 2 2 2" xfId="18702" xr:uid="{00000000-0005-0000-0000-00001C430000}"/>
    <cellStyle name="Milliers 2 12 2 3" xfId="14008" xr:uid="{00000000-0005-0000-0000-00001D430000}"/>
    <cellStyle name="Milliers 2 12 3" xfId="5564" xr:uid="{00000000-0005-0000-0000-00001E430000}"/>
    <cellStyle name="Milliers 2 12 3 2" xfId="10712" xr:uid="{00000000-0005-0000-0000-00001F430000}"/>
    <cellStyle name="Milliers 2 12 3 2 2" xfId="20266" xr:uid="{00000000-0005-0000-0000-000020430000}"/>
    <cellStyle name="Milliers 2 12 3 3" xfId="15574" xr:uid="{00000000-0005-0000-0000-000021430000}"/>
    <cellStyle name="Milliers 2 12 4" xfId="7280" xr:uid="{00000000-0005-0000-0000-000022430000}"/>
    <cellStyle name="Milliers 2 12 4 2" xfId="17138" xr:uid="{00000000-0005-0000-0000-000023430000}"/>
    <cellStyle name="Milliers 2 12 5" xfId="12440" xr:uid="{00000000-0005-0000-0000-000024430000}"/>
    <cellStyle name="Milliers 2 13" xfId="2984" xr:uid="{00000000-0005-0000-0000-000025430000}"/>
    <cellStyle name="Milliers 2 13 2" xfId="8138" xr:uid="{00000000-0005-0000-0000-000026430000}"/>
    <cellStyle name="Milliers 2 13 2 2" xfId="17920" xr:uid="{00000000-0005-0000-0000-000027430000}"/>
    <cellStyle name="Milliers 2 13 3" xfId="13226" xr:uid="{00000000-0005-0000-0000-000028430000}"/>
    <cellStyle name="Milliers 2 14" xfId="4706" xr:uid="{00000000-0005-0000-0000-000029430000}"/>
    <cellStyle name="Milliers 2 14 2" xfId="9854" xr:uid="{00000000-0005-0000-0000-00002A430000}"/>
    <cellStyle name="Milliers 2 14 2 2" xfId="19484" xr:uid="{00000000-0005-0000-0000-00002B430000}"/>
    <cellStyle name="Milliers 2 14 3" xfId="14792" xr:uid="{00000000-0005-0000-0000-00002C430000}"/>
    <cellStyle name="Milliers 2 15" xfId="6422" xr:uid="{00000000-0005-0000-0000-00002D430000}"/>
    <cellStyle name="Milliers 2 15 2" xfId="16356" xr:uid="{00000000-0005-0000-0000-00002E430000}"/>
    <cellStyle name="Milliers 2 16" xfId="11577" xr:uid="{00000000-0005-0000-0000-00002F430000}"/>
    <cellStyle name="Milliers 2 2" xfId="768" xr:uid="{00000000-0005-0000-0000-000030430000}"/>
    <cellStyle name="Milliers 2 2 10" xfId="11580" xr:uid="{00000000-0005-0000-0000-000031430000}"/>
    <cellStyle name="Milliers 2 2 2" xfId="769" xr:uid="{00000000-0005-0000-0000-000032430000}"/>
    <cellStyle name="Milliers 2 2 2 2" xfId="770" xr:uid="{00000000-0005-0000-0000-000033430000}"/>
    <cellStyle name="Milliers 2 2 2 2 2" xfId="771" xr:uid="{00000000-0005-0000-0000-000034430000}"/>
    <cellStyle name="Milliers 2 2 2 2 2 2" xfId="2101" xr:uid="{00000000-0005-0000-0000-000035430000}"/>
    <cellStyle name="Milliers 2 2 2 2 2 2 2" xfId="3852" xr:uid="{00000000-0005-0000-0000-000036430000}"/>
    <cellStyle name="Milliers 2 2 2 2 2 2 2 2" xfId="9002" xr:uid="{00000000-0005-0000-0000-000037430000}"/>
    <cellStyle name="Milliers 2 2 2 2 2 2 2 2 2" xfId="18708" xr:uid="{00000000-0005-0000-0000-000038430000}"/>
    <cellStyle name="Milliers 2 2 2 2 2 2 2 3" xfId="14014" xr:uid="{00000000-0005-0000-0000-000039430000}"/>
    <cellStyle name="Milliers 2 2 2 2 2 2 3" xfId="5570" xr:uid="{00000000-0005-0000-0000-00003A430000}"/>
    <cellStyle name="Milliers 2 2 2 2 2 2 3 2" xfId="10718" xr:uid="{00000000-0005-0000-0000-00003B430000}"/>
    <cellStyle name="Milliers 2 2 2 2 2 2 3 2 2" xfId="20272" xr:uid="{00000000-0005-0000-0000-00003C430000}"/>
    <cellStyle name="Milliers 2 2 2 2 2 2 3 3" xfId="15580" xr:uid="{00000000-0005-0000-0000-00003D430000}"/>
    <cellStyle name="Milliers 2 2 2 2 2 2 4" xfId="7286" xr:uid="{00000000-0005-0000-0000-00003E430000}"/>
    <cellStyle name="Milliers 2 2 2 2 2 2 4 2" xfId="17144" xr:uid="{00000000-0005-0000-0000-00003F430000}"/>
    <cellStyle name="Milliers 2 2 2 2 2 2 5" xfId="12446" xr:uid="{00000000-0005-0000-0000-000040430000}"/>
    <cellStyle name="Milliers 2 2 2 2 2 3" xfId="2990" xr:uid="{00000000-0005-0000-0000-000041430000}"/>
    <cellStyle name="Milliers 2 2 2 2 2 3 2" xfId="8144" xr:uid="{00000000-0005-0000-0000-000042430000}"/>
    <cellStyle name="Milliers 2 2 2 2 2 3 2 2" xfId="17926" xr:uid="{00000000-0005-0000-0000-000043430000}"/>
    <cellStyle name="Milliers 2 2 2 2 2 3 3" xfId="13232" xr:uid="{00000000-0005-0000-0000-000044430000}"/>
    <cellStyle name="Milliers 2 2 2 2 2 4" xfId="4712" xr:uid="{00000000-0005-0000-0000-000045430000}"/>
    <cellStyle name="Milliers 2 2 2 2 2 4 2" xfId="9860" xr:uid="{00000000-0005-0000-0000-000046430000}"/>
    <cellStyle name="Milliers 2 2 2 2 2 4 2 2" xfId="19490" xr:uid="{00000000-0005-0000-0000-000047430000}"/>
    <cellStyle name="Milliers 2 2 2 2 2 4 3" xfId="14798" xr:uid="{00000000-0005-0000-0000-000048430000}"/>
    <cellStyle name="Milliers 2 2 2 2 2 5" xfId="6428" xr:uid="{00000000-0005-0000-0000-000049430000}"/>
    <cellStyle name="Milliers 2 2 2 2 2 5 2" xfId="16362" xr:uid="{00000000-0005-0000-0000-00004A430000}"/>
    <cellStyle name="Milliers 2 2 2 2 2 6" xfId="11583" xr:uid="{00000000-0005-0000-0000-00004B430000}"/>
    <cellStyle name="Milliers 2 2 2 2 3" xfId="2100" xr:uid="{00000000-0005-0000-0000-00004C430000}"/>
    <cellStyle name="Milliers 2 2 2 2 3 2" xfId="3851" xr:uid="{00000000-0005-0000-0000-00004D430000}"/>
    <cellStyle name="Milliers 2 2 2 2 3 2 2" xfId="9001" xr:uid="{00000000-0005-0000-0000-00004E430000}"/>
    <cellStyle name="Milliers 2 2 2 2 3 2 2 2" xfId="18707" xr:uid="{00000000-0005-0000-0000-00004F430000}"/>
    <cellStyle name="Milliers 2 2 2 2 3 2 3" xfId="14013" xr:uid="{00000000-0005-0000-0000-000050430000}"/>
    <cellStyle name="Milliers 2 2 2 2 3 3" xfId="5569" xr:uid="{00000000-0005-0000-0000-000051430000}"/>
    <cellStyle name="Milliers 2 2 2 2 3 3 2" xfId="10717" xr:uid="{00000000-0005-0000-0000-000052430000}"/>
    <cellStyle name="Milliers 2 2 2 2 3 3 2 2" xfId="20271" xr:uid="{00000000-0005-0000-0000-000053430000}"/>
    <cellStyle name="Milliers 2 2 2 2 3 3 3" xfId="15579" xr:uid="{00000000-0005-0000-0000-000054430000}"/>
    <cellStyle name="Milliers 2 2 2 2 3 4" xfId="7285" xr:uid="{00000000-0005-0000-0000-000055430000}"/>
    <cellStyle name="Milliers 2 2 2 2 3 4 2" xfId="17143" xr:uid="{00000000-0005-0000-0000-000056430000}"/>
    <cellStyle name="Milliers 2 2 2 2 3 5" xfId="12445" xr:uid="{00000000-0005-0000-0000-000057430000}"/>
    <cellStyle name="Milliers 2 2 2 2 4" xfId="2989" xr:uid="{00000000-0005-0000-0000-000058430000}"/>
    <cellStyle name="Milliers 2 2 2 2 4 2" xfId="8143" xr:uid="{00000000-0005-0000-0000-000059430000}"/>
    <cellStyle name="Milliers 2 2 2 2 4 2 2" xfId="17925" xr:uid="{00000000-0005-0000-0000-00005A430000}"/>
    <cellStyle name="Milliers 2 2 2 2 4 3" xfId="13231" xr:uid="{00000000-0005-0000-0000-00005B430000}"/>
    <cellStyle name="Milliers 2 2 2 2 5" xfId="4711" xr:uid="{00000000-0005-0000-0000-00005C430000}"/>
    <cellStyle name="Milliers 2 2 2 2 5 2" xfId="9859" xr:uid="{00000000-0005-0000-0000-00005D430000}"/>
    <cellStyle name="Milliers 2 2 2 2 5 2 2" xfId="19489" xr:uid="{00000000-0005-0000-0000-00005E430000}"/>
    <cellStyle name="Milliers 2 2 2 2 5 3" xfId="14797" xr:uid="{00000000-0005-0000-0000-00005F430000}"/>
    <cellStyle name="Milliers 2 2 2 2 6" xfId="6427" xr:uid="{00000000-0005-0000-0000-000060430000}"/>
    <cellStyle name="Milliers 2 2 2 2 6 2" xfId="16361" xr:uid="{00000000-0005-0000-0000-000061430000}"/>
    <cellStyle name="Milliers 2 2 2 2 7" xfId="11582" xr:uid="{00000000-0005-0000-0000-000062430000}"/>
    <cellStyle name="Milliers 2 2 2 3" xfId="772" xr:uid="{00000000-0005-0000-0000-000063430000}"/>
    <cellStyle name="Milliers 2 2 2 3 2" xfId="2102" xr:uid="{00000000-0005-0000-0000-000064430000}"/>
    <cellStyle name="Milliers 2 2 2 3 2 2" xfId="3853" xr:uid="{00000000-0005-0000-0000-000065430000}"/>
    <cellStyle name="Milliers 2 2 2 3 2 2 2" xfId="9003" xr:uid="{00000000-0005-0000-0000-000066430000}"/>
    <cellStyle name="Milliers 2 2 2 3 2 2 2 2" xfId="18709" xr:uid="{00000000-0005-0000-0000-000067430000}"/>
    <cellStyle name="Milliers 2 2 2 3 2 2 3" xfId="14015" xr:uid="{00000000-0005-0000-0000-000068430000}"/>
    <cellStyle name="Milliers 2 2 2 3 2 3" xfId="5571" xr:uid="{00000000-0005-0000-0000-000069430000}"/>
    <cellStyle name="Milliers 2 2 2 3 2 3 2" xfId="10719" xr:uid="{00000000-0005-0000-0000-00006A430000}"/>
    <cellStyle name="Milliers 2 2 2 3 2 3 2 2" xfId="20273" xr:uid="{00000000-0005-0000-0000-00006B430000}"/>
    <cellStyle name="Milliers 2 2 2 3 2 3 3" xfId="15581" xr:uid="{00000000-0005-0000-0000-00006C430000}"/>
    <cellStyle name="Milliers 2 2 2 3 2 4" xfId="7287" xr:uid="{00000000-0005-0000-0000-00006D430000}"/>
    <cellStyle name="Milliers 2 2 2 3 2 4 2" xfId="17145" xr:uid="{00000000-0005-0000-0000-00006E430000}"/>
    <cellStyle name="Milliers 2 2 2 3 2 5" xfId="12447" xr:uid="{00000000-0005-0000-0000-00006F430000}"/>
    <cellStyle name="Milliers 2 2 2 3 3" xfId="2991" xr:uid="{00000000-0005-0000-0000-000070430000}"/>
    <cellStyle name="Milliers 2 2 2 3 3 2" xfId="8145" xr:uid="{00000000-0005-0000-0000-000071430000}"/>
    <cellStyle name="Milliers 2 2 2 3 3 2 2" xfId="17927" xr:uid="{00000000-0005-0000-0000-000072430000}"/>
    <cellStyle name="Milliers 2 2 2 3 3 3" xfId="13233" xr:uid="{00000000-0005-0000-0000-000073430000}"/>
    <cellStyle name="Milliers 2 2 2 3 4" xfId="4713" xr:uid="{00000000-0005-0000-0000-000074430000}"/>
    <cellStyle name="Milliers 2 2 2 3 4 2" xfId="9861" xr:uid="{00000000-0005-0000-0000-000075430000}"/>
    <cellStyle name="Milliers 2 2 2 3 4 2 2" xfId="19491" xr:uid="{00000000-0005-0000-0000-000076430000}"/>
    <cellStyle name="Milliers 2 2 2 3 4 3" xfId="14799" xr:uid="{00000000-0005-0000-0000-000077430000}"/>
    <cellStyle name="Milliers 2 2 2 3 5" xfId="6429" xr:uid="{00000000-0005-0000-0000-000078430000}"/>
    <cellStyle name="Milliers 2 2 2 3 5 2" xfId="16363" xr:uid="{00000000-0005-0000-0000-000079430000}"/>
    <cellStyle name="Milliers 2 2 2 3 6" xfId="11584" xr:uid="{00000000-0005-0000-0000-00007A430000}"/>
    <cellStyle name="Milliers 2 2 2 4" xfId="773" xr:uid="{00000000-0005-0000-0000-00007B430000}"/>
    <cellStyle name="Milliers 2 2 2 4 2" xfId="2103" xr:uid="{00000000-0005-0000-0000-00007C430000}"/>
    <cellStyle name="Milliers 2 2 2 4 2 2" xfId="3854" xr:uid="{00000000-0005-0000-0000-00007D430000}"/>
    <cellStyle name="Milliers 2 2 2 4 2 2 2" xfId="9004" xr:uid="{00000000-0005-0000-0000-00007E430000}"/>
    <cellStyle name="Milliers 2 2 2 4 2 2 2 2" xfId="18710" xr:uid="{00000000-0005-0000-0000-00007F430000}"/>
    <cellStyle name="Milliers 2 2 2 4 2 2 3" xfId="14016" xr:uid="{00000000-0005-0000-0000-000080430000}"/>
    <cellStyle name="Milliers 2 2 2 4 2 3" xfId="5572" xr:uid="{00000000-0005-0000-0000-000081430000}"/>
    <cellStyle name="Milliers 2 2 2 4 2 3 2" xfId="10720" xr:uid="{00000000-0005-0000-0000-000082430000}"/>
    <cellStyle name="Milliers 2 2 2 4 2 3 2 2" xfId="20274" xr:uid="{00000000-0005-0000-0000-000083430000}"/>
    <cellStyle name="Milliers 2 2 2 4 2 3 3" xfId="15582" xr:uid="{00000000-0005-0000-0000-000084430000}"/>
    <cellStyle name="Milliers 2 2 2 4 2 4" xfId="7288" xr:uid="{00000000-0005-0000-0000-000085430000}"/>
    <cellStyle name="Milliers 2 2 2 4 2 4 2" xfId="17146" xr:uid="{00000000-0005-0000-0000-000086430000}"/>
    <cellStyle name="Milliers 2 2 2 4 2 5" xfId="12448" xr:uid="{00000000-0005-0000-0000-000087430000}"/>
    <cellStyle name="Milliers 2 2 2 4 3" xfId="2992" xr:uid="{00000000-0005-0000-0000-000088430000}"/>
    <cellStyle name="Milliers 2 2 2 4 3 2" xfId="8146" xr:uid="{00000000-0005-0000-0000-000089430000}"/>
    <cellStyle name="Milliers 2 2 2 4 3 2 2" xfId="17928" xr:uid="{00000000-0005-0000-0000-00008A430000}"/>
    <cellStyle name="Milliers 2 2 2 4 3 3" xfId="13234" xr:uid="{00000000-0005-0000-0000-00008B430000}"/>
    <cellStyle name="Milliers 2 2 2 4 4" xfId="4714" xr:uid="{00000000-0005-0000-0000-00008C430000}"/>
    <cellStyle name="Milliers 2 2 2 4 4 2" xfId="9862" xr:uid="{00000000-0005-0000-0000-00008D430000}"/>
    <cellStyle name="Milliers 2 2 2 4 4 2 2" xfId="19492" xr:uid="{00000000-0005-0000-0000-00008E430000}"/>
    <cellStyle name="Milliers 2 2 2 4 4 3" xfId="14800" xr:uid="{00000000-0005-0000-0000-00008F430000}"/>
    <cellStyle name="Milliers 2 2 2 4 5" xfId="6430" xr:uid="{00000000-0005-0000-0000-000090430000}"/>
    <cellStyle name="Milliers 2 2 2 4 5 2" xfId="16364" xr:uid="{00000000-0005-0000-0000-000091430000}"/>
    <cellStyle name="Milliers 2 2 2 4 6" xfId="11585" xr:uid="{00000000-0005-0000-0000-000092430000}"/>
    <cellStyle name="Milliers 2 2 2 5" xfId="2099" xr:uid="{00000000-0005-0000-0000-000093430000}"/>
    <cellStyle name="Milliers 2 2 2 5 2" xfId="3850" xr:uid="{00000000-0005-0000-0000-000094430000}"/>
    <cellStyle name="Milliers 2 2 2 5 2 2" xfId="9000" xr:uid="{00000000-0005-0000-0000-000095430000}"/>
    <cellStyle name="Milliers 2 2 2 5 2 2 2" xfId="18706" xr:uid="{00000000-0005-0000-0000-000096430000}"/>
    <cellStyle name="Milliers 2 2 2 5 2 3" xfId="14012" xr:uid="{00000000-0005-0000-0000-000097430000}"/>
    <cellStyle name="Milliers 2 2 2 5 3" xfId="5568" xr:uid="{00000000-0005-0000-0000-000098430000}"/>
    <cellStyle name="Milliers 2 2 2 5 3 2" xfId="10716" xr:uid="{00000000-0005-0000-0000-000099430000}"/>
    <cellStyle name="Milliers 2 2 2 5 3 2 2" xfId="20270" xr:uid="{00000000-0005-0000-0000-00009A430000}"/>
    <cellStyle name="Milliers 2 2 2 5 3 3" xfId="15578" xr:uid="{00000000-0005-0000-0000-00009B430000}"/>
    <cellStyle name="Milliers 2 2 2 5 4" xfId="7284" xr:uid="{00000000-0005-0000-0000-00009C430000}"/>
    <cellStyle name="Milliers 2 2 2 5 4 2" xfId="17142" xr:uid="{00000000-0005-0000-0000-00009D430000}"/>
    <cellStyle name="Milliers 2 2 2 5 5" xfId="12444" xr:uid="{00000000-0005-0000-0000-00009E430000}"/>
    <cellStyle name="Milliers 2 2 2 6" xfId="2988" xr:uid="{00000000-0005-0000-0000-00009F430000}"/>
    <cellStyle name="Milliers 2 2 2 6 2" xfId="8142" xr:uid="{00000000-0005-0000-0000-0000A0430000}"/>
    <cellStyle name="Milliers 2 2 2 6 2 2" xfId="17924" xr:uid="{00000000-0005-0000-0000-0000A1430000}"/>
    <cellStyle name="Milliers 2 2 2 6 3" xfId="13230" xr:uid="{00000000-0005-0000-0000-0000A2430000}"/>
    <cellStyle name="Milliers 2 2 2 7" xfId="4710" xr:uid="{00000000-0005-0000-0000-0000A3430000}"/>
    <cellStyle name="Milliers 2 2 2 7 2" xfId="9858" xr:uid="{00000000-0005-0000-0000-0000A4430000}"/>
    <cellStyle name="Milliers 2 2 2 7 2 2" xfId="19488" xr:uid="{00000000-0005-0000-0000-0000A5430000}"/>
    <cellStyle name="Milliers 2 2 2 7 3" xfId="14796" xr:uid="{00000000-0005-0000-0000-0000A6430000}"/>
    <cellStyle name="Milliers 2 2 2 8" xfId="6426" xr:uid="{00000000-0005-0000-0000-0000A7430000}"/>
    <cellStyle name="Milliers 2 2 2 8 2" xfId="16360" xr:uid="{00000000-0005-0000-0000-0000A8430000}"/>
    <cellStyle name="Milliers 2 2 2 9" xfId="11581" xr:uid="{00000000-0005-0000-0000-0000A9430000}"/>
    <cellStyle name="Milliers 2 2 3" xfId="774" xr:uid="{00000000-0005-0000-0000-0000AA430000}"/>
    <cellStyle name="Milliers 2 2 3 2" xfId="775" xr:uid="{00000000-0005-0000-0000-0000AB430000}"/>
    <cellStyle name="Milliers 2 2 3 2 2" xfId="2105" xr:uid="{00000000-0005-0000-0000-0000AC430000}"/>
    <cellStyle name="Milliers 2 2 3 2 2 2" xfId="3856" xr:uid="{00000000-0005-0000-0000-0000AD430000}"/>
    <cellStyle name="Milliers 2 2 3 2 2 2 2" xfId="9006" xr:uid="{00000000-0005-0000-0000-0000AE430000}"/>
    <cellStyle name="Milliers 2 2 3 2 2 2 2 2" xfId="18712" xr:uid="{00000000-0005-0000-0000-0000AF430000}"/>
    <cellStyle name="Milliers 2 2 3 2 2 2 3" xfId="14018" xr:uid="{00000000-0005-0000-0000-0000B0430000}"/>
    <cellStyle name="Milliers 2 2 3 2 2 3" xfId="5574" xr:uid="{00000000-0005-0000-0000-0000B1430000}"/>
    <cellStyle name="Milliers 2 2 3 2 2 3 2" xfId="10722" xr:uid="{00000000-0005-0000-0000-0000B2430000}"/>
    <cellStyle name="Milliers 2 2 3 2 2 3 2 2" xfId="20276" xr:uid="{00000000-0005-0000-0000-0000B3430000}"/>
    <cellStyle name="Milliers 2 2 3 2 2 3 3" xfId="15584" xr:uid="{00000000-0005-0000-0000-0000B4430000}"/>
    <cellStyle name="Milliers 2 2 3 2 2 4" xfId="7290" xr:uid="{00000000-0005-0000-0000-0000B5430000}"/>
    <cellStyle name="Milliers 2 2 3 2 2 4 2" xfId="17148" xr:uid="{00000000-0005-0000-0000-0000B6430000}"/>
    <cellStyle name="Milliers 2 2 3 2 2 5" xfId="12450" xr:uid="{00000000-0005-0000-0000-0000B7430000}"/>
    <cellStyle name="Milliers 2 2 3 2 3" xfId="2994" xr:uid="{00000000-0005-0000-0000-0000B8430000}"/>
    <cellStyle name="Milliers 2 2 3 2 3 2" xfId="8148" xr:uid="{00000000-0005-0000-0000-0000B9430000}"/>
    <cellStyle name="Milliers 2 2 3 2 3 2 2" xfId="17930" xr:uid="{00000000-0005-0000-0000-0000BA430000}"/>
    <cellStyle name="Milliers 2 2 3 2 3 3" xfId="13236" xr:uid="{00000000-0005-0000-0000-0000BB430000}"/>
    <cellStyle name="Milliers 2 2 3 2 4" xfId="4716" xr:uid="{00000000-0005-0000-0000-0000BC430000}"/>
    <cellStyle name="Milliers 2 2 3 2 4 2" xfId="9864" xr:uid="{00000000-0005-0000-0000-0000BD430000}"/>
    <cellStyle name="Milliers 2 2 3 2 4 2 2" xfId="19494" xr:uid="{00000000-0005-0000-0000-0000BE430000}"/>
    <cellStyle name="Milliers 2 2 3 2 4 3" xfId="14802" xr:uid="{00000000-0005-0000-0000-0000BF430000}"/>
    <cellStyle name="Milliers 2 2 3 2 5" xfId="6432" xr:uid="{00000000-0005-0000-0000-0000C0430000}"/>
    <cellStyle name="Milliers 2 2 3 2 5 2" xfId="16366" xr:uid="{00000000-0005-0000-0000-0000C1430000}"/>
    <cellStyle name="Milliers 2 2 3 2 6" xfId="11587" xr:uid="{00000000-0005-0000-0000-0000C2430000}"/>
    <cellStyle name="Milliers 2 2 3 3" xfId="2104" xr:uid="{00000000-0005-0000-0000-0000C3430000}"/>
    <cellStyle name="Milliers 2 2 3 3 2" xfId="3855" xr:uid="{00000000-0005-0000-0000-0000C4430000}"/>
    <cellStyle name="Milliers 2 2 3 3 2 2" xfId="9005" xr:uid="{00000000-0005-0000-0000-0000C5430000}"/>
    <cellStyle name="Milliers 2 2 3 3 2 2 2" xfId="18711" xr:uid="{00000000-0005-0000-0000-0000C6430000}"/>
    <cellStyle name="Milliers 2 2 3 3 2 3" xfId="14017" xr:uid="{00000000-0005-0000-0000-0000C7430000}"/>
    <cellStyle name="Milliers 2 2 3 3 3" xfId="5573" xr:uid="{00000000-0005-0000-0000-0000C8430000}"/>
    <cellStyle name="Milliers 2 2 3 3 3 2" xfId="10721" xr:uid="{00000000-0005-0000-0000-0000C9430000}"/>
    <cellStyle name="Milliers 2 2 3 3 3 2 2" xfId="20275" xr:uid="{00000000-0005-0000-0000-0000CA430000}"/>
    <cellStyle name="Milliers 2 2 3 3 3 3" xfId="15583" xr:uid="{00000000-0005-0000-0000-0000CB430000}"/>
    <cellStyle name="Milliers 2 2 3 3 4" xfId="7289" xr:uid="{00000000-0005-0000-0000-0000CC430000}"/>
    <cellStyle name="Milliers 2 2 3 3 4 2" xfId="17147" xr:uid="{00000000-0005-0000-0000-0000CD430000}"/>
    <cellStyle name="Milliers 2 2 3 3 5" xfId="12449" xr:uid="{00000000-0005-0000-0000-0000CE430000}"/>
    <cellStyle name="Milliers 2 2 3 4" xfId="2993" xr:uid="{00000000-0005-0000-0000-0000CF430000}"/>
    <cellStyle name="Milliers 2 2 3 4 2" xfId="8147" xr:uid="{00000000-0005-0000-0000-0000D0430000}"/>
    <cellStyle name="Milliers 2 2 3 4 2 2" xfId="17929" xr:uid="{00000000-0005-0000-0000-0000D1430000}"/>
    <cellStyle name="Milliers 2 2 3 4 3" xfId="13235" xr:uid="{00000000-0005-0000-0000-0000D2430000}"/>
    <cellStyle name="Milliers 2 2 3 5" xfId="4715" xr:uid="{00000000-0005-0000-0000-0000D3430000}"/>
    <cellStyle name="Milliers 2 2 3 5 2" xfId="9863" xr:uid="{00000000-0005-0000-0000-0000D4430000}"/>
    <cellStyle name="Milliers 2 2 3 5 2 2" xfId="19493" xr:uid="{00000000-0005-0000-0000-0000D5430000}"/>
    <cellStyle name="Milliers 2 2 3 5 3" xfId="14801" xr:uid="{00000000-0005-0000-0000-0000D6430000}"/>
    <cellStyle name="Milliers 2 2 3 6" xfId="6431" xr:uid="{00000000-0005-0000-0000-0000D7430000}"/>
    <cellStyle name="Milliers 2 2 3 6 2" xfId="16365" xr:uid="{00000000-0005-0000-0000-0000D8430000}"/>
    <cellStyle name="Milliers 2 2 3 7" xfId="11586" xr:uid="{00000000-0005-0000-0000-0000D9430000}"/>
    <cellStyle name="Milliers 2 2 4" xfId="776" xr:uid="{00000000-0005-0000-0000-0000DA430000}"/>
    <cellStyle name="Milliers 2 2 4 2" xfId="2106" xr:uid="{00000000-0005-0000-0000-0000DB430000}"/>
    <cellStyle name="Milliers 2 2 4 2 2" xfId="3857" xr:uid="{00000000-0005-0000-0000-0000DC430000}"/>
    <cellStyle name="Milliers 2 2 4 2 2 2" xfId="9007" xr:uid="{00000000-0005-0000-0000-0000DD430000}"/>
    <cellStyle name="Milliers 2 2 4 2 2 2 2" xfId="18713" xr:uid="{00000000-0005-0000-0000-0000DE430000}"/>
    <cellStyle name="Milliers 2 2 4 2 2 3" xfId="14019" xr:uid="{00000000-0005-0000-0000-0000DF430000}"/>
    <cellStyle name="Milliers 2 2 4 2 3" xfId="5575" xr:uid="{00000000-0005-0000-0000-0000E0430000}"/>
    <cellStyle name="Milliers 2 2 4 2 3 2" xfId="10723" xr:uid="{00000000-0005-0000-0000-0000E1430000}"/>
    <cellStyle name="Milliers 2 2 4 2 3 2 2" xfId="20277" xr:uid="{00000000-0005-0000-0000-0000E2430000}"/>
    <cellStyle name="Milliers 2 2 4 2 3 3" xfId="15585" xr:uid="{00000000-0005-0000-0000-0000E3430000}"/>
    <cellStyle name="Milliers 2 2 4 2 4" xfId="7291" xr:uid="{00000000-0005-0000-0000-0000E4430000}"/>
    <cellStyle name="Milliers 2 2 4 2 4 2" xfId="17149" xr:uid="{00000000-0005-0000-0000-0000E5430000}"/>
    <cellStyle name="Milliers 2 2 4 2 5" xfId="12451" xr:uid="{00000000-0005-0000-0000-0000E6430000}"/>
    <cellStyle name="Milliers 2 2 4 3" xfId="2995" xr:uid="{00000000-0005-0000-0000-0000E7430000}"/>
    <cellStyle name="Milliers 2 2 4 3 2" xfId="8149" xr:uid="{00000000-0005-0000-0000-0000E8430000}"/>
    <cellStyle name="Milliers 2 2 4 3 2 2" xfId="17931" xr:uid="{00000000-0005-0000-0000-0000E9430000}"/>
    <cellStyle name="Milliers 2 2 4 3 3" xfId="13237" xr:uid="{00000000-0005-0000-0000-0000EA430000}"/>
    <cellStyle name="Milliers 2 2 4 4" xfId="4717" xr:uid="{00000000-0005-0000-0000-0000EB430000}"/>
    <cellStyle name="Milliers 2 2 4 4 2" xfId="9865" xr:uid="{00000000-0005-0000-0000-0000EC430000}"/>
    <cellStyle name="Milliers 2 2 4 4 2 2" xfId="19495" xr:uid="{00000000-0005-0000-0000-0000ED430000}"/>
    <cellStyle name="Milliers 2 2 4 4 3" xfId="14803" xr:uid="{00000000-0005-0000-0000-0000EE430000}"/>
    <cellStyle name="Milliers 2 2 4 5" xfId="6433" xr:uid="{00000000-0005-0000-0000-0000EF430000}"/>
    <cellStyle name="Milliers 2 2 4 5 2" xfId="16367" xr:uid="{00000000-0005-0000-0000-0000F0430000}"/>
    <cellStyle name="Milliers 2 2 4 6" xfId="11588" xr:uid="{00000000-0005-0000-0000-0000F1430000}"/>
    <cellStyle name="Milliers 2 2 5" xfId="777" xr:uid="{00000000-0005-0000-0000-0000F2430000}"/>
    <cellStyle name="Milliers 2 2 5 2" xfId="2107" xr:uid="{00000000-0005-0000-0000-0000F3430000}"/>
    <cellStyle name="Milliers 2 2 5 2 2" xfId="3858" xr:uid="{00000000-0005-0000-0000-0000F4430000}"/>
    <cellStyle name="Milliers 2 2 5 2 2 2" xfId="9008" xr:uid="{00000000-0005-0000-0000-0000F5430000}"/>
    <cellStyle name="Milliers 2 2 5 2 2 2 2" xfId="18714" xr:uid="{00000000-0005-0000-0000-0000F6430000}"/>
    <cellStyle name="Milliers 2 2 5 2 2 3" xfId="14020" xr:uid="{00000000-0005-0000-0000-0000F7430000}"/>
    <cellStyle name="Milliers 2 2 5 2 3" xfId="5576" xr:uid="{00000000-0005-0000-0000-0000F8430000}"/>
    <cellStyle name="Milliers 2 2 5 2 3 2" xfId="10724" xr:uid="{00000000-0005-0000-0000-0000F9430000}"/>
    <cellStyle name="Milliers 2 2 5 2 3 2 2" xfId="20278" xr:uid="{00000000-0005-0000-0000-0000FA430000}"/>
    <cellStyle name="Milliers 2 2 5 2 3 3" xfId="15586" xr:uid="{00000000-0005-0000-0000-0000FB430000}"/>
    <cellStyle name="Milliers 2 2 5 2 4" xfId="7292" xr:uid="{00000000-0005-0000-0000-0000FC430000}"/>
    <cellStyle name="Milliers 2 2 5 2 4 2" xfId="17150" xr:uid="{00000000-0005-0000-0000-0000FD430000}"/>
    <cellStyle name="Milliers 2 2 5 2 5" xfId="12452" xr:uid="{00000000-0005-0000-0000-0000FE430000}"/>
    <cellStyle name="Milliers 2 2 5 3" xfId="2996" xr:uid="{00000000-0005-0000-0000-0000FF430000}"/>
    <cellStyle name="Milliers 2 2 5 3 2" xfId="8150" xr:uid="{00000000-0005-0000-0000-000000440000}"/>
    <cellStyle name="Milliers 2 2 5 3 2 2" xfId="17932" xr:uid="{00000000-0005-0000-0000-000001440000}"/>
    <cellStyle name="Milliers 2 2 5 3 3" xfId="13238" xr:uid="{00000000-0005-0000-0000-000002440000}"/>
    <cellStyle name="Milliers 2 2 5 4" xfId="4718" xr:uid="{00000000-0005-0000-0000-000003440000}"/>
    <cellStyle name="Milliers 2 2 5 4 2" xfId="9866" xr:uid="{00000000-0005-0000-0000-000004440000}"/>
    <cellStyle name="Milliers 2 2 5 4 2 2" xfId="19496" xr:uid="{00000000-0005-0000-0000-000005440000}"/>
    <cellStyle name="Milliers 2 2 5 4 3" xfId="14804" xr:uid="{00000000-0005-0000-0000-000006440000}"/>
    <cellStyle name="Milliers 2 2 5 5" xfId="6434" xr:uid="{00000000-0005-0000-0000-000007440000}"/>
    <cellStyle name="Milliers 2 2 5 5 2" xfId="16368" xr:uid="{00000000-0005-0000-0000-000008440000}"/>
    <cellStyle name="Milliers 2 2 5 6" xfId="11589" xr:uid="{00000000-0005-0000-0000-000009440000}"/>
    <cellStyle name="Milliers 2 2 6" xfId="2098" xr:uid="{00000000-0005-0000-0000-00000A440000}"/>
    <cellStyle name="Milliers 2 2 6 2" xfId="3849" xr:uid="{00000000-0005-0000-0000-00000B440000}"/>
    <cellStyle name="Milliers 2 2 6 2 2" xfId="8999" xr:uid="{00000000-0005-0000-0000-00000C440000}"/>
    <cellStyle name="Milliers 2 2 6 2 2 2" xfId="18705" xr:uid="{00000000-0005-0000-0000-00000D440000}"/>
    <cellStyle name="Milliers 2 2 6 2 3" xfId="14011" xr:uid="{00000000-0005-0000-0000-00000E440000}"/>
    <cellStyle name="Milliers 2 2 6 3" xfId="5567" xr:uid="{00000000-0005-0000-0000-00000F440000}"/>
    <cellStyle name="Milliers 2 2 6 3 2" xfId="10715" xr:uid="{00000000-0005-0000-0000-000010440000}"/>
    <cellStyle name="Milliers 2 2 6 3 2 2" xfId="20269" xr:uid="{00000000-0005-0000-0000-000011440000}"/>
    <cellStyle name="Milliers 2 2 6 3 3" xfId="15577" xr:uid="{00000000-0005-0000-0000-000012440000}"/>
    <cellStyle name="Milliers 2 2 6 4" xfId="7283" xr:uid="{00000000-0005-0000-0000-000013440000}"/>
    <cellStyle name="Milliers 2 2 6 4 2" xfId="17141" xr:uid="{00000000-0005-0000-0000-000014440000}"/>
    <cellStyle name="Milliers 2 2 6 5" xfId="12443" xr:uid="{00000000-0005-0000-0000-000015440000}"/>
    <cellStyle name="Milliers 2 2 7" xfId="2987" xr:uid="{00000000-0005-0000-0000-000016440000}"/>
    <cellStyle name="Milliers 2 2 7 2" xfId="8141" xr:uid="{00000000-0005-0000-0000-000017440000}"/>
    <cellStyle name="Milliers 2 2 7 2 2" xfId="17923" xr:uid="{00000000-0005-0000-0000-000018440000}"/>
    <cellStyle name="Milliers 2 2 7 3" xfId="13229" xr:uid="{00000000-0005-0000-0000-000019440000}"/>
    <cellStyle name="Milliers 2 2 8" xfId="4709" xr:uid="{00000000-0005-0000-0000-00001A440000}"/>
    <cellStyle name="Milliers 2 2 8 2" xfId="9857" xr:uid="{00000000-0005-0000-0000-00001B440000}"/>
    <cellStyle name="Milliers 2 2 8 2 2" xfId="19487" xr:uid="{00000000-0005-0000-0000-00001C440000}"/>
    <cellStyle name="Milliers 2 2 8 3" xfId="14795" xr:uid="{00000000-0005-0000-0000-00001D440000}"/>
    <cellStyle name="Milliers 2 2 9" xfId="6425" xr:uid="{00000000-0005-0000-0000-00001E440000}"/>
    <cellStyle name="Milliers 2 2 9 2" xfId="16359" xr:uid="{00000000-0005-0000-0000-00001F440000}"/>
    <cellStyle name="Milliers 2 3" xfId="778" xr:uid="{00000000-0005-0000-0000-000020440000}"/>
    <cellStyle name="Milliers 2 3 10" xfId="11590" xr:uid="{00000000-0005-0000-0000-000021440000}"/>
    <cellStyle name="Milliers 2 3 2" xfId="779" xr:uid="{00000000-0005-0000-0000-000022440000}"/>
    <cellStyle name="Milliers 2 3 2 2" xfId="780" xr:uid="{00000000-0005-0000-0000-000023440000}"/>
    <cellStyle name="Milliers 2 3 2 2 2" xfId="781" xr:uid="{00000000-0005-0000-0000-000024440000}"/>
    <cellStyle name="Milliers 2 3 2 2 2 2" xfId="2111" xr:uid="{00000000-0005-0000-0000-000025440000}"/>
    <cellStyle name="Milliers 2 3 2 2 2 2 2" xfId="3862" xr:uid="{00000000-0005-0000-0000-000026440000}"/>
    <cellStyle name="Milliers 2 3 2 2 2 2 2 2" xfId="9012" xr:uid="{00000000-0005-0000-0000-000027440000}"/>
    <cellStyle name="Milliers 2 3 2 2 2 2 2 2 2" xfId="18718" xr:uid="{00000000-0005-0000-0000-000028440000}"/>
    <cellStyle name="Milliers 2 3 2 2 2 2 2 3" xfId="14024" xr:uid="{00000000-0005-0000-0000-000029440000}"/>
    <cellStyle name="Milliers 2 3 2 2 2 2 3" xfId="5580" xr:uid="{00000000-0005-0000-0000-00002A440000}"/>
    <cellStyle name="Milliers 2 3 2 2 2 2 3 2" xfId="10728" xr:uid="{00000000-0005-0000-0000-00002B440000}"/>
    <cellStyle name="Milliers 2 3 2 2 2 2 3 2 2" xfId="20282" xr:uid="{00000000-0005-0000-0000-00002C440000}"/>
    <cellStyle name="Milliers 2 3 2 2 2 2 3 3" xfId="15590" xr:uid="{00000000-0005-0000-0000-00002D440000}"/>
    <cellStyle name="Milliers 2 3 2 2 2 2 4" xfId="7296" xr:uid="{00000000-0005-0000-0000-00002E440000}"/>
    <cellStyle name="Milliers 2 3 2 2 2 2 4 2" xfId="17154" xr:uid="{00000000-0005-0000-0000-00002F440000}"/>
    <cellStyle name="Milliers 2 3 2 2 2 2 5" xfId="12456" xr:uid="{00000000-0005-0000-0000-000030440000}"/>
    <cellStyle name="Milliers 2 3 2 2 2 3" xfId="3000" xr:uid="{00000000-0005-0000-0000-000031440000}"/>
    <cellStyle name="Milliers 2 3 2 2 2 3 2" xfId="8154" xr:uid="{00000000-0005-0000-0000-000032440000}"/>
    <cellStyle name="Milliers 2 3 2 2 2 3 2 2" xfId="17936" xr:uid="{00000000-0005-0000-0000-000033440000}"/>
    <cellStyle name="Milliers 2 3 2 2 2 3 3" xfId="13242" xr:uid="{00000000-0005-0000-0000-000034440000}"/>
    <cellStyle name="Milliers 2 3 2 2 2 4" xfId="4722" xr:uid="{00000000-0005-0000-0000-000035440000}"/>
    <cellStyle name="Milliers 2 3 2 2 2 4 2" xfId="9870" xr:uid="{00000000-0005-0000-0000-000036440000}"/>
    <cellStyle name="Milliers 2 3 2 2 2 4 2 2" xfId="19500" xr:uid="{00000000-0005-0000-0000-000037440000}"/>
    <cellStyle name="Milliers 2 3 2 2 2 4 3" xfId="14808" xr:uid="{00000000-0005-0000-0000-000038440000}"/>
    <cellStyle name="Milliers 2 3 2 2 2 5" xfId="6438" xr:uid="{00000000-0005-0000-0000-000039440000}"/>
    <cellStyle name="Milliers 2 3 2 2 2 5 2" xfId="16372" xr:uid="{00000000-0005-0000-0000-00003A440000}"/>
    <cellStyle name="Milliers 2 3 2 2 2 6" xfId="11593" xr:uid="{00000000-0005-0000-0000-00003B440000}"/>
    <cellStyle name="Milliers 2 3 2 2 3" xfId="2110" xr:uid="{00000000-0005-0000-0000-00003C440000}"/>
    <cellStyle name="Milliers 2 3 2 2 3 2" xfId="3861" xr:uid="{00000000-0005-0000-0000-00003D440000}"/>
    <cellStyle name="Milliers 2 3 2 2 3 2 2" xfId="9011" xr:uid="{00000000-0005-0000-0000-00003E440000}"/>
    <cellStyle name="Milliers 2 3 2 2 3 2 2 2" xfId="18717" xr:uid="{00000000-0005-0000-0000-00003F440000}"/>
    <cellStyle name="Milliers 2 3 2 2 3 2 3" xfId="14023" xr:uid="{00000000-0005-0000-0000-000040440000}"/>
    <cellStyle name="Milliers 2 3 2 2 3 3" xfId="5579" xr:uid="{00000000-0005-0000-0000-000041440000}"/>
    <cellStyle name="Milliers 2 3 2 2 3 3 2" xfId="10727" xr:uid="{00000000-0005-0000-0000-000042440000}"/>
    <cellStyle name="Milliers 2 3 2 2 3 3 2 2" xfId="20281" xr:uid="{00000000-0005-0000-0000-000043440000}"/>
    <cellStyle name="Milliers 2 3 2 2 3 3 3" xfId="15589" xr:uid="{00000000-0005-0000-0000-000044440000}"/>
    <cellStyle name="Milliers 2 3 2 2 3 4" xfId="7295" xr:uid="{00000000-0005-0000-0000-000045440000}"/>
    <cellStyle name="Milliers 2 3 2 2 3 4 2" xfId="17153" xr:uid="{00000000-0005-0000-0000-000046440000}"/>
    <cellStyle name="Milliers 2 3 2 2 3 5" xfId="12455" xr:uid="{00000000-0005-0000-0000-000047440000}"/>
    <cellStyle name="Milliers 2 3 2 2 4" xfId="2999" xr:uid="{00000000-0005-0000-0000-000048440000}"/>
    <cellStyle name="Milliers 2 3 2 2 4 2" xfId="8153" xr:uid="{00000000-0005-0000-0000-000049440000}"/>
    <cellStyle name="Milliers 2 3 2 2 4 2 2" xfId="17935" xr:uid="{00000000-0005-0000-0000-00004A440000}"/>
    <cellStyle name="Milliers 2 3 2 2 4 3" xfId="13241" xr:uid="{00000000-0005-0000-0000-00004B440000}"/>
    <cellStyle name="Milliers 2 3 2 2 5" xfId="4721" xr:uid="{00000000-0005-0000-0000-00004C440000}"/>
    <cellStyle name="Milliers 2 3 2 2 5 2" xfId="9869" xr:uid="{00000000-0005-0000-0000-00004D440000}"/>
    <cellStyle name="Milliers 2 3 2 2 5 2 2" xfId="19499" xr:uid="{00000000-0005-0000-0000-00004E440000}"/>
    <cellStyle name="Milliers 2 3 2 2 5 3" xfId="14807" xr:uid="{00000000-0005-0000-0000-00004F440000}"/>
    <cellStyle name="Milliers 2 3 2 2 6" xfId="6437" xr:uid="{00000000-0005-0000-0000-000050440000}"/>
    <cellStyle name="Milliers 2 3 2 2 6 2" xfId="16371" xr:uid="{00000000-0005-0000-0000-000051440000}"/>
    <cellStyle name="Milliers 2 3 2 2 7" xfId="11592" xr:uid="{00000000-0005-0000-0000-000052440000}"/>
    <cellStyle name="Milliers 2 3 2 3" xfId="782" xr:uid="{00000000-0005-0000-0000-000053440000}"/>
    <cellStyle name="Milliers 2 3 2 3 2" xfId="2112" xr:uid="{00000000-0005-0000-0000-000054440000}"/>
    <cellStyle name="Milliers 2 3 2 3 2 2" xfId="3863" xr:uid="{00000000-0005-0000-0000-000055440000}"/>
    <cellStyle name="Milliers 2 3 2 3 2 2 2" xfId="9013" xr:uid="{00000000-0005-0000-0000-000056440000}"/>
    <cellStyle name="Milliers 2 3 2 3 2 2 2 2" xfId="18719" xr:uid="{00000000-0005-0000-0000-000057440000}"/>
    <cellStyle name="Milliers 2 3 2 3 2 2 3" xfId="14025" xr:uid="{00000000-0005-0000-0000-000058440000}"/>
    <cellStyle name="Milliers 2 3 2 3 2 3" xfId="5581" xr:uid="{00000000-0005-0000-0000-000059440000}"/>
    <cellStyle name="Milliers 2 3 2 3 2 3 2" xfId="10729" xr:uid="{00000000-0005-0000-0000-00005A440000}"/>
    <cellStyle name="Milliers 2 3 2 3 2 3 2 2" xfId="20283" xr:uid="{00000000-0005-0000-0000-00005B440000}"/>
    <cellStyle name="Milliers 2 3 2 3 2 3 3" xfId="15591" xr:uid="{00000000-0005-0000-0000-00005C440000}"/>
    <cellStyle name="Milliers 2 3 2 3 2 4" xfId="7297" xr:uid="{00000000-0005-0000-0000-00005D440000}"/>
    <cellStyle name="Milliers 2 3 2 3 2 4 2" xfId="17155" xr:uid="{00000000-0005-0000-0000-00005E440000}"/>
    <cellStyle name="Milliers 2 3 2 3 2 5" xfId="12457" xr:uid="{00000000-0005-0000-0000-00005F440000}"/>
    <cellStyle name="Milliers 2 3 2 3 3" xfId="3001" xr:uid="{00000000-0005-0000-0000-000060440000}"/>
    <cellStyle name="Milliers 2 3 2 3 3 2" xfId="8155" xr:uid="{00000000-0005-0000-0000-000061440000}"/>
    <cellStyle name="Milliers 2 3 2 3 3 2 2" xfId="17937" xr:uid="{00000000-0005-0000-0000-000062440000}"/>
    <cellStyle name="Milliers 2 3 2 3 3 3" xfId="13243" xr:uid="{00000000-0005-0000-0000-000063440000}"/>
    <cellStyle name="Milliers 2 3 2 3 4" xfId="4723" xr:uid="{00000000-0005-0000-0000-000064440000}"/>
    <cellStyle name="Milliers 2 3 2 3 4 2" xfId="9871" xr:uid="{00000000-0005-0000-0000-000065440000}"/>
    <cellStyle name="Milliers 2 3 2 3 4 2 2" xfId="19501" xr:uid="{00000000-0005-0000-0000-000066440000}"/>
    <cellStyle name="Milliers 2 3 2 3 4 3" xfId="14809" xr:uid="{00000000-0005-0000-0000-000067440000}"/>
    <cellStyle name="Milliers 2 3 2 3 5" xfId="6439" xr:uid="{00000000-0005-0000-0000-000068440000}"/>
    <cellStyle name="Milliers 2 3 2 3 5 2" xfId="16373" xr:uid="{00000000-0005-0000-0000-000069440000}"/>
    <cellStyle name="Milliers 2 3 2 3 6" xfId="11594" xr:uid="{00000000-0005-0000-0000-00006A440000}"/>
    <cellStyle name="Milliers 2 3 2 4" xfId="783" xr:uid="{00000000-0005-0000-0000-00006B440000}"/>
    <cellStyle name="Milliers 2 3 2 4 2" xfId="2113" xr:uid="{00000000-0005-0000-0000-00006C440000}"/>
    <cellStyle name="Milliers 2 3 2 4 2 2" xfId="3864" xr:uid="{00000000-0005-0000-0000-00006D440000}"/>
    <cellStyle name="Milliers 2 3 2 4 2 2 2" xfId="9014" xr:uid="{00000000-0005-0000-0000-00006E440000}"/>
    <cellStyle name="Milliers 2 3 2 4 2 2 2 2" xfId="18720" xr:uid="{00000000-0005-0000-0000-00006F440000}"/>
    <cellStyle name="Milliers 2 3 2 4 2 2 3" xfId="14026" xr:uid="{00000000-0005-0000-0000-000070440000}"/>
    <cellStyle name="Milliers 2 3 2 4 2 3" xfId="5582" xr:uid="{00000000-0005-0000-0000-000071440000}"/>
    <cellStyle name="Milliers 2 3 2 4 2 3 2" xfId="10730" xr:uid="{00000000-0005-0000-0000-000072440000}"/>
    <cellStyle name="Milliers 2 3 2 4 2 3 2 2" xfId="20284" xr:uid="{00000000-0005-0000-0000-000073440000}"/>
    <cellStyle name="Milliers 2 3 2 4 2 3 3" xfId="15592" xr:uid="{00000000-0005-0000-0000-000074440000}"/>
    <cellStyle name="Milliers 2 3 2 4 2 4" xfId="7298" xr:uid="{00000000-0005-0000-0000-000075440000}"/>
    <cellStyle name="Milliers 2 3 2 4 2 4 2" xfId="17156" xr:uid="{00000000-0005-0000-0000-000076440000}"/>
    <cellStyle name="Milliers 2 3 2 4 2 5" xfId="12458" xr:uid="{00000000-0005-0000-0000-000077440000}"/>
    <cellStyle name="Milliers 2 3 2 4 3" xfId="3002" xr:uid="{00000000-0005-0000-0000-000078440000}"/>
    <cellStyle name="Milliers 2 3 2 4 3 2" xfId="8156" xr:uid="{00000000-0005-0000-0000-000079440000}"/>
    <cellStyle name="Milliers 2 3 2 4 3 2 2" xfId="17938" xr:uid="{00000000-0005-0000-0000-00007A440000}"/>
    <cellStyle name="Milliers 2 3 2 4 3 3" xfId="13244" xr:uid="{00000000-0005-0000-0000-00007B440000}"/>
    <cellStyle name="Milliers 2 3 2 4 4" xfId="4724" xr:uid="{00000000-0005-0000-0000-00007C440000}"/>
    <cellStyle name="Milliers 2 3 2 4 4 2" xfId="9872" xr:uid="{00000000-0005-0000-0000-00007D440000}"/>
    <cellStyle name="Milliers 2 3 2 4 4 2 2" xfId="19502" xr:uid="{00000000-0005-0000-0000-00007E440000}"/>
    <cellStyle name="Milliers 2 3 2 4 4 3" xfId="14810" xr:uid="{00000000-0005-0000-0000-00007F440000}"/>
    <cellStyle name="Milliers 2 3 2 4 5" xfId="6440" xr:uid="{00000000-0005-0000-0000-000080440000}"/>
    <cellStyle name="Milliers 2 3 2 4 5 2" xfId="16374" xr:uid="{00000000-0005-0000-0000-000081440000}"/>
    <cellStyle name="Milliers 2 3 2 4 6" xfId="11595" xr:uid="{00000000-0005-0000-0000-000082440000}"/>
    <cellStyle name="Milliers 2 3 2 5" xfId="2109" xr:uid="{00000000-0005-0000-0000-000083440000}"/>
    <cellStyle name="Milliers 2 3 2 5 2" xfId="3860" xr:uid="{00000000-0005-0000-0000-000084440000}"/>
    <cellStyle name="Milliers 2 3 2 5 2 2" xfId="9010" xr:uid="{00000000-0005-0000-0000-000085440000}"/>
    <cellStyle name="Milliers 2 3 2 5 2 2 2" xfId="18716" xr:uid="{00000000-0005-0000-0000-000086440000}"/>
    <cellStyle name="Milliers 2 3 2 5 2 3" xfId="14022" xr:uid="{00000000-0005-0000-0000-000087440000}"/>
    <cellStyle name="Milliers 2 3 2 5 3" xfId="5578" xr:uid="{00000000-0005-0000-0000-000088440000}"/>
    <cellStyle name="Milliers 2 3 2 5 3 2" xfId="10726" xr:uid="{00000000-0005-0000-0000-000089440000}"/>
    <cellStyle name="Milliers 2 3 2 5 3 2 2" xfId="20280" xr:uid="{00000000-0005-0000-0000-00008A440000}"/>
    <cellStyle name="Milliers 2 3 2 5 3 3" xfId="15588" xr:uid="{00000000-0005-0000-0000-00008B440000}"/>
    <cellStyle name="Milliers 2 3 2 5 4" xfId="7294" xr:uid="{00000000-0005-0000-0000-00008C440000}"/>
    <cellStyle name="Milliers 2 3 2 5 4 2" xfId="17152" xr:uid="{00000000-0005-0000-0000-00008D440000}"/>
    <cellStyle name="Milliers 2 3 2 5 5" xfId="12454" xr:uid="{00000000-0005-0000-0000-00008E440000}"/>
    <cellStyle name="Milliers 2 3 2 6" xfId="2998" xr:uid="{00000000-0005-0000-0000-00008F440000}"/>
    <cellStyle name="Milliers 2 3 2 6 2" xfId="8152" xr:uid="{00000000-0005-0000-0000-000090440000}"/>
    <cellStyle name="Milliers 2 3 2 6 2 2" xfId="17934" xr:uid="{00000000-0005-0000-0000-000091440000}"/>
    <cellStyle name="Milliers 2 3 2 6 3" xfId="13240" xr:uid="{00000000-0005-0000-0000-000092440000}"/>
    <cellStyle name="Milliers 2 3 2 7" xfId="4720" xr:uid="{00000000-0005-0000-0000-000093440000}"/>
    <cellStyle name="Milliers 2 3 2 7 2" xfId="9868" xr:uid="{00000000-0005-0000-0000-000094440000}"/>
    <cellStyle name="Milliers 2 3 2 7 2 2" xfId="19498" xr:uid="{00000000-0005-0000-0000-000095440000}"/>
    <cellStyle name="Milliers 2 3 2 7 3" xfId="14806" xr:uid="{00000000-0005-0000-0000-000096440000}"/>
    <cellStyle name="Milliers 2 3 2 8" xfId="6436" xr:uid="{00000000-0005-0000-0000-000097440000}"/>
    <cellStyle name="Milliers 2 3 2 8 2" xfId="16370" xr:uid="{00000000-0005-0000-0000-000098440000}"/>
    <cellStyle name="Milliers 2 3 2 9" xfId="11591" xr:uid="{00000000-0005-0000-0000-000099440000}"/>
    <cellStyle name="Milliers 2 3 3" xfId="784" xr:uid="{00000000-0005-0000-0000-00009A440000}"/>
    <cellStyle name="Milliers 2 3 3 2" xfId="785" xr:uid="{00000000-0005-0000-0000-00009B440000}"/>
    <cellStyle name="Milliers 2 3 3 2 2" xfId="2115" xr:uid="{00000000-0005-0000-0000-00009C440000}"/>
    <cellStyle name="Milliers 2 3 3 2 2 2" xfId="3866" xr:uid="{00000000-0005-0000-0000-00009D440000}"/>
    <cellStyle name="Milliers 2 3 3 2 2 2 2" xfId="9016" xr:uid="{00000000-0005-0000-0000-00009E440000}"/>
    <cellStyle name="Milliers 2 3 3 2 2 2 2 2" xfId="18722" xr:uid="{00000000-0005-0000-0000-00009F440000}"/>
    <cellStyle name="Milliers 2 3 3 2 2 2 3" xfId="14028" xr:uid="{00000000-0005-0000-0000-0000A0440000}"/>
    <cellStyle name="Milliers 2 3 3 2 2 3" xfId="5584" xr:uid="{00000000-0005-0000-0000-0000A1440000}"/>
    <cellStyle name="Milliers 2 3 3 2 2 3 2" xfId="10732" xr:uid="{00000000-0005-0000-0000-0000A2440000}"/>
    <cellStyle name="Milliers 2 3 3 2 2 3 2 2" xfId="20286" xr:uid="{00000000-0005-0000-0000-0000A3440000}"/>
    <cellStyle name="Milliers 2 3 3 2 2 3 3" xfId="15594" xr:uid="{00000000-0005-0000-0000-0000A4440000}"/>
    <cellStyle name="Milliers 2 3 3 2 2 4" xfId="7300" xr:uid="{00000000-0005-0000-0000-0000A5440000}"/>
    <cellStyle name="Milliers 2 3 3 2 2 4 2" xfId="17158" xr:uid="{00000000-0005-0000-0000-0000A6440000}"/>
    <cellStyle name="Milliers 2 3 3 2 2 5" xfId="12460" xr:uid="{00000000-0005-0000-0000-0000A7440000}"/>
    <cellStyle name="Milliers 2 3 3 2 3" xfId="3004" xr:uid="{00000000-0005-0000-0000-0000A8440000}"/>
    <cellStyle name="Milliers 2 3 3 2 3 2" xfId="8158" xr:uid="{00000000-0005-0000-0000-0000A9440000}"/>
    <cellStyle name="Milliers 2 3 3 2 3 2 2" xfId="17940" xr:uid="{00000000-0005-0000-0000-0000AA440000}"/>
    <cellStyle name="Milliers 2 3 3 2 3 3" xfId="13246" xr:uid="{00000000-0005-0000-0000-0000AB440000}"/>
    <cellStyle name="Milliers 2 3 3 2 4" xfId="4726" xr:uid="{00000000-0005-0000-0000-0000AC440000}"/>
    <cellStyle name="Milliers 2 3 3 2 4 2" xfId="9874" xr:uid="{00000000-0005-0000-0000-0000AD440000}"/>
    <cellStyle name="Milliers 2 3 3 2 4 2 2" xfId="19504" xr:uid="{00000000-0005-0000-0000-0000AE440000}"/>
    <cellStyle name="Milliers 2 3 3 2 4 3" xfId="14812" xr:uid="{00000000-0005-0000-0000-0000AF440000}"/>
    <cellStyle name="Milliers 2 3 3 2 5" xfId="6442" xr:uid="{00000000-0005-0000-0000-0000B0440000}"/>
    <cellStyle name="Milliers 2 3 3 2 5 2" xfId="16376" xr:uid="{00000000-0005-0000-0000-0000B1440000}"/>
    <cellStyle name="Milliers 2 3 3 2 6" xfId="11597" xr:uid="{00000000-0005-0000-0000-0000B2440000}"/>
    <cellStyle name="Milliers 2 3 3 3" xfId="2114" xr:uid="{00000000-0005-0000-0000-0000B3440000}"/>
    <cellStyle name="Milliers 2 3 3 3 2" xfId="3865" xr:uid="{00000000-0005-0000-0000-0000B4440000}"/>
    <cellStyle name="Milliers 2 3 3 3 2 2" xfId="9015" xr:uid="{00000000-0005-0000-0000-0000B5440000}"/>
    <cellStyle name="Milliers 2 3 3 3 2 2 2" xfId="18721" xr:uid="{00000000-0005-0000-0000-0000B6440000}"/>
    <cellStyle name="Milliers 2 3 3 3 2 3" xfId="14027" xr:uid="{00000000-0005-0000-0000-0000B7440000}"/>
    <cellStyle name="Milliers 2 3 3 3 3" xfId="5583" xr:uid="{00000000-0005-0000-0000-0000B8440000}"/>
    <cellStyle name="Milliers 2 3 3 3 3 2" xfId="10731" xr:uid="{00000000-0005-0000-0000-0000B9440000}"/>
    <cellStyle name="Milliers 2 3 3 3 3 2 2" xfId="20285" xr:uid="{00000000-0005-0000-0000-0000BA440000}"/>
    <cellStyle name="Milliers 2 3 3 3 3 3" xfId="15593" xr:uid="{00000000-0005-0000-0000-0000BB440000}"/>
    <cellStyle name="Milliers 2 3 3 3 4" xfId="7299" xr:uid="{00000000-0005-0000-0000-0000BC440000}"/>
    <cellStyle name="Milliers 2 3 3 3 4 2" xfId="17157" xr:uid="{00000000-0005-0000-0000-0000BD440000}"/>
    <cellStyle name="Milliers 2 3 3 3 5" xfId="12459" xr:uid="{00000000-0005-0000-0000-0000BE440000}"/>
    <cellStyle name="Milliers 2 3 3 4" xfId="3003" xr:uid="{00000000-0005-0000-0000-0000BF440000}"/>
    <cellStyle name="Milliers 2 3 3 4 2" xfId="8157" xr:uid="{00000000-0005-0000-0000-0000C0440000}"/>
    <cellStyle name="Milliers 2 3 3 4 2 2" xfId="17939" xr:uid="{00000000-0005-0000-0000-0000C1440000}"/>
    <cellStyle name="Milliers 2 3 3 4 3" xfId="13245" xr:uid="{00000000-0005-0000-0000-0000C2440000}"/>
    <cellStyle name="Milliers 2 3 3 5" xfId="4725" xr:uid="{00000000-0005-0000-0000-0000C3440000}"/>
    <cellStyle name="Milliers 2 3 3 5 2" xfId="9873" xr:uid="{00000000-0005-0000-0000-0000C4440000}"/>
    <cellStyle name="Milliers 2 3 3 5 2 2" xfId="19503" xr:uid="{00000000-0005-0000-0000-0000C5440000}"/>
    <cellStyle name="Milliers 2 3 3 5 3" xfId="14811" xr:uid="{00000000-0005-0000-0000-0000C6440000}"/>
    <cellStyle name="Milliers 2 3 3 6" xfId="6441" xr:uid="{00000000-0005-0000-0000-0000C7440000}"/>
    <cellStyle name="Milliers 2 3 3 6 2" xfId="16375" xr:uid="{00000000-0005-0000-0000-0000C8440000}"/>
    <cellStyle name="Milliers 2 3 3 7" xfId="11596" xr:uid="{00000000-0005-0000-0000-0000C9440000}"/>
    <cellStyle name="Milliers 2 3 4" xfId="786" xr:uid="{00000000-0005-0000-0000-0000CA440000}"/>
    <cellStyle name="Milliers 2 3 4 2" xfId="2116" xr:uid="{00000000-0005-0000-0000-0000CB440000}"/>
    <cellStyle name="Milliers 2 3 4 2 2" xfId="3867" xr:uid="{00000000-0005-0000-0000-0000CC440000}"/>
    <cellStyle name="Milliers 2 3 4 2 2 2" xfId="9017" xr:uid="{00000000-0005-0000-0000-0000CD440000}"/>
    <cellStyle name="Milliers 2 3 4 2 2 2 2" xfId="18723" xr:uid="{00000000-0005-0000-0000-0000CE440000}"/>
    <cellStyle name="Milliers 2 3 4 2 2 3" xfId="14029" xr:uid="{00000000-0005-0000-0000-0000CF440000}"/>
    <cellStyle name="Milliers 2 3 4 2 3" xfId="5585" xr:uid="{00000000-0005-0000-0000-0000D0440000}"/>
    <cellStyle name="Milliers 2 3 4 2 3 2" xfId="10733" xr:uid="{00000000-0005-0000-0000-0000D1440000}"/>
    <cellStyle name="Milliers 2 3 4 2 3 2 2" xfId="20287" xr:uid="{00000000-0005-0000-0000-0000D2440000}"/>
    <cellStyle name="Milliers 2 3 4 2 3 3" xfId="15595" xr:uid="{00000000-0005-0000-0000-0000D3440000}"/>
    <cellStyle name="Milliers 2 3 4 2 4" xfId="7301" xr:uid="{00000000-0005-0000-0000-0000D4440000}"/>
    <cellStyle name="Milliers 2 3 4 2 4 2" xfId="17159" xr:uid="{00000000-0005-0000-0000-0000D5440000}"/>
    <cellStyle name="Milliers 2 3 4 2 5" xfId="12461" xr:uid="{00000000-0005-0000-0000-0000D6440000}"/>
    <cellStyle name="Milliers 2 3 4 3" xfId="3005" xr:uid="{00000000-0005-0000-0000-0000D7440000}"/>
    <cellStyle name="Milliers 2 3 4 3 2" xfId="8159" xr:uid="{00000000-0005-0000-0000-0000D8440000}"/>
    <cellStyle name="Milliers 2 3 4 3 2 2" xfId="17941" xr:uid="{00000000-0005-0000-0000-0000D9440000}"/>
    <cellStyle name="Milliers 2 3 4 3 3" xfId="13247" xr:uid="{00000000-0005-0000-0000-0000DA440000}"/>
    <cellStyle name="Milliers 2 3 4 4" xfId="4727" xr:uid="{00000000-0005-0000-0000-0000DB440000}"/>
    <cellStyle name="Milliers 2 3 4 4 2" xfId="9875" xr:uid="{00000000-0005-0000-0000-0000DC440000}"/>
    <cellStyle name="Milliers 2 3 4 4 2 2" xfId="19505" xr:uid="{00000000-0005-0000-0000-0000DD440000}"/>
    <cellStyle name="Milliers 2 3 4 4 3" xfId="14813" xr:uid="{00000000-0005-0000-0000-0000DE440000}"/>
    <cellStyle name="Milliers 2 3 4 5" xfId="6443" xr:uid="{00000000-0005-0000-0000-0000DF440000}"/>
    <cellStyle name="Milliers 2 3 4 5 2" xfId="16377" xr:uid="{00000000-0005-0000-0000-0000E0440000}"/>
    <cellStyle name="Milliers 2 3 4 6" xfId="11598" xr:uid="{00000000-0005-0000-0000-0000E1440000}"/>
    <cellStyle name="Milliers 2 3 5" xfId="787" xr:uid="{00000000-0005-0000-0000-0000E2440000}"/>
    <cellStyle name="Milliers 2 3 5 2" xfId="2117" xr:uid="{00000000-0005-0000-0000-0000E3440000}"/>
    <cellStyle name="Milliers 2 3 5 2 2" xfId="3868" xr:uid="{00000000-0005-0000-0000-0000E4440000}"/>
    <cellStyle name="Milliers 2 3 5 2 2 2" xfId="9018" xr:uid="{00000000-0005-0000-0000-0000E5440000}"/>
    <cellStyle name="Milliers 2 3 5 2 2 2 2" xfId="18724" xr:uid="{00000000-0005-0000-0000-0000E6440000}"/>
    <cellStyle name="Milliers 2 3 5 2 2 3" xfId="14030" xr:uid="{00000000-0005-0000-0000-0000E7440000}"/>
    <cellStyle name="Milliers 2 3 5 2 3" xfId="5586" xr:uid="{00000000-0005-0000-0000-0000E8440000}"/>
    <cellStyle name="Milliers 2 3 5 2 3 2" xfId="10734" xr:uid="{00000000-0005-0000-0000-0000E9440000}"/>
    <cellStyle name="Milliers 2 3 5 2 3 2 2" xfId="20288" xr:uid="{00000000-0005-0000-0000-0000EA440000}"/>
    <cellStyle name="Milliers 2 3 5 2 3 3" xfId="15596" xr:uid="{00000000-0005-0000-0000-0000EB440000}"/>
    <cellStyle name="Milliers 2 3 5 2 4" xfId="7302" xr:uid="{00000000-0005-0000-0000-0000EC440000}"/>
    <cellStyle name="Milliers 2 3 5 2 4 2" xfId="17160" xr:uid="{00000000-0005-0000-0000-0000ED440000}"/>
    <cellStyle name="Milliers 2 3 5 2 5" xfId="12462" xr:uid="{00000000-0005-0000-0000-0000EE440000}"/>
    <cellStyle name="Milliers 2 3 5 3" xfId="3006" xr:uid="{00000000-0005-0000-0000-0000EF440000}"/>
    <cellStyle name="Milliers 2 3 5 3 2" xfId="8160" xr:uid="{00000000-0005-0000-0000-0000F0440000}"/>
    <cellStyle name="Milliers 2 3 5 3 2 2" xfId="17942" xr:uid="{00000000-0005-0000-0000-0000F1440000}"/>
    <cellStyle name="Milliers 2 3 5 3 3" xfId="13248" xr:uid="{00000000-0005-0000-0000-0000F2440000}"/>
    <cellStyle name="Milliers 2 3 5 4" xfId="4728" xr:uid="{00000000-0005-0000-0000-0000F3440000}"/>
    <cellStyle name="Milliers 2 3 5 4 2" xfId="9876" xr:uid="{00000000-0005-0000-0000-0000F4440000}"/>
    <cellStyle name="Milliers 2 3 5 4 2 2" xfId="19506" xr:uid="{00000000-0005-0000-0000-0000F5440000}"/>
    <cellStyle name="Milliers 2 3 5 4 3" xfId="14814" xr:uid="{00000000-0005-0000-0000-0000F6440000}"/>
    <cellStyle name="Milliers 2 3 5 5" xfId="6444" xr:uid="{00000000-0005-0000-0000-0000F7440000}"/>
    <cellStyle name="Milliers 2 3 5 5 2" xfId="16378" xr:uid="{00000000-0005-0000-0000-0000F8440000}"/>
    <cellStyle name="Milliers 2 3 5 6" xfId="11599" xr:uid="{00000000-0005-0000-0000-0000F9440000}"/>
    <cellStyle name="Milliers 2 3 6" xfId="2108" xr:uid="{00000000-0005-0000-0000-0000FA440000}"/>
    <cellStyle name="Milliers 2 3 6 2" xfId="3859" xr:uid="{00000000-0005-0000-0000-0000FB440000}"/>
    <cellStyle name="Milliers 2 3 6 2 2" xfId="9009" xr:uid="{00000000-0005-0000-0000-0000FC440000}"/>
    <cellStyle name="Milliers 2 3 6 2 2 2" xfId="18715" xr:uid="{00000000-0005-0000-0000-0000FD440000}"/>
    <cellStyle name="Milliers 2 3 6 2 3" xfId="14021" xr:uid="{00000000-0005-0000-0000-0000FE440000}"/>
    <cellStyle name="Milliers 2 3 6 3" xfId="5577" xr:uid="{00000000-0005-0000-0000-0000FF440000}"/>
    <cellStyle name="Milliers 2 3 6 3 2" xfId="10725" xr:uid="{00000000-0005-0000-0000-000000450000}"/>
    <cellStyle name="Milliers 2 3 6 3 2 2" xfId="20279" xr:uid="{00000000-0005-0000-0000-000001450000}"/>
    <cellStyle name="Milliers 2 3 6 3 3" xfId="15587" xr:uid="{00000000-0005-0000-0000-000002450000}"/>
    <cellStyle name="Milliers 2 3 6 4" xfId="7293" xr:uid="{00000000-0005-0000-0000-000003450000}"/>
    <cellStyle name="Milliers 2 3 6 4 2" xfId="17151" xr:uid="{00000000-0005-0000-0000-000004450000}"/>
    <cellStyle name="Milliers 2 3 6 5" xfId="12453" xr:uid="{00000000-0005-0000-0000-000005450000}"/>
    <cellStyle name="Milliers 2 3 7" xfId="2997" xr:uid="{00000000-0005-0000-0000-000006450000}"/>
    <cellStyle name="Milliers 2 3 7 2" xfId="8151" xr:uid="{00000000-0005-0000-0000-000007450000}"/>
    <cellStyle name="Milliers 2 3 7 2 2" xfId="17933" xr:uid="{00000000-0005-0000-0000-000008450000}"/>
    <cellStyle name="Milliers 2 3 7 3" xfId="13239" xr:uid="{00000000-0005-0000-0000-000009450000}"/>
    <cellStyle name="Milliers 2 3 8" xfId="4719" xr:uid="{00000000-0005-0000-0000-00000A450000}"/>
    <cellStyle name="Milliers 2 3 8 2" xfId="9867" xr:uid="{00000000-0005-0000-0000-00000B450000}"/>
    <cellStyle name="Milliers 2 3 8 2 2" xfId="19497" xr:uid="{00000000-0005-0000-0000-00000C450000}"/>
    <cellStyle name="Milliers 2 3 8 3" xfId="14805" xr:uid="{00000000-0005-0000-0000-00000D450000}"/>
    <cellStyle name="Milliers 2 3 9" xfId="6435" xr:uid="{00000000-0005-0000-0000-00000E450000}"/>
    <cellStyle name="Milliers 2 3 9 2" xfId="16369" xr:uid="{00000000-0005-0000-0000-00000F450000}"/>
    <cellStyle name="Milliers 2 4" xfId="788" xr:uid="{00000000-0005-0000-0000-000010450000}"/>
    <cellStyle name="Milliers 2 4 10" xfId="11600" xr:uid="{00000000-0005-0000-0000-000011450000}"/>
    <cellStyle name="Milliers 2 4 2" xfId="789" xr:uid="{00000000-0005-0000-0000-000012450000}"/>
    <cellStyle name="Milliers 2 4 2 2" xfId="790" xr:uid="{00000000-0005-0000-0000-000013450000}"/>
    <cellStyle name="Milliers 2 4 2 2 2" xfId="791" xr:uid="{00000000-0005-0000-0000-000014450000}"/>
    <cellStyle name="Milliers 2 4 2 2 2 2" xfId="2121" xr:uid="{00000000-0005-0000-0000-000015450000}"/>
    <cellStyle name="Milliers 2 4 2 2 2 2 2" xfId="3872" xr:uid="{00000000-0005-0000-0000-000016450000}"/>
    <cellStyle name="Milliers 2 4 2 2 2 2 2 2" xfId="9022" xr:uid="{00000000-0005-0000-0000-000017450000}"/>
    <cellStyle name="Milliers 2 4 2 2 2 2 2 2 2" xfId="18728" xr:uid="{00000000-0005-0000-0000-000018450000}"/>
    <cellStyle name="Milliers 2 4 2 2 2 2 2 3" xfId="14034" xr:uid="{00000000-0005-0000-0000-000019450000}"/>
    <cellStyle name="Milliers 2 4 2 2 2 2 3" xfId="5590" xr:uid="{00000000-0005-0000-0000-00001A450000}"/>
    <cellStyle name="Milliers 2 4 2 2 2 2 3 2" xfId="10738" xr:uid="{00000000-0005-0000-0000-00001B450000}"/>
    <cellStyle name="Milliers 2 4 2 2 2 2 3 2 2" xfId="20292" xr:uid="{00000000-0005-0000-0000-00001C450000}"/>
    <cellStyle name="Milliers 2 4 2 2 2 2 3 3" xfId="15600" xr:uid="{00000000-0005-0000-0000-00001D450000}"/>
    <cellStyle name="Milliers 2 4 2 2 2 2 4" xfId="7306" xr:uid="{00000000-0005-0000-0000-00001E450000}"/>
    <cellStyle name="Milliers 2 4 2 2 2 2 4 2" xfId="17164" xr:uid="{00000000-0005-0000-0000-00001F450000}"/>
    <cellStyle name="Milliers 2 4 2 2 2 2 5" xfId="12466" xr:uid="{00000000-0005-0000-0000-000020450000}"/>
    <cellStyle name="Milliers 2 4 2 2 2 3" xfId="3010" xr:uid="{00000000-0005-0000-0000-000021450000}"/>
    <cellStyle name="Milliers 2 4 2 2 2 3 2" xfId="8164" xr:uid="{00000000-0005-0000-0000-000022450000}"/>
    <cellStyle name="Milliers 2 4 2 2 2 3 2 2" xfId="17946" xr:uid="{00000000-0005-0000-0000-000023450000}"/>
    <cellStyle name="Milliers 2 4 2 2 2 3 3" xfId="13252" xr:uid="{00000000-0005-0000-0000-000024450000}"/>
    <cellStyle name="Milliers 2 4 2 2 2 4" xfId="4732" xr:uid="{00000000-0005-0000-0000-000025450000}"/>
    <cellStyle name="Milliers 2 4 2 2 2 4 2" xfId="9880" xr:uid="{00000000-0005-0000-0000-000026450000}"/>
    <cellStyle name="Milliers 2 4 2 2 2 4 2 2" xfId="19510" xr:uid="{00000000-0005-0000-0000-000027450000}"/>
    <cellStyle name="Milliers 2 4 2 2 2 4 3" xfId="14818" xr:uid="{00000000-0005-0000-0000-000028450000}"/>
    <cellStyle name="Milliers 2 4 2 2 2 5" xfId="6448" xr:uid="{00000000-0005-0000-0000-000029450000}"/>
    <cellStyle name="Milliers 2 4 2 2 2 5 2" xfId="16382" xr:uid="{00000000-0005-0000-0000-00002A450000}"/>
    <cellStyle name="Milliers 2 4 2 2 2 6" xfId="11603" xr:uid="{00000000-0005-0000-0000-00002B450000}"/>
    <cellStyle name="Milliers 2 4 2 2 3" xfId="2120" xr:uid="{00000000-0005-0000-0000-00002C450000}"/>
    <cellStyle name="Milliers 2 4 2 2 3 2" xfId="3871" xr:uid="{00000000-0005-0000-0000-00002D450000}"/>
    <cellStyle name="Milliers 2 4 2 2 3 2 2" xfId="9021" xr:uid="{00000000-0005-0000-0000-00002E450000}"/>
    <cellStyle name="Milliers 2 4 2 2 3 2 2 2" xfId="18727" xr:uid="{00000000-0005-0000-0000-00002F450000}"/>
    <cellStyle name="Milliers 2 4 2 2 3 2 3" xfId="14033" xr:uid="{00000000-0005-0000-0000-000030450000}"/>
    <cellStyle name="Milliers 2 4 2 2 3 3" xfId="5589" xr:uid="{00000000-0005-0000-0000-000031450000}"/>
    <cellStyle name="Milliers 2 4 2 2 3 3 2" xfId="10737" xr:uid="{00000000-0005-0000-0000-000032450000}"/>
    <cellStyle name="Milliers 2 4 2 2 3 3 2 2" xfId="20291" xr:uid="{00000000-0005-0000-0000-000033450000}"/>
    <cellStyle name="Milliers 2 4 2 2 3 3 3" xfId="15599" xr:uid="{00000000-0005-0000-0000-000034450000}"/>
    <cellStyle name="Milliers 2 4 2 2 3 4" xfId="7305" xr:uid="{00000000-0005-0000-0000-000035450000}"/>
    <cellStyle name="Milliers 2 4 2 2 3 4 2" xfId="17163" xr:uid="{00000000-0005-0000-0000-000036450000}"/>
    <cellStyle name="Milliers 2 4 2 2 3 5" xfId="12465" xr:uid="{00000000-0005-0000-0000-000037450000}"/>
    <cellStyle name="Milliers 2 4 2 2 4" xfId="3009" xr:uid="{00000000-0005-0000-0000-000038450000}"/>
    <cellStyle name="Milliers 2 4 2 2 4 2" xfId="8163" xr:uid="{00000000-0005-0000-0000-000039450000}"/>
    <cellStyle name="Milliers 2 4 2 2 4 2 2" xfId="17945" xr:uid="{00000000-0005-0000-0000-00003A450000}"/>
    <cellStyle name="Milliers 2 4 2 2 4 3" xfId="13251" xr:uid="{00000000-0005-0000-0000-00003B450000}"/>
    <cellStyle name="Milliers 2 4 2 2 5" xfId="4731" xr:uid="{00000000-0005-0000-0000-00003C450000}"/>
    <cellStyle name="Milliers 2 4 2 2 5 2" xfId="9879" xr:uid="{00000000-0005-0000-0000-00003D450000}"/>
    <cellStyle name="Milliers 2 4 2 2 5 2 2" xfId="19509" xr:uid="{00000000-0005-0000-0000-00003E450000}"/>
    <cellStyle name="Milliers 2 4 2 2 5 3" xfId="14817" xr:uid="{00000000-0005-0000-0000-00003F450000}"/>
    <cellStyle name="Milliers 2 4 2 2 6" xfId="6447" xr:uid="{00000000-0005-0000-0000-000040450000}"/>
    <cellStyle name="Milliers 2 4 2 2 6 2" xfId="16381" xr:uid="{00000000-0005-0000-0000-000041450000}"/>
    <cellStyle name="Milliers 2 4 2 2 7" xfId="11602" xr:uid="{00000000-0005-0000-0000-000042450000}"/>
    <cellStyle name="Milliers 2 4 2 3" xfId="792" xr:uid="{00000000-0005-0000-0000-000043450000}"/>
    <cellStyle name="Milliers 2 4 2 3 2" xfId="2122" xr:uid="{00000000-0005-0000-0000-000044450000}"/>
    <cellStyle name="Milliers 2 4 2 3 2 2" xfId="3873" xr:uid="{00000000-0005-0000-0000-000045450000}"/>
    <cellStyle name="Milliers 2 4 2 3 2 2 2" xfId="9023" xr:uid="{00000000-0005-0000-0000-000046450000}"/>
    <cellStyle name="Milliers 2 4 2 3 2 2 2 2" xfId="18729" xr:uid="{00000000-0005-0000-0000-000047450000}"/>
    <cellStyle name="Milliers 2 4 2 3 2 2 3" xfId="14035" xr:uid="{00000000-0005-0000-0000-000048450000}"/>
    <cellStyle name="Milliers 2 4 2 3 2 3" xfId="5591" xr:uid="{00000000-0005-0000-0000-000049450000}"/>
    <cellStyle name="Milliers 2 4 2 3 2 3 2" xfId="10739" xr:uid="{00000000-0005-0000-0000-00004A450000}"/>
    <cellStyle name="Milliers 2 4 2 3 2 3 2 2" xfId="20293" xr:uid="{00000000-0005-0000-0000-00004B450000}"/>
    <cellStyle name="Milliers 2 4 2 3 2 3 3" xfId="15601" xr:uid="{00000000-0005-0000-0000-00004C450000}"/>
    <cellStyle name="Milliers 2 4 2 3 2 4" xfId="7307" xr:uid="{00000000-0005-0000-0000-00004D450000}"/>
    <cellStyle name="Milliers 2 4 2 3 2 4 2" xfId="17165" xr:uid="{00000000-0005-0000-0000-00004E450000}"/>
    <cellStyle name="Milliers 2 4 2 3 2 5" xfId="12467" xr:uid="{00000000-0005-0000-0000-00004F450000}"/>
    <cellStyle name="Milliers 2 4 2 3 3" xfId="3011" xr:uid="{00000000-0005-0000-0000-000050450000}"/>
    <cellStyle name="Milliers 2 4 2 3 3 2" xfId="8165" xr:uid="{00000000-0005-0000-0000-000051450000}"/>
    <cellStyle name="Milliers 2 4 2 3 3 2 2" xfId="17947" xr:uid="{00000000-0005-0000-0000-000052450000}"/>
    <cellStyle name="Milliers 2 4 2 3 3 3" xfId="13253" xr:uid="{00000000-0005-0000-0000-000053450000}"/>
    <cellStyle name="Milliers 2 4 2 3 4" xfId="4733" xr:uid="{00000000-0005-0000-0000-000054450000}"/>
    <cellStyle name="Milliers 2 4 2 3 4 2" xfId="9881" xr:uid="{00000000-0005-0000-0000-000055450000}"/>
    <cellStyle name="Milliers 2 4 2 3 4 2 2" xfId="19511" xr:uid="{00000000-0005-0000-0000-000056450000}"/>
    <cellStyle name="Milliers 2 4 2 3 4 3" xfId="14819" xr:uid="{00000000-0005-0000-0000-000057450000}"/>
    <cellStyle name="Milliers 2 4 2 3 5" xfId="6449" xr:uid="{00000000-0005-0000-0000-000058450000}"/>
    <cellStyle name="Milliers 2 4 2 3 5 2" xfId="16383" xr:uid="{00000000-0005-0000-0000-000059450000}"/>
    <cellStyle name="Milliers 2 4 2 3 6" xfId="11604" xr:uid="{00000000-0005-0000-0000-00005A450000}"/>
    <cellStyle name="Milliers 2 4 2 4" xfId="793" xr:uid="{00000000-0005-0000-0000-00005B450000}"/>
    <cellStyle name="Milliers 2 4 2 4 2" xfId="2123" xr:uid="{00000000-0005-0000-0000-00005C450000}"/>
    <cellStyle name="Milliers 2 4 2 4 2 2" xfId="3874" xr:uid="{00000000-0005-0000-0000-00005D450000}"/>
    <cellStyle name="Milliers 2 4 2 4 2 2 2" xfId="9024" xr:uid="{00000000-0005-0000-0000-00005E450000}"/>
    <cellStyle name="Milliers 2 4 2 4 2 2 2 2" xfId="18730" xr:uid="{00000000-0005-0000-0000-00005F450000}"/>
    <cellStyle name="Milliers 2 4 2 4 2 2 3" xfId="14036" xr:uid="{00000000-0005-0000-0000-000060450000}"/>
    <cellStyle name="Milliers 2 4 2 4 2 3" xfId="5592" xr:uid="{00000000-0005-0000-0000-000061450000}"/>
    <cellStyle name="Milliers 2 4 2 4 2 3 2" xfId="10740" xr:uid="{00000000-0005-0000-0000-000062450000}"/>
    <cellStyle name="Milliers 2 4 2 4 2 3 2 2" xfId="20294" xr:uid="{00000000-0005-0000-0000-000063450000}"/>
    <cellStyle name="Milliers 2 4 2 4 2 3 3" xfId="15602" xr:uid="{00000000-0005-0000-0000-000064450000}"/>
    <cellStyle name="Milliers 2 4 2 4 2 4" xfId="7308" xr:uid="{00000000-0005-0000-0000-000065450000}"/>
    <cellStyle name="Milliers 2 4 2 4 2 4 2" xfId="17166" xr:uid="{00000000-0005-0000-0000-000066450000}"/>
    <cellStyle name="Milliers 2 4 2 4 2 5" xfId="12468" xr:uid="{00000000-0005-0000-0000-000067450000}"/>
    <cellStyle name="Milliers 2 4 2 4 3" xfId="3012" xr:uid="{00000000-0005-0000-0000-000068450000}"/>
    <cellStyle name="Milliers 2 4 2 4 3 2" xfId="8166" xr:uid="{00000000-0005-0000-0000-000069450000}"/>
    <cellStyle name="Milliers 2 4 2 4 3 2 2" xfId="17948" xr:uid="{00000000-0005-0000-0000-00006A450000}"/>
    <cellStyle name="Milliers 2 4 2 4 3 3" xfId="13254" xr:uid="{00000000-0005-0000-0000-00006B450000}"/>
    <cellStyle name="Milliers 2 4 2 4 4" xfId="4734" xr:uid="{00000000-0005-0000-0000-00006C450000}"/>
    <cellStyle name="Milliers 2 4 2 4 4 2" xfId="9882" xr:uid="{00000000-0005-0000-0000-00006D450000}"/>
    <cellStyle name="Milliers 2 4 2 4 4 2 2" xfId="19512" xr:uid="{00000000-0005-0000-0000-00006E450000}"/>
    <cellStyle name="Milliers 2 4 2 4 4 3" xfId="14820" xr:uid="{00000000-0005-0000-0000-00006F450000}"/>
    <cellStyle name="Milliers 2 4 2 4 5" xfId="6450" xr:uid="{00000000-0005-0000-0000-000070450000}"/>
    <cellStyle name="Milliers 2 4 2 4 5 2" xfId="16384" xr:uid="{00000000-0005-0000-0000-000071450000}"/>
    <cellStyle name="Milliers 2 4 2 4 6" xfId="11605" xr:uid="{00000000-0005-0000-0000-000072450000}"/>
    <cellStyle name="Milliers 2 4 2 5" xfId="2119" xr:uid="{00000000-0005-0000-0000-000073450000}"/>
    <cellStyle name="Milliers 2 4 2 5 2" xfId="3870" xr:uid="{00000000-0005-0000-0000-000074450000}"/>
    <cellStyle name="Milliers 2 4 2 5 2 2" xfId="9020" xr:uid="{00000000-0005-0000-0000-000075450000}"/>
    <cellStyle name="Milliers 2 4 2 5 2 2 2" xfId="18726" xr:uid="{00000000-0005-0000-0000-000076450000}"/>
    <cellStyle name="Milliers 2 4 2 5 2 3" xfId="14032" xr:uid="{00000000-0005-0000-0000-000077450000}"/>
    <cellStyle name="Milliers 2 4 2 5 3" xfId="5588" xr:uid="{00000000-0005-0000-0000-000078450000}"/>
    <cellStyle name="Milliers 2 4 2 5 3 2" xfId="10736" xr:uid="{00000000-0005-0000-0000-000079450000}"/>
    <cellStyle name="Milliers 2 4 2 5 3 2 2" xfId="20290" xr:uid="{00000000-0005-0000-0000-00007A450000}"/>
    <cellStyle name="Milliers 2 4 2 5 3 3" xfId="15598" xr:uid="{00000000-0005-0000-0000-00007B450000}"/>
    <cellStyle name="Milliers 2 4 2 5 4" xfId="7304" xr:uid="{00000000-0005-0000-0000-00007C450000}"/>
    <cellStyle name="Milliers 2 4 2 5 4 2" xfId="17162" xr:uid="{00000000-0005-0000-0000-00007D450000}"/>
    <cellStyle name="Milliers 2 4 2 5 5" xfId="12464" xr:uid="{00000000-0005-0000-0000-00007E450000}"/>
    <cellStyle name="Milliers 2 4 2 6" xfId="3008" xr:uid="{00000000-0005-0000-0000-00007F450000}"/>
    <cellStyle name="Milliers 2 4 2 6 2" xfId="8162" xr:uid="{00000000-0005-0000-0000-000080450000}"/>
    <cellStyle name="Milliers 2 4 2 6 2 2" xfId="17944" xr:uid="{00000000-0005-0000-0000-000081450000}"/>
    <cellStyle name="Milliers 2 4 2 6 3" xfId="13250" xr:uid="{00000000-0005-0000-0000-000082450000}"/>
    <cellStyle name="Milliers 2 4 2 7" xfId="4730" xr:uid="{00000000-0005-0000-0000-000083450000}"/>
    <cellStyle name="Milliers 2 4 2 7 2" xfId="9878" xr:uid="{00000000-0005-0000-0000-000084450000}"/>
    <cellStyle name="Milliers 2 4 2 7 2 2" xfId="19508" xr:uid="{00000000-0005-0000-0000-000085450000}"/>
    <cellStyle name="Milliers 2 4 2 7 3" xfId="14816" xr:uid="{00000000-0005-0000-0000-000086450000}"/>
    <cellStyle name="Milliers 2 4 2 8" xfId="6446" xr:uid="{00000000-0005-0000-0000-000087450000}"/>
    <cellStyle name="Milliers 2 4 2 8 2" xfId="16380" xr:uid="{00000000-0005-0000-0000-000088450000}"/>
    <cellStyle name="Milliers 2 4 2 9" xfId="11601" xr:uid="{00000000-0005-0000-0000-000089450000}"/>
    <cellStyle name="Milliers 2 4 3" xfId="794" xr:uid="{00000000-0005-0000-0000-00008A450000}"/>
    <cellStyle name="Milliers 2 4 3 2" xfId="795" xr:uid="{00000000-0005-0000-0000-00008B450000}"/>
    <cellStyle name="Milliers 2 4 3 2 2" xfId="2125" xr:uid="{00000000-0005-0000-0000-00008C450000}"/>
    <cellStyle name="Milliers 2 4 3 2 2 2" xfId="3876" xr:uid="{00000000-0005-0000-0000-00008D450000}"/>
    <cellStyle name="Milliers 2 4 3 2 2 2 2" xfId="9026" xr:uid="{00000000-0005-0000-0000-00008E450000}"/>
    <cellStyle name="Milliers 2 4 3 2 2 2 2 2" xfId="18732" xr:uid="{00000000-0005-0000-0000-00008F450000}"/>
    <cellStyle name="Milliers 2 4 3 2 2 2 3" xfId="14038" xr:uid="{00000000-0005-0000-0000-000090450000}"/>
    <cellStyle name="Milliers 2 4 3 2 2 3" xfId="5594" xr:uid="{00000000-0005-0000-0000-000091450000}"/>
    <cellStyle name="Milliers 2 4 3 2 2 3 2" xfId="10742" xr:uid="{00000000-0005-0000-0000-000092450000}"/>
    <cellStyle name="Milliers 2 4 3 2 2 3 2 2" xfId="20296" xr:uid="{00000000-0005-0000-0000-000093450000}"/>
    <cellStyle name="Milliers 2 4 3 2 2 3 3" xfId="15604" xr:uid="{00000000-0005-0000-0000-000094450000}"/>
    <cellStyle name="Milliers 2 4 3 2 2 4" xfId="7310" xr:uid="{00000000-0005-0000-0000-000095450000}"/>
    <cellStyle name="Milliers 2 4 3 2 2 4 2" xfId="17168" xr:uid="{00000000-0005-0000-0000-000096450000}"/>
    <cellStyle name="Milliers 2 4 3 2 2 5" xfId="12470" xr:uid="{00000000-0005-0000-0000-000097450000}"/>
    <cellStyle name="Milliers 2 4 3 2 3" xfId="3014" xr:uid="{00000000-0005-0000-0000-000098450000}"/>
    <cellStyle name="Milliers 2 4 3 2 3 2" xfId="8168" xr:uid="{00000000-0005-0000-0000-000099450000}"/>
    <cellStyle name="Milliers 2 4 3 2 3 2 2" xfId="17950" xr:uid="{00000000-0005-0000-0000-00009A450000}"/>
    <cellStyle name="Milliers 2 4 3 2 3 3" xfId="13256" xr:uid="{00000000-0005-0000-0000-00009B450000}"/>
    <cellStyle name="Milliers 2 4 3 2 4" xfId="4736" xr:uid="{00000000-0005-0000-0000-00009C450000}"/>
    <cellStyle name="Milliers 2 4 3 2 4 2" xfId="9884" xr:uid="{00000000-0005-0000-0000-00009D450000}"/>
    <cellStyle name="Milliers 2 4 3 2 4 2 2" xfId="19514" xr:uid="{00000000-0005-0000-0000-00009E450000}"/>
    <cellStyle name="Milliers 2 4 3 2 4 3" xfId="14822" xr:uid="{00000000-0005-0000-0000-00009F450000}"/>
    <cellStyle name="Milliers 2 4 3 2 5" xfId="6452" xr:uid="{00000000-0005-0000-0000-0000A0450000}"/>
    <cellStyle name="Milliers 2 4 3 2 5 2" xfId="16386" xr:uid="{00000000-0005-0000-0000-0000A1450000}"/>
    <cellStyle name="Milliers 2 4 3 2 6" xfId="11607" xr:uid="{00000000-0005-0000-0000-0000A2450000}"/>
    <cellStyle name="Milliers 2 4 3 3" xfId="2124" xr:uid="{00000000-0005-0000-0000-0000A3450000}"/>
    <cellStyle name="Milliers 2 4 3 3 2" xfId="3875" xr:uid="{00000000-0005-0000-0000-0000A4450000}"/>
    <cellStyle name="Milliers 2 4 3 3 2 2" xfId="9025" xr:uid="{00000000-0005-0000-0000-0000A5450000}"/>
    <cellStyle name="Milliers 2 4 3 3 2 2 2" xfId="18731" xr:uid="{00000000-0005-0000-0000-0000A6450000}"/>
    <cellStyle name="Milliers 2 4 3 3 2 3" xfId="14037" xr:uid="{00000000-0005-0000-0000-0000A7450000}"/>
    <cellStyle name="Milliers 2 4 3 3 3" xfId="5593" xr:uid="{00000000-0005-0000-0000-0000A8450000}"/>
    <cellStyle name="Milliers 2 4 3 3 3 2" xfId="10741" xr:uid="{00000000-0005-0000-0000-0000A9450000}"/>
    <cellStyle name="Milliers 2 4 3 3 3 2 2" xfId="20295" xr:uid="{00000000-0005-0000-0000-0000AA450000}"/>
    <cellStyle name="Milliers 2 4 3 3 3 3" xfId="15603" xr:uid="{00000000-0005-0000-0000-0000AB450000}"/>
    <cellStyle name="Milliers 2 4 3 3 4" xfId="7309" xr:uid="{00000000-0005-0000-0000-0000AC450000}"/>
    <cellStyle name="Milliers 2 4 3 3 4 2" xfId="17167" xr:uid="{00000000-0005-0000-0000-0000AD450000}"/>
    <cellStyle name="Milliers 2 4 3 3 5" xfId="12469" xr:uid="{00000000-0005-0000-0000-0000AE450000}"/>
    <cellStyle name="Milliers 2 4 3 4" xfId="3013" xr:uid="{00000000-0005-0000-0000-0000AF450000}"/>
    <cellStyle name="Milliers 2 4 3 4 2" xfId="8167" xr:uid="{00000000-0005-0000-0000-0000B0450000}"/>
    <cellStyle name="Milliers 2 4 3 4 2 2" xfId="17949" xr:uid="{00000000-0005-0000-0000-0000B1450000}"/>
    <cellStyle name="Milliers 2 4 3 4 3" xfId="13255" xr:uid="{00000000-0005-0000-0000-0000B2450000}"/>
    <cellStyle name="Milliers 2 4 3 5" xfId="4735" xr:uid="{00000000-0005-0000-0000-0000B3450000}"/>
    <cellStyle name="Milliers 2 4 3 5 2" xfId="9883" xr:uid="{00000000-0005-0000-0000-0000B4450000}"/>
    <cellStyle name="Milliers 2 4 3 5 2 2" xfId="19513" xr:uid="{00000000-0005-0000-0000-0000B5450000}"/>
    <cellStyle name="Milliers 2 4 3 5 3" xfId="14821" xr:uid="{00000000-0005-0000-0000-0000B6450000}"/>
    <cellStyle name="Milliers 2 4 3 6" xfId="6451" xr:uid="{00000000-0005-0000-0000-0000B7450000}"/>
    <cellStyle name="Milliers 2 4 3 6 2" xfId="16385" xr:uid="{00000000-0005-0000-0000-0000B8450000}"/>
    <cellStyle name="Milliers 2 4 3 7" xfId="11606" xr:uid="{00000000-0005-0000-0000-0000B9450000}"/>
    <cellStyle name="Milliers 2 4 4" xfId="796" xr:uid="{00000000-0005-0000-0000-0000BA450000}"/>
    <cellStyle name="Milliers 2 4 4 2" xfId="2126" xr:uid="{00000000-0005-0000-0000-0000BB450000}"/>
    <cellStyle name="Milliers 2 4 4 2 2" xfId="3877" xr:uid="{00000000-0005-0000-0000-0000BC450000}"/>
    <cellStyle name="Milliers 2 4 4 2 2 2" xfId="9027" xr:uid="{00000000-0005-0000-0000-0000BD450000}"/>
    <cellStyle name="Milliers 2 4 4 2 2 2 2" xfId="18733" xr:uid="{00000000-0005-0000-0000-0000BE450000}"/>
    <cellStyle name="Milliers 2 4 4 2 2 3" xfId="14039" xr:uid="{00000000-0005-0000-0000-0000BF450000}"/>
    <cellStyle name="Milliers 2 4 4 2 3" xfId="5595" xr:uid="{00000000-0005-0000-0000-0000C0450000}"/>
    <cellStyle name="Milliers 2 4 4 2 3 2" xfId="10743" xr:uid="{00000000-0005-0000-0000-0000C1450000}"/>
    <cellStyle name="Milliers 2 4 4 2 3 2 2" xfId="20297" xr:uid="{00000000-0005-0000-0000-0000C2450000}"/>
    <cellStyle name="Milliers 2 4 4 2 3 3" xfId="15605" xr:uid="{00000000-0005-0000-0000-0000C3450000}"/>
    <cellStyle name="Milliers 2 4 4 2 4" xfId="7311" xr:uid="{00000000-0005-0000-0000-0000C4450000}"/>
    <cellStyle name="Milliers 2 4 4 2 4 2" xfId="17169" xr:uid="{00000000-0005-0000-0000-0000C5450000}"/>
    <cellStyle name="Milliers 2 4 4 2 5" xfId="12471" xr:uid="{00000000-0005-0000-0000-0000C6450000}"/>
    <cellStyle name="Milliers 2 4 4 3" xfId="3015" xr:uid="{00000000-0005-0000-0000-0000C7450000}"/>
    <cellStyle name="Milliers 2 4 4 3 2" xfId="8169" xr:uid="{00000000-0005-0000-0000-0000C8450000}"/>
    <cellStyle name="Milliers 2 4 4 3 2 2" xfId="17951" xr:uid="{00000000-0005-0000-0000-0000C9450000}"/>
    <cellStyle name="Milliers 2 4 4 3 3" xfId="13257" xr:uid="{00000000-0005-0000-0000-0000CA450000}"/>
    <cellStyle name="Milliers 2 4 4 4" xfId="4737" xr:uid="{00000000-0005-0000-0000-0000CB450000}"/>
    <cellStyle name="Milliers 2 4 4 4 2" xfId="9885" xr:uid="{00000000-0005-0000-0000-0000CC450000}"/>
    <cellStyle name="Milliers 2 4 4 4 2 2" xfId="19515" xr:uid="{00000000-0005-0000-0000-0000CD450000}"/>
    <cellStyle name="Milliers 2 4 4 4 3" xfId="14823" xr:uid="{00000000-0005-0000-0000-0000CE450000}"/>
    <cellStyle name="Milliers 2 4 4 5" xfId="6453" xr:uid="{00000000-0005-0000-0000-0000CF450000}"/>
    <cellStyle name="Milliers 2 4 4 5 2" xfId="16387" xr:uid="{00000000-0005-0000-0000-0000D0450000}"/>
    <cellStyle name="Milliers 2 4 4 6" xfId="11608" xr:uid="{00000000-0005-0000-0000-0000D1450000}"/>
    <cellStyle name="Milliers 2 4 5" xfId="797" xr:uid="{00000000-0005-0000-0000-0000D2450000}"/>
    <cellStyle name="Milliers 2 4 5 2" xfId="2127" xr:uid="{00000000-0005-0000-0000-0000D3450000}"/>
    <cellStyle name="Milliers 2 4 5 2 2" xfId="3878" xr:uid="{00000000-0005-0000-0000-0000D4450000}"/>
    <cellStyle name="Milliers 2 4 5 2 2 2" xfId="9028" xr:uid="{00000000-0005-0000-0000-0000D5450000}"/>
    <cellStyle name="Milliers 2 4 5 2 2 2 2" xfId="18734" xr:uid="{00000000-0005-0000-0000-0000D6450000}"/>
    <cellStyle name="Milliers 2 4 5 2 2 3" xfId="14040" xr:uid="{00000000-0005-0000-0000-0000D7450000}"/>
    <cellStyle name="Milliers 2 4 5 2 3" xfId="5596" xr:uid="{00000000-0005-0000-0000-0000D8450000}"/>
    <cellStyle name="Milliers 2 4 5 2 3 2" xfId="10744" xr:uid="{00000000-0005-0000-0000-0000D9450000}"/>
    <cellStyle name="Milliers 2 4 5 2 3 2 2" xfId="20298" xr:uid="{00000000-0005-0000-0000-0000DA450000}"/>
    <cellStyle name="Milliers 2 4 5 2 3 3" xfId="15606" xr:uid="{00000000-0005-0000-0000-0000DB450000}"/>
    <cellStyle name="Milliers 2 4 5 2 4" xfId="7312" xr:uid="{00000000-0005-0000-0000-0000DC450000}"/>
    <cellStyle name="Milliers 2 4 5 2 4 2" xfId="17170" xr:uid="{00000000-0005-0000-0000-0000DD450000}"/>
    <cellStyle name="Milliers 2 4 5 2 5" xfId="12472" xr:uid="{00000000-0005-0000-0000-0000DE450000}"/>
    <cellStyle name="Milliers 2 4 5 3" xfId="3016" xr:uid="{00000000-0005-0000-0000-0000DF450000}"/>
    <cellStyle name="Milliers 2 4 5 3 2" xfId="8170" xr:uid="{00000000-0005-0000-0000-0000E0450000}"/>
    <cellStyle name="Milliers 2 4 5 3 2 2" xfId="17952" xr:uid="{00000000-0005-0000-0000-0000E1450000}"/>
    <cellStyle name="Milliers 2 4 5 3 3" xfId="13258" xr:uid="{00000000-0005-0000-0000-0000E2450000}"/>
    <cellStyle name="Milliers 2 4 5 4" xfId="4738" xr:uid="{00000000-0005-0000-0000-0000E3450000}"/>
    <cellStyle name="Milliers 2 4 5 4 2" xfId="9886" xr:uid="{00000000-0005-0000-0000-0000E4450000}"/>
    <cellStyle name="Milliers 2 4 5 4 2 2" xfId="19516" xr:uid="{00000000-0005-0000-0000-0000E5450000}"/>
    <cellStyle name="Milliers 2 4 5 4 3" xfId="14824" xr:uid="{00000000-0005-0000-0000-0000E6450000}"/>
    <cellStyle name="Milliers 2 4 5 5" xfId="6454" xr:uid="{00000000-0005-0000-0000-0000E7450000}"/>
    <cellStyle name="Milliers 2 4 5 5 2" xfId="16388" xr:uid="{00000000-0005-0000-0000-0000E8450000}"/>
    <cellStyle name="Milliers 2 4 5 6" xfId="11609" xr:uid="{00000000-0005-0000-0000-0000E9450000}"/>
    <cellStyle name="Milliers 2 4 6" xfId="2118" xr:uid="{00000000-0005-0000-0000-0000EA450000}"/>
    <cellStyle name="Milliers 2 4 6 2" xfId="3869" xr:uid="{00000000-0005-0000-0000-0000EB450000}"/>
    <cellStyle name="Milliers 2 4 6 2 2" xfId="9019" xr:uid="{00000000-0005-0000-0000-0000EC450000}"/>
    <cellStyle name="Milliers 2 4 6 2 2 2" xfId="18725" xr:uid="{00000000-0005-0000-0000-0000ED450000}"/>
    <cellStyle name="Milliers 2 4 6 2 3" xfId="14031" xr:uid="{00000000-0005-0000-0000-0000EE450000}"/>
    <cellStyle name="Milliers 2 4 6 3" xfId="5587" xr:uid="{00000000-0005-0000-0000-0000EF450000}"/>
    <cellStyle name="Milliers 2 4 6 3 2" xfId="10735" xr:uid="{00000000-0005-0000-0000-0000F0450000}"/>
    <cellStyle name="Milliers 2 4 6 3 2 2" xfId="20289" xr:uid="{00000000-0005-0000-0000-0000F1450000}"/>
    <cellStyle name="Milliers 2 4 6 3 3" xfId="15597" xr:uid="{00000000-0005-0000-0000-0000F2450000}"/>
    <cellStyle name="Milliers 2 4 6 4" xfId="7303" xr:uid="{00000000-0005-0000-0000-0000F3450000}"/>
    <cellStyle name="Milliers 2 4 6 4 2" xfId="17161" xr:uid="{00000000-0005-0000-0000-0000F4450000}"/>
    <cellStyle name="Milliers 2 4 6 5" xfId="12463" xr:uid="{00000000-0005-0000-0000-0000F5450000}"/>
    <cellStyle name="Milliers 2 4 7" xfId="3007" xr:uid="{00000000-0005-0000-0000-0000F6450000}"/>
    <cellStyle name="Milliers 2 4 7 2" xfId="8161" xr:uid="{00000000-0005-0000-0000-0000F7450000}"/>
    <cellStyle name="Milliers 2 4 7 2 2" xfId="17943" xr:uid="{00000000-0005-0000-0000-0000F8450000}"/>
    <cellStyle name="Milliers 2 4 7 3" xfId="13249" xr:uid="{00000000-0005-0000-0000-0000F9450000}"/>
    <cellStyle name="Milliers 2 4 8" xfId="4729" xr:uid="{00000000-0005-0000-0000-0000FA450000}"/>
    <cellStyle name="Milliers 2 4 8 2" xfId="9877" xr:uid="{00000000-0005-0000-0000-0000FB450000}"/>
    <cellStyle name="Milliers 2 4 8 2 2" xfId="19507" xr:uid="{00000000-0005-0000-0000-0000FC450000}"/>
    <cellStyle name="Milliers 2 4 8 3" xfId="14815" xr:uid="{00000000-0005-0000-0000-0000FD450000}"/>
    <cellStyle name="Milliers 2 4 9" xfId="6445" xr:uid="{00000000-0005-0000-0000-0000FE450000}"/>
    <cellStyle name="Milliers 2 4 9 2" xfId="16379" xr:uid="{00000000-0005-0000-0000-0000FF450000}"/>
    <cellStyle name="Milliers 2 5" xfId="798" xr:uid="{00000000-0005-0000-0000-000000460000}"/>
    <cellStyle name="Milliers 2 5 10" xfId="11610" xr:uid="{00000000-0005-0000-0000-000001460000}"/>
    <cellStyle name="Milliers 2 5 2" xfId="799" xr:uid="{00000000-0005-0000-0000-000002460000}"/>
    <cellStyle name="Milliers 2 5 2 2" xfId="800" xr:uid="{00000000-0005-0000-0000-000003460000}"/>
    <cellStyle name="Milliers 2 5 2 2 2" xfId="801" xr:uid="{00000000-0005-0000-0000-000004460000}"/>
    <cellStyle name="Milliers 2 5 2 2 2 2" xfId="2131" xr:uid="{00000000-0005-0000-0000-000005460000}"/>
    <cellStyle name="Milliers 2 5 2 2 2 2 2" xfId="3882" xr:uid="{00000000-0005-0000-0000-000006460000}"/>
    <cellStyle name="Milliers 2 5 2 2 2 2 2 2" xfId="9032" xr:uid="{00000000-0005-0000-0000-000007460000}"/>
    <cellStyle name="Milliers 2 5 2 2 2 2 2 2 2" xfId="18738" xr:uid="{00000000-0005-0000-0000-000008460000}"/>
    <cellStyle name="Milliers 2 5 2 2 2 2 2 3" xfId="14044" xr:uid="{00000000-0005-0000-0000-000009460000}"/>
    <cellStyle name="Milliers 2 5 2 2 2 2 3" xfId="5600" xr:uid="{00000000-0005-0000-0000-00000A460000}"/>
    <cellStyle name="Milliers 2 5 2 2 2 2 3 2" xfId="10748" xr:uid="{00000000-0005-0000-0000-00000B460000}"/>
    <cellStyle name="Milliers 2 5 2 2 2 2 3 2 2" xfId="20302" xr:uid="{00000000-0005-0000-0000-00000C460000}"/>
    <cellStyle name="Milliers 2 5 2 2 2 2 3 3" xfId="15610" xr:uid="{00000000-0005-0000-0000-00000D460000}"/>
    <cellStyle name="Milliers 2 5 2 2 2 2 4" xfId="7316" xr:uid="{00000000-0005-0000-0000-00000E460000}"/>
    <cellStyle name="Milliers 2 5 2 2 2 2 4 2" xfId="17174" xr:uid="{00000000-0005-0000-0000-00000F460000}"/>
    <cellStyle name="Milliers 2 5 2 2 2 2 5" xfId="12476" xr:uid="{00000000-0005-0000-0000-000010460000}"/>
    <cellStyle name="Milliers 2 5 2 2 2 3" xfId="3020" xr:uid="{00000000-0005-0000-0000-000011460000}"/>
    <cellStyle name="Milliers 2 5 2 2 2 3 2" xfId="8174" xr:uid="{00000000-0005-0000-0000-000012460000}"/>
    <cellStyle name="Milliers 2 5 2 2 2 3 2 2" xfId="17956" xr:uid="{00000000-0005-0000-0000-000013460000}"/>
    <cellStyle name="Milliers 2 5 2 2 2 3 3" xfId="13262" xr:uid="{00000000-0005-0000-0000-000014460000}"/>
    <cellStyle name="Milliers 2 5 2 2 2 4" xfId="4742" xr:uid="{00000000-0005-0000-0000-000015460000}"/>
    <cellStyle name="Milliers 2 5 2 2 2 4 2" xfId="9890" xr:uid="{00000000-0005-0000-0000-000016460000}"/>
    <cellStyle name="Milliers 2 5 2 2 2 4 2 2" xfId="19520" xr:uid="{00000000-0005-0000-0000-000017460000}"/>
    <cellStyle name="Milliers 2 5 2 2 2 4 3" xfId="14828" xr:uid="{00000000-0005-0000-0000-000018460000}"/>
    <cellStyle name="Milliers 2 5 2 2 2 5" xfId="6458" xr:uid="{00000000-0005-0000-0000-000019460000}"/>
    <cellStyle name="Milliers 2 5 2 2 2 5 2" xfId="16392" xr:uid="{00000000-0005-0000-0000-00001A460000}"/>
    <cellStyle name="Milliers 2 5 2 2 2 6" xfId="11613" xr:uid="{00000000-0005-0000-0000-00001B460000}"/>
    <cellStyle name="Milliers 2 5 2 2 3" xfId="2130" xr:uid="{00000000-0005-0000-0000-00001C460000}"/>
    <cellStyle name="Milliers 2 5 2 2 3 2" xfId="3881" xr:uid="{00000000-0005-0000-0000-00001D460000}"/>
    <cellStyle name="Milliers 2 5 2 2 3 2 2" xfId="9031" xr:uid="{00000000-0005-0000-0000-00001E460000}"/>
    <cellStyle name="Milliers 2 5 2 2 3 2 2 2" xfId="18737" xr:uid="{00000000-0005-0000-0000-00001F460000}"/>
    <cellStyle name="Milliers 2 5 2 2 3 2 3" xfId="14043" xr:uid="{00000000-0005-0000-0000-000020460000}"/>
    <cellStyle name="Milliers 2 5 2 2 3 3" xfId="5599" xr:uid="{00000000-0005-0000-0000-000021460000}"/>
    <cellStyle name="Milliers 2 5 2 2 3 3 2" xfId="10747" xr:uid="{00000000-0005-0000-0000-000022460000}"/>
    <cellStyle name="Milliers 2 5 2 2 3 3 2 2" xfId="20301" xr:uid="{00000000-0005-0000-0000-000023460000}"/>
    <cellStyle name="Milliers 2 5 2 2 3 3 3" xfId="15609" xr:uid="{00000000-0005-0000-0000-000024460000}"/>
    <cellStyle name="Milliers 2 5 2 2 3 4" xfId="7315" xr:uid="{00000000-0005-0000-0000-000025460000}"/>
    <cellStyle name="Milliers 2 5 2 2 3 4 2" xfId="17173" xr:uid="{00000000-0005-0000-0000-000026460000}"/>
    <cellStyle name="Milliers 2 5 2 2 3 5" xfId="12475" xr:uid="{00000000-0005-0000-0000-000027460000}"/>
    <cellStyle name="Milliers 2 5 2 2 4" xfId="3019" xr:uid="{00000000-0005-0000-0000-000028460000}"/>
    <cellStyle name="Milliers 2 5 2 2 4 2" xfId="8173" xr:uid="{00000000-0005-0000-0000-000029460000}"/>
    <cellStyle name="Milliers 2 5 2 2 4 2 2" xfId="17955" xr:uid="{00000000-0005-0000-0000-00002A460000}"/>
    <cellStyle name="Milliers 2 5 2 2 4 3" xfId="13261" xr:uid="{00000000-0005-0000-0000-00002B460000}"/>
    <cellStyle name="Milliers 2 5 2 2 5" xfId="4741" xr:uid="{00000000-0005-0000-0000-00002C460000}"/>
    <cellStyle name="Milliers 2 5 2 2 5 2" xfId="9889" xr:uid="{00000000-0005-0000-0000-00002D460000}"/>
    <cellStyle name="Milliers 2 5 2 2 5 2 2" xfId="19519" xr:uid="{00000000-0005-0000-0000-00002E460000}"/>
    <cellStyle name="Milliers 2 5 2 2 5 3" xfId="14827" xr:uid="{00000000-0005-0000-0000-00002F460000}"/>
    <cellStyle name="Milliers 2 5 2 2 6" xfId="6457" xr:uid="{00000000-0005-0000-0000-000030460000}"/>
    <cellStyle name="Milliers 2 5 2 2 6 2" xfId="16391" xr:uid="{00000000-0005-0000-0000-000031460000}"/>
    <cellStyle name="Milliers 2 5 2 2 7" xfId="11612" xr:uid="{00000000-0005-0000-0000-000032460000}"/>
    <cellStyle name="Milliers 2 5 2 3" xfId="802" xr:uid="{00000000-0005-0000-0000-000033460000}"/>
    <cellStyle name="Milliers 2 5 2 3 2" xfId="2132" xr:uid="{00000000-0005-0000-0000-000034460000}"/>
    <cellStyle name="Milliers 2 5 2 3 2 2" xfId="3883" xr:uid="{00000000-0005-0000-0000-000035460000}"/>
    <cellStyle name="Milliers 2 5 2 3 2 2 2" xfId="9033" xr:uid="{00000000-0005-0000-0000-000036460000}"/>
    <cellStyle name="Milliers 2 5 2 3 2 2 2 2" xfId="18739" xr:uid="{00000000-0005-0000-0000-000037460000}"/>
    <cellStyle name="Milliers 2 5 2 3 2 2 3" xfId="14045" xr:uid="{00000000-0005-0000-0000-000038460000}"/>
    <cellStyle name="Milliers 2 5 2 3 2 3" xfId="5601" xr:uid="{00000000-0005-0000-0000-000039460000}"/>
    <cellStyle name="Milliers 2 5 2 3 2 3 2" xfId="10749" xr:uid="{00000000-0005-0000-0000-00003A460000}"/>
    <cellStyle name="Milliers 2 5 2 3 2 3 2 2" xfId="20303" xr:uid="{00000000-0005-0000-0000-00003B460000}"/>
    <cellStyle name="Milliers 2 5 2 3 2 3 3" xfId="15611" xr:uid="{00000000-0005-0000-0000-00003C460000}"/>
    <cellStyle name="Milliers 2 5 2 3 2 4" xfId="7317" xr:uid="{00000000-0005-0000-0000-00003D460000}"/>
    <cellStyle name="Milliers 2 5 2 3 2 4 2" xfId="17175" xr:uid="{00000000-0005-0000-0000-00003E460000}"/>
    <cellStyle name="Milliers 2 5 2 3 2 5" xfId="12477" xr:uid="{00000000-0005-0000-0000-00003F460000}"/>
    <cellStyle name="Milliers 2 5 2 3 3" xfId="3021" xr:uid="{00000000-0005-0000-0000-000040460000}"/>
    <cellStyle name="Milliers 2 5 2 3 3 2" xfId="8175" xr:uid="{00000000-0005-0000-0000-000041460000}"/>
    <cellStyle name="Milliers 2 5 2 3 3 2 2" xfId="17957" xr:uid="{00000000-0005-0000-0000-000042460000}"/>
    <cellStyle name="Milliers 2 5 2 3 3 3" xfId="13263" xr:uid="{00000000-0005-0000-0000-000043460000}"/>
    <cellStyle name="Milliers 2 5 2 3 4" xfId="4743" xr:uid="{00000000-0005-0000-0000-000044460000}"/>
    <cellStyle name="Milliers 2 5 2 3 4 2" xfId="9891" xr:uid="{00000000-0005-0000-0000-000045460000}"/>
    <cellStyle name="Milliers 2 5 2 3 4 2 2" xfId="19521" xr:uid="{00000000-0005-0000-0000-000046460000}"/>
    <cellStyle name="Milliers 2 5 2 3 4 3" xfId="14829" xr:uid="{00000000-0005-0000-0000-000047460000}"/>
    <cellStyle name="Milliers 2 5 2 3 5" xfId="6459" xr:uid="{00000000-0005-0000-0000-000048460000}"/>
    <cellStyle name="Milliers 2 5 2 3 5 2" xfId="16393" xr:uid="{00000000-0005-0000-0000-000049460000}"/>
    <cellStyle name="Milliers 2 5 2 3 6" xfId="11614" xr:uid="{00000000-0005-0000-0000-00004A460000}"/>
    <cellStyle name="Milliers 2 5 2 4" xfId="803" xr:uid="{00000000-0005-0000-0000-00004B460000}"/>
    <cellStyle name="Milliers 2 5 2 4 2" xfId="2133" xr:uid="{00000000-0005-0000-0000-00004C460000}"/>
    <cellStyle name="Milliers 2 5 2 4 2 2" xfId="3884" xr:uid="{00000000-0005-0000-0000-00004D460000}"/>
    <cellStyle name="Milliers 2 5 2 4 2 2 2" xfId="9034" xr:uid="{00000000-0005-0000-0000-00004E460000}"/>
    <cellStyle name="Milliers 2 5 2 4 2 2 2 2" xfId="18740" xr:uid="{00000000-0005-0000-0000-00004F460000}"/>
    <cellStyle name="Milliers 2 5 2 4 2 2 3" xfId="14046" xr:uid="{00000000-0005-0000-0000-000050460000}"/>
    <cellStyle name="Milliers 2 5 2 4 2 3" xfId="5602" xr:uid="{00000000-0005-0000-0000-000051460000}"/>
    <cellStyle name="Milliers 2 5 2 4 2 3 2" xfId="10750" xr:uid="{00000000-0005-0000-0000-000052460000}"/>
    <cellStyle name="Milliers 2 5 2 4 2 3 2 2" xfId="20304" xr:uid="{00000000-0005-0000-0000-000053460000}"/>
    <cellStyle name="Milliers 2 5 2 4 2 3 3" xfId="15612" xr:uid="{00000000-0005-0000-0000-000054460000}"/>
    <cellStyle name="Milliers 2 5 2 4 2 4" xfId="7318" xr:uid="{00000000-0005-0000-0000-000055460000}"/>
    <cellStyle name="Milliers 2 5 2 4 2 4 2" xfId="17176" xr:uid="{00000000-0005-0000-0000-000056460000}"/>
    <cellStyle name="Milliers 2 5 2 4 2 5" xfId="12478" xr:uid="{00000000-0005-0000-0000-000057460000}"/>
    <cellStyle name="Milliers 2 5 2 4 3" xfId="3022" xr:uid="{00000000-0005-0000-0000-000058460000}"/>
    <cellStyle name="Milliers 2 5 2 4 3 2" xfId="8176" xr:uid="{00000000-0005-0000-0000-000059460000}"/>
    <cellStyle name="Milliers 2 5 2 4 3 2 2" xfId="17958" xr:uid="{00000000-0005-0000-0000-00005A460000}"/>
    <cellStyle name="Milliers 2 5 2 4 3 3" xfId="13264" xr:uid="{00000000-0005-0000-0000-00005B460000}"/>
    <cellStyle name="Milliers 2 5 2 4 4" xfId="4744" xr:uid="{00000000-0005-0000-0000-00005C460000}"/>
    <cellStyle name="Milliers 2 5 2 4 4 2" xfId="9892" xr:uid="{00000000-0005-0000-0000-00005D460000}"/>
    <cellStyle name="Milliers 2 5 2 4 4 2 2" xfId="19522" xr:uid="{00000000-0005-0000-0000-00005E460000}"/>
    <cellStyle name="Milliers 2 5 2 4 4 3" xfId="14830" xr:uid="{00000000-0005-0000-0000-00005F460000}"/>
    <cellStyle name="Milliers 2 5 2 4 5" xfId="6460" xr:uid="{00000000-0005-0000-0000-000060460000}"/>
    <cellStyle name="Milliers 2 5 2 4 5 2" xfId="16394" xr:uid="{00000000-0005-0000-0000-000061460000}"/>
    <cellStyle name="Milliers 2 5 2 4 6" xfId="11615" xr:uid="{00000000-0005-0000-0000-000062460000}"/>
    <cellStyle name="Milliers 2 5 2 5" xfId="2129" xr:uid="{00000000-0005-0000-0000-000063460000}"/>
    <cellStyle name="Milliers 2 5 2 5 2" xfId="3880" xr:uid="{00000000-0005-0000-0000-000064460000}"/>
    <cellStyle name="Milliers 2 5 2 5 2 2" xfId="9030" xr:uid="{00000000-0005-0000-0000-000065460000}"/>
    <cellStyle name="Milliers 2 5 2 5 2 2 2" xfId="18736" xr:uid="{00000000-0005-0000-0000-000066460000}"/>
    <cellStyle name="Milliers 2 5 2 5 2 3" xfId="14042" xr:uid="{00000000-0005-0000-0000-000067460000}"/>
    <cellStyle name="Milliers 2 5 2 5 3" xfId="5598" xr:uid="{00000000-0005-0000-0000-000068460000}"/>
    <cellStyle name="Milliers 2 5 2 5 3 2" xfId="10746" xr:uid="{00000000-0005-0000-0000-000069460000}"/>
    <cellStyle name="Milliers 2 5 2 5 3 2 2" xfId="20300" xr:uid="{00000000-0005-0000-0000-00006A460000}"/>
    <cellStyle name="Milliers 2 5 2 5 3 3" xfId="15608" xr:uid="{00000000-0005-0000-0000-00006B460000}"/>
    <cellStyle name="Milliers 2 5 2 5 4" xfId="7314" xr:uid="{00000000-0005-0000-0000-00006C460000}"/>
    <cellStyle name="Milliers 2 5 2 5 4 2" xfId="17172" xr:uid="{00000000-0005-0000-0000-00006D460000}"/>
    <cellStyle name="Milliers 2 5 2 5 5" xfId="12474" xr:uid="{00000000-0005-0000-0000-00006E460000}"/>
    <cellStyle name="Milliers 2 5 2 6" xfId="3018" xr:uid="{00000000-0005-0000-0000-00006F460000}"/>
    <cellStyle name="Milliers 2 5 2 6 2" xfId="8172" xr:uid="{00000000-0005-0000-0000-000070460000}"/>
    <cellStyle name="Milliers 2 5 2 6 2 2" xfId="17954" xr:uid="{00000000-0005-0000-0000-000071460000}"/>
    <cellStyle name="Milliers 2 5 2 6 3" xfId="13260" xr:uid="{00000000-0005-0000-0000-000072460000}"/>
    <cellStyle name="Milliers 2 5 2 7" xfId="4740" xr:uid="{00000000-0005-0000-0000-000073460000}"/>
    <cellStyle name="Milliers 2 5 2 7 2" xfId="9888" xr:uid="{00000000-0005-0000-0000-000074460000}"/>
    <cellStyle name="Milliers 2 5 2 7 2 2" xfId="19518" xr:uid="{00000000-0005-0000-0000-000075460000}"/>
    <cellStyle name="Milliers 2 5 2 7 3" xfId="14826" xr:uid="{00000000-0005-0000-0000-000076460000}"/>
    <cellStyle name="Milliers 2 5 2 8" xfId="6456" xr:uid="{00000000-0005-0000-0000-000077460000}"/>
    <cellStyle name="Milliers 2 5 2 8 2" xfId="16390" xr:uid="{00000000-0005-0000-0000-000078460000}"/>
    <cellStyle name="Milliers 2 5 2 9" xfId="11611" xr:uid="{00000000-0005-0000-0000-000079460000}"/>
    <cellStyle name="Milliers 2 5 3" xfId="804" xr:uid="{00000000-0005-0000-0000-00007A460000}"/>
    <cellStyle name="Milliers 2 5 3 2" xfId="805" xr:uid="{00000000-0005-0000-0000-00007B460000}"/>
    <cellStyle name="Milliers 2 5 3 2 2" xfId="2135" xr:uid="{00000000-0005-0000-0000-00007C460000}"/>
    <cellStyle name="Milliers 2 5 3 2 2 2" xfId="3886" xr:uid="{00000000-0005-0000-0000-00007D460000}"/>
    <cellStyle name="Milliers 2 5 3 2 2 2 2" xfId="9036" xr:uid="{00000000-0005-0000-0000-00007E460000}"/>
    <cellStyle name="Milliers 2 5 3 2 2 2 2 2" xfId="18742" xr:uid="{00000000-0005-0000-0000-00007F460000}"/>
    <cellStyle name="Milliers 2 5 3 2 2 2 3" xfId="14048" xr:uid="{00000000-0005-0000-0000-000080460000}"/>
    <cellStyle name="Milliers 2 5 3 2 2 3" xfId="5604" xr:uid="{00000000-0005-0000-0000-000081460000}"/>
    <cellStyle name="Milliers 2 5 3 2 2 3 2" xfId="10752" xr:uid="{00000000-0005-0000-0000-000082460000}"/>
    <cellStyle name="Milliers 2 5 3 2 2 3 2 2" xfId="20306" xr:uid="{00000000-0005-0000-0000-000083460000}"/>
    <cellStyle name="Milliers 2 5 3 2 2 3 3" xfId="15614" xr:uid="{00000000-0005-0000-0000-000084460000}"/>
    <cellStyle name="Milliers 2 5 3 2 2 4" xfId="7320" xr:uid="{00000000-0005-0000-0000-000085460000}"/>
    <cellStyle name="Milliers 2 5 3 2 2 4 2" xfId="17178" xr:uid="{00000000-0005-0000-0000-000086460000}"/>
    <cellStyle name="Milliers 2 5 3 2 2 5" xfId="12480" xr:uid="{00000000-0005-0000-0000-000087460000}"/>
    <cellStyle name="Milliers 2 5 3 2 3" xfId="3024" xr:uid="{00000000-0005-0000-0000-000088460000}"/>
    <cellStyle name="Milliers 2 5 3 2 3 2" xfId="8178" xr:uid="{00000000-0005-0000-0000-000089460000}"/>
    <cellStyle name="Milliers 2 5 3 2 3 2 2" xfId="17960" xr:uid="{00000000-0005-0000-0000-00008A460000}"/>
    <cellStyle name="Milliers 2 5 3 2 3 3" xfId="13266" xr:uid="{00000000-0005-0000-0000-00008B460000}"/>
    <cellStyle name="Milliers 2 5 3 2 4" xfId="4746" xr:uid="{00000000-0005-0000-0000-00008C460000}"/>
    <cellStyle name="Milliers 2 5 3 2 4 2" xfId="9894" xr:uid="{00000000-0005-0000-0000-00008D460000}"/>
    <cellStyle name="Milliers 2 5 3 2 4 2 2" xfId="19524" xr:uid="{00000000-0005-0000-0000-00008E460000}"/>
    <cellStyle name="Milliers 2 5 3 2 4 3" xfId="14832" xr:uid="{00000000-0005-0000-0000-00008F460000}"/>
    <cellStyle name="Milliers 2 5 3 2 5" xfId="6462" xr:uid="{00000000-0005-0000-0000-000090460000}"/>
    <cellStyle name="Milliers 2 5 3 2 5 2" xfId="16396" xr:uid="{00000000-0005-0000-0000-000091460000}"/>
    <cellStyle name="Milliers 2 5 3 2 6" xfId="11617" xr:uid="{00000000-0005-0000-0000-000092460000}"/>
    <cellStyle name="Milliers 2 5 3 3" xfId="2134" xr:uid="{00000000-0005-0000-0000-000093460000}"/>
    <cellStyle name="Milliers 2 5 3 3 2" xfId="3885" xr:uid="{00000000-0005-0000-0000-000094460000}"/>
    <cellStyle name="Milliers 2 5 3 3 2 2" xfId="9035" xr:uid="{00000000-0005-0000-0000-000095460000}"/>
    <cellStyle name="Milliers 2 5 3 3 2 2 2" xfId="18741" xr:uid="{00000000-0005-0000-0000-000096460000}"/>
    <cellStyle name="Milliers 2 5 3 3 2 3" xfId="14047" xr:uid="{00000000-0005-0000-0000-000097460000}"/>
    <cellStyle name="Milliers 2 5 3 3 3" xfId="5603" xr:uid="{00000000-0005-0000-0000-000098460000}"/>
    <cellStyle name="Milliers 2 5 3 3 3 2" xfId="10751" xr:uid="{00000000-0005-0000-0000-000099460000}"/>
    <cellStyle name="Milliers 2 5 3 3 3 2 2" xfId="20305" xr:uid="{00000000-0005-0000-0000-00009A460000}"/>
    <cellStyle name="Milliers 2 5 3 3 3 3" xfId="15613" xr:uid="{00000000-0005-0000-0000-00009B460000}"/>
    <cellStyle name="Milliers 2 5 3 3 4" xfId="7319" xr:uid="{00000000-0005-0000-0000-00009C460000}"/>
    <cellStyle name="Milliers 2 5 3 3 4 2" xfId="17177" xr:uid="{00000000-0005-0000-0000-00009D460000}"/>
    <cellStyle name="Milliers 2 5 3 3 5" xfId="12479" xr:uid="{00000000-0005-0000-0000-00009E460000}"/>
    <cellStyle name="Milliers 2 5 3 4" xfId="3023" xr:uid="{00000000-0005-0000-0000-00009F460000}"/>
    <cellStyle name="Milliers 2 5 3 4 2" xfId="8177" xr:uid="{00000000-0005-0000-0000-0000A0460000}"/>
    <cellStyle name="Milliers 2 5 3 4 2 2" xfId="17959" xr:uid="{00000000-0005-0000-0000-0000A1460000}"/>
    <cellStyle name="Milliers 2 5 3 4 3" xfId="13265" xr:uid="{00000000-0005-0000-0000-0000A2460000}"/>
    <cellStyle name="Milliers 2 5 3 5" xfId="4745" xr:uid="{00000000-0005-0000-0000-0000A3460000}"/>
    <cellStyle name="Milliers 2 5 3 5 2" xfId="9893" xr:uid="{00000000-0005-0000-0000-0000A4460000}"/>
    <cellStyle name="Milliers 2 5 3 5 2 2" xfId="19523" xr:uid="{00000000-0005-0000-0000-0000A5460000}"/>
    <cellStyle name="Milliers 2 5 3 5 3" xfId="14831" xr:uid="{00000000-0005-0000-0000-0000A6460000}"/>
    <cellStyle name="Milliers 2 5 3 6" xfId="6461" xr:uid="{00000000-0005-0000-0000-0000A7460000}"/>
    <cellStyle name="Milliers 2 5 3 6 2" xfId="16395" xr:uid="{00000000-0005-0000-0000-0000A8460000}"/>
    <cellStyle name="Milliers 2 5 3 7" xfId="11616" xr:uid="{00000000-0005-0000-0000-0000A9460000}"/>
    <cellStyle name="Milliers 2 5 4" xfId="806" xr:uid="{00000000-0005-0000-0000-0000AA460000}"/>
    <cellStyle name="Milliers 2 5 4 2" xfId="2136" xr:uid="{00000000-0005-0000-0000-0000AB460000}"/>
    <cellStyle name="Milliers 2 5 4 2 2" xfId="3887" xr:uid="{00000000-0005-0000-0000-0000AC460000}"/>
    <cellStyle name="Milliers 2 5 4 2 2 2" xfId="9037" xr:uid="{00000000-0005-0000-0000-0000AD460000}"/>
    <cellStyle name="Milliers 2 5 4 2 2 2 2" xfId="18743" xr:uid="{00000000-0005-0000-0000-0000AE460000}"/>
    <cellStyle name="Milliers 2 5 4 2 2 3" xfId="14049" xr:uid="{00000000-0005-0000-0000-0000AF460000}"/>
    <cellStyle name="Milliers 2 5 4 2 3" xfId="5605" xr:uid="{00000000-0005-0000-0000-0000B0460000}"/>
    <cellStyle name="Milliers 2 5 4 2 3 2" xfId="10753" xr:uid="{00000000-0005-0000-0000-0000B1460000}"/>
    <cellStyle name="Milliers 2 5 4 2 3 2 2" xfId="20307" xr:uid="{00000000-0005-0000-0000-0000B2460000}"/>
    <cellStyle name="Milliers 2 5 4 2 3 3" xfId="15615" xr:uid="{00000000-0005-0000-0000-0000B3460000}"/>
    <cellStyle name="Milliers 2 5 4 2 4" xfId="7321" xr:uid="{00000000-0005-0000-0000-0000B4460000}"/>
    <cellStyle name="Milliers 2 5 4 2 4 2" xfId="17179" xr:uid="{00000000-0005-0000-0000-0000B5460000}"/>
    <cellStyle name="Milliers 2 5 4 2 5" xfId="12481" xr:uid="{00000000-0005-0000-0000-0000B6460000}"/>
    <cellStyle name="Milliers 2 5 4 3" xfId="3025" xr:uid="{00000000-0005-0000-0000-0000B7460000}"/>
    <cellStyle name="Milliers 2 5 4 3 2" xfId="8179" xr:uid="{00000000-0005-0000-0000-0000B8460000}"/>
    <cellStyle name="Milliers 2 5 4 3 2 2" xfId="17961" xr:uid="{00000000-0005-0000-0000-0000B9460000}"/>
    <cellStyle name="Milliers 2 5 4 3 3" xfId="13267" xr:uid="{00000000-0005-0000-0000-0000BA460000}"/>
    <cellStyle name="Milliers 2 5 4 4" xfId="4747" xr:uid="{00000000-0005-0000-0000-0000BB460000}"/>
    <cellStyle name="Milliers 2 5 4 4 2" xfId="9895" xr:uid="{00000000-0005-0000-0000-0000BC460000}"/>
    <cellStyle name="Milliers 2 5 4 4 2 2" xfId="19525" xr:uid="{00000000-0005-0000-0000-0000BD460000}"/>
    <cellStyle name="Milliers 2 5 4 4 3" xfId="14833" xr:uid="{00000000-0005-0000-0000-0000BE460000}"/>
    <cellStyle name="Milliers 2 5 4 5" xfId="6463" xr:uid="{00000000-0005-0000-0000-0000BF460000}"/>
    <cellStyle name="Milliers 2 5 4 5 2" xfId="16397" xr:uid="{00000000-0005-0000-0000-0000C0460000}"/>
    <cellStyle name="Milliers 2 5 4 6" xfId="11618" xr:uid="{00000000-0005-0000-0000-0000C1460000}"/>
    <cellStyle name="Milliers 2 5 5" xfId="807" xr:uid="{00000000-0005-0000-0000-0000C2460000}"/>
    <cellStyle name="Milliers 2 5 5 2" xfId="2137" xr:uid="{00000000-0005-0000-0000-0000C3460000}"/>
    <cellStyle name="Milliers 2 5 5 2 2" xfId="3888" xr:uid="{00000000-0005-0000-0000-0000C4460000}"/>
    <cellStyle name="Milliers 2 5 5 2 2 2" xfId="9038" xr:uid="{00000000-0005-0000-0000-0000C5460000}"/>
    <cellStyle name="Milliers 2 5 5 2 2 2 2" xfId="18744" xr:uid="{00000000-0005-0000-0000-0000C6460000}"/>
    <cellStyle name="Milliers 2 5 5 2 2 3" xfId="14050" xr:uid="{00000000-0005-0000-0000-0000C7460000}"/>
    <cellStyle name="Milliers 2 5 5 2 3" xfId="5606" xr:uid="{00000000-0005-0000-0000-0000C8460000}"/>
    <cellStyle name="Milliers 2 5 5 2 3 2" xfId="10754" xr:uid="{00000000-0005-0000-0000-0000C9460000}"/>
    <cellStyle name="Milliers 2 5 5 2 3 2 2" xfId="20308" xr:uid="{00000000-0005-0000-0000-0000CA460000}"/>
    <cellStyle name="Milliers 2 5 5 2 3 3" xfId="15616" xr:uid="{00000000-0005-0000-0000-0000CB460000}"/>
    <cellStyle name="Milliers 2 5 5 2 4" xfId="7322" xr:uid="{00000000-0005-0000-0000-0000CC460000}"/>
    <cellStyle name="Milliers 2 5 5 2 4 2" xfId="17180" xr:uid="{00000000-0005-0000-0000-0000CD460000}"/>
    <cellStyle name="Milliers 2 5 5 2 5" xfId="12482" xr:uid="{00000000-0005-0000-0000-0000CE460000}"/>
    <cellStyle name="Milliers 2 5 5 3" xfId="3026" xr:uid="{00000000-0005-0000-0000-0000CF460000}"/>
    <cellStyle name="Milliers 2 5 5 3 2" xfId="8180" xr:uid="{00000000-0005-0000-0000-0000D0460000}"/>
    <cellStyle name="Milliers 2 5 5 3 2 2" xfId="17962" xr:uid="{00000000-0005-0000-0000-0000D1460000}"/>
    <cellStyle name="Milliers 2 5 5 3 3" xfId="13268" xr:uid="{00000000-0005-0000-0000-0000D2460000}"/>
    <cellStyle name="Milliers 2 5 5 4" xfId="4748" xr:uid="{00000000-0005-0000-0000-0000D3460000}"/>
    <cellStyle name="Milliers 2 5 5 4 2" xfId="9896" xr:uid="{00000000-0005-0000-0000-0000D4460000}"/>
    <cellStyle name="Milliers 2 5 5 4 2 2" xfId="19526" xr:uid="{00000000-0005-0000-0000-0000D5460000}"/>
    <cellStyle name="Milliers 2 5 5 4 3" xfId="14834" xr:uid="{00000000-0005-0000-0000-0000D6460000}"/>
    <cellStyle name="Milliers 2 5 5 5" xfId="6464" xr:uid="{00000000-0005-0000-0000-0000D7460000}"/>
    <cellStyle name="Milliers 2 5 5 5 2" xfId="16398" xr:uid="{00000000-0005-0000-0000-0000D8460000}"/>
    <cellStyle name="Milliers 2 5 5 6" xfId="11619" xr:uid="{00000000-0005-0000-0000-0000D9460000}"/>
    <cellStyle name="Milliers 2 5 6" xfId="2128" xr:uid="{00000000-0005-0000-0000-0000DA460000}"/>
    <cellStyle name="Milliers 2 5 6 2" xfId="3879" xr:uid="{00000000-0005-0000-0000-0000DB460000}"/>
    <cellStyle name="Milliers 2 5 6 2 2" xfId="9029" xr:uid="{00000000-0005-0000-0000-0000DC460000}"/>
    <cellStyle name="Milliers 2 5 6 2 2 2" xfId="18735" xr:uid="{00000000-0005-0000-0000-0000DD460000}"/>
    <cellStyle name="Milliers 2 5 6 2 3" xfId="14041" xr:uid="{00000000-0005-0000-0000-0000DE460000}"/>
    <cellStyle name="Milliers 2 5 6 3" xfId="5597" xr:uid="{00000000-0005-0000-0000-0000DF460000}"/>
    <cellStyle name="Milliers 2 5 6 3 2" xfId="10745" xr:uid="{00000000-0005-0000-0000-0000E0460000}"/>
    <cellStyle name="Milliers 2 5 6 3 2 2" xfId="20299" xr:uid="{00000000-0005-0000-0000-0000E1460000}"/>
    <cellStyle name="Milliers 2 5 6 3 3" xfId="15607" xr:uid="{00000000-0005-0000-0000-0000E2460000}"/>
    <cellStyle name="Milliers 2 5 6 4" xfId="7313" xr:uid="{00000000-0005-0000-0000-0000E3460000}"/>
    <cellStyle name="Milliers 2 5 6 4 2" xfId="17171" xr:uid="{00000000-0005-0000-0000-0000E4460000}"/>
    <cellStyle name="Milliers 2 5 6 5" xfId="12473" xr:uid="{00000000-0005-0000-0000-0000E5460000}"/>
    <cellStyle name="Milliers 2 5 7" xfId="3017" xr:uid="{00000000-0005-0000-0000-0000E6460000}"/>
    <cellStyle name="Milliers 2 5 7 2" xfId="8171" xr:uid="{00000000-0005-0000-0000-0000E7460000}"/>
    <cellStyle name="Milliers 2 5 7 2 2" xfId="17953" xr:uid="{00000000-0005-0000-0000-0000E8460000}"/>
    <cellStyle name="Milliers 2 5 7 3" xfId="13259" xr:uid="{00000000-0005-0000-0000-0000E9460000}"/>
    <cellStyle name="Milliers 2 5 8" xfId="4739" xr:uid="{00000000-0005-0000-0000-0000EA460000}"/>
    <cellStyle name="Milliers 2 5 8 2" xfId="9887" xr:uid="{00000000-0005-0000-0000-0000EB460000}"/>
    <cellStyle name="Milliers 2 5 8 2 2" xfId="19517" xr:uid="{00000000-0005-0000-0000-0000EC460000}"/>
    <cellStyle name="Milliers 2 5 8 3" xfId="14825" xr:uid="{00000000-0005-0000-0000-0000ED460000}"/>
    <cellStyle name="Milliers 2 5 9" xfId="6455" xr:uid="{00000000-0005-0000-0000-0000EE460000}"/>
    <cellStyle name="Milliers 2 5 9 2" xfId="16389" xr:uid="{00000000-0005-0000-0000-0000EF460000}"/>
    <cellStyle name="Milliers 2 6" xfId="808" xr:uid="{00000000-0005-0000-0000-0000F0460000}"/>
    <cellStyle name="Milliers 2 6 10" xfId="11620" xr:uid="{00000000-0005-0000-0000-0000F1460000}"/>
    <cellStyle name="Milliers 2 6 2" xfId="809" xr:uid="{00000000-0005-0000-0000-0000F2460000}"/>
    <cellStyle name="Milliers 2 6 2 2" xfId="810" xr:uid="{00000000-0005-0000-0000-0000F3460000}"/>
    <cellStyle name="Milliers 2 6 2 2 2" xfId="811" xr:uid="{00000000-0005-0000-0000-0000F4460000}"/>
    <cellStyle name="Milliers 2 6 2 2 2 2" xfId="2141" xr:uid="{00000000-0005-0000-0000-0000F5460000}"/>
    <cellStyle name="Milliers 2 6 2 2 2 2 2" xfId="3892" xr:uid="{00000000-0005-0000-0000-0000F6460000}"/>
    <cellStyle name="Milliers 2 6 2 2 2 2 2 2" xfId="9042" xr:uid="{00000000-0005-0000-0000-0000F7460000}"/>
    <cellStyle name="Milliers 2 6 2 2 2 2 2 2 2" xfId="18748" xr:uid="{00000000-0005-0000-0000-0000F8460000}"/>
    <cellStyle name="Milliers 2 6 2 2 2 2 2 3" xfId="14054" xr:uid="{00000000-0005-0000-0000-0000F9460000}"/>
    <cellStyle name="Milliers 2 6 2 2 2 2 3" xfId="5610" xr:uid="{00000000-0005-0000-0000-0000FA460000}"/>
    <cellStyle name="Milliers 2 6 2 2 2 2 3 2" xfId="10758" xr:uid="{00000000-0005-0000-0000-0000FB460000}"/>
    <cellStyle name="Milliers 2 6 2 2 2 2 3 2 2" xfId="20312" xr:uid="{00000000-0005-0000-0000-0000FC460000}"/>
    <cellStyle name="Milliers 2 6 2 2 2 2 3 3" xfId="15620" xr:uid="{00000000-0005-0000-0000-0000FD460000}"/>
    <cellStyle name="Milliers 2 6 2 2 2 2 4" xfId="7326" xr:uid="{00000000-0005-0000-0000-0000FE460000}"/>
    <cellStyle name="Milliers 2 6 2 2 2 2 4 2" xfId="17184" xr:uid="{00000000-0005-0000-0000-0000FF460000}"/>
    <cellStyle name="Milliers 2 6 2 2 2 2 5" xfId="12486" xr:uid="{00000000-0005-0000-0000-000000470000}"/>
    <cellStyle name="Milliers 2 6 2 2 2 3" xfId="3030" xr:uid="{00000000-0005-0000-0000-000001470000}"/>
    <cellStyle name="Milliers 2 6 2 2 2 3 2" xfId="8184" xr:uid="{00000000-0005-0000-0000-000002470000}"/>
    <cellStyle name="Milliers 2 6 2 2 2 3 2 2" xfId="17966" xr:uid="{00000000-0005-0000-0000-000003470000}"/>
    <cellStyle name="Milliers 2 6 2 2 2 3 3" xfId="13272" xr:uid="{00000000-0005-0000-0000-000004470000}"/>
    <cellStyle name="Milliers 2 6 2 2 2 4" xfId="4752" xr:uid="{00000000-0005-0000-0000-000005470000}"/>
    <cellStyle name="Milliers 2 6 2 2 2 4 2" xfId="9900" xr:uid="{00000000-0005-0000-0000-000006470000}"/>
    <cellStyle name="Milliers 2 6 2 2 2 4 2 2" xfId="19530" xr:uid="{00000000-0005-0000-0000-000007470000}"/>
    <cellStyle name="Milliers 2 6 2 2 2 4 3" xfId="14838" xr:uid="{00000000-0005-0000-0000-000008470000}"/>
    <cellStyle name="Milliers 2 6 2 2 2 5" xfId="6468" xr:uid="{00000000-0005-0000-0000-000009470000}"/>
    <cellStyle name="Milliers 2 6 2 2 2 5 2" xfId="16402" xr:uid="{00000000-0005-0000-0000-00000A470000}"/>
    <cellStyle name="Milliers 2 6 2 2 2 6" xfId="11623" xr:uid="{00000000-0005-0000-0000-00000B470000}"/>
    <cellStyle name="Milliers 2 6 2 2 3" xfId="2140" xr:uid="{00000000-0005-0000-0000-00000C470000}"/>
    <cellStyle name="Milliers 2 6 2 2 3 2" xfId="3891" xr:uid="{00000000-0005-0000-0000-00000D470000}"/>
    <cellStyle name="Milliers 2 6 2 2 3 2 2" xfId="9041" xr:uid="{00000000-0005-0000-0000-00000E470000}"/>
    <cellStyle name="Milliers 2 6 2 2 3 2 2 2" xfId="18747" xr:uid="{00000000-0005-0000-0000-00000F470000}"/>
    <cellStyle name="Milliers 2 6 2 2 3 2 3" xfId="14053" xr:uid="{00000000-0005-0000-0000-000010470000}"/>
    <cellStyle name="Milliers 2 6 2 2 3 3" xfId="5609" xr:uid="{00000000-0005-0000-0000-000011470000}"/>
    <cellStyle name="Milliers 2 6 2 2 3 3 2" xfId="10757" xr:uid="{00000000-0005-0000-0000-000012470000}"/>
    <cellStyle name="Milliers 2 6 2 2 3 3 2 2" xfId="20311" xr:uid="{00000000-0005-0000-0000-000013470000}"/>
    <cellStyle name="Milliers 2 6 2 2 3 3 3" xfId="15619" xr:uid="{00000000-0005-0000-0000-000014470000}"/>
    <cellStyle name="Milliers 2 6 2 2 3 4" xfId="7325" xr:uid="{00000000-0005-0000-0000-000015470000}"/>
    <cellStyle name="Milliers 2 6 2 2 3 4 2" xfId="17183" xr:uid="{00000000-0005-0000-0000-000016470000}"/>
    <cellStyle name="Milliers 2 6 2 2 3 5" xfId="12485" xr:uid="{00000000-0005-0000-0000-000017470000}"/>
    <cellStyle name="Milliers 2 6 2 2 4" xfId="3029" xr:uid="{00000000-0005-0000-0000-000018470000}"/>
    <cellStyle name="Milliers 2 6 2 2 4 2" xfId="8183" xr:uid="{00000000-0005-0000-0000-000019470000}"/>
    <cellStyle name="Milliers 2 6 2 2 4 2 2" xfId="17965" xr:uid="{00000000-0005-0000-0000-00001A470000}"/>
    <cellStyle name="Milliers 2 6 2 2 4 3" xfId="13271" xr:uid="{00000000-0005-0000-0000-00001B470000}"/>
    <cellStyle name="Milliers 2 6 2 2 5" xfId="4751" xr:uid="{00000000-0005-0000-0000-00001C470000}"/>
    <cellStyle name="Milliers 2 6 2 2 5 2" xfId="9899" xr:uid="{00000000-0005-0000-0000-00001D470000}"/>
    <cellStyle name="Milliers 2 6 2 2 5 2 2" xfId="19529" xr:uid="{00000000-0005-0000-0000-00001E470000}"/>
    <cellStyle name="Milliers 2 6 2 2 5 3" xfId="14837" xr:uid="{00000000-0005-0000-0000-00001F470000}"/>
    <cellStyle name="Milliers 2 6 2 2 6" xfId="6467" xr:uid="{00000000-0005-0000-0000-000020470000}"/>
    <cellStyle name="Milliers 2 6 2 2 6 2" xfId="16401" xr:uid="{00000000-0005-0000-0000-000021470000}"/>
    <cellStyle name="Milliers 2 6 2 2 7" xfId="11622" xr:uid="{00000000-0005-0000-0000-000022470000}"/>
    <cellStyle name="Milliers 2 6 2 3" xfId="812" xr:uid="{00000000-0005-0000-0000-000023470000}"/>
    <cellStyle name="Milliers 2 6 2 3 2" xfId="2142" xr:uid="{00000000-0005-0000-0000-000024470000}"/>
    <cellStyle name="Milliers 2 6 2 3 2 2" xfId="3893" xr:uid="{00000000-0005-0000-0000-000025470000}"/>
    <cellStyle name="Milliers 2 6 2 3 2 2 2" xfId="9043" xr:uid="{00000000-0005-0000-0000-000026470000}"/>
    <cellStyle name="Milliers 2 6 2 3 2 2 2 2" xfId="18749" xr:uid="{00000000-0005-0000-0000-000027470000}"/>
    <cellStyle name="Milliers 2 6 2 3 2 2 3" xfId="14055" xr:uid="{00000000-0005-0000-0000-000028470000}"/>
    <cellStyle name="Milliers 2 6 2 3 2 3" xfId="5611" xr:uid="{00000000-0005-0000-0000-000029470000}"/>
    <cellStyle name="Milliers 2 6 2 3 2 3 2" xfId="10759" xr:uid="{00000000-0005-0000-0000-00002A470000}"/>
    <cellStyle name="Milliers 2 6 2 3 2 3 2 2" xfId="20313" xr:uid="{00000000-0005-0000-0000-00002B470000}"/>
    <cellStyle name="Milliers 2 6 2 3 2 3 3" xfId="15621" xr:uid="{00000000-0005-0000-0000-00002C470000}"/>
    <cellStyle name="Milliers 2 6 2 3 2 4" xfId="7327" xr:uid="{00000000-0005-0000-0000-00002D470000}"/>
    <cellStyle name="Milliers 2 6 2 3 2 4 2" xfId="17185" xr:uid="{00000000-0005-0000-0000-00002E470000}"/>
    <cellStyle name="Milliers 2 6 2 3 2 5" xfId="12487" xr:uid="{00000000-0005-0000-0000-00002F470000}"/>
    <cellStyle name="Milliers 2 6 2 3 3" xfId="3031" xr:uid="{00000000-0005-0000-0000-000030470000}"/>
    <cellStyle name="Milliers 2 6 2 3 3 2" xfId="8185" xr:uid="{00000000-0005-0000-0000-000031470000}"/>
    <cellStyle name="Milliers 2 6 2 3 3 2 2" xfId="17967" xr:uid="{00000000-0005-0000-0000-000032470000}"/>
    <cellStyle name="Milliers 2 6 2 3 3 3" xfId="13273" xr:uid="{00000000-0005-0000-0000-000033470000}"/>
    <cellStyle name="Milliers 2 6 2 3 4" xfId="4753" xr:uid="{00000000-0005-0000-0000-000034470000}"/>
    <cellStyle name="Milliers 2 6 2 3 4 2" xfId="9901" xr:uid="{00000000-0005-0000-0000-000035470000}"/>
    <cellStyle name="Milliers 2 6 2 3 4 2 2" xfId="19531" xr:uid="{00000000-0005-0000-0000-000036470000}"/>
    <cellStyle name="Milliers 2 6 2 3 4 3" xfId="14839" xr:uid="{00000000-0005-0000-0000-000037470000}"/>
    <cellStyle name="Milliers 2 6 2 3 5" xfId="6469" xr:uid="{00000000-0005-0000-0000-000038470000}"/>
    <cellStyle name="Milliers 2 6 2 3 5 2" xfId="16403" xr:uid="{00000000-0005-0000-0000-000039470000}"/>
    <cellStyle name="Milliers 2 6 2 3 6" xfId="11624" xr:uid="{00000000-0005-0000-0000-00003A470000}"/>
    <cellStyle name="Milliers 2 6 2 4" xfId="813" xr:uid="{00000000-0005-0000-0000-00003B470000}"/>
    <cellStyle name="Milliers 2 6 2 4 2" xfId="2143" xr:uid="{00000000-0005-0000-0000-00003C470000}"/>
    <cellStyle name="Milliers 2 6 2 4 2 2" xfId="3894" xr:uid="{00000000-0005-0000-0000-00003D470000}"/>
    <cellStyle name="Milliers 2 6 2 4 2 2 2" xfId="9044" xr:uid="{00000000-0005-0000-0000-00003E470000}"/>
    <cellStyle name="Milliers 2 6 2 4 2 2 2 2" xfId="18750" xr:uid="{00000000-0005-0000-0000-00003F470000}"/>
    <cellStyle name="Milliers 2 6 2 4 2 2 3" xfId="14056" xr:uid="{00000000-0005-0000-0000-000040470000}"/>
    <cellStyle name="Milliers 2 6 2 4 2 3" xfId="5612" xr:uid="{00000000-0005-0000-0000-000041470000}"/>
    <cellStyle name="Milliers 2 6 2 4 2 3 2" xfId="10760" xr:uid="{00000000-0005-0000-0000-000042470000}"/>
    <cellStyle name="Milliers 2 6 2 4 2 3 2 2" xfId="20314" xr:uid="{00000000-0005-0000-0000-000043470000}"/>
    <cellStyle name="Milliers 2 6 2 4 2 3 3" xfId="15622" xr:uid="{00000000-0005-0000-0000-000044470000}"/>
    <cellStyle name="Milliers 2 6 2 4 2 4" xfId="7328" xr:uid="{00000000-0005-0000-0000-000045470000}"/>
    <cellStyle name="Milliers 2 6 2 4 2 4 2" xfId="17186" xr:uid="{00000000-0005-0000-0000-000046470000}"/>
    <cellStyle name="Milliers 2 6 2 4 2 5" xfId="12488" xr:uid="{00000000-0005-0000-0000-000047470000}"/>
    <cellStyle name="Milliers 2 6 2 4 3" xfId="3032" xr:uid="{00000000-0005-0000-0000-000048470000}"/>
    <cellStyle name="Milliers 2 6 2 4 3 2" xfId="8186" xr:uid="{00000000-0005-0000-0000-000049470000}"/>
    <cellStyle name="Milliers 2 6 2 4 3 2 2" xfId="17968" xr:uid="{00000000-0005-0000-0000-00004A470000}"/>
    <cellStyle name="Milliers 2 6 2 4 3 3" xfId="13274" xr:uid="{00000000-0005-0000-0000-00004B470000}"/>
    <cellStyle name="Milliers 2 6 2 4 4" xfId="4754" xr:uid="{00000000-0005-0000-0000-00004C470000}"/>
    <cellStyle name="Milliers 2 6 2 4 4 2" xfId="9902" xr:uid="{00000000-0005-0000-0000-00004D470000}"/>
    <cellStyle name="Milliers 2 6 2 4 4 2 2" xfId="19532" xr:uid="{00000000-0005-0000-0000-00004E470000}"/>
    <cellStyle name="Milliers 2 6 2 4 4 3" xfId="14840" xr:uid="{00000000-0005-0000-0000-00004F470000}"/>
    <cellStyle name="Milliers 2 6 2 4 5" xfId="6470" xr:uid="{00000000-0005-0000-0000-000050470000}"/>
    <cellStyle name="Milliers 2 6 2 4 5 2" xfId="16404" xr:uid="{00000000-0005-0000-0000-000051470000}"/>
    <cellStyle name="Milliers 2 6 2 4 6" xfId="11625" xr:uid="{00000000-0005-0000-0000-000052470000}"/>
    <cellStyle name="Milliers 2 6 2 5" xfId="2139" xr:uid="{00000000-0005-0000-0000-000053470000}"/>
    <cellStyle name="Milliers 2 6 2 5 2" xfId="3890" xr:uid="{00000000-0005-0000-0000-000054470000}"/>
    <cellStyle name="Milliers 2 6 2 5 2 2" xfId="9040" xr:uid="{00000000-0005-0000-0000-000055470000}"/>
    <cellStyle name="Milliers 2 6 2 5 2 2 2" xfId="18746" xr:uid="{00000000-0005-0000-0000-000056470000}"/>
    <cellStyle name="Milliers 2 6 2 5 2 3" xfId="14052" xr:uid="{00000000-0005-0000-0000-000057470000}"/>
    <cellStyle name="Milliers 2 6 2 5 3" xfId="5608" xr:uid="{00000000-0005-0000-0000-000058470000}"/>
    <cellStyle name="Milliers 2 6 2 5 3 2" xfId="10756" xr:uid="{00000000-0005-0000-0000-000059470000}"/>
    <cellStyle name="Milliers 2 6 2 5 3 2 2" xfId="20310" xr:uid="{00000000-0005-0000-0000-00005A470000}"/>
    <cellStyle name="Milliers 2 6 2 5 3 3" xfId="15618" xr:uid="{00000000-0005-0000-0000-00005B470000}"/>
    <cellStyle name="Milliers 2 6 2 5 4" xfId="7324" xr:uid="{00000000-0005-0000-0000-00005C470000}"/>
    <cellStyle name="Milliers 2 6 2 5 4 2" xfId="17182" xr:uid="{00000000-0005-0000-0000-00005D470000}"/>
    <cellStyle name="Milliers 2 6 2 5 5" xfId="12484" xr:uid="{00000000-0005-0000-0000-00005E470000}"/>
    <cellStyle name="Milliers 2 6 2 6" xfId="3028" xr:uid="{00000000-0005-0000-0000-00005F470000}"/>
    <cellStyle name="Milliers 2 6 2 6 2" xfId="8182" xr:uid="{00000000-0005-0000-0000-000060470000}"/>
    <cellStyle name="Milliers 2 6 2 6 2 2" xfId="17964" xr:uid="{00000000-0005-0000-0000-000061470000}"/>
    <cellStyle name="Milliers 2 6 2 6 3" xfId="13270" xr:uid="{00000000-0005-0000-0000-000062470000}"/>
    <cellStyle name="Milliers 2 6 2 7" xfId="4750" xr:uid="{00000000-0005-0000-0000-000063470000}"/>
    <cellStyle name="Milliers 2 6 2 7 2" xfId="9898" xr:uid="{00000000-0005-0000-0000-000064470000}"/>
    <cellStyle name="Milliers 2 6 2 7 2 2" xfId="19528" xr:uid="{00000000-0005-0000-0000-000065470000}"/>
    <cellStyle name="Milliers 2 6 2 7 3" xfId="14836" xr:uid="{00000000-0005-0000-0000-000066470000}"/>
    <cellStyle name="Milliers 2 6 2 8" xfId="6466" xr:uid="{00000000-0005-0000-0000-000067470000}"/>
    <cellStyle name="Milliers 2 6 2 8 2" xfId="16400" xr:uid="{00000000-0005-0000-0000-000068470000}"/>
    <cellStyle name="Milliers 2 6 2 9" xfId="11621" xr:uid="{00000000-0005-0000-0000-000069470000}"/>
    <cellStyle name="Milliers 2 6 3" xfId="814" xr:uid="{00000000-0005-0000-0000-00006A470000}"/>
    <cellStyle name="Milliers 2 6 3 2" xfId="815" xr:uid="{00000000-0005-0000-0000-00006B470000}"/>
    <cellStyle name="Milliers 2 6 3 2 2" xfId="2145" xr:uid="{00000000-0005-0000-0000-00006C470000}"/>
    <cellStyle name="Milliers 2 6 3 2 2 2" xfId="3896" xr:uid="{00000000-0005-0000-0000-00006D470000}"/>
    <cellStyle name="Milliers 2 6 3 2 2 2 2" xfId="9046" xr:uid="{00000000-0005-0000-0000-00006E470000}"/>
    <cellStyle name="Milliers 2 6 3 2 2 2 2 2" xfId="18752" xr:uid="{00000000-0005-0000-0000-00006F470000}"/>
    <cellStyle name="Milliers 2 6 3 2 2 2 3" xfId="14058" xr:uid="{00000000-0005-0000-0000-000070470000}"/>
    <cellStyle name="Milliers 2 6 3 2 2 3" xfId="5614" xr:uid="{00000000-0005-0000-0000-000071470000}"/>
    <cellStyle name="Milliers 2 6 3 2 2 3 2" xfId="10762" xr:uid="{00000000-0005-0000-0000-000072470000}"/>
    <cellStyle name="Milliers 2 6 3 2 2 3 2 2" xfId="20316" xr:uid="{00000000-0005-0000-0000-000073470000}"/>
    <cellStyle name="Milliers 2 6 3 2 2 3 3" xfId="15624" xr:uid="{00000000-0005-0000-0000-000074470000}"/>
    <cellStyle name="Milliers 2 6 3 2 2 4" xfId="7330" xr:uid="{00000000-0005-0000-0000-000075470000}"/>
    <cellStyle name="Milliers 2 6 3 2 2 4 2" xfId="17188" xr:uid="{00000000-0005-0000-0000-000076470000}"/>
    <cellStyle name="Milliers 2 6 3 2 2 5" xfId="12490" xr:uid="{00000000-0005-0000-0000-000077470000}"/>
    <cellStyle name="Milliers 2 6 3 2 3" xfId="3034" xr:uid="{00000000-0005-0000-0000-000078470000}"/>
    <cellStyle name="Milliers 2 6 3 2 3 2" xfId="8188" xr:uid="{00000000-0005-0000-0000-000079470000}"/>
    <cellStyle name="Milliers 2 6 3 2 3 2 2" xfId="17970" xr:uid="{00000000-0005-0000-0000-00007A470000}"/>
    <cellStyle name="Milliers 2 6 3 2 3 3" xfId="13276" xr:uid="{00000000-0005-0000-0000-00007B470000}"/>
    <cellStyle name="Milliers 2 6 3 2 4" xfId="4756" xr:uid="{00000000-0005-0000-0000-00007C470000}"/>
    <cellStyle name="Milliers 2 6 3 2 4 2" xfId="9904" xr:uid="{00000000-0005-0000-0000-00007D470000}"/>
    <cellStyle name="Milliers 2 6 3 2 4 2 2" xfId="19534" xr:uid="{00000000-0005-0000-0000-00007E470000}"/>
    <cellStyle name="Milliers 2 6 3 2 4 3" xfId="14842" xr:uid="{00000000-0005-0000-0000-00007F470000}"/>
    <cellStyle name="Milliers 2 6 3 2 5" xfId="6472" xr:uid="{00000000-0005-0000-0000-000080470000}"/>
    <cellStyle name="Milliers 2 6 3 2 5 2" xfId="16406" xr:uid="{00000000-0005-0000-0000-000081470000}"/>
    <cellStyle name="Milliers 2 6 3 2 6" xfId="11627" xr:uid="{00000000-0005-0000-0000-000082470000}"/>
    <cellStyle name="Milliers 2 6 3 3" xfId="2144" xr:uid="{00000000-0005-0000-0000-000083470000}"/>
    <cellStyle name="Milliers 2 6 3 3 2" xfId="3895" xr:uid="{00000000-0005-0000-0000-000084470000}"/>
    <cellStyle name="Milliers 2 6 3 3 2 2" xfId="9045" xr:uid="{00000000-0005-0000-0000-000085470000}"/>
    <cellStyle name="Milliers 2 6 3 3 2 2 2" xfId="18751" xr:uid="{00000000-0005-0000-0000-000086470000}"/>
    <cellStyle name="Milliers 2 6 3 3 2 3" xfId="14057" xr:uid="{00000000-0005-0000-0000-000087470000}"/>
    <cellStyle name="Milliers 2 6 3 3 3" xfId="5613" xr:uid="{00000000-0005-0000-0000-000088470000}"/>
    <cellStyle name="Milliers 2 6 3 3 3 2" xfId="10761" xr:uid="{00000000-0005-0000-0000-000089470000}"/>
    <cellStyle name="Milliers 2 6 3 3 3 2 2" xfId="20315" xr:uid="{00000000-0005-0000-0000-00008A470000}"/>
    <cellStyle name="Milliers 2 6 3 3 3 3" xfId="15623" xr:uid="{00000000-0005-0000-0000-00008B470000}"/>
    <cellStyle name="Milliers 2 6 3 3 4" xfId="7329" xr:uid="{00000000-0005-0000-0000-00008C470000}"/>
    <cellStyle name="Milliers 2 6 3 3 4 2" xfId="17187" xr:uid="{00000000-0005-0000-0000-00008D470000}"/>
    <cellStyle name="Milliers 2 6 3 3 5" xfId="12489" xr:uid="{00000000-0005-0000-0000-00008E470000}"/>
    <cellStyle name="Milliers 2 6 3 4" xfId="3033" xr:uid="{00000000-0005-0000-0000-00008F470000}"/>
    <cellStyle name="Milliers 2 6 3 4 2" xfId="8187" xr:uid="{00000000-0005-0000-0000-000090470000}"/>
    <cellStyle name="Milliers 2 6 3 4 2 2" xfId="17969" xr:uid="{00000000-0005-0000-0000-000091470000}"/>
    <cellStyle name="Milliers 2 6 3 4 3" xfId="13275" xr:uid="{00000000-0005-0000-0000-000092470000}"/>
    <cellStyle name="Milliers 2 6 3 5" xfId="4755" xr:uid="{00000000-0005-0000-0000-000093470000}"/>
    <cellStyle name="Milliers 2 6 3 5 2" xfId="9903" xr:uid="{00000000-0005-0000-0000-000094470000}"/>
    <cellStyle name="Milliers 2 6 3 5 2 2" xfId="19533" xr:uid="{00000000-0005-0000-0000-000095470000}"/>
    <cellStyle name="Milliers 2 6 3 5 3" xfId="14841" xr:uid="{00000000-0005-0000-0000-000096470000}"/>
    <cellStyle name="Milliers 2 6 3 6" xfId="6471" xr:uid="{00000000-0005-0000-0000-000097470000}"/>
    <cellStyle name="Milliers 2 6 3 6 2" xfId="16405" xr:uid="{00000000-0005-0000-0000-000098470000}"/>
    <cellStyle name="Milliers 2 6 3 7" xfId="11626" xr:uid="{00000000-0005-0000-0000-000099470000}"/>
    <cellStyle name="Milliers 2 6 4" xfId="816" xr:uid="{00000000-0005-0000-0000-00009A470000}"/>
    <cellStyle name="Milliers 2 6 4 2" xfId="2146" xr:uid="{00000000-0005-0000-0000-00009B470000}"/>
    <cellStyle name="Milliers 2 6 4 2 2" xfId="3897" xr:uid="{00000000-0005-0000-0000-00009C470000}"/>
    <cellStyle name="Milliers 2 6 4 2 2 2" xfId="9047" xr:uid="{00000000-0005-0000-0000-00009D470000}"/>
    <cellStyle name="Milliers 2 6 4 2 2 2 2" xfId="18753" xr:uid="{00000000-0005-0000-0000-00009E470000}"/>
    <cellStyle name="Milliers 2 6 4 2 2 3" xfId="14059" xr:uid="{00000000-0005-0000-0000-00009F470000}"/>
    <cellStyle name="Milliers 2 6 4 2 3" xfId="5615" xr:uid="{00000000-0005-0000-0000-0000A0470000}"/>
    <cellStyle name="Milliers 2 6 4 2 3 2" xfId="10763" xr:uid="{00000000-0005-0000-0000-0000A1470000}"/>
    <cellStyle name="Milliers 2 6 4 2 3 2 2" xfId="20317" xr:uid="{00000000-0005-0000-0000-0000A2470000}"/>
    <cellStyle name="Milliers 2 6 4 2 3 3" xfId="15625" xr:uid="{00000000-0005-0000-0000-0000A3470000}"/>
    <cellStyle name="Milliers 2 6 4 2 4" xfId="7331" xr:uid="{00000000-0005-0000-0000-0000A4470000}"/>
    <cellStyle name="Milliers 2 6 4 2 4 2" xfId="17189" xr:uid="{00000000-0005-0000-0000-0000A5470000}"/>
    <cellStyle name="Milliers 2 6 4 2 5" xfId="12491" xr:uid="{00000000-0005-0000-0000-0000A6470000}"/>
    <cellStyle name="Milliers 2 6 4 3" xfId="3035" xr:uid="{00000000-0005-0000-0000-0000A7470000}"/>
    <cellStyle name="Milliers 2 6 4 3 2" xfId="8189" xr:uid="{00000000-0005-0000-0000-0000A8470000}"/>
    <cellStyle name="Milliers 2 6 4 3 2 2" xfId="17971" xr:uid="{00000000-0005-0000-0000-0000A9470000}"/>
    <cellStyle name="Milliers 2 6 4 3 3" xfId="13277" xr:uid="{00000000-0005-0000-0000-0000AA470000}"/>
    <cellStyle name="Milliers 2 6 4 4" xfId="4757" xr:uid="{00000000-0005-0000-0000-0000AB470000}"/>
    <cellStyle name="Milliers 2 6 4 4 2" xfId="9905" xr:uid="{00000000-0005-0000-0000-0000AC470000}"/>
    <cellStyle name="Milliers 2 6 4 4 2 2" xfId="19535" xr:uid="{00000000-0005-0000-0000-0000AD470000}"/>
    <cellStyle name="Milliers 2 6 4 4 3" xfId="14843" xr:uid="{00000000-0005-0000-0000-0000AE470000}"/>
    <cellStyle name="Milliers 2 6 4 5" xfId="6473" xr:uid="{00000000-0005-0000-0000-0000AF470000}"/>
    <cellStyle name="Milliers 2 6 4 5 2" xfId="16407" xr:uid="{00000000-0005-0000-0000-0000B0470000}"/>
    <cellStyle name="Milliers 2 6 4 6" xfId="11628" xr:uid="{00000000-0005-0000-0000-0000B1470000}"/>
    <cellStyle name="Milliers 2 6 5" xfId="817" xr:uid="{00000000-0005-0000-0000-0000B2470000}"/>
    <cellStyle name="Milliers 2 6 5 2" xfId="2147" xr:uid="{00000000-0005-0000-0000-0000B3470000}"/>
    <cellStyle name="Milliers 2 6 5 2 2" xfId="3898" xr:uid="{00000000-0005-0000-0000-0000B4470000}"/>
    <cellStyle name="Milliers 2 6 5 2 2 2" xfId="9048" xr:uid="{00000000-0005-0000-0000-0000B5470000}"/>
    <cellStyle name="Milliers 2 6 5 2 2 2 2" xfId="18754" xr:uid="{00000000-0005-0000-0000-0000B6470000}"/>
    <cellStyle name="Milliers 2 6 5 2 2 3" xfId="14060" xr:uid="{00000000-0005-0000-0000-0000B7470000}"/>
    <cellStyle name="Milliers 2 6 5 2 3" xfId="5616" xr:uid="{00000000-0005-0000-0000-0000B8470000}"/>
    <cellStyle name="Milliers 2 6 5 2 3 2" xfId="10764" xr:uid="{00000000-0005-0000-0000-0000B9470000}"/>
    <cellStyle name="Milliers 2 6 5 2 3 2 2" xfId="20318" xr:uid="{00000000-0005-0000-0000-0000BA470000}"/>
    <cellStyle name="Milliers 2 6 5 2 3 3" xfId="15626" xr:uid="{00000000-0005-0000-0000-0000BB470000}"/>
    <cellStyle name="Milliers 2 6 5 2 4" xfId="7332" xr:uid="{00000000-0005-0000-0000-0000BC470000}"/>
    <cellStyle name="Milliers 2 6 5 2 4 2" xfId="17190" xr:uid="{00000000-0005-0000-0000-0000BD470000}"/>
    <cellStyle name="Milliers 2 6 5 2 5" xfId="12492" xr:uid="{00000000-0005-0000-0000-0000BE470000}"/>
    <cellStyle name="Milliers 2 6 5 3" xfId="3036" xr:uid="{00000000-0005-0000-0000-0000BF470000}"/>
    <cellStyle name="Milliers 2 6 5 3 2" xfId="8190" xr:uid="{00000000-0005-0000-0000-0000C0470000}"/>
    <cellStyle name="Milliers 2 6 5 3 2 2" xfId="17972" xr:uid="{00000000-0005-0000-0000-0000C1470000}"/>
    <cellStyle name="Milliers 2 6 5 3 3" xfId="13278" xr:uid="{00000000-0005-0000-0000-0000C2470000}"/>
    <cellStyle name="Milliers 2 6 5 4" xfId="4758" xr:uid="{00000000-0005-0000-0000-0000C3470000}"/>
    <cellStyle name="Milliers 2 6 5 4 2" xfId="9906" xr:uid="{00000000-0005-0000-0000-0000C4470000}"/>
    <cellStyle name="Milliers 2 6 5 4 2 2" xfId="19536" xr:uid="{00000000-0005-0000-0000-0000C5470000}"/>
    <cellStyle name="Milliers 2 6 5 4 3" xfId="14844" xr:uid="{00000000-0005-0000-0000-0000C6470000}"/>
    <cellStyle name="Milliers 2 6 5 5" xfId="6474" xr:uid="{00000000-0005-0000-0000-0000C7470000}"/>
    <cellStyle name="Milliers 2 6 5 5 2" xfId="16408" xr:uid="{00000000-0005-0000-0000-0000C8470000}"/>
    <cellStyle name="Milliers 2 6 5 6" xfId="11629" xr:uid="{00000000-0005-0000-0000-0000C9470000}"/>
    <cellStyle name="Milliers 2 6 6" xfId="2138" xr:uid="{00000000-0005-0000-0000-0000CA470000}"/>
    <cellStyle name="Milliers 2 6 6 2" xfId="3889" xr:uid="{00000000-0005-0000-0000-0000CB470000}"/>
    <cellStyle name="Milliers 2 6 6 2 2" xfId="9039" xr:uid="{00000000-0005-0000-0000-0000CC470000}"/>
    <cellStyle name="Milliers 2 6 6 2 2 2" xfId="18745" xr:uid="{00000000-0005-0000-0000-0000CD470000}"/>
    <cellStyle name="Milliers 2 6 6 2 3" xfId="14051" xr:uid="{00000000-0005-0000-0000-0000CE470000}"/>
    <cellStyle name="Milliers 2 6 6 3" xfId="5607" xr:uid="{00000000-0005-0000-0000-0000CF470000}"/>
    <cellStyle name="Milliers 2 6 6 3 2" xfId="10755" xr:uid="{00000000-0005-0000-0000-0000D0470000}"/>
    <cellStyle name="Milliers 2 6 6 3 2 2" xfId="20309" xr:uid="{00000000-0005-0000-0000-0000D1470000}"/>
    <cellStyle name="Milliers 2 6 6 3 3" xfId="15617" xr:uid="{00000000-0005-0000-0000-0000D2470000}"/>
    <cellStyle name="Milliers 2 6 6 4" xfId="7323" xr:uid="{00000000-0005-0000-0000-0000D3470000}"/>
    <cellStyle name="Milliers 2 6 6 4 2" xfId="17181" xr:uid="{00000000-0005-0000-0000-0000D4470000}"/>
    <cellStyle name="Milliers 2 6 6 5" xfId="12483" xr:uid="{00000000-0005-0000-0000-0000D5470000}"/>
    <cellStyle name="Milliers 2 6 7" xfId="3027" xr:uid="{00000000-0005-0000-0000-0000D6470000}"/>
    <cellStyle name="Milliers 2 6 7 2" xfId="8181" xr:uid="{00000000-0005-0000-0000-0000D7470000}"/>
    <cellStyle name="Milliers 2 6 7 2 2" xfId="17963" xr:uid="{00000000-0005-0000-0000-0000D8470000}"/>
    <cellStyle name="Milliers 2 6 7 3" xfId="13269" xr:uid="{00000000-0005-0000-0000-0000D9470000}"/>
    <cellStyle name="Milliers 2 6 8" xfId="4749" xr:uid="{00000000-0005-0000-0000-0000DA470000}"/>
    <cellStyle name="Milliers 2 6 8 2" xfId="9897" xr:uid="{00000000-0005-0000-0000-0000DB470000}"/>
    <cellStyle name="Milliers 2 6 8 2 2" xfId="19527" xr:uid="{00000000-0005-0000-0000-0000DC470000}"/>
    <cellStyle name="Milliers 2 6 8 3" xfId="14835" xr:uid="{00000000-0005-0000-0000-0000DD470000}"/>
    <cellStyle name="Milliers 2 6 9" xfId="6465" xr:uid="{00000000-0005-0000-0000-0000DE470000}"/>
    <cellStyle name="Milliers 2 6 9 2" xfId="16399" xr:uid="{00000000-0005-0000-0000-0000DF470000}"/>
    <cellStyle name="Milliers 2 7" xfId="818" xr:uid="{00000000-0005-0000-0000-0000E0470000}"/>
    <cellStyle name="Milliers 2 7 10" xfId="11630" xr:uid="{00000000-0005-0000-0000-0000E1470000}"/>
    <cellStyle name="Milliers 2 7 2" xfId="819" xr:uid="{00000000-0005-0000-0000-0000E2470000}"/>
    <cellStyle name="Milliers 2 7 2 2" xfId="820" xr:uid="{00000000-0005-0000-0000-0000E3470000}"/>
    <cellStyle name="Milliers 2 7 2 2 2" xfId="821" xr:uid="{00000000-0005-0000-0000-0000E4470000}"/>
    <cellStyle name="Milliers 2 7 2 2 2 2" xfId="2151" xr:uid="{00000000-0005-0000-0000-0000E5470000}"/>
    <cellStyle name="Milliers 2 7 2 2 2 2 2" xfId="3902" xr:uid="{00000000-0005-0000-0000-0000E6470000}"/>
    <cellStyle name="Milliers 2 7 2 2 2 2 2 2" xfId="9052" xr:uid="{00000000-0005-0000-0000-0000E7470000}"/>
    <cellStyle name="Milliers 2 7 2 2 2 2 2 2 2" xfId="18758" xr:uid="{00000000-0005-0000-0000-0000E8470000}"/>
    <cellStyle name="Milliers 2 7 2 2 2 2 2 3" xfId="14064" xr:uid="{00000000-0005-0000-0000-0000E9470000}"/>
    <cellStyle name="Milliers 2 7 2 2 2 2 3" xfId="5620" xr:uid="{00000000-0005-0000-0000-0000EA470000}"/>
    <cellStyle name="Milliers 2 7 2 2 2 2 3 2" xfId="10768" xr:uid="{00000000-0005-0000-0000-0000EB470000}"/>
    <cellStyle name="Milliers 2 7 2 2 2 2 3 2 2" xfId="20322" xr:uid="{00000000-0005-0000-0000-0000EC470000}"/>
    <cellStyle name="Milliers 2 7 2 2 2 2 3 3" xfId="15630" xr:uid="{00000000-0005-0000-0000-0000ED470000}"/>
    <cellStyle name="Milliers 2 7 2 2 2 2 4" xfId="7336" xr:uid="{00000000-0005-0000-0000-0000EE470000}"/>
    <cellStyle name="Milliers 2 7 2 2 2 2 4 2" xfId="17194" xr:uid="{00000000-0005-0000-0000-0000EF470000}"/>
    <cellStyle name="Milliers 2 7 2 2 2 2 5" xfId="12496" xr:uid="{00000000-0005-0000-0000-0000F0470000}"/>
    <cellStyle name="Milliers 2 7 2 2 2 3" xfId="3040" xr:uid="{00000000-0005-0000-0000-0000F1470000}"/>
    <cellStyle name="Milliers 2 7 2 2 2 3 2" xfId="8194" xr:uid="{00000000-0005-0000-0000-0000F2470000}"/>
    <cellStyle name="Milliers 2 7 2 2 2 3 2 2" xfId="17976" xr:uid="{00000000-0005-0000-0000-0000F3470000}"/>
    <cellStyle name="Milliers 2 7 2 2 2 3 3" xfId="13282" xr:uid="{00000000-0005-0000-0000-0000F4470000}"/>
    <cellStyle name="Milliers 2 7 2 2 2 4" xfId="4762" xr:uid="{00000000-0005-0000-0000-0000F5470000}"/>
    <cellStyle name="Milliers 2 7 2 2 2 4 2" xfId="9910" xr:uid="{00000000-0005-0000-0000-0000F6470000}"/>
    <cellStyle name="Milliers 2 7 2 2 2 4 2 2" xfId="19540" xr:uid="{00000000-0005-0000-0000-0000F7470000}"/>
    <cellStyle name="Milliers 2 7 2 2 2 4 3" xfId="14848" xr:uid="{00000000-0005-0000-0000-0000F8470000}"/>
    <cellStyle name="Milliers 2 7 2 2 2 5" xfId="6478" xr:uid="{00000000-0005-0000-0000-0000F9470000}"/>
    <cellStyle name="Milliers 2 7 2 2 2 5 2" xfId="16412" xr:uid="{00000000-0005-0000-0000-0000FA470000}"/>
    <cellStyle name="Milliers 2 7 2 2 2 6" xfId="11633" xr:uid="{00000000-0005-0000-0000-0000FB470000}"/>
    <cellStyle name="Milliers 2 7 2 2 3" xfId="2150" xr:uid="{00000000-0005-0000-0000-0000FC470000}"/>
    <cellStyle name="Milliers 2 7 2 2 3 2" xfId="3901" xr:uid="{00000000-0005-0000-0000-0000FD470000}"/>
    <cellStyle name="Milliers 2 7 2 2 3 2 2" xfId="9051" xr:uid="{00000000-0005-0000-0000-0000FE470000}"/>
    <cellStyle name="Milliers 2 7 2 2 3 2 2 2" xfId="18757" xr:uid="{00000000-0005-0000-0000-0000FF470000}"/>
    <cellStyle name="Milliers 2 7 2 2 3 2 3" xfId="14063" xr:uid="{00000000-0005-0000-0000-000000480000}"/>
    <cellStyle name="Milliers 2 7 2 2 3 3" xfId="5619" xr:uid="{00000000-0005-0000-0000-000001480000}"/>
    <cellStyle name="Milliers 2 7 2 2 3 3 2" xfId="10767" xr:uid="{00000000-0005-0000-0000-000002480000}"/>
    <cellStyle name="Milliers 2 7 2 2 3 3 2 2" xfId="20321" xr:uid="{00000000-0005-0000-0000-000003480000}"/>
    <cellStyle name="Milliers 2 7 2 2 3 3 3" xfId="15629" xr:uid="{00000000-0005-0000-0000-000004480000}"/>
    <cellStyle name="Milliers 2 7 2 2 3 4" xfId="7335" xr:uid="{00000000-0005-0000-0000-000005480000}"/>
    <cellStyle name="Milliers 2 7 2 2 3 4 2" xfId="17193" xr:uid="{00000000-0005-0000-0000-000006480000}"/>
    <cellStyle name="Milliers 2 7 2 2 3 5" xfId="12495" xr:uid="{00000000-0005-0000-0000-000007480000}"/>
    <cellStyle name="Milliers 2 7 2 2 4" xfId="3039" xr:uid="{00000000-0005-0000-0000-000008480000}"/>
    <cellStyle name="Milliers 2 7 2 2 4 2" xfId="8193" xr:uid="{00000000-0005-0000-0000-000009480000}"/>
    <cellStyle name="Milliers 2 7 2 2 4 2 2" xfId="17975" xr:uid="{00000000-0005-0000-0000-00000A480000}"/>
    <cellStyle name="Milliers 2 7 2 2 4 3" xfId="13281" xr:uid="{00000000-0005-0000-0000-00000B480000}"/>
    <cellStyle name="Milliers 2 7 2 2 5" xfId="4761" xr:uid="{00000000-0005-0000-0000-00000C480000}"/>
    <cellStyle name="Milliers 2 7 2 2 5 2" xfId="9909" xr:uid="{00000000-0005-0000-0000-00000D480000}"/>
    <cellStyle name="Milliers 2 7 2 2 5 2 2" xfId="19539" xr:uid="{00000000-0005-0000-0000-00000E480000}"/>
    <cellStyle name="Milliers 2 7 2 2 5 3" xfId="14847" xr:uid="{00000000-0005-0000-0000-00000F480000}"/>
    <cellStyle name="Milliers 2 7 2 2 6" xfId="6477" xr:uid="{00000000-0005-0000-0000-000010480000}"/>
    <cellStyle name="Milliers 2 7 2 2 6 2" xfId="16411" xr:uid="{00000000-0005-0000-0000-000011480000}"/>
    <cellStyle name="Milliers 2 7 2 2 7" xfId="11632" xr:uid="{00000000-0005-0000-0000-000012480000}"/>
    <cellStyle name="Milliers 2 7 2 3" xfId="822" xr:uid="{00000000-0005-0000-0000-000013480000}"/>
    <cellStyle name="Milliers 2 7 2 3 2" xfId="2152" xr:uid="{00000000-0005-0000-0000-000014480000}"/>
    <cellStyle name="Milliers 2 7 2 3 2 2" xfId="3903" xr:uid="{00000000-0005-0000-0000-000015480000}"/>
    <cellStyle name="Milliers 2 7 2 3 2 2 2" xfId="9053" xr:uid="{00000000-0005-0000-0000-000016480000}"/>
    <cellStyle name="Milliers 2 7 2 3 2 2 2 2" xfId="18759" xr:uid="{00000000-0005-0000-0000-000017480000}"/>
    <cellStyle name="Milliers 2 7 2 3 2 2 3" xfId="14065" xr:uid="{00000000-0005-0000-0000-000018480000}"/>
    <cellStyle name="Milliers 2 7 2 3 2 3" xfId="5621" xr:uid="{00000000-0005-0000-0000-000019480000}"/>
    <cellStyle name="Milliers 2 7 2 3 2 3 2" xfId="10769" xr:uid="{00000000-0005-0000-0000-00001A480000}"/>
    <cellStyle name="Milliers 2 7 2 3 2 3 2 2" xfId="20323" xr:uid="{00000000-0005-0000-0000-00001B480000}"/>
    <cellStyle name="Milliers 2 7 2 3 2 3 3" xfId="15631" xr:uid="{00000000-0005-0000-0000-00001C480000}"/>
    <cellStyle name="Milliers 2 7 2 3 2 4" xfId="7337" xr:uid="{00000000-0005-0000-0000-00001D480000}"/>
    <cellStyle name="Milliers 2 7 2 3 2 4 2" xfId="17195" xr:uid="{00000000-0005-0000-0000-00001E480000}"/>
    <cellStyle name="Milliers 2 7 2 3 2 5" xfId="12497" xr:uid="{00000000-0005-0000-0000-00001F480000}"/>
    <cellStyle name="Milliers 2 7 2 3 3" xfId="3041" xr:uid="{00000000-0005-0000-0000-000020480000}"/>
    <cellStyle name="Milliers 2 7 2 3 3 2" xfId="8195" xr:uid="{00000000-0005-0000-0000-000021480000}"/>
    <cellStyle name="Milliers 2 7 2 3 3 2 2" xfId="17977" xr:uid="{00000000-0005-0000-0000-000022480000}"/>
    <cellStyle name="Milliers 2 7 2 3 3 3" xfId="13283" xr:uid="{00000000-0005-0000-0000-000023480000}"/>
    <cellStyle name="Milliers 2 7 2 3 4" xfId="4763" xr:uid="{00000000-0005-0000-0000-000024480000}"/>
    <cellStyle name="Milliers 2 7 2 3 4 2" xfId="9911" xr:uid="{00000000-0005-0000-0000-000025480000}"/>
    <cellStyle name="Milliers 2 7 2 3 4 2 2" xfId="19541" xr:uid="{00000000-0005-0000-0000-000026480000}"/>
    <cellStyle name="Milliers 2 7 2 3 4 3" xfId="14849" xr:uid="{00000000-0005-0000-0000-000027480000}"/>
    <cellStyle name="Milliers 2 7 2 3 5" xfId="6479" xr:uid="{00000000-0005-0000-0000-000028480000}"/>
    <cellStyle name="Milliers 2 7 2 3 5 2" xfId="16413" xr:uid="{00000000-0005-0000-0000-000029480000}"/>
    <cellStyle name="Milliers 2 7 2 3 6" xfId="11634" xr:uid="{00000000-0005-0000-0000-00002A480000}"/>
    <cellStyle name="Milliers 2 7 2 4" xfId="823" xr:uid="{00000000-0005-0000-0000-00002B480000}"/>
    <cellStyle name="Milliers 2 7 2 4 2" xfId="2153" xr:uid="{00000000-0005-0000-0000-00002C480000}"/>
    <cellStyle name="Milliers 2 7 2 4 2 2" xfId="3904" xr:uid="{00000000-0005-0000-0000-00002D480000}"/>
    <cellStyle name="Milliers 2 7 2 4 2 2 2" xfId="9054" xr:uid="{00000000-0005-0000-0000-00002E480000}"/>
    <cellStyle name="Milliers 2 7 2 4 2 2 2 2" xfId="18760" xr:uid="{00000000-0005-0000-0000-00002F480000}"/>
    <cellStyle name="Milliers 2 7 2 4 2 2 3" xfId="14066" xr:uid="{00000000-0005-0000-0000-000030480000}"/>
    <cellStyle name="Milliers 2 7 2 4 2 3" xfId="5622" xr:uid="{00000000-0005-0000-0000-000031480000}"/>
    <cellStyle name="Milliers 2 7 2 4 2 3 2" xfId="10770" xr:uid="{00000000-0005-0000-0000-000032480000}"/>
    <cellStyle name="Milliers 2 7 2 4 2 3 2 2" xfId="20324" xr:uid="{00000000-0005-0000-0000-000033480000}"/>
    <cellStyle name="Milliers 2 7 2 4 2 3 3" xfId="15632" xr:uid="{00000000-0005-0000-0000-000034480000}"/>
    <cellStyle name="Milliers 2 7 2 4 2 4" xfId="7338" xr:uid="{00000000-0005-0000-0000-000035480000}"/>
    <cellStyle name="Milliers 2 7 2 4 2 4 2" xfId="17196" xr:uid="{00000000-0005-0000-0000-000036480000}"/>
    <cellStyle name="Milliers 2 7 2 4 2 5" xfId="12498" xr:uid="{00000000-0005-0000-0000-000037480000}"/>
    <cellStyle name="Milliers 2 7 2 4 3" xfId="3042" xr:uid="{00000000-0005-0000-0000-000038480000}"/>
    <cellStyle name="Milliers 2 7 2 4 3 2" xfId="8196" xr:uid="{00000000-0005-0000-0000-000039480000}"/>
    <cellStyle name="Milliers 2 7 2 4 3 2 2" xfId="17978" xr:uid="{00000000-0005-0000-0000-00003A480000}"/>
    <cellStyle name="Milliers 2 7 2 4 3 3" xfId="13284" xr:uid="{00000000-0005-0000-0000-00003B480000}"/>
    <cellStyle name="Milliers 2 7 2 4 4" xfId="4764" xr:uid="{00000000-0005-0000-0000-00003C480000}"/>
    <cellStyle name="Milliers 2 7 2 4 4 2" xfId="9912" xr:uid="{00000000-0005-0000-0000-00003D480000}"/>
    <cellStyle name="Milliers 2 7 2 4 4 2 2" xfId="19542" xr:uid="{00000000-0005-0000-0000-00003E480000}"/>
    <cellStyle name="Milliers 2 7 2 4 4 3" xfId="14850" xr:uid="{00000000-0005-0000-0000-00003F480000}"/>
    <cellStyle name="Milliers 2 7 2 4 5" xfId="6480" xr:uid="{00000000-0005-0000-0000-000040480000}"/>
    <cellStyle name="Milliers 2 7 2 4 5 2" xfId="16414" xr:uid="{00000000-0005-0000-0000-000041480000}"/>
    <cellStyle name="Milliers 2 7 2 4 6" xfId="11635" xr:uid="{00000000-0005-0000-0000-000042480000}"/>
    <cellStyle name="Milliers 2 7 2 5" xfId="2149" xr:uid="{00000000-0005-0000-0000-000043480000}"/>
    <cellStyle name="Milliers 2 7 2 5 2" xfId="3900" xr:uid="{00000000-0005-0000-0000-000044480000}"/>
    <cellStyle name="Milliers 2 7 2 5 2 2" xfId="9050" xr:uid="{00000000-0005-0000-0000-000045480000}"/>
    <cellStyle name="Milliers 2 7 2 5 2 2 2" xfId="18756" xr:uid="{00000000-0005-0000-0000-000046480000}"/>
    <cellStyle name="Milliers 2 7 2 5 2 3" xfId="14062" xr:uid="{00000000-0005-0000-0000-000047480000}"/>
    <cellStyle name="Milliers 2 7 2 5 3" xfId="5618" xr:uid="{00000000-0005-0000-0000-000048480000}"/>
    <cellStyle name="Milliers 2 7 2 5 3 2" xfId="10766" xr:uid="{00000000-0005-0000-0000-000049480000}"/>
    <cellStyle name="Milliers 2 7 2 5 3 2 2" xfId="20320" xr:uid="{00000000-0005-0000-0000-00004A480000}"/>
    <cellStyle name="Milliers 2 7 2 5 3 3" xfId="15628" xr:uid="{00000000-0005-0000-0000-00004B480000}"/>
    <cellStyle name="Milliers 2 7 2 5 4" xfId="7334" xr:uid="{00000000-0005-0000-0000-00004C480000}"/>
    <cellStyle name="Milliers 2 7 2 5 4 2" xfId="17192" xr:uid="{00000000-0005-0000-0000-00004D480000}"/>
    <cellStyle name="Milliers 2 7 2 5 5" xfId="12494" xr:uid="{00000000-0005-0000-0000-00004E480000}"/>
    <cellStyle name="Milliers 2 7 2 6" xfId="3038" xr:uid="{00000000-0005-0000-0000-00004F480000}"/>
    <cellStyle name="Milliers 2 7 2 6 2" xfId="8192" xr:uid="{00000000-0005-0000-0000-000050480000}"/>
    <cellStyle name="Milliers 2 7 2 6 2 2" xfId="17974" xr:uid="{00000000-0005-0000-0000-000051480000}"/>
    <cellStyle name="Milliers 2 7 2 6 3" xfId="13280" xr:uid="{00000000-0005-0000-0000-000052480000}"/>
    <cellStyle name="Milliers 2 7 2 7" xfId="4760" xr:uid="{00000000-0005-0000-0000-000053480000}"/>
    <cellStyle name="Milliers 2 7 2 7 2" xfId="9908" xr:uid="{00000000-0005-0000-0000-000054480000}"/>
    <cellStyle name="Milliers 2 7 2 7 2 2" xfId="19538" xr:uid="{00000000-0005-0000-0000-000055480000}"/>
    <cellStyle name="Milliers 2 7 2 7 3" xfId="14846" xr:uid="{00000000-0005-0000-0000-000056480000}"/>
    <cellStyle name="Milliers 2 7 2 8" xfId="6476" xr:uid="{00000000-0005-0000-0000-000057480000}"/>
    <cellStyle name="Milliers 2 7 2 8 2" xfId="16410" xr:uid="{00000000-0005-0000-0000-000058480000}"/>
    <cellStyle name="Milliers 2 7 2 9" xfId="11631" xr:uid="{00000000-0005-0000-0000-000059480000}"/>
    <cellStyle name="Milliers 2 7 3" xfId="824" xr:uid="{00000000-0005-0000-0000-00005A480000}"/>
    <cellStyle name="Milliers 2 7 3 2" xfId="825" xr:uid="{00000000-0005-0000-0000-00005B480000}"/>
    <cellStyle name="Milliers 2 7 3 2 2" xfId="2155" xr:uid="{00000000-0005-0000-0000-00005C480000}"/>
    <cellStyle name="Milliers 2 7 3 2 2 2" xfId="3906" xr:uid="{00000000-0005-0000-0000-00005D480000}"/>
    <cellStyle name="Milliers 2 7 3 2 2 2 2" xfId="9056" xr:uid="{00000000-0005-0000-0000-00005E480000}"/>
    <cellStyle name="Milliers 2 7 3 2 2 2 2 2" xfId="18762" xr:uid="{00000000-0005-0000-0000-00005F480000}"/>
    <cellStyle name="Milliers 2 7 3 2 2 2 3" xfId="14068" xr:uid="{00000000-0005-0000-0000-000060480000}"/>
    <cellStyle name="Milliers 2 7 3 2 2 3" xfId="5624" xr:uid="{00000000-0005-0000-0000-000061480000}"/>
    <cellStyle name="Milliers 2 7 3 2 2 3 2" xfId="10772" xr:uid="{00000000-0005-0000-0000-000062480000}"/>
    <cellStyle name="Milliers 2 7 3 2 2 3 2 2" xfId="20326" xr:uid="{00000000-0005-0000-0000-000063480000}"/>
    <cellStyle name="Milliers 2 7 3 2 2 3 3" xfId="15634" xr:uid="{00000000-0005-0000-0000-000064480000}"/>
    <cellStyle name="Milliers 2 7 3 2 2 4" xfId="7340" xr:uid="{00000000-0005-0000-0000-000065480000}"/>
    <cellStyle name="Milliers 2 7 3 2 2 4 2" xfId="17198" xr:uid="{00000000-0005-0000-0000-000066480000}"/>
    <cellStyle name="Milliers 2 7 3 2 2 5" xfId="12500" xr:uid="{00000000-0005-0000-0000-000067480000}"/>
    <cellStyle name="Milliers 2 7 3 2 3" xfId="3044" xr:uid="{00000000-0005-0000-0000-000068480000}"/>
    <cellStyle name="Milliers 2 7 3 2 3 2" xfId="8198" xr:uid="{00000000-0005-0000-0000-000069480000}"/>
    <cellStyle name="Milliers 2 7 3 2 3 2 2" xfId="17980" xr:uid="{00000000-0005-0000-0000-00006A480000}"/>
    <cellStyle name="Milliers 2 7 3 2 3 3" xfId="13286" xr:uid="{00000000-0005-0000-0000-00006B480000}"/>
    <cellStyle name="Milliers 2 7 3 2 4" xfId="4766" xr:uid="{00000000-0005-0000-0000-00006C480000}"/>
    <cellStyle name="Milliers 2 7 3 2 4 2" xfId="9914" xr:uid="{00000000-0005-0000-0000-00006D480000}"/>
    <cellStyle name="Milliers 2 7 3 2 4 2 2" xfId="19544" xr:uid="{00000000-0005-0000-0000-00006E480000}"/>
    <cellStyle name="Milliers 2 7 3 2 4 3" xfId="14852" xr:uid="{00000000-0005-0000-0000-00006F480000}"/>
    <cellStyle name="Milliers 2 7 3 2 5" xfId="6482" xr:uid="{00000000-0005-0000-0000-000070480000}"/>
    <cellStyle name="Milliers 2 7 3 2 5 2" xfId="16416" xr:uid="{00000000-0005-0000-0000-000071480000}"/>
    <cellStyle name="Milliers 2 7 3 2 6" xfId="11637" xr:uid="{00000000-0005-0000-0000-000072480000}"/>
    <cellStyle name="Milliers 2 7 3 3" xfId="2154" xr:uid="{00000000-0005-0000-0000-000073480000}"/>
    <cellStyle name="Milliers 2 7 3 3 2" xfId="3905" xr:uid="{00000000-0005-0000-0000-000074480000}"/>
    <cellStyle name="Milliers 2 7 3 3 2 2" xfId="9055" xr:uid="{00000000-0005-0000-0000-000075480000}"/>
    <cellStyle name="Milliers 2 7 3 3 2 2 2" xfId="18761" xr:uid="{00000000-0005-0000-0000-000076480000}"/>
    <cellStyle name="Milliers 2 7 3 3 2 3" xfId="14067" xr:uid="{00000000-0005-0000-0000-000077480000}"/>
    <cellStyle name="Milliers 2 7 3 3 3" xfId="5623" xr:uid="{00000000-0005-0000-0000-000078480000}"/>
    <cellStyle name="Milliers 2 7 3 3 3 2" xfId="10771" xr:uid="{00000000-0005-0000-0000-000079480000}"/>
    <cellStyle name="Milliers 2 7 3 3 3 2 2" xfId="20325" xr:uid="{00000000-0005-0000-0000-00007A480000}"/>
    <cellStyle name="Milliers 2 7 3 3 3 3" xfId="15633" xr:uid="{00000000-0005-0000-0000-00007B480000}"/>
    <cellStyle name="Milliers 2 7 3 3 4" xfId="7339" xr:uid="{00000000-0005-0000-0000-00007C480000}"/>
    <cellStyle name="Milliers 2 7 3 3 4 2" xfId="17197" xr:uid="{00000000-0005-0000-0000-00007D480000}"/>
    <cellStyle name="Milliers 2 7 3 3 5" xfId="12499" xr:uid="{00000000-0005-0000-0000-00007E480000}"/>
    <cellStyle name="Milliers 2 7 3 4" xfId="3043" xr:uid="{00000000-0005-0000-0000-00007F480000}"/>
    <cellStyle name="Milliers 2 7 3 4 2" xfId="8197" xr:uid="{00000000-0005-0000-0000-000080480000}"/>
    <cellStyle name="Milliers 2 7 3 4 2 2" xfId="17979" xr:uid="{00000000-0005-0000-0000-000081480000}"/>
    <cellStyle name="Milliers 2 7 3 4 3" xfId="13285" xr:uid="{00000000-0005-0000-0000-000082480000}"/>
    <cellStyle name="Milliers 2 7 3 5" xfId="4765" xr:uid="{00000000-0005-0000-0000-000083480000}"/>
    <cellStyle name="Milliers 2 7 3 5 2" xfId="9913" xr:uid="{00000000-0005-0000-0000-000084480000}"/>
    <cellStyle name="Milliers 2 7 3 5 2 2" xfId="19543" xr:uid="{00000000-0005-0000-0000-000085480000}"/>
    <cellStyle name="Milliers 2 7 3 5 3" xfId="14851" xr:uid="{00000000-0005-0000-0000-000086480000}"/>
    <cellStyle name="Milliers 2 7 3 6" xfId="6481" xr:uid="{00000000-0005-0000-0000-000087480000}"/>
    <cellStyle name="Milliers 2 7 3 6 2" xfId="16415" xr:uid="{00000000-0005-0000-0000-000088480000}"/>
    <cellStyle name="Milliers 2 7 3 7" xfId="11636" xr:uid="{00000000-0005-0000-0000-000089480000}"/>
    <cellStyle name="Milliers 2 7 4" xfId="826" xr:uid="{00000000-0005-0000-0000-00008A480000}"/>
    <cellStyle name="Milliers 2 7 4 2" xfId="2156" xr:uid="{00000000-0005-0000-0000-00008B480000}"/>
    <cellStyle name="Milliers 2 7 4 2 2" xfId="3907" xr:uid="{00000000-0005-0000-0000-00008C480000}"/>
    <cellStyle name="Milliers 2 7 4 2 2 2" xfId="9057" xr:uid="{00000000-0005-0000-0000-00008D480000}"/>
    <cellStyle name="Milliers 2 7 4 2 2 2 2" xfId="18763" xr:uid="{00000000-0005-0000-0000-00008E480000}"/>
    <cellStyle name="Milliers 2 7 4 2 2 3" xfId="14069" xr:uid="{00000000-0005-0000-0000-00008F480000}"/>
    <cellStyle name="Milliers 2 7 4 2 3" xfId="5625" xr:uid="{00000000-0005-0000-0000-000090480000}"/>
    <cellStyle name="Milliers 2 7 4 2 3 2" xfId="10773" xr:uid="{00000000-0005-0000-0000-000091480000}"/>
    <cellStyle name="Milliers 2 7 4 2 3 2 2" xfId="20327" xr:uid="{00000000-0005-0000-0000-000092480000}"/>
    <cellStyle name="Milliers 2 7 4 2 3 3" xfId="15635" xr:uid="{00000000-0005-0000-0000-000093480000}"/>
    <cellStyle name="Milliers 2 7 4 2 4" xfId="7341" xr:uid="{00000000-0005-0000-0000-000094480000}"/>
    <cellStyle name="Milliers 2 7 4 2 4 2" xfId="17199" xr:uid="{00000000-0005-0000-0000-000095480000}"/>
    <cellStyle name="Milliers 2 7 4 2 5" xfId="12501" xr:uid="{00000000-0005-0000-0000-000096480000}"/>
    <cellStyle name="Milliers 2 7 4 3" xfId="3045" xr:uid="{00000000-0005-0000-0000-000097480000}"/>
    <cellStyle name="Milliers 2 7 4 3 2" xfId="8199" xr:uid="{00000000-0005-0000-0000-000098480000}"/>
    <cellStyle name="Milliers 2 7 4 3 2 2" xfId="17981" xr:uid="{00000000-0005-0000-0000-000099480000}"/>
    <cellStyle name="Milliers 2 7 4 3 3" xfId="13287" xr:uid="{00000000-0005-0000-0000-00009A480000}"/>
    <cellStyle name="Milliers 2 7 4 4" xfId="4767" xr:uid="{00000000-0005-0000-0000-00009B480000}"/>
    <cellStyle name="Milliers 2 7 4 4 2" xfId="9915" xr:uid="{00000000-0005-0000-0000-00009C480000}"/>
    <cellStyle name="Milliers 2 7 4 4 2 2" xfId="19545" xr:uid="{00000000-0005-0000-0000-00009D480000}"/>
    <cellStyle name="Milliers 2 7 4 4 3" xfId="14853" xr:uid="{00000000-0005-0000-0000-00009E480000}"/>
    <cellStyle name="Milliers 2 7 4 5" xfId="6483" xr:uid="{00000000-0005-0000-0000-00009F480000}"/>
    <cellStyle name="Milliers 2 7 4 5 2" xfId="16417" xr:uid="{00000000-0005-0000-0000-0000A0480000}"/>
    <cellStyle name="Milliers 2 7 4 6" xfId="11638" xr:uid="{00000000-0005-0000-0000-0000A1480000}"/>
    <cellStyle name="Milliers 2 7 5" xfId="827" xr:uid="{00000000-0005-0000-0000-0000A2480000}"/>
    <cellStyle name="Milliers 2 7 5 2" xfId="2157" xr:uid="{00000000-0005-0000-0000-0000A3480000}"/>
    <cellStyle name="Milliers 2 7 5 2 2" xfId="3908" xr:uid="{00000000-0005-0000-0000-0000A4480000}"/>
    <cellStyle name="Milliers 2 7 5 2 2 2" xfId="9058" xr:uid="{00000000-0005-0000-0000-0000A5480000}"/>
    <cellStyle name="Milliers 2 7 5 2 2 2 2" xfId="18764" xr:uid="{00000000-0005-0000-0000-0000A6480000}"/>
    <cellStyle name="Milliers 2 7 5 2 2 3" xfId="14070" xr:uid="{00000000-0005-0000-0000-0000A7480000}"/>
    <cellStyle name="Milliers 2 7 5 2 3" xfId="5626" xr:uid="{00000000-0005-0000-0000-0000A8480000}"/>
    <cellStyle name="Milliers 2 7 5 2 3 2" xfId="10774" xr:uid="{00000000-0005-0000-0000-0000A9480000}"/>
    <cellStyle name="Milliers 2 7 5 2 3 2 2" xfId="20328" xr:uid="{00000000-0005-0000-0000-0000AA480000}"/>
    <cellStyle name="Milliers 2 7 5 2 3 3" xfId="15636" xr:uid="{00000000-0005-0000-0000-0000AB480000}"/>
    <cellStyle name="Milliers 2 7 5 2 4" xfId="7342" xr:uid="{00000000-0005-0000-0000-0000AC480000}"/>
    <cellStyle name="Milliers 2 7 5 2 4 2" xfId="17200" xr:uid="{00000000-0005-0000-0000-0000AD480000}"/>
    <cellStyle name="Milliers 2 7 5 2 5" xfId="12502" xr:uid="{00000000-0005-0000-0000-0000AE480000}"/>
    <cellStyle name="Milliers 2 7 5 3" xfId="3046" xr:uid="{00000000-0005-0000-0000-0000AF480000}"/>
    <cellStyle name="Milliers 2 7 5 3 2" xfId="8200" xr:uid="{00000000-0005-0000-0000-0000B0480000}"/>
    <cellStyle name="Milliers 2 7 5 3 2 2" xfId="17982" xr:uid="{00000000-0005-0000-0000-0000B1480000}"/>
    <cellStyle name="Milliers 2 7 5 3 3" xfId="13288" xr:uid="{00000000-0005-0000-0000-0000B2480000}"/>
    <cellStyle name="Milliers 2 7 5 4" xfId="4768" xr:uid="{00000000-0005-0000-0000-0000B3480000}"/>
    <cellStyle name="Milliers 2 7 5 4 2" xfId="9916" xr:uid="{00000000-0005-0000-0000-0000B4480000}"/>
    <cellStyle name="Milliers 2 7 5 4 2 2" xfId="19546" xr:uid="{00000000-0005-0000-0000-0000B5480000}"/>
    <cellStyle name="Milliers 2 7 5 4 3" xfId="14854" xr:uid="{00000000-0005-0000-0000-0000B6480000}"/>
    <cellStyle name="Milliers 2 7 5 5" xfId="6484" xr:uid="{00000000-0005-0000-0000-0000B7480000}"/>
    <cellStyle name="Milliers 2 7 5 5 2" xfId="16418" xr:uid="{00000000-0005-0000-0000-0000B8480000}"/>
    <cellStyle name="Milliers 2 7 5 6" xfId="11639" xr:uid="{00000000-0005-0000-0000-0000B9480000}"/>
    <cellStyle name="Milliers 2 7 6" xfId="2148" xr:uid="{00000000-0005-0000-0000-0000BA480000}"/>
    <cellStyle name="Milliers 2 7 6 2" xfId="3899" xr:uid="{00000000-0005-0000-0000-0000BB480000}"/>
    <cellStyle name="Milliers 2 7 6 2 2" xfId="9049" xr:uid="{00000000-0005-0000-0000-0000BC480000}"/>
    <cellStyle name="Milliers 2 7 6 2 2 2" xfId="18755" xr:uid="{00000000-0005-0000-0000-0000BD480000}"/>
    <cellStyle name="Milliers 2 7 6 2 3" xfId="14061" xr:uid="{00000000-0005-0000-0000-0000BE480000}"/>
    <cellStyle name="Milliers 2 7 6 3" xfId="5617" xr:uid="{00000000-0005-0000-0000-0000BF480000}"/>
    <cellStyle name="Milliers 2 7 6 3 2" xfId="10765" xr:uid="{00000000-0005-0000-0000-0000C0480000}"/>
    <cellStyle name="Milliers 2 7 6 3 2 2" xfId="20319" xr:uid="{00000000-0005-0000-0000-0000C1480000}"/>
    <cellStyle name="Milliers 2 7 6 3 3" xfId="15627" xr:uid="{00000000-0005-0000-0000-0000C2480000}"/>
    <cellStyle name="Milliers 2 7 6 4" xfId="7333" xr:uid="{00000000-0005-0000-0000-0000C3480000}"/>
    <cellStyle name="Milliers 2 7 6 4 2" xfId="17191" xr:uid="{00000000-0005-0000-0000-0000C4480000}"/>
    <cellStyle name="Milliers 2 7 6 5" xfId="12493" xr:uid="{00000000-0005-0000-0000-0000C5480000}"/>
    <cellStyle name="Milliers 2 7 7" xfId="3037" xr:uid="{00000000-0005-0000-0000-0000C6480000}"/>
    <cellStyle name="Milliers 2 7 7 2" xfId="8191" xr:uid="{00000000-0005-0000-0000-0000C7480000}"/>
    <cellStyle name="Milliers 2 7 7 2 2" xfId="17973" xr:uid="{00000000-0005-0000-0000-0000C8480000}"/>
    <cellStyle name="Milliers 2 7 7 3" xfId="13279" xr:uid="{00000000-0005-0000-0000-0000C9480000}"/>
    <cellStyle name="Milliers 2 7 8" xfId="4759" xr:uid="{00000000-0005-0000-0000-0000CA480000}"/>
    <cellStyle name="Milliers 2 7 8 2" xfId="9907" xr:uid="{00000000-0005-0000-0000-0000CB480000}"/>
    <cellStyle name="Milliers 2 7 8 2 2" xfId="19537" xr:uid="{00000000-0005-0000-0000-0000CC480000}"/>
    <cellStyle name="Milliers 2 7 8 3" xfId="14845" xr:uid="{00000000-0005-0000-0000-0000CD480000}"/>
    <cellStyle name="Milliers 2 7 9" xfId="6475" xr:uid="{00000000-0005-0000-0000-0000CE480000}"/>
    <cellStyle name="Milliers 2 7 9 2" xfId="16409" xr:uid="{00000000-0005-0000-0000-0000CF480000}"/>
    <cellStyle name="Milliers 2 8" xfId="828" xr:uid="{00000000-0005-0000-0000-0000D0480000}"/>
    <cellStyle name="Milliers 2 8 2" xfId="829" xr:uid="{00000000-0005-0000-0000-0000D1480000}"/>
    <cellStyle name="Milliers 2 8 2 2" xfId="830" xr:uid="{00000000-0005-0000-0000-0000D2480000}"/>
    <cellStyle name="Milliers 2 8 2 2 2" xfId="2160" xr:uid="{00000000-0005-0000-0000-0000D3480000}"/>
    <cellStyle name="Milliers 2 8 2 2 2 2" xfId="3911" xr:uid="{00000000-0005-0000-0000-0000D4480000}"/>
    <cellStyle name="Milliers 2 8 2 2 2 2 2" xfId="9061" xr:uid="{00000000-0005-0000-0000-0000D5480000}"/>
    <cellStyle name="Milliers 2 8 2 2 2 2 2 2" xfId="18767" xr:uid="{00000000-0005-0000-0000-0000D6480000}"/>
    <cellStyle name="Milliers 2 8 2 2 2 2 3" xfId="14073" xr:uid="{00000000-0005-0000-0000-0000D7480000}"/>
    <cellStyle name="Milliers 2 8 2 2 2 3" xfId="5629" xr:uid="{00000000-0005-0000-0000-0000D8480000}"/>
    <cellStyle name="Milliers 2 8 2 2 2 3 2" xfId="10777" xr:uid="{00000000-0005-0000-0000-0000D9480000}"/>
    <cellStyle name="Milliers 2 8 2 2 2 3 2 2" xfId="20331" xr:uid="{00000000-0005-0000-0000-0000DA480000}"/>
    <cellStyle name="Milliers 2 8 2 2 2 3 3" xfId="15639" xr:uid="{00000000-0005-0000-0000-0000DB480000}"/>
    <cellStyle name="Milliers 2 8 2 2 2 4" xfId="7345" xr:uid="{00000000-0005-0000-0000-0000DC480000}"/>
    <cellStyle name="Milliers 2 8 2 2 2 4 2" xfId="17203" xr:uid="{00000000-0005-0000-0000-0000DD480000}"/>
    <cellStyle name="Milliers 2 8 2 2 2 5" xfId="12505" xr:uid="{00000000-0005-0000-0000-0000DE480000}"/>
    <cellStyle name="Milliers 2 8 2 2 3" xfId="3049" xr:uid="{00000000-0005-0000-0000-0000DF480000}"/>
    <cellStyle name="Milliers 2 8 2 2 3 2" xfId="8203" xr:uid="{00000000-0005-0000-0000-0000E0480000}"/>
    <cellStyle name="Milliers 2 8 2 2 3 2 2" xfId="17985" xr:uid="{00000000-0005-0000-0000-0000E1480000}"/>
    <cellStyle name="Milliers 2 8 2 2 3 3" xfId="13291" xr:uid="{00000000-0005-0000-0000-0000E2480000}"/>
    <cellStyle name="Milliers 2 8 2 2 4" xfId="4771" xr:uid="{00000000-0005-0000-0000-0000E3480000}"/>
    <cellStyle name="Milliers 2 8 2 2 4 2" xfId="9919" xr:uid="{00000000-0005-0000-0000-0000E4480000}"/>
    <cellStyle name="Milliers 2 8 2 2 4 2 2" xfId="19549" xr:uid="{00000000-0005-0000-0000-0000E5480000}"/>
    <cellStyle name="Milliers 2 8 2 2 4 3" xfId="14857" xr:uid="{00000000-0005-0000-0000-0000E6480000}"/>
    <cellStyle name="Milliers 2 8 2 2 5" xfId="6487" xr:uid="{00000000-0005-0000-0000-0000E7480000}"/>
    <cellStyle name="Milliers 2 8 2 2 5 2" xfId="16421" xr:uid="{00000000-0005-0000-0000-0000E8480000}"/>
    <cellStyle name="Milliers 2 8 2 2 6" xfId="11642" xr:uid="{00000000-0005-0000-0000-0000E9480000}"/>
    <cellStyle name="Milliers 2 8 2 3" xfId="2159" xr:uid="{00000000-0005-0000-0000-0000EA480000}"/>
    <cellStyle name="Milliers 2 8 2 3 2" xfId="3910" xr:uid="{00000000-0005-0000-0000-0000EB480000}"/>
    <cellStyle name="Milliers 2 8 2 3 2 2" xfId="9060" xr:uid="{00000000-0005-0000-0000-0000EC480000}"/>
    <cellStyle name="Milliers 2 8 2 3 2 2 2" xfId="18766" xr:uid="{00000000-0005-0000-0000-0000ED480000}"/>
    <cellStyle name="Milliers 2 8 2 3 2 3" xfId="14072" xr:uid="{00000000-0005-0000-0000-0000EE480000}"/>
    <cellStyle name="Milliers 2 8 2 3 3" xfId="5628" xr:uid="{00000000-0005-0000-0000-0000EF480000}"/>
    <cellStyle name="Milliers 2 8 2 3 3 2" xfId="10776" xr:uid="{00000000-0005-0000-0000-0000F0480000}"/>
    <cellStyle name="Milliers 2 8 2 3 3 2 2" xfId="20330" xr:uid="{00000000-0005-0000-0000-0000F1480000}"/>
    <cellStyle name="Milliers 2 8 2 3 3 3" xfId="15638" xr:uid="{00000000-0005-0000-0000-0000F2480000}"/>
    <cellStyle name="Milliers 2 8 2 3 4" xfId="7344" xr:uid="{00000000-0005-0000-0000-0000F3480000}"/>
    <cellStyle name="Milliers 2 8 2 3 4 2" xfId="17202" xr:uid="{00000000-0005-0000-0000-0000F4480000}"/>
    <cellStyle name="Milliers 2 8 2 3 5" xfId="12504" xr:uid="{00000000-0005-0000-0000-0000F5480000}"/>
    <cellStyle name="Milliers 2 8 2 4" xfId="3048" xr:uid="{00000000-0005-0000-0000-0000F6480000}"/>
    <cellStyle name="Milliers 2 8 2 4 2" xfId="8202" xr:uid="{00000000-0005-0000-0000-0000F7480000}"/>
    <cellStyle name="Milliers 2 8 2 4 2 2" xfId="17984" xr:uid="{00000000-0005-0000-0000-0000F8480000}"/>
    <cellStyle name="Milliers 2 8 2 4 3" xfId="13290" xr:uid="{00000000-0005-0000-0000-0000F9480000}"/>
    <cellStyle name="Milliers 2 8 2 5" xfId="4770" xr:uid="{00000000-0005-0000-0000-0000FA480000}"/>
    <cellStyle name="Milliers 2 8 2 5 2" xfId="9918" xr:uid="{00000000-0005-0000-0000-0000FB480000}"/>
    <cellStyle name="Milliers 2 8 2 5 2 2" xfId="19548" xr:uid="{00000000-0005-0000-0000-0000FC480000}"/>
    <cellStyle name="Milliers 2 8 2 5 3" xfId="14856" xr:uid="{00000000-0005-0000-0000-0000FD480000}"/>
    <cellStyle name="Milliers 2 8 2 6" xfId="6486" xr:uid="{00000000-0005-0000-0000-0000FE480000}"/>
    <cellStyle name="Milliers 2 8 2 6 2" xfId="16420" xr:uid="{00000000-0005-0000-0000-0000FF480000}"/>
    <cellStyle name="Milliers 2 8 2 7" xfId="11641" xr:uid="{00000000-0005-0000-0000-000000490000}"/>
    <cellStyle name="Milliers 2 8 3" xfId="831" xr:uid="{00000000-0005-0000-0000-000001490000}"/>
    <cellStyle name="Milliers 2 8 3 2" xfId="2161" xr:uid="{00000000-0005-0000-0000-000002490000}"/>
    <cellStyle name="Milliers 2 8 3 2 2" xfId="3912" xr:uid="{00000000-0005-0000-0000-000003490000}"/>
    <cellStyle name="Milliers 2 8 3 2 2 2" xfId="9062" xr:uid="{00000000-0005-0000-0000-000004490000}"/>
    <cellStyle name="Milliers 2 8 3 2 2 2 2" xfId="18768" xr:uid="{00000000-0005-0000-0000-000005490000}"/>
    <cellStyle name="Milliers 2 8 3 2 2 3" xfId="14074" xr:uid="{00000000-0005-0000-0000-000006490000}"/>
    <cellStyle name="Milliers 2 8 3 2 3" xfId="5630" xr:uid="{00000000-0005-0000-0000-000007490000}"/>
    <cellStyle name="Milliers 2 8 3 2 3 2" xfId="10778" xr:uid="{00000000-0005-0000-0000-000008490000}"/>
    <cellStyle name="Milliers 2 8 3 2 3 2 2" xfId="20332" xr:uid="{00000000-0005-0000-0000-000009490000}"/>
    <cellStyle name="Milliers 2 8 3 2 3 3" xfId="15640" xr:uid="{00000000-0005-0000-0000-00000A490000}"/>
    <cellStyle name="Milliers 2 8 3 2 4" xfId="7346" xr:uid="{00000000-0005-0000-0000-00000B490000}"/>
    <cellStyle name="Milliers 2 8 3 2 4 2" xfId="17204" xr:uid="{00000000-0005-0000-0000-00000C490000}"/>
    <cellStyle name="Milliers 2 8 3 2 5" xfId="12506" xr:uid="{00000000-0005-0000-0000-00000D490000}"/>
    <cellStyle name="Milliers 2 8 3 3" xfId="3050" xr:uid="{00000000-0005-0000-0000-00000E490000}"/>
    <cellStyle name="Milliers 2 8 3 3 2" xfId="8204" xr:uid="{00000000-0005-0000-0000-00000F490000}"/>
    <cellStyle name="Milliers 2 8 3 3 2 2" xfId="17986" xr:uid="{00000000-0005-0000-0000-000010490000}"/>
    <cellStyle name="Milliers 2 8 3 3 3" xfId="13292" xr:uid="{00000000-0005-0000-0000-000011490000}"/>
    <cellStyle name="Milliers 2 8 3 4" xfId="4772" xr:uid="{00000000-0005-0000-0000-000012490000}"/>
    <cellStyle name="Milliers 2 8 3 4 2" xfId="9920" xr:uid="{00000000-0005-0000-0000-000013490000}"/>
    <cellStyle name="Milliers 2 8 3 4 2 2" xfId="19550" xr:uid="{00000000-0005-0000-0000-000014490000}"/>
    <cellStyle name="Milliers 2 8 3 4 3" xfId="14858" xr:uid="{00000000-0005-0000-0000-000015490000}"/>
    <cellStyle name="Milliers 2 8 3 5" xfId="6488" xr:uid="{00000000-0005-0000-0000-000016490000}"/>
    <cellStyle name="Milliers 2 8 3 5 2" xfId="16422" xr:uid="{00000000-0005-0000-0000-000017490000}"/>
    <cellStyle name="Milliers 2 8 3 6" xfId="11643" xr:uid="{00000000-0005-0000-0000-000018490000}"/>
    <cellStyle name="Milliers 2 8 4" xfId="832" xr:uid="{00000000-0005-0000-0000-000019490000}"/>
    <cellStyle name="Milliers 2 8 4 2" xfId="2162" xr:uid="{00000000-0005-0000-0000-00001A490000}"/>
    <cellStyle name="Milliers 2 8 4 2 2" xfId="3913" xr:uid="{00000000-0005-0000-0000-00001B490000}"/>
    <cellStyle name="Milliers 2 8 4 2 2 2" xfId="9063" xr:uid="{00000000-0005-0000-0000-00001C490000}"/>
    <cellStyle name="Milliers 2 8 4 2 2 2 2" xfId="18769" xr:uid="{00000000-0005-0000-0000-00001D490000}"/>
    <cellStyle name="Milliers 2 8 4 2 2 3" xfId="14075" xr:uid="{00000000-0005-0000-0000-00001E490000}"/>
    <cellStyle name="Milliers 2 8 4 2 3" xfId="5631" xr:uid="{00000000-0005-0000-0000-00001F490000}"/>
    <cellStyle name="Milliers 2 8 4 2 3 2" xfId="10779" xr:uid="{00000000-0005-0000-0000-000020490000}"/>
    <cellStyle name="Milliers 2 8 4 2 3 2 2" xfId="20333" xr:uid="{00000000-0005-0000-0000-000021490000}"/>
    <cellStyle name="Milliers 2 8 4 2 3 3" xfId="15641" xr:uid="{00000000-0005-0000-0000-000022490000}"/>
    <cellStyle name="Milliers 2 8 4 2 4" xfId="7347" xr:uid="{00000000-0005-0000-0000-000023490000}"/>
    <cellStyle name="Milliers 2 8 4 2 4 2" xfId="17205" xr:uid="{00000000-0005-0000-0000-000024490000}"/>
    <cellStyle name="Milliers 2 8 4 2 5" xfId="12507" xr:uid="{00000000-0005-0000-0000-000025490000}"/>
    <cellStyle name="Milliers 2 8 4 3" xfId="3051" xr:uid="{00000000-0005-0000-0000-000026490000}"/>
    <cellStyle name="Milliers 2 8 4 3 2" xfId="8205" xr:uid="{00000000-0005-0000-0000-000027490000}"/>
    <cellStyle name="Milliers 2 8 4 3 2 2" xfId="17987" xr:uid="{00000000-0005-0000-0000-000028490000}"/>
    <cellStyle name="Milliers 2 8 4 3 3" xfId="13293" xr:uid="{00000000-0005-0000-0000-000029490000}"/>
    <cellStyle name="Milliers 2 8 4 4" xfId="4773" xr:uid="{00000000-0005-0000-0000-00002A490000}"/>
    <cellStyle name="Milliers 2 8 4 4 2" xfId="9921" xr:uid="{00000000-0005-0000-0000-00002B490000}"/>
    <cellStyle name="Milliers 2 8 4 4 2 2" xfId="19551" xr:uid="{00000000-0005-0000-0000-00002C490000}"/>
    <cellStyle name="Milliers 2 8 4 4 3" xfId="14859" xr:uid="{00000000-0005-0000-0000-00002D490000}"/>
    <cellStyle name="Milliers 2 8 4 5" xfId="6489" xr:uid="{00000000-0005-0000-0000-00002E490000}"/>
    <cellStyle name="Milliers 2 8 4 5 2" xfId="16423" xr:uid="{00000000-0005-0000-0000-00002F490000}"/>
    <cellStyle name="Milliers 2 8 4 6" xfId="11644" xr:uid="{00000000-0005-0000-0000-000030490000}"/>
    <cellStyle name="Milliers 2 8 5" xfId="2158" xr:uid="{00000000-0005-0000-0000-000031490000}"/>
    <cellStyle name="Milliers 2 8 5 2" xfId="3909" xr:uid="{00000000-0005-0000-0000-000032490000}"/>
    <cellStyle name="Milliers 2 8 5 2 2" xfId="9059" xr:uid="{00000000-0005-0000-0000-000033490000}"/>
    <cellStyle name="Milliers 2 8 5 2 2 2" xfId="18765" xr:uid="{00000000-0005-0000-0000-000034490000}"/>
    <cellStyle name="Milliers 2 8 5 2 3" xfId="14071" xr:uid="{00000000-0005-0000-0000-000035490000}"/>
    <cellStyle name="Milliers 2 8 5 3" xfId="5627" xr:uid="{00000000-0005-0000-0000-000036490000}"/>
    <cellStyle name="Milliers 2 8 5 3 2" xfId="10775" xr:uid="{00000000-0005-0000-0000-000037490000}"/>
    <cellStyle name="Milliers 2 8 5 3 2 2" xfId="20329" xr:uid="{00000000-0005-0000-0000-000038490000}"/>
    <cellStyle name="Milliers 2 8 5 3 3" xfId="15637" xr:uid="{00000000-0005-0000-0000-000039490000}"/>
    <cellStyle name="Milliers 2 8 5 4" xfId="7343" xr:uid="{00000000-0005-0000-0000-00003A490000}"/>
    <cellStyle name="Milliers 2 8 5 4 2" xfId="17201" xr:uid="{00000000-0005-0000-0000-00003B490000}"/>
    <cellStyle name="Milliers 2 8 5 5" xfId="12503" xr:uid="{00000000-0005-0000-0000-00003C490000}"/>
    <cellStyle name="Milliers 2 8 6" xfId="3047" xr:uid="{00000000-0005-0000-0000-00003D490000}"/>
    <cellStyle name="Milliers 2 8 6 2" xfId="8201" xr:uid="{00000000-0005-0000-0000-00003E490000}"/>
    <cellStyle name="Milliers 2 8 6 2 2" xfId="17983" xr:uid="{00000000-0005-0000-0000-00003F490000}"/>
    <cellStyle name="Milliers 2 8 6 3" xfId="13289" xr:uid="{00000000-0005-0000-0000-000040490000}"/>
    <cellStyle name="Milliers 2 8 7" xfId="4769" xr:uid="{00000000-0005-0000-0000-000041490000}"/>
    <cellStyle name="Milliers 2 8 7 2" xfId="9917" xr:uid="{00000000-0005-0000-0000-000042490000}"/>
    <cellStyle name="Milliers 2 8 7 2 2" xfId="19547" xr:uid="{00000000-0005-0000-0000-000043490000}"/>
    <cellStyle name="Milliers 2 8 7 3" xfId="14855" xr:uid="{00000000-0005-0000-0000-000044490000}"/>
    <cellStyle name="Milliers 2 8 8" xfId="6485" xr:uid="{00000000-0005-0000-0000-000045490000}"/>
    <cellStyle name="Milliers 2 8 8 2" xfId="16419" xr:uid="{00000000-0005-0000-0000-000046490000}"/>
    <cellStyle name="Milliers 2 8 9" xfId="11640" xr:uid="{00000000-0005-0000-0000-000047490000}"/>
    <cellStyle name="Milliers 2 9" xfId="833" xr:uid="{00000000-0005-0000-0000-000048490000}"/>
    <cellStyle name="Milliers 2 9 2" xfId="834" xr:uid="{00000000-0005-0000-0000-000049490000}"/>
    <cellStyle name="Milliers 2 9 2 2" xfId="2164" xr:uid="{00000000-0005-0000-0000-00004A490000}"/>
    <cellStyle name="Milliers 2 9 2 2 2" xfId="3915" xr:uid="{00000000-0005-0000-0000-00004B490000}"/>
    <cellStyle name="Milliers 2 9 2 2 2 2" xfId="9065" xr:uid="{00000000-0005-0000-0000-00004C490000}"/>
    <cellStyle name="Milliers 2 9 2 2 2 2 2" xfId="18771" xr:uid="{00000000-0005-0000-0000-00004D490000}"/>
    <cellStyle name="Milliers 2 9 2 2 2 3" xfId="14077" xr:uid="{00000000-0005-0000-0000-00004E490000}"/>
    <cellStyle name="Milliers 2 9 2 2 3" xfId="5633" xr:uid="{00000000-0005-0000-0000-00004F490000}"/>
    <cellStyle name="Milliers 2 9 2 2 3 2" xfId="10781" xr:uid="{00000000-0005-0000-0000-000050490000}"/>
    <cellStyle name="Milliers 2 9 2 2 3 2 2" xfId="20335" xr:uid="{00000000-0005-0000-0000-000051490000}"/>
    <cellStyle name="Milliers 2 9 2 2 3 3" xfId="15643" xr:uid="{00000000-0005-0000-0000-000052490000}"/>
    <cellStyle name="Milliers 2 9 2 2 4" xfId="7349" xr:uid="{00000000-0005-0000-0000-000053490000}"/>
    <cellStyle name="Milliers 2 9 2 2 4 2" xfId="17207" xr:uid="{00000000-0005-0000-0000-000054490000}"/>
    <cellStyle name="Milliers 2 9 2 2 5" xfId="12509" xr:uid="{00000000-0005-0000-0000-000055490000}"/>
    <cellStyle name="Milliers 2 9 2 3" xfId="3053" xr:uid="{00000000-0005-0000-0000-000056490000}"/>
    <cellStyle name="Milliers 2 9 2 3 2" xfId="8207" xr:uid="{00000000-0005-0000-0000-000057490000}"/>
    <cellStyle name="Milliers 2 9 2 3 2 2" xfId="17989" xr:uid="{00000000-0005-0000-0000-000058490000}"/>
    <cellStyle name="Milliers 2 9 2 3 3" xfId="13295" xr:uid="{00000000-0005-0000-0000-000059490000}"/>
    <cellStyle name="Milliers 2 9 2 4" xfId="4775" xr:uid="{00000000-0005-0000-0000-00005A490000}"/>
    <cellStyle name="Milliers 2 9 2 4 2" xfId="9923" xr:uid="{00000000-0005-0000-0000-00005B490000}"/>
    <cellStyle name="Milliers 2 9 2 4 2 2" xfId="19553" xr:uid="{00000000-0005-0000-0000-00005C490000}"/>
    <cellStyle name="Milliers 2 9 2 4 3" xfId="14861" xr:uid="{00000000-0005-0000-0000-00005D490000}"/>
    <cellStyle name="Milliers 2 9 2 5" xfId="6491" xr:uid="{00000000-0005-0000-0000-00005E490000}"/>
    <cellStyle name="Milliers 2 9 2 5 2" xfId="16425" xr:uid="{00000000-0005-0000-0000-00005F490000}"/>
    <cellStyle name="Milliers 2 9 2 6" xfId="11646" xr:uid="{00000000-0005-0000-0000-000060490000}"/>
    <cellStyle name="Milliers 2 9 3" xfId="2163" xr:uid="{00000000-0005-0000-0000-000061490000}"/>
    <cellStyle name="Milliers 2 9 3 2" xfId="3914" xr:uid="{00000000-0005-0000-0000-000062490000}"/>
    <cellStyle name="Milliers 2 9 3 2 2" xfId="9064" xr:uid="{00000000-0005-0000-0000-000063490000}"/>
    <cellStyle name="Milliers 2 9 3 2 2 2" xfId="18770" xr:uid="{00000000-0005-0000-0000-000064490000}"/>
    <cellStyle name="Milliers 2 9 3 2 3" xfId="14076" xr:uid="{00000000-0005-0000-0000-000065490000}"/>
    <cellStyle name="Milliers 2 9 3 3" xfId="5632" xr:uid="{00000000-0005-0000-0000-000066490000}"/>
    <cellStyle name="Milliers 2 9 3 3 2" xfId="10780" xr:uid="{00000000-0005-0000-0000-000067490000}"/>
    <cellStyle name="Milliers 2 9 3 3 2 2" xfId="20334" xr:uid="{00000000-0005-0000-0000-000068490000}"/>
    <cellStyle name="Milliers 2 9 3 3 3" xfId="15642" xr:uid="{00000000-0005-0000-0000-000069490000}"/>
    <cellStyle name="Milliers 2 9 3 4" xfId="7348" xr:uid="{00000000-0005-0000-0000-00006A490000}"/>
    <cellStyle name="Milliers 2 9 3 4 2" xfId="17206" xr:uid="{00000000-0005-0000-0000-00006B490000}"/>
    <cellStyle name="Milliers 2 9 3 5" xfId="12508" xr:uid="{00000000-0005-0000-0000-00006C490000}"/>
    <cellStyle name="Milliers 2 9 4" xfId="3052" xr:uid="{00000000-0005-0000-0000-00006D490000}"/>
    <cellStyle name="Milliers 2 9 4 2" xfId="8206" xr:uid="{00000000-0005-0000-0000-00006E490000}"/>
    <cellStyle name="Milliers 2 9 4 2 2" xfId="17988" xr:uid="{00000000-0005-0000-0000-00006F490000}"/>
    <cellStyle name="Milliers 2 9 4 3" xfId="13294" xr:uid="{00000000-0005-0000-0000-000070490000}"/>
    <cellStyle name="Milliers 2 9 5" xfId="4774" xr:uid="{00000000-0005-0000-0000-000071490000}"/>
    <cellStyle name="Milliers 2 9 5 2" xfId="9922" xr:uid="{00000000-0005-0000-0000-000072490000}"/>
    <cellStyle name="Milliers 2 9 5 2 2" xfId="19552" xr:uid="{00000000-0005-0000-0000-000073490000}"/>
    <cellStyle name="Milliers 2 9 5 3" xfId="14860" xr:uid="{00000000-0005-0000-0000-000074490000}"/>
    <cellStyle name="Milliers 2 9 6" xfId="6490" xr:uid="{00000000-0005-0000-0000-000075490000}"/>
    <cellStyle name="Milliers 2 9 6 2" xfId="16424" xr:uid="{00000000-0005-0000-0000-000076490000}"/>
    <cellStyle name="Milliers 2 9 7" xfId="11645" xr:uid="{00000000-0005-0000-0000-000077490000}"/>
    <cellStyle name="Neutral 2" xfId="835" xr:uid="{00000000-0005-0000-0000-000078490000}"/>
    <cellStyle name="Normal" xfId="0" builtinId="0"/>
    <cellStyle name="Normal 10" xfId="836" xr:uid="{00000000-0005-0000-0000-000079490000}"/>
    <cellStyle name="Normal 11" xfId="837" xr:uid="{00000000-0005-0000-0000-00007A490000}"/>
    <cellStyle name="Normal 12" xfId="838" xr:uid="{00000000-0005-0000-0000-00007B490000}"/>
    <cellStyle name="Normal 13" xfId="839" xr:uid="{00000000-0005-0000-0000-00007C490000}"/>
    <cellStyle name="Normal 14" xfId="840" xr:uid="{00000000-0005-0000-0000-00007D490000}"/>
    <cellStyle name="Normal 15" xfId="841" xr:uid="{00000000-0005-0000-0000-00007E490000}"/>
    <cellStyle name="Normal 16" xfId="842" xr:uid="{00000000-0005-0000-0000-00007F490000}"/>
    <cellStyle name="Normal 17" xfId="843" xr:uid="{00000000-0005-0000-0000-000080490000}"/>
    <cellStyle name="Normal 18" xfId="844" xr:uid="{00000000-0005-0000-0000-000081490000}"/>
    <cellStyle name="Normal 19" xfId="845" xr:uid="{00000000-0005-0000-0000-000082490000}"/>
    <cellStyle name="Normal 2" xfId="846" xr:uid="{00000000-0005-0000-0000-000083490000}"/>
    <cellStyle name="Normal 2 2" xfId="847" xr:uid="{00000000-0005-0000-0000-000084490000}"/>
    <cellStyle name="Normal 2 2 2" xfId="848" xr:uid="{00000000-0005-0000-0000-000085490000}"/>
    <cellStyle name="Normal 2 3" xfId="849" xr:uid="{00000000-0005-0000-0000-000086490000}"/>
    <cellStyle name="Normal 2 3 2" xfId="850" xr:uid="{00000000-0005-0000-0000-000087490000}"/>
    <cellStyle name="Normal 2 3 2 2" xfId="11648" xr:uid="{00000000-0005-0000-0000-000088490000}"/>
    <cellStyle name="Normal 2 3 3" xfId="11647" xr:uid="{00000000-0005-0000-0000-000089490000}"/>
    <cellStyle name="Normal 2 3_30 neu Milch" xfId="851" xr:uid="{00000000-0005-0000-0000-00008A490000}"/>
    <cellStyle name="Normal 2 4" xfId="852" xr:uid="{00000000-0005-0000-0000-00008B490000}"/>
    <cellStyle name="Normal 2_30 neu Milch" xfId="853" xr:uid="{00000000-0005-0000-0000-00008C490000}"/>
    <cellStyle name="Normal 20" xfId="854" xr:uid="{00000000-0005-0000-0000-00008D490000}"/>
    <cellStyle name="Normal 21" xfId="855" xr:uid="{00000000-0005-0000-0000-00008E490000}"/>
    <cellStyle name="Normal 22" xfId="856" xr:uid="{00000000-0005-0000-0000-00008F490000}"/>
    <cellStyle name="Normal 23" xfId="857" xr:uid="{00000000-0005-0000-0000-000090490000}"/>
    <cellStyle name="Normal 24" xfId="858" xr:uid="{00000000-0005-0000-0000-000091490000}"/>
    <cellStyle name="Normal 3" xfId="859" xr:uid="{00000000-0005-0000-0000-000092490000}"/>
    <cellStyle name="Normal 3 2" xfId="860" xr:uid="{00000000-0005-0000-0000-000093490000}"/>
    <cellStyle name="Normal 4" xfId="861" xr:uid="{00000000-0005-0000-0000-000094490000}"/>
    <cellStyle name="Normal 4 2" xfId="862" xr:uid="{00000000-0005-0000-0000-000095490000}"/>
    <cellStyle name="Normal 4 3" xfId="863" xr:uid="{00000000-0005-0000-0000-000096490000}"/>
    <cellStyle name="Normal 4_40 Fleisch Standard" xfId="864" xr:uid="{00000000-0005-0000-0000-000097490000}"/>
    <cellStyle name="Normal 5" xfId="865" xr:uid="{00000000-0005-0000-0000-000098490000}"/>
    <cellStyle name="Normal 5 2" xfId="866" xr:uid="{00000000-0005-0000-0000-000099490000}"/>
    <cellStyle name="Normal 5 2 2" xfId="11650" xr:uid="{00000000-0005-0000-0000-00009A490000}"/>
    <cellStyle name="Normal 5 3" xfId="11649" xr:uid="{00000000-0005-0000-0000-00009B490000}"/>
    <cellStyle name="Normal 6" xfId="867" xr:uid="{00000000-0005-0000-0000-00009C490000}"/>
    <cellStyle name="Normal 6 2" xfId="868" xr:uid="{00000000-0005-0000-0000-00009D490000}"/>
    <cellStyle name="Normal 6 2 2" xfId="11652" xr:uid="{00000000-0005-0000-0000-00009E490000}"/>
    <cellStyle name="Normal 6 3" xfId="869" xr:uid="{00000000-0005-0000-0000-00009F490000}"/>
    <cellStyle name="Normal 6 3 2" xfId="11653" xr:uid="{00000000-0005-0000-0000-0000A0490000}"/>
    <cellStyle name="Normal 6 4" xfId="11651" xr:uid="{00000000-0005-0000-0000-0000A1490000}"/>
    <cellStyle name="Normal 7" xfId="870" xr:uid="{00000000-0005-0000-0000-0000A2490000}"/>
    <cellStyle name="Normal 7 2" xfId="871" xr:uid="{00000000-0005-0000-0000-0000A3490000}"/>
    <cellStyle name="Normal 7 2 2" xfId="11655" xr:uid="{00000000-0005-0000-0000-0000A4490000}"/>
    <cellStyle name="Normal 7 3" xfId="11654" xr:uid="{00000000-0005-0000-0000-0000A5490000}"/>
    <cellStyle name="Normal 8" xfId="872" xr:uid="{00000000-0005-0000-0000-0000A6490000}"/>
    <cellStyle name="Normal 9" xfId="873" xr:uid="{00000000-0005-0000-0000-0000A7490000}"/>
    <cellStyle name="Notiz 2" xfId="874" xr:uid="{00000000-0005-0000-0000-0000A8490000}"/>
    <cellStyle name="Notiz 2 2" xfId="2165" xr:uid="{00000000-0005-0000-0000-0000A9490000}"/>
    <cellStyle name="Notiz 2 2 2" xfId="3994" xr:uid="{00000000-0005-0000-0000-0000AA490000}"/>
    <cellStyle name="Notiz 2 2 2 2" xfId="14080" xr:uid="{00000000-0005-0000-0000-0000AB490000}"/>
    <cellStyle name="Notiz 2 2 3" xfId="12510" xr:uid="{00000000-0005-0000-0000-0000AC490000}"/>
    <cellStyle name="Notiz 2 3" xfId="3993" xr:uid="{00000000-0005-0000-0000-0000AD490000}"/>
    <cellStyle name="Notiz 2 3 2" xfId="14079" xr:uid="{00000000-0005-0000-0000-0000AE490000}"/>
    <cellStyle name="Notiz 2 4" xfId="11656" xr:uid="{00000000-0005-0000-0000-0000AF490000}"/>
    <cellStyle name="Pourcentage" xfId="2272" builtinId="5"/>
    <cellStyle name="Pourcentage 2" xfId="875" xr:uid="{00000000-0005-0000-0000-0000B0490000}"/>
    <cellStyle name="Pourcentage 2 2" xfId="876" xr:uid="{00000000-0005-0000-0000-0000B1490000}"/>
    <cellStyle name="Pourcentage 2 2 2" xfId="877" xr:uid="{00000000-0005-0000-0000-0000B2490000}"/>
    <cellStyle name="Pourcentage 2 2 2 2" xfId="2168" xr:uid="{00000000-0005-0000-0000-0000B3490000}"/>
    <cellStyle name="Pourcentage 2 2 3" xfId="2167" xr:uid="{00000000-0005-0000-0000-0000B4490000}"/>
    <cellStyle name="Pourcentage 2 3" xfId="878" xr:uid="{00000000-0005-0000-0000-0000B5490000}"/>
    <cellStyle name="Pourcentage 2 3 2" xfId="2169" xr:uid="{00000000-0005-0000-0000-0000B6490000}"/>
    <cellStyle name="Pourcentage 2 4" xfId="2166" xr:uid="{00000000-0005-0000-0000-0000B7490000}"/>
    <cellStyle name="Pourcentage 3" xfId="879" xr:uid="{00000000-0005-0000-0000-0000B8490000}"/>
    <cellStyle name="Pourcentage 3 2" xfId="880" xr:uid="{00000000-0005-0000-0000-0000B9490000}"/>
    <cellStyle name="Pourcentage 3 2 2" xfId="2171" xr:uid="{00000000-0005-0000-0000-0000BA490000}"/>
    <cellStyle name="Pourcentage 3 3" xfId="2170" xr:uid="{00000000-0005-0000-0000-0000BB490000}"/>
    <cellStyle name="Pourcentage 4" xfId="881" xr:uid="{00000000-0005-0000-0000-0000BC490000}"/>
    <cellStyle name="Pourcentage 4 2" xfId="882" xr:uid="{00000000-0005-0000-0000-0000BD490000}"/>
    <cellStyle name="Pourcentage 4 2 2" xfId="2173" xr:uid="{00000000-0005-0000-0000-0000BE490000}"/>
    <cellStyle name="Pourcentage 4 3" xfId="2172" xr:uid="{00000000-0005-0000-0000-0000BF490000}"/>
    <cellStyle name="Pourcentage 5" xfId="883" xr:uid="{00000000-0005-0000-0000-0000C0490000}"/>
    <cellStyle name="Pourcentage 5 2" xfId="11657" xr:uid="{00000000-0005-0000-0000-0000C1490000}"/>
    <cellStyle name="Pourcentage 6" xfId="884" xr:uid="{00000000-0005-0000-0000-0000C2490000}"/>
    <cellStyle name="Pourcentage 6 2" xfId="11658" xr:uid="{00000000-0005-0000-0000-0000C3490000}"/>
    <cellStyle name="Prozent 10" xfId="885" xr:uid="{00000000-0005-0000-0000-0000C5490000}"/>
    <cellStyle name="Prozent 10 2" xfId="886" xr:uid="{00000000-0005-0000-0000-0000C6490000}"/>
    <cellStyle name="Prozent 10 2 2" xfId="887" xr:uid="{00000000-0005-0000-0000-0000C7490000}"/>
    <cellStyle name="Prozent 10 3" xfId="888" xr:uid="{00000000-0005-0000-0000-0000C8490000}"/>
    <cellStyle name="Prozent 10 4" xfId="889" xr:uid="{00000000-0005-0000-0000-0000C9490000}"/>
    <cellStyle name="Prozent 11" xfId="890" xr:uid="{00000000-0005-0000-0000-0000CA490000}"/>
    <cellStyle name="Prozent 12" xfId="891" xr:uid="{00000000-0005-0000-0000-0000CB490000}"/>
    <cellStyle name="Prozent 2" xfId="892" xr:uid="{00000000-0005-0000-0000-0000CC490000}"/>
    <cellStyle name="Prozent 2 2" xfId="893" xr:uid="{00000000-0005-0000-0000-0000CD490000}"/>
    <cellStyle name="Prozent 2 3" xfId="11659" xr:uid="{00000000-0005-0000-0000-0000CE490000}"/>
    <cellStyle name="Prozent 3" xfId="894" xr:uid="{00000000-0005-0000-0000-0000CF490000}"/>
    <cellStyle name="Prozent 3 2" xfId="895" xr:uid="{00000000-0005-0000-0000-0000D0490000}"/>
    <cellStyle name="Prozent 3 2 2" xfId="896" xr:uid="{00000000-0005-0000-0000-0000D1490000}"/>
    <cellStyle name="Prozent 3 2 2 2" xfId="2175" xr:uid="{00000000-0005-0000-0000-0000D2490000}"/>
    <cellStyle name="Prozent 3 2 3" xfId="2174" xr:uid="{00000000-0005-0000-0000-0000D3490000}"/>
    <cellStyle name="Prozent 3 3" xfId="897" xr:uid="{00000000-0005-0000-0000-0000D4490000}"/>
    <cellStyle name="Prozent 3 3 2" xfId="2176" xr:uid="{00000000-0005-0000-0000-0000D5490000}"/>
    <cellStyle name="Prozent 3 4" xfId="898" xr:uid="{00000000-0005-0000-0000-0000D6490000}"/>
    <cellStyle name="Prozent 3 4 2" xfId="11661" xr:uid="{00000000-0005-0000-0000-0000D7490000}"/>
    <cellStyle name="Prozent 3 5" xfId="899" xr:uid="{00000000-0005-0000-0000-0000D8490000}"/>
    <cellStyle name="Prozent 3 5 2" xfId="2177" xr:uid="{00000000-0005-0000-0000-0000D9490000}"/>
    <cellStyle name="Prozent 3 6" xfId="11660" xr:uid="{00000000-0005-0000-0000-0000DA490000}"/>
    <cellStyle name="Prozent 4" xfId="900" xr:uid="{00000000-0005-0000-0000-0000DB490000}"/>
    <cellStyle name="Prozent 4 2" xfId="901" xr:uid="{00000000-0005-0000-0000-0000DC490000}"/>
    <cellStyle name="Prozent 4 2 2" xfId="2178" xr:uid="{00000000-0005-0000-0000-0000DD490000}"/>
    <cellStyle name="Prozent 4 3" xfId="902" xr:uid="{00000000-0005-0000-0000-0000DE490000}"/>
    <cellStyle name="Prozent 4 3 2" xfId="11663" xr:uid="{00000000-0005-0000-0000-0000DF490000}"/>
    <cellStyle name="Prozent 4 4" xfId="903" xr:uid="{00000000-0005-0000-0000-0000E0490000}"/>
    <cellStyle name="Prozent 4 5" xfId="11662" xr:uid="{00000000-0005-0000-0000-0000E1490000}"/>
    <cellStyle name="Prozent 5" xfId="904" xr:uid="{00000000-0005-0000-0000-0000E2490000}"/>
    <cellStyle name="Prozent 5 2" xfId="905" xr:uid="{00000000-0005-0000-0000-0000E3490000}"/>
    <cellStyle name="Prozent 5 2 2" xfId="2180" xr:uid="{00000000-0005-0000-0000-0000E4490000}"/>
    <cellStyle name="Prozent 5 3" xfId="2179" xr:uid="{00000000-0005-0000-0000-0000E5490000}"/>
    <cellStyle name="Prozent 6" xfId="906" xr:uid="{00000000-0005-0000-0000-0000E6490000}"/>
    <cellStyle name="Prozent 6 2" xfId="907" xr:uid="{00000000-0005-0000-0000-0000E7490000}"/>
    <cellStyle name="Prozent 6 2 2" xfId="2182" xr:uid="{00000000-0005-0000-0000-0000E8490000}"/>
    <cellStyle name="Prozent 6 3" xfId="2181" xr:uid="{00000000-0005-0000-0000-0000E9490000}"/>
    <cellStyle name="Prozent 7" xfId="908" xr:uid="{00000000-0005-0000-0000-0000EA490000}"/>
    <cellStyle name="Prozent 7 2" xfId="909" xr:uid="{00000000-0005-0000-0000-0000EB490000}"/>
    <cellStyle name="Prozent 7 2 2" xfId="2184" xr:uid="{00000000-0005-0000-0000-0000EC490000}"/>
    <cellStyle name="Prozent 7 3" xfId="2183" xr:uid="{00000000-0005-0000-0000-0000ED490000}"/>
    <cellStyle name="Prozent 8" xfId="910" xr:uid="{00000000-0005-0000-0000-0000EE490000}"/>
    <cellStyle name="Prozent 8 2" xfId="2185" xr:uid="{00000000-0005-0000-0000-0000EF490000}"/>
    <cellStyle name="Prozent 9" xfId="911" xr:uid="{00000000-0005-0000-0000-0000F0490000}"/>
    <cellStyle name="Prozent 9 2" xfId="912" xr:uid="{00000000-0005-0000-0000-0000F1490000}"/>
    <cellStyle name="Prozent 9 2 2" xfId="913" xr:uid="{00000000-0005-0000-0000-0000F2490000}"/>
    <cellStyle name="Prozent 9 2 2 2" xfId="914" xr:uid="{00000000-0005-0000-0000-0000F3490000}"/>
    <cellStyle name="Prozent 9 2 3" xfId="915" xr:uid="{00000000-0005-0000-0000-0000F4490000}"/>
    <cellStyle name="Prozent 9 2 4" xfId="916" xr:uid="{00000000-0005-0000-0000-0000F5490000}"/>
    <cellStyle name="Prozent 9 3" xfId="917" xr:uid="{00000000-0005-0000-0000-0000F6490000}"/>
    <cellStyle name="Prozent 9 3 2" xfId="918" xr:uid="{00000000-0005-0000-0000-0000F7490000}"/>
    <cellStyle name="Prozent 9 4" xfId="919" xr:uid="{00000000-0005-0000-0000-0000F8490000}"/>
    <cellStyle name="Prozent 9 5" xfId="920" xr:uid="{00000000-0005-0000-0000-0000F9490000}"/>
    <cellStyle name="Schlecht 2" xfId="921" xr:uid="{00000000-0005-0000-0000-0000FA490000}"/>
    <cellStyle name="Standard 10" xfId="922" xr:uid="{00000000-0005-0000-0000-0000FC490000}"/>
    <cellStyle name="Standard 10 2" xfId="923" xr:uid="{00000000-0005-0000-0000-0000FD490000}"/>
    <cellStyle name="Standard 10 2 2" xfId="924" xr:uid="{00000000-0005-0000-0000-0000FE490000}"/>
    <cellStyle name="Standard 10 2 2 2" xfId="925" xr:uid="{00000000-0005-0000-0000-0000FF490000}"/>
    <cellStyle name="Standard 10 2 2 2 2" xfId="926" xr:uid="{00000000-0005-0000-0000-0000004A0000}"/>
    <cellStyle name="Standard 10 2 2 2 3" xfId="927" xr:uid="{00000000-0005-0000-0000-0000014A0000}"/>
    <cellStyle name="Standard 10 2 2 2_40 Fleisch Standard" xfId="928" xr:uid="{00000000-0005-0000-0000-0000024A0000}"/>
    <cellStyle name="Standard 10 2 2 3" xfId="929" xr:uid="{00000000-0005-0000-0000-0000034A0000}"/>
    <cellStyle name="Standard 10 2 2 4" xfId="930" xr:uid="{00000000-0005-0000-0000-0000044A0000}"/>
    <cellStyle name="Standard 10 2 2_40 Fleisch Standard" xfId="931" xr:uid="{00000000-0005-0000-0000-0000054A0000}"/>
    <cellStyle name="Standard 10 2 3" xfId="932" xr:uid="{00000000-0005-0000-0000-0000064A0000}"/>
    <cellStyle name="Standard 10 2_40 Fleisch Standard" xfId="933" xr:uid="{00000000-0005-0000-0000-0000074A0000}"/>
    <cellStyle name="Standard 10 3" xfId="934" xr:uid="{00000000-0005-0000-0000-0000084A0000}"/>
    <cellStyle name="Standard 10 3 2" xfId="935" xr:uid="{00000000-0005-0000-0000-0000094A0000}"/>
    <cellStyle name="Standard 10 4" xfId="936" xr:uid="{00000000-0005-0000-0000-00000A4A0000}"/>
    <cellStyle name="Standard 10_30 neu Milch" xfId="937" xr:uid="{00000000-0005-0000-0000-00000B4A0000}"/>
    <cellStyle name="Standard 100" xfId="938" xr:uid="{00000000-0005-0000-0000-00000C4A0000}"/>
    <cellStyle name="Standard 101" xfId="939" xr:uid="{00000000-0005-0000-0000-00000D4A0000}"/>
    <cellStyle name="Standard 102" xfId="940" xr:uid="{00000000-0005-0000-0000-00000E4A0000}"/>
    <cellStyle name="Standard 103" xfId="941" xr:uid="{00000000-0005-0000-0000-00000F4A0000}"/>
    <cellStyle name="Standard 104" xfId="942" xr:uid="{00000000-0005-0000-0000-0000104A0000}"/>
    <cellStyle name="Standard 105" xfId="943" xr:uid="{00000000-0005-0000-0000-0000114A0000}"/>
    <cellStyle name="Standard 106" xfId="944" xr:uid="{00000000-0005-0000-0000-0000124A0000}"/>
    <cellStyle name="Standard 107" xfId="945" xr:uid="{00000000-0005-0000-0000-0000134A0000}"/>
    <cellStyle name="Standard 108" xfId="946" xr:uid="{00000000-0005-0000-0000-0000144A0000}"/>
    <cellStyle name="Standard 109" xfId="947" xr:uid="{00000000-0005-0000-0000-0000154A0000}"/>
    <cellStyle name="Standard 11" xfId="948" xr:uid="{00000000-0005-0000-0000-0000164A0000}"/>
    <cellStyle name="Standard 11 2" xfId="949" xr:uid="{00000000-0005-0000-0000-0000174A0000}"/>
    <cellStyle name="Standard 11_30 neu Milch" xfId="950" xr:uid="{00000000-0005-0000-0000-0000184A0000}"/>
    <cellStyle name="Standard 110" xfId="951" xr:uid="{00000000-0005-0000-0000-0000194A0000}"/>
    <cellStyle name="Standard 111" xfId="952" xr:uid="{00000000-0005-0000-0000-00001A4A0000}"/>
    <cellStyle name="Standard 112" xfId="953" xr:uid="{00000000-0005-0000-0000-00001B4A0000}"/>
    <cellStyle name="Standard 113" xfId="954" xr:uid="{00000000-0005-0000-0000-00001C4A0000}"/>
    <cellStyle name="Standard 114" xfId="955" xr:uid="{00000000-0005-0000-0000-00001D4A0000}"/>
    <cellStyle name="Standard 115" xfId="956" xr:uid="{00000000-0005-0000-0000-00001E4A0000}"/>
    <cellStyle name="Standard 115 2" xfId="957" xr:uid="{00000000-0005-0000-0000-00001F4A0000}"/>
    <cellStyle name="Standard 115 2 2" xfId="11665" xr:uid="{00000000-0005-0000-0000-0000204A0000}"/>
    <cellStyle name="Standard 115 3" xfId="11664" xr:uid="{00000000-0005-0000-0000-0000214A0000}"/>
    <cellStyle name="Standard 116" xfId="958" xr:uid="{00000000-0005-0000-0000-0000224A0000}"/>
    <cellStyle name="Standard 116 2" xfId="959" xr:uid="{00000000-0005-0000-0000-0000234A0000}"/>
    <cellStyle name="Standard 116 2 2" xfId="11667" xr:uid="{00000000-0005-0000-0000-0000244A0000}"/>
    <cellStyle name="Standard 116 3" xfId="11666" xr:uid="{00000000-0005-0000-0000-0000254A0000}"/>
    <cellStyle name="Standard 117" xfId="960" xr:uid="{00000000-0005-0000-0000-0000264A0000}"/>
    <cellStyle name="Standard 117 2" xfId="961" xr:uid="{00000000-0005-0000-0000-0000274A0000}"/>
    <cellStyle name="Standard 117 2 2" xfId="11669" xr:uid="{00000000-0005-0000-0000-0000284A0000}"/>
    <cellStyle name="Standard 117 3" xfId="11668" xr:uid="{00000000-0005-0000-0000-0000294A0000}"/>
    <cellStyle name="Standard 118" xfId="962" xr:uid="{00000000-0005-0000-0000-00002A4A0000}"/>
    <cellStyle name="Standard 118 2" xfId="963" xr:uid="{00000000-0005-0000-0000-00002B4A0000}"/>
    <cellStyle name="Standard 118 2 2" xfId="11671" xr:uid="{00000000-0005-0000-0000-00002C4A0000}"/>
    <cellStyle name="Standard 118 3" xfId="11670" xr:uid="{00000000-0005-0000-0000-00002D4A0000}"/>
    <cellStyle name="Standard 119" xfId="964" xr:uid="{00000000-0005-0000-0000-00002E4A0000}"/>
    <cellStyle name="Standard 119 2" xfId="965" xr:uid="{00000000-0005-0000-0000-00002F4A0000}"/>
    <cellStyle name="Standard 119 2 2" xfId="11673" xr:uid="{00000000-0005-0000-0000-0000304A0000}"/>
    <cellStyle name="Standard 119 3" xfId="11672" xr:uid="{00000000-0005-0000-0000-0000314A0000}"/>
    <cellStyle name="Standard 12" xfId="966" xr:uid="{00000000-0005-0000-0000-0000324A0000}"/>
    <cellStyle name="Standard 12 2" xfId="967" xr:uid="{00000000-0005-0000-0000-0000334A0000}"/>
    <cellStyle name="Standard 12 2 2" xfId="968" xr:uid="{00000000-0005-0000-0000-0000344A0000}"/>
    <cellStyle name="Standard 12 2 3" xfId="969" xr:uid="{00000000-0005-0000-0000-0000354A0000}"/>
    <cellStyle name="Standard 12 2_40 Fleisch Standard" xfId="970" xr:uid="{00000000-0005-0000-0000-0000364A0000}"/>
    <cellStyle name="Standard 12 3" xfId="971" xr:uid="{00000000-0005-0000-0000-0000374A0000}"/>
    <cellStyle name="Standard 12 3 2" xfId="972" xr:uid="{00000000-0005-0000-0000-0000384A0000}"/>
    <cellStyle name="Standard 12 3 2 2" xfId="973" xr:uid="{00000000-0005-0000-0000-0000394A0000}"/>
    <cellStyle name="Standard 12 3 2 3" xfId="974" xr:uid="{00000000-0005-0000-0000-00003A4A0000}"/>
    <cellStyle name="Standard 12 3 2_40 Fleisch Standard" xfId="975" xr:uid="{00000000-0005-0000-0000-00003B4A0000}"/>
    <cellStyle name="Standard 12 3 3" xfId="976" xr:uid="{00000000-0005-0000-0000-00003C4A0000}"/>
    <cellStyle name="Standard 12 3_40 Fleisch Standard" xfId="977" xr:uid="{00000000-0005-0000-0000-00003D4A0000}"/>
    <cellStyle name="Standard 12 4" xfId="978" xr:uid="{00000000-0005-0000-0000-00003E4A0000}"/>
    <cellStyle name="Standard 12 4 2" xfId="979" xr:uid="{00000000-0005-0000-0000-00003F4A0000}"/>
    <cellStyle name="Standard 12 5" xfId="980" xr:uid="{00000000-0005-0000-0000-0000404A0000}"/>
    <cellStyle name="Standard 12_30 neu Milch" xfId="981" xr:uid="{00000000-0005-0000-0000-0000414A0000}"/>
    <cellStyle name="Standard 120" xfId="982" xr:uid="{00000000-0005-0000-0000-0000424A0000}"/>
    <cellStyle name="Standard 120 2" xfId="983" xr:uid="{00000000-0005-0000-0000-0000434A0000}"/>
    <cellStyle name="Standard 120 2 2" xfId="11675" xr:uid="{00000000-0005-0000-0000-0000444A0000}"/>
    <cellStyle name="Standard 120 3" xfId="11674" xr:uid="{00000000-0005-0000-0000-0000454A0000}"/>
    <cellStyle name="Standard 121" xfId="984" xr:uid="{00000000-0005-0000-0000-0000464A0000}"/>
    <cellStyle name="Standard 121 2" xfId="985" xr:uid="{00000000-0005-0000-0000-0000474A0000}"/>
    <cellStyle name="Standard 121 2 2" xfId="11677" xr:uid="{00000000-0005-0000-0000-0000484A0000}"/>
    <cellStyle name="Standard 121 3" xfId="11676" xr:uid="{00000000-0005-0000-0000-0000494A0000}"/>
    <cellStyle name="Standard 122" xfId="986" xr:uid="{00000000-0005-0000-0000-00004A4A0000}"/>
    <cellStyle name="Standard 122 2" xfId="987" xr:uid="{00000000-0005-0000-0000-00004B4A0000}"/>
    <cellStyle name="Standard 122 2 2" xfId="11679" xr:uid="{00000000-0005-0000-0000-00004C4A0000}"/>
    <cellStyle name="Standard 122 3" xfId="11678" xr:uid="{00000000-0005-0000-0000-00004D4A0000}"/>
    <cellStyle name="Standard 123" xfId="988" xr:uid="{00000000-0005-0000-0000-00004E4A0000}"/>
    <cellStyle name="Standard 123 2" xfId="989" xr:uid="{00000000-0005-0000-0000-00004F4A0000}"/>
    <cellStyle name="Standard 123 2 2" xfId="11681" xr:uid="{00000000-0005-0000-0000-0000504A0000}"/>
    <cellStyle name="Standard 123 3" xfId="11680" xr:uid="{00000000-0005-0000-0000-0000514A0000}"/>
    <cellStyle name="Standard 124" xfId="990" xr:uid="{00000000-0005-0000-0000-0000524A0000}"/>
    <cellStyle name="Standard 124 2" xfId="991" xr:uid="{00000000-0005-0000-0000-0000534A0000}"/>
    <cellStyle name="Standard 124 2 2" xfId="11683" xr:uid="{00000000-0005-0000-0000-0000544A0000}"/>
    <cellStyle name="Standard 124 3" xfId="11682" xr:uid="{00000000-0005-0000-0000-0000554A0000}"/>
    <cellStyle name="Standard 125" xfId="992" xr:uid="{00000000-0005-0000-0000-0000564A0000}"/>
    <cellStyle name="Standard 125 2" xfId="993" xr:uid="{00000000-0005-0000-0000-0000574A0000}"/>
    <cellStyle name="Standard 125 2 2" xfId="11685" xr:uid="{00000000-0005-0000-0000-0000584A0000}"/>
    <cellStyle name="Standard 125 3" xfId="11684" xr:uid="{00000000-0005-0000-0000-0000594A0000}"/>
    <cellStyle name="Standard 126" xfId="994" xr:uid="{00000000-0005-0000-0000-00005A4A0000}"/>
    <cellStyle name="Standard 126 2" xfId="995" xr:uid="{00000000-0005-0000-0000-00005B4A0000}"/>
    <cellStyle name="Standard 126 2 2" xfId="11687" xr:uid="{00000000-0005-0000-0000-00005C4A0000}"/>
    <cellStyle name="Standard 126 3" xfId="11686" xr:uid="{00000000-0005-0000-0000-00005D4A0000}"/>
    <cellStyle name="Standard 127" xfId="996" xr:uid="{00000000-0005-0000-0000-00005E4A0000}"/>
    <cellStyle name="Standard 128" xfId="997" xr:uid="{00000000-0005-0000-0000-00005F4A0000}"/>
    <cellStyle name="Standard 129" xfId="998" xr:uid="{00000000-0005-0000-0000-0000604A0000}"/>
    <cellStyle name="Standard 13" xfId="999" xr:uid="{00000000-0005-0000-0000-0000614A0000}"/>
    <cellStyle name="Standard 13 2" xfId="1000" xr:uid="{00000000-0005-0000-0000-0000624A0000}"/>
    <cellStyle name="Standard 13 2 2" xfId="1001" xr:uid="{00000000-0005-0000-0000-0000634A0000}"/>
    <cellStyle name="Standard 13 2 3" xfId="1002" xr:uid="{00000000-0005-0000-0000-0000644A0000}"/>
    <cellStyle name="Standard 13 2_40 Fleisch Standard" xfId="1003" xr:uid="{00000000-0005-0000-0000-0000654A0000}"/>
    <cellStyle name="Standard 13 3" xfId="1004" xr:uid="{00000000-0005-0000-0000-0000664A0000}"/>
    <cellStyle name="Standard 13 3 2" xfId="1005" xr:uid="{00000000-0005-0000-0000-0000674A0000}"/>
    <cellStyle name="Standard 13 3 3" xfId="1006" xr:uid="{00000000-0005-0000-0000-0000684A0000}"/>
    <cellStyle name="Standard 13 3_40 Fleisch Standard" xfId="1007" xr:uid="{00000000-0005-0000-0000-0000694A0000}"/>
    <cellStyle name="Standard 13 4" xfId="1008" xr:uid="{00000000-0005-0000-0000-00006A4A0000}"/>
    <cellStyle name="Standard 13 5" xfId="1009" xr:uid="{00000000-0005-0000-0000-00006B4A0000}"/>
    <cellStyle name="Standard 13_40 Fleisch Standard" xfId="1010" xr:uid="{00000000-0005-0000-0000-00006C4A0000}"/>
    <cellStyle name="Standard 130" xfId="1011" xr:uid="{00000000-0005-0000-0000-00006D4A0000}"/>
    <cellStyle name="Standard 131" xfId="1012" xr:uid="{00000000-0005-0000-0000-00006E4A0000}"/>
    <cellStyle name="Standard 131 2" xfId="1013" xr:uid="{00000000-0005-0000-0000-00006F4A0000}"/>
    <cellStyle name="Standard 131 2 2" xfId="11689" xr:uid="{00000000-0005-0000-0000-0000704A0000}"/>
    <cellStyle name="Standard 131 3" xfId="11688" xr:uid="{00000000-0005-0000-0000-0000714A0000}"/>
    <cellStyle name="Standard 132" xfId="1014" xr:uid="{00000000-0005-0000-0000-0000724A0000}"/>
    <cellStyle name="Standard 132 2" xfId="1015" xr:uid="{00000000-0005-0000-0000-0000734A0000}"/>
    <cellStyle name="Standard 132 2 2" xfId="11691" xr:uid="{00000000-0005-0000-0000-0000744A0000}"/>
    <cellStyle name="Standard 132 3" xfId="11690" xr:uid="{00000000-0005-0000-0000-0000754A0000}"/>
    <cellStyle name="Standard 133" xfId="1016" xr:uid="{00000000-0005-0000-0000-0000764A0000}"/>
    <cellStyle name="Standard 133 2" xfId="11692" xr:uid="{00000000-0005-0000-0000-0000774A0000}"/>
    <cellStyle name="Standard 134" xfId="1017" xr:uid="{00000000-0005-0000-0000-0000784A0000}"/>
    <cellStyle name="Standard 134 2" xfId="1018" xr:uid="{00000000-0005-0000-0000-0000794A0000}"/>
    <cellStyle name="Standard 134 2 2" xfId="1019" xr:uid="{00000000-0005-0000-0000-00007A4A0000}"/>
    <cellStyle name="Standard 134 3" xfId="1020" xr:uid="{00000000-0005-0000-0000-00007B4A0000}"/>
    <cellStyle name="Standard 134 4" xfId="1021" xr:uid="{00000000-0005-0000-0000-00007C4A0000}"/>
    <cellStyle name="Standard 135" xfId="1022" xr:uid="{00000000-0005-0000-0000-00007D4A0000}"/>
    <cellStyle name="Standard 135 2" xfId="1023" xr:uid="{00000000-0005-0000-0000-00007E4A0000}"/>
    <cellStyle name="Standard 135 2 2" xfId="1024" xr:uid="{00000000-0005-0000-0000-00007F4A0000}"/>
    <cellStyle name="Standard 135 3" xfId="1025" xr:uid="{00000000-0005-0000-0000-0000804A0000}"/>
    <cellStyle name="Standard 135 4" xfId="1026" xr:uid="{00000000-0005-0000-0000-0000814A0000}"/>
    <cellStyle name="Standard 136" xfId="1027" xr:uid="{00000000-0005-0000-0000-0000824A0000}"/>
    <cellStyle name="Standard 136 2" xfId="1028" xr:uid="{00000000-0005-0000-0000-0000834A0000}"/>
    <cellStyle name="Standard 136 2 2" xfId="1029" xr:uid="{00000000-0005-0000-0000-0000844A0000}"/>
    <cellStyle name="Standard 136 3" xfId="1030" xr:uid="{00000000-0005-0000-0000-0000854A0000}"/>
    <cellStyle name="Standard 136 4" xfId="1031" xr:uid="{00000000-0005-0000-0000-0000864A0000}"/>
    <cellStyle name="Standard 137" xfId="1032" xr:uid="{00000000-0005-0000-0000-0000874A0000}"/>
    <cellStyle name="Standard 137 2" xfId="1033" xr:uid="{00000000-0005-0000-0000-0000884A0000}"/>
    <cellStyle name="Standard 137 2 2" xfId="1034" xr:uid="{00000000-0005-0000-0000-0000894A0000}"/>
    <cellStyle name="Standard 137 3" xfId="1035" xr:uid="{00000000-0005-0000-0000-00008A4A0000}"/>
    <cellStyle name="Standard 137 4" xfId="1036" xr:uid="{00000000-0005-0000-0000-00008B4A0000}"/>
    <cellStyle name="Standard 138" xfId="1037" xr:uid="{00000000-0005-0000-0000-00008C4A0000}"/>
    <cellStyle name="Standard 138 2" xfId="1038" xr:uid="{00000000-0005-0000-0000-00008D4A0000}"/>
    <cellStyle name="Standard 138 2 2" xfId="1039" xr:uid="{00000000-0005-0000-0000-00008E4A0000}"/>
    <cellStyle name="Standard 138 3" xfId="1040" xr:uid="{00000000-0005-0000-0000-00008F4A0000}"/>
    <cellStyle name="Standard 138 4" xfId="1041" xr:uid="{00000000-0005-0000-0000-0000904A0000}"/>
    <cellStyle name="Standard 139" xfId="1042" xr:uid="{00000000-0005-0000-0000-0000914A0000}"/>
    <cellStyle name="Standard 139 2" xfId="1043" xr:uid="{00000000-0005-0000-0000-0000924A0000}"/>
    <cellStyle name="Standard 139 2 2" xfId="11694" xr:uid="{00000000-0005-0000-0000-0000934A0000}"/>
    <cellStyle name="Standard 139 3" xfId="11693" xr:uid="{00000000-0005-0000-0000-0000944A0000}"/>
    <cellStyle name="Standard 14" xfId="1044" xr:uid="{00000000-0005-0000-0000-0000954A0000}"/>
    <cellStyle name="Standard 14 2" xfId="1045" xr:uid="{00000000-0005-0000-0000-0000964A0000}"/>
    <cellStyle name="Standard 140" xfId="1046" xr:uid="{00000000-0005-0000-0000-0000974A0000}"/>
    <cellStyle name="Standard 140 2" xfId="1047" xr:uid="{00000000-0005-0000-0000-0000984A0000}"/>
    <cellStyle name="Standard 140 2 2" xfId="11696" xr:uid="{00000000-0005-0000-0000-0000994A0000}"/>
    <cellStyle name="Standard 140 3" xfId="11695" xr:uid="{00000000-0005-0000-0000-00009A4A0000}"/>
    <cellStyle name="Standard 141" xfId="1048" xr:uid="{00000000-0005-0000-0000-00009B4A0000}"/>
    <cellStyle name="Standard 141 2" xfId="2186" xr:uid="{00000000-0005-0000-0000-00009C4A0000}"/>
    <cellStyle name="Standard 141 2 2" xfId="12511" xr:uid="{00000000-0005-0000-0000-00009D4A0000}"/>
    <cellStyle name="Standard 141 3" xfId="11697" xr:uid="{00000000-0005-0000-0000-00009E4A0000}"/>
    <cellStyle name="Standard 142" xfId="1049" xr:uid="{00000000-0005-0000-0000-00009F4A0000}"/>
    <cellStyle name="Standard 142 2" xfId="2187" xr:uid="{00000000-0005-0000-0000-0000A04A0000}"/>
    <cellStyle name="Standard 142 2 2" xfId="12512" xr:uid="{00000000-0005-0000-0000-0000A14A0000}"/>
    <cellStyle name="Standard 142 3" xfId="11698" xr:uid="{00000000-0005-0000-0000-0000A24A0000}"/>
    <cellStyle name="Standard 143" xfId="1050" xr:uid="{00000000-0005-0000-0000-0000A34A0000}"/>
    <cellStyle name="Standard 144" xfId="1051" xr:uid="{00000000-0005-0000-0000-0000A44A0000}"/>
    <cellStyle name="Standard 145" xfId="1052" xr:uid="{00000000-0005-0000-0000-0000A54A0000}"/>
    <cellStyle name="Standard 146" xfId="1053" xr:uid="{00000000-0005-0000-0000-0000A64A0000}"/>
    <cellStyle name="Standard 147" xfId="1054" xr:uid="{00000000-0005-0000-0000-0000A74A0000}"/>
    <cellStyle name="Standard 147 2" xfId="2188" xr:uid="{00000000-0005-0000-0000-0000A84A0000}"/>
    <cellStyle name="Standard 147 2 2" xfId="12513" xr:uid="{00000000-0005-0000-0000-0000A94A0000}"/>
    <cellStyle name="Standard 147 3" xfId="11699" xr:uid="{00000000-0005-0000-0000-0000AA4A0000}"/>
    <cellStyle name="Standard 148" xfId="1055" xr:uid="{00000000-0005-0000-0000-0000AB4A0000}"/>
    <cellStyle name="Standard 149" xfId="1056" xr:uid="{00000000-0005-0000-0000-0000AC4A0000}"/>
    <cellStyle name="Standard 15" xfId="1057" xr:uid="{00000000-0005-0000-0000-0000AD4A0000}"/>
    <cellStyle name="Standard 15 2" xfId="1058" xr:uid="{00000000-0005-0000-0000-0000AE4A0000}"/>
    <cellStyle name="Standard 15 3" xfId="1059" xr:uid="{00000000-0005-0000-0000-0000AF4A0000}"/>
    <cellStyle name="Standard 15_40 Fleisch Standard" xfId="1060" xr:uid="{00000000-0005-0000-0000-0000B04A0000}"/>
    <cellStyle name="Standard 150" xfId="1" xr:uid="{00000000-0005-0000-0000-0000B14A0000}"/>
    <cellStyle name="Standard 151" xfId="1377" xr:uid="{00000000-0005-0000-0000-0000B24A0000}"/>
    <cellStyle name="Standard 152" xfId="1383" xr:uid="{00000000-0005-0000-0000-0000B34A0000}"/>
    <cellStyle name="Standard 153" xfId="1381" xr:uid="{00000000-0005-0000-0000-0000B44A0000}"/>
    <cellStyle name="Standard 154" xfId="1382" xr:uid="{00000000-0005-0000-0000-0000B54A0000}"/>
    <cellStyle name="Standard 155" xfId="1380" xr:uid="{00000000-0005-0000-0000-0000B64A0000}"/>
    <cellStyle name="Standard 156" xfId="1378" xr:uid="{00000000-0005-0000-0000-0000B74A0000}"/>
    <cellStyle name="Standard 157" xfId="1379" xr:uid="{00000000-0005-0000-0000-0000B84A0000}"/>
    <cellStyle name="Standard 158" xfId="2270" xr:uid="{00000000-0005-0000-0000-0000B94A0000}"/>
    <cellStyle name="Standard 159" xfId="2268" xr:uid="{00000000-0005-0000-0000-0000BA4A0000}"/>
    <cellStyle name="Standard 16" xfId="1061" xr:uid="{00000000-0005-0000-0000-0000BB4A0000}"/>
    <cellStyle name="Standard 16 2" xfId="1062" xr:uid="{00000000-0005-0000-0000-0000BC4A0000}"/>
    <cellStyle name="Standard 16 3" xfId="1063" xr:uid="{00000000-0005-0000-0000-0000BD4A0000}"/>
    <cellStyle name="Standard 16_40 Fleisch Standard" xfId="1064" xr:uid="{00000000-0005-0000-0000-0000BE4A0000}"/>
    <cellStyle name="Standard 160" xfId="2269" xr:uid="{00000000-0005-0000-0000-0000BF4A0000}"/>
    <cellStyle name="Standard 17" xfId="1065" xr:uid="{00000000-0005-0000-0000-0000C04A0000}"/>
    <cellStyle name="Standard 17 2" xfId="1066" xr:uid="{00000000-0005-0000-0000-0000C14A0000}"/>
    <cellStyle name="Standard 17 3" xfId="1067" xr:uid="{00000000-0005-0000-0000-0000C24A0000}"/>
    <cellStyle name="Standard 17_40 Fleisch Standard" xfId="1068" xr:uid="{00000000-0005-0000-0000-0000C34A0000}"/>
    <cellStyle name="Standard 18" xfId="1069" xr:uid="{00000000-0005-0000-0000-0000C44A0000}"/>
    <cellStyle name="Standard 18 2" xfId="1070" xr:uid="{00000000-0005-0000-0000-0000C54A0000}"/>
    <cellStyle name="Standard 18 3" xfId="1071" xr:uid="{00000000-0005-0000-0000-0000C64A0000}"/>
    <cellStyle name="Standard 18_40 Fleisch Standard" xfId="1072" xr:uid="{00000000-0005-0000-0000-0000C74A0000}"/>
    <cellStyle name="Standard 19" xfId="1073" xr:uid="{00000000-0005-0000-0000-0000C84A0000}"/>
    <cellStyle name="Standard 19 2" xfId="1074" xr:uid="{00000000-0005-0000-0000-0000C94A0000}"/>
    <cellStyle name="Standard 19 3" xfId="1075" xr:uid="{00000000-0005-0000-0000-0000CA4A0000}"/>
    <cellStyle name="Standard 19_40 Fleisch Standard" xfId="1076" xr:uid="{00000000-0005-0000-0000-0000CB4A0000}"/>
    <cellStyle name="Standard 2" xfId="1077" xr:uid="{00000000-0005-0000-0000-0000CC4A0000}"/>
    <cellStyle name="Standard 2 10" xfId="1078" xr:uid="{00000000-0005-0000-0000-0000CD4A0000}"/>
    <cellStyle name="Standard 2 11" xfId="1079" xr:uid="{00000000-0005-0000-0000-0000CE4A0000}"/>
    <cellStyle name="Standard 2 12" xfId="1080" xr:uid="{00000000-0005-0000-0000-0000CF4A0000}"/>
    <cellStyle name="Standard 2 13" xfId="1081" xr:uid="{00000000-0005-0000-0000-0000D04A0000}"/>
    <cellStyle name="Standard 2 14" xfId="11700" xr:uid="{00000000-0005-0000-0000-0000D14A0000}"/>
    <cellStyle name="Standard 2 2" xfId="1082" xr:uid="{00000000-0005-0000-0000-0000D24A0000}"/>
    <cellStyle name="Standard 2 2 2" xfId="1083" xr:uid="{00000000-0005-0000-0000-0000D34A0000}"/>
    <cellStyle name="Standard 2 2 2 2" xfId="11701" xr:uid="{00000000-0005-0000-0000-0000D44A0000}"/>
    <cellStyle name="Standard 2 2 3" xfId="1084" xr:uid="{00000000-0005-0000-0000-0000D54A0000}"/>
    <cellStyle name="Standard 2 2 3 2" xfId="11702" xr:uid="{00000000-0005-0000-0000-0000D64A0000}"/>
    <cellStyle name="Standard 2 2_30 neu Milch" xfId="1085" xr:uid="{00000000-0005-0000-0000-0000D74A0000}"/>
    <cellStyle name="Standard 2 3" xfId="1086" xr:uid="{00000000-0005-0000-0000-0000D84A0000}"/>
    <cellStyle name="Standard 2 3 2" xfId="1087" xr:uid="{00000000-0005-0000-0000-0000D94A0000}"/>
    <cellStyle name="Standard 2 3 3" xfId="1088" xr:uid="{00000000-0005-0000-0000-0000DA4A0000}"/>
    <cellStyle name="Standard 2 3 4" xfId="1089" xr:uid="{00000000-0005-0000-0000-0000DB4A0000}"/>
    <cellStyle name="Standard 2 3_40 Fleisch Standard" xfId="1090" xr:uid="{00000000-0005-0000-0000-0000DC4A0000}"/>
    <cellStyle name="Standard 2 4" xfId="1091" xr:uid="{00000000-0005-0000-0000-0000DD4A0000}"/>
    <cellStyle name="Standard 2 4 2" xfId="1092" xr:uid="{00000000-0005-0000-0000-0000DE4A0000}"/>
    <cellStyle name="Standard 2 4 2 2" xfId="2190" xr:uid="{00000000-0005-0000-0000-0000DF4A0000}"/>
    <cellStyle name="Standard 2 4 3" xfId="2189" xr:uid="{00000000-0005-0000-0000-0000E04A0000}"/>
    <cellStyle name="Standard 2 5" xfId="1093" xr:uid="{00000000-0005-0000-0000-0000E14A0000}"/>
    <cellStyle name="Standard 2 5 2" xfId="1094" xr:uid="{00000000-0005-0000-0000-0000E24A0000}"/>
    <cellStyle name="Standard 2 5 3" xfId="1095" xr:uid="{00000000-0005-0000-0000-0000E34A0000}"/>
    <cellStyle name="Standard 2 5_40 Fleisch Standard" xfId="1096" xr:uid="{00000000-0005-0000-0000-0000E44A0000}"/>
    <cellStyle name="Standard 2 6" xfId="1097" xr:uid="{00000000-0005-0000-0000-0000E54A0000}"/>
    <cellStyle name="Standard 2 6 2" xfId="1098" xr:uid="{00000000-0005-0000-0000-0000E64A0000}"/>
    <cellStyle name="Standard 2 7" xfId="1099" xr:uid="{00000000-0005-0000-0000-0000E74A0000}"/>
    <cellStyle name="Standard 2 7 2" xfId="1100" xr:uid="{00000000-0005-0000-0000-0000E84A0000}"/>
    <cellStyle name="Standard 2 8" xfId="1101" xr:uid="{00000000-0005-0000-0000-0000E94A0000}"/>
    <cellStyle name="Standard 2 9" xfId="1102" xr:uid="{00000000-0005-0000-0000-0000EA4A0000}"/>
    <cellStyle name="Standard 2_30 neu Milch" xfId="1103" xr:uid="{00000000-0005-0000-0000-0000EB4A0000}"/>
    <cellStyle name="Standard 20" xfId="1104" xr:uid="{00000000-0005-0000-0000-0000EC4A0000}"/>
    <cellStyle name="Standard 20 2" xfId="1105" xr:uid="{00000000-0005-0000-0000-0000ED4A0000}"/>
    <cellStyle name="Standard 20 2 2" xfId="11704" xr:uid="{00000000-0005-0000-0000-0000EE4A0000}"/>
    <cellStyle name="Standard 20 3" xfId="1106" xr:uid="{00000000-0005-0000-0000-0000EF4A0000}"/>
    <cellStyle name="Standard 20 3 2" xfId="11705" xr:uid="{00000000-0005-0000-0000-0000F04A0000}"/>
    <cellStyle name="Standard 20 4" xfId="11703" xr:uid="{00000000-0005-0000-0000-0000F14A0000}"/>
    <cellStyle name="Standard 20_40 Fleisch Standard" xfId="1107" xr:uid="{00000000-0005-0000-0000-0000F24A0000}"/>
    <cellStyle name="Standard 21" xfId="1108" xr:uid="{00000000-0005-0000-0000-0000F34A0000}"/>
    <cellStyle name="Standard 21 2" xfId="1109" xr:uid="{00000000-0005-0000-0000-0000F44A0000}"/>
    <cellStyle name="Standard 21 3" xfId="1110" xr:uid="{00000000-0005-0000-0000-0000F54A0000}"/>
    <cellStyle name="Standard 21_40 Fleisch Standard" xfId="1111" xr:uid="{00000000-0005-0000-0000-0000F64A0000}"/>
    <cellStyle name="Standard 22" xfId="1112" xr:uid="{00000000-0005-0000-0000-0000F74A0000}"/>
    <cellStyle name="Standard 22 2" xfId="1113" xr:uid="{00000000-0005-0000-0000-0000F84A0000}"/>
    <cellStyle name="Standard 22 3" xfId="1114" xr:uid="{00000000-0005-0000-0000-0000F94A0000}"/>
    <cellStyle name="Standard 22_40 Fleisch Standard" xfId="1115" xr:uid="{00000000-0005-0000-0000-0000FA4A0000}"/>
    <cellStyle name="Standard 23" xfId="1116" xr:uid="{00000000-0005-0000-0000-0000FB4A0000}"/>
    <cellStyle name="Standard 23 2" xfId="1117" xr:uid="{00000000-0005-0000-0000-0000FC4A0000}"/>
    <cellStyle name="Standard 23 2 2" xfId="11707" xr:uid="{00000000-0005-0000-0000-0000FD4A0000}"/>
    <cellStyle name="Standard 23 3" xfId="1118" xr:uid="{00000000-0005-0000-0000-0000FE4A0000}"/>
    <cellStyle name="Standard 23 3 2" xfId="11708" xr:uid="{00000000-0005-0000-0000-0000FF4A0000}"/>
    <cellStyle name="Standard 23 4" xfId="11706" xr:uid="{00000000-0005-0000-0000-0000004B0000}"/>
    <cellStyle name="Standard 23_40 Fleisch Standard" xfId="1119" xr:uid="{00000000-0005-0000-0000-0000014B0000}"/>
    <cellStyle name="Standard 24" xfId="1120" xr:uid="{00000000-0005-0000-0000-0000024B0000}"/>
    <cellStyle name="Standard 24 2" xfId="1121" xr:uid="{00000000-0005-0000-0000-0000034B0000}"/>
    <cellStyle name="Standard 24 3" xfId="1122" xr:uid="{00000000-0005-0000-0000-0000044B0000}"/>
    <cellStyle name="Standard 24_40 Fleisch Standard" xfId="1123" xr:uid="{00000000-0005-0000-0000-0000054B0000}"/>
    <cellStyle name="Standard 25" xfId="1124" xr:uid="{00000000-0005-0000-0000-0000064B0000}"/>
    <cellStyle name="Standard 25 2" xfId="1125" xr:uid="{00000000-0005-0000-0000-0000074B0000}"/>
    <cellStyle name="Standard 26" xfId="1126" xr:uid="{00000000-0005-0000-0000-0000084B0000}"/>
    <cellStyle name="Standard 26 2" xfId="1127" xr:uid="{00000000-0005-0000-0000-0000094B0000}"/>
    <cellStyle name="Standard 26 2 2" xfId="11710" xr:uid="{00000000-0005-0000-0000-00000A4B0000}"/>
    <cellStyle name="Standard 26 3" xfId="1128" xr:uid="{00000000-0005-0000-0000-00000B4B0000}"/>
    <cellStyle name="Standard 26 3 2" xfId="1129" xr:uid="{00000000-0005-0000-0000-00000C4B0000}"/>
    <cellStyle name="Standard 26 3 2 2" xfId="11712" xr:uid="{00000000-0005-0000-0000-00000D4B0000}"/>
    <cellStyle name="Standard 26 3 3" xfId="11711" xr:uid="{00000000-0005-0000-0000-00000E4B0000}"/>
    <cellStyle name="Standard 26 4" xfId="1130" xr:uid="{00000000-0005-0000-0000-00000F4B0000}"/>
    <cellStyle name="Standard 26 4 2" xfId="11713" xr:uid="{00000000-0005-0000-0000-0000104B0000}"/>
    <cellStyle name="Standard 26 5" xfId="11709" xr:uid="{00000000-0005-0000-0000-0000114B0000}"/>
    <cellStyle name="Standard 26_40 Fleisch Standard" xfId="1131" xr:uid="{00000000-0005-0000-0000-0000124B0000}"/>
    <cellStyle name="Standard 27" xfId="1132" xr:uid="{00000000-0005-0000-0000-0000134B0000}"/>
    <cellStyle name="Standard 27 2" xfId="1133" xr:uid="{00000000-0005-0000-0000-0000144B0000}"/>
    <cellStyle name="Standard 27 2 2" xfId="1134" xr:uid="{00000000-0005-0000-0000-0000154B0000}"/>
    <cellStyle name="Standard 27 2 2 2" xfId="1135" xr:uid="{00000000-0005-0000-0000-0000164B0000}"/>
    <cellStyle name="Standard 27 2 3" xfId="1136" xr:uid="{00000000-0005-0000-0000-0000174B0000}"/>
    <cellStyle name="Standard 27 2 4" xfId="1137" xr:uid="{00000000-0005-0000-0000-0000184B0000}"/>
    <cellStyle name="Standard 27 3" xfId="1138" xr:uid="{00000000-0005-0000-0000-0000194B0000}"/>
    <cellStyle name="Standard 27 3 2" xfId="1139" xr:uid="{00000000-0005-0000-0000-00001A4B0000}"/>
    <cellStyle name="Standard 27 4" xfId="1140" xr:uid="{00000000-0005-0000-0000-00001B4B0000}"/>
    <cellStyle name="Standard 27 5" xfId="1141" xr:uid="{00000000-0005-0000-0000-00001C4B0000}"/>
    <cellStyle name="Standard 28" xfId="1142" xr:uid="{00000000-0005-0000-0000-00001D4B0000}"/>
    <cellStyle name="Standard 28 2" xfId="1143" xr:uid="{00000000-0005-0000-0000-00001E4B0000}"/>
    <cellStyle name="Standard 28 2 2" xfId="1144" xr:uid="{00000000-0005-0000-0000-00001F4B0000}"/>
    <cellStyle name="Standard 28 2 2 2" xfId="1145" xr:uid="{00000000-0005-0000-0000-0000204B0000}"/>
    <cellStyle name="Standard 28 2 3" xfId="1146" xr:uid="{00000000-0005-0000-0000-0000214B0000}"/>
    <cellStyle name="Standard 28 2 4" xfId="1147" xr:uid="{00000000-0005-0000-0000-0000224B0000}"/>
    <cellStyle name="Standard 28 3" xfId="1148" xr:uid="{00000000-0005-0000-0000-0000234B0000}"/>
    <cellStyle name="Standard 28 3 2" xfId="1149" xr:uid="{00000000-0005-0000-0000-0000244B0000}"/>
    <cellStyle name="Standard 28 4" xfId="1150" xr:uid="{00000000-0005-0000-0000-0000254B0000}"/>
    <cellStyle name="Standard 28 5" xfId="1151" xr:uid="{00000000-0005-0000-0000-0000264B0000}"/>
    <cellStyle name="Standard 29" xfId="1152" xr:uid="{00000000-0005-0000-0000-0000274B0000}"/>
    <cellStyle name="Standard 3" xfId="1153" xr:uid="{00000000-0005-0000-0000-0000284B0000}"/>
    <cellStyle name="Standard 3 2" xfId="1154" xr:uid="{00000000-0005-0000-0000-0000294B0000}"/>
    <cellStyle name="Standard 3 2 2" xfId="1155" xr:uid="{00000000-0005-0000-0000-00002A4B0000}"/>
    <cellStyle name="Standard 3 2 2 2" xfId="11714" xr:uid="{00000000-0005-0000-0000-00002B4B0000}"/>
    <cellStyle name="Standard 3 2 3" xfId="1156" xr:uid="{00000000-0005-0000-0000-00002C4B0000}"/>
    <cellStyle name="Standard 3 2 3 2" xfId="11715" xr:uid="{00000000-0005-0000-0000-00002D4B0000}"/>
    <cellStyle name="Standard 3 3" xfId="1157" xr:uid="{00000000-0005-0000-0000-00002E4B0000}"/>
    <cellStyle name="Standard 3 3 2" xfId="11716" xr:uid="{00000000-0005-0000-0000-00002F4B0000}"/>
    <cellStyle name="Standard 3 4" xfId="1158" xr:uid="{00000000-0005-0000-0000-0000304B0000}"/>
    <cellStyle name="Standard 3 4 2" xfId="11717" xr:uid="{00000000-0005-0000-0000-0000314B0000}"/>
    <cellStyle name="Standard 3_30 neu Milch" xfId="1159" xr:uid="{00000000-0005-0000-0000-0000324B0000}"/>
    <cellStyle name="Standard 30" xfId="1160" xr:uid="{00000000-0005-0000-0000-0000334B0000}"/>
    <cellStyle name="Standard 31" xfId="1161" xr:uid="{00000000-0005-0000-0000-0000344B0000}"/>
    <cellStyle name="Standard 32" xfId="1162" xr:uid="{00000000-0005-0000-0000-0000354B0000}"/>
    <cellStyle name="Standard 33" xfId="1163" xr:uid="{00000000-0005-0000-0000-0000364B0000}"/>
    <cellStyle name="Standard 34" xfId="1164" xr:uid="{00000000-0005-0000-0000-0000374B0000}"/>
    <cellStyle name="Standard 35" xfId="1165" xr:uid="{00000000-0005-0000-0000-0000384B0000}"/>
    <cellStyle name="Standard 36" xfId="1166" xr:uid="{00000000-0005-0000-0000-0000394B0000}"/>
    <cellStyle name="Standard 37" xfId="1167" xr:uid="{00000000-0005-0000-0000-00003A4B0000}"/>
    <cellStyle name="Standard 38" xfId="1168" xr:uid="{00000000-0005-0000-0000-00003B4B0000}"/>
    <cellStyle name="Standard 39" xfId="1169" xr:uid="{00000000-0005-0000-0000-00003C4B0000}"/>
    <cellStyle name="Standard 4" xfId="1170" xr:uid="{00000000-0005-0000-0000-00003D4B0000}"/>
    <cellStyle name="Standard 4 2" xfId="1171" xr:uid="{00000000-0005-0000-0000-00003E4B0000}"/>
    <cellStyle name="Standard 4 2 2" xfId="1172" xr:uid="{00000000-0005-0000-0000-00003F4B0000}"/>
    <cellStyle name="Standard 4 2 2 2" xfId="11718" xr:uid="{00000000-0005-0000-0000-0000404B0000}"/>
    <cellStyle name="Standard 4 2 3" xfId="1173" xr:uid="{00000000-0005-0000-0000-0000414B0000}"/>
    <cellStyle name="Standard 4 2 4" xfId="1174" xr:uid="{00000000-0005-0000-0000-0000424B0000}"/>
    <cellStyle name="Standard 4 2_40 Fleisch Standard" xfId="1175" xr:uid="{00000000-0005-0000-0000-0000434B0000}"/>
    <cellStyle name="Standard 4 3" xfId="1176" xr:uid="{00000000-0005-0000-0000-0000444B0000}"/>
    <cellStyle name="Standard 4 3 2" xfId="1177" xr:uid="{00000000-0005-0000-0000-0000454B0000}"/>
    <cellStyle name="Standard 4 4" xfId="1178" xr:uid="{00000000-0005-0000-0000-0000464B0000}"/>
    <cellStyle name="Standard 4 4 2" xfId="1179" xr:uid="{00000000-0005-0000-0000-0000474B0000}"/>
    <cellStyle name="Standard 4 5" xfId="1180" xr:uid="{00000000-0005-0000-0000-0000484B0000}"/>
    <cellStyle name="Standard 4 6" xfId="1181" xr:uid="{00000000-0005-0000-0000-0000494B0000}"/>
    <cellStyle name="Standard 4_30 neu Milch" xfId="1182" xr:uid="{00000000-0005-0000-0000-00004A4B0000}"/>
    <cellStyle name="Standard 40" xfId="1183" xr:uid="{00000000-0005-0000-0000-00004B4B0000}"/>
    <cellStyle name="Standard 41" xfId="1184" xr:uid="{00000000-0005-0000-0000-00004C4B0000}"/>
    <cellStyle name="Standard 42" xfId="1185" xr:uid="{00000000-0005-0000-0000-00004D4B0000}"/>
    <cellStyle name="Standard 43" xfId="1186" xr:uid="{00000000-0005-0000-0000-00004E4B0000}"/>
    <cellStyle name="Standard 44" xfId="1187" xr:uid="{00000000-0005-0000-0000-00004F4B0000}"/>
    <cellStyle name="Standard 45" xfId="1188" xr:uid="{00000000-0005-0000-0000-0000504B0000}"/>
    <cellStyle name="Standard 46" xfId="1189" xr:uid="{00000000-0005-0000-0000-0000514B0000}"/>
    <cellStyle name="Standard 47" xfId="1190" xr:uid="{00000000-0005-0000-0000-0000524B0000}"/>
    <cellStyle name="Standard 48" xfId="1191" xr:uid="{00000000-0005-0000-0000-0000534B0000}"/>
    <cellStyle name="Standard 49" xfId="1192" xr:uid="{00000000-0005-0000-0000-0000544B0000}"/>
    <cellStyle name="Standard 5" xfId="1193" xr:uid="{00000000-0005-0000-0000-0000554B0000}"/>
    <cellStyle name="Standard 5 2" xfId="1194" xr:uid="{00000000-0005-0000-0000-0000564B0000}"/>
    <cellStyle name="Standard 5 2 2" xfId="1195" xr:uid="{00000000-0005-0000-0000-0000574B0000}"/>
    <cellStyle name="Standard 5 2 2 2" xfId="1196" xr:uid="{00000000-0005-0000-0000-0000584B0000}"/>
    <cellStyle name="Standard 5 2 2 3" xfId="1197" xr:uid="{00000000-0005-0000-0000-0000594B0000}"/>
    <cellStyle name="Standard 5 2 2_40 Fleisch Standard" xfId="1198" xr:uid="{00000000-0005-0000-0000-00005A4B0000}"/>
    <cellStyle name="Standard 5 2 3" xfId="1199" xr:uid="{00000000-0005-0000-0000-00005B4B0000}"/>
    <cellStyle name="Standard 5 2 3 2" xfId="1200" xr:uid="{00000000-0005-0000-0000-00005C4B0000}"/>
    <cellStyle name="Standard 5 2 4" xfId="1201" xr:uid="{00000000-0005-0000-0000-00005D4B0000}"/>
    <cellStyle name="Standard 5 2 4 2" xfId="11720" xr:uid="{00000000-0005-0000-0000-00005E4B0000}"/>
    <cellStyle name="Standard 5 2 5" xfId="1202" xr:uid="{00000000-0005-0000-0000-00005F4B0000}"/>
    <cellStyle name="Standard 5 2_30 neu Milch" xfId="1203" xr:uid="{00000000-0005-0000-0000-0000604B0000}"/>
    <cellStyle name="Standard 5 3" xfId="1204" xr:uid="{00000000-0005-0000-0000-0000614B0000}"/>
    <cellStyle name="Standard 5 3 2" xfId="1205" xr:uid="{00000000-0005-0000-0000-0000624B0000}"/>
    <cellStyle name="Standard 5 3 3" xfId="1206" xr:uid="{00000000-0005-0000-0000-0000634B0000}"/>
    <cellStyle name="Standard 5 3_40 Fleisch Standard" xfId="1207" xr:uid="{00000000-0005-0000-0000-0000644B0000}"/>
    <cellStyle name="Standard 5 4" xfId="1208" xr:uid="{00000000-0005-0000-0000-0000654B0000}"/>
    <cellStyle name="Standard 5 4 2" xfId="1209" xr:uid="{00000000-0005-0000-0000-0000664B0000}"/>
    <cellStyle name="Standard 5 5" xfId="1210" xr:uid="{00000000-0005-0000-0000-0000674B0000}"/>
    <cellStyle name="Standard 5 5 2" xfId="11721" xr:uid="{00000000-0005-0000-0000-0000684B0000}"/>
    <cellStyle name="Standard 5 6" xfId="1211" xr:uid="{00000000-0005-0000-0000-0000694B0000}"/>
    <cellStyle name="Standard 5 7" xfId="1212" xr:uid="{00000000-0005-0000-0000-00006A4B0000}"/>
    <cellStyle name="Standard 5 8" xfId="11719" xr:uid="{00000000-0005-0000-0000-00006B4B0000}"/>
    <cellStyle name="Standard 5_30 neu Milch" xfId="1213" xr:uid="{00000000-0005-0000-0000-00006C4B0000}"/>
    <cellStyle name="Standard 50" xfId="1214" xr:uid="{00000000-0005-0000-0000-00006D4B0000}"/>
    <cellStyle name="Standard 51" xfId="1215" xr:uid="{00000000-0005-0000-0000-00006E4B0000}"/>
    <cellStyle name="Standard 52" xfId="1216" xr:uid="{00000000-0005-0000-0000-00006F4B0000}"/>
    <cellStyle name="Standard 53" xfId="1217" xr:uid="{00000000-0005-0000-0000-0000704B0000}"/>
    <cellStyle name="Standard 54" xfId="1218" xr:uid="{00000000-0005-0000-0000-0000714B0000}"/>
    <cellStyle name="Standard 55" xfId="1219" xr:uid="{00000000-0005-0000-0000-0000724B0000}"/>
    <cellStyle name="Standard 56" xfId="1220" xr:uid="{00000000-0005-0000-0000-0000734B0000}"/>
    <cellStyle name="Standard 57" xfId="1221" xr:uid="{00000000-0005-0000-0000-0000744B0000}"/>
    <cellStyle name="Standard 58" xfId="1222" xr:uid="{00000000-0005-0000-0000-0000754B0000}"/>
    <cellStyle name="Standard 59" xfId="1223" xr:uid="{00000000-0005-0000-0000-0000764B0000}"/>
    <cellStyle name="Standard 6" xfId="1224" xr:uid="{00000000-0005-0000-0000-0000774B0000}"/>
    <cellStyle name="Standard 6 2" xfId="1225" xr:uid="{00000000-0005-0000-0000-0000784B0000}"/>
    <cellStyle name="Standard 6 2 2" xfId="11722" xr:uid="{00000000-0005-0000-0000-0000794B0000}"/>
    <cellStyle name="Standard 6 3" xfId="1226" xr:uid="{00000000-0005-0000-0000-00007A4B0000}"/>
    <cellStyle name="Standard 6 3 2" xfId="11723" xr:uid="{00000000-0005-0000-0000-00007B4B0000}"/>
    <cellStyle name="Standard 6_30 neu Milch" xfId="1227" xr:uid="{00000000-0005-0000-0000-00007C4B0000}"/>
    <cellStyle name="Standard 60" xfId="1228" xr:uid="{00000000-0005-0000-0000-00007D4B0000}"/>
    <cellStyle name="Standard 61" xfId="1229" xr:uid="{00000000-0005-0000-0000-00007E4B0000}"/>
    <cellStyle name="Standard 62" xfId="1230" xr:uid="{00000000-0005-0000-0000-00007F4B0000}"/>
    <cellStyle name="Standard 63" xfId="1231" xr:uid="{00000000-0005-0000-0000-0000804B0000}"/>
    <cellStyle name="Standard 64" xfId="1232" xr:uid="{00000000-0005-0000-0000-0000814B0000}"/>
    <cellStyle name="Standard 65" xfId="1233" xr:uid="{00000000-0005-0000-0000-0000824B0000}"/>
    <cellStyle name="Standard 66" xfId="1234" xr:uid="{00000000-0005-0000-0000-0000834B0000}"/>
    <cellStyle name="Standard 67" xfId="1235" xr:uid="{00000000-0005-0000-0000-0000844B0000}"/>
    <cellStyle name="Standard 68" xfId="1236" xr:uid="{00000000-0005-0000-0000-0000854B0000}"/>
    <cellStyle name="Standard 69" xfId="1237" xr:uid="{00000000-0005-0000-0000-0000864B0000}"/>
    <cellStyle name="Standard 7" xfId="1238" xr:uid="{00000000-0005-0000-0000-0000874B0000}"/>
    <cellStyle name="Standard 7 2" xfId="1239" xr:uid="{00000000-0005-0000-0000-0000884B0000}"/>
    <cellStyle name="Standard 7 2 2" xfId="11725" xr:uid="{00000000-0005-0000-0000-0000894B0000}"/>
    <cellStyle name="Standard 7 3" xfId="11724" xr:uid="{00000000-0005-0000-0000-00008A4B0000}"/>
    <cellStyle name="Standard 7_30 neu Milch" xfId="1240" xr:uid="{00000000-0005-0000-0000-00008B4B0000}"/>
    <cellStyle name="Standard 70" xfId="1241" xr:uid="{00000000-0005-0000-0000-00008C4B0000}"/>
    <cellStyle name="Standard 71" xfId="1242" xr:uid="{00000000-0005-0000-0000-00008D4B0000}"/>
    <cellStyle name="Standard 72" xfId="1243" xr:uid="{00000000-0005-0000-0000-00008E4B0000}"/>
    <cellStyle name="Standard 73" xfId="1244" xr:uid="{00000000-0005-0000-0000-00008F4B0000}"/>
    <cellStyle name="Standard 74" xfId="1245" xr:uid="{00000000-0005-0000-0000-0000904B0000}"/>
    <cellStyle name="Standard 75" xfId="1246" xr:uid="{00000000-0005-0000-0000-0000914B0000}"/>
    <cellStyle name="Standard 76" xfId="1247" xr:uid="{00000000-0005-0000-0000-0000924B0000}"/>
    <cellStyle name="Standard 77" xfId="1248" xr:uid="{00000000-0005-0000-0000-0000934B0000}"/>
    <cellStyle name="Standard 78" xfId="1249" xr:uid="{00000000-0005-0000-0000-0000944B0000}"/>
    <cellStyle name="Standard 79" xfId="1250" xr:uid="{00000000-0005-0000-0000-0000954B0000}"/>
    <cellStyle name="Standard 8" xfId="1251" xr:uid="{00000000-0005-0000-0000-0000964B0000}"/>
    <cellStyle name="Standard 8 2" xfId="1252" xr:uid="{00000000-0005-0000-0000-0000974B0000}"/>
    <cellStyle name="Standard 8 2 2" xfId="1253" xr:uid="{00000000-0005-0000-0000-0000984B0000}"/>
    <cellStyle name="Standard 8 2 3" xfId="1254" xr:uid="{00000000-0005-0000-0000-0000994B0000}"/>
    <cellStyle name="Standard 8 2_40 Fleisch Standard" xfId="1255" xr:uid="{00000000-0005-0000-0000-00009A4B0000}"/>
    <cellStyle name="Standard 8 3" xfId="1256" xr:uid="{00000000-0005-0000-0000-00009B4B0000}"/>
    <cellStyle name="Standard 8 3 2" xfId="1257" xr:uid="{00000000-0005-0000-0000-00009C4B0000}"/>
    <cellStyle name="Standard 8 4" xfId="1258" xr:uid="{00000000-0005-0000-0000-00009D4B0000}"/>
    <cellStyle name="Standard 8_30 neu Milch" xfId="1259" xr:uid="{00000000-0005-0000-0000-00009E4B0000}"/>
    <cellStyle name="Standard 80" xfId="1260" xr:uid="{00000000-0005-0000-0000-00009F4B0000}"/>
    <cellStyle name="Standard 81" xfId="1261" xr:uid="{00000000-0005-0000-0000-0000A04B0000}"/>
    <cellStyle name="Standard 82" xfId="1262" xr:uid="{00000000-0005-0000-0000-0000A14B0000}"/>
    <cellStyle name="Standard 83" xfId="1263" xr:uid="{00000000-0005-0000-0000-0000A24B0000}"/>
    <cellStyle name="Standard 84" xfId="1264" xr:uid="{00000000-0005-0000-0000-0000A34B0000}"/>
    <cellStyle name="Standard 85" xfId="1265" xr:uid="{00000000-0005-0000-0000-0000A44B0000}"/>
    <cellStyle name="Standard 86" xfId="1266" xr:uid="{00000000-0005-0000-0000-0000A54B0000}"/>
    <cellStyle name="Standard 87" xfId="1267" xr:uid="{00000000-0005-0000-0000-0000A64B0000}"/>
    <cellStyle name="Standard 88" xfId="1268" xr:uid="{00000000-0005-0000-0000-0000A74B0000}"/>
    <cellStyle name="Standard 89" xfId="1269" xr:uid="{00000000-0005-0000-0000-0000A84B0000}"/>
    <cellStyle name="Standard 9" xfId="1270" xr:uid="{00000000-0005-0000-0000-0000A94B0000}"/>
    <cellStyle name="Standard 9 2" xfId="1271" xr:uid="{00000000-0005-0000-0000-0000AA4B0000}"/>
    <cellStyle name="Standard 9 2 2" xfId="1272" xr:uid="{00000000-0005-0000-0000-0000AB4B0000}"/>
    <cellStyle name="Standard 9 2 3" xfId="1273" xr:uid="{00000000-0005-0000-0000-0000AC4B0000}"/>
    <cellStyle name="Standard 9 2_40 Fleisch Standard" xfId="1274" xr:uid="{00000000-0005-0000-0000-0000AD4B0000}"/>
    <cellStyle name="Standard 9 3" xfId="1275" xr:uid="{00000000-0005-0000-0000-0000AE4B0000}"/>
    <cellStyle name="Standard 9 3 2" xfId="1276" xr:uid="{00000000-0005-0000-0000-0000AF4B0000}"/>
    <cellStyle name="Standard 9 4" xfId="1277" xr:uid="{00000000-0005-0000-0000-0000B04B0000}"/>
    <cellStyle name="Standard 9_30 neu Milch" xfId="1278" xr:uid="{00000000-0005-0000-0000-0000B14B0000}"/>
    <cellStyle name="Standard 90" xfId="1279" xr:uid="{00000000-0005-0000-0000-0000B24B0000}"/>
    <cellStyle name="Standard 91" xfId="1280" xr:uid="{00000000-0005-0000-0000-0000B34B0000}"/>
    <cellStyle name="Standard 92" xfId="1281" xr:uid="{00000000-0005-0000-0000-0000B44B0000}"/>
    <cellStyle name="Standard 93" xfId="1282" xr:uid="{00000000-0005-0000-0000-0000B54B0000}"/>
    <cellStyle name="Standard 94" xfId="1283" xr:uid="{00000000-0005-0000-0000-0000B64B0000}"/>
    <cellStyle name="Standard 95" xfId="1284" xr:uid="{00000000-0005-0000-0000-0000B74B0000}"/>
    <cellStyle name="Standard 96" xfId="1285" xr:uid="{00000000-0005-0000-0000-0000B84B0000}"/>
    <cellStyle name="Standard 97" xfId="1286" xr:uid="{00000000-0005-0000-0000-0000B94B0000}"/>
    <cellStyle name="Standard 98" xfId="1287" xr:uid="{00000000-0005-0000-0000-0000BA4B0000}"/>
    <cellStyle name="Standard 99" xfId="1288" xr:uid="{00000000-0005-0000-0000-0000BB4B0000}"/>
    <cellStyle name="Titel" xfId="1289" xr:uid="{00000000-0005-0000-0000-0000BC4B0000}"/>
    <cellStyle name="Überschrift 1 2" xfId="1290" xr:uid="{00000000-0005-0000-0000-0000BD4B0000}"/>
    <cellStyle name="Überschrift 2 2" xfId="1291" xr:uid="{00000000-0005-0000-0000-0000BE4B0000}"/>
    <cellStyle name="Überschrift 3 2" xfId="1292" xr:uid="{00000000-0005-0000-0000-0000BF4B0000}"/>
    <cellStyle name="Überschrift 4 2" xfId="1293" xr:uid="{00000000-0005-0000-0000-0000C04B0000}"/>
    <cellStyle name="Überschrift 5" xfId="1294" xr:uid="{00000000-0005-0000-0000-0000C14B0000}"/>
    <cellStyle name="Verknüpfte Zelle 2" xfId="1295" xr:uid="{00000000-0005-0000-0000-0000C24B0000}"/>
    <cellStyle name="Verknüpfung %" xfId="1296" xr:uid="{00000000-0005-0000-0000-0000C34B0000}"/>
    <cellStyle name="Verknüpfung % 2" xfId="11726" xr:uid="{00000000-0005-0000-0000-0000C44B0000}"/>
    <cellStyle name="Verknüpfung Zahl" xfId="1297" xr:uid="{00000000-0005-0000-0000-0000C54B0000}"/>
    <cellStyle name="Verknüpfung Zahl 2" xfId="11727" xr:uid="{00000000-0005-0000-0000-0000C64B0000}"/>
    <cellStyle name="Währung 2" xfId="1298" xr:uid="{00000000-0005-0000-0000-0000C74B0000}"/>
    <cellStyle name="Währung 2 10" xfId="1299" xr:uid="{00000000-0005-0000-0000-0000C84B0000}"/>
    <cellStyle name="Währung 2 10 2" xfId="1300" xr:uid="{00000000-0005-0000-0000-0000C94B0000}"/>
    <cellStyle name="Währung 2 10 2 2" xfId="2193" xr:uid="{00000000-0005-0000-0000-0000CA4B0000}"/>
    <cellStyle name="Währung 2 10 2 2 2" xfId="3918" xr:uid="{00000000-0005-0000-0000-0000CB4B0000}"/>
    <cellStyle name="Währung 2 10 2 2 2 2" xfId="9068" xr:uid="{00000000-0005-0000-0000-0000CC4B0000}"/>
    <cellStyle name="Währung 2 10 2 2 3" xfId="5636" xr:uid="{00000000-0005-0000-0000-0000CD4B0000}"/>
    <cellStyle name="Währung 2 10 2 2 3 2" xfId="10784" xr:uid="{00000000-0005-0000-0000-0000CE4B0000}"/>
    <cellStyle name="Währung 2 10 2 2 4" xfId="7352" xr:uid="{00000000-0005-0000-0000-0000CF4B0000}"/>
    <cellStyle name="Währung 2 10 2 3" xfId="3060" xr:uid="{00000000-0005-0000-0000-0000D04B0000}"/>
    <cellStyle name="Währung 2 10 2 3 2" xfId="8210" xr:uid="{00000000-0005-0000-0000-0000D14B0000}"/>
    <cellStyle name="Währung 2 10 2 4" xfId="4778" xr:uid="{00000000-0005-0000-0000-0000D24B0000}"/>
    <cellStyle name="Währung 2 10 2 4 2" xfId="9926" xr:uid="{00000000-0005-0000-0000-0000D34B0000}"/>
    <cellStyle name="Währung 2 10 2 5" xfId="6494" xr:uid="{00000000-0005-0000-0000-0000D44B0000}"/>
    <cellStyle name="Währung 2 10 3" xfId="2192" xr:uid="{00000000-0005-0000-0000-0000D54B0000}"/>
    <cellStyle name="Währung 2 10 3 2" xfId="3917" xr:uid="{00000000-0005-0000-0000-0000D64B0000}"/>
    <cellStyle name="Währung 2 10 3 2 2" xfId="9067" xr:uid="{00000000-0005-0000-0000-0000D74B0000}"/>
    <cellStyle name="Währung 2 10 3 3" xfId="5635" xr:uid="{00000000-0005-0000-0000-0000D84B0000}"/>
    <cellStyle name="Währung 2 10 3 3 2" xfId="10783" xr:uid="{00000000-0005-0000-0000-0000D94B0000}"/>
    <cellStyle name="Währung 2 10 3 4" xfId="7351" xr:uid="{00000000-0005-0000-0000-0000DA4B0000}"/>
    <cellStyle name="Währung 2 10 4" xfId="3059" xr:uid="{00000000-0005-0000-0000-0000DB4B0000}"/>
    <cellStyle name="Währung 2 10 4 2" xfId="8209" xr:uid="{00000000-0005-0000-0000-0000DC4B0000}"/>
    <cellStyle name="Währung 2 10 5" xfId="4777" xr:uid="{00000000-0005-0000-0000-0000DD4B0000}"/>
    <cellStyle name="Währung 2 10 5 2" xfId="9925" xr:uid="{00000000-0005-0000-0000-0000DE4B0000}"/>
    <cellStyle name="Währung 2 10 6" xfId="6493" xr:uid="{00000000-0005-0000-0000-0000DF4B0000}"/>
    <cellStyle name="Währung 2 11" xfId="1301" xr:uid="{00000000-0005-0000-0000-0000E04B0000}"/>
    <cellStyle name="Währung 2 11 2" xfId="2194" xr:uid="{00000000-0005-0000-0000-0000E14B0000}"/>
    <cellStyle name="Währung 2 11 2 2" xfId="3919" xr:uid="{00000000-0005-0000-0000-0000E24B0000}"/>
    <cellStyle name="Währung 2 11 2 2 2" xfId="9069" xr:uid="{00000000-0005-0000-0000-0000E34B0000}"/>
    <cellStyle name="Währung 2 11 2 3" xfId="5637" xr:uid="{00000000-0005-0000-0000-0000E44B0000}"/>
    <cellStyle name="Währung 2 11 2 3 2" xfId="10785" xr:uid="{00000000-0005-0000-0000-0000E54B0000}"/>
    <cellStyle name="Währung 2 11 2 4" xfId="7353" xr:uid="{00000000-0005-0000-0000-0000E64B0000}"/>
    <cellStyle name="Währung 2 11 3" xfId="3061" xr:uid="{00000000-0005-0000-0000-0000E74B0000}"/>
    <cellStyle name="Währung 2 11 3 2" xfId="8211" xr:uid="{00000000-0005-0000-0000-0000E84B0000}"/>
    <cellStyle name="Währung 2 11 4" xfId="4779" xr:uid="{00000000-0005-0000-0000-0000E94B0000}"/>
    <cellStyle name="Währung 2 11 4 2" xfId="9927" xr:uid="{00000000-0005-0000-0000-0000EA4B0000}"/>
    <cellStyle name="Währung 2 11 5" xfId="6495" xr:uid="{00000000-0005-0000-0000-0000EB4B0000}"/>
    <cellStyle name="Währung 2 12" xfId="1302" xr:uid="{00000000-0005-0000-0000-0000EC4B0000}"/>
    <cellStyle name="Währung 2 12 2" xfId="2195" xr:uid="{00000000-0005-0000-0000-0000ED4B0000}"/>
    <cellStyle name="Währung 2 12 2 2" xfId="3920" xr:uid="{00000000-0005-0000-0000-0000EE4B0000}"/>
    <cellStyle name="Währung 2 12 2 2 2" xfId="9070" xr:uid="{00000000-0005-0000-0000-0000EF4B0000}"/>
    <cellStyle name="Währung 2 12 2 3" xfId="5638" xr:uid="{00000000-0005-0000-0000-0000F04B0000}"/>
    <cellStyle name="Währung 2 12 2 3 2" xfId="10786" xr:uid="{00000000-0005-0000-0000-0000F14B0000}"/>
    <cellStyle name="Währung 2 12 2 4" xfId="7354" xr:uid="{00000000-0005-0000-0000-0000F24B0000}"/>
    <cellStyle name="Währung 2 12 3" xfId="3062" xr:uid="{00000000-0005-0000-0000-0000F34B0000}"/>
    <cellStyle name="Währung 2 12 3 2" xfId="8212" xr:uid="{00000000-0005-0000-0000-0000F44B0000}"/>
    <cellStyle name="Währung 2 12 4" xfId="4780" xr:uid="{00000000-0005-0000-0000-0000F54B0000}"/>
    <cellStyle name="Währung 2 12 4 2" xfId="9928" xr:uid="{00000000-0005-0000-0000-0000F64B0000}"/>
    <cellStyle name="Währung 2 12 5" xfId="6496" xr:uid="{00000000-0005-0000-0000-0000F74B0000}"/>
    <cellStyle name="Währung 2 13" xfId="1303" xr:uid="{00000000-0005-0000-0000-0000F84B0000}"/>
    <cellStyle name="Währung 2 13 2" xfId="2196" xr:uid="{00000000-0005-0000-0000-0000F94B0000}"/>
    <cellStyle name="Währung 2 13 2 2" xfId="3921" xr:uid="{00000000-0005-0000-0000-0000FA4B0000}"/>
    <cellStyle name="Währung 2 13 2 2 2" xfId="9071" xr:uid="{00000000-0005-0000-0000-0000FB4B0000}"/>
    <cellStyle name="Währung 2 13 2 3" xfId="5639" xr:uid="{00000000-0005-0000-0000-0000FC4B0000}"/>
    <cellStyle name="Währung 2 13 2 3 2" xfId="10787" xr:uid="{00000000-0005-0000-0000-0000FD4B0000}"/>
    <cellStyle name="Währung 2 13 2 4" xfId="7355" xr:uid="{00000000-0005-0000-0000-0000FE4B0000}"/>
    <cellStyle name="Währung 2 13 3" xfId="3063" xr:uid="{00000000-0005-0000-0000-0000FF4B0000}"/>
    <cellStyle name="Währung 2 13 3 2" xfId="8213" xr:uid="{00000000-0005-0000-0000-0000004C0000}"/>
    <cellStyle name="Währung 2 13 4" xfId="4781" xr:uid="{00000000-0005-0000-0000-0000014C0000}"/>
    <cellStyle name="Währung 2 13 4 2" xfId="9929" xr:uid="{00000000-0005-0000-0000-0000024C0000}"/>
    <cellStyle name="Währung 2 13 5" xfId="6497" xr:uid="{00000000-0005-0000-0000-0000034C0000}"/>
    <cellStyle name="Währung 2 14" xfId="1304" xr:uid="{00000000-0005-0000-0000-0000044C0000}"/>
    <cellStyle name="Währung 2 14 2" xfId="2197" xr:uid="{00000000-0005-0000-0000-0000054C0000}"/>
    <cellStyle name="Währung 2 14 2 2" xfId="3922" xr:uid="{00000000-0005-0000-0000-0000064C0000}"/>
    <cellStyle name="Währung 2 14 2 2 2" xfId="9072" xr:uid="{00000000-0005-0000-0000-0000074C0000}"/>
    <cellStyle name="Währung 2 14 2 3" xfId="5640" xr:uid="{00000000-0005-0000-0000-0000084C0000}"/>
    <cellStyle name="Währung 2 14 2 3 2" xfId="10788" xr:uid="{00000000-0005-0000-0000-0000094C0000}"/>
    <cellStyle name="Währung 2 14 2 4" xfId="7356" xr:uid="{00000000-0005-0000-0000-00000A4C0000}"/>
    <cellStyle name="Währung 2 14 3" xfId="3064" xr:uid="{00000000-0005-0000-0000-00000B4C0000}"/>
    <cellStyle name="Währung 2 14 3 2" xfId="8214" xr:uid="{00000000-0005-0000-0000-00000C4C0000}"/>
    <cellStyle name="Währung 2 14 4" xfId="4782" xr:uid="{00000000-0005-0000-0000-00000D4C0000}"/>
    <cellStyle name="Währung 2 14 4 2" xfId="9930" xr:uid="{00000000-0005-0000-0000-00000E4C0000}"/>
    <cellStyle name="Währung 2 14 5" xfId="6498" xr:uid="{00000000-0005-0000-0000-00000F4C0000}"/>
    <cellStyle name="Währung 2 15" xfId="2191" xr:uid="{00000000-0005-0000-0000-0000104C0000}"/>
    <cellStyle name="Währung 2 15 2" xfId="3916" xr:uid="{00000000-0005-0000-0000-0000114C0000}"/>
    <cellStyle name="Währung 2 15 2 2" xfId="9066" xr:uid="{00000000-0005-0000-0000-0000124C0000}"/>
    <cellStyle name="Währung 2 15 2 2 2" xfId="18772" xr:uid="{00000000-0005-0000-0000-0000134C0000}"/>
    <cellStyle name="Währung 2 15 2 3" xfId="14078" xr:uid="{00000000-0005-0000-0000-0000144C0000}"/>
    <cellStyle name="Währung 2 15 3" xfId="5634" xr:uid="{00000000-0005-0000-0000-0000154C0000}"/>
    <cellStyle name="Währung 2 15 3 2" xfId="10782" xr:uid="{00000000-0005-0000-0000-0000164C0000}"/>
    <cellStyle name="Währung 2 15 3 2 2" xfId="20336" xr:uid="{00000000-0005-0000-0000-0000174C0000}"/>
    <cellStyle name="Währung 2 15 3 3" xfId="15644" xr:uid="{00000000-0005-0000-0000-0000184C0000}"/>
    <cellStyle name="Währung 2 15 4" xfId="7350" xr:uid="{00000000-0005-0000-0000-0000194C0000}"/>
    <cellStyle name="Währung 2 15 4 2" xfId="17208" xr:uid="{00000000-0005-0000-0000-00001A4C0000}"/>
    <cellStyle name="Währung 2 15 5" xfId="12514" xr:uid="{00000000-0005-0000-0000-00001B4C0000}"/>
    <cellStyle name="Währung 2 16" xfId="3058" xr:uid="{00000000-0005-0000-0000-00001C4C0000}"/>
    <cellStyle name="Währung 2 16 2" xfId="8208" xr:uid="{00000000-0005-0000-0000-00001D4C0000}"/>
    <cellStyle name="Währung 2 16 2 2" xfId="17990" xr:uid="{00000000-0005-0000-0000-00001E4C0000}"/>
    <cellStyle name="Währung 2 16 3" xfId="13296" xr:uid="{00000000-0005-0000-0000-00001F4C0000}"/>
    <cellStyle name="Währung 2 17" xfId="4776" xr:uid="{00000000-0005-0000-0000-0000204C0000}"/>
    <cellStyle name="Währung 2 17 2" xfId="9924" xr:uid="{00000000-0005-0000-0000-0000214C0000}"/>
    <cellStyle name="Währung 2 17 2 2" xfId="19554" xr:uid="{00000000-0005-0000-0000-0000224C0000}"/>
    <cellStyle name="Währung 2 17 3" xfId="14862" xr:uid="{00000000-0005-0000-0000-0000234C0000}"/>
    <cellStyle name="Währung 2 18" xfId="6492" xr:uid="{00000000-0005-0000-0000-0000244C0000}"/>
    <cellStyle name="Währung 2 18 2" xfId="16426" xr:uid="{00000000-0005-0000-0000-0000254C0000}"/>
    <cellStyle name="Währung 2 19" xfId="11728" xr:uid="{00000000-0005-0000-0000-0000264C0000}"/>
    <cellStyle name="Währung 2 2" xfId="1305" xr:uid="{00000000-0005-0000-0000-0000274C0000}"/>
    <cellStyle name="Währung 2 2 2" xfId="1306" xr:uid="{00000000-0005-0000-0000-0000284C0000}"/>
    <cellStyle name="Währung 2 2 2 2" xfId="1307" xr:uid="{00000000-0005-0000-0000-0000294C0000}"/>
    <cellStyle name="Währung 2 2 2 2 2" xfId="1308" xr:uid="{00000000-0005-0000-0000-00002A4C0000}"/>
    <cellStyle name="Währung 2 2 2 2 2 2" xfId="2201" xr:uid="{00000000-0005-0000-0000-00002B4C0000}"/>
    <cellStyle name="Währung 2 2 2 2 2 2 2" xfId="3926" xr:uid="{00000000-0005-0000-0000-00002C4C0000}"/>
    <cellStyle name="Währung 2 2 2 2 2 2 2 2" xfId="9076" xr:uid="{00000000-0005-0000-0000-00002D4C0000}"/>
    <cellStyle name="Währung 2 2 2 2 2 2 3" xfId="5644" xr:uid="{00000000-0005-0000-0000-00002E4C0000}"/>
    <cellStyle name="Währung 2 2 2 2 2 2 3 2" xfId="10792" xr:uid="{00000000-0005-0000-0000-00002F4C0000}"/>
    <cellStyle name="Währung 2 2 2 2 2 2 4" xfId="7360" xr:uid="{00000000-0005-0000-0000-0000304C0000}"/>
    <cellStyle name="Währung 2 2 2 2 2 3" xfId="3068" xr:uid="{00000000-0005-0000-0000-0000314C0000}"/>
    <cellStyle name="Währung 2 2 2 2 2 3 2" xfId="8218" xr:uid="{00000000-0005-0000-0000-0000324C0000}"/>
    <cellStyle name="Währung 2 2 2 2 2 4" xfId="4786" xr:uid="{00000000-0005-0000-0000-0000334C0000}"/>
    <cellStyle name="Währung 2 2 2 2 2 4 2" xfId="9934" xr:uid="{00000000-0005-0000-0000-0000344C0000}"/>
    <cellStyle name="Währung 2 2 2 2 2 5" xfId="6502" xr:uid="{00000000-0005-0000-0000-0000354C0000}"/>
    <cellStyle name="Währung 2 2 2 2 3" xfId="2200" xr:uid="{00000000-0005-0000-0000-0000364C0000}"/>
    <cellStyle name="Währung 2 2 2 2 3 2" xfId="3925" xr:uid="{00000000-0005-0000-0000-0000374C0000}"/>
    <cellStyle name="Währung 2 2 2 2 3 2 2" xfId="9075" xr:uid="{00000000-0005-0000-0000-0000384C0000}"/>
    <cellStyle name="Währung 2 2 2 2 3 3" xfId="5643" xr:uid="{00000000-0005-0000-0000-0000394C0000}"/>
    <cellStyle name="Währung 2 2 2 2 3 3 2" xfId="10791" xr:uid="{00000000-0005-0000-0000-00003A4C0000}"/>
    <cellStyle name="Währung 2 2 2 2 3 4" xfId="7359" xr:uid="{00000000-0005-0000-0000-00003B4C0000}"/>
    <cellStyle name="Währung 2 2 2 2 4" xfId="3067" xr:uid="{00000000-0005-0000-0000-00003C4C0000}"/>
    <cellStyle name="Währung 2 2 2 2 4 2" xfId="8217" xr:uid="{00000000-0005-0000-0000-00003D4C0000}"/>
    <cellStyle name="Währung 2 2 2 2 5" xfId="4785" xr:uid="{00000000-0005-0000-0000-00003E4C0000}"/>
    <cellStyle name="Währung 2 2 2 2 5 2" xfId="9933" xr:uid="{00000000-0005-0000-0000-00003F4C0000}"/>
    <cellStyle name="Währung 2 2 2 2 6" xfId="6501" xr:uid="{00000000-0005-0000-0000-0000404C0000}"/>
    <cellStyle name="Währung 2 2 2 3" xfId="1309" xr:uid="{00000000-0005-0000-0000-0000414C0000}"/>
    <cellStyle name="Währung 2 2 2 3 2" xfId="2202" xr:uid="{00000000-0005-0000-0000-0000424C0000}"/>
    <cellStyle name="Währung 2 2 2 3 2 2" xfId="3927" xr:uid="{00000000-0005-0000-0000-0000434C0000}"/>
    <cellStyle name="Währung 2 2 2 3 2 2 2" xfId="9077" xr:uid="{00000000-0005-0000-0000-0000444C0000}"/>
    <cellStyle name="Währung 2 2 2 3 2 3" xfId="5645" xr:uid="{00000000-0005-0000-0000-0000454C0000}"/>
    <cellStyle name="Währung 2 2 2 3 2 3 2" xfId="10793" xr:uid="{00000000-0005-0000-0000-0000464C0000}"/>
    <cellStyle name="Währung 2 2 2 3 2 4" xfId="7361" xr:uid="{00000000-0005-0000-0000-0000474C0000}"/>
    <cellStyle name="Währung 2 2 2 3 3" xfId="3069" xr:uid="{00000000-0005-0000-0000-0000484C0000}"/>
    <cellStyle name="Währung 2 2 2 3 3 2" xfId="8219" xr:uid="{00000000-0005-0000-0000-0000494C0000}"/>
    <cellStyle name="Währung 2 2 2 3 4" xfId="4787" xr:uid="{00000000-0005-0000-0000-00004A4C0000}"/>
    <cellStyle name="Währung 2 2 2 3 4 2" xfId="9935" xr:uid="{00000000-0005-0000-0000-00004B4C0000}"/>
    <cellStyle name="Währung 2 2 2 3 5" xfId="6503" xr:uid="{00000000-0005-0000-0000-00004C4C0000}"/>
    <cellStyle name="Währung 2 2 2 4" xfId="1310" xr:uid="{00000000-0005-0000-0000-00004D4C0000}"/>
    <cellStyle name="Währung 2 2 2 4 2" xfId="2203" xr:uid="{00000000-0005-0000-0000-00004E4C0000}"/>
    <cellStyle name="Währung 2 2 2 4 2 2" xfId="3928" xr:uid="{00000000-0005-0000-0000-00004F4C0000}"/>
    <cellStyle name="Währung 2 2 2 4 2 2 2" xfId="9078" xr:uid="{00000000-0005-0000-0000-0000504C0000}"/>
    <cellStyle name="Währung 2 2 2 4 2 3" xfId="5646" xr:uid="{00000000-0005-0000-0000-0000514C0000}"/>
    <cellStyle name="Währung 2 2 2 4 2 3 2" xfId="10794" xr:uid="{00000000-0005-0000-0000-0000524C0000}"/>
    <cellStyle name="Währung 2 2 2 4 2 4" xfId="7362" xr:uid="{00000000-0005-0000-0000-0000534C0000}"/>
    <cellStyle name="Währung 2 2 2 4 3" xfId="3070" xr:uid="{00000000-0005-0000-0000-0000544C0000}"/>
    <cellStyle name="Währung 2 2 2 4 3 2" xfId="8220" xr:uid="{00000000-0005-0000-0000-0000554C0000}"/>
    <cellStyle name="Währung 2 2 2 4 4" xfId="4788" xr:uid="{00000000-0005-0000-0000-0000564C0000}"/>
    <cellStyle name="Währung 2 2 2 4 4 2" xfId="9936" xr:uid="{00000000-0005-0000-0000-0000574C0000}"/>
    <cellStyle name="Währung 2 2 2 4 5" xfId="6504" xr:uid="{00000000-0005-0000-0000-0000584C0000}"/>
    <cellStyle name="Währung 2 2 2 5" xfId="2199" xr:uid="{00000000-0005-0000-0000-0000594C0000}"/>
    <cellStyle name="Währung 2 2 2 5 2" xfId="3924" xr:uid="{00000000-0005-0000-0000-00005A4C0000}"/>
    <cellStyle name="Währung 2 2 2 5 2 2" xfId="9074" xr:uid="{00000000-0005-0000-0000-00005B4C0000}"/>
    <cellStyle name="Währung 2 2 2 5 3" xfId="5642" xr:uid="{00000000-0005-0000-0000-00005C4C0000}"/>
    <cellStyle name="Währung 2 2 2 5 3 2" xfId="10790" xr:uid="{00000000-0005-0000-0000-00005D4C0000}"/>
    <cellStyle name="Währung 2 2 2 5 4" xfId="7358" xr:uid="{00000000-0005-0000-0000-00005E4C0000}"/>
    <cellStyle name="Währung 2 2 2 6" xfId="3066" xr:uid="{00000000-0005-0000-0000-00005F4C0000}"/>
    <cellStyle name="Währung 2 2 2 6 2" xfId="8216" xr:uid="{00000000-0005-0000-0000-0000604C0000}"/>
    <cellStyle name="Währung 2 2 2 7" xfId="4784" xr:uid="{00000000-0005-0000-0000-0000614C0000}"/>
    <cellStyle name="Währung 2 2 2 7 2" xfId="9932" xr:uid="{00000000-0005-0000-0000-0000624C0000}"/>
    <cellStyle name="Währung 2 2 2 8" xfId="6500" xr:uid="{00000000-0005-0000-0000-0000634C0000}"/>
    <cellStyle name="Währung 2 2 3" xfId="1311" xr:uid="{00000000-0005-0000-0000-0000644C0000}"/>
    <cellStyle name="Währung 2 2 3 2" xfId="1312" xr:uid="{00000000-0005-0000-0000-0000654C0000}"/>
    <cellStyle name="Währung 2 2 3 2 2" xfId="2205" xr:uid="{00000000-0005-0000-0000-0000664C0000}"/>
    <cellStyle name="Währung 2 2 3 2 2 2" xfId="3930" xr:uid="{00000000-0005-0000-0000-0000674C0000}"/>
    <cellStyle name="Währung 2 2 3 2 2 2 2" xfId="9080" xr:uid="{00000000-0005-0000-0000-0000684C0000}"/>
    <cellStyle name="Währung 2 2 3 2 2 3" xfId="5648" xr:uid="{00000000-0005-0000-0000-0000694C0000}"/>
    <cellStyle name="Währung 2 2 3 2 2 3 2" xfId="10796" xr:uid="{00000000-0005-0000-0000-00006A4C0000}"/>
    <cellStyle name="Währung 2 2 3 2 2 4" xfId="7364" xr:uid="{00000000-0005-0000-0000-00006B4C0000}"/>
    <cellStyle name="Währung 2 2 3 2 3" xfId="3072" xr:uid="{00000000-0005-0000-0000-00006C4C0000}"/>
    <cellStyle name="Währung 2 2 3 2 3 2" xfId="8222" xr:uid="{00000000-0005-0000-0000-00006D4C0000}"/>
    <cellStyle name="Währung 2 2 3 2 4" xfId="4790" xr:uid="{00000000-0005-0000-0000-00006E4C0000}"/>
    <cellStyle name="Währung 2 2 3 2 4 2" xfId="9938" xr:uid="{00000000-0005-0000-0000-00006F4C0000}"/>
    <cellStyle name="Währung 2 2 3 2 5" xfId="6506" xr:uid="{00000000-0005-0000-0000-0000704C0000}"/>
    <cellStyle name="Währung 2 2 3 3" xfId="2204" xr:uid="{00000000-0005-0000-0000-0000714C0000}"/>
    <cellStyle name="Währung 2 2 3 3 2" xfId="3929" xr:uid="{00000000-0005-0000-0000-0000724C0000}"/>
    <cellStyle name="Währung 2 2 3 3 2 2" xfId="9079" xr:uid="{00000000-0005-0000-0000-0000734C0000}"/>
    <cellStyle name="Währung 2 2 3 3 3" xfId="5647" xr:uid="{00000000-0005-0000-0000-0000744C0000}"/>
    <cellStyle name="Währung 2 2 3 3 3 2" xfId="10795" xr:uid="{00000000-0005-0000-0000-0000754C0000}"/>
    <cellStyle name="Währung 2 2 3 3 4" xfId="7363" xr:uid="{00000000-0005-0000-0000-0000764C0000}"/>
    <cellStyle name="Währung 2 2 3 4" xfId="3071" xr:uid="{00000000-0005-0000-0000-0000774C0000}"/>
    <cellStyle name="Währung 2 2 3 4 2" xfId="8221" xr:uid="{00000000-0005-0000-0000-0000784C0000}"/>
    <cellStyle name="Währung 2 2 3 5" xfId="4789" xr:uid="{00000000-0005-0000-0000-0000794C0000}"/>
    <cellStyle name="Währung 2 2 3 5 2" xfId="9937" xr:uid="{00000000-0005-0000-0000-00007A4C0000}"/>
    <cellStyle name="Währung 2 2 3 6" xfId="6505" xr:uid="{00000000-0005-0000-0000-00007B4C0000}"/>
    <cellStyle name="Währung 2 2 4" xfId="1313" xr:uid="{00000000-0005-0000-0000-00007C4C0000}"/>
    <cellStyle name="Währung 2 2 4 2" xfId="2206" xr:uid="{00000000-0005-0000-0000-00007D4C0000}"/>
    <cellStyle name="Währung 2 2 4 2 2" xfId="3931" xr:uid="{00000000-0005-0000-0000-00007E4C0000}"/>
    <cellStyle name="Währung 2 2 4 2 2 2" xfId="9081" xr:uid="{00000000-0005-0000-0000-00007F4C0000}"/>
    <cellStyle name="Währung 2 2 4 2 3" xfId="5649" xr:uid="{00000000-0005-0000-0000-0000804C0000}"/>
    <cellStyle name="Währung 2 2 4 2 3 2" xfId="10797" xr:uid="{00000000-0005-0000-0000-0000814C0000}"/>
    <cellStyle name="Währung 2 2 4 2 4" xfId="7365" xr:uid="{00000000-0005-0000-0000-0000824C0000}"/>
    <cellStyle name="Währung 2 2 4 3" xfId="3073" xr:uid="{00000000-0005-0000-0000-0000834C0000}"/>
    <cellStyle name="Währung 2 2 4 3 2" xfId="8223" xr:uid="{00000000-0005-0000-0000-0000844C0000}"/>
    <cellStyle name="Währung 2 2 4 4" xfId="4791" xr:uid="{00000000-0005-0000-0000-0000854C0000}"/>
    <cellStyle name="Währung 2 2 4 4 2" xfId="9939" xr:uid="{00000000-0005-0000-0000-0000864C0000}"/>
    <cellStyle name="Währung 2 2 4 5" xfId="6507" xr:uid="{00000000-0005-0000-0000-0000874C0000}"/>
    <cellStyle name="Währung 2 2 5" xfId="1314" xr:uid="{00000000-0005-0000-0000-0000884C0000}"/>
    <cellStyle name="Währung 2 2 5 2" xfId="2207" xr:uid="{00000000-0005-0000-0000-0000894C0000}"/>
    <cellStyle name="Währung 2 2 5 2 2" xfId="3932" xr:uid="{00000000-0005-0000-0000-00008A4C0000}"/>
    <cellStyle name="Währung 2 2 5 2 2 2" xfId="9082" xr:uid="{00000000-0005-0000-0000-00008B4C0000}"/>
    <cellStyle name="Währung 2 2 5 2 3" xfId="5650" xr:uid="{00000000-0005-0000-0000-00008C4C0000}"/>
    <cellStyle name="Währung 2 2 5 2 3 2" xfId="10798" xr:uid="{00000000-0005-0000-0000-00008D4C0000}"/>
    <cellStyle name="Währung 2 2 5 2 4" xfId="7366" xr:uid="{00000000-0005-0000-0000-00008E4C0000}"/>
    <cellStyle name="Währung 2 2 5 3" xfId="3074" xr:uid="{00000000-0005-0000-0000-00008F4C0000}"/>
    <cellStyle name="Währung 2 2 5 3 2" xfId="8224" xr:uid="{00000000-0005-0000-0000-0000904C0000}"/>
    <cellStyle name="Währung 2 2 5 4" xfId="4792" xr:uid="{00000000-0005-0000-0000-0000914C0000}"/>
    <cellStyle name="Währung 2 2 5 4 2" xfId="9940" xr:uid="{00000000-0005-0000-0000-0000924C0000}"/>
    <cellStyle name="Währung 2 2 5 5" xfId="6508" xr:uid="{00000000-0005-0000-0000-0000934C0000}"/>
    <cellStyle name="Währung 2 2 6" xfId="2198" xr:uid="{00000000-0005-0000-0000-0000944C0000}"/>
    <cellStyle name="Währung 2 2 6 2" xfId="3923" xr:uid="{00000000-0005-0000-0000-0000954C0000}"/>
    <cellStyle name="Währung 2 2 6 2 2" xfId="9073" xr:uid="{00000000-0005-0000-0000-0000964C0000}"/>
    <cellStyle name="Währung 2 2 6 3" xfId="5641" xr:uid="{00000000-0005-0000-0000-0000974C0000}"/>
    <cellStyle name="Währung 2 2 6 3 2" xfId="10789" xr:uid="{00000000-0005-0000-0000-0000984C0000}"/>
    <cellStyle name="Währung 2 2 6 4" xfId="7357" xr:uid="{00000000-0005-0000-0000-0000994C0000}"/>
    <cellStyle name="Währung 2 2 7" xfId="3065" xr:uid="{00000000-0005-0000-0000-00009A4C0000}"/>
    <cellStyle name="Währung 2 2 7 2" xfId="8215" xr:uid="{00000000-0005-0000-0000-00009B4C0000}"/>
    <cellStyle name="Währung 2 2 8" xfId="4783" xr:uid="{00000000-0005-0000-0000-00009C4C0000}"/>
    <cellStyle name="Währung 2 2 8 2" xfId="9931" xr:uid="{00000000-0005-0000-0000-00009D4C0000}"/>
    <cellStyle name="Währung 2 2 9" xfId="6499" xr:uid="{00000000-0005-0000-0000-00009E4C0000}"/>
    <cellStyle name="Währung 2 3" xfId="1315" xr:uid="{00000000-0005-0000-0000-00009F4C0000}"/>
    <cellStyle name="Währung 2 3 2" xfId="1316" xr:uid="{00000000-0005-0000-0000-0000A04C0000}"/>
    <cellStyle name="Währung 2 3 2 2" xfId="1317" xr:uid="{00000000-0005-0000-0000-0000A14C0000}"/>
    <cellStyle name="Währung 2 3 2 2 2" xfId="1318" xr:uid="{00000000-0005-0000-0000-0000A24C0000}"/>
    <cellStyle name="Währung 2 3 2 2 2 2" xfId="2211" xr:uid="{00000000-0005-0000-0000-0000A34C0000}"/>
    <cellStyle name="Währung 2 3 2 2 2 2 2" xfId="3936" xr:uid="{00000000-0005-0000-0000-0000A44C0000}"/>
    <cellStyle name="Währung 2 3 2 2 2 2 2 2" xfId="9086" xr:uid="{00000000-0005-0000-0000-0000A54C0000}"/>
    <cellStyle name="Währung 2 3 2 2 2 2 3" xfId="5654" xr:uid="{00000000-0005-0000-0000-0000A64C0000}"/>
    <cellStyle name="Währung 2 3 2 2 2 2 3 2" xfId="10802" xr:uid="{00000000-0005-0000-0000-0000A74C0000}"/>
    <cellStyle name="Währung 2 3 2 2 2 2 4" xfId="7370" xr:uid="{00000000-0005-0000-0000-0000A84C0000}"/>
    <cellStyle name="Währung 2 3 2 2 2 3" xfId="3078" xr:uid="{00000000-0005-0000-0000-0000A94C0000}"/>
    <cellStyle name="Währung 2 3 2 2 2 3 2" xfId="8228" xr:uid="{00000000-0005-0000-0000-0000AA4C0000}"/>
    <cellStyle name="Währung 2 3 2 2 2 4" xfId="4796" xr:uid="{00000000-0005-0000-0000-0000AB4C0000}"/>
    <cellStyle name="Währung 2 3 2 2 2 4 2" xfId="9944" xr:uid="{00000000-0005-0000-0000-0000AC4C0000}"/>
    <cellStyle name="Währung 2 3 2 2 2 5" xfId="6512" xr:uid="{00000000-0005-0000-0000-0000AD4C0000}"/>
    <cellStyle name="Währung 2 3 2 2 3" xfId="2210" xr:uid="{00000000-0005-0000-0000-0000AE4C0000}"/>
    <cellStyle name="Währung 2 3 2 2 3 2" xfId="3935" xr:uid="{00000000-0005-0000-0000-0000AF4C0000}"/>
    <cellStyle name="Währung 2 3 2 2 3 2 2" xfId="9085" xr:uid="{00000000-0005-0000-0000-0000B04C0000}"/>
    <cellStyle name="Währung 2 3 2 2 3 3" xfId="5653" xr:uid="{00000000-0005-0000-0000-0000B14C0000}"/>
    <cellStyle name="Währung 2 3 2 2 3 3 2" xfId="10801" xr:uid="{00000000-0005-0000-0000-0000B24C0000}"/>
    <cellStyle name="Währung 2 3 2 2 3 4" xfId="7369" xr:uid="{00000000-0005-0000-0000-0000B34C0000}"/>
    <cellStyle name="Währung 2 3 2 2 4" xfId="3077" xr:uid="{00000000-0005-0000-0000-0000B44C0000}"/>
    <cellStyle name="Währung 2 3 2 2 4 2" xfId="8227" xr:uid="{00000000-0005-0000-0000-0000B54C0000}"/>
    <cellStyle name="Währung 2 3 2 2 5" xfId="4795" xr:uid="{00000000-0005-0000-0000-0000B64C0000}"/>
    <cellStyle name="Währung 2 3 2 2 5 2" xfId="9943" xr:uid="{00000000-0005-0000-0000-0000B74C0000}"/>
    <cellStyle name="Währung 2 3 2 2 6" xfId="6511" xr:uid="{00000000-0005-0000-0000-0000B84C0000}"/>
    <cellStyle name="Währung 2 3 2 3" xfId="1319" xr:uid="{00000000-0005-0000-0000-0000B94C0000}"/>
    <cellStyle name="Währung 2 3 2 3 2" xfId="2212" xr:uid="{00000000-0005-0000-0000-0000BA4C0000}"/>
    <cellStyle name="Währung 2 3 2 3 2 2" xfId="3937" xr:uid="{00000000-0005-0000-0000-0000BB4C0000}"/>
    <cellStyle name="Währung 2 3 2 3 2 2 2" xfId="9087" xr:uid="{00000000-0005-0000-0000-0000BC4C0000}"/>
    <cellStyle name="Währung 2 3 2 3 2 3" xfId="5655" xr:uid="{00000000-0005-0000-0000-0000BD4C0000}"/>
    <cellStyle name="Währung 2 3 2 3 2 3 2" xfId="10803" xr:uid="{00000000-0005-0000-0000-0000BE4C0000}"/>
    <cellStyle name="Währung 2 3 2 3 2 4" xfId="7371" xr:uid="{00000000-0005-0000-0000-0000BF4C0000}"/>
    <cellStyle name="Währung 2 3 2 3 3" xfId="3079" xr:uid="{00000000-0005-0000-0000-0000C04C0000}"/>
    <cellStyle name="Währung 2 3 2 3 3 2" xfId="8229" xr:uid="{00000000-0005-0000-0000-0000C14C0000}"/>
    <cellStyle name="Währung 2 3 2 3 4" xfId="4797" xr:uid="{00000000-0005-0000-0000-0000C24C0000}"/>
    <cellStyle name="Währung 2 3 2 3 4 2" xfId="9945" xr:uid="{00000000-0005-0000-0000-0000C34C0000}"/>
    <cellStyle name="Währung 2 3 2 3 5" xfId="6513" xr:uid="{00000000-0005-0000-0000-0000C44C0000}"/>
    <cellStyle name="Währung 2 3 2 4" xfId="1320" xr:uid="{00000000-0005-0000-0000-0000C54C0000}"/>
    <cellStyle name="Währung 2 3 2 4 2" xfId="2213" xr:uid="{00000000-0005-0000-0000-0000C64C0000}"/>
    <cellStyle name="Währung 2 3 2 4 2 2" xfId="3938" xr:uid="{00000000-0005-0000-0000-0000C74C0000}"/>
    <cellStyle name="Währung 2 3 2 4 2 2 2" xfId="9088" xr:uid="{00000000-0005-0000-0000-0000C84C0000}"/>
    <cellStyle name="Währung 2 3 2 4 2 3" xfId="5656" xr:uid="{00000000-0005-0000-0000-0000C94C0000}"/>
    <cellStyle name="Währung 2 3 2 4 2 3 2" xfId="10804" xr:uid="{00000000-0005-0000-0000-0000CA4C0000}"/>
    <cellStyle name="Währung 2 3 2 4 2 4" xfId="7372" xr:uid="{00000000-0005-0000-0000-0000CB4C0000}"/>
    <cellStyle name="Währung 2 3 2 4 3" xfId="3080" xr:uid="{00000000-0005-0000-0000-0000CC4C0000}"/>
    <cellStyle name="Währung 2 3 2 4 3 2" xfId="8230" xr:uid="{00000000-0005-0000-0000-0000CD4C0000}"/>
    <cellStyle name="Währung 2 3 2 4 4" xfId="4798" xr:uid="{00000000-0005-0000-0000-0000CE4C0000}"/>
    <cellStyle name="Währung 2 3 2 4 4 2" xfId="9946" xr:uid="{00000000-0005-0000-0000-0000CF4C0000}"/>
    <cellStyle name="Währung 2 3 2 4 5" xfId="6514" xr:uid="{00000000-0005-0000-0000-0000D04C0000}"/>
    <cellStyle name="Währung 2 3 2 5" xfId="2209" xr:uid="{00000000-0005-0000-0000-0000D14C0000}"/>
    <cellStyle name="Währung 2 3 2 5 2" xfId="3934" xr:uid="{00000000-0005-0000-0000-0000D24C0000}"/>
    <cellStyle name="Währung 2 3 2 5 2 2" xfId="9084" xr:uid="{00000000-0005-0000-0000-0000D34C0000}"/>
    <cellStyle name="Währung 2 3 2 5 3" xfId="5652" xr:uid="{00000000-0005-0000-0000-0000D44C0000}"/>
    <cellStyle name="Währung 2 3 2 5 3 2" xfId="10800" xr:uid="{00000000-0005-0000-0000-0000D54C0000}"/>
    <cellStyle name="Währung 2 3 2 5 4" xfId="7368" xr:uid="{00000000-0005-0000-0000-0000D64C0000}"/>
    <cellStyle name="Währung 2 3 2 6" xfId="3076" xr:uid="{00000000-0005-0000-0000-0000D74C0000}"/>
    <cellStyle name="Währung 2 3 2 6 2" xfId="8226" xr:uid="{00000000-0005-0000-0000-0000D84C0000}"/>
    <cellStyle name="Währung 2 3 2 7" xfId="4794" xr:uid="{00000000-0005-0000-0000-0000D94C0000}"/>
    <cellStyle name="Währung 2 3 2 7 2" xfId="9942" xr:uid="{00000000-0005-0000-0000-0000DA4C0000}"/>
    <cellStyle name="Währung 2 3 2 8" xfId="6510" xr:uid="{00000000-0005-0000-0000-0000DB4C0000}"/>
    <cellStyle name="Währung 2 3 3" xfId="1321" xr:uid="{00000000-0005-0000-0000-0000DC4C0000}"/>
    <cellStyle name="Währung 2 3 3 2" xfId="1322" xr:uid="{00000000-0005-0000-0000-0000DD4C0000}"/>
    <cellStyle name="Währung 2 3 3 2 2" xfId="2215" xr:uid="{00000000-0005-0000-0000-0000DE4C0000}"/>
    <cellStyle name="Währung 2 3 3 2 2 2" xfId="3940" xr:uid="{00000000-0005-0000-0000-0000DF4C0000}"/>
    <cellStyle name="Währung 2 3 3 2 2 2 2" xfId="9090" xr:uid="{00000000-0005-0000-0000-0000E04C0000}"/>
    <cellStyle name="Währung 2 3 3 2 2 3" xfId="5658" xr:uid="{00000000-0005-0000-0000-0000E14C0000}"/>
    <cellStyle name="Währung 2 3 3 2 2 3 2" xfId="10806" xr:uid="{00000000-0005-0000-0000-0000E24C0000}"/>
    <cellStyle name="Währung 2 3 3 2 2 4" xfId="7374" xr:uid="{00000000-0005-0000-0000-0000E34C0000}"/>
    <cellStyle name="Währung 2 3 3 2 3" xfId="3082" xr:uid="{00000000-0005-0000-0000-0000E44C0000}"/>
    <cellStyle name="Währung 2 3 3 2 3 2" xfId="8232" xr:uid="{00000000-0005-0000-0000-0000E54C0000}"/>
    <cellStyle name="Währung 2 3 3 2 4" xfId="4800" xr:uid="{00000000-0005-0000-0000-0000E64C0000}"/>
    <cellStyle name="Währung 2 3 3 2 4 2" xfId="9948" xr:uid="{00000000-0005-0000-0000-0000E74C0000}"/>
    <cellStyle name="Währung 2 3 3 2 5" xfId="6516" xr:uid="{00000000-0005-0000-0000-0000E84C0000}"/>
    <cellStyle name="Währung 2 3 3 3" xfId="2214" xr:uid="{00000000-0005-0000-0000-0000E94C0000}"/>
    <cellStyle name="Währung 2 3 3 3 2" xfId="3939" xr:uid="{00000000-0005-0000-0000-0000EA4C0000}"/>
    <cellStyle name="Währung 2 3 3 3 2 2" xfId="9089" xr:uid="{00000000-0005-0000-0000-0000EB4C0000}"/>
    <cellStyle name="Währung 2 3 3 3 3" xfId="5657" xr:uid="{00000000-0005-0000-0000-0000EC4C0000}"/>
    <cellStyle name="Währung 2 3 3 3 3 2" xfId="10805" xr:uid="{00000000-0005-0000-0000-0000ED4C0000}"/>
    <cellStyle name="Währung 2 3 3 3 4" xfId="7373" xr:uid="{00000000-0005-0000-0000-0000EE4C0000}"/>
    <cellStyle name="Währung 2 3 3 4" xfId="3081" xr:uid="{00000000-0005-0000-0000-0000EF4C0000}"/>
    <cellStyle name="Währung 2 3 3 4 2" xfId="8231" xr:uid="{00000000-0005-0000-0000-0000F04C0000}"/>
    <cellStyle name="Währung 2 3 3 5" xfId="4799" xr:uid="{00000000-0005-0000-0000-0000F14C0000}"/>
    <cellStyle name="Währung 2 3 3 5 2" xfId="9947" xr:uid="{00000000-0005-0000-0000-0000F24C0000}"/>
    <cellStyle name="Währung 2 3 3 6" xfId="6515" xr:uid="{00000000-0005-0000-0000-0000F34C0000}"/>
    <cellStyle name="Währung 2 3 4" xfId="1323" xr:uid="{00000000-0005-0000-0000-0000F44C0000}"/>
    <cellStyle name="Währung 2 3 4 2" xfId="2216" xr:uid="{00000000-0005-0000-0000-0000F54C0000}"/>
    <cellStyle name="Währung 2 3 4 2 2" xfId="3941" xr:uid="{00000000-0005-0000-0000-0000F64C0000}"/>
    <cellStyle name="Währung 2 3 4 2 2 2" xfId="9091" xr:uid="{00000000-0005-0000-0000-0000F74C0000}"/>
    <cellStyle name="Währung 2 3 4 2 3" xfId="5659" xr:uid="{00000000-0005-0000-0000-0000F84C0000}"/>
    <cellStyle name="Währung 2 3 4 2 3 2" xfId="10807" xr:uid="{00000000-0005-0000-0000-0000F94C0000}"/>
    <cellStyle name="Währung 2 3 4 2 4" xfId="7375" xr:uid="{00000000-0005-0000-0000-0000FA4C0000}"/>
    <cellStyle name="Währung 2 3 4 3" xfId="3083" xr:uid="{00000000-0005-0000-0000-0000FB4C0000}"/>
    <cellStyle name="Währung 2 3 4 3 2" xfId="8233" xr:uid="{00000000-0005-0000-0000-0000FC4C0000}"/>
    <cellStyle name="Währung 2 3 4 4" xfId="4801" xr:uid="{00000000-0005-0000-0000-0000FD4C0000}"/>
    <cellStyle name="Währung 2 3 4 4 2" xfId="9949" xr:uid="{00000000-0005-0000-0000-0000FE4C0000}"/>
    <cellStyle name="Währung 2 3 4 5" xfId="6517" xr:uid="{00000000-0005-0000-0000-0000FF4C0000}"/>
    <cellStyle name="Währung 2 3 5" xfId="1324" xr:uid="{00000000-0005-0000-0000-0000004D0000}"/>
    <cellStyle name="Währung 2 3 5 2" xfId="2217" xr:uid="{00000000-0005-0000-0000-0000014D0000}"/>
    <cellStyle name="Währung 2 3 5 2 2" xfId="3942" xr:uid="{00000000-0005-0000-0000-0000024D0000}"/>
    <cellStyle name="Währung 2 3 5 2 2 2" xfId="9092" xr:uid="{00000000-0005-0000-0000-0000034D0000}"/>
    <cellStyle name="Währung 2 3 5 2 3" xfId="5660" xr:uid="{00000000-0005-0000-0000-0000044D0000}"/>
    <cellStyle name="Währung 2 3 5 2 3 2" xfId="10808" xr:uid="{00000000-0005-0000-0000-0000054D0000}"/>
    <cellStyle name="Währung 2 3 5 2 4" xfId="7376" xr:uid="{00000000-0005-0000-0000-0000064D0000}"/>
    <cellStyle name="Währung 2 3 5 3" xfId="3084" xr:uid="{00000000-0005-0000-0000-0000074D0000}"/>
    <cellStyle name="Währung 2 3 5 3 2" xfId="8234" xr:uid="{00000000-0005-0000-0000-0000084D0000}"/>
    <cellStyle name="Währung 2 3 5 4" xfId="4802" xr:uid="{00000000-0005-0000-0000-0000094D0000}"/>
    <cellStyle name="Währung 2 3 5 4 2" xfId="9950" xr:uid="{00000000-0005-0000-0000-00000A4D0000}"/>
    <cellStyle name="Währung 2 3 5 5" xfId="6518" xr:uid="{00000000-0005-0000-0000-00000B4D0000}"/>
    <cellStyle name="Währung 2 3 6" xfId="2208" xr:uid="{00000000-0005-0000-0000-00000C4D0000}"/>
    <cellStyle name="Währung 2 3 6 2" xfId="3933" xr:uid="{00000000-0005-0000-0000-00000D4D0000}"/>
    <cellStyle name="Währung 2 3 6 2 2" xfId="9083" xr:uid="{00000000-0005-0000-0000-00000E4D0000}"/>
    <cellStyle name="Währung 2 3 6 3" xfId="5651" xr:uid="{00000000-0005-0000-0000-00000F4D0000}"/>
    <cellStyle name="Währung 2 3 6 3 2" xfId="10799" xr:uid="{00000000-0005-0000-0000-0000104D0000}"/>
    <cellStyle name="Währung 2 3 6 4" xfId="7367" xr:uid="{00000000-0005-0000-0000-0000114D0000}"/>
    <cellStyle name="Währung 2 3 7" xfId="3075" xr:uid="{00000000-0005-0000-0000-0000124D0000}"/>
    <cellStyle name="Währung 2 3 7 2" xfId="8225" xr:uid="{00000000-0005-0000-0000-0000134D0000}"/>
    <cellStyle name="Währung 2 3 8" xfId="4793" xr:uid="{00000000-0005-0000-0000-0000144D0000}"/>
    <cellStyle name="Währung 2 3 8 2" xfId="9941" xr:uid="{00000000-0005-0000-0000-0000154D0000}"/>
    <cellStyle name="Währung 2 3 9" xfId="6509" xr:uid="{00000000-0005-0000-0000-0000164D0000}"/>
    <cellStyle name="Währung 2 4" xfId="1325" xr:uid="{00000000-0005-0000-0000-0000174D0000}"/>
    <cellStyle name="Währung 2 4 2" xfId="1326" xr:uid="{00000000-0005-0000-0000-0000184D0000}"/>
    <cellStyle name="Währung 2 4 2 2" xfId="1327" xr:uid="{00000000-0005-0000-0000-0000194D0000}"/>
    <cellStyle name="Währung 2 4 2 2 2" xfId="1328" xr:uid="{00000000-0005-0000-0000-00001A4D0000}"/>
    <cellStyle name="Währung 2 4 2 2 2 2" xfId="2221" xr:uid="{00000000-0005-0000-0000-00001B4D0000}"/>
    <cellStyle name="Währung 2 4 2 2 2 2 2" xfId="3946" xr:uid="{00000000-0005-0000-0000-00001C4D0000}"/>
    <cellStyle name="Währung 2 4 2 2 2 2 2 2" xfId="9096" xr:uid="{00000000-0005-0000-0000-00001D4D0000}"/>
    <cellStyle name="Währung 2 4 2 2 2 2 3" xfId="5664" xr:uid="{00000000-0005-0000-0000-00001E4D0000}"/>
    <cellStyle name="Währung 2 4 2 2 2 2 3 2" xfId="10812" xr:uid="{00000000-0005-0000-0000-00001F4D0000}"/>
    <cellStyle name="Währung 2 4 2 2 2 2 4" xfId="7380" xr:uid="{00000000-0005-0000-0000-0000204D0000}"/>
    <cellStyle name="Währung 2 4 2 2 2 3" xfId="3088" xr:uid="{00000000-0005-0000-0000-0000214D0000}"/>
    <cellStyle name="Währung 2 4 2 2 2 3 2" xfId="8238" xr:uid="{00000000-0005-0000-0000-0000224D0000}"/>
    <cellStyle name="Währung 2 4 2 2 2 4" xfId="4806" xr:uid="{00000000-0005-0000-0000-0000234D0000}"/>
    <cellStyle name="Währung 2 4 2 2 2 4 2" xfId="9954" xr:uid="{00000000-0005-0000-0000-0000244D0000}"/>
    <cellStyle name="Währung 2 4 2 2 2 5" xfId="6522" xr:uid="{00000000-0005-0000-0000-0000254D0000}"/>
    <cellStyle name="Währung 2 4 2 2 3" xfId="2220" xr:uid="{00000000-0005-0000-0000-0000264D0000}"/>
    <cellStyle name="Währung 2 4 2 2 3 2" xfId="3945" xr:uid="{00000000-0005-0000-0000-0000274D0000}"/>
    <cellStyle name="Währung 2 4 2 2 3 2 2" xfId="9095" xr:uid="{00000000-0005-0000-0000-0000284D0000}"/>
    <cellStyle name="Währung 2 4 2 2 3 3" xfId="5663" xr:uid="{00000000-0005-0000-0000-0000294D0000}"/>
    <cellStyle name="Währung 2 4 2 2 3 3 2" xfId="10811" xr:uid="{00000000-0005-0000-0000-00002A4D0000}"/>
    <cellStyle name="Währung 2 4 2 2 3 4" xfId="7379" xr:uid="{00000000-0005-0000-0000-00002B4D0000}"/>
    <cellStyle name="Währung 2 4 2 2 4" xfId="3087" xr:uid="{00000000-0005-0000-0000-00002C4D0000}"/>
    <cellStyle name="Währung 2 4 2 2 4 2" xfId="8237" xr:uid="{00000000-0005-0000-0000-00002D4D0000}"/>
    <cellStyle name="Währung 2 4 2 2 5" xfId="4805" xr:uid="{00000000-0005-0000-0000-00002E4D0000}"/>
    <cellStyle name="Währung 2 4 2 2 5 2" xfId="9953" xr:uid="{00000000-0005-0000-0000-00002F4D0000}"/>
    <cellStyle name="Währung 2 4 2 2 6" xfId="6521" xr:uid="{00000000-0005-0000-0000-0000304D0000}"/>
    <cellStyle name="Währung 2 4 2 3" xfId="1329" xr:uid="{00000000-0005-0000-0000-0000314D0000}"/>
    <cellStyle name="Währung 2 4 2 3 2" xfId="2222" xr:uid="{00000000-0005-0000-0000-0000324D0000}"/>
    <cellStyle name="Währung 2 4 2 3 2 2" xfId="3947" xr:uid="{00000000-0005-0000-0000-0000334D0000}"/>
    <cellStyle name="Währung 2 4 2 3 2 2 2" xfId="9097" xr:uid="{00000000-0005-0000-0000-0000344D0000}"/>
    <cellStyle name="Währung 2 4 2 3 2 3" xfId="5665" xr:uid="{00000000-0005-0000-0000-0000354D0000}"/>
    <cellStyle name="Währung 2 4 2 3 2 3 2" xfId="10813" xr:uid="{00000000-0005-0000-0000-0000364D0000}"/>
    <cellStyle name="Währung 2 4 2 3 2 4" xfId="7381" xr:uid="{00000000-0005-0000-0000-0000374D0000}"/>
    <cellStyle name="Währung 2 4 2 3 3" xfId="3089" xr:uid="{00000000-0005-0000-0000-0000384D0000}"/>
    <cellStyle name="Währung 2 4 2 3 3 2" xfId="8239" xr:uid="{00000000-0005-0000-0000-0000394D0000}"/>
    <cellStyle name="Währung 2 4 2 3 4" xfId="4807" xr:uid="{00000000-0005-0000-0000-00003A4D0000}"/>
    <cellStyle name="Währung 2 4 2 3 4 2" xfId="9955" xr:uid="{00000000-0005-0000-0000-00003B4D0000}"/>
    <cellStyle name="Währung 2 4 2 3 5" xfId="6523" xr:uid="{00000000-0005-0000-0000-00003C4D0000}"/>
    <cellStyle name="Währung 2 4 2 4" xfId="1330" xr:uid="{00000000-0005-0000-0000-00003D4D0000}"/>
    <cellStyle name="Währung 2 4 2 4 2" xfId="2223" xr:uid="{00000000-0005-0000-0000-00003E4D0000}"/>
    <cellStyle name="Währung 2 4 2 4 2 2" xfId="3948" xr:uid="{00000000-0005-0000-0000-00003F4D0000}"/>
    <cellStyle name="Währung 2 4 2 4 2 2 2" xfId="9098" xr:uid="{00000000-0005-0000-0000-0000404D0000}"/>
    <cellStyle name="Währung 2 4 2 4 2 3" xfId="5666" xr:uid="{00000000-0005-0000-0000-0000414D0000}"/>
    <cellStyle name="Währung 2 4 2 4 2 3 2" xfId="10814" xr:uid="{00000000-0005-0000-0000-0000424D0000}"/>
    <cellStyle name="Währung 2 4 2 4 2 4" xfId="7382" xr:uid="{00000000-0005-0000-0000-0000434D0000}"/>
    <cellStyle name="Währung 2 4 2 4 3" xfId="3090" xr:uid="{00000000-0005-0000-0000-0000444D0000}"/>
    <cellStyle name="Währung 2 4 2 4 3 2" xfId="8240" xr:uid="{00000000-0005-0000-0000-0000454D0000}"/>
    <cellStyle name="Währung 2 4 2 4 4" xfId="4808" xr:uid="{00000000-0005-0000-0000-0000464D0000}"/>
    <cellStyle name="Währung 2 4 2 4 4 2" xfId="9956" xr:uid="{00000000-0005-0000-0000-0000474D0000}"/>
    <cellStyle name="Währung 2 4 2 4 5" xfId="6524" xr:uid="{00000000-0005-0000-0000-0000484D0000}"/>
    <cellStyle name="Währung 2 4 2 5" xfId="2219" xr:uid="{00000000-0005-0000-0000-0000494D0000}"/>
    <cellStyle name="Währung 2 4 2 5 2" xfId="3944" xr:uid="{00000000-0005-0000-0000-00004A4D0000}"/>
    <cellStyle name="Währung 2 4 2 5 2 2" xfId="9094" xr:uid="{00000000-0005-0000-0000-00004B4D0000}"/>
    <cellStyle name="Währung 2 4 2 5 3" xfId="5662" xr:uid="{00000000-0005-0000-0000-00004C4D0000}"/>
    <cellStyle name="Währung 2 4 2 5 3 2" xfId="10810" xr:uid="{00000000-0005-0000-0000-00004D4D0000}"/>
    <cellStyle name="Währung 2 4 2 5 4" xfId="7378" xr:uid="{00000000-0005-0000-0000-00004E4D0000}"/>
    <cellStyle name="Währung 2 4 2 6" xfId="3086" xr:uid="{00000000-0005-0000-0000-00004F4D0000}"/>
    <cellStyle name="Währung 2 4 2 6 2" xfId="8236" xr:uid="{00000000-0005-0000-0000-0000504D0000}"/>
    <cellStyle name="Währung 2 4 2 7" xfId="4804" xr:uid="{00000000-0005-0000-0000-0000514D0000}"/>
    <cellStyle name="Währung 2 4 2 7 2" xfId="9952" xr:uid="{00000000-0005-0000-0000-0000524D0000}"/>
    <cellStyle name="Währung 2 4 2 8" xfId="6520" xr:uid="{00000000-0005-0000-0000-0000534D0000}"/>
    <cellStyle name="Währung 2 4 3" xfId="1331" xr:uid="{00000000-0005-0000-0000-0000544D0000}"/>
    <cellStyle name="Währung 2 4 3 2" xfId="1332" xr:uid="{00000000-0005-0000-0000-0000554D0000}"/>
    <cellStyle name="Währung 2 4 3 2 2" xfId="2225" xr:uid="{00000000-0005-0000-0000-0000564D0000}"/>
    <cellStyle name="Währung 2 4 3 2 2 2" xfId="3950" xr:uid="{00000000-0005-0000-0000-0000574D0000}"/>
    <cellStyle name="Währung 2 4 3 2 2 2 2" xfId="9100" xr:uid="{00000000-0005-0000-0000-0000584D0000}"/>
    <cellStyle name="Währung 2 4 3 2 2 3" xfId="5668" xr:uid="{00000000-0005-0000-0000-0000594D0000}"/>
    <cellStyle name="Währung 2 4 3 2 2 3 2" xfId="10816" xr:uid="{00000000-0005-0000-0000-00005A4D0000}"/>
    <cellStyle name="Währung 2 4 3 2 2 4" xfId="7384" xr:uid="{00000000-0005-0000-0000-00005B4D0000}"/>
    <cellStyle name="Währung 2 4 3 2 3" xfId="3092" xr:uid="{00000000-0005-0000-0000-00005C4D0000}"/>
    <cellStyle name="Währung 2 4 3 2 3 2" xfId="8242" xr:uid="{00000000-0005-0000-0000-00005D4D0000}"/>
    <cellStyle name="Währung 2 4 3 2 4" xfId="4810" xr:uid="{00000000-0005-0000-0000-00005E4D0000}"/>
    <cellStyle name="Währung 2 4 3 2 4 2" xfId="9958" xr:uid="{00000000-0005-0000-0000-00005F4D0000}"/>
    <cellStyle name="Währung 2 4 3 2 5" xfId="6526" xr:uid="{00000000-0005-0000-0000-0000604D0000}"/>
    <cellStyle name="Währung 2 4 3 3" xfId="2224" xr:uid="{00000000-0005-0000-0000-0000614D0000}"/>
    <cellStyle name="Währung 2 4 3 3 2" xfId="3949" xr:uid="{00000000-0005-0000-0000-0000624D0000}"/>
    <cellStyle name="Währung 2 4 3 3 2 2" xfId="9099" xr:uid="{00000000-0005-0000-0000-0000634D0000}"/>
    <cellStyle name="Währung 2 4 3 3 3" xfId="5667" xr:uid="{00000000-0005-0000-0000-0000644D0000}"/>
    <cellStyle name="Währung 2 4 3 3 3 2" xfId="10815" xr:uid="{00000000-0005-0000-0000-0000654D0000}"/>
    <cellStyle name="Währung 2 4 3 3 4" xfId="7383" xr:uid="{00000000-0005-0000-0000-0000664D0000}"/>
    <cellStyle name="Währung 2 4 3 4" xfId="3091" xr:uid="{00000000-0005-0000-0000-0000674D0000}"/>
    <cellStyle name="Währung 2 4 3 4 2" xfId="8241" xr:uid="{00000000-0005-0000-0000-0000684D0000}"/>
    <cellStyle name="Währung 2 4 3 5" xfId="4809" xr:uid="{00000000-0005-0000-0000-0000694D0000}"/>
    <cellStyle name="Währung 2 4 3 5 2" xfId="9957" xr:uid="{00000000-0005-0000-0000-00006A4D0000}"/>
    <cellStyle name="Währung 2 4 3 6" xfId="6525" xr:uid="{00000000-0005-0000-0000-00006B4D0000}"/>
    <cellStyle name="Währung 2 4 4" xfId="1333" xr:uid="{00000000-0005-0000-0000-00006C4D0000}"/>
    <cellStyle name="Währung 2 4 4 2" xfId="2226" xr:uid="{00000000-0005-0000-0000-00006D4D0000}"/>
    <cellStyle name="Währung 2 4 4 2 2" xfId="3951" xr:uid="{00000000-0005-0000-0000-00006E4D0000}"/>
    <cellStyle name="Währung 2 4 4 2 2 2" xfId="9101" xr:uid="{00000000-0005-0000-0000-00006F4D0000}"/>
    <cellStyle name="Währung 2 4 4 2 3" xfId="5669" xr:uid="{00000000-0005-0000-0000-0000704D0000}"/>
    <cellStyle name="Währung 2 4 4 2 3 2" xfId="10817" xr:uid="{00000000-0005-0000-0000-0000714D0000}"/>
    <cellStyle name="Währung 2 4 4 2 4" xfId="7385" xr:uid="{00000000-0005-0000-0000-0000724D0000}"/>
    <cellStyle name="Währung 2 4 4 3" xfId="3093" xr:uid="{00000000-0005-0000-0000-0000734D0000}"/>
    <cellStyle name="Währung 2 4 4 3 2" xfId="8243" xr:uid="{00000000-0005-0000-0000-0000744D0000}"/>
    <cellStyle name="Währung 2 4 4 4" xfId="4811" xr:uid="{00000000-0005-0000-0000-0000754D0000}"/>
    <cellStyle name="Währung 2 4 4 4 2" xfId="9959" xr:uid="{00000000-0005-0000-0000-0000764D0000}"/>
    <cellStyle name="Währung 2 4 4 5" xfId="6527" xr:uid="{00000000-0005-0000-0000-0000774D0000}"/>
    <cellStyle name="Währung 2 4 5" xfId="1334" xr:uid="{00000000-0005-0000-0000-0000784D0000}"/>
    <cellStyle name="Währung 2 4 5 2" xfId="2227" xr:uid="{00000000-0005-0000-0000-0000794D0000}"/>
    <cellStyle name="Währung 2 4 5 2 2" xfId="3952" xr:uid="{00000000-0005-0000-0000-00007A4D0000}"/>
    <cellStyle name="Währung 2 4 5 2 2 2" xfId="9102" xr:uid="{00000000-0005-0000-0000-00007B4D0000}"/>
    <cellStyle name="Währung 2 4 5 2 3" xfId="5670" xr:uid="{00000000-0005-0000-0000-00007C4D0000}"/>
    <cellStyle name="Währung 2 4 5 2 3 2" xfId="10818" xr:uid="{00000000-0005-0000-0000-00007D4D0000}"/>
    <cellStyle name="Währung 2 4 5 2 4" xfId="7386" xr:uid="{00000000-0005-0000-0000-00007E4D0000}"/>
    <cellStyle name="Währung 2 4 5 3" xfId="3094" xr:uid="{00000000-0005-0000-0000-00007F4D0000}"/>
    <cellStyle name="Währung 2 4 5 3 2" xfId="8244" xr:uid="{00000000-0005-0000-0000-0000804D0000}"/>
    <cellStyle name="Währung 2 4 5 4" xfId="4812" xr:uid="{00000000-0005-0000-0000-0000814D0000}"/>
    <cellStyle name="Währung 2 4 5 4 2" xfId="9960" xr:uid="{00000000-0005-0000-0000-0000824D0000}"/>
    <cellStyle name="Währung 2 4 5 5" xfId="6528" xr:uid="{00000000-0005-0000-0000-0000834D0000}"/>
    <cellStyle name="Währung 2 4 6" xfId="2218" xr:uid="{00000000-0005-0000-0000-0000844D0000}"/>
    <cellStyle name="Währung 2 4 6 2" xfId="3943" xr:uid="{00000000-0005-0000-0000-0000854D0000}"/>
    <cellStyle name="Währung 2 4 6 2 2" xfId="9093" xr:uid="{00000000-0005-0000-0000-0000864D0000}"/>
    <cellStyle name="Währung 2 4 6 3" xfId="5661" xr:uid="{00000000-0005-0000-0000-0000874D0000}"/>
    <cellStyle name="Währung 2 4 6 3 2" xfId="10809" xr:uid="{00000000-0005-0000-0000-0000884D0000}"/>
    <cellStyle name="Währung 2 4 6 4" xfId="7377" xr:uid="{00000000-0005-0000-0000-0000894D0000}"/>
    <cellStyle name="Währung 2 4 7" xfId="3085" xr:uid="{00000000-0005-0000-0000-00008A4D0000}"/>
    <cellStyle name="Währung 2 4 7 2" xfId="8235" xr:uid="{00000000-0005-0000-0000-00008B4D0000}"/>
    <cellStyle name="Währung 2 4 8" xfId="4803" xr:uid="{00000000-0005-0000-0000-00008C4D0000}"/>
    <cellStyle name="Währung 2 4 8 2" xfId="9951" xr:uid="{00000000-0005-0000-0000-00008D4D0000}"/>
    <cellStyle name="Währung 2 4 9" xfId="6519" xr:uid="{00000000-0005-0000-0000-00008E4D0000}"/>
    <cellStyle name="Währung 2 5" xfId="1335" xr:uid="{00000000-0005-0000-0000-00008F4D0000}"/>
    <cellStyle name="Währung 2 5 2" xfId="1336" xr:uid="{00000000-0005-0000-0000-0000904D0000}"/>
    <cellStyle name="Währung 2 5 2 2" xfId="1337" xr:uid="{00000000-0005-0000-0000-0000914D0000}"/>
    <cellStyle name="Währung 2 5 2 2 2" xfId="1338" xr:uid="{00000000-0005-0000-0000-0000924D0000}"/>
    <cellStyle name="Währung 2 5 2 2 2 2" xfId="2231" xr:uid="{00000000-0005-0000-0000-0000934D0000}"/>
    <cellStyle name="Währung 2 5 2 2 2 2 2" xfId="3956" xr:uid="{00000000-0005-0000-0000-0000944D0000}"/>
    <cellStyle name="Währung 2 5 2 2 2 2 2 2" xfId="9106" xr:uid="{00000000-0005-0000-0000-0000954D0000}"/>
    <cellStyle name="Währung 2 5 2 2 2 2 3" xfId="5674" xr:uid="{00000000-0005-0000-0000-0000964D0000}"/>
    <cellStyle name="Währung 2 5 2 2 2 2 3 2" xfId="10822" xr:uid="{00000000-0005-0000-0000-0000974D0000}"/>
    <cellStyle name="Währung 2 5 2 2 2 2 4" xfId="7390" xr:uid="{00000000-0005-0000-0000-0000984D0000}"/>
    <cellStyle name="Währung 2 5 2 2 2 3" xfId="3098" xr:uid="{00000000-0005-0000-0000-0000994D0000}"/>
    <cellStyle name="Währung 2 5 2 2 2 3 2" xfId="8248" xr:uid="{00000000-0005-0000-0000-00009A4D0000}"/>
    <cellStyle name="Währung 2 5 2 2 2 4" xfId="4816" xr:uid="{00000000-0005-0000-0000-00009B4D0000}"/>
    <cellStyle name="Währung 2 5 2 2 2 4 2" xfId="9964" xr:uid="{00000000-0005-0000-0000-00009C4D0000}"/>
    <cellStyle name="Währung 2 5 2 2 2 5" xfId="6532" xr:uid="{00000000-0005-0000-0000-00009D4D0000}"/>
    <cellStyle name="Währung 2 5 2 2 3" xfId="2230" xr:uid="{00000000-0005-0000-0000-00009E4D0000}"/>
    <cellStyle name="Währung 2 5 2 2 3 2" xfId="3955" xr:uid="{00000000-0005-0000-0000-00009F4D0000}"/>
    <cellStyle name="Währung 2 5 2 2 3 2 2" xfId="9105" xr:uid="{00000000-0005-0000-0000-0000A04D0000}"/>
    <cellStyle name="Währung 2 5 2 2 3 3" xfId="5673" xr:uid="{00000000-0005-0000-0000-0000A14D0000}"/>
    <cellStyle name="Währung 2 5 2 2 3 3 2" xfId="10821" xr:uid="{00000000-0005-0000-0000-0000A24D0000}"/>
    <cellStyle name="Währung 2 5 2 2 3 4" xfId="7389" xr:uid="{00000000-0005-0000-0000-0000A34D0000}"/>
    <cellStyle name="Währung 2 5 2 2 4" xfId="3097" xr:uid="{00000000-0005-0000-0000-0000A44D0000}"/>
    <cellStyle name="Währung 2 5 2 2 4 2" xfId="8247" xr:uid="{00000000-0005-0000-0000-0000A54D0000}"/>
    <cellStyle name="Währung 2 5 2 2 5" xfId="4815" xr:uid="{00000000-0005-0000-0000-0000A64D0000}"/>
    <cellStyle name="Währung 2 5 2 2 5 2" xfId="9963" xr:uid="{00000000-0005-0000-0000-0000A74D0000}"/>
    <cellStyle name="Währung 2 5 2 2 6" xfId="6531" xr:uid="{00000000-0005-0000-0000-0000A84D0000}"/>
    <cellStyle name="Währung 2 5 2 3" xfId="1339" xr:uid="{00000000-0005-0000-0000-0000A94D0000}"/>
    <cellStyle name="Währung 2 5 2 3 2" xfId="2232" xr:uid="{00000000-0005-0000-0000-0000AA4D0000}"/>
    <cellStyle name="Währung 2 5 2 3 2 2" xfId="3957" xr:uid="{00000000-0005-0000-0000-0000AB4D0000}"/>
    <cellStyle name="Währung 2 5 2 3 2 2 2" xfId="9107" xr:uid="{00000000-0005-0000-0000-0000AC4D0000}"/>
    <cellStyle name="Währung 2 5 2 3 2 3" xfId="5675" xr:uid="{00000000-0005-0000-0000-0000AD4D0000}"/>
    <cellStyle name="Währung 2 5 2 3 2 3 2" xfId="10823" xr:uid="{00000000-0005-0000-0000-0000AE4D0000}"/>
    <cellStyle name="Währung 2 5 2 3 2 4" xfId="7391" xr:uid="{00000000-0005-0000-0000-0000AF4D0000}"/>
    <cellStyle name="Währung 2 5 2 3 3" xfId="3099" xr:uid="{00000000-0005-0000-0000-0000B04D0000}"/>
    <cellStyle name="Währung 2 5 2 3 3 2" xfId="8249" xr:uid="{00000000-0005-0000-0000-0000B14D0000}"/>
    <cellStyle name="Währung 2 5 2 3 4" xfId="4817" xr:uid="{00000000-0005-0000-0000-0000B24D0000}"/>
    <cellStyle name="Währung 2 5 2 3 4 2" xfId="9965" xr:uid="{00000000-0005-0000-0000-0000B34D0000}"/>
    <cellStyle name="Währung 2 5 2 3 5" xfId="6533" xr:uid="{00000000-0005-0000-0000-0000B44D0000}"/>
    <cellStyle name="Währung 2 5 2 4" xfId="1340" xr:uid="{00000000-0005-0000-0000-0000B54D0000}"/>
    <cellStyle name="Währung 2 5 2 4 2" xfId="2233" xr:uid="{00000000-0005-0000-0000-0000B64D0000}"/>
    <cellStyle name="Währung 2 5 2 4 2 2" xfId="3958" xr:uid="{00000000-0005-0000-0000-0000B74D0000}"/>
    <cellStyle name="Währung 2 5 2 4 2 2 2" xfId="9108" xr:uid="{00000000-0005-0000-0000-0000B84D0000}"/>
    <cellStyle name="Währung 2 5 2 4 2 3" xfId="5676" xr:uid="{00000000-0005-0000-0000-0000B94D0000}"/>
    <cellStyle name="Währung 2 5 2 4 2 3 2" xfId="10824" xr:uid="{00000000-0005-0000-0000-0000BA4D0000}"/>
    <cellStyle name="Währung 2 5 2 4 2 4" xfId="7392" xr:uid="{00000000-0005-0000-0000-0000BB4D0000}"/>
    <cellStyle name="Währung 2 5 2 4 3" xfId="3100" xr:uid="{00000000-0005-0000-0000-0000BC4D0000}"/>
    <cellStyle name="Währung 2 5 2 4 3 2" xfId="8250" xr:uid="{00000000-0005-0000-0000-0000BD4D0000}"/>
    <cellStyle name="Währung 2 5 2 4 4" xfId="4818" xr:uid="{00000000-0005-0000-0000-0000BE4D0000}"/>
    <cellStyle name="Währung 2 5 2 4 4 2" xfId="9966" xr:uid="{00000000-0005-0000-0000-0000BF4D0000}"/>
    <cellStyle name="Währung 2 5 2 4 5" xfId="6534" xr:uid="{00000000-0005-0000-0000-0000C04D0000}"/>
    <cellStyle name="Währung 2 5 2 5" xfId="2229" xr:uid="{00000000-0005-0000-0000-0000C14D0000}"/>
    <cellStyle name="Währung 2 5 2 5 2" xfId="3954" xr:uid="{00000000-0005-0000-0000-0000C24D0000}"/>
    <cellStyle name="Währung 2 5 2 5 2 2" xfId="9104" xr:uid="{00000000-0005-0000-0000-0000C34D0000}"/>
    <cellStyle name="Währung 2 5 2 5 3" xfId="5672" xr:uid="{00000000-0005-0000-0000-0000C44D0000}"/>
    <cellStyle name="Währung 2 5 2 5 3 2" xfId="10820" xr:uid="{00000000-0005-0000-0000-0000C54D0000}"/>
    <cellStyle name="Währung 2 5 2 5 4" xfId="7388" xr:uid="{00000000-0005-0000-0000-0000C64D0000}"/>
    <cellStyle name="Währung 2 5 2 6" xfId="3096" xr:uid="{00000000-0005-0000-0000-0000C74D0000}"/>
    <cellStyle name="Währung 2 5 2 6 2" xfId="8246" xr:uid="{00000000-0005-0000-0000-0000C84D0000}"/>
    <cellStyle name="Währung 2 5 2 7" xfId="4814" xr:uid="{00000000-0005-0000-0000-0000C94D0000}"/>
    <cellStyle name="Währung 2 5 2 7 2" xfId="9962" xr:uid="{00000000-0005-0000-0000-0000CA4D0000}"/>
    <cellStyle name="Währung 2 5 2 8" xfId="6530" xr:uid="{00000000-0005-0000-0000-0000CB4D0000}"/>
    <cellStyle name="Währung 2 5 3" xfId="1341" xr:uid="{00000000-0005-0000-0000-0000CC4D0000}"/>
    <cellStyle name="Währung 2 5 3 2" xfId="1342" xr:uid="{00000000-0005-0000-0000-0000CD4D0000}"/>
    <cellStyle name="Währung 2 5 3 2 2" xfId="2235" xr:uid="{00000000-0005-0000-0000-0000CE4D0000}"/>
    <cellStyle name="Währung 2 5 3 2 2 2" xfId="3960" xr:uid="{00000000-0005-0000-0000-0000CF4D0000}"/>
    <cellStyle name="Währung 2 5 3 2 2 2 2" xfId="9110" xr:uid="{00000000-0005-0000-0000-0000D04D0000}"/>
    <cellStyle name="Währung 2 5 3 2 2 3" xfId="5678" xr:uid="{00000000-0005-0000-0000-0000D14D0000}"/>
    <cellStyle name="Währung 2 5 3 2 2 3 2" xfId="10826" xr:uid="{00000000-0005-0000-0000-0000D24D0000}"/>
    <cellStyle name="Währung 2 5 3 2 2 4" xfId="7394" xr:uid="{00000000-0005-0000-0000-0000D34D0000}"/>
    <cellStyle name="Währung 2 5 3 2 3" xfId="3102" xr:uid="{00000000-0005-0000-0000-0000D44D0000}"/>
    <cellStyle name="Währung 2 5 3 2 3 2" xfId="8252" xr:uid="{00000000-0005-0000-0000-0000D54D0000}"/>
    <cellStyle name="Währung 2 5 3 2 4" xfId="4820" xr:uid="{00000000-0005-0000-0000-0000D64D0000}"/>
    <cellStyle name="Währung 2 5 3 2 4 2" xfId="9968" xr:uid="{00000000-0005-0000-0000-0000D74D0000}"/>
    <cellStyle name="Währung 2 5 3 2 5" xfId="6536" xr:uid="{00000000-0005-0000-0000-0000D84D0000}"/>
    <cellStyle name="Währung 2 5 3 3" xfId="2234" xr:uid="{00000000-0005-0000-0000-0000D94D0000}"/>
    <cellStyle name="Währung 2 5 3 3 2" xfId="3959" xr:uid="{00000000-0005-0000-0000-0000DA4D0000}"/>
    <cellStyle name="Währung 2 5 3 3 2 2" xfId="9109" xr:uid="{00000000-0005-0000-0000-0000DB4D0000}"/>
    <cellStyle name="Währung 2 5 3 3 3" xfId="5677" xr:uid="{00000000-0005-0000-0000-0000DC4D0000}"/>
    <cellStyle name="Währung 2 5 3 3 3 2" xfId="10825" xr:uid="{00000000-0005-0000-0000-0000DD4D0000}"/>
    <cellStyle name="Währung 2 5 3 3 4" xfId="7393" xr:uid="{00000000-0005-0000-0000-0000DE4D0000}"/>
    <cellStyle name="Währung 2 5 3 4" xfId="3101" xr:uid="{00000000-0005-0000-0000-0000DF4D0000}"/>
    <cellStyle name="Währung 2 5 3 4 2" xfId="8251" xr:uid="{00000000-0005-0000-0000-0000E04D0000}"/>
    <cellStyle name="Währung 2 5 3 5" xfId="4819" xr:uid="{00000000-0005-0000-0000-0000E14D0000}"/>
    <cellStyle name="Währung 2 5 3 5 2" xfId="9967" xr:uid="{00000000-0005-0000-0000-0000E24D0000}"/>
    <cellStyle name="Währung 2 5 3 6" xfId="6535" xr:uid="{00000000-0005-0000-0000-0000E34D0000}"/>
    <cellStyle name="Währung 2 5 4" xfId="1343" xr:uid="{00000000-0005-0000-0000-0000E44D0000}"/>
    <cellStyle name="Währung 2 5 4 2" xfId="2236" xr:uid="{00000000-0005-0000-0000-0000E54D0000}"/>
    <cellStyle name="Währung 2 5 4 2 2" xfId="3961" xr:uid="{00000000-0005-0000-0000-0000E64D0000}"/>
    <cellStyle name="Währung 2 5 4 2 2 2" xfId="9111" xr:uid="{00000000-0005-0000-0000-0000E74D0000}"/>
    <cellStyle name="Währung 2 5 4 2 3" xfId="5679" xr:uid="{00000000-0005-0000-0000-0000E84D0000}"/>
    <cellStyle name="Währung 2 5 4 2 3 2" xfId="10827" xr:uid="{00000000-0005-0000-0000-0000E94D0000}"/>
    <cellStyle name="Währung 2 5 4 2 4" xfId="7395" xr:uid="{00000000-0005-0000-0000-0000EA4D0000}"/>
    <cellStyle name="Währung 2 5 4 3" xfId="3103" xr:uid="{00000000-0005-0000-0000-0000EB4D0000}"/>
    <cellStyle name="Währung 2 5 4 3 2" xfId="8253" xr:uid="{00000000-0005-0000-0000-0000EC4D0000}"/>
    <cellStyle name="Währung 2 5 4 4" xfId="4821" xr:uid="{00000000-0005-0000-0000-0000ED4D0000}"/>
    <cellStyle name="Währung 2 5 4 4 2" xfId="9969" xr:uid="{00000000-0005-0000-0000-0000EE4D0000}"/>
    <cellStyle name="Währung 2 5 4 5" xfId="6537" xr:uid="{00000000-0005-0000-0000-0000EF4D0000}"/>
    <cellStyle name="Währung 2 5 5" xfId="1344" xr:uid="{00000000-0005-0000-0000-0000F04D0000}"/>
    <cellStyle name="Währung 2 5 5 2" xfId="2237" xr:uid="{00000000-0005-0000-0000-0000F14D0000}"/>
    <cellStyle name="Währung 2 5 5 2 2" xfId="3962" xr:uid="{00000000-0005-0000-0000-0000F24D0000}"/>
    <cellStyle name="Währung 2 5 5 2 2 2" xfId="9112" xr:uid="{00000000-0005-0000-0000-0000F34D0000}"/>
    <cellStyle name="Währung 2 5 5 2 3" xfId="5680" xr:uid="{00000000-0005-0000-0000-0000F44D0000}"/>
    <cellStyle name="Währung 2 5 5 2 3 2" xfId="10828" xr:uid="{00000000-0005-0000-0000-0000F54D0000}"/>
    <cellStyle name="Währung 2 5 5 2 4" xfId="7396" xr:uid="{00000000-0005-0000-0000-0000F64D0000}"/>
    <cellStyle name="Währung 2 5 5 3" xfId="3104" xr:uid="{00000000-0005-0000-0000-0000F74D0000}"/>
    <cellStyle name="Währung 2 5 5 3 2" xfId="8254" xr:uid="{00000000-0005-0000-0000-0000F84D0000}"/>
    <cellStyle name="Währung 2 5 5 4" xfId="4822" xr:uid="{00000000-0005-0000-0000-0000F94D0000}"/>
    <cellStyle name="Währung 2 5 5 4 2" xfId="9970" xr:uid="{00000000-0005-0000-0000-0000FA4D0000}"/>
    <cellStyle name="Währung 2 5 5 5" xfId="6538" xr:uid="{00000000-0005-0000-0000-0000FB4D0000}"/>
    <cellStyle name="Währung 2 5 6" xfId="2228" xr:uid="{00000000-0005-0000-0000-0000FC4D0000}"/>
    <cellStyle name="Währung 2 5 6 2" xfId="3953" xr:uid="{00000000-0005-0000-0000-0000FD4D0000}"/>
    <cellStyle name="Währung 2 5 6 2 2" xfId="9103" xr:uid="{00000000-0005-0000-0000-0000FE4D0000}"/>
    <cellStyle name="Währung 2 5 6 3" xfId="5671" xr:uid="{00000000-0005-0000-0000-0000FF4D0000}"/>
    <cellStyle name="Währung 2 5 6 3 2" xfId="10819" xr:uid="{00000000-0005-0000-0000-0000004E0000}"/>
    <cellStyle name="Währung 2 5 6 4" xfId="7387" xr:uid="{00000000-0005-0000-0000-0000014E0000}"/>
    <cellStyle name="Währung 2 5 7" xfId="3095" xr:uid="{00000000-0005-0000-0000-0000024E0000}"/>
    <cellStyle name="Währung 2 5 7 2" xfId="8245" xr:uid="{00000000-0005-0000-0000-0000034E0000}"/>
    <cellStyle name="Währung 2 5 8" xfId="4813" xr:uid="{00000000-0005-0000-0000-0000044E0000}"/>
    <cellStyle name="Währung 2 5 8 2" xfId="9961" xr:uid="{00000000-0005-0000-0000-0000054E0000}"/>
    <cellStyle name="Währung 2 5 9" xfId="6529" xr:uid="{00000000-0005-0000-0000-0000064E0000}"/>
    <cellStyle name="Währung 2 6" xfId="1345" xr:uid="{00000000-0005-0000-0000-0000074E0000}"/>
    <cellStyle name="Währung 2 6 2" xfId="1346" xr:uid="{00000000-0005-0000-0000-0000084E0000}"/>
    <cellStyle name="Währung 2 6 2 2" xfId="1347" xr:uid="{00000000-0005-0000-0000-0000094E0000}"/>
    <cellStyle name="Währung 2 6 2 2 2" xfId="1348" xr:uid="{00000000-0005-0000-0000-00000A4E0000}"/>
    <cellStyle name="Währung 2 6 2 2 2 2" xfId="2241" xr:uid="{00000000-0005-0000-0000-00000B4E0000}"/>
    <cellStyle name="Währung 2 6 2 2 2 2 2" xfId="3966" xr:uid="{00000000-0005-0000-0000-00000C4E0000}"/>
    <cellStyle name="Währung 2 6 2 2 2 2 2 2" xfId="9116" xr:uid="{00000000-0005-0000-0000-00000D4E0000}"/>
    <cellStyle name="Währung 2 6 2 2 2 2 3" xfId="5684" xr:uid="{00000000-0005-0000-0000-00000E4E0000}"/>
    <cellStyle name="Währung 2 6 2 2 2 2 3 2" xfId="10832" xr:uid="{00000000-0005-0000-0000-00000F4E0000}"/>
    <cellStyle name="Währung 2 6 2 2 2 2 4" xfId="7400" xr:uid="{00000000-0005-0000-0000-0000104E0000}"/>
    <cellStyle name="Währung 2 6 2 2 2 3" xfId="3108" xr:uid="{00000000-0005-0000-0000-0000114E0000}"/>
    <cellStyle name="Währung 2 6 2 2 2 3 2" xfId="8258" xr:uid="{00000000-0005-0000-0000-0000124E0000}"/>
    <cellStyle name="Währung 2 6 2 2 2 4" xfId="4826" xr:uid="{00000000-0005-0000-0000-0000134E0000}"/>
    <cellStyle name="Währung 2 6 2 2 2 4 2" xfId="9974" xr:uid="{00000000-0005-0000-0000-0000144E0000}"/>
    <cellStyle name="Währung 2 6 2 2 2 5" xfId="6542" xr:uid="{00000000-0005-0000-0000-0000154E0000}"/>
    <cellStyle name="Währung 2 6 2 2 3" xfId="2240" xr:uid="{00000000-0005-0000-0000-0000164E0000}"/>
    <cellStyle name="Währung 2 6 2 2 3 2" xfId="3965" xr:uid="{00000000-0005-0000-0000-0000174E0000}"/>
    <cellStyle name="Währung 2 6 2 2 3 2 2" xfId="9115" xr:uid="{00000000-0005-0000-0000-0000184E0000}"/>
    <cellStyle name="Währung 2 6 2 2 3 3" xfId="5683" xr:uid="{00000000-0005-0000-0000-0000194E0000}"/>
    <cellStyle name="Währung 2 6 2 2 3 3 2" xfId="10831" xr:uid="{00000000-0005-0000-0000-00001A4E0000}"/>
    <cellStyle name="Währung 2 6 2 2 3 4" xfId="7399" xr:uid="{00000000-0005-0000-0000-00001B4E0000}"/>
    <cellStyle name="Währung 2 6 2 2 4" xfId="3107" xr:uid="{00000000-0005-0000-0000-00001C4E0000}"/>
    <cellStyle name="Währung 2 6 2 2 4 2" xfId="8257" xr:uid="{00000000-0005-0000-0000-00001D4E0000}"/>
    <cellStyle name="Währung 2 6 2 2 5" xfId="4825" xr:uid="{00000000-0005-0000-0000-00001E4E0000}"/>
    <cellStyle name="Währung 2 6 2 2 5 2" xfId="9973" xr:uid="{00000000-0005-0000-0000-00001F4E0000}"/>
    <cellStyle name="Währung 2 6 2 2 6" xfId="6541" xr:uid="{00000000-0005-0000-0000-0000204E0000}"/>
    <cellStyle name="Währung 2 6 2 3" xfId="1349" xr:uid="{00000000-0005-0000-0000-0000214E0000}"/>
    <cellStyle name="Währung 2 6 2 3 2" xfId="2242" xr:uid="{00000000-0005-0000-0000-0000224E0000}"/>
    <cellStyle name="Währung 2 6 2 3 2 2" xfId="3967" xr:uid="{00000000-0005-0000-0000-0000234E0000}"/>
    <cellStyle name="Währung 2 6 2 3 2 2 2" xfId="9117" xr:uid="{00000000-0005-0000-0000-0000244E0000}"/>
    <cellStyle name="Währung 2 6 2 3 2 3" xfId="5685" xr:uid="{00000000-0005-0000-0000-0000254E0000}"/>
    <cellStyle name="Währung 2 6 2 3 2 3 2" xfId="10833" xr:uid="{00000000-0005-0000-0000-0000264E0000}"/>
    <cellStyle name="Währung 2 6 2 3 2 4" xfId="7401" xr:uid="{00000000-0005-0000-0000-0000274E0000}"/>
    <cellStyle name="Währung 2 6 2 3 3" xfId="3109" xr:uid="{00000000-0005-0000-0000-0000284E0000}"/>
    <cellStyle name="Währung 2 6 2 3 3 2" xfId="8259" xr:uid="{00000000-0005-0000-0000-0000294E0000}"/>
    <cellStyle name="Währung 2 6 2 3 4" xfId="4827" xr:uid="{00000000-0005-0000-0000-00002A4E0000}"/>
    <cellStyle name="Währung 2 6 2 3 4 2" xfId="9975" xr:uid="{00000000-0005-0000-0000-00002B4E0000}"/>
    <cellStyle name="Währung 2 6 2 3 5" xfId="6543" xr:uid="{00000000-0005-0000-0000-00002C4E0000}"/>
    <cellStyle name="Währung 2 6 2 4" xfId="1350" xr:uid="{00000000-0005-0000-0000-00002D4E0000}"/>
    <cellStyle name="Währung 2 6 2 4 2" xfId="2243" xr:uid="{00000000-0005-0000-0000-00002E4E0000}"/>
    <cellStyle name="Währung 2 6 2 4 2 2" xfId="3968" xr:uid="{00000000-0005-0000-0000-00002F4E0000}"/>
    <cellStyle name="Währung 2 6 2 4 2 2 2" xfId="9118" xr:uid="{00000000-0005-0000-0000-0000304E0000}"/>
    <cellStyle name="Währung 2 6 2 4 2 3" xfId="5686" xr:uid="{00000000-0005-0000-0000-0000314E0000}"/>
    <cellStyle name="Währung 2 6 2 4 2 3 2" xfId="10834" xr:uid="{00000000-0005-0000-0000-0000324E0000}"/>
    <cellStyle name="Währung 2 6 2 4 2 4" xfId="7402" xr:uid="{00000000-0005-0000-0000-0000334E0000}"/>
    <cellStyle name="Währung 2 6 2 4 3" xfId="3110" xr:uid="{00000000-0005-0000-0000-0000344E0000}"/>
    <cellStyle name="Währung 2 6 2 4 3 2" xfId="8260" xr:uid="{00000000-0005-0000-0000-0000354E0000}"/>
    <cellStyle name="Währung 2 6 2 4 4" xfId="4828" xr:uid="{00000000-0005-0000-0000-0000364E0000}"/>
    <cellStyle name="Währung 2 6 2 4 4 2" xfId="9976" xr:uid="{00000000-0005-0000-0000-0000374E0000}"/>
    <cellStyle name="Währung 2 6 2 4 5" xfId="6544" xr:uid="{00000000-0005-0000-0000-0000384E0000}"/>
    <cellStyle name="Währung 2 6 2 5" xfId="2239" xr:uid="{00000000-0005-0000-0000-0000394E0000}"/>
    <cellStyle name="Währung 2 6 2 5 2" xfId="3964" xr:uid="{00000000-0005-0000-0000-00003A4E0000}"/>
    <cellStyle name="Währung 2 6 2 5 2 2" xfId="9114" xr:uid="{00000000-0005-0000-0000-00003B4E0000}"/>
    <cellStyle name="Währung 2 6 2 5 3" xfId="5682" xr:uid="{00000000-0005-0000-0000-00003C4E0000}"/>
    <cellStyle name="Währung 2 6 2 5 3 2" xfId="10830" xr:uid="{00000000-0005-0000-0000-00003D4E0000}"/>
    <cellStyle name="Währung 2 6 2 5 4" xfId="7398" xr:uid="{00000000-0005-0000-0000-00003E4E0000}"/>
    <cellStyle name="Währung 2 6 2 6" xfId="3106" xr:uid="{00000000-0005-0000-0000-00003F4E0000}"/>
    <cellStyle name="Währung 2 6 2 6 2" xfId="8256" xr:uid="{00000000-0005-0000-0000-0000404E0000}"/>
    <cellStyle name="Währung 2 6 2 7" xfId="4824" xr:uid="{00000000-0005-0000-0000-0000414E0000}"/>
    <cellStyle name="Währung 2 6 2 7 2" xfId="9972" xr:uid="{00000000-0005-0000-0000-0000424E0000}"/>
    <cellStyle name="Währung 2 6 2 8" xfId="6540" xr:uid="{00000000-0005-0000-0000-0000434E0000}"/>
    <cellStyle name="Währung 2 6 3" xfId="1351" xr:uid="{00000000-0005-0000-0000-0000444E0000}"/>
    <cellStyle name="Währung 2 6 3 2" xfId="1352" xr:uid="{00000000-0005-0000-0000-0000454E0000}"/>
    <cellStyle name="Währung 2 6 3 2 2" xfId="2245" xr:uid="{00000000-0005-0000-0000-0000464E0000}"/>
    <cellStyle name="Währung 2 6 3 2 2 2" xfId="3970" xr:uid="{00000000-0005-0000-0000-0000474E0000}"/>
    <cellStyle name="Währung 2 6 3 2 2 2 2" xfId="9120" xr:uid="{00000000-0005-0000-0000-0000484E0000}"/>
    <cellStyle name="Währung 2 6 3 2 2 3" xfId="5688" xr:uid="{00000000-0005-0000-0000-0000494E0000}"/>
    <cellStyle name="Währung 2 6 3 2 2 3 2" xfId="10836" xr:uid="{00000000-0005-0000-0000-00004A4E0000}"/>
    <cellStyle name="Währung 2 6 3 2 2 4" xfId="7404" xr:uid="{00000000-0005-0000-0000-00004B4E0000}"/>
    <cellStyle name="Währung 2 6 3 2 3" xfId="3112" xr:uid="{00000000-0005-0000-0000-00004C4E0000}"/>
    <cellStyle name="Währung 2 6 3 2 3 2" xfId="8262" xr:uid="{00000000-0005-0000-0000-00004D4E0000}"/>
    <cellStyle name="Währung 2 6 3 2 4" xfId="4830" xr:uid="{00000000-0005-0000-0000-00004E4E0000}"/>
    <cellStyle name="Währung 2 6 3 2 4 2" xfId="9978" xr:uid="{00000000-0005-0000-0000-00004F4E0000}"/>
    <cellStyle name="Währung 2 6 3 2 5" xfId="6546" xr:uid="{00000000-0005-0000-0000-0000504E0000}"/>
    <cellStyle name="Währung 2 6 3 3" xfId="2244" xr:uid="{00000000-0005-0000-0000-0000514E0000}"/>
    <cellStyle name="Währung 2 6 3 3 2" xfId="3969" xr:uid="{00000000-0005-0000-0000-0000524E0000}"/>
    <cellStyle name="Währung 2 6 3 3 2 2" xfId="9119" xr:uid="{00000000-0005-0000-0000-0000534E0000}"/>
    <cellStyle name="Währung 2 6 3 3 3" xfId="5687" xr:uid="{00000000-0005-0000-0000-0000544E0000}"/>
    <cellStyle name="Währung 2 6 3 3 3 2" xfId="10835" xr:uid="{00000000-0005-0000-0000-0000554E0000}"/>
    <cellStyle name="Währung 2 6 3 3 4" xfId="7403" xr:uid="{00000000-0005-0000-0000-0000564E0000}"/>
    <cellStyle name="Währung 2 6 3 4" xfId="3111" xr:uid="{00000000-0005-0000-0000-0000574E0000}"/>
    <cellStyle name="Währung 2 6 3 4 2" xfId="8261" xr:uid="{00000000-0005-0000-0000-0000584E0000}"/>
    <cellStyle name="Währung 2 6 3 5" xfId="4829" xr:uid="{00000000-0005-0000-0000-0000594E0000}"/>
    <cellStyle name="Währung 2 6 3 5 2" xfId="9977" xr:uid="{00000000-0005-0000-0000-00005A4E0000}"/>
    <cellStyle name="Währung 2 6 3 6" xfId="6545" xr:uid="{00000000-0005-0000-0000-00005B4E0000}"/>
    <cellStyle name="Währung 2 6 4" xfId="1353" xr:uid="{00000000-0005-0000-0000-00005C4E0000}"/>
    <cellStyle name="Währung 2 6 4 2" xfId="2246" xr:uid="{00000000-0005-0000-0000-00005D4E0000}"/>
    <cellStyle name="Währung 2 6 4 2 2" xfId="3971" xr:uid="{00000000-0005-0000-0000-00005E4E0000}"/>
    <cellStyle name="Währung 2 6 4 2 2 2" xfId="9121" xr:uid="{00000000-0005-0000-0000-00005F4E0000}"/>
    <cellStyle name="Währung 2 6 4 2 3" xfId="5689" xr:uid="{00000000-0005-0000-0000-0000604E0000}"/>
    <cellStyle name="Währung 2 6 4 2 3 2" xfId="10837" xr:uid="{00000000-0005-0000-0000-0000614E0000}"/>
    <cellStyle name="Währung 2 6 4 2 4" xfId="7405" xr:uid="{00000000-0005-0000-0000-0000624E0000}"/>
    <cellStyle name="Währung 2 6 4 3" xfId="3113" xr:uid="{00000000-0005-0000-0000-0000634E0000}"/>
    <cellStyle name="Währung 2 6 4 3 2" xfId="8263" xr:uid="{00000000-0005-0000-0000-0000644E0000}"/>
    <cellStyle name="Währung 2 6 4 4" xfId="4831" xr:uid="{00000000-0005-0000-0000-0000654E0000}"/>
    <cellStyle name="Währung 2 6 4 4 2" xfId="9979" xr:uid="{00000000-0005-0000-0000-0000664E0000}"/>
    <cellStyle name="Währung 2 6 4 5" xfId="6547" xr:uid="{00000000-0005-0000-0000-0000674E0000}"/>
    <cellStyle name="Währung 2 6 5" xfId="1354" xr:uid="{00000000-0005-0000-0000-0000684E0000}"/>
    <cellStyle name="Währung 2 6 5 2" xfId="2247" xr:uid="{00000000-0005-0000-0000-0000694E0000}"/>
    <cellStyle name="Währung 2 6 5 2 2" xfId="3972" xr:uid="{00000000-0005-0000-0000-00006A4E0000}"/>
    <cellStyle name="Währung 2 6 5 2 2 2" xfId="9122" xr:uid="{00000000-0005-0000-0000-00006B4E0000}"/>
    <cellStyle name="Währung 2 6 5 2 3" xfId="5690" xr:uid="{00000000-0005-0000-0000-00006C4E0000}"/>
    <cellStyle name="Währung 2 6 5 2 3 2" xfId="10838" xr:uid="{00000000-0005-0000-0000-00006D4E0000}"/>
    <cellStyle name="Währung 2 6 5 2 4" xfId="7406" xr:uid="{00000000-0005-0000-0000-00006E4E0000}"/>
    <cellStyle name="Währung 2 6 5 3" xfId="3114" xr:uid="{00000000-0005-0000-0000-00006F4E0000}"/>
    <cellStyle name="Währung 2 6 5 3 2" xfId="8264" xr:uid="{00000000-0005-0000-0000-0000704E0000}"/>
    <cellStyle name="Währung 2 6 5 4" xfId="4832" xr:uid="{00000000-0005-0000-0000-0000714E0000}"/>
    <cellStyle name="Währung 2 6 5 4 2" xfId="9980" xr:uid="{00000000-0005-0000-0000-0000724E0000}"/>
    <cellStyle name="Währung 2 6 5 5" xfId="6548" xr:uid="{00000000-0005-0000-0000-0000734E0000}"/>
    <cellStyle name="Währung 2 6 6" xfId="2238" xr:uid="{00000000-0005-0000-0000-0000744E0000}"/>
    <cellStyle name="Währung 2 6 6 2" xfId="3963" xr:uid="{00000000-0005-0000-0000-0000754E0000}"/>
    <cellStyle name="Währung 2 6 6 2 2" xfId="9113" xr:uid="{00000000-0005-0000-0000-0000764E0000}"/>
    <cellStyle name="Währung 2 6 6 3" xfId="5681" xr:uid="{00000000-0005-0000-0000-0000774E0000}"/>
    <cellStyle name="Währung 2 6 6 3 2" xfId="10829" xr:uid="{00000000-0005-0000-0000-0000784E0000}"/>
    <cellStyle name="Währung 2 6 6 4" xfId="7397" xr:uid="{00000000-0005-0000-0000-0000794E0000}"/>
    <cellStyle name="Währung 2 6 7" xfId="3105" xr:uid="{00000000-0005-0000-0000-00007A4E0000}"/>
    <cellStyle name="Währung 2 6 7 2" xfId="8255" xr:uid="{00000000-0005-0000-0000-00007B4E0000}"/>
    <cellStyle name="Währung 2 6 8" xfId="4823" xr:uid="{00000000-0005-0000-0000-00007C4E0000}"/>
    <cellStyle name="Währung 2 6 8 2" xfId="9971" xr:uid="{00000000-0005-0000-0000-00007D4E0000}"/>
    <cellStyle name="Währung 2 6 9" xfId="6539" xr:uid="{00000000-0005-0000-0000-00007E4E0000}"/>
    <cellStyle name="Währung 2 7" xfId="1355" xr:uid="{00000000-0005-0000-0000-00007F4E0000}"/>
    <cellStyle name="Währung 2 7 2" xfId="1356" xr:uid="{00000000-0005-0000-0000-0000804E0000}"/>
    <cellStyle name="Währung 2 7 2 2" xfId="1357" xr:uid="{00000000-0005-0000-0000-0000814E0000}"/>
    <cellStyle name="Währung 2 7 2 2 2" xfId="1358" xr:uid="{00000000-0005-0000-0000-0000824E0000}"/>
    <cellStyle name="Währung 2 7 2 2 2 2" xfId="2251" xr:uid="{00000000-0005-0000-0000-0000834E0000}"/>
    <cellStyle name="Währung 2 7 2 2 2 2 2" xfId="3976" xr:uid="{00000000-0005-0000-0000-0000844E0000}"/>
    <cellStyle name="Währung 2 7 2 2 2 2 2 2" xfId="9126" xr:uid="{00000000-0005-0000-0000-0000854E0000}"/>
    <cellStyle name="Währung 2 7 2 2 2 2 3" xfId="5694" xr:uid="{00000000-0005-0000-0000-0000864E0000}"/>
    <cellStyle name="Währung 2 7 2 2 2 2 3 2" xfId="10842" xr:uid="{00000000-0005-0000-0000-0000874E0000}"/>
    <cellStyle name="Währung 2 7 2 2 2 2 4" xfId="7410" xr:uid="{00000000-0005-0000-0000-0000884E0000}"/>
    <cellStyle name="Währung 2 7 2 2 2 3" xfId="3118" xr:uid="{00000000-0005-0000-0000-0000894E0000}"/>
    <cellStyle name="Währung 2 7 2 2 2 3 2" xfId="8268" xr:uid="{00000000-0005-0000-0000-00008A4E0000}"/>
    <cellStyle name="Währung 2 7 2 2 2 4" xfId="4836" xr:uid="{00000000-0005-0000-0000-00008B4E0000}"/>
    <cellStyle name="Währung 2 7 2 2 2 4 2" xfId="9984" xr:uid="{00000000-0005-0000-0000-00008C4E0000}"/>
    <cellStyle name="Währung 2 7 2 2 2 5" xfId="6552" xr:uid="{00000000-0005-0000-0000-00008D4E0000}"/>
    <cellStyle name="Währung 2 7 2 2 3" xfId="2250" xr:uid="{00000000-0005-0000-0000-00008E4E0000}"/>
    <cellStyle name="Währung 2 7 2 2 3 2" xfId="3975" xr:uid="{00000000-0005-0000-0000-00008F4E0000}"/>
    <cellStyle name="Währung 2 7 2 2 3 2 2" xfId="9125" xr:uid="{00000000-0005-0000-0000-0000904E0000}"/>
    <cellStyle name="Währung 2 7 2 2 3 3" xfId="5693" xr:uid="{00000000-0005-0000-0000-0000914E0000}"/>
    <cellStyle name="Währung 2 7 2 2 3 3 2" xfId="10841" xr:uid="{00000000-0005-0000-0000-0000924E0000}"/>
    <cellStyle name="Währung 2 7 2 2 3 4" xfId="7409" xr:uid="{00000000-0005-0000-0000-0000934E0000}"/>
    <cellStyle name="Währung 2 7 2 2 4" xfId="3117" xr:uid="{00000000-0005-0000-0000-0000944E0000}"/>
    <cellStyle name="Währung 2 7 2 2 4 2" xfId="8267" xr:uid="{00000000-0005-0000-0000-0000954E0000}"/>
    <cellStyle name="Währung 2 7 2 2 5" xfId="4835" xr:uid="{00000000-0005-0000-0000-0000964E0000}"/>
    <cellStyle name="Währung 2 7 2 2 5 2" xfId="9983" xr:uid="{00000000-0005-0000-0000-0000974E0000}"/>
    <cellStyle name="Währung 2 7 2 2 6" xfId="6551" xr:uid="{00000000-0005-0000-0000-0000984E0000}"/>
    <cellStyle name="Währung 2 7 2 3" xfId="1359" xr:uid="{00000000-0005-0000-0000-0000994E0000}"/>
    <cellStyle name="Währung 2 7 2 3 2" xfId="2252" xr:uid="{00000000-0005-0000-0000-00009A4E0000}"/>
    <cellStyle name="Währung 2 7 2 3 2 2" xfId="3977" xr:uid="{00000000-0005-0000-0000-00009B4E0000}"/>
    <cellStyle name="Währung 2 7 2 3 2 2 2" xfId="9127" xr:uid="{00000000-0005-0000-0000-00009C4E0000}"/>
    <cellStyle name="Währung 2 7 2 3 2 3" xfId="5695" xr:uid="{00000000-0005-0000-0000-00009D4E0000}"/>
    <cellStyle name="Währung 2 7 2 3 2 3 2" xfId="10843" xr:uid="{00000000-0005-0000-0000-00009E4E0000}"/>
    <cellStyle name="Währung 2 7 2 3 2 4" xfId="7411" xr:uid="{00000000-0005-0000-0000-00009F4E0000}"/>
    <cellStyle name="Währung 2 7 2 3 3" xfId="3119" xr:uid="{00000000-0005-0000-0000-0000A04E0000}"/>
    <cellStyle name="Währung 2 7 2 3 3 2" xfId="8269" xr:uid="{00000000-0005-0000-0000-0000A14E0000}"/>
    <cellStyle name="Währung 2 7 2 3 4" xfId="4837" xr:uid="{00000000-0005-0000-0000-0000A24E0000}"/>
    <cellStyle name="Währung 2 7 2 3 4 2" xfId="9985" xr:uid="{00000000-0005-0000-0000-0000A34E0000}"/>
    <cellStyle name="Währung 2 7 2 3 5" xfId="6553" xr:uid="{00000000-0005-0000-0000-0000A44E0000}"/>
    <cellStyle name="Währung 2 7 2 4" xfId="1360" xr:uid="{00000000-0005-0000-0000-0000A54E0000}"/>
    <cellStyle name="Währung 2 7 2 4 2" xfId="2253" xr:uid="{00000000-0005-0000-0000-0000A64E0000}"/>
    <cellStyle name="Währung 2 7 2 4 2 2" xfId="3978" xr:uid="{00000000-0005-0000-0000-0000A74E0000}"/>
    <cellStyle name="Währung 2 7 2 4 2 2 2" xfId="9128" xr:uid="{00000000-0005-0000-0000-0000A84E0000}"/>
    <cellStyle name="Währung 2 7 2 4 2 3" xfId="5696" xr:uid="{00000000-0005-0000-0000-0000A94E0000}"/>
    <cellStyle name="Währung 2 7 2 4 2 3 2" xfId="10844" xr:uid="{00000000-0005-0000-0000-0000AA4E0000}"/>
    <cellStyle name="Währung 2 7 2 4 2 4" xfId="7412" xr:uid="{00000000-0005-0000-0000-0000AB4E0000}"/>
    <cellStyle name="Währung 2 7 2 4 3" xfId="3120" xr:uid="{00000000-0005-0000-0000-0000AC4E0000}"/>
    <cellStyle name="Währung 2 7 2 4 3 2" xfId="8270" xr:uid="{00000000-0005-0000-0000-0000AD4E0000}"/>
    <cellStyle name="Währung 2 7 2 4 4" xfId="4838" xr:uid="{00000000-0005-0000-0000-0000AE4E0000}"/>
    <cellStyle name="Währung 2 7 2 4 4 2" xfId="9986" xr:uid="{00000000-0005-0000-0000-0000AF4E0000}"/>
    <cellStyle name="Währung 2 7 2 4 5" xfId="6554" xr:uid="{00000000-0005-0000-0000-0000B04E0000}"/>
    <cellStyle name="Währung 2 7 2 5" xfId="2249" xr:uid="{00000000-0005-0000-0000-0000B14E0000}"/>
    <cellStyle name="Währung 2 7 2 5 2" xfId="3974" xr:uid="{00000000-0005-0000-0000-0000B24E0000}"/>
    <cellStyle name="Währung 2 7 2 5 2 2" xfId="9124" xr:uid="{00000000-0005-0000-0000-0000B34E0000}"/>
    <cellStyle name="Währung 2 7 2 5 3" xfId="5692" xr:uid="{00000000-0005-0000-0000-0000B44E0000}"/>
    <cellStyle name="Währung 2 7 2 5 3 2" xfId="10840" xr:uid="{00000000-0005-0000-0000-0000B54E0000}"/>
    <cellStyle name="Währung 2 7 2 5 4" xfId="7408" xr:uid="{00000000-0005-0000-0000-0000B64E0000}"/>
    <cellStyle name="Währung 2 7 2 6" xfId="3116" xr:uid="{00000000-0005-0000-0000-0000B74E0000}"/>
    <cellStyle name="Währung 2 7 2 6 2" xfId="8266" xr:uid="{00000000-0005-0000-0000-0000B84E0000}"/>
    <cellStyle name="Währung 2 7 2 7" xfId="4834" xr:uid="{00000000-0005-0000-0000-0000B94E0000}"/>
    <cellStyle name="Währung 2 7 2 7 2" xfId="9982" xr:uid="{00000000-0005-0000-0000-0000BA4E0000}"/>
    <cellStyle name="Währung 2 7 2 8" xfId="6550" xr:uid="{00000000-0005-0000-0000-0000BB4E0000}"/>
    <cellStyle name="Währung 2 7 3" xfId="1361" xr:uid="{00000000-0005-0000-0000-0000BC4E0000}"/>
    <cellStyle name="Währung 2 7 3 2" xfId="1362" xr:uid="{00000000-0005-0000-0000-0000BD4E0000}"/>
    <cellStyle name="Währung 2 7 3 2 2" xfId="2255" xr:uid="{00000000-0005-0000-0000-0000BE4E0000}"/>
    <cellStyle name="Währung 2 7 3 2 2 2" xfId="3980" xr:uid="{00000000-0005-0000-0000-0000BF4E0000}"/>
    <cellStyle name="Währung 2 7 3 2 2 2 2" xfId="9130" xr:uid="{00000000-0005-0000-0000-0000C04E0000}"/>
    <cellStyle name="Währung 2 7 3 2 2 3" xfId="5698" xr:uid="{00000000-0005-0000-0000-0000C14E0000}"/>
    <cellStyle name="Währung 2 7 3 2 2 3 2" xfId="10846" xr:uid="{00000000-0005-0000-0000-0000C24E0000}"/>
    <cellStyle name="Währung 2 7 3 2 2 4" xfId="7414" xr:uid="{00000000-0005-0000-0000-0000C34E0000}"/>
    <cellStyle name="Währung 2 7 3 2 3" xfId="3122" xr:uid="{00000000-0005-0000-0000-0000C44E0000}"/>
    <cellStyle name="Währung 2 7 3 2 3 2" xfId="8272" xr:uid="{00000000-0005-0000-0000-0000C54E0000}"/>
    <cellStyle name="Währung 2 7 3 2 4" xfId="4840" xr:uid="{00000000-0005-0000-0000-0000C64E0000}"/>
    <cellStyle name="Währung 2 7 3 2 4 2" xfId="9988" xr:uid="{00000000-0005-0000-0000-0000C74E0000}"/>
    <cellStyle name="Währung 2 7 3 2 5" xfId="6556" xr:uid="{00000000-0005-0000-0000-0000C84E0000}"/>
    <cellStyle name="Währung 2 7 3 3" xfId="2254" xr:uid="{00000000-0005-0000-0000-0000C94E0000}"/>
    <cellStyle name="Währung 2 7 3 3 2" xfId="3979" xr:uid="{00000000-0005-0000-0000-0000CA4E0000}"/>
    <cellStyle name="Währung 2 7 3 3 2 2" xfId="9129" xr:uid="{00000000-0005-0000-0000-0000CB4E0000}"/>
    <cellStyle name="Währung 2 7 3 3 3" xfId="5697" xr:uid="{00000000-0005-0000-0000-0000CC4E0000}"/>
    <cellStyle name="Währung 2 7 3 3 3 2" xfId="10845" xr:uid="{00000000-0005-0000-0000-0000CD4E0000}"/>
    <cellStyle name="Währung 2 7 3 3 4" xfId="7413" xr:uid="{00000000-0005-0000-0000-0000CE4E0000}"/>
    <cellStyle name="Währung 2 7 3 4" xfId="3121" xr:uid="{00000000-0005-0000-0000-0000CF4E0000}"/>
    <cellStyle name="Währung 2 7 3 4 2" xfId="8271" xr:uid="{00000000-0005-0000-0000-0000D04E0000}"/>
    <cellStyle name="Währung 2 7 3 5" xfId="4839" xr:uid="{00000000-0005-0000-0000-0000D14E0000}"/>
    <cellStyle name="Währung 2 7 3 5 2" xfId="9987" xr:uid="{00000000-0005-0000-0000-0000D24E0000}"/>
    <cellStyle name="Währung 2 7 3 6" xfId="6555" xr:uid="{00000000-0005-0000-0000-0000D34E0000}"/>
    <cellStyle name="Währung 2 7 4" xfId="1363" xr:uid="{00000000-0005-0000-0000-0000D44E0000}"/>
    <cellStyle name="Währung 2 7 4 2" xfId="2256" xr:uid="{00000000-0005-0000-0000-0000D54E0000}"/>
    <cellStyle name="Währung 2 7 4 2 2" xfId="3981" xr:uid="{00000000-0005-0000-0000-0000D64E0000}"/>
    <cellStyle name="Währung 2 7 4 2 2 2" xfId="9131" xr:uid="{00000000-0005-0000-0000-0000D74E0000}"/>
    <cellStyle name="Währung 2 7 4 2 3" xfId="5699" xr:uid="{00000000-0005-0000-0000-0000D84E0000}"/>
    <cellStyle name="Währung 2 7 4 2 3 2" xfId="10847" xr:uid="{00000000-0005-0000-0000-0000D94E0000}"/>
    <cellStyle name="Währung 2 7 4 2 4" xfId="7415" xr:uid="{00000000-0005-0000-0000-0000DA4E0000}"/>
    <cellStyle name="Währung 2 7 4 3" xfId="3123" xr:uid="{00000000-0005-0000-0000-0000DB4E0000}"/>
    <cellStyle name="Währung 2 7 4 3 2" xfId="8273" xr:uid="{00000000-0005-0000-0000-0000DC4E0000}"/>
    <cellStyle name="Währung 2 7 4 4" xfId="4841" xr:uid="{00000000-0005-0000-0000-0000DD4E0000}"/>
    <cellStyle name="Währung 2 7 4 4 2" xfId="9989" xr:uid="{00000000-0005-0000-0000-0000DE4E0000}"/>
    <cellStyle name="Währung 2 7 4 5" xfId="6557" xr:uid="{00000000-0005-0000-0000-0000DF4E0000}"/>
    <cellStyle name="Währung 2 7 5" xfId="1364" xr:uid="{00000000-0005-0000-0000-0000E04E0000}"/>
    <cellStyle name="Währung 2 7 5 2" xfId="2257" xr:uid="{00000000-0005-0000-0000-0000E14E0000}"/>
    <cellStyle name="Währung 2 7 5 2 2" xfId="3982" xr:uid="{00000000-0005-0000-0000-0000E24E0000}"/>
    <cellStyle name="Währung 2 7 5 2 2 2" xfId="9132" xr:uid="{00000000-0005-0000-0000-0000E34E0000}"/>
    <cellStyle name="Währung 2 7 5 2 3" xfId="5700" xr:uid="{00000000-0005-0000-0000-0000E44E0000}"/>
    <cellStyle name="Währung 2 7 5 2 3 2" xfId="10848" xr:uid="{00000000-0005-0000-0000-0000E54E0000}"/>
    <cellStyle name="Währung 2 7 5 2 4" xfId="7416" xr:uid="{00000000-0005-0000-0000-0000E64E0000}"/>
    <cellStyle name="Währung 2 7 5 3" xfId="3124" xr:uid="{00000000-0005-0000-0000-0000E74E0000}"/>
    <cellStyle name="Währung 2 7 5 3 2" xfId="8274" xr:uid="{00000000-0005-0000-0000-0000E84E0000}"/>
    <cellStyle name="Währung 2 7 5 4" xfId="4842" xr:uid="{00000000-0005-0000-0000-0000E94E0000}"/>
    <cellStyle name="Währung 2 7 5 4 2" xfId="9990" xr:uid="{00000000-0005-0000-0000-0000EA4E0000}"/>
    <cellStyle name="Währung 2 7 5 5" xfId="6558" xr:uid="{00000000-0005-0000-0000-0000EB4E0000}"/>
    <cellStyle name="Währung 2 7 6" xfId="2248" xr:uid="{00000000-0005-0000-0000-0000EC4E0000}"/>
    <cellStyle name="Währung 2 7 6 2" xfId="3973" xr:uid="{00000000-0005-0000-0000-0000ED4E0000}"/>
    <cellStyle name="Währung 2 7 6 2 2" xfId="9123" xr:uid="{00000000-0005-0000-0000-0000EE4E0000}"/>
    <cellStyle name="Währung 2 7 6 3" xfId="5691" xr:uid="{00000000-0005-0000-0000-0000EF4E0000}"/>
    <cellStyle name="Währung 2 7 6 3 2" xfId="10839" xr:uid="{00000000-0005-0000-0000-0000F04E0000}"/>
    <cellStyle name="Währung 2 7 6 4" xfId="7407" xr:uid="{00000000-0005-0000-0000-0000F14E0000}"/>
    <cellStyle name="Währung 2 7 7" xfId="3115" xr:uid="{00000000-0005-0000-0000-0000F24E0000}"/>
    <cellStyle name="Währung 2 7 7 2" xfId="8265" xr:uid="{00000000-0005-0000-0000-0000F34E0000}"/>
    <cellStyle name="Währung 2 7 8" xfId="4833" xr:uid="{00000000-0005-0000-0000-0000F44E0000}"/>
    <cellStyle name="Währung 2 7 8 2" xfId="9981" xr:uid="{00000000-0005-0000-0000-0000F54E0000}"/>
    <cellStyle name="Währung 2 7 9" xfId="6549" xr:uid="{00000000-0005-0000-0000-0000F64E0000}"/>
    <cellStyle name="Währung 2 8" xfId="1365" xr:uid="{00000000-0005-0000-0000-0000F74E0000}"/>
    <cellStyle name="Währung 2 8 2" xfId="1366" xr:uid="{00000000-0005-0000-0000-0000F84E0000}"/>
    <cellStyle name="Währung 2 8 2 2" xfId="1367" xr:uid="{00000000-0005-0000-0000-0000F94E0000}"/>
    <cellStyle name="Währung 2 8 2 2 2" xfId="2260" xr:uid="{00000000-0005-0000-0000-0000FA4E0000}"/>
    <cellStyle name="Währung 2 8 2 2 2 2" xfId="3985" xr:uid="{00000000-0005-0000-0000-0000FB4E0000}"/>
    <cellStyle name="Währung 2 8 2 2 2 2 2" xfId="9135" xr:uid="{00000000-0005-0000-0000-0000FC4E0000}"/>
    <cellStyle name="Währung 2 8 2 2 2 3" xfId="5703" xr:uid="{00000000-0005-0000-0000-0000FD4E0000}"/>
    <cellStyle name="Währung 2 8 2 2 2 3 2" xfId="10851" xr:uid="{00000000-0005-0000-0000-0000FE4E0000}"/>
    <cellStyle name="Währung 2 8 2 2 2 4" xfId="7419" xr:uid="{00000000-0005-0000-0000-0000FF4E0000}"/>
    <cellStyle name="Währung 2 8 2 2 3" xfId="3127" xr:uid="{00000000-0005-0000-0000-0000004F0000}"/>
    <cellStyle name="Währung 2 8 2 2 3 2" xfId="8277" xr:uid="{00000000-0005-0000-0000-0000014F0000}"/>
    <cellStyle name="Währung 2 8 2 2 4" xfId="4845" xr:uid="{00000000-0005-0000-0000-0000024F0000}"/>
    <cellStyle name="Währung 2 8 2 2 4 2" xfId="9993" xr:uid="{00000000-0005-0000-0000-0000034F0000}"/>
    <cellStyle name="Währung 2 8 2 2 5" xfId="6561" xr:uid="{00000000-0005-0000-0000-0000044F0000}"/>
    <cellStyle name="Währung 2 8 2 3" xfId="2259" xr:uid="{00000000-0005-0000-0000-0000054F0000}"/>
    <cellStyle name="Währung 2 8 2 3 2" xfId="3984" xr:uid="{00000000-0005-0000-0000-0000064F0000}"/>
    <cellStyle name="Währung 2 8 2 3 2 2" xfId="9134" xr:uid="{00000000-0005-0000-0000-0000074F0000}"/>
    <cellStyle name="Währung 2 8 2 3 3" xfId="5702" xr:uid="{00000000-0005-0000-0000-0000084F0000}"/>
    <cellStyle name="Währung 2 8 2 3 3 2" xfId="10850" xr:uid="{00000000-0005-0000-0000-0000094F0000}"/>
    <cellStyle name="Währung 2 8 2 3 4" xfId="7418" xr:uid="{00000000-0005-0000-0000-00000A4F0000}"/>
    <cellStyle name="Währung 2 8 2 4" xfId="3126" xr:uid="{00000000-0005-0000-0000-00000B4F0000}"/>
    <cellStyle name="Währung 2 8 2 4 2" xfId="8276" xr:uid="{00000000-0005-0000-0000-00000C4F0000}"/>
    <cellStyle name="Währung 2 8 2 5" xfId="4844" xr:uid="{00000000-0005-0000-0000-00000D4F0000}"/>
    <cellStyle name="Währung 2 8 2 5 2" xfId="9992" xr:uid="{00000000-0005-0000-0000-00000E4F0000}"/>
    <cellStyle name="Währung 2 8 2 6" xfId="6560" xr:uid="{00000000-0005-0000-0000-00000F4F0000}"/>
    <cellStyle name="Währung 2 8 3" xfId="1368" xr:uid="{00000000-0005-0000-0000-0000104F0000}"/>
    <cellStyle name="Währung 2 8 3 2" xfId="2261" xr:uid="{00000000-0005-0000-0000-0000114F0000}"/>
    <cellStyle name="Währung 2 8 3 2 2" xfId="3986" xr:uid="{00000000-0005-0000-0000-0000124F0000}"/>
    <cellStyle name="Währung 2 8 3 2 2 2" xfId="9136" xr:uid="{00000000-0005-0000-0000-0000134F0000}"/>
    <cellStyle name="Währung 2 8 3 2 3" xfId="5704" xr:uid="{00000000-0005-0000-0000-0000144F0000}"/>
    <cellStyle name="Währung 2 8 3 2 3 2" xfId="10852" xr:uid="{00000000-0005-0000-0000-0000154F0000}"/>
    <cellStyle name="Währung 2 8 3 2 4" xfId="7420" xr:uid="{00000000-0005-0000-0000-0000164F0000}"/>
    <cellStyle name="Währung 2 8 3 3" xfId="3128" xr:uid="{00000000-0005-0000-0000-0000174F0000}"/>
    <cellStyle name="Währung 2 8 3 3 2" xfId="8278" xr:uid="{00000000-0005-0000-0000-0000184F0000}"/>
    <cellStyle name="Währung 2 8 3 4" xfId="4846" xr:uid="{00000000-0005-0000-0000-0000194F0000}"/>
    <cellStyle name="Währung 2 8 3 4 2" xfId="9994" xr:uid="{00000000-0005-0000-0000-00001A4F0000}"/>
    <cellStyle name="Währung 2 8 3 5" xfId="6562" xr:uid="{00000000-0005-0000-0000-00001B4F0000}"/>
    <cellStyle name="Währung 2 8 4" xfId="1369" xr:uid="{00000000-0005-0000-0000-00001C4F0000}"/>
    <cellStyle name="Währung 2 8 4 2" xfId="2262" xr:uid="{00000000-0005-0000-0000-00001D4F0000}"/>
    <cellStyle name="Währung 2 8 4 2 2" xfId="3987" xr:uid="{00000000-0005-0000-0000-00001E4F0000}"/>
    <cellStyle name="Währung 2 8 4 2 2 2" xfId="9137" xr:uid="{00000000-0005-0000-0000-00001F4F0000}"/>
    <cellStyle name="Währung 2 8 4 2 3" xfId="5705" xr:uid="{00000000-0005-0000-0000-0000204F0000}"/>
    <cellStyle name="Währung 2 8 4 2 3 2" xfId="10853" xr:uid="{00000000-0005-0000-0000-0000214F0000}"/>
    <cellStyle name="Währung 2 8 4 2 4" xfId="7421" xr:uid="{00000000-0005-0000-0000-0000224F0000}"/>
    <cellStyle name="Währung 2 8 4 3" xfId="3129" xr:uid="{00000000-0005-0000-0000-0000234F0000}"/>
    <cellStyle name="Währung 2 8 4 3 2" xfId="8279" xr:uid="{00000000-0005-0000-0000-0000244F0000}"/>
    <cellStyle name="Währung 2 8 4 4" xfId="4847" xr:uid="{00000000-0005-0000-0000-0000254F0000}"/>
    <cellStyle name="Währung 2 8 4 4 2" xfId="9995" xr:uid="{00000000-0005-0000-0000-0000264F0000}"/>
    <cellStyle name="Währung 2 8 4 5" xfId="6563" xr:uid="{00000000-0005-0000-0000-0000274F0000}"/>
    <cellStyle name="Währung 2 8 5" xfId="2258" xr:uid="{00000000-0005-0000-0000-0000284F0000}"/>
    <cellStyle name="Währung 2 8 5 2" xfId="3983" xr:uid="{00000000-0005-0000-0000-0000294F0000}"/>
    <cellStyle name="Währung 2 8 5 2 2" xfId="9133" xr:uid="{00000000-0005-0000-0000-00002A4F0000}"/>
    <cellStyle name="Währung 2 8 5 3" xfId="5701" xr:uid="{00000000-0005-0000-0000-00002B4F0000}"/>
    <cellStyle name="Währung 2 8 5 3 2" xfId="10849" xr:uid="{00000000-0005-0000-0000-00002C4F0000}"/>
    <cellStyle name="Währung 2 8 5 4" xfId="7417" xr:uid="{00000000-0005-0000-0000-00002D4F0000}"/>
    <cellStyle name="Währung 2 8 6" xfId="3125" xr:uid="{00000000-0005-0000-0000-00002E4F0000}"/>
    <cellStyle name="Währung 2 8 6 2" xfId="8275" xr:uid="{00000000-0005-0000-0000-00002F4F0000}"/>
    <cellStyle name="Währung 2 8 7" xfId="4843" xr:uid="{00000000-0005-0000-0000-0000304F0000}"/>
    <cellStyle name="Währung 2 8 7 2" xfId="9991" xr:uid="{00000000-0005-0000-0000-0000314F0000}"/>
    <cellStyle name="Währung 2 8 8" xfId="6559" xr:uid="{00000000-0005-0000-0000-0000324F0000}"/>
    <cellStyle name="Währung 2 9" xfId="1370" xr:uid="{00000000-0005-0000-0000-0000334F0000}"/>
    <cellStyle name="Währung 2 9 2" xfId="1371" xr:uid="{00000000-0005-0000-0000-0000344F0000}"/>
    <cellStyle name="Währung 2 9 2 2" xfId="1372" xr:uid="{00000000-0005-0000-0000-0000354F0000}"/>
    <cellStyle name="Währung 2 9 2 2 2" xfId="2265" xr:uid="{00000000-0005-0000-0000-0000364F0000}"/>
    <cellStyle name="Währung 2 9 2 2 2 2" xfId="3990" xr:uid="{00000000-0005-0000-0000-0000374F0000}"/>
    <cellStyle name="Währung 2 9 2 2 2 2 2" xfId="9140" xr:uid="{00000000-0005-0000-0000-0000384F0000}"/>
    <cellStyle name="Währung 2 9 2 2 2 3" xfId="5708" xr:uid="{00000000-0005-0000-0000-0000394F0000}"/>
    <cellStyle name="Währung 2 9 2 2 2 3 2" xfId="10856" xr:uid="{00000000-0005-0000-0000-00003A4F0000}"/>
    <cellStyle name="Währung 2 9 2 2 2 4" xfId="7424" xr:uid="{00000000-0005-0000-0000-00003B4F0000}"/>
    <cellStyle name="Währung 2 9 2 2 3" xfId="3132" xr:uid="{00000000-0005-0000-0000-00003C4F0000}"/>
    <cellStyle name="Währung 2 9 2 2 3 2" xfId="8282" xr:uid="{00000000-0005-0000-0000-00003D4F0000}"/>
    <cellStyle name="Währung 2 9 2 2 4" xfId="4850" xr:uid="{00000000-0005-0000-0000-00003E4F0000}"/>
    <cellStyle name="Währung 2 9 2 2 4 2" xfId="9998" xr:uid="{00000000-0005-0000-0000-00003F4F0000}"/>
    <cellStyle name="Währung 2 9 2 2 5" xfId="6566" xr:uid="{00000000-0005-0000-0000-0000404F0000}"/>
    <cellStyle name="Währung 2 9 2 3" xfId="2264" xr:uid="{00000000-0005-0000-0000-0000414F0000}"/>
    <cellStyle name="Währung 2 9 2 3 2" xfId="3989" xr:uid="{00000000-0005-0000-0000-0000424F0000}"/>
    <cellStyle name="Währung 2 9 2 3 2 2" xfId="9139" xr:uid="{00000000-0005-0000-0000-0000434F0000}"/>
    <cellStyle name="Währung 2 9 2 3 3" xfId="5707" xr:uid="{00000000-0005-0000-0000-0000444F0000}"/>
    <cellStyle name="Währung 2 9 2 3 3 2" xfId="10855" xr:uid="{00000000-0005-0000-0000-0000454F0000}"/>
    <cellStyle name="Währung 2 9 2 3 4" xfId="7423" xr:uid="{00000000-0005-0000-0000-0000464F0000}"/>
    <cellStyle name="Währung 2 9 2 4" xfId="3131" xr:uid="{00000000-0005-0000-0000-0000474F0000}"/>
    <cellStyle name="Währung 2 9 2 4 2" xfId="8281" xr:uid="{00000000-0005-0000-0000-0000484F0000}"/>
    <cellStyle name="Währung 2 9 2 5" xfId="4849" xr:uid="{00000000-0005-0000-0000-0000494F0000}"/>
    <cellStyle name="Währung 2 9 2 5 2" xfId="9997" xr:uid="{00000000-0005-0000-0000-00004A4F0000}"/>
    <cellStyle name="Währung 2 9 2 6" xfId="6565" xr:uid="{00000000-0005-0000-0000-00004B4F0000}"/>
    <cellStyle name="Währung 2 9 3" xfId="1373" xr:uid="{00000000-0005-0000-0000-00004C4F0000}"/>
    <cellStyle name="Währung 2 9 3 2" xfId="2266" xr:uid="{00000000-0005-0000-0000-00004D4F0000}"/>
    <cellStyle name="Währung 2 9 3 2 2" xfId="3991" xr:uid="{00000000-0005-0000-0000-00004E4F0000}"/>
    <cellStyle name="Währung 2 9 3 2 2 2" xfId="9141" xr:uid="{00000000-0005-0000-0000-00004F4F0000}"/>
    <cellStyle name="Währung 2 9 3 2 3" xfId="5709" xr:uid="{00000000-0005-0000-0000-0000504F0000}"/>
    <cellStyle name="Währung 2 9 3 2 3 2" xfId="10857" xr:uid="{00000000-0005-0000-0000-0000514F0000}"/>
    <cellStyle name="Währung 2 9 3 2 4" xfId="7425" xr:uid="{00000000-0005-0000-0000-0000524F0000}"/>
    <cellStyle name="Währung 2 9 3 3" xfId="3133" xr:uid="{00000000-0005-0000-0000-0000534F0000}"/>
    <cellStyle name="Währung 2 9 3 3 2" xfId="8283" xr:uid="{00000000-0005-0000-0000-0000544F0000}"/>
    <cellStyle name="Währung 2 9 3 4" xfId="4851" xr:uid="{00000000-0005-0000-0000-0000554F0000}"/>
    <cellStyle name="Währung 2 9 3 4 2" xfId="9999" xr:uid="{00000000-0005-0000-0000-0000564F0000}"/>
    <cellStyle name="Währung 2 9 3 5" xfId="6567" xr:uid="{00000000-0005-0000-0000-0000574F0000}"/>
    <cellStyle name="Währung 2 9 4" xfId="1374" xr:uid="{00000000-0005-0000-0000-0000584F0000}"/>
    <cellStyle name="Währung 2 9 4 2" xfId="2267" xr:uid="{00000000-0005-0000-0000-0000594F0000}"/>
    <cellStyle name="Währung 2 9 4 2 2" xfId="3992" xr:uid="{00000000-0005-0000-0000-00005A4F0000}"/>
    <cellStyle name="Währung 2 9 4 2 2 2" xfId="9142" xr:uid="{00000000-0005-0000-0000-00005B4F0000}"/>
    <cellStyle name="Währung 2 9 4 2 3" xfId="5710" xr:uid="{00000000-0005-0000-0000-00005C4F0000}"/>
    <cellStyle name="Währung 2 9 4 2 3 2" xfId="10858" xr:uid="{00000000-0005-0000-0000-00005D4F0000}"/>
    <cellStyle name="Währung 2 9 4 2 4" xfId="7426" xr:uid="{00000000-0005-0000-0000-00005E4F0000}"/>
    <cellStyle name="Währung 2 9 4 3" xfId="3134" xr:uid="{00000000-0005-0000-0000-00005F4F0000}"/>
    <cellStyle name="Währung 2 9 4 3 2" xfId="8284" xr:uid="{00000000-0005-0000-0000-0000604F0000}"/>
    <cellStyle name="Währung 2 9 4 4" xfId="4852" xr:uid="{00000000-0005-0000-0000-0000614F0000}"/>
    <cellStyle name="Währung 2 9 4 4 2" xfId="10000" xr:uid="{00000000-0005-0000-0000-0000624F0000}"/>
    <cellStyle name="Währung 2 9 4 5" xfId="6568" xr:uid="{00000000-0005-0000-0000-0000634F0000}"/>
    <cellStyle name="Währung 2 9 5" xfId="2263" xr:uid="{00000000-0005-0000-0000-0000644F0000}"/>
    <cellStyle name="Währung 2 9 5 2" xfId="3988" xr:uid="{00000000-0005-0000-0000-0000654F0000}"/>
    <cellStyle name="Währung 2 9 5 2 2" xfId="9138" xr:uid="{00000000-0005-0000-0000-0000664F0000}"/>
    <cellStyle name="Währung 2 9 5 3" xfId="5706" xr:uid="{00000000-0005-0000-0000-0000674F0000}"/>
    <cellStyle name="Währung 2 9 5 3 2" xfId="10854" xr:uid="{00000000-0005-0000-0000-0000684F0000}"/>
    <cellStyle name="Währung 2 9 5 4" xfId="7422" xr:uid="{00000000-0005-0000-0000-0000694F0000}"/>
    <cellStyle name="Währung 2 9 6" xfId="3130" xr:uid="{00000000-0005-0000-0000-00006A4F0000}"/>
    <cellStyle name="Währung 2 9 6 2" xfId="8280" xr:uid="{00000000-0005-0000-0000-00006B4F0000}"/>
    <cellStyle name="Währung 2 9 7" xfId="4848" xr:uid="{00000000-0005-0000-0000-00006C4F0000}"/>
    <cellStyle name="Währung 2 9 7 2" xfId="9996" xr:uid="{00000000-0005-0000-0000-00006D4F0000}"/>
    <cellStyle name="Währung 2 9 8" xfId="6564" xr:uid="{00000000-0005-0000-0000-00006E4F0000}"/>
    <cellStyle name="Warnender Text 2" xfId="1375" xr:uid="{00000000-0005-0000-0000-00006F4F0000}"/>
    <cellStyle name="Zelle überprüfen 2" xfId="1376" xr:uid="{00000000-0005-0000-0000-0000704F0000}"/>
  </cellStyles>
  <dxfs count="0"/>
  <tableStyles count="0" defaultTableStyle="TableStyleMedium2" defaultPivotStyle="PivotStyleLight16"/>
  <colors>
    <mruColors>
      <color rgb="FFA9D18E"/>
      <color rgb="FFEFDECD"/>
      <color rgb="FF7F7F7F"/>
      <color rgb="FFFCE4D6"/>
      <color rgb="FF6C84B5"/>
      <color rgb="FF7C9E78"/>
      <color rgb="FF61775E"/>
      <color rgb="FF3F3F3F"/>
      <color rgb="FFC5E0B2"/>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97095565369825E-2"/>
          <c:y val="0.32372433663790384"/>
          <c:w val="0.94411608956052728"/>
          <c:h val="0.56442592186605034"/>
        </c:manualLayout>
      </c:layout>
      <c:barChart>
        <c:barDir val="col"/>
        <c:grouping val="clustered"/>
        <c:varyColors val="0"/>
        <c:ser>
          <c:idx val="0"/>
          <c:order val="0"/>
          <c:tx>
            <c:strRef>
              <c:f>Codierung!$I$14</c:f>
              <c:strCache>
                <c:ptCount val="1"/>
                <c:pt idx="0">
                  <c:v>bio</c:v>
                </c:pt>
              </c:strCache>
            </c:strRef>
          </c:tx>
          <c:spPr>
            <a:solidFill>
              <a:srgbClr val="92D050"/>
            </a:solidFill>
            <a:ln>
              <a:noFill/>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Codierung!$N$24:$N$30</c:f>
              <c:strCache>
                <c:ptCount val="7"/>
                <c:pt idx="0">
                  <c:v>Kartoffeln</c:v>
                </c:pt>
                <c:pt idx="1">
                  <c:v>Gemüse</c:v>
                </c:pt>
                <c:pt idx="2">
                  <c:v>Mehl</c:v>
                </c:pt>
                <c:pt idx="3">
                  <c:v>Früchte</c:v>
                </c:pt>
                <c:pt idx="4">
                  <c:v>Fleisch und Fleischprodukte</c:v>
                </c:pt>
                <c:pt idx="5">
                  <c:v>Milch und Milchprodukte</c:v>
                </c:pt>
                <c:pt idx="6">
                  <c:v>Eier</c:v>
                </c:pt>
              </c:strCache>
            </c:strRef>
          </c:cat>
          <c:val>
            <c:numRef>
              <c:f>Codierung!$P$24:$P$30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B81-49AF-89A8-23AA6440C0E7}"/>
            </c:ext>
          </c:extLst>
        </c:ser>
        <c:ser>
          <c:idx val="1"/>
          <c:order val="1"/>
          <c:tx>
            <c:strRef>
              <c:f>Codierung!$I$16</c:f>
              <c:strCache>
                <c:ptCount val="1"/>
                <c:pt idx="0">
                  <c:v>nicht-bio</c:v>
                </c:pt>
              </c:strCache>
            </c:strRef>
          </c:tx>
          <c:spPr>
            <a:solidFill>
              <a:schemeClr val="bg1">
                <a:lumMod val="75000"/>
              </a:schemeClr>
            </a:solidFill>
            <a:ln>
              <a:noFill/>
            </a:ln>
            <a:effectLst/>
          </c:spPr>
          <c:invertIfNegative val="0"/>
          <c:dLbls>
            <c:dLbl>
              <c:idx val="3"/>
              <c:layout>
                <c:manualLayout>
                  <c:x val="-9.6966668618739853E-17"/>
                  <c:y val="-2.42424242424243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81-49AF-89A8-23AA6440C0E7}"/>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Codierung!$N$24:$N$30</c:f>
              <c:strCache>
                <c:ptCount val="7"/>
                <c:pt idx="0">
                  <c:v>Kartoffeln</c:v>
                </c:pt>
                <c:pt idx="1">
                  <c:v>Gemüse</c:v>
                </c:pt>
                <c:pt idx="2">
                  <c:v>Mehl</c:v>
                </c:pt>
                <c:pt idx="3">
                  <c:v>Früchte</c:v>
                </c:pt>
                <c:pt idx="4">
                  <c:v>Fleisch und Fleischprodukte</c:v>
                </c:pt>
                <c:pt idx="5">
                  <c:v>Milch und Milchprodukte</c:v>
                </c:pt>
                <c:pt idx="6">
                  <c:v>Eier</c:v>
                </c:pt>
              </c:strCache>
            </c:strRef>
          </c:cat>
          <c:val>
            <c:numRef>
              <c:f>Codierung!$Q$24:$Q$30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EB81-49AF-89A8-23AA6440C0E7}"/>
            </c:ext>
          </c:extLst>
        </c:ser>
        <c:dLbls>
          <c:showLegendKey val="0"/>
          <c:showVal val="0"/>
          <c:showCatName val="0"/>
          <c:showSerName val="0"/>
          <c:showPercent val="0"/>
          <c:showBubbleSize val="0"/>
        </c:dLbls>
        <c:gapWidth val="30"/>
        <c:axId val="506721928"/>
        <c:axId val="506722320"/>
      </c:barChart>
      <c:lineChart>
        <c:grouping val="standard"/>
        <c:varyColors val="0"/>
        <c:ser>
          <c:idx val="2"/>
          <c:order val="2"/>
          <c:tx>
            <c:strRef>
              <c:f>Codierung!$I$10</c:f>
              <c:strCache>
                <c:ptCount val="1"/>
                <c:pt idx="0">
                  <c:v>%-∆ Bio / Nicht-Bio 2017</c:v>
                </c:pt>
              </c:strCache>
            </c:strRef>
          </c:tx>
          <c:spPr>
            <a:ln w="25400" cap="rnd">
              <a:noFill/>
              <a:round/>
            </a:ln>
            <a:effectLst/>
          </c:spPr>
          <c:marker>
            <c:symbol val="triangle"/>
            <c:size val="8"/>
            <c:spPr>
              <a:solidFill>
                <a:srgbClr val="FF0000"/>
              </a:solidFill>
              <a:ln w="44450">
                <a:noFill/>
              </a:ln>
              <a:effectLst/>
            </c:spPr>
          </c:marker>
          <c:dLbls>
            <c:dLbl>
              <c:idx val="3"/>
              <c:layout>
                <c:manualLayout>
                  <c:x val="-4.7328020303680628E-2"/>
                  <c:y val="-3.20661157024794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81-49AF-89A8-23AA6440C0E7}"/>
                </c:ext>
              </c:extLst>
            </c:dLbl>
            <c:dLbl>
              <c:idx val="4"/>
              <c:layout>
                <c:manualLayout>
                  <c:x val="-5.5261748477078286E-2"/>
                  <c:y val="-2.98622589531680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81-49AF-89A8-23AA6440C0E7}"/>
                </c:ext>
              </c:extLst>
            </c:dLbl>
            <c:numFmt formatCode="0.0\ %"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Codierung!$N$24:$N$30</c:f>
              <c:strCache>
                <c:ptCount val="7"/>
                <c:pt idx="0">
                  <c:v>Kartoffeln</c:v>
                </c:pt>
                <c:pt idx="1">
                  <c:v>Gemüse</c:v>
                </c:pt>
                <c:pt idx="2">
                  <c:v>Mehl</c:v>
                </c:pt>
                <c:pt idx="3">
                  <c:v>Früchte</c:v>
                </c:pt>
                <c:pt idx="4">
                  <c:v>Fleisch und Fleischprodukte</c:v>
                </c:pt>
                <c:pt idx="5">
                  <c:v>Milch und Milchprodukte</c:v>
                </c:pt>
                <c:pt idx="6">
                  <c:v>Eier</c:v>
                </c:pt>
              </c:strCache>
            </c:strRef>
          </c:cat>
          <c:val>
            <c:numRef>
              <c:f>Codierung!$R$24:$R$30</c:f>
              <c:numCache>
                <c:formatCode>0.0\ %</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5-EB81-49AF-89A8-23AA6440C0E7}"/>
            </c:ext>
          </c:extLst>
        </c:ser>
        <c:dLbls>
          <c:showLegendKey val="0"/>
          <c:showVal val="0"/>
          <c:showCatName val="0"/>
          <c:showSerName val="0"/>
          <c:showPercent val="0"/>
          <c:showBubbleSize val="0"/>
        </c:dLbls>
        <c:marker val="1"/>
        <c:smooth val="0"/>
        <c:axId val="506723104"/>
        <c:axId val="506722712"/>
      </c:lineChart>
      <c:catAx>
        <c:axId val="506721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506722320"/>
        <c:crosses val="autoZero"/>
        <c:auto val="1"/>
        <c:lblAlgn val="ctr"/>
        <c:lblOffset val="100"/>
        <c:noMultiLvlLbl val="0"/>
      </c:catAx>
      <c:valAx>
        <c:axId val="506722320"/>
        <c:scaling>
          <c:orientation val="minMax"/>
          <c:max val="80"/>
          <c:min val="0"/>
        </c:scaling>
        <c:delete val="0"/>
        <c:axPos val="l"/>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6721928"/>
        <c:crosses val="autoZero"/>
        <c:crossBetween val="between"/>
        <c:majorUnit val="10"/>
        <c:minorUnit val="2"/>
      </c:valAx>
      <c:valAx>
        <c:axId val="506722712"/>
        <c:scaling>
          <c:orientation val="minMax"/>
          <c:max val="1.3"/>
          <c:min val="-0.75000000000000011"/>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6723104"/>
        <c:crosses val="max"/>
        <c:crossBetween val="between"/>
        <c:majorUnit val="0.2"/>
        <c:minorUnit val="4.0000000000000008E-2"/>
      </c:valAx>
      <c:catAx>
        <c:axId val="506723104"/>
        <c:scaling>
          <c:orientation val="minMax"/>
        </c:scaling>
        <c:delete val="1"/>
        <c:axPos val="b"/>
        <c:numFmt formatCode="General" sourceLinked="1"/>
        <c:majorTickMark val="out"/>
        <c:minorTickMark val="none"/>
        <c:tickLblPos val="nextTo"/>
        <c:crossAx val="506722712"/>
        <c:crosses val="autoZero"/>
        <c:auto val="1"/>
        <c:lblAlgn val="ctr"/>
        <c:lblOffset val="100"/>
        <c:noMultiLvlLbl val="0"/>
      </c:catAx>
      <c:spPr>
        <a:noFill/>
        <a:ln>
          <a:noFill/>
        </a:ln>
        <a:effectLst/>
      </c:spPr>
    </c:plotArea>
    <c:legend>
      <c:legendPos val="b"/>
      <c:layout>
        <c:manualLayout>
          <c:xMode val="edge"/>
          <c:yMode val="edge"/>
          <c:x val="0.46196953864850077"/>
          <c:y val="0.12947103099715843"/>
          <c:w val="0.24638473958838736"/>
          <c:h val="0.15033995755725729"/>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br>
              <a:rPr lang="en-US" sz="1600"/>
            </a:br>
            <a:endParaRPr lang="en-US" sz="1600"/>
          </a:p>
        </c:rich>
      </c:tx>
      <c:layout>
        <c:manualLayout>
          <c:xMode val="edge"/>
          <c:yMode val="edge"/>
          <c:x val="0.18133820714100046"/>
          <c:y val="5.2855462032763147E-4"/>
        </c:manualLayout>
      </c:layout>
      <c:overlay val="0"/>
    </c:title>
    <c:autoTitleDeleted val="0"/>
    <c:plotArea>
      <c:layout>
        <c:manualLayout>
          <c:layoutTarget val="inner"/>
          <c:xMode val="edge"/>
          <c:yMode val="edge"/>
          <c:x val="3.7879083613664766E-2"/>
          <c:y val="0.40528807026807806"/>
          <c:w val="0.93896385270326954"/>
          <c:h val="0.32363358661083441"/>
        </c:manualLayout>
      </c:layout>
      <c:barChart>
        <c:barDir val="col"/>
        <c:grouping val="clustered"/>
        <c:varyColors val="0"/>
        <c:ser>
          <c:idx val="3"/>
          <c:order val="1"/>
          <c:tx>
            <c:strRef>
              <c:f>'Milch Daten'!$E$19:$F$19</c:f>
              <c:strCache>
                <c:ptCount val="1"/>
                <c:pt idx="0">
                  <c:v>Differenz</c:v>
                </c:pt>
              </c:strCache>
            </c:strRef>
          </c:tx>
          <c:spPr>
            <a:solidFill>
              <a:sysClr val="window" lastClr="FFFFFF">
                <a:lumMod val="75000"/>
              </a:sysClr>
            </a:solidFill>
            <a:ln>
              <a:noFill/>
            </a:ln>
          </c:spPr>
          <c:invertIfNegative val="0"/>
          <c:dLbls>
            <c:spPr>
              <a:noFill/>
              <a:ln>
                <a:noFill/>
              </a:ln>
              <a:effectLst/>
            </c:spPr>
            <c:txPr>
              <a:bodyPr rot="-5400000" vert="horz" wrap="square" lIns="38100" tIns="19050" rIns="38100" bIns="19050" anchor="ctr">
                <a:spAutoFit/>
              </a:bodyPr>
              <a:lstStyle/>
              <a:p>
                <a:pPr>
                  <a:defRPr sz="800">
                    <a:solidFill>
                      <a:schemeClr val="tx1"/>
                    </a:solidFill>
                  </a:defRPr>
                </a:pPr>
                <a:endParaRPr lang="de-D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'Milch Daten'!$B$25:$B$50</c:f>
              <c:numCache>
                <c:formatCode>mm\ yyyy</c:formatCode>
                <c:ptCount val="26"/>
                <c:pt idx="0">
                  <c:v>46174</c:v>
                </c:pt>
                <c:pt idx="1">
                  <c:v>46143</c:v>
                </c:pt>
                <c:pt idx="2">
                  <c:v>46113</c:v>
                </c:pt>
                <c:pt idx="3">
                  <c:v>46082</c:v>
                </c:pt>
                <c:pt idx="4">
                  <c:v>46054</c:v>
                </c:pt>
                <c:pt idx="5">
                  <c:v>46023</c:v>
                </c:pt>
                <c:pt idx="6">
                  <c:v>45992</c:v>
                </c:pt>
                <c:pt idx="7">
                  <c:v>45962</c:v>
                </c:pt>
                <c:pt idx="8">
                  <c:v>45931</c:v>
                </c:pt>
                <c:pt idx="9">
                  <c:v>45901</c:v>
                </c:pt>
                <c:pt idx="10">
                  <c:v>45870</c:v>
                </c:pt>
                <c:pt idx="11">
                  <c:v>45839</c:v>
                </c:pt>
                <c:pt idx="12">
                  <c:v>45809</c:v>
                </c:pt>
                <c:pt idx="13">
                  <c:v>45778</c:v>
                </c:pt>
                <c:pt idx="14">
                  <c:v>45748</c:v>
                </c:pt>
                <c:pt idx="15">
                  <c:v>45717</c:v>
                </c:pt>
                <c:pt idx="16">
                  <c:v>45689</c:v>
                </c:pt>
                <c:pt idx="17">
                  <c:v>45658</c:v>
                </c:pt>
                <c:pt idx="18">
                  <c:v>45627</c:v>
                </c:pt>
                <c:pt idx="19">
                  <c:v>45597</c:v>
                </c:pt>
                <c:pt idx="20">
                  <c:v>45566</c:v>
                </c:pt>
                <c:pt idx="21">
                  <c:v>45536</c:v>
                </c:pt>
                <c:pt idx="22">
                  <c:v>45505</c:v>
                </c:pt>
                <c:pt idx="23">
                  <c:v>45474</c:v>
                </c:pt>
                <c:pt idx="24">
                  <c:v>45444</c:v>
                </c:pt>
                <c:pt idx="25">
                  <c:v>45413</c:v>
                </c:pt>
              </c:numCache>
            </c:numRef>
          </c:cat>
          <c:val>
            <c:numRef>
              <c:f>'Milch Daten'!$E$25:$E$50</c:f>
              <c:numCache>
                <c:formatCode>0.00</c:formatCode>
                <c:ptCount val="26"/>
                <c:pt idx="0">
                  <c:v>21.258085842471587</c:v>
                </c:pt>
                <c:pt idx="1">
                  <c:v>19.405500000000004</c:v>
                </c:pt>
                <c:pt idx="2">
                  <c:v>20.044499999999999</c:v>
                </c:pt>
                <c:pt idx="3">
                  <c:v>19.609200000000001</c:v>
                </c:pt>
                <c:pt idx="4">
                  <c:v>21.844924564154013</c:v>
                </c:pt>
                <c:pt idx="5">
                  <c:v>20.992230204929697</c:v>
                </c:pt>
                <c:pt idx="6">
                  <c:v>19.3829938209403</c:v>
                </c:pt>
                <c:pt idx="7">
                  <c:v>19.212985723572089</c:v>
                </c:pt>
                <c:pt idx="8">
                  <c:v>20.97923458108869</c:v>
                </c:pt>
                <c:pt idx="9">
                  <c:v>21.8144368413747</c:v>
                </c:pt>
                <c:pt idx="10">
                  <c:v>21.876622551219299</c:v>
                </c:pt>
                <c:pt idx="11">
                  <c:v>22.212190474384499</c:v>
                </c:pt>
                <c:pt idx="12">
                  <c:v>19.597427673912904</c:v>
                </c:pt>
                <c:pt idx="13">
                  <c:v>16.732367276115795</c:v>
                </c:pt>
                <c:pt idx="14">
                  <c:v>16.543788079317196</c:v>
                </c:pt>
                <c:pt idx="15">
                  <c:v>16.157653818561997</c:v>
                </c:pt>
                <c:pt idx="16">
                  <c:v>17.767505085144194</c:v>
                </c:pt>
                <c:pt idx="17">
                  <c:v>19.016705433309099</c:v>
                </c:pt>
                <c:pt idx="18">
                  <c:v>19.460052679931991</c:v>
                </c:pt>
                <c:pt idx="19">
                  <c:v>20.134042129073592</c:v>
                </c:pt>
                <c:pt idx="20">
                  <c:v>22.118533236845707</c:v>
                </c:pt>
                <c:pt idx="21">
                  <c:v>22.616300098086299</c:v>
                </c:pt>
                <c:pt idx="22">
                  <c:v>23.028410048255509</c:v>
                </c:pt>
                <c:pt idx="23">
                  <c:v>22.297778253671396</c:v>
                </c:pt>
                <c:pt idx="24">
                  <c:v>18.005248752327404</c:v>
                </c:pt>
                <c:pt idx="25">
                  <c:v>15.661786076787294</c:v>
                </c:pt>
              </c:numCache>
            </c:numRef>
          </c:val>
          <c:extLst>
            <c:ext xmlns:c16="http://schemas.microsoft.com/office/drawing/2014/chart" uri="{C3380CC4-5D6E-409C-BE32-E72D297353CC}">
              <c16:uniqueId val="{00000001-32AE-4CC2-969D-66AAA0C41305}"/>
            </c:ext>
          </c:extLst>
        </c:ser>
        <c:dLbls>
          <c:showLegendKey val="0"/>
          <c:showVal val="0"/>
          <c:showCatName val="0"/>
          <c:showSerName val="0"/>
          <c:showPercent val="0"/>
          <c:showBubbleSize val="0"/>
        </c:dLbls>
        <c:gapWidth val="80"/>
        <c:axId val="226032504"/>
        <c:axId val="226032896"/>
      </c:barChart>
      <c:lineChart>
        <c:grouping val="standard"/>
        <c:varyColors val="0"/>
        <c:ser>
          <c:idx val="1"/>
          <c:order val="0"/>
          <c:tx>
            <c:strRef>
              <c:f>'Milch Daten'!$D$19</c:f>
              <c:strCache>
                <c:ptCount val="1"/>
                <c:pt idx="0">
                  <c:v>nicht-bio</c:v>
                </c:pt>
              </c:strCache>
            </c:strRef>
          </c:tx>
          <c:spPr>
            <a:ln>
              <a:solidFill>
                <a:srgbClr val="5B9BD5">
                  <a:lumMod val="40000"/>
                  <a:lumOff val="60000"/>
                </a:srgbClr>
              </a:solidFill>
            </a:ln>
          </c:spPr>
          <c:marker>
            <c:spPr>
              <a:solidFill>
                <a:srgbClr val="5B9BD5">
                  <a:lumMod val="40000"/>
                  <a:lumOff val="60000"/>
                </a:srgbClr>
              </a:solidFill>
              <a:ln>
                <a:solidFill>
                  <a:srgbClr val="5B9BD5">
                    <a:lumMod val="40000"/>
                    <a:lumOff val="60000"/>
                  </a:srgbClr>
                </a:solidFill>
              </a:ln>
            </c:spPr>
          </c:marker>
          <c:dLbls>
            <c:spPr>
              <a:noFill/>
              <a:ln>
                <a:noFill/>
              </a:ln>
              <a:effectLst/>
            </c:spPr>
            <c:txPr>
              <a:bodyPr rot="-5400000" vert="horz" wrap="square" lIns="38100" tIns="19050" rIns="38100" bIns="19050" anchor="ctr">
                <a:spAutoFit/>
              </a:bodyPr>
              <a:lstStyle/>
              <a:p>
                <a:pPr>
                  <a:defRPr sz="800">
                    <a:solidFill>
                      <a:schemeClr val="tx1"/>
                    </a:solidFill>
                  </a:defRPr>
                </a:pPr>
                <a:endParaRPr lang="de-DE"/>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'Milch Daten'!$B$25:$B$50</c:f>
              <c:numCache>
                <c:formatCode>mm\ yyyy</c:formatCode>
                <c:ptCount val="26"/>
                <c:pt idx="0">
                  <c:v>46174</c:v>
                </c:pt>
                <c:pt idx="1">
                  <c:v>46143</c:v>
                </c:pt>
                <c:pt idx="2">
                  <c:v>46113</c:v>
                </c:pt>
                <c:pt idx="3">
                  <c:v>46082</c:v>
                </c:pt>
                <c:pt idx="4">
                  <c:v>46054</c:v>
                </c:pt>
                <c:pt idx="5">
                  <c:v>46023</c:v>
                </c:pt>
                <c:pt idx="6">
                  <c:v>45992</c:v>
                </c:pt>
                <c:pt idx="7">
                  <c:v>45962</c:v>
                </c:pt>
                <c:pt idx="8">
                  <c:v>45931</c:v>
                </c:pt>
                <c:pt idx="9">
                  <c:v>45901</c:v>
                </c:pt>
                <c:pt idx="10">
                  <c:v>45870</c:v>
                </c:pt>
                <c:pt idx="11">
                  <c:v>45839</c:v>
                </c:pt>
                <c:pt idx="12">
                  <c:v>45809</c:v>
                </c:pt>
                <c:pt idx="13">
                  <c:v>45778</c:v>
                </c:pt>
                <c:pt idx="14">
                  <c:v>45748</c:v>
                </c:pt>
                <c:pt idx="15">
                  <c:v>45717</c:v>
                </c:pt>
                <c:pt idx="16">
                  <c:v>45689</c:v>
                </c:pt>
                <c:pt idx="17">
                  <c:v>45658</c:v>
                </c:pt>
                <c:pt idx="18">
                  <c:v>45627</c:v>
                </c:pt>
                <c:pt idx="19">
                  <c:v>45597</c:v>
                </c:pt>
                <c:pt idx="20">
                  <c:v>45566</c:v>
                </c:pt>
                <c:pt idx="21">
                  <c:v>45536</c:v>
                </c:pt>
                <c:pt idx="22">
                  <c:v>45505</c:v>
                </c:pt>
                <c:pt idx="23">
                  <c:v>45474</c:v>
                </c:pt>
                <c:pt idx="24">
                  <c:v>45444</c:v>
                </c:pt>
                <c:pt idx="25">
                  <c:v>45413</c:v>
                </c:pt>
              </c:numCache>
            </c:numRef>
          </c:cat>
          <c:val>
            <c:numRef>
              <c:f>'Milch Daten'!$D$25:$D$50</c:f>
              <c:numCache>
                <c:formatCode>0.00</c:formatCode>
                <c:ptCount val="26"/>
                <c:pt idx="0">
                  <c:v>70.509600000000006</c:v>
                </c:pt>
                <c:pt idx="1">
                  <c:v>66.378799999999998</c:v>
                </c:pt>
                <c:pt idx="2">
                  <c:v>66.047300000000007</c:v>
                </c:pt>
                <c:pt idx="3">
                  <c:v>66.768100000000004</c:v>
                </c:pt>
                <c:pt idx="4">
                  <c:v>67.704170345480094</c:v>
                </c:pt>
                <c:pt idx="5">
                  <c:v>72.621879439779605</c:v>
                </c:pt>
                <c:pt idx="6">
                  <c:v>74.001972043698601</c:v>
                </c:pt>
                <c:pt idx="7">
                  <c:v>75.161188701733906</c:v>
                </c:pt>
                <c:pt idx="8">
                  <c:v>78.074170651381806</c:v>
                </c:pt>
                <c:pt idx="9">
                  <c:v>78.468478424456293</c:v>
                </c:pt>
                <c:pt idx="10">
                  <c:v>78.045342638766499</c:v>
                </c:pt>
                <c:pt idx="11">
                  <c:v>76.585764341873102</c:v>
                </c:pt>
                <c:pt idx="12">
                  <c:v>74.083171812972495</c:v>
                </c:pt>
                <c:pt idx="13">
                  <c:v>71.458028626254205</c:v>
                </c:pt>
                <c:pt idx="14">
                  <c:v>71.743335349577606</c:v>
                </c:pt>
                <c:pt idx="15">
                  <c:v>72.521190090049899</c:v>
                </c:pt>
                <c:pt idx="16">
                  <c:v>73.655606281003699</c:v>
                </c:pt>
                <c:pt idx="17">
                  <c:v>75.941826881965795</c:v>
                </c:pt>
                <c:pt idx="18">
                  <c:v>75.609794238626904</c:v>
                </c:pt>
                <c:pt idx="19">
                  <c:v>75.347338614542807</c:v>
                </c:pt>
                <c:pt idx="20">
                  <c:v>77.228862918099097</c:v>
                </c:pt>
                <c:pt idx="21">
                  <c:v>77.317475614455603</c:v>
                </c:pt>
                <c:pt idx="22">
                  <c:v>75.991016390485697</c:v>
                </c:pt>
                <c:pt idx="23">
                  <c:v>75.919099092248999</c:v>
                </c:pt>
                <c:pt idx="24">
                  <c:v>72.497379710576098</c:v>
                </c:pt>
                <c:pt idx="25">
                  <c:v>69.847567020067103</c:v>
                </c:pt>
              </c:numCache>
            </c:numRef>
          </c:val>
          <c:smooth val="0"/>
          <c:extLst>
            <c:ext xmlns:c16="http://schemas.microsoft.com/office/drawing/2014/chart" uri="{C3380CC4-5D6E-409C-BE32-E72D297353CC}">
              <c16:uniqueId val="{00000000-6E94-42BD-A0C8-00F7313B2ABC}"/>
            </c:ext>
          </c:extLst>
        </c:ser>
        <c:ser>
          <c:idx val="0"/>
          <c:order val="2"/>
          <c:tx>
            <c:strRef>
              <c:f>'Milch Daten'!$C$19</c:f>
              <c:strCache>
                <c:ptCount val="1"/>
                <c:pt idx="0">
                  <c:v>bio</c:v>
                </c:pt>
              </c:strCache>
            </c:strRef>
          </c:tx>
          <c:spPr>
            <a:ln>
              <a:solidFill>
                <a:srgbClr val="5B9BD5">
                  <a:lumMod val="75000"/>
                </a:srgbClr>
              </a:solidFill>
            </a:ln>
          </c:spPr>
          <c:marker>
            <c:spPr>
              <a:solidFill>
                <a:srgbClr val="5B9BD5">
                  <a:lumMod val="75000"/>
                </a:srgbClr>
              </a:solidFill>
              <a:ln>
                <a:solidFill>
                  <a:srgbClr val="5B9BD5">
                    <a:lumMod val="75000"/>
                  </a:srgbClr>
                </a:solidFill>
              </a:ln>
            </c:spPr>
          </c:marker>
          <c:dLbls>
            <c:spPr>
              <a:noFill/>
              <a:ln>
                <a:noFill/>
              </a:ln>
              <a:effectLst/>
            </c:spPr>
            <c:txPr>
              <a:bodyPr rot="-5400000" vert="horz" wrap="square" lIns="38100" tIns="19050" rIns="38100" bIns="19050" anchor="ctr">
                <a:spAutoFit/>
              </a:bodyPr>
              <a:lstStyle/>
              <a:p>
                <a:pPr>
                  <a:defRPr sz="800">
                    <a:solidFill>
                      <a:schemeClr val="tx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'Milch Daten'!$B$25:$B$50</c:f>
              <c:numCache>
                <c:formatCode>mm\ yyyy</c:formatCode>
                <c:ptCount val="26"/>
                <c:pt idx="0">
                  <c:v>46174</c:v>
                </c:pt>
                <c:pt idx="1">
                  <c:v>46143</c:v>
                </c:pt>
                <c:pt idx="2">
                  <c:v>46113</c:v>
                </c:pt>
                <c:pt idx="3">
                  <c:v>46082</c:v>
                </c:pt>
                <c:pt idx="4">
                  <c:v>46054</c:v>
                </c:pt>
                <c:pt idx="5">
                  <c:v>46023</c:v>
                </c:pt>
                <c:pt idx="6">
                  <c:v>45992</c:v>
                </c:pt>
                <c:pt idx="7">
                  <c:v>45962</c:v>
                </c:pt>
                <c:pt idx="8">
                  <c:v>45931</c:v>
                </c:pt>
                <c:pt idx="9">
                  <c:v>45901</c:v>
                </c:pt>
                <c:pt idx="10">
                  <c:v>45870</c:v>
                </c:pt>
                <c:pt idx="11">
                  <c:v>45839</c:v>
                </c:pt>
                <c:pt idx="12">
                  <c:v>45809</c:v>
                </c:pt>
                <c:pt idx="13">
                  <c:v>45778</c:v>
                </c:pt>
                <c:pt idx="14">
                  <c:v>45748</c:v>
                </c:pt>
                <c:pt idx="15">
                  <c:v>45717</c:v>
                </c:pt>
                <c:pt idx="16">
                  <c:v>45689</c:v>
                </c:pt>
                <c:pt idx="17">
                  <c:v>45658</c:v>
                </c:pt>
                <c:pt idx="18">
                  <c:v>45627</c:v>
                </c:pt>
                <c:pt idx="19">
                  <c:v>45597</c:v>
                </c:pt>
                <c:pt idx="20">
                  <c:v>45566</c:v>
                </c:pt>
                <c:pt idx="21">
                  <c:v>45536</c:v>
                </c:pt>
                <c:pt idx="22">
                  <c:v>45505</c:v>
                </c:pt>
                <c:pt idx="23">
                  <c:v>45474</c:v>
                </c:pt>
                <c:pt idx="24">
                  <c:v>45444</c:v>
                </c:pt>
                <c:pt idx="25">
                  <c:v>45413</c:v>
                </c:pt>
              </c:numCache>
            </c:numRef>
          </c:cat>
          <c:val>
            <c:numRef>
              <c:f>'Milch Daten'!$C$25:$C$50</c:f>
              <c:numCache>
                <c:formatCode>0.00</c:formatCode>
                <c:ptCount val="26"/>
                <c:pt idx="0">
                  <c:v>91.767685842471593</c:v>
                </c:pt>
                <c:pt idx="1">
                  <c:v>85.784300000000002</c:v>
                </c:pt>
                <c:pt idx="2">
                  <c:v>86.091800000000006</c:v>
                </c:pt>
                <c:pt idx="3">
                  <c:v>86.377300000000005</c:v>
                </c:pt>
                <c:pt idx="4">
                  <c:v>89.549094909634107</c:v>
                </c:pt>
                <c:pt idx="5">
                  <c:v>93.614109644709302</c:v>
                </c:pt>
                <c:pt idx="6">
                  <c:v>93.3849658646389</c:v>
                </c:pt>
                <c:pt idx="7">
                  <c:v>94.374174425305995</c:v>
                </c:pt>
                <c:pt idx="8">
                  <c:v>99.053405232470496</c:v>
                </c:pt>
                <c:pt idx="9">
                  <c:v>100.28291526583099</c:v>
                </c:pt>
                <c:pt idx="10">
                  <c:v>99.921965189985798</c:v>
                </c:pt>
                <c:pt idx="11">
                  <c:v>98.797954816257601</c:v>
                </c:pt>
                <c:pt idx="12">
                  <c:v>93.680599486885399</c:v>
                </c:pt>
                <c:pt idx="13">
                  <c:v>88.19039590237</c:v>
                </c:pt>
                <c:pt idx="14">
                  <c:v>88.287123428894802</c:v>
                </c:pt>
                <c:pt idx="15">
                  <c:v>88.678843908611896</c:v>
                </c:pt>
                <c:pt idx="16">
                  <c:v>91.423111366147893</c:v>
                </c:pt>
                <c:pt idx="17">
                  <c:v>94.958532315274894</c:v>
                </c:pt>
                <c:pt idx="18">
                  <c:v>95.069846918558895</c:v>
                </c:pt>
                <c:pt idx="19">
                  <c:v>95.481380743616398</c:v>
                </c:pt>
                <c:pt idx="20">
                  <c:v>99.347396154944803</c:v>
                </c:pt>
                <c:pt idx="21">
                  <c:v>99.933775712541902</c:v>
                </c:pt>
                <c:pt idx="22">
                  <c:v>99.019426438741206</c:v>
                </c:pt>
                <c:pt idx="23">
                  <c:v>98.216877345920395</c:v>
                </c:pt>
                <c:pt idx="24">
                  <c:v>90.502628462903502</c:v>
                </c:pt>
                <c:pt idx="25">
                  <c:v>85.509353096854397</c:v>
                </c:pt>
              </c:numCache>
            </c:numRef>
          </c:val>
          <c:smooth val="0"/>
          <c:extLst>
            <c:ext xmlns:c16="http://schemas.microsoft.com/office/drawing/2014/chart" uri="{C3380CC4-5D6E-409C-BE32-E72D297353CC}">
              <c16:uniqueId val="{00000001-6E94-42BD-A0C8-00F7313B2ABC}"/>
            </c:ext>
          </c:extLst>
        </c:ser>
        <c:dLbls>
          <c:showLegendKey val="0"/>
          <c:showVal val="0"/>
          <c:showCatName val="0"/>
          <c:showSerName val="0"/>
          <c:showPercent val="0"/>
          <c:showBubbleSize val="0"/>
        </c:dLbls>
        <c:marker val="1"/>
        <c:smooth val="0"/>
        <c:axId val="226032504"/>
        <c:axId val="226032896"/>
      </c:lineChart>
      <c:dateAx>
        <c:axId val="226032504"/>
        <c:scaling>
          <c:orientation val="minMax"/>
        </c:scaling>
        <c:delete val="0"/>
        <c:axPos val="b"/>
        <c:numFmt formatCode="mm\ yyyy" sourceLinked="0"/>
        <c:majorTickMark val="out"/>
        <c:minorTickMark val="none"/>
        <c:tickLblPos val="nextTo"/>
        <c:txPr>
          <a:bodyPr rot="-5400000" vert="horz"/>
          <a:lstStyle/>
          <a:p>
            <a:pPr>
              <a:defRPr sz="900">
                <a:solidFill>
                  <a:schemeClr val="tx1"/>
                </a:solidFill>
                <a:latin typeface="Arial" panose="020B0604020202020204" pitchFamily="34" charset="0"/>
                <a:cs typeface="Arial" panose="020B0604020202020204" pitchFamily="34" charset="0"/>
              </a:defRPr>
            </a:pPr>
            <a:endParaRPr lang="de-DE"/>
          </a:p>
        </c:txPr>
        <c:crossAx val="226032896"/>
        <c:crosses val="autoZero"/>
        <c:auto val="1"/>
        <c:lblOffset val="100"/>
        <c:baseTimeUnit val="months"/>
        <c:majorUnit val="1"/>
      </c:dateAx>
      <c:valAx>
        <c:axId val="226032896"/>
        <c:scaling>
          <c:orientation val="minMax"/>
          <c:min val="0"/>
        </c:scaling>
        <c:delete val="0"/>
        <c:axPos val="l"/>
        <c:numFmt formatCode="General" sourceLinked="0"/>
        <c:majorTickMark val="none"/>
        <c:minorTickMark val="none"/>
        <c:tickLblPos val="none"/>
        <c:spPr>
          <a:ln>
            <a:noFill/>
          </a:ln>
        </c:spPr>
        <c:txPr>
          <a:bodyPr/>
          <a:lstStyle/>
          <a:p>
            <a:pPr>
              <a:defRPr>
                <a:solidFill>
                  <a:sysClr val="windowText" lastClr="000000"/>
                </a:solidFill>
              </a:defRPr>
            </a:pPr>
            <a:endParaRPr lang="de-DE"/>
          </a:p>
        </c:txPr>
        <c:crossAx val="226032504"/>
        <c:crosses val="autoZero"/>
        <c:crossBetween val="between"/>
        <c:majorUnit val="0.5"/>
      </c:valAx>
      <c:spPr>
        <a:noFill/>
        <a:ln w="25400">
          <a:noFill/>
        </a:ln>
      </c:spPr>
    </c:plotArea>
    <c:legend>
      <c:legendPos val="r"/>
      <c:layout>
        <c:manualLayout>
          <c:xMode val="edge"/>
          <c:yMode val="edge"/>
          <c:x val="0.60096561292958861"/>
          <c:y val="4.3969442844034742E-2"/>
          <c:w val="0.38241967870014504"/>
          <c:h val="0.13576835153670308"/>
        </c:manualLayout>
      </c:layout>
      <c:overlay val="0"/>
      <c:txPr>
        <a:bodyPr/>
        <a:lstStyle/>
        <a:p>
          <a:pPr>
            <a:defRPr sz="1000">
              <a:solidFill>
                <a:schemeClr val="tx1"/>
              </a:solidFill>
            </a:defRPr>
          </a:pPr>
          <a:endParaRPr lang="de-DE"/>
        </a:p>
      </c:txPr>
    </c:legend>
    <c:plotVisOnly val="1"/>
    <c:dispBlanksAs val="gap"/>
    <c:showDLblsOverMax val="0"/>
  </c:chart>
  <c:spPr>
    <a:ln>
      <a:noFill/>
    </a:ln>
  </c:spPr>
  <c:txPr>
    <a:bodyPr/>
    <a:lstStyle/>
    <a:p>
      <a:pPr>
        <a:defRPr>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br>
              <a:rPr lang="en-US" sz="1600"/>
            </a:br>
            <a:endParaRPr lang="en-US" sz="1600"/>
          </a:p>
        </c:rich>
      </c:tx>
      <c:layout>
        <c:manualLayout>
          <c:xMode val="edge"/>
          <c:yMode val="edge"/>
          <c:x val="0.17964609975812149"/>
          <c:y val="5.6372921673323159E-3"/>
        </c:manualLayout>
      </c:layout>
      <c:overlay val="0"/>
    </c:title>
    <c:autoTitleDeleted val="0"/>
    <c:plotArea>
      <c:layout>
        <c:manualLayout>
          <c:layoutTarget val="inner"/>
          <c:xMode val="edge"/>
          <c:yMode val="edge"/>
          <c:x val="3.7878955049007498E-2"/>
          <c:y val="0.37189660957935883"/>
          <c:w val="0.93896385270326954"/>
          <c:h val="0.3587222764263524"/>
        </c:manualLayout>
      </c:layout>
      <c:barChart>
        <c:barDir val="col"/>
        <c:grouping val="stacked"/>
        <c:varyColors val="0"/>
        <c:ser>
          <c:idx val="1"/>
          <c:order val="0"/>
          <c:tx>
            <c:strRef>
              <c:f>'Milch Daten'!$I$19</c:f>
              <c:strCache>
                <c:ptCount val="1"/>
                <c:pt idx="0">
                  <c:v>nicht-bio</c:v>
                </c:pt>
              </c:strCache>
            </c:strRef>
          </c:tx>
          <c:spPr>
            <a:solidFill>
              <a:srgbClr val="5B9BD5">
                <a:lumMod val="40000"/>
                <a:lumOff val="60000"/>
              </a:srgbClr>
            </a:solidFill>
          </c:spPr>
          <c:invertIfNegative val="0"/>
          <c:dLbls>
            <c:spPr>
              <a:noFill/>
              <a:ln>
                <a:noFill/>
              </a:ln>
              <a:effectLst/>
            </c:spPr>
            <c:txPr>
              <a:bodyPr rot="-5400000" vert="horz" wrap="square" lIns="38100" tIns="19050" rIns="38100" bIns="19050" anchor="ctr">
                <a:spAutoFit/>
              </a:bodyPr>
              <a:lstStyle/>
              <a:p>
                <a:pPr>
                  <a:defRPr sz="800">
                    <a:solidFill>
                      <a:schemeClr val="tx1"/>
                    </a:solidFill>
                  </a:defRPr>
                </a:pPr>
                <a:endParaRPr lang="de-D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'Milch Daten'!$B$25:$B$50</c:f>
              <c:numCache>
                <c:formatCode>mm\ yyyy</c:formatCode>
                <c:ptCount val="26"/>
                <c:pt idx="0">
                  <c:v>46174</c:v>
                </c:pt>
                <c:pt idx="1">
                  <c:v>46143</c:v>
                </c:pt>
                <c:pt idx="2">
                  <c:v>46113</c:v>
                </c:pt>
                <c:pt idx="3">
                  <c:v>46082</c:v>
                </c:pt>
                <c:pt idx="4">
                  <c:v>46054</c:v>
                </c:pt>
                <c:pt idx="5">
                  <c:v>46023</c:v>
                </c:pt>
                <c:pt idx="6">
                  <c:v>45992</c:v>
                </c:pt>
                <c:pt idx="7">
                  <c:v>45962</c:v>
                </c:pt>
                <c:pt idx="8">
                  <c:v>45931</c:v>
                </c:pt>
                <c:pt idx="9">
                  <c:v>45901</c:v>
                </c:pt>
                <c:pt idx="10">
                  <c:v>45870</c:v>
                </c:pt>
                <c:pt idx="11">
                  <c:v>45839</c:v>
                </c:pt>
                <c:pt idx="12">
                  <c:v>45809</c:v>
                </c:pt>
                <c:pt idx="13">
                  <c:v>45778</c:v>
                </c:pt>
                <c:pt idx="14">
                  <c:v>45748</c:v>
                </c:pt>
                <c:pt idx="15">
                  <c:v>45717</c:v>
                </c:pt>
                <c:pt idx="16">
                  <c:v>45689</c:v>
                </c:pt>
                <c:pt idx="17">
                  <c:v>45658</c:v>
                </c:pt>
                <c:pt idx="18">
                  <c:v>45627</c:v>
                </c:pt>
                <c:pt idx="19">
                  <c:v>45597</c:v>
                </c:pt>
                <c:pt idx="20">
                  <c:v>45566</c:v>
                </c:pt>
                <c:pt idx="21">
                  <c:v>45536</c:v>
                </c:pt>
                <c:pt idx="22">
                  <c:v>45505</c:v>
                </c:pt>
                <c:pt idx="23">
                  <c:v>45474</c:v>
                </c:pt>
                <c:pt idx="24">
                  <c:v>45444</c:v>
                </c:pt>
                <c:pt idx="25">
                  <c:v>45413</c:v>
                </c:pt>
              </c:numCache>
            </c:numRef>
          </c:cat>
          <c:val>
            <c:numRef>
              <c:f>'Milch Daten'!$I$25:$I$50</c:f>
              <c:numCache>
                <c:formatCode>#,##0</c:formatCode>
                <c:ptCount val="26"/>
                <c:pt idx="0">
                  <c:v>258353.122058604</c:v>
                </c:pt>
                <c:pt idx="1">
                  <c:v>296354.69900157501</c:v>
                </c:pt>
                <c:pt idx="2">
                  <c:v>295496.39973336487</c:v>
                </c:pt>
                <c:pt idx="3">
                  <c:v>294546.81853541988</c:v>
                </c:pt>
                <c:pt idx="4">
                  <c:v>257923.06871337703</c:v>
                </c:pt>
                <c:pt idx="5">
                  <c:v>277295.13043881801</c:v>
                </c:pt>
                <c:pt idx="6">
                  <c:v>269714.32234657515</c:v>
                </c:pt>
                <c:pt idx="7">
                  <c:v>250998.76122300897</c:v>
                </c:pt>
                <c:pt idx="8">
                  <c:v>262434.66354435106</c:v>
                </c:pt>
                <c:pt idx="9">
                  <c:v>279615.00877884199</c:v>
                </c:pt>
                <c:pt idx="10">
                  <c:v>247240.90037811504</c:v>
                </c:pt>
                <c:pt idx="11">
                  <c:v>246659.74370167695</c:v>
                </c:pt>
                <c:pt idx="12">
                  <c:v>254335.26188525502</c:v>
                </c:pt>
                <c:pt idx="13">
                  <c:v>290737.70389934193</c:v>
                </c:pt>
                <c:pt idx="14">
                  <c:v>290077.68954334001</c:v>
                </c:pt>
                <c:pt idx="15">
                  <c:v>280463.97173139098</c:v>
                </c:pt>
                <c:pt idx="16">
                  <c:v>244171.58018831597</c:v>
                </c:pt>
                <c:pt idx="17">
                  <c:v>257651.74690224801</c:v>
                </c:pt>
                <c:pt idx="18">
                  <c:v>248771.65095891804</c:v>
                </c:pt>
                <c:pt idx="19">
                  <c:v>234693.42312330214</c:v>
                </c:pt>
                <c:pt idx="20">
                  <c:v>248317.98863015199</c:v>
                </c:pt>
                <c:pt idx="21">
                  <c:v>257590.86569864291</c:v>
                </c:pt>
                <c:pt idx="22">
                  <c:v>234940.55631508114</c:v>
                </c:pt>
                <c:pt idx="23">
                  <c:v>237688.91241097235</c:v>
                </c:pt>
                <c:pt idx="24">
                  <c:v>249157.79191784063</c:v>
                </c:pt>
                <c:pt idx="25">
                  <c:v>287376</c:v>
                </c:pt>
              </c:numCache>
            </c:numRef>
          </c:val>
          <c:extLst>
            <c:ext xmlns:c16="http://schemas.microsoft.com/office/drawing/2014/chart" uri="{C3380CC4-5D6E-409C-BE32-E72D297353CC}">
              <c16:uniqueId val="{00000000-F5D5-42A8-8354-295121A9BAA1}"/>
            </c:ext>
          </c:extLst>
        </c:ser>
        <c:ser>
          <c:idx val="0"/>
          <c:order val="1"/>
          <c:tx>
            <c:strRef>
              <c:f>'Milch Daten'!$H$19</c:f>
              <c:strCache>
                <c:ptCount val="1"/>
                <c:pt idx="0">
                  <c:v>bio</c:v>
                </c:pt>
              </c:strCache>
            </c:strRef>
          </c:tx>
          <c:spPr>
            <a:solidFill>
              <a:srgbClr val="5B9BD5">
                <a:lumMod val="75000"/>
              </a:srgbClr>
            </a:solidFill>
          </c:spPr>
          <c:invertIfNegative val="0"/>
          <c:dLbls>
            <c:spPr>
              <a:noFill/>
              <a:ln>
                <a:noFill/>
              </a:ln>
              <a:effectLst/>
            </c:spPr>
            <c:txPr>
              <a:bodyPr rot="-5400000" vert="horz" wrap="square" lIns="38100" tIns="19050" rIns="38100" bIns="19050" anchor="ctr">
                <a:spAutoFit/>
              </a:bodyPr>
              <a:lstStyle/>
              <a:p>
                <a:pPr>
                  <a:defRPr sz="800">
                    <a:solidFill>
                      <a:schemeClr val="tx1"/>
                    </a:solidFill>
                  </a:defRPr>
                </a:pPr>
                <a:endParaRPr lang="de-D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'Milch Daten'!$B$25:$B$50</c:f>
              <c:numCache>
                <c:formatCode>mm\ yyyy</c:formatCode>
                <c:ptCount val="26"/>
                <c:pt idx="0">
                  <c:v>46174</c:v>
                </c:pt>
                <c:pt idx="1">
                  <c:v>46143</c:v>
                </c:pt>
                <c:pt idx="2">
                  <c:v>46113</c:v>
                </c:pt>
                <c:pt idx="3">
                  <c:v>46082</c:v>
                </c:pt>
                <c:pt idx="4">
                  <c:v>46054</c:v>
                </c:pt>
                <c:pt idx="5">
                  <c:v>46023</c:v>
                </c:pt>
                <c:pt idx="6">
                  <c:v>45992</c:v>
                </c:pt>
                <c:pt idx="7">
                  <c:v>45962</c:v>
                </c:pt>
                <c:pt idx="8">
                  <c:v>45931</c:v>
                </c:pt>
                <c:pt idx="9">
                  <c:v>45901</c:v>
                </c:pt>
                <c:pt idx="10">
                  <c:v>45870</c:v>
                </c:pt>
                <c:pt idx="11">
                  <c:v>45839</c:v>
                </c:pt>
                <c:pt idx="12">
                  <c:v>45809</c:v>
                </c:pt>
                <c:pt idx="13">
                  <c:v>45778</c:v>
                </c:pt>
                <c:pt idx="14">
                  <c:v>45748</c:v>
                </c:pt>
                <c:pt idx="15">
                  <c:v>45717</c:v>
                </c:pt>
                <c:pt idx="16">
                  <c:v>45689</c:v>
                </c:pt>
                <c:pt idx="17">
                  <c:v>45658</c:v>
                </c:pt>
                <c:pt idx="18">
                  <c:v>45627</c:v>
                </c:pt>
                <c:pt idx="19">
                  <c:v>45597</c:v>
                </c:pt>
                <c:pt idx="20">
                  <c:v>45566</c:v>
                </c:pt>
                <c:pt idx="21">
                  <c:v>45536</c:v>
                </c:pt>
                <c:pt idx="22">
                  <c:v>45505</c:v>
                </c:pt>
                <c:pt idx="23">
                  <c:v>45474</c:v>
                </c:pt>
                <c:pt idx="24">
                  <c:v>45444</c:v>
                </c:pt>
                <c:pt idx="25">
                  <c:v>45413</c:v>
                </c:pt>
              </c:numCache>
            </c:numRef>
          </c:cat>
          <c:val>
            <c:numRef>
              <c:f>'Milch Daten'!$H$25:$H$50</c:f>
              <c:numCache>
                <c:formatCode>#,##0</c:formatCode>
                <c:ptCount val="26"/>
                <c:pt idx="0">
                  <c:v>21218.877941396004</c:v>
                </c:pt>
                <c:pt idx="1">
                  <c:v>25978.300998425002</c:v>
                </c:pt>
                <c:pt idx="2">
                  <c:v>25504.892266635001</c:v>
                </c:pt>
                <c:pt idx="3">
                  <c:v>25420.376464579997</c:v>
                </c:pt>
                <c:pt idx="4">
                  <c:v>21839.918286622997</c:v>
                </c:pt>
                <c:pt idx="5">
                  <c:v>22889.040561181999</c:v>
                </c:pt>
                <c:pt idx="6">
                  <c:v>22916.660653424999</c:v>
                </c:pt>
                <c:pt idx="7">
                  <c:v>20987.919776990999</c:v>
                </c:pt>
                <c:pt idx="8">
                  <c:v>21828.281455648998</c:v>
                </c:pt>
                <c:pt idx="9">
                  <c:v>21175.878221158</c:v>
                </c:pt>
                <c:pt idx="10">
                  <c:v>17781.090621885003</c:v>
                </c:pt>
                <c:pt idx="11">
                  <c:v>18952.248298323</c:v>
                </c:pt>
                <c:pt idx="12">
                  <c:v>19881.003114744999</c:v>
                </c:pt>
                <c:pt idx="13">
                  <c:v>25062.622100658002</c:v>
                </c:pt>
                <c:pt idx="14">
                  <c:v>24819.807456659997</c:v>
                </c:pt>
                <c:pt idx="15">
                  <c:v>23602.209268608996</c:v>
                </c:pt>
                <c:pt idx="16">
                  <c:v>19522.649811683998</c:v>
                </c:pt>
                <c:pt idx="17">
                  <c:v>22332.349097751998</c:v>
                </c:pt>
                <c:pt idx="18">
                  <c:v>19915.349041081965</c:v>
                </c:pt>
                <c:pt idx="19">
                  <c:v>19802.576876697854</c:v>
                </c:pt>
                <c:pt idx="20">
                  <c:v>21582.011369848005</c:v>
                </c:pt>
                <c:pt idx="21">
                  <c:v>18748.134301357077</c:v>
                </c:pt>
                <c:pt idx="22">
                  <c:v>17037.443684918861</c:v>
                </c:pt>
                <c:pt idx="23">
                  <c:v>17482.087589027651</c:v>
                </c:pt>
                <c:pt idx="24">
                  <c:v>18976.208082159366</c:v>
                </c:pt>
                <c:pt idx="25">
                  <c:v>24237</c:v>
                </c:pt>
              </c:numCache>
            </c:numRef>
          </c:val>
          <c:extLst>
            <c:ext xmlns:c16="http://schemas.microsoft.com/office/drawing/2014/chart" uri="{C3380CC4-5D6E-409C-BE32-E72D297353CC}">
              <c16:uniqueId val="{00000001-F5D5-42A8-8354-295121A9BAA1}"/>
            </c:ext>
          </c:extLst>
        </c:ser>
        <c:dLbls>
          <c:showLegendKey val="0"/>
          <c:showVal val="0"/>
          <c:showCatName val="0"/>
          <c:showSerName val="0"/>
          <c:showPercent val="0"/>
          <c:showBubbleSize val="0"/>
        </c:dLbls>
        <c:gapWidth val="80"/>
        <c:overlap val="100"/>
        <c:axId val="226032504"/>
        <c:axId val="226032896"/>
      </c:barChart>
      <c:lineChart>
        <c:grouping val="stacked"/>
        <c:varyColors val="0"/>
        <c:ser>
          <c:idx val="2"/>
          <c:order val="2"/>
          <c:tx>
            <c:strRef>
              <c:f>'Milch Daten'!$J$19</c:f>
              <c:strCache>
                <c:ptCount val="1"/>
                <c:pt idx="0">
                  <c:v>Anteil bio</c:v>
                </c:pt>
              </c:strCache>
            </c:strRef>
          </c:tx>
          <c:spPr>
            <a:ln>
              <a:noFill/>
            </a:ln>
          </c:spPr>
          <c:marker>
            <c:spPr>
              <a:noFill/>
              <a:ln>
                <a:noFill/>
              </a:ln>
            </c:spPr>
          </c:marker>
          <c:dLbls>
            <c:dLbl>
              <c:idx val="0"/>
              <c:layout>
                <c:manualLayout>
                  <c:x val="-2.9747745410150735E-2"/>
                  <c:y val="5.96644650187957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F5-4A63-ADB1-B02012F5AE26}"/>
                </c:ext>
              </c:extLst>
            </c:dLbl>
            <c:dLbl>
              <c:idx val="1"/>
              <c:layout>
                <c:manualLayout>
                  <c:x val="-3.3163126597890009E-2"/>
                  <c:y val="4.5317038993873272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4.7679688552118051E-2"/>
                      <c:h val="6.1029691078490544E-2"/>
                    </c:manualLayout>
                  </c15:layout>
                </c:ext>
                <c:ext xmlns:c16="http://schemas.microsoft.com/office/drawing/2014/chart" uri="{C3380CC4-5D6E-409C-BE32-E72D297353CC}">
                  <c16:uniqueId val="{00000000-68C8-4C75-A659-82F1498DF73B}"/>
                </c:ext>
              </c:extLst>
            </c:dLbl>
            <c:dLbl>
              <c:idx val="2"/>
              <c:layout>
                <c:manualLayout>
                  <c:x val="-3.2283801137673117E-2"/>
                  <c:y val="4.4452470061439528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599596731147939E-2"/>
                      <c:h val="6.6154739743991886E-2"/>
                    </c:manualLayout>
                  </c15:layout>
                </c:ext>
                <c:ext xmlns:c16="http://schemas.microsoft.com/office/drawing/2014/chart" uri="{C3380CC4-5D6E-409C-BE32-E72D297353CC}">
                  <c16:uniqueId val="{00000003-93F5-4A63-ADB1-B02012F5AE26}"/>
                </c:ext>
              </c:extLst>
            </c:dLbl>
            <c:dLbl>
              <c:idx val="3"/>
              <c:layout>
                <c:manualLayout>
                  <c:x val="-3.9105974418703504E-2"/>
                  <c:y val="5.2654566282252853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5.9750706066684624E-2"/>
                      <c:h val="7.4382625248766987E-2"/>
                    </c:manualLayout>
                  </c15:layout>
                </c:ext>
                <c:ext xmlns:c16="http://schemas.microsoft.com/office/drawing/2014/chart" uri="{C3380CC4-5D6E-409C-BE32-E72D297353CC}">
                  <c16:uniqueId val="{00000004-93F5-4A63-ADB1-B02012F5AE26}"/>
                </c:ext>
              </c:extLst>
            </c:dLbl>
            <c:dLbl>
              <c:idx val="4"/>
              <c:layout>
                <c:manualLayout>
                  <c:x val="-2.9749287060711973E-2"/>
                  <c:y val="3.8948557215655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F5-4A63-ADB1-B02012F5AE26}"/>
                </c:ext>
              </c:extLst>
            </c:dLbl>
            <c:dLbl>
              <c:idx val="5"/>
              <c:layout>
                <c:manualLayout>
                  <c:x val="-2.9730715042815277E-2"/>
                  <c:y val="4.678148639671445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1375278295410788E-2"/>
                      <c:h val="7.6043096749380937E-2"/>
                    </c:manualLayout>
                  </c15:layout>
                </c:ext>
                <c:ext xmlns:c16="http://schemas.microsoft.com/office/drawing/2014/chart" uri="{C3380CC4-5D6E-409C-BE32-E72D297353CC}">
                  <c16:uniqueId val="{00000001-68C8-4C75-A659-82F1498DF73B}"/>
                </c:ext>
              </c:extLst>
            </c:dLbl>
            <c:dLbl>
              <c:idx val="6"/>
              <c:layout>
                <c:manualLayout>
                  <c:x val="-2.9752491034446972E-2"/>
                  <c:y val="5.506951075385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76-4A60-9CAE-542FF41F1551}"/>
                </c:ext>
              </c:extLst>
            </c:dLbl>
            <c:dLbl>
              <c:idx val="7"/>
              <c:layout>
                <c:manualLayout>
                  <c:x val="-3.1439236842171453E-2"/>
                  <c:y val="5.2291019056821243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7685864362011783E-2"/>
                      <c:h val="5.6386797804120641E-2"/>
                    </c:manualLayout>
                  </c15:layout>
                </c:ext>
                <c:ext xmlns:c16="http://schemas.microsoft.com/office/drawing/2014/chart" uri="{C3380CC4-5D6E-409C-BE32-E72D297353CC}">
                  <c16:uniqueId val="{00000000-BF63-486C-B1E5-BD16F5DDF8AD}"/>
                </c:ext>
              </c:extLst>
            </c:dLbl>
            <c:dLbl>
              <c:idx val="8"/>
              <c:layout>
                <c:manualLayout>
                  <c:x val="-3.1455611774763893E-2"/>
                  <c:y val="4.56566006172305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F5-4A63-ADB1-B02012F5AE26}"/>
                </c:ext>
              </c:extLst>
            </c:dLbl>
            <c:dLbl>
              <c:idx val="9"/>
              <c:layout>
                <c:manualLayout>
                  <c:x val="-2.9767704892401759E-2"/>
                  <c:y val="5.34825454510493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F5-4A63-ADB1-B02012F5AE26}"/>
                </c:ext>
              </c:extLst>
            </c:dLbl>
            <c:dLbl>
              <c:idx val="10"/>
              <c:layout>
                <c:manualLayout>
                  <c:x val="-3.0529146006501619E-2"/>
                  <c:y val="5.1540116743057328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2670103764791731E-2"/>
                      <c:h val="5.4676774379642926E-2"/>
                    </c:manualLayout>
                  </c15:layout>
                </c:ext>
                <c:ext xmlns:c16="http://schemas.microsoft.com/office/drawing/2014/chart" uri="{C3380CC4-5D6E-409C-BE32-E72D297353CC}">
                  <c16:uniqueId val="{00000000-C5E5-4C9A-A8F9-D22119551252}"/>
                </c:ext>
              </c:extLst>
            </c:dLbl>
            <c:dLbl>
              <c:idx val="11"/>
              <c:layout>
                <c:manualLayout>
                  <c:x val="-3.3106260956924108E-2"/>
                  <c:y val="5.4701623835482105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5.1065670023186266E-2"/>
                      <c:h val="6.0788939844057956E-2"/>
                    </c:manualLayout>
                  </c15:layout>
                </c:ext>
                <c:ext xmlns:c16="http://schemas.microsoft.com/office/drawing/2014/chart" uri="{C3380CC4-5D6E-409C-BE32-E72D297353CC}">
                  <c16:uniqueId val="{00000000-93F5-4A63-ADB1-B02012F5AE26}"/>
                </c:ext>
              </c:extLst>
            </c:dLbl>
            <c:dLbl>
              <c:idx val="12"/>
              <c:layout>
                <c:manualLayout>
                  <c:x val="-3.316474223991963E-2"/>
                  <c:y val="4.8093411400498012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7790806524124763E-2"/>
                      <c:h val="8.4703585721423696E-2"/>
                    </c:manualLayout>
                  </c15:layout>
                </c:ext>
                <c:ext xmlns:c16="http://schemas.microsoft.com/office/drawing/2014/chart" uri="{C3380CC4-5D6E-409C-BE32-E72D297353CC}">
                  <c16:uniqueId val="{00000001-93F5-4A63-ADB1-B02012F5AE26}"/>
                </c:ext>
              </c:extLst>
            </c:dLbl>
            <c:dLbl>
              <c:idx val="13"/>
              <c:layout>
                <c:manualLayout>
                  <c:x val="-2.9697705233521558E-2"/>
                  <c:y val="4.4863681428929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3F5-4A63-ADB1-B02012F5AE26}"/>
                </c:ext>
              </c:extLst>
            </c:dLbl>
            <c:dLbl>
              <c:idx val="14"/>
              <c:layout>
                <c:manualLayout>
                  <c:x val="-2.9749446366924004E-2"/>
                  <c:y val="4.27107175823255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3F5-4A63-ADB1-B02012F5AE26}"/>
                </c:ext>
              </c:extLst>
            </c:dLbl>
            <c:dLbl>
              <c:idx val="15"/>
              <c:layout>
                <c:manualLayout>
                  <c:x val="-3.2283531098536634E-2"/>
                  <c:y val="4.5591801024871891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599596731147939E-2"/>
                      <c:h val="6.0909505022594977E-2"/>
                    </c:manualLayout>
                  </c15:layout>
                </c:ext>
                <c:ext xmlns:c16="http://schemas.microsoft.com/office/drawing/2014/chart" uri="{C3380CC4-5D6E-409C-BE32-E72D297353CC}">
                  <c16:uniqueId val="{0000000A-93F5-4A63-ADB1-B02012F5AE26}"/>
                </c:ext>
              </c:extLst>
            </c:dLbl>
            <c:dLbl>
              <c:idx val="16"/>
              <c:layout>
                <c:manualLayout>
                  <c:x val="-2.9765596342480619E-2"/>
                  <c:y val="4.52848069262546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3F5-4A63-ADB1-B02012F5AE26}"/>
                </c:ext>
              </c:extLst>
            </c:dLbl>
            <c:dLbl>
              <c:idx val="17"/>
              <c:layout>
                <c:manualLayout>
                  <c:x val="-3.3971010264368481E-2"/>
                  <c:y val="4.8367931080923625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9375767192599014E-2"/>
                      <c:h val="5.1261669214425105E-2"/>
                    </c:manualLayout>
                  </c15:layout>
                </c:ext>
                <c:ext xmlns:c16="http://schemas.microsoft.com/office/drawing/2014/chart" uri="{C3380CC4-5D6E-409C-BE32-E72D297353CC}">
                  <c16:uniqueId val="{0000000C-93F5-4A63-ADB1-B02012F5AE26}"/>
                </c:ext>
              </c:extLst>
            </c:dLbl>
            <c:dLbl>
              <c:idx val="18"/>
              <c:layout>
                <c:manualLayout>
                  <c:x val="-3.2291545183329357E-2"/>
                  <c:y val="7.610092111017458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9375767192599014E-2"/>
                      <c:h val="6.6154807572130395E-2"/>
                    </c:manualLayout>
                  </c15:layout>
                </c:ext>
                <c:ext xmlns:c16="http://schemas.microsoft.com/office/drawing/2014/chart" uri="{C3380CC4-5D6E-409C-BE32-E72D297353CC}">
                  <c16:uniqueId val="{0000000D-93F5-4A63-ADB1-B02012F5AE26}"/>
                </c:ext>
              </c:extLst>
            </c:dLbl>
            <c:dLbl>
              <c:idx val="19"/>
              <c:layout>
                <c:manualLayout>
                  <c:x val="-3.3967778742486084E-2"/>
                  <c:y val="5.3002605443550323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9375767192599014E-2"/>
                      <c:h val="7.5802063203638012E-2"/>
                    </c:manualLayout>
                  </c15:layout>
                </c:ext>
                <c:ext xmlns:c16="http://schemas.microsoft.com/office/drawing/2014/chart" uri="{C3380CC4-5D6E-409C-BE32-E72D297353CC}">
                  <c16:uniqueId val="{0000000E-93F5-4A63-ADB1-B02012F5AE26}"/>
                </c:ext>
              </c:extLst>
            </c:dLbl>
            <c:dLbl>
              <c:idx val="20"/>
              <c:layout>
                <c:manualLayout>
                  <c:x val="-3.4018010106151179E-2"/>
                  <c:y val="5.0543489756088092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9497707443902431E-2"/>
                      <c:h val="5.9681242936606385E-2"/>
                    </c:manualLayout>
                  </c15:layout>
                </c:ext>
                <c:ext xmlns:c16="http://schemas.microsoft.com/office/drawing/2014/chart" uri="{C3380CC4-5D6E-409C-BE32-E72D297353CC}">
                  <c16:uniqueId val="{00000001-C5E5-4C9A-A8F9-D22119551252}"/>
                </c:ext>
              </c:extLst>
            </c:dLbl>
            <c:dLbl>
              <c:idx val="21"/>
              <c:layout>
                <c:manualLayout>
                  <c:x val="-3.0559364490085127E-2"/>
                  <c:y val="5.9424302731389253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265314744402196E-2"/>
                      <c:h val="5.4676626960091519E-2"/>
                    </c:manualLayout>
                  </c15:layout>
                </c:ext>
                <c:ext xmlns:c16="http://schemas.microsoft.com/office/drawing/2014/chart" uri="{C3380CC4-5D6E-409C-BE32-E72D297353CC}">
                  <c16:uniqueId val="{00000002-C5E5-4C9A-A8F9-D22119551252}"/>
                </c:ext>
              </c:extLst>
            </c:dLbl>
            <c:dLbl>
              <c:idx val="22"/>
              <c:layout>
                <c:manualLayout>
                  <c:x val="-2.9784470857492747E-2"/>
                  <c:y val="5.54303788949458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E5-4C9A-A8F9-D22119551252}"/>
                </c:ext>
              </c:extLst>
            </c:dLbl>
            <c:dLbl>
              <c:idx val="23"/>
              <c:layout>
                <c:manualLayout>
                  <c:x val="-3.5662528300500922E-2"/>
                  <c:y val="4.3344907120642727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6495981054743798E-2"/>
                      <c:h val="5.6025222521527099E-2"/>
                    </c:manualLayout>
                  </c15:layout>
                </c:ext>
                <c:ext xmlns:c16="http://schemas.microsoft.com/office/drawing/2014/chart" uri="{C3380CC4-5D6E-409C-BE32-E72D297353CC}">
                  <c16:uniqueId val="{00000004-C5E5-4C9A-A8F9-D22119551252}"/>
                </c:ext>
              </c:extLst>
            </c:dLbl>
            <c:dLbl>
              <c:idx val="24"/>
              <c:layout>
                <c:manualLayout>
                  <c:x val="-3.1239736981373379E-2"/>
                  <c:y val="5.809128947034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1C-42A2-989E-7DF6491EC827}"/>
                </c:ext>
              </c:extLst>
            </c:dLbl>
            <c:dLbl>
              <c:idx val="25"/>
              <c:layout>
                <c:manualLayout>
                  <c:x val="-1.6285420707472232E-2"/>
                  <c:y val="4.9128878422630903E-2"/>
                </c:manualLayout>
              </c:layout>
              <c:spPr>
                <a:noFill/>
                <a:ln>
                  <a:noFill/>
                </a:ln>
                <a:effectLst/>
              </c:spPr>
              <c:txPr>
                <a:bodyPr wrap="square" lIns="38100" tIns="19050" rIns="38100" bIns="19050" anchor="t" anchorCtr="0">
                  <a:noAutofit/>
                </a:bodyPr>
                <a:lstStyle/>
                <a:p>
                  <a:pPr>
                    <a:defRPr sz="800">
                      <a:solidFill>
                        <a:schemeClr val="bg1">
                          <a:lumMod val="50000"/>
                        </a:schemeClr>
                      </a:solidFill>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1375272549467698E-2"/>
                      <c:h val="5.1020753964563632E-2"/>
                    </c:manualLayout>
                  </c15:layout>
                </c:ext>
                <c:ext xmlns:c16="http://schemas.microsoft.com/office/drawing/2014/chart" uri="{C3380CC4-5D6E-409C-BE32-E72D297353CC}">
                  <c16:uniqueId val="{00000000-A29A-4AA7-A9F0-4AD99C79CE40}"/>
                </c:ext>
              </c:extLst>
            </c:dLbl>
            <c:spPr>
              <a:noFill/>
              <a:ln>
                <a:noFill/>
              </a:ln>
              <a:effectLst/>
            </c:spPr>
            <c:txPr>
              <a:bodyPr wrap="square" lIns="38100" tIns="19050" rIns="38100" bIns="19050" anchor="t" anchorCtr="0">
                <a:spAutoFit/>
              </a:bodyPr>
              <a:lstStyle/>
              <a:p>
                <a:pPr>
                  <a:defRPr sz="800">
                    <a:solidFill>
                      <a:schemeClr val="bg1">
                        <a:lumMod val="50000"/>
                      </a:schemeClr>
                    </a:solidFil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'Milch Daten'!$B$26:$B$50</c:f>
              <c:numCache>
                <c:formatCode>mm\ yyyy</c:formatCode>
                <c:ptCount val="25"/>
                <c:pt idx="0">
                  <c:v>46143</c:v>
                </c:pt>
                <c:pt idx="1">
                  <c:v>46113</c:v>
                </c:pt>
                <c:pt idx="2">
                  <c:v>46082</c:v>
                </c:pt>
                <c:pt idx="3">
                  <c:v>46054</c:v>
                </c:pt>
                <c:pt idx="4">
                  <c:v>46023</c:v>
                </c:pt>
                <c:pt idx="5">
                  <c:v>45992</c:v>
                </c:pt>
                <c:pt idx="6">
                  <c:v>45962</c:v>
                </c:pt>
                <c:pt idx="7">
                  <c:v>45931</c:v>
                </c:pt>
                <c:pt idx="8">
                  <c:v>45901</c:v>
                </c:pt>
                <c:pt idx="9">
                  <c:v>45870</c:v>
                </c:pt>
                <c:pt idx="10">
                  <c:v>45839</c:v>
                </c:pt>
                <c:pt idx="11">
                  <c:v>45809</c:v>
                </c:pt>
                <c:pt idx="12">
                  <c:v>45778</c:v>
                </c:pt>
                <c:pt idx="13">
                  <c:v>45748</c:v>
                </c:pt>
                <c:pt idx="14">
                  <c:v>45717</c:v>
                </c:pt>
                <c:pt idx="15">
                  <c:v>45689</c:v>
                </c:pt>
                <c:pt idx="16">
                  <c:v>45658</c:v>
                </c:pt>
                <c:pt idx="17">
                  <c:v>45627</c:v>
                </c:pt>
                <c:pt idx="18">
                  <c:v>45597</c:v>
                </c:pt>
                <c:pt idx="19">
                  <c:v>45566</c:v>
                </c:pt>
                <c:pt idx="20">
                  <c:v>45536</c:v>
                </c:pt>
                <c:pt idx="21">
                  <c:v>45505</c:v>
                </c:pt>
                <c:pt idx="22">
                  <c:v>45474</c:v>
                </c:pt>
                <c:pt idx="23">
                  <c:v>45444</c:v>
                </c:pt>
                <c:pt idx="24">
                  <c:v>45413</c:v>
                </c:pt>
              </c:numCache>
            </c:numRef>
          </c:cat>
          <c:val>
            <c:numRef>
              <c:f>'Milch Daten'!$J$25:$J$50</c:f>
              <c:numCache>
                <c:formatCode>0.0%</c:formatCode>
                <c:ptCount val="26"/>
                <c:pt idx="0">
                  <c:v>7.5897722022935071E-2</c:v>
                </c:pt>
                <c:pt idx="1">
                  <c:v>8.0594605573816522E-2</c:v>
                </c:pt>
                <c:pt idx="2">
                  <c:v>7.9454173245617363E-2</c:v>
                </c:pt>
                <c:pt idx="3">
                  <c:v>7.944682099232081E-2</c:v>
                </c:pt>
                <c:pt idx="4">
                  <c:v>7.8065788905174197E-2</c:v>
                </c:pt>
                <c:pt idx="5">
                  <c:v>7.6249991746506832E-2</c:v>
                </c:pt>
                <c:pt idx="6">
                  <c:v>7.8312489055285678E-2</c:v>
                </c:pt>
                <c:pt idx="7">
                  <c:v>7.7165248312254672E-2</c:v>
                </c:pt>
                <c:pt idx="8">
                  <c:v>7.6789049855404093E-2</c:v>
                </c:pt>
                <c:pt idx="9">
                  <c:v>7.0400664170247956E-2</c:v>
                </c:pt>
                <c:pt idx="10">
                  <c:v>6.7092887479986527E-2</c:v>
                </c:pt>
                <c:pt idx="11">
                  <c:v>7.135313490786592E-2</c:v>
                </c:pt>
                <c:pt idx="12">
                  <c:v>7.2501181192680161E-2</c:v>
                </c:pt>
                <c:pt idx="13">
                  <c:v>7.9362242649040224E-2</c:v>
                </c:pt>
                <c:pt idx="14">
                  <c:v>7.8818687646348612E-2</c:v>
                </c:pt>
                <c:pt idx="15">
                  <c:v>7.7621947929187821E-2</c:v>
                </c:pt>
                <c:pt idx="16">
                  <c:v>7.4035180108734264E-2</c:v>
                </c:pt>
                <c:pt idx="17">
                  <c:v>7.9762920168694143E-2</c:v>
                </c:pt>
                <c:pt idx="18">
                  <c:v>7.4120999680230032E-2</c:v>
                </c:pt>
                <c:pt idx="19">
                  <c:v>7.7810955286911593E-2</c:v>
                </c:pt>
                <c:pt idx="20">
                  <c:v>7.9962991366609878E-2</c:v>
                </c:pt>
                <c:pt idx="21">
                  <c:v>6.7844691850795863E-2</c:v>
                </c:pt>
                <c:pt idx="22">
                  <c:v>6.7614806391505841E-2</c:v>
                </c:pt>
                <c:pt idx="23">
                  <c:v>6.8511263384270354E-2</c:v>
                </c:pt>
                <c:pt idx="24">
                  <c:v>7.0771360894774135E-2</c:v>
                </c:pt>
                <c:pt idx="25">
                  <c:v>7.7779168391562611E-2</c:v>
                </c:pt>
              </c:numCache>
            </c:numRef>
          </c:val>
          <c:smooth val="0"/>
          <c:extLst>
            <c:ext xmlns:c16="http://schemas.microsoft.com/office/drawing/2014/chart" uri="{C3380CC4-5D6E-409C-BE32-E72D297353CC}">
              <c16:uniqueId val="{00000002-F5D5-42A8-8354-295121A9BAA1}"/>
            </c:ext>
          </c:extLst>
        </c:ser>
        <c:dLbls>
          <c:showLegendKey val="0"/>
          <c:showVal val="0"/>
          <c:showCatName val="0"/>
          <c:showSerName val="0"/>
          <c:showPercent val="0"/>
          <c:showBubbleSize val="0"/>
        </c:dLbls>
        <c:marker val="1"/>
        <c:smooth val="0"/>
        <c:axId val="228431192"/>
        <c:axId val="228427912"/>
      </c:lineChart>
      <c:dateAx>
        <c:axId val="226032504"/>
        <c:scaling>
          <c:orientation val="minMax"/>
        </c:scaling>
        <c:delete val="0"/>
        <c:axPos val="b"/>
        <c:numFmt formatCode="mm\ yyyy" sourceLinked="0"/>
        <c:majorTickMark val="out"/>
        <c:minorTickMark val="none"/>
        <c:tickLblPos val="nextTo"/>
        <c:spPr>
          <a:noFill/>
        </c:spPr>
        <c:txPr>
          <a:bodyPr rot="-5400000" vert="horz"/>
          <a:lstStyle/>
          <a:p>
            <a:pPr>
              <a:defRPr sz="900">
                <a:solidFill>
                  <a:schemeClr val="tx1"/>
                </a:solidFill>
                <a:latin typeface="Arial" panose="020B0604020202020204" pitchFamily="34" charset="0"/>
                <a:cs typeface="Arial" panose="020B0604020202020204" pitchFamily="34" charset="0"/>
              </a:defRPr>
            </a:pPr>
            <a:endParaRPr lang="de-DE"/>
          </a:p>
        </c:txPr>
        <c:crossAx val="226032896"/>
        <c:crosses val="autoZero"/>
        <c:auto val="1"/>
        <c:lblOffset val="100"/>
        <c:baseTimeUnit val="months"/>
        <c:majorUnit val="1"/>
        <c:majorTimeUnit val="months"/>
      </c:dateAx>
      <c:valAx>
        <c:axId val="226032896"/>
        <c:scaling>
          <c:orientation val="minMax"/>
          <c:min val="0"/>
        </c:scaling>
        <c:delete val="0"/>
        <c:axPos val="l"/>
        <c:numFmt formatCode="General" sourceLinked="0"/>
        <c:majorTickMark val="none"/>
        <c:minorTickMark val="none"/>
        <c:tickLblPos val="none"/>
        <c:spPr>
          <a:ln>
            <a:noFill/>
          </a:ln>
        </c:spPr>
        <c:txPr>
          <a:bodyPr/>
          <a:lstStyle/>
          <a:p>
            <a:pPr>
              <a:defRPr>
                <a:solidFill>
                  <a:sysClr val="windowText" lastClr="000000"/>
                </a:solidFill>
              </a:defRPr>
            </a:pPr>
            <a:endParaRPr lang="de-DE"/>
          </a:p>
        </c:txPr>
        <c:crossAx val="226032504"/>
        <c:crosses val="autoZero"/>
        <c:crossBetween val="between"/>
        <c:majorUnit val="0.5"/>
      </c:valAx>
      <c:valAx>
        <c:axId val="228427912"/>
        <c:scaling>
          <c:orientation val="minMax"/>
          <c:max val="0.13"/>
          <c:min val="-9.0000000000000024E-2"/>
        </c:scaling>
        <c:delete val="0"/>
        <c:axPos val="r"/>
        <c:numFmt formatCode=";;" sourceLinked="0"/>
        <c:majorTickMark val="out"/>
        <c:minorTickMark val="none"/>
        <c:tickLblPos val="nextTo"/>
        <c:spPr>
          <a:noFill/>
          <a:ln>
            <a:noFill/>
          </a:ln>
        </c:spPr>
        <c:crossAx val="228431192"/>
        <c:crosses val="max"/>
        <c:crossBetween val="between"/>
      </c:valAx>
      <c:dateAx>
        <c:axId val="228431192"/>
        <c:scaling>
          <c:orientation val="minMax"/>
        </c:scaling>
        <c:delete val="1"/>
        <c:axPos val="b"/>
        <c:numFmt formatCode="mm\ yyyy" sourceLinked="1"/>
        <c:majorTickMark val="out"/>
        <c:minorTickMark val="none"/>
        <c:tickLblPos val="nextTo"/>
        <c:crossAx val="228427912"/>
        <c:crosses val="autoZero"/>
        <c:auto val="1"/>
        <c:lblOffset val="100"/>
        <c:baseTimeUnit val="months"/>
        <c:majorUnit val="1"/>
        <c:minorUnit val="1"/>
      </c:dateAx>
      <c:spPr>
        <a:noFill/>
        <a:ln w="25400">
          <a:noFill/>
        </a:ln>
      </c:spPr>
    </c:plotArea>
    <c:legend>
      <c:legendPos val="r"/>
      <c:legendEntry>
        <c:idx val="2"/>
        <c:txPr>
          <a:bodyPr/>
          <a:lstStyle/>
          <a:p>
            <a:pPr>
              <a:defRPr sz="1000">
                <a:solidFill>
                  <a:schemeClr val="tx1"/>
                </a:solidFill>
              </a:defRPr>
            </a:pPr>
            <a:endParaRPr lang="de-DE"/>
          </a:p>
        </c:txPr>
      </c:legendEntry>
      <c:layout>
        <c:manualLayout>
          <c:xMode val="edge"/>
          <c:yMode val="edge"/>
          <c:x val="0.65586364146478993"/>
          <c:y val="5.7415834296135289E-2"/>
          <c:w val="0.31487671672904022"/>
          <c:h val="0.25951667733833222"/>
        </c:manualLayout>
      </c:layout>
      <c:overlay val="0"/>
      <c:txPr>
        <a:bodyPr/>
        <a:lstStyle/>
        <a:p>
          <a:pPr>
            <a:defRPr sz="1000">
              <a:solidFill>
                <a:schemeClr val="tx1"/>
              </a:solidFill>
            </a:defRPr>
          </a:pPr>
          <a:endParaRPr lang="de-DE"/>
        </a:p>
      </c:txPr>
    </c:legend>
    <c:plotVisOnly val="1"/>
    <c:dispBlanksAs val="gap"/>
    <c:showDLblsOverMax val="0"/>
  </c:chart>
  <c:spPr>
    <a:ln>
      <a:noFill/>
    </a:ln>
  </c:spPr>
  <c:txPr>
    <a:bodyPr/>
    <a:lstStyle/>
    <a:p>
      <a:pPr>
        <a:defRPr>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landscape"/>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47592184603019E-2"/>
          <c:y val="0.2700844225998062"/>
          <c:w val="0.91576179702756744"/>
          <c:h val="0.52885015308802241"/>
        </c:manualLayout>
      </c:layout>
      <c:barChart>
        <c:barDir val="col"/>
        <c:grouping val="clustered"/>
        <c:varyColors val="0"/>
        <c:ser>
          <c:idx val="0"/>
          <c:order val="0"/>
          <c:tx>
            <c:strRef>
              <c:f>Grafiken!$A$29</c:f>
              <c:strCache>
                <c:ptCount val="1"/>
                <c:pt idx="0">
                  <c:v>bio</c:v>
                </c:pt>
              </c:strCache>
            </c:strRef>
          </c:tx>
          <c:spPr>
            <a:solidFill>
              <a:schemeClr val="accent2">
                <a:lumMod val="20000"/>
                <a:lumOff val="80000"/>
              </a:schemeClr>
            </a:solidFill>
          </c:spPr>
          <c:invertIfNegative val="0"/>
          <c:dLbls>
            <c:spPr>
              <a:noFill/>
              <a:ln>
                <a:noFill/>
              </a:ln>
              <a:effectLst/>
            </c:spPr>
            <c:txPr>
              <a:bodyPr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Grafiken!$B$28:$F$28</c:f>
              <c:strCache>
                <c:ptCount val="5"/>
                <c:pt idx="0">
                  <c:v>Rind</c:v>
                </c:pt>
                <c:pt idx="1">
                  <c:v>Kalb</c:v>
                </c:pt>
                <c:pt idx="2">
                  <c:v>Schwein</c:v>
                </c:pt>
                <c:pt idx="3">
                  <c:v>Lamm</c:v>
                </c:pt>
                <c:pt idx="4">
                  <c:v>Poulet</c:v>
                </c:pt>
              </c:strCache>
            </c:strRef>
          </c:cat>
          <c:val>
            <c:numRef>
              <c:f>Grafiken!$B$29:$F$29</c:f>
              <c:numCache>
                <c:formatCode>#,##0</c:formatCode>
                <c:ptCount val="5"/>
                <c:pt idx="0">
                  <c:v>330.795316931</c:v>
                </c:pt>
                <c:pt idx="1">
                  <c:v>16.951695494999999</c:v>
                </c:pt>
                <c:pt idx="2">
                  <c:v>109.172929328</c:v>
                </c:pt>
                <c:pt idx="3">
                  <c:v>28.840541612000003</c:v>
                </c:pt>
                <c:pt idx="4">
                  <c:v>208.81739780999999</c:v>
                </c:pt>
              </c:numCache>
            </c:numRef>
          </c:val>
          <c:extLst>
            <c:ext xmlns:c16="http://schemas.microsoft.com/office/drawing/2014/chart" uri="{C3380CC4-5D6E-409C-BE32-E72D297353CC}">
              <c16:uniqueId val="{00000001-59E3-4EAF-9D36-B126A6CF9A58}"/>
            </c:ext>
          </c:extLst>
        </c:ser>
        <c:ser>
          <c:idx val="1"/>
          <c:order val="1"/>
          <c:tx>
            <c:strRef>
              <c:f>Grafiken!$A$30</c:f>
              <c:strCache>
                <c:ptCount val="1"/>
                <c:pt idx="0">
                  <c:v>nicht-bio</c:v>
                </c:pt>
              </c:strCache>
            </c:strRef>
          </c:tx>
          <c:spPr>
            <a:solidFill>
              <a:schemeClr val="accent2">
                <a:lumMod val="60000"/>
                <a:lumOff val="40000"/>
              </a:schemeClr>
            </a:solidFill>
          </c:spPr>
          <c:invertIfNegative val="0"/>
          <c:dLbls>
            <c:spPr>
              <a:noFill/>
              <a:ln>
                <a:noFill/>
              </a:ln>
              <a:effectLst/>
            </c:spPr>
            <c:txPr>
              <a:bodyPr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Grafiken!$B$28:$F$28</c:f>
              <c:strCache>
                <c:ptCount val="5"/>
                <c:pt idx="0">
                  <c:v>Rind</c:v>
                </c:pt>
                <c:pt idx="1">
                  <c:v>Kalb</c:v>
                </c:pt>
                <c:pt idx="2">
                  <c:v>Schwein</c:v>
                </c:pt>
                <c:pt idx="3">
                  <c:v>Lamm</c:v>
                </c:pt>
                <c:pt idx="4">
                  <c:v>Poulet</c:v>
                </c:pt>
              </c:strCache>
            </c:strRef>
          </c:cat>
          <c:val>
            <c:numRef>
              <c:f>Grafiken!$B$30:$F$30</c:f>
              <c:numCache>
                <c:formatCode>#,##0</c:formatCode>
                <c:ptCount val="5"/>
                <c:pt idx="0">
                  <c:v>2660.5671312640002</c:v>
                </c:pt>
                <c:pt idx="1">
                  <c:v>212.37118111400002</c:v>
                </c:pt>
                <c:pt idx="2">
                  <c:v>2747.4138060330001</c:v>
                </c:pt>
                <c:pt idx="3">
                  <c:v>264.512389353</c:v>
                </c:pt>
                <c:pt idx="4">
                  <c:v>6555.5014570080002</c:v>
                </c:pt>
              </c:numCache>
            </c:numRef>
          </c:val>
          <c:extLst>
            <c:ext xmlns:c16="http://schemas.microsoft.com/office/drawing/2014/chart" uri="{C3380CC4-5D6E-409C-BE32-E72D297353CC}">
              <c16:uniqueId val="{00000000-59E3-4EAF-9D36-B126A6CF9A58}"/>
            </c:ext>
          </c:extLst>
        </c:ser>
        <c:dLbls>
          <c:showLegendKey val="0"/>
          <c:showVal val="0"/>
          <c:showCatName val="0"/>
          <c:showSerName val="0"/>
          <c:showPercent val="0"/>
          <c:showBubbleSize val="0"/>
        </c:dLbls>
        <c:gapWidth val="30"/>
        <c:axId val="543280256"/>
        <c:axId val="543277304"/>
      </c:barChart>
      <c:lineChart>
        <c:grouping val="standard"/>
        <c:varyColors val="0"/>
        <c:ser>
          <c:idx val="2"/>
          <c:order val="2"/>
          <c:tx>
            <c:strRef>
              <c:f>Grafiken!$A$31</c:f>
              <c:strCache>
                <c:ptCount val="1"/>
                <c:pt idx="0">
                  <c:v>Anteil bio in %</c:v>
                </c:pt>
              </c:strCache>
            </c:strRef>
          </c:tx>
          <c:spPr>
            <a:ln>
              <a:noFill/>
            </a:ln>
          </c:spPr>
          <c:marker>
            <c:symbol val="circle"/>
            <c:size val="5"/>
            <c:spPr>
              <a:noFill/>
              <a:ln w="9525">
                <a:noFill/>
              </a:ln>
              <a:effectLst/>
            </c:spPr>
          </c:marker>
          <c:dLbls>
            <c:dLbl>
              <c:idx val="0"/>
              <c:layout>
                <c:manualLayout>
                  <c:x val="-4.157442142750354E-2"/>
                  <c:y val="0.10092600105047843"/>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7113241171742249E-2"/>
                      <c:h val="7.2372842996169584E-2"/>
                    </c:manualLayout>
                  </c15:layout>
                </c:ext>
                <c:ext xmlns:c16="http://schemas.microsoft.com/office/drawing/2014/chart" uri="{C3380CC4-5D6E-409C-BE32-E72D297353CC}">
                  <c16:uniqueId val="{00000000-2185-48A2-BD38-F1CBB55E5DA7}"/>
                </c:ext>
              </c:extLst>
            </c:dLbl>
            <c:dLbl>
              <c:idx val="1"/>
              <c:layout>
                <c:manualLayout>
                  <c:x val="-2.6348516562012026E-2"/>
                  <c:y val="0.2633598869475118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41-4270-8EAC-358877A0DE9F}"/>
                </c:ext>
              </c:extLst>
            </c:dLbl>
            <c:dLbl>
              <c:idx val="2"/>
              <c:layout>
                <c:manualLayout>
                  <c:x val="-4.495572892393794E-2"/>
                  <c:y val="9.1004744234111506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8.1833017708229497E-2"/>
                      <c:h val="7.2373006552094929E-2"/>
                    </c:manualLayout>
                  </c15:layout>
                </c:ext>
                <c:ext xmlns:c16="http://schemas.microsoft.com/office/drawing/2014/chart" uri="{C3380CC4-5D6E-409C-BE32-E72D297353CC}">
                  <c16:uniqueId val="{00000002-ED41-4270-8EAC-358877A0DE9F}"/>
                </c:ext>
              </c:extLst>
            </c:dLbl>
            <c:dLbl>
              <c:idx val="3"/>
              <c:layout>
                <c:manualLayout>
                  <c:x val="-2.6364545749788283E-2"/>
                  <c:y val="0.26851938047391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41-4270-8EAC-358877A0DE9F}"/>
                </c:ext>
              </c:extLst>
            </c:dLbl>
            <c:dLbl>
              <c:idx val="4"/>
              <c:layout>
                <c:manualLayout>
                  <c:x val="-3.7262562281303431E-2"/>
                  <c:y val="-0.17109689596419833"/>
                </c:manualLayout>
              </c:layout>
              <c:spPr>
                <a:noFill/>
                <a:ln>
                  <a:noFill/>
                </a:ln>
                <a:effectLst/>
              </c:spPr>
              <c:txPr>
                <a:bodyPr wrap="square" lIns="38100" tIns="19050" rIns="38100" bIns="19050" anchor="ctr">
                  <a:noAutofit/>
                </a:bodyPr>
                <a:lstStyle/>
                <a:p>
                  <a:pPr>
                    <a:defRPr sz="900">
                      <a:solidFill>
                        <a:schemeClr val="bg1">
                          <a:lumMod val="50000"/>
                        </a:schemeClr>
                      </a:solidFill>
                      <a:latin typeface="Arial" panose="020B0604020202020204" pitchFamily="34"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6.3267609944281211E-2"/>
                      <c:h val="8.308686944602206E-2"/>
                    </c:manualLayout>
                  </c15:layout>
                </c:ext>
                <c:ext xmlns:c16="http://schemas.microsoft.com/office/drawing/2014/chart" uri="{C3380CC4-5D6E-409C-BE32-E72D297353CC}">
                  <c16:uniqueId val="{00000000-556B-4000-8682-251C29FA5D98}"/>
                </c:ext>
              </c:extLst>
            </c:dLbl>
            <c:spPr>
              <a:noFill/>
              <a:ln>
                <a:noFill/>
              </a:ln>
              <a:effectLst/>
            </c:spPr>
            <c:txPr>
              <a:bodyPr wrap="square" lIns="38100" tIns="19050" rIns="38100" bIns="19050" anchor="ctr">
                <a:spAutoFit/>
              </a:bodyPr>
              <a:lstStyle/>
              <a:p>
                <a:pPr>
                  <a:defRPr sz="900">
                    <a:solidFill>
                      <a:schemeClr val="bg1">
                        <a:lumMod val="50000"/>
                      </a:schemeClr>
                    </a:solidFill>
                    <a:latin typeface="Arial" panose="020B0604020202020204" pitchFamily="34" charset="0"/>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Grafiken!$B$28:$F$28</c:f>
              <c:strCache>
                <c:ptCount val="5"/>
                <c:pt idx="0">
                  <c:v>Rind</c:v>
                </c:pt>
                <c:pt idx="1">
                  <c:v>Kalb</c:v>
                </c:pt>
                <c:pt idx="2">
                  <c:v>Schwein</c:v>
                </c:pt>
                <c:pt idx="3">
                  <c:v>Lamm</c:v>
                </c:pt>
                <c:pt idx="4">
                  <c:v>Poulet</c:v>
                </c:pt>
              </c:strCache>
            </c:strRef>
          </c:cat>
          <c:val>
            <c:numRef>
              <c:f>Grafiken!$B$31:$F$31</c:f>
              <c:numCache>
                <c:formatCode>0.0%</c:formatCode>
                <c:ptCount val="5"/>
                <c:pt idx="0">
                  <c:v>0.11058349586844723</c:v>
                </c:pt>
                <c:pt idx="1">
                  <c:v>7.3920647367000242E-2</c:v>
                </c:pt>
                <c:pt idx="2">
                  <c:v>3.8217964109604853E-2</c:v>
                </c:pt>
                <c:pt idx="3">
                  <c:v>9.8313459889858665E-2</c:v>
                </c:pt>
                <c:pt idx="4">
                  <c:v>3.0870424989097943E-2</c:v>
                </c:pt>
              </c:numCache>
            </c:numRef>
          </c:val>
          <c:smooth val="0"/>
          <c:extLst>
            <c:ext xmlns:c16="http://schemas.microsoft.com/office/drawing/2014/chart" uri="{C3380CC4-5D6E-409C-BE32-E72D297353CC}">
              <c16:uniqueId val="{0000000C-59E3-4EAF-9D36-B126A6CF9A58}"/>
            </c:ext>
          </c:extLst>
        </c:ser>
        <c:dLbls>
          <c:showLegendKey val="0"/>
          <c:showVal val="0"/>
          <c:showCatName val="0"/>
          <c:showSerName val="0"/>
          <c:showPercent val="0"/>
          <c:showBubbleSize val="0"/>
        </c:dLbls>
        <c:marker val="1"/>
        <c:smooth val="0"/>
        <c:axId val="633655256"/>
        <c:axId val="633654928"/>
      </c:lineChart>
      <c:catAx>
        <c:axId val="543280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crossAx val="543277304"/>
        <c:crosses val="autoZero"/>
        <c:auto val="1"/>
        <c:lblAlgn val="ctr"/>
        <c:lblOffset val="100"/>
        <c:noMultiLvlLbl val="0"/>
      </c:catAx>
      <c:valAx>
        <c:axId val="543277304"/>
        <c:scaling>
          <c:orientation val="minMax"/>
        </c:scaling>
        <c:delete val="0"/>
        <c:axPos val="l"/>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43280256"/>
        <c:crosses val="autoZero"/>
        <c:crossBetween val="between"/>
      </c:valAx>
      <c:valAx>
        <c:axId val="633654928"/>
        <c:scaling>
          <c:orientation val="minMax"/>
          <c:max val="1"/>
          <c:min val="-5"/>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633655256"/>
        <c:crosses val="max"/>
        <c:crossBetween val="between"/>
      </c:valAx>
      <c:catAx>
        <c:axId val="633655256"/>
        <c:scaling>
          <c:orientation val="minMax"/>
        </c:scaling>
        <c:delete val="1"/>
        <c:axPos val="b"/>
        <c:numFmt formatCode="General" sourceLinked="1"/>
        <c:majorTickMark val="out"/>
        <c:minorTickMark val="none"/>
        <c:tickLblPos val="nextTo"/>
        <c:crossAx val="633654928"/>
        <c:crosses val="autoZero"/>
        <c:auto val="1"/>
        <c:lblAlgn val="ctr"/>
        <c:lblOffset val="100"/>
        <c:noMultiLvlLbl val="0"/>
      </c:catAx>
      <c:spPr>
        <a:noFill/>
        <a:ln>
          <a:noFill/>
        </a:ln>
        <a:effectLst/>
      </c:spPr>
    </c:plotArea>
    <c:legend>
      <c:legendPos val="b"/>
      <c:layout>
        <c:manualLayout>
          <c:xMode val="edge"/>
          <c:yMode val="edge"/>
          <c:x val="0"/>
          <c:y val="0.29941411514639205"/>
          <c:w val="0.27733357044296691"/>
          <c:h val="8.093581827451425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landscape"/>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47592184603019E-2"/>
          <c:y val="0.24320383867812997"/>
          <c:w val="0.91576179702756744"/>
          <c:h val="0.55573085134109446"/>
        </c:manualLayout>
      </c:layout>
      <c:barChart>
        <c:barDir val="col"/>
        <c:grouping val="clustered"/>
        <c:varyColors val="0"/>
        <c:ser>
          <c:idx val="1"/>
          <c:order val="0"/>
          <c:tx>
            <c:strRef>
              <c:f>Grafiken!$A$37</c:f>
              <c:strCache>
                <c:ptCount val="1"/>
                <c:pt idx="0">
                  <c:v>07 2024</c:v>
                </c:pt>
              </c:strCache>
            </c:strRef>
          </c:tx>
          <c:spPr>
            <a:solidFill>
              <a:schemeClr val="accent2">
                <a:lumMod val="20000"/>
                <a:lumOff val="80000"/>
              </a:schemeClr>
            </a:solidFill>
          </c:spPr>
          <c:invertIfNegative val="0"/>
          <c:dLbls>
            <c:spPr>
              <a:noFill/>
              <a:ln>
                <a:noFill/>
              </a:ln>
              <a:effectLst/>
            </c:spPr>
            <c:txPr>
              <a:bodyPr wrap="square" lIns="38100" tIns="19050" rIns="38100" bIns="19050" anchor="ctr">
                <a:spAutoFit/>
              </a:bodyPr>
              <a:lstStyle/>
              <a:p>
                <a:pPr>
                  <a:defRPr sz="900">
                    <a:solidFill>
                      <a:schemeClr val="tx1"/>
                    </a:solidFill>
                    <a:latin typeface="Arial" panose="020B0604020202020204" pitchFamily="34" charset="0"/>
                    <a:cs typeface="Arial" panose="020B0604020202020204" pitchFamily="34" charset="0"/>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Grafiken!$B$34:$G$34</c:f>
              <c:strCache>
                <c:ptCount val="6"/>
                <c:pt idx="0">
                  <c:v>Bankmuni T3</c:v>
                </c:pt>
                <c:pt idx="1">
                  <c:v>Bio Weidebeef T3</c:v>
                </c:pt>
                <c:pt idx="2">
                  <c:v>Natura-Beef-Bio T3</c:v>
                </c:pt>
                <c:pt idx="3">
                  <c:v>Bankkälber T3</c:v>
                </c:pt>
                <c:pt idx="4">
                  <c:v>Schlachtschweine</c:v>
                </c:pt>
                <c:pt idx="5">
                  <c:v>Lämmer T3</c:v>
                </c:pt>
              </c:strCache>
            </c:strRef>
          </c:cat>
          <c:val>
            <c:numRef>
              <c:f>Grafiken!$B$37:$G$37</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C65-400A-9068-8240058BBEF3}"/>
            </c:ext>
          </c:extLst>
        </c:ser>
        <c:ser>
          <c:idx val="0"/>
          <c:order val="1"/>
          <c:tx>
            <c:strRef>
              <c:f>Grafiken!$A$35</c:f>
              <c:strCache>
                <c:ptCount val="1"/>
                <c:pt idx="0">
                  <c:v>07 2025</c:v>
                </c:pt>
              </c:strCache>
            </c:strRef>
          </c:tx>
          <c:spPr>
            <a:solidFill>
              <a:schemeClr val="accent2">
                <a:lumMod val="60000"/>
                <a:lumOff val="40000"/>
              </a:schemeClr>
            </a:solidFill>
          </c:spPr>
          <c:invertIfNegative val="0"/>
          <c:dLbls>
            <c:spPr>
              <a:noFill/>
              <a:ln>
                <a:noFill/>
              </a:ln>
              <a:effectLst/>
            </c:spPr>
            <c:txPr>
              <a:bodyPr wrap="square" lIns="38100" tIns="19050" rIns="38100" bIns="19050" anchor="ctr">
                <a:spAutoFit/>
              </a:bodyPr>
              <a:lstStyle/>
              <a:p>
                <a:pPr>
                  <a:defRPr sz="900">
                    <a:solidFill>
                      <a:schemeClr val="tx1"/>
                    </a:solidFill>
                    <a:latin typeface="Arial" panose="020B0604020202020204" pitchFamily="34" charset="0"/>
                    <a:cs typeface="Arial" panose="020B0604020202020204" pitchFamily="34" charset="0"/>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Grafiken!$B$34:$G$34</c:f>
              <c:strCache>
                <c:ptCount val="6"/>
                <c:pt idx="0">
                  <c:v>Bankmuni T3</c:v>
                </c:pt>
                <c:pt idx="1">
                  <c:v>Bio Weidebeef T3</c:v>
                </c:pt>
                <c:pt idx="2">
                  <c:v>Natura-Beef-Bio T3</c:v>
                </c:pt>
                <c:pt idx="3">
                  <c:v>Bankkälber T3</c:v>
                </c:pt>
                <c:pt idx="4">
                  <c:v>Schlachtschweine</c:v>
                </c:pt>
                <c:pt idx="5">
                  <c:v>Lämmer T3</c:v>
                </c:pt>
              </c:strCache>
            </c:strRef>
          </c:cat>
          <c:val>
            <c:numRef>
              <c:f>Grafiken!$B$35:$G$35</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C65-400A-9068-8240058BBEF3}"/>
            </c:ext>
          </c:extLst>
        </c:ser>
        <c:dLbls>
          <c:showLegendKey val="0"/>
          <c:showVal val="0"/>
          <c:showCatName val="0"/>
          <c:showSerName val="0"/>
          <c:showPercent val="0"/>
          <c:showBubbleSize val="0"/>
        </c:dLbls>
        <c:gapWidth val="30"/>
        <c:axId val="543280256"/>
        <c:axId val="543277304"/>
      </c:barChart>
      <c:lineChart>
        <c:grouping val="stacked"/>
        <c:varyColors val="0"/>
        <c:ser>
          <c:idx val="2"/>
          <c:order val="2"/>
          <c:tx>
            <c:strRef>
              <c:f>Grafiken!$A$38</c:f>
              <c:strCache>
                <c:ptCount val="1"/>
              </c:strCache>
            </c:strRef>
          </c:tx>
          <c:spPr>
            <a:ln>
              <a:noFill/>
            </a:ln>
          </c:spPr>
          <c:marker>
            <c:symbol val="circle"/>
            <c:size val="5"/>
            <c:spPr>
              <a:noFill/>
              <a:ln w="9525">
                <a:noFill/>
              </a:ln>
              <a:effectLst/>
            </c:spPr>
          </c:marker>
          <c:dLbls>
            <c:dLbl>
              <c:idx val="0"/>
              <c:layout>
                <c:manualLayout>
                  <c:x val="-3.0526455572739399E-2"/>
                  <c:y val="8.71501831258901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E9-490F-A355-1A909E634B25}"/>
                </c:ext>
              </c:extLst>
            </c:dLbl>
            <c:dLbl>
              <c:idx val="1"/>
              <c:layout>
                <c:manualLayout>
                  <c:x val="-3.2200793105867202E-2"/>
                  <c:y val="2.4588940821073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E9-490F-A355-1A909E634B25}"/>
                </c:ext>
              </c:extLst>
            </c:dLbl>
            <c:dLbl>
              <c:idx val="2"/>
              <c:layout>
                <c:manualLayout>
                  <c:x val="-2.8859488178100509E-2"/>
                  <c:y val="1.99332821564586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E9-490F-A355-1A909E634B25}"/>
                </c:ext>
              </c:extLst>
            </c:dLbl>
            <c:dLbl>
              <c:idx val="3"/>
              <c:layout>
                <c:manualLayout>
                  <c:x val="-2.9704553521616682E-2"/>
                  <c:y val="-0.130825583573881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4F-4EEC-BDDC-6E4D3042C860}"/>
                </c:ext>
              </c:extLst>
            </c:dLbl>
            <c:dLbl>
              <c:idx val="4"/>
              <c:layout>
                <c:manualLayout>
                  <c:x val="-3.3045990058999275E-2"/>
                  <c:y val="0.164361911141249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E9-490F-A355-1A909E634B25}"/>
                </c:ext>
              </c:extLst>
            </c:dLbl>
            <c:dLbl>
              <c:idx val="5"/>
              <c:layout>
                <c:manualLayout>
                  <c:x val="-3.0521980845799847E-2"/>
                  <c:y val="-5.84966599628277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4F-4EEC-BDDC-6E4D3042C860}"/>
                </c:ext>
              </c:extLst>
            </c:dLbl>
            <c:spPr>
              <a:noFill/>
              <a:ln>
                <a:noFill/>
              </a:ln>
              <a:effectLst/>
            </c:spPr>
            <c:txPr>
              <a:bodyPr wrap="square" lIns="38100" tIns="19050" rIns="38100" bIns="19050" anchor="ctr">
                <a:spAutoFit/>
              </a:bodyPr>
              <a:lstStyle/>
              <a:p>
                <a:pPr>
                  <a:defRPr sz="900">
                    <a:solidFill>
                      <a:schemeClr val="bg1">
                        <a:lumMod val="50000"/>
                      </a:schemeClr>
                    </a:solidFill>
                    <a:latin typeface="Arial" panose="020B0604020202020204" pitchFamily="34" charset="0"/>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Grafiken!$B$28:$F$28</c:f>
              <c:strCache>
                <c:ptCount val="5"/>
                <c:pt idx="0">
                  <c:v>Rind</c:v>
                </c:pt>
                <c:pt idx="1">
                  <c:v>Kalb</c:v>
                </c:pt>
                <c:pt idx="2">
                  <c:v>Schwein</c:v>
                </c:pt>
                <c:pt idx="3">
                  <c:v>Lamm</c:v>
                </c:pt>
                <c:pt idx="4">
                  <c:v>Poulet</c:v>
                </c:pt>
              </c:strCache>
            </c:strRef>
          </c:cat>
          <c:val>
            <c:numRef>
              <c:f>Grafiken!$B$38:$G$38</c:f>
              <c:numCache>
                <c:formatCode>\+0.0%;\-0.0%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AC65-400A-9068-8240058BBEF3}"/>
            </c:ext>
          </c:extLst>
        </c:ser>
        <c:dLbls>
          <c:showLegendKey val="0"/>
          <c:showVal val="0"/>
          <c:showCatName val="0"/>
          <c:showSerName val="0"/>
          <c:showPercent val="0"/>
          <c:showBubbleSize val="0"/>
        </c:dLbls>
        <c:marker val="1"/>
        <c:smooth val="0"/>
        <c:axId val="633655256"/>
        <c:axId val="633654928"/>
      </c:lineChart>
      <c:catAx>
        <c:axId val="543280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crossAx val="543277304"/>
        <c:crosses val="autoZero"/>
        <c:auto val="1"/>
        <c:lblAlgn val="ctr"/>
        <c:lblOffset val="100"/>
        <c:noMultiLvlLbl val="0"/>
      </c:catAx>
      <c:valAx>
        <c:axId val="543277304"/>
        <c:scaling>
          <c:orientation val="minMax"/>
        </c:scaling>
        <c:delete val="0"/>
        <c:axPos val="l"/>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43280256"/>
        <c:crosses val="autoZero"/>
        <c:crossBetween val="between"/>
      </c:valAx>
      <c:valAx>
        <c:axId val="633654928"/>
        <c:scaling>
          <c:orientation val="minMax"/>
          <c:max val="1"/>
          <c:min val="-5"/>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633655256"/>
        <c:crosses val="max"/>
        <c:crossBetween val="between"/>
      </c:valAx>
      <c:catAx>
        <c:axId val="633655256"/>
        <c:scaling>
          <c:orientation val="minMax"/>
        </c:scaling>
        <c:delete val="1"/>
        <c:axPos val="b"/>
        <c:numFmt formatCode="General" sourceLinked="1"/>
        <c:majorTickMark val="out"/>
        <c:minorTickMark val="none"/>
        <c:tickLblPos val="nextTo"/>
        <c:crossAx val="633654928"/>
        <c:crosses val="autoZero"/>
        <c:auto val="1"/>
        <c:lblAlgn val="ctr"/>
        <c:lblOffset val="100"/>
        <c:noMultiLvlLbl val="0"/>
      </c:catAx>
      <c:spPr>
        <a:noFill/>
        <a:ln>
          <a:noFill/>
        </a:ln>
        <a:effectLst/>
      </c:spPr>
    </c:plotArea>
    <c:legend>
      <c:legendPos val="b"/>
      <c:layout>
        <c:manualLayout>
          <c:xMode val="edge"/>
          <c:yMode val="edge"/>
          <c:x val="0"/>
          <c:y val="0.22754282604948026"/>
          <c:w val="0.20902202155721752"/>
          <c:h val="8.852514332541097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28903928555661701"/>
          <c:w val="0.12215399512369417"/>
          <c:h val="0.39222235370610842"/>
        </c:manualLayout>
      </c:layout>
      <c:barChart>
        <c:barDir val="col"/>
        <c:grouping val="clustered"/>
        <c:varyColors val="0"/>
        <c:ser>
          <c:idx val="1"/>
          <c:order val="0"/>
          <c:tx>
            <c:strRef>
              <c:f>Codierung!$B$2</c:f>
              <c:strCache>
                <c:ptCount val="1"/>
                <c:pt idx="0">
                  <c:v>2017</c:v>
                </c:pt>
              </c:strCache>
            </c:strRef>
          </c:tx>
          <c:spPr>
            <a:solidFill>
              <a:srgbClr val="92D050">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0-02A0-4A37-8FB4-ECD217302A3E}"/>
            </c:ext>
          </c:extLst>
        </c:ser>
        <c:ser>
          <c:idx val="0"/>
          <c:order val="1"/>
          <c:tx>
            <c:strRef>
              <c:f>Codierung!$N$8</c:f>
              <c:strCache>
                <c:ptCount val="1"/>
                <c:pt idx="0">
                  <c:v>Ø'14/16</c:v>
                </c:pt>
              </c:strCache>
            </c:strRef>
          </c:tx>
          <c:spPr>
            <a:solidFill>
              <a:schemeClr val="bg1">
                <a:lumMod val="85000"/>
              </a:schemeClr>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Lit>
              <c:formatCode>General</c:formatCode>
              <c:ptCount val="1"/>
              <c:pt idx="0">
                <c:v>1</c:v>
              </c:pt>
            </c:numLit>
          </c:val>
          <c:extLst>
            <c:ext xmlns:c16="http://schemas.microsoft.com/office/drawing/2014/chart" uri="{C3380CC4-5D6E-409C-BE32-E72D297353CC}">
              <c16:uniqueId val="{00000001-02A0-4A37-8FB4-ECD217302A3E}"/>
            </c:ext>
          </c:extLst>
        </c:ser>
        <c:dLbls>
          <c:showLegendKey val="0"/>
          <c:showVal val="0"/>
          <c:showCatName val="0"/>
          <c:showSerName val="0"/>
          <c:showPercent val="0"/>
          <c:showBubbleSize val="0"/>
        </c:dLbls>
        <c:gapWidth val="100"/>
        <c:axId val="506723888"/>
        <c:axId val="506669456"/>
      </c:barChart>
      <c:lineChart>
        <c:grouping val="standard"/>
        <c:varyColors val="0"/>
        <c:ser>
          <c:idx val="2"/>
          <c:order val="2"/>
          <c:tx>
            <c:strRef>
              <c:f>Codierung!$I$10</c:f>
              <c:strCache>
                <c:ptCount val="1"/>
                <c:pt idx="0">
                  <c:v>%-∆ Bio / Nicht-Bio 2017</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02A0-4A37-8FB4-ECD217302A3E}"/>
            </c:ext>
          </c:extLst>
        </c:ser>
        <c:dLbls>
          <c:showLegendKey val="0"/>
          <c:showVal val="0"/>
          <c:showCatName val="0"/>
          <c:showSerName val="0"/>
          <c:showPercent val="0"/>
          <c:showBubbleSize val="0"/>
        </c:dLbls>
        <c:marker val="1"/>
        <c:smooth val="0"/>
        <c:axId val="506723888"/>
        <c:axId val="506669456"/>
      </c:lineChart>
      <c:catAx>
        <c:axId val="506723888"/>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506669456"/>
        <c:crosses val="autoZero"/>
        <c:auto val="1"/>
        <c:lblAlgn val="ctr"/>
        <c:lblOffset val="100"/>
        <c:noMultiLvlLbl val="1"/>
      </c:catAx>
      <c:valAx>
        <c:axId val="506669456"/>
        <c:scaling>
          <c:orientation val="minMax"/>
          <c:max val="25"/>
          <c:min val="0"/>
        </c:scaling>
        <c:delete val="1"/>
        <c:axPos val="l"/>
        <c:numFmt formatCode="General" sourceLinked="1"/>
        <c:majorTickMark val="out"/>
        <c:minorTickMark val="none"/>
        <c:tickLblPos val="nextTo"/>
        <c:crossAx val="506723888"/>
        <c:crosses val="autoZero"/>
        <c:crossBetween val="between"/>
        <c:majorUnit val="5"/>
      </c:valAx>
      <c:spPr>
        <a:ln>
          <a:noFill/>
        </a:ln>
      </c:spPr>
    </c:plotArea>
    <c:legend>
      <c:legendPos val="t"/>
      <c:layout>
        <c:manualLayout>
          <c:xMode val="edge"/>
          <c:yMode val="edge"/>
          <c:x val="0.58464657864498593"/>
          <c:y val="4.5566840277777777E-2"/>
          <c:w val="0.25901170476954322"/>
          <c:h val="0.15870503472222222"/>
        </c:manualLayout>
      </c:layout>
      <c:overlay val="0"/>
      <c:txPr>
        <a:bodyPr/>
        <a:lstStyle/>
        <a:p>
          <a:pPr>
            <a:defRPr sz="1400"/>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Codierung!$N$8</c:f>
              <c:strCache>
                <c:ptCount val="1"/>
                <c:pt idx="0">
                  <c:v>Ø'14/16</c:v>
                </c:pt>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4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Codierung!$Q$10:$Q$21</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A6B-4B07-9492-F36C401E039C}"/>
            </c:ext>
          </c:extLst>
        </c:ser>
        <c:ser>
          <c:idx val="1"/>
          <c:order val="1"/>
          <c:tx>
            <c:strRef>
              <c:f>Codierung!$B$2</c:f>
              <c:strCache>
                <c:ptCount val="1"/>
                <c:pt idx="0">
                  <c:v>2017</c:v>
                </c:pt>
              </c:strCache>
            </c:strRef>
          </c:tx>
          <c:spPr>
            <a:solidFill>
              <a:srgbClr val="92D050"/>
            </a:solidFill>
          </c:spPr>
          <c:invertIfNegative val="0"/>
          <c:dLbls>
            <c:numFmt formatCode="#,##0.0" sourceLinked="0"/>
            <c:spPr>
              <a:noFill/>
              <a:ln>
                <a:noFill/>
              </a:ln>
              <a:effectLst/>
            </c:spPr>
            <c:txPr>
              <a:bodyPr wrap="square" lIns="38100" tIns="19050" rIns="38100" bIns="19050" anchor="ctr">
                <a:spAutoFit/>
              </a:bodyPr>
              <a:lstStyle/>
              <a:p>
                <a:pPr>
                  <a:defRPr sz="14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#REF!</c:f>
              <c:numCache>
                <c:formatCode>General</c:formatCode>
                <c:ptCount val="1"/>
                <c:pt idx="0">
                  <c:v>1</c:v>
                </c:pt>
              </c:numCache>
            </c:numRef>
          </c:val>
          <c:extLst>
            <c:ext xmlns:c16="http://schemas.microsoft.com/office/drawing/2014/chart" uri="{C3380CC4-5D6E-409C-BE32-E72D297353CC}">
              <c16:uniqueId val="{00000001-EA6B-4B07-9492-F36C401E039C}"/>
            </c:ext>
          </c:extLst>
        </c:ser>
        <c:dLbls>
          <c:showLegendKey val="0"/>
          <c:showVal val="0"/>
          <c:showCatName val="0"/>
          <c:showSerName val="0"/>
          <c:showPercent val="0"/>
          <c:showBubbleSize val="0"/>
        </c:dLbls>
        <c:gapWidth val="100"/>
        <c:axId val="506670240"/>
        <c:axId val="506670632"/>
      </c:barChart>
      <c:lineChart>
        <c:grouping val="standard"/>
        <c:varyColors val="0"/>
        <c:ser>
          <c:idx val="2"/>
          <c:order val="2"/>
          <c:spPr>
            <a:ln w="19050">
              <a:noFill/>
            </a:ln>
          </c:spPr>
          <c:marker>
            <c:symbol val="triangle"/>
            <c:size val="6"/>
            <c:spPr>
              <a:solidFill>
                <a:srgbClr val="FF0000"/>
              </a:solidFill>
              <a:ln>
                <a:noFill/>
              </a:ln>
            </c:spPr>
          </c:marker>
          <c:dLbls>
            <c:numFmt formatCode="0%" sourceLinked="0"/>
            <c:spPr>
              <a:noFill/>
              <a:ln>
                <a:noFill/>
              </a:ln>
              <a:effectLst/>
            </c:spPr>
            <c:txPr>
              <a:bodyPr wrap="square" lIns="38100" tIns="19050" rIns="38100" bIns="19050" anchor="ctr">
                <a:spAutoFit/>
              </a:bodyPr>
              <a:lstStyle/>
              <a:p>
                <a:pPr>
                  <a:defRPr sz="1400" b="1"/>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#REF!</c:f>
              <c:numCache>
                <c:formatCode>General</c:formatCode>
                <c:ptCount val="1"/>
                <c:pt idx="0">
                  <c:v>1</c:v>
                </c:pt>
              </c:numCache>
            </c:numRef>
          </c:val>
          <c:smooth val="0"/>
          <c:extLst>
            <c:ext xmlns:c16="http://schemas.microsoft.com/office/drawing/2014/chart" uri="{C3380CC4-5D6E-409C-BE32-E72D297353CC}">
              <c16:uniqueId val="{00000002-EA6B-4B07-9492-F36C401E039C}"/>
            </c:ext>
          </c:extLst>
        </c:ser>
        <c:dLbls>
          <c:showLegendKey val="0"/>
          <c:showVal val="0"/>
          <c:showCatName val="0"/>
          <c:showSerName val="0"/>
          <c:showPercent val="0"/>
          <c:showBubbleSize val="0"/>
        </c:dLbls>
        <c:marker val="1"/>
        <c:smooth val="0"/>
        <c:axId val="506671416"/>
        <c:axId val="506671024"/>
      </c:lineChart>
      <c:catAx>
        <c:axId val="506670240"/>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506670632"/>
        <c:crosses val="autoZero"/>
        <c:auto val="1"/>
        <c:lblAlgn val="ctr"/>
        <c:lblOffset val="100"/>
        <c:noMultiLvlLbl val="1"/>
      </c:catAx>
      <c:valAx>
        <c:axId val="506670632"/>
        <c:scaling>
          <c:orientation val="minMax"/>
          <c:max val="80"/>
          <c:min val="0"/>
        </c:scaling>
        <c:delete val="0"/>
        <c:axPos val="l"/>
        <c:numFmt formatCode="0.00" sourceLinked="1"/>
        <c:majorTickMark val="out"/>
        <c:minorTickMark val="none"/>
        <c:tickLblPos val="nextTo"/>
        <c:txPr>
          <a:bodyPr/>
          <a:lstStyle/>
          <a:p>
            <a:pPr>
              <a:defRPr sz="100">
                <a:solidFill>
                  <a:schemeClr val="bg1"/>
                </a:solidFill>
              </a:defRPr>
            </a:pPr>
            <a:endParaRPr lang="de-DE"/>
          </a:p>
        </c:txPr>
        <c:crossAx val="506670240"/>
        <c:crosses val="autoZero"/>
        <c:crossBetween val="between"/>
        <c:majorUnit val="53.8"/>
      </c:valAx>
      <c:valAx>
        <c:axId val="506671024"/>
        <c:scaling>
          <c:orientation val="minMax"/>
          <c:max val="0.55000000000000004"/>
          <c:min val="-0.5"/>
        </c:scaling>
        <c:delete val="0"/>
        <c:axPos val="r"/>
        <c:numFmt formatCode="General" sourceLinked="1"/>
        <c:majorTickMark val="out"/>
        <c:minorTickMark val="none"/>
        <c:tickLblPos val="nextTo"/>
        <c:txPr>
          <a:bodyPr/>
          <a:lstStyle/>
          <a:p>
            <a:pPr>
              <a:defRPr sz="100">
                <a:solidFill>
                  <a:schemeClr val="bg1"/>
                </a:solidFill>
              </a:defRPr>
            </a:pPr>
            <a:endParaRPr lang="de-DE"/>
          </a:p>
        </c:txPr>
        <c:crossAx val="506671416"/>
        <c:crosses val="max"/>
        <c:crossBetween val="between"/>
      </c:valAx>
      <c:catAx>
        <c:axId val="506671416"/>
        <c:scaling>
          <c:orientation val="minMax"/>
        </c:scaling>
        <c:delete val="1"/>
        <c:axPos val="b"/>
        <c:numFmt formatCode="General" sourceLinked="1"/>
        <c:majorTickMark val="out"/>
        <c:minorTickMark val="none"/>
        <c:tickLblPos val="nextTo"/>
        <c:crossAx val="506671024"/>
        <c:crosses val="autoZero"/>
        <c:auto val="1"/>
        <c:lblAlgn val="ctr"/>
        <c:lblOffset val="100"/>
        <c:noMultiLvlLbl val="0"/>
      </c:cat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28903928555661701"/>
          <c:w val="0.12215399512369417"/>
          <c:h val="0.39222235370610842"/>
        </c:manualLayout>
      </c:layout>
      <c:barChart>
        <c:barDir val="col"/>
        <c:grouping val="clustered"/>
        <c:varyColors val="0"/>
        <c:ser>
          <c:idx val="0"/>
          <c:order val="0"/>
          <c:tx>
            <c:strRef>
              <c:f>Codierung!$N$8</c:f>
              <c:strCache>
                <c:ptCount val="1"/>
                <c:pt idx="0">
                  <c:v>Ø'14/16</c:v>
                </c:pt>
              </c:strCache>
            </c:strRef>
          </c:tx>
          <c:spPr>
            <a:solidFill>
              <a:schemeClr val="bg1">
                <a:lumMod val="85000"/>
              </a:schemeClr>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Lit>
              <c:formatCode>General</c:formatCode>
              <c:ptCount val="1"/>
              <c:pt idx="0">
                <c:v>1</c:v>
              </c:pt>
            </c:numLit>
          </c:val>
          <c:extLst>
            <c:ext xmlns:c16="http://schemas.microsoft.com/office/drawing/2014/chart" uri="{C3380CC4-5D6E-409C-BE32-E72D297353CC}">
              <c16:uniqueId val="{00000000-0BEA-47D1-9F8C-0453D64C181D}"/>
            </c:ext>
          </c:extLst>
        </c:ser>
        <c:ser>
          <c:idx val="1"/>
          <c:order val="1"/>
          <c:tx>
            <c:strRef>
              <c:f>Codierung!$B$2</c:f>
              <c:strCache>
                <c:ptCount val="1"/>
                <c:pt idx="0">
                  <c:v>2017</c:v>
                </c:pt>
              </c:strCache>
            </c:strRef>
          </c:tx>
          <c:spPr>
            <a:solidFill>
              <a:srgbClr val="92D050">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1-0BEA-47D1-9F8C-0453D64C181D}"/>
            </c:ext>
          </c:extLst>
        </c:ser>
        <c:dLbls>
          <c:showLegendKey val="0"/>
          <c:showVal val="0"/>
          <c:showCatName val="0"/>
          <c:showSerName val="0"/>
          <c:showPercent val="0"/>
          <c:showBubbleSize val="0"/>
        </c:dLbls>
        <c:gapWidth val="100"/>
        <c:axId val="506672200"/>
        <c:axId val="506672592"/>
      </c:barChart>
      <c:lineChart>
        <c:grouping val="standard"/>
        <c:varyColors val="0"/>
        <c:ser>
          <c:idx val="2"/>
          <c:order val="2"/>
          <c:tx>
            <c:strRef>
              <c:f>Codierung!$I$10</c:f>
              <c:strCache>
                <c:ptCount val="1"/>
                <c:pt idx="0">
                  <c:v>%-∆ Bio / Nicht-Bio 2017</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0BEA-47D1-9F8C-0453D64C181D}"/>
            </c:ext>
          </c:extLst>
        </c:ser>
        <c:dLbls>
          <c:showLegendKey val="0"/>
          <c:showVal val="0"/>
          <c:showCatName val="0"/>
          <c:showSerName val="0"/>
          <c:showPercent val="0"/>
          <c:showBubbleSize val="0"/>
        </c:dLbls>
        <c:marker val="1"/>
        <c:smooth val="0"/>
        <c:axId val="506672200"/>
        <c:axId val="506672592"/>
      </c:lineChart>
      <c:catAx>
        <c:axId val="506672200"/>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506672592"/>
        <c:crosses val="autoZero"/>
        <c:auto val="1"/>
        <c:lblAlgn val="ctr"/>
        <c:lblOffset val="100"/>
        <c:noMultiLvlLbl val="1"/>
      </c:catAx>
      <c:valAx>
        <c:axId val="506672592"/>
        <c:scaling>
          <c:orientation val="minMax"/>
          <c:max val="25"/>
          <c:min val="0"/>
        </c:scaling>
        <c:delete val="1"/>
        <c:axPos val="l"/>
        <c:numFmt formatCode="General" sourceLinked="1"/>
        <c:majorTickMark val="out"/>
        <c:minorTickMark val="none"/>
        <c:tickLblPos val="nextTo"/>
        <c:crossAx val="506672200"/>
        <c:crosses val="autoZero"/>
        <c:crossBetween val="between"/>
        <c:majorUnit val="5"/>
      </c:valAx>
      <c:spPr>
        <a:ln>
          <a:noFill/>
        </a:ln>
      </c:spPr>
    </c:plotArea>
    <c:legend>
      <c:legendPos val="t"/>
      <c:legendEntry>
        <c:idx val="2"/>
        <c:delete val="1"/>
      </c:legendEntry>
      <c:layout>
        <c:manualLayout>
          <c:xMode val="edge"/>
          <c:yMode val="edge"/>
          <c:x val="0"/>
          <c:y val="0.17854817993011035"/>
          <c:w val="0.1743552631531313"/>
          <c:h val="6.1691107175868565E-2"/>
        </c:manualLayout>
      </c:layout>
      <c:overlay val="0"/>
      <c:txPr>
        <a:bodyPr/>
        <a:lstStyle/>
        <a:p>
          <a:pPr>
            <a:defRPr sz="1800"/>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89132069296601923"/>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8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Codierung!$P$10:$P$21</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02D-4234-A4D1-DA5F2AA39540}"/>
            </c:ext>
          </c:extLst>
        </c:ser>
        <c:ser>
          <c:idx val="1"/>
          <c:order val="1"/>
          <c:tx>
            <c:strRef>
              <c:f>Codierung!$B$2</c:f>
              <c:strCache>
                <c:ptCount val="1"/>
                <c:pt idx="0">
                  <c:v>2017</c:v>
                </c:pt>
              </c:strCache>
            </c:strRef>
          </c:tx>
          <c:spPr>
            <a:solidFill>
              <a:srgbClr val="92D050"/>
            </a:solidFill>
          </c:spPr>
          <c:invertIfNegative val="0"/>
          <c:dLbls>
            <c:numFmt formatCode="#,##0.0" sourceLinked="0"/>
            <c:spPr>
              <a:noFill/>
              <a:ln>
                <a:noFill/>
              </a:ln>
              <a:effectLst/>
            </c:spPr>
            <c:txPr>
              <a:bodyPr wrap="square" lIns="38100" tIns="19050" rIns="38100" bIns="19050" anchor="ctr">
                <a:spAutoFit/>
              </a:bodyPr>
              <a:lstStyle/>
              <a:p>
                <a:pPr>
                  <a:defRPr sz="18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#REF!</c:f>
              <c:numCache>
                <c:formatCode>General</c:formatCode>
                <c:ptCount val="1"/>
                <c:pt idx="0">
                  <c:v>1</c:v>
                </c:pt>
              </c:numCache>
            </c:numRef>
          </c:val>
          <c:extLst>
            <c:ext xmlns:c16="http://schemas.microsoft.com/office/drawing/2014/chart" uri="{C3380CC4-5D6E-409C-BE32-E72D297353CC}">
              <c16:uniqueId val="{00000001-802D-4234-A4D1-DA5F2AA39540}"/>
            </c:ext>
          </c:extLst>
        </c:ser>
        <c:dLbls>
          <c:showLegendKey val="0"/>
          <c:showVal val="0"/>
          <c:showCatName val="0"/>
          <c:showSerName val="0"/>
          <c:showPercent val="0"/>
          <c:showBubbleSize val="0"/>
        </c:dLbls>
        <c:gapWidth val="100"/>
        <c:axId val="512227232"/>
        <c:axId val="512227624"/>
      </c:barChart>
      <c:catAx>
        <c:axId val="512227232"/>
        <c:scaling>
          <c:orientation val="minMax"/>
        </c:scaling>
        <c:delete val="0"/>
        <c:axPos val="b"/>
        <c:numFmt formatCode="mm" sourceLinked="0"/>
        <c:majorTickMark val="out"/>
        <c:minorTickMark val="none"/>
        <c:tickLblPos val="nextTo"/>
        <c:txPr>
          <a:bodyPr rot="0" vert="horz"/>
          <a:lstStyle/>
          <a:p>
            <a:pPr>
              <a:defRPr sz="1800" b="0" i="0" u="none" strike="noStrike" baseline="0">
                <a:solidFill>
                  <a:srgbClr val="000000"/>
                </a:solidFill>
                <a:latin typeface="Arial"/>
                <a:ea typeface="Arial"/>
                <a:cs typeface="Arial"/>
              </a:defRPr>
            </a:pPr>
            <a:endParaRPr lang="de-DE"/>
          </a:p>
        </c:txPr>
        <c:crossAx val="512227624"/>
        <c:crosses val="autoZero"/>
        <c:auto val="1"/>
        <c:lblAlgn val="ctr"/>
        <c:lblOffset val="0"/>
        <c:noMultiLvlLbl val="1"/>
      </c:catAx>
      <c:valAx>
        <c:axId val="512227624"/>
        <c:scaling>
          <c:orientation val="minMax"/>
          <c:min val="0"/>
        </c:scaling>
        <c:delete val="1"/>
        <c:axPos val="l"/>
        <c:numFmt formatCode="0.00" sourceLinked="1"/>
        <c:majorTickMark val="out"/>
        <c:minorTickMark val="none"/>
        <c:tickLblPos val="nextTo"/>
        <c:crossAx val="512227232"/>
        <c:crosses val="autoZero"/>
        <c:crossBetween val="between"/>
      </c:valAx>
      <c:spPr>
        <a:solidFill>
          <a:schemeClr val="bg1"/>
        </a:solidFill>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6448241139668861E-2"/>
          <c:y val="0.45128808331795689"/>
          <c:w val="0.95044093831199761"/>
          <c:h val="0.17016939616291396"/>
        </c:manualLayout>
      </c:layout>
      <c:barChart>
        <c:barDir val="col"/>
        <c:grouping val="clustered"/>
        <c:varyColors val="0"/>
        <c:ser>
          <c:idx val="0"/>
          <c:order val="0"/>
          <c:tx>
            <c:strRef>
              <c:f>Grafiken!$A$9</c:f>
              <c:strCache>
                <c:ptCount val="1"/>
                <c:pt idx="0">
                  <c:v>bio</c:v>
                </c:pt>
              </c:strCache>
            </c:strRef>
          </c:tx>
          <c:spPr>
            <a:solidFill>
              <a:srgbClr val="A9D18E"/>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Grafiken!$B$8:$L$8</c:f>
              <c:strCache>
                <c:ptCount val="11"/>
                <c:pt idx="0">
                  <c:v>Blumenkohl</c:v>
                </c:pt>
                <c:pt idx="1">
                  <c:v>Broccoli</c:v>
                </c:pt>
                <c:pt idx="2">
                  <c:v>Eisberg</c:v>
                </c:pt>
                <c:pt idx="3">
                  <c:v>Fenchel</c:v>
                </c:pt>
                <c:pt idx="4">
                  <c:v>Karotten</c:v>
                </c:pt>
                <c:pt idx="5">
                  <c:v>Kopfsalat grün</c:v>
                </c:pt>
                <c:pt idx="6">
                  <c:v>Peperoni</c:v>
                </c:pt>
                <c:pt idx="7">
                  <c:v>Salatgurken</c:v>
                </c:pt>
                <c:pt idx="8">
                  <c:v>Tomaten Rispe</c:v>
                </c:pt>
                <c:pt idx="9">
                  <c:v>Zucchetti</c:v>
                </c:pt>
                <c:pt idx="10">
                  <c:v>Zwiebeln gelb</c:v>
                </c:pt>
              </c:strCache>
            </c:strRef>
          </c:cat>
          <c:val>
            <c:numRef>
              <c:f>Grafiken!$B$9:$L$9</c:f>
              <c:numCache>
                <c:formatCode>#,##0.00</c:formatCode>
                <c:ptCount val="11"/>
                <c:pt idx="0">
                  <c:v>8.5820830000000008</c:v>
                </c:pt>
                <c:pt idx="1">
                  <c:v>8.7041079999999997</c:v>
                </c:pt>
                <c:pt idx="2">
                  <c:v>2.66534</c:v>
                </c:pt>
                <c:pt idx="3">
                  <c:v>6.6825619999999999</c:v>
                </c:pt>
                <c:pt idx="4">
                  <c:v>3.5046029999999999</c:v>
                </c:pt>
                <c:pt idx="5">
                  <c:v>2.805056</c:v>
                </c:pt>
                <c:pt idx="6">
                  <c:v>6.9222630000000001</c:v>
                </c:pt>
                <c:pt idx="7">
                  <c:v>0</c:v>
                </c:pt>
                <c:pt idx="8">
                  <c:v>8.9391929999999995</c:v>
                </c:pt>
                <c:pt idx="9">
                  <c:v>8.1960510000000006</c:v>
                </c:pt>
                <c:pt idx="10">
                  <c:v>4.8343759999999998</c:v>
                </c:pt>
              </c:numCache>
            </c:numRef>
          </c:val>
          <c:extLst>
            <c:ext xmlns:c16="http://schemas.microsoft.com/office/drawing/2014/chart" uri="{C3380CC4-5D6E-409C-BE32-E72D297353CC}">
              <c16:uniqueId val="{00000000-415C-4CF0-8847-A6B6F568A356}"/>
            </c:ext>
          </c:extLst>
        </c:ser>
        <c:ser>
          <c:idx val="1"/>
          <c:order val="1"/>
          <c:tx>
            <c:strRef>
              <c:f>Grafiken!$A$10</c:f>
              <c:strCache>
                <c:ptCount val="1"/>
                <c:pt idx="0">
                  <c:v>nicht-bio</c:v>
                </c:pt>
              </c:strCache>
            </c:strRef>
          </c:tx>
          <c:spPr>
            <a:solidFill>
              <a:srgbClr val="7C9E78"/>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Grafiken!$B$8:$L$8</c:f>
              <c:strCache>
                <c:ptCount val="11"/>
                <c:pt idx="0">
                  <c:v>Blumenkohl</c:v>
                </c:pt>
                <c:pt idx="1">
                  <c:v>Broccoli</c:v>
                </c:pt>
                <c:pt idx="2">
                  <c:v>Eisberg</c:v>
                </c:pt>
                <c:pt idx="3">
                  <c:v>Fenchel</c:v>
                </c:pt>
                <c:pt idx="4">
                  <c:v>Karotten</c:v>
                </c:pt>
                <c:pt idx="5">
                  <c:v>Kopfsalat grün</c:v>
                </c:pt>
                <c:pt idx="6">
                  <c:v>Peperoni</c:v>
                </c:pt>
                <c:pt idx="7">
                  <c:v>Salatgurken</c:v>
                </c:pt>
                <c:pt idx="8">
                  <c:v>Tomaten Rispe</c:v>
                </c:pt>
                <c:pt idx="9">
                  <c:v>Zucchetti</c:v>
                </c:pt>
                <c:pt idx="10">
                  <c:v>Zwiebeln gelb</c:v>
                </c:pt>
              </c:strCache>
            </c:strRef>
          </c:cat>
          <c:val>
            <c:numRef>
              <c:f>Grafiken!$B$10:$L$10</c:f>
              <c:numCache>
                <c:formatCode>#,##0.00</c:formatCode>
                <c:ptCount val="11"/>
                <c:pt idx="0">
                  <c:v>4.5404359999999997</c:v>
                </c:pt>
                <c:pt idx="1">
                  <c:v>4.6675550000000001</c:v>
                </c:pt>
                <c:pt idx="2">
                  <c:v>1.757735</c:v>
                </c:pt>
                <c:pt idx="3">
                  <c:v>3.84761</c:v>
                </c:pt>
                <c:pt idx="4">
                  <c:v>1.8093840000000001</c:v>
                </c:pt>
                <c:pt idx="5">
                  <c:v>1.76847</c:v>
                </c:pt>
                <c:pt idx="6">
                  <c:v>3.8764289999999999</c:v>
                </c:pt>
                <c:pt idx="7">
                  <c:v>1.4846509999999999</c:v>
                </c:pt>
                <c:pt idx="8">
                  <c:v>3.7617189999999998</c:v>
                </c:pt>
                <c:pt idx="9">
                  <c:v>3.7699569999999998</c:v>
                </c:pt>
                <c:pt idx="10">
                  <c:v>2.0611120000000001</c:v>
                </c:pt>
              </c:numCache>
            </c:numRef>
          </c:val>
          <c:extLst>
            <c:ext xmlns:c16="http://schemas.microsoft.com/office/drawing/2014/chart" uri="{C3380CC4-5D6E-409C-BE32-E72D297353CC}">
              <c16:uniqueId val="{00000001-415C-4CF0-8847-A6B6F568A356}"/>
            </c:ext>
          </c:extLst>
        </c:ser>
        <c:dLbls>
          <c:showLegendKey val="0"/>
          <c:showVal val="0"/>
          <c:showCatName val="0"/>
          <c:showSerName val="0"/>
          <c:showPercent val="0"/>
          <c:showBubbleSize val="0"/>
        </c:dLbls>
        <c:gapWidth val="119"/>
        <c:axId val="629232272"/>
        <c:axId val="629227352"/>
      </c:barChart>
      <c:lineChart>
        <c:grouping val="standard"/>
        <c:varyColors val="0"/>
        <c:ser>
          <c:idx val="2"/>
          <c:order val="2"/>
          <c:tx>
            <c:strRef>
              <c:f>Grafiken!$A$12</c:f>
              <c:strCache>
                <c:ptCount val="1"/>
                <c:pt idx="0">
                  <c:v>Differenz</c:v>
                </c:pt>
              </c:strCache>
            </c:strRef>
          </c:tx>
          <c:spPr>
            <a:ln w="28575" cap="rnd">
              <a:noFill/>
              <a:round/>
            </a:ln>
            <a:effectLst/>
          </c:spPr>
          <c:marker>
            <c:symbol val="circle"/>
            <c:size val="5"/>
            <c:spPr>
              <a:noFill/>
              <a:ln w="9525">
                <a:noFill/>
              </a:ln>
              <a:effectLst/>
            </c:spPr>
          </c:marker>
          <c:dLbls>
            <c:dLbl>
              <c:idx val="0"/>
              <c:layout>
                <c:manualLayout>
                  <c:x val="-3.0410784075132036E-2"/>
                  <c:y val="-0.15466475921924083"/>
                </c:manualLayout>
              </c:layout>
              <c:tx>
                <c:rich>
                  <a:bodyPr/>
                  <a:lstStyle/>
                  <a:p>
                    <a:fld id="{988DBA64-C292-4718-B4A4-50C2A2C0EC1A}" type="VALUE">
                      <a:rPr lang="en-US">
                        <a:solidFill>
                          <a:schemeClr val="bg1">
                            <a:lumMod val="50000"/>
                          </a:schemeClr>
                        </a:solidFill>
                      </a:rPr>
                      <a:pPr/>
                      <a:t>[VALEUR]</a:t>
                    </a:fld>
                    <a:endParaRPr lang="fr-CH"/>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62F8-400F-AD3A-644C12E7F678}"/>
                </c:ext>
              </c:extLst>
            </c:dLbl>
            <c:dLbl>
              <c:idx val="1"/>
              <c:layout>
                <c:manualLayout>
                  <c:x val="-4.120810238514571E-2"/>
                  <c:y val="-0.1551454780869174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7.0884762046253658E-2"/>
                      <c:h val="7.0578244798989026E-2"/>
                    </c:manualLayout>
                  </c15:layout>
                </c:ext>
                <c:ext xmlns:c16="http://schemas.microsoft.com/office/drawing/2014/chart" uri="{C3380CC4-5D6E-409C-BE32-E72D297353CC}">
                  <c16:uniqueId val="{00000002-5A50-45E5-A606-B08DD68A1CF2}"/>
                </c:ext>
              </c:extLst>
            </c:dLbl>
            <c:dLbl>
              <c:idx val="2"/>
              <c:layout>
                <c:manualLayout>
                  <c:x val="-3.367671274237518E-2"/>
                  <c:y val="-0.1575139741067615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50-45E5-A606-B08DD68A1CF2}"/>
                </c:ext>
              </c:extLst>
            </c:dLbl>
            <c:dLbl>
              <c:idx val="3"/>
              <c:layout>
                <c:manualLayout>
                  <c:x val="-3.7202379167051582E-2"/>
                  <c:y val="-0.155609141458222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6.2625564594939995E-2"/>
                      <c:h val="6.0738123639087753E-2"/>
                    </c:manualLayout>
                  </c15:layout>
                </c:ext>
                <c:ext xmlns:c16="http://schemas.microsoft.com/office/drawing/2014/chart" uri="{C3380CC4-5D6E-409C-BE32-E72D297353CC}">
                  <c16:uniqueId val="{00000000-2AB7-480E-8166-658E32D201D5}"/>
                </c:ext>
              </c:extLst>
            </c:dLbl>
            <c:dLbl>
              <c:idx val="4"/>
              <c:layout>
                <c:manualLayout>
                  <c:x val="-3.2089271859885499E-2"/>
                  <c:y val="-0.1574813551587063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F7F7F"/>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F8-400F-AD3A-644C12E7F678}"/>
                </c:ext>
              </c:extLst>
            </c:dLbl>
            <c:dLbl>
              <c:idx val="5"/>
              <c:layout>
                <c:manualLayout>
                  <c:x val="-3.206741043397987E-2"/>
                  <c:y val="-0.15925720614271982"/>
                </c:manualLayout>
              </c:layout>
              <c:tx>
                <c:rich>
                  <a:bodyPr rot="0" spcFirstLastPara="1" vertOverflow="ellipsis" vert="horz" wrap="square" lIns="38100" tIns="19050" rIns="38100" bIns="19050" anchor="ctr" anchorCtr="1">
                    <a:spAutoFit/>
                  </a:bodyPr>
                  <a:lstStyle/>
                  <a:p>
                    <a:pPr>
                      <a:defRPr sz="900" b="0" i="0" u="none" strike="noStrike" kern="1200" baseline="0">
                        <a:solidFill>
                          <a:srgbClr val="7F7F7F"/>
                        </a:solidFill>
                        <a:latin typeface="Arial" panose="020B0604020202020204" pitchFamily="34" charset="0"/>
                        <a:ea typeface="Roboto" panose="02000000000000000000" pitchFamily="2" charset="0"/>
                        <a:cs typeface="Arial" panose="020B0604020202020204" pitchFamily="34" charset="0"/>
                      </a:defRPr>
                    </a:pPr>
                    <a:fld id="{FC20AE0D-B2E6-4437-888E-9D8659483A1A}" type="VALUE">
                      <a:rPr lang="en-US">
                        <a:solidFill>
                          <a:srgbClr val="7F7F7F"/>
                        </a:solidFill>
                      </a:rPr>
                      <a:pPr>
                        <a:defRPr>
                          <a:solidFill>
                            <a:srgbClr val="7F7F7F"/>
                          </a:solidFill>
                          <a:latin typeface="Arial" panose="020B0604020202020204" pitchFamily="34" charset="0"/>
                          <a:ea typeface="Roboto" panose="02000000000000000000" pitchFamily="2" charset="0"/>
                          <a:cs typeface="Arial" panose="020B0604020202020204" pitchFamily="34" charset="0"/>
                        </a:defRPr>
                      </a:pPr>
                      <a:t>[VALEUR]</a:t>
                    </a:fld>
                    <a:endParaRPr lang="fr-CH"/>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F7F7F"/>
                      </a:solidFill>
                      <a:latin typeface="Arial" panose="020B0604020202020204" pitchFamily="34" charset="0"/>
                      <a:ea typeface="Roboto" panose="02000000000000000000" pitchFamily="2" charset="0"/>
                      <a:cs typeface="Arial" panose="020B0604020202020204" pitchFamily="34" charset="0"/>
                    </a:defRPr>
                  </a:pPr>
                  <a:endParaRPr lang="fr-CH"/>
                </a:p>
              </c:txPr>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62F8-400F-AD3A-644C12E7F678}"/>
                </c:ext>
              </c:extLst>
            </c:dLbl>
            <c:dLbl>
              <c:idx val="6"/>
              <c:layout>
                <c:manualLayout>
                  <c:x val="-3.2090624136544017E-2"/>
                  <c:y val="-0.1631054527747631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F8-400F-AD3A-644C12E7F678}"/>
                </c:ext>
              </c:extLst>
            </c:dLbl>
            <c:dLbl>
              <c:idx val="7"/>
              <c:layout>
                <c:manualLayout>
                  <c:x val="-3.626604587205888E-2"/>
                  <c:y val="-0.1659381792894493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5.9239627936216947E-2"/>
                      <c:h val="5.581819496461974E-2"/>
                    </c:manualLayout>
                  </c15:layout>
                </c:ext>
                <c:ext xmlns:c16="http://schemas.microsoft.com/office/drawing/2014/chart" uri="{C3380CC4-5D6E-409C-BE32-E72D297353CC}">
                  <c16:uniqueId val="{00000004-62F8-400F-AD3A-644C12E7F678}"/>
                </c:ext>
              </c:extLst>
            </c:dLbl>
            <c:dLbl>
              <c:idx val="8"/>
              <c:layout>
                <c:manualLayout>
                  <c:x val="-3.4589808349428021E-2"/>
                  <c:y val="-0.1649830684579764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F8-400F-AD3A-644C12E7F678}"/>
                </c:ext>
              </c:extLst>
            </c:dLbl>
            <c:dLbl>
              <c:idx val="9"/>
              <c:layout>
                <c:manualLayout>
                  <c:x val="-3.210893912348689E-2"/>
                  <c:y val="-0.1657374756132103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B7-480E-8166-658E32D201D5}"/>
                </c:ext>
              </c:extLst>
            </c:dLbl>
            <c:dLbl>
              <c:idx val="10"/>
              <c:layout>
                <c:manualLayout>
                  <c:x val="-3.2959070747632262E-2"/>
                  <c:y val="-0.1653384552221943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93-412E-A97B-ECAE4CF8D8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Grafiken!$B$12:$L$12</c:f>
              <c:numCache>
                <c:formatCode>\+0%;\-0%</c:formatCode>
                <c:ptCount val="11"/>
                <c:pt idx="0">
                  <c:v>0.89014513143671692</c:v>
                </c:pt>
                <c:pt idx="1">
                  <c:v>0.86481101990228282</c:v>
                </c:pt>
                <c:pt idx="2">
                  <c:v>0.51634916526097507</c:v>
                </c:pt>
                <c:pt idx="3">
                  <c:v>0.73680856427756447</c:v>
                </c:pt>
                <c:pt idx="4">
                  <c:v>0.93690394078868811</c:v>
                </c:pt>
                <c:pt idx="5">
                  <c:v>0.5861484786284189</c:v>
                </c:pt>
                <c:pt idx="6">
                  <c:v>0.78573191976429857</c:v>
                </c:pt>
                <c:pt idx="7">
                  <c:v>-1</c:v>
                </c:pt>
                <c:pt idx="8">
                  <c:v>1.376358521197357</c:v>
                </c:pt>
                <c:pt idx="9">
                  <c:v>1.174043629675352</c:v>
                </c:pt>
                <c:pt idx="10">
                  <c:v>1.3455183415554322</c:v>
                </c:pt>
              </c:numCache>
            </c:numRef>
          </c:val>
          <c:smooth val="0"/>
          <c:extLst>
            <c:ext xmlns:c16="http://schemas.microsoft.com/office/drawing/2014/chart" uri="{C3380CC4-5D6E-409C-BE32-E72D297353CC}">
              <c16:uniqueId val="{00000002-415C-4CF0-8847-A6B6F568A356}"/>
            </c:ext>
          </c:extLst>
        </c:ser>
        <c:dLbls>
          <c:showLegendKey val="0"/>
          <c:showVal val="0"/>
          <c:showCatName val="0"/>
          <c:showSerName val="0"/>
          <c:showPercent val="0"/>
          <c:showBubbleSize val="0"/>
        </c:dLbls>
        <c:marker val="1"/>
        <c:smooth val="0"/>
        <c:axId val="629180120"/>
        <c:axId val="629174216"/>
      </c:lineChart>
      <c:catAx>
        <c:axId val="629232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crossAx val="629227352"/>
        <c:crosses val="autoZero"/>
        <c:auto val="1"/>
        <c:lblAlgn val="ctr"/>
        <c:lblOffset val="100"/>
        <c:noMultiLvlLbl val="0"/>
      </c:catAx>
      <c:valAx>
        <c:axId val="629227352"/>
        <c:scaling>
          <c:orientation val="minMax"/>
        </c:scaling>
        <c:delete val="0"/>
        <c:axPos val="l"/>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29232272"/>
        <c:crosses val="autoZero"/>
        <c:crossBetween val="between"/>
      </c:valAx>
      <c:valAx>
        <c:axId val="629174216"/>
        <c:scaling>
          <c:orientation val="minMax"/>
          <c:max val="3"/>
          <c:min val="-50"/>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29180120"/>
        <c:crosses val="max"/>
        <c:crossBetween val="between"/>
      </c:valAx>
      <c:catAx>
        <c:axId val="629180120"/>
        <c:scaling>
          <c:orientation val="minMax"/>
        </c:scaling>
        <c:delete val="1"/>
        <c:axPos val="b"/>
        <c:majorTickMark val="out"/>
        <c:minorTickMark val="none"/>
        <c:tickLblPos val="nextTo"/>
        <c:crossAx val="629174216"/>
        <c:crosses val="autoZero"/>
        <c:auto val="1"/>
        <c:lblAlgn val="ctr"/>
        <c:lblOffset val="100"/>
        <c:noMultiLvlLbl val="0"/>
      </c:catAx>
      <c:spPr>
        <a:noFill/>
        <a:ln w="25400">
          <a:noFill/>
        </a:ln>
        <a:effectLst/>
      </c:spPr>
    </c:plotArea>
    <c:legend>
      <c:legendPos val="b"/>
      <c:layout>
        <c:manualLayout>
          <c:xMode val="edge"/>
          <c:yMode val="edge"/>
          <c:x val="0.61948411165585426"/>
          <c:y val="6.5365214197842969E-2"/>
          <c:w val="0.28198471417487908"/>
          <c:h val="0.109133406932630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Roboto" panose="02000000000000000000" pitchFamily="2" charset="0"/>
              <a:cs typeface="Arial" panose="020B0604020202020204" pitchFamily="34" charset="0"/>
            </a:defRPr>
          </a:pPr>
          <a:endParaRPr lang="de-DE"/>
        </a:p>
      </c:txPr>
    </c:legend>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917100573552147E-2"/>
          <c:y val="0.17982830687276669"/>
          <c:w val="0.91576179702756744"/>
          <c:h val="0.38500963588274462"/>
        </c:manualLayout>
      </c:layout>
      <c:barChart>
        <c:barDir val="col"/>
        <c:grouping val="stacked"/>
        <c:varyColors val="0"/>
        <c:ser>
          <c:idx val="1"/>
          <c:order val="0"/>
          <c:tx>
            <c:strRef>
              <c:f>Grafiken!$A$4</c:f>
              <c:strCache>
                <c:ptCount val="1"/>
                <c:pt idx="0">
                  <c:v>nicht-bio</c:v>
                </c:pt>
              </c:strCache>
            </c:strRef>
          </c:tx>
          <c:spPr>
            <a:solidFill>
              <a:srgbClr val="7C9E7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Roboto" panose="02000000000000000000" pitchFamily="2" charset="0"/>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Grafiken!$B$2:$L$2</c:f>
              <c:strCache>
                <c:ptCount val="11"/>
                <c:pt idx="0">
                  <c:v>Blumenkohl</c:v>
                </c:pt>
                <c:pt idx="1">
                  <c:v>Broccoli</c:v>
                </c:pt>
                <c:pt idx="2">
                  <c:v>Eisberg</c:v>
                </c:pt>
                <c:pt idx="3">
                  <c:v>Fenchel</c:v>
                </c:pt>
                <c:pt idx="4">
                  <c:v>Karotten</c:v>
                </c:pt>
                <c:pt idx="5">
                  <c:v>Kopfsalat</c:v>
                </c:pt>
                <c:pt idx="6">
                  <c:v>Peperoni</c:v>
                </c:pt>
                <c:pt idx="7">
                  <c:v>Salatgurken</c:v>
                </c:pt>
                <c:pt idx="8">
                  <c:v>Tomaten Rispe</c:v>
                </c:pt>
                <c:pt idx="9">
                  <c:v>Zucchetti</c:v>
                </c:pt>
                <c:pt idx="10">
                  <c:v>Zwiebeln</c:v>
                </c:pt>
              </c:strCache>
            </c:strRef>
          </c:cat>
          <c:val>
            <c:numRef>
              <c:f>Grafiken!$B$4:$L$4</c:f>
              <c:numCache>
                <c:formatCode>#,##0</c:formatCode>
                <c:ptCount val="11"/>
                <c:pt idx="0">
                  <c:v>414.51399820799998</c:v>
                </c:pt>
                <c:pt idx="1">
                  <c:v>668.38490534000005</c:v>
                </c:pt>
                <c:pt idx="2">
                  <c:v>788.39357748300006</c:v>
                </c:pt>
                <c:pt idx="3">
                  <c:v>346.75098364499996</c:v>
                </c:pt>
                <c:pt idx="4">
                  <c:v>2418.4673844440003</c:v>
                </c:pt>
                <c:pt idx="5">
                  <c:v>829.91538987299998</c:v>
                </c:pt>
                <c:pt idx="6">
                  <c:v>2091.908319141</c:v>
                </c:pt>
                <c:pt idx="7">
                  <c:v>3544.5999416939999</c:v>
                </c:pt>
                <c:pt idx="8">
                  <c:v>1504.0692319</c:v>
                </c:pt>
                <c:pt idx="9">
                  <c:v>1072.7851916670002</c:v>
                </c:pt>
                <c:pt idx="10">
                  <c:v>2742.7279711640003</c:v>
                </c:pt>
              </c:numCache>
            </c:numRef>
          </c:val>
          <c:extLst>
            <c:ext xmlns:c16="http://schemas.microsoft.com/office/drawing/2014/chart" uri="{C3380CC4-5D6E-409C-BE32-E72D297353CC}">
              <c16:uniqueId val="{00000001-293A-4229-9301-18B4D36A7FB7}"/>
            </c:ext>
          </c:extLst>
        </c:ser>
        <c:ser>
          <c:idx val="0"/>
          <c:order val="1"/>
          <c:tx>
            <c:strRef>
              <c:f>Grafiken!$A$3</c:f>
              <c:strCache>
                <c:ptCount val="1"/>
                <c:pt idx="0">
                  <c:v>bio</c:v>
                </c:pt>
              </c:strCache>
            </c:strRef>
          </c:tx>
          <c:spPr>
            <a:solidFill>
              <a:srgbClr val="A9D18E"/>
            </a:solidFill>
            <a:ln>
              <a:noFill/>
            </a:ln>
            <a:effectLst/>
          </c:spPr>
          <c:invertIfNegative val="0"/>
          <c:dLbls>
            <c:dLbl>
              <c:idx val="1"/>
              <c:layout>
                <c:manualLayout>
                  <c:x val="0"/>
                  <c:y val="-4.796796964500263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09-41DB-B1AC-888CCFBC17F3}"/>
                </c:ext>
              </c:extLst>
            </c:dLbl>
            <c:dLbl>
              <c:idx val="4"/>
              <c:layout>
                <c:manualLayout>
                  <c:x val="0"/>
                  <c:y val="1.946827563044573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44-4619-AE68-2D625B9081D8}"/>
                </c:ext>
              </c:extLst>
            </c:dLbl>
            <c:dLbl>
              <c:idx val="5"/>
              <c:layout>
                <c:manualLayout>
                  <c:x val="-6.1296482617275868E-17"/>
                  <c:y val="-2.69201265515478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09-41DB-B1AC-888CCFBC17F3}"/>
                </c:ext>
              </c:extLst>
            </c:dLbl>
            <c:dLbl>
              <c:idx val="6"/>
              <c:layout>
                <c:manualLayout>
                  <c:x val="0"/>
                  <c:y val="-4.92524104595056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F1-4BA1-A933-DC4D6449B2EE}"/>
                </c:ext>
              </c:extLst>
            </c:dLbl>
            <c:dLbl>
              <c:idx val="7"/>
              <c:layout>
                <c:manualLayout>
                  <c:x val="-1.2259296523455174E-16"/>
                  <c:y val="-4.92524104595056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F1-4BA1-A933-DC4D6449B2EE}"/>
                </c:ext>
              </c:extLst>
            </c:dLbl>
            <c:dLbl>
              <c:idx val="8"/>
              <c:layout>
                <c:manualLayout>
                  <c:x val="0"/>
                  <c:y val="-4.23066571419486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F1-4BA1-A933-DC4D6449B2EE}"/>
                </c:ext>
              </c:extLst>
            </c:dLbl>
            <c:dLbl>
              <c:idx val="9"/>
              <c:layout>
                <c:manualLayout>
                  <c:x val="-1.2268086355532441E-16"/>
                  <c:y val="-4.78652167539139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F1-4BA1-A933-DC4D6449B2EE}"/>
                </c:ext>
              </c:extLst>
            </c:dLbl>
            <c:dLbl>
              <c:idx val="10"/>
              <c:layout>
                <c:manualLayout>
                  <c:x val="0"/>
                  <c:y val="-4.169695377830449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F1-4BA1-A933-DC4D6449B2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Roboto" panose="02000000000000000000" pitchFamily="2" charset="0"/>
                    <a:cs typeface="Arial" panose="020B0604020202020204" pitchFamily="34" charset="0"/>
                  </a:defRPr>
                </a:pPr>
                <a:endParaRPr lang="de-D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Grafiken!$B$2:$L$2</c:f>
              <c:strCache>
                <c:ptCount val="11"/>
                <c:pt idx="0">
                  <c:v>Blumenkohl</c:v>
                </c:pt>
                <c:pt idx="1">
                  <c:v>Broccoli</c:v>
                </c:pt>
                <c:pt idx="2">
                  <c:v>Eisberg</c:v>
                </c:pt>
                <c:pt idx="3">
                  <c:v>Fenchel</c:v>
                </c:pt>
                <c:pt idx="4">
                  <c:v>Karotten</c:v>
                </c:pt>
                <c:pt idx="5">
                  <c:v>Kopfsalat</c:v>
                </c:pt>
                <c:pt idx="6">
                  <c:v>Peperoni</c:v>
                </c:pt>
                <c:pt idx="7">
                  <c:v>Salatgurken</c:v>
                </c:pt>
                <c:pt idx="8">
                  <c:v>Tomaten Rispe</c:v>
                </c:pt>
                <c:pt idx="9">
                  <c:v>Zucchetti</c:v>
                </c:pt>
                <c:pt idx="10">
                  <c:v>Zwiebeln</c:v>
                </c:pt>
              </c:strCache>
            </c:strRef>
          </c:cat>
          <c:val>
            <c:numRef>
              <c:f>Grafiken!$B$3:$L$3</c:f>
              <c:numCache>
                <c:formatCode>#,##0</c:formatCode>
                <c:ptCount val="11"/>
                <c:pt idx="0">
                  <c:v>51.387032288</c:v>
                </c:pt>
                <c:pt idx="1">
                  <c:v>119.05754230700001</c:v>
                </c:pt>
                <c:pt idx="2">
                  <c:v>153.45840392000002</c:v>
                </c:pt>
                <c:pt idx="3">
                  <c:v>94.859849081999997</c:v>
                </c:pt>
                <c:pt idx="4">
                  <c:v>1060.7251671070001</c:v>
                </c:pt>
                <c:pt idx="5">
                  <c:v>184.99038110999999</c:v>
                </c:pt>
                <c:pt idx="6">
                  <c:v>608.25097100300002</c:v>
                </c:pt>
                <c:pt idx="7">
                  <c:v>1121.0951373330001</c:v>
                </c:pt>
                <c:pt idx="8">
                  <c:v>193.104441541</c:v>
                </c:pt>
                <c:pt idx="9">
                  <c:v>517.08525881399999</c:v>
                </c:pt>
                <c:pt idx="10">
                  <c:v>395.24952212600004</c:v>
                </c:pt>
              </c:numCache>
            </c:numRef>
          </c:val>
          <c:extLst>
            <c:ext xmlns:c16="http://schemas.microsoft.com/office/drawing/2014/chart" uri="{C3380CC4-5D6E-409C-BE32-E72D297353CC}">
              <c16:uniqueId val="{00000000-293A-4229-9301-18B4D36A7FB7}"/>
            </c:ext>
          </c:extLst>
        </c:ser>
        <c:dLbls>
          <c:showLegendKey val="0"/>
          <c:showVal val="0"/>
          <c:showCatName val="0"/>
          <c:showSerName val="0"/>
          <c:showPercent val="0"/>
          <c:showBubbleSize val="0"/>
        </c:dLbls>
        <c:gapWidth val="30"/>
        <c:overlap val="100"/>
        <c:axId val="543280256"/>
        <c:axId val="543277304"/>
      </c:barChart>
      <c:lineChart>
        <c:grouping val="stacked"/>
        <c:varyColors val="0"/>
        <c:ser>
          <c:idx val="2"/>
          <c:order val="2"/>
          <c:tx>
            <c:strRef>
              <c:f>Grafiken!$A$5</c:f>
              <c:strCache>
                <c:ptCount val="1"/>
                <c:pt idx="0">
                  <c:v>Anteil bio in %</c:v>
                </c:pt>
              </c:strCache>
            </c:strRef>
          </c:tx>
          <c:spPr>
            <a:ln w="28575" cap="rnd">
              <a:noFill/>
              <a:round/>
            </a:ln>
            <a:effectLst/>
          </c:spPr>
          <c:marker>
            <c:symbol val="circle"/>
            <c:size val="5"/>
            <c:spPr>
              <a:noFill/>
              <a:ln w="9525">
                <a:noFill/>
              </a:ln>
              <a:effectLst/>
            </c:spPr>
          </c:marker>
          <c:dLbls>
            <c:dLbl>
              <c:idx val="0"/>
              <c:layout>
                <c:manualLayout>
                  <c:x val="-2.7631781939609856E-2"/>
                  <c:y val="0.1352126036530551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3A-4229-9301-18B4D36A7FB7}"/>
                </c:ext>
              </c:extLst>
            </c:dLbl>
            <c:dLbl>
              <c:idx val="1"/>
              <c:layout>
                <c:manualLayout>
                  <c:x val="-2.7977845606900122E-2"/>
                  <c:y val="0.1161468792199038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3A-4229-9301-18B4D36A7FB7}"/>
                </c:ext>
              </c:extLst>
            </c:dLbl>
            <c:dLbl>
              <c:idx val="2"/>
              <c:layout>
                <c:manualLayout>
                  <c:x val="-3.0567465434439563E-2"/>
                  <c:y val="0.1115194795222438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3A-4229-9301-18B4D36A7FB7}"/>
                </c:ext>
              </c:extLst>
            </c:dLbl>
            <c:dLbl>
              <c:idx val="3"/>
              <c:layout>
                <c:manualLayout>
                  <c:x val="-3.6821950835528534E-2"/>
                  <c:y val="0.15452963172382655"/>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5.8540919524331728E-2"/>
                      <c:h val="5.5971318802540977E-2"/>
                    </c:manualLayout>
                  </c15:layout>
                </c:ext>
                <c:ext xmlns:c16="http://schemas.microsoft.com/office/drawing/2014/chart" uri="{C3380CC4-5D6E-409C-BE32-E72D297353CC}">
                  <c16:uniqueId val="{0000000A-293A-4229-9301-18B4D36A7FB7}"/>
                </c:ext>
              </c:extLst>
            </c:dLbl>
            <c:dLbl>
              <c:idx val="4"/>
              <c:layout>
                <c:manualLayout>
                  <c:x val="-3.5143035261373502E-2"/>
                  <c:y val="-7.2882126959528476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5.5232103545829678E-2"/>
                      <c:h val="5.2046999985263048E-2"/>
                    </c:manualLayout>
                  </c15:layout>
                </c:ext>
                <c:ext xmlns:c16="http://schemas.microsoft.com/office/drawing/2014/chart" uri="{C3380CC4-5D6E-409C-BE32-E72D297353CC}">
                  <c16:uniqueId val="{0000000B-293A-4229-9301-18B4D36A7FB7}"/>
                </c:ext>
              </c:extLst>
            </c:dLbl>
            <c:dLbl>
              <c:idx val="5"/>
              <c:layout>
                <c:manualLayout>
                  <c:x val="-2.7632637555371504E-2"/>
                  <c:y val="0.15018921457530068"/>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0167294019238804E-2"/>
                      <c:h val="6.9299707101829658E-2"/>
                    </c:manualLayout>
                  </c15:layout>
                </c:ext>
                <c:ext xmlns:c16="http://schemas.microsoft.com/office/drawing/2014/chart" uri="{C3380CC4-5D6E-409C-BE32-E72D297353CC}">
                  <c16:uniqueId val="{0000000C-293A-4229-9301-18B4D36A7FB7}"/>
                </c:ext>
              </c:extLst>
            </c:dLbl>
            <c:dLbl>
              <c:idx val="6"/>
              <c:layout>
                <c:manualLayout>
                  <c:x val="-3.6802864022383898E-2"/>
                  <c:y val="3.3058062774717879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5.8540919524331728E-2"/>
                      <c:h val="6.0896572711019815E-2"/>
                    </c:manualLayout>
                  </c15:layout>
                </c:ext>
                <c:ext xmlns:c16="http://schemas.microsoft.com/office/drawing/2014/chart" uri="{C3380CC4-5D6E-409C-BE32-E72D297353CC}">
                  <c16:uniqueId val="{0000000D-293A-4229-9301-18B4D36A7FB7}"/>
                </c:ext>
              </c:extLst>
            </c:dLbl>
            <c:dLbl>
              <c:idx val="7"/>
              <c:layout>
                <c:manualLayout>
                  <c:x val="-3.1856944203848214E-2"/>
                  <c:y val="2.3420102894878519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861069061618551E-2"/>
                      <c:h val="6.4751794998281986E-2"/>
                    </c:manualLayout>
                  </c15:layout>
                </c:ext>
                <c:ext xmlns:c16="http://schemas.microsoft.com/office/drawing/2014/chart" uri="{C3380CC4-5D6E-409C-BE32-E72D297353CC}">
                  <c16:uniqueId val="{0000000E-293A-4229-9301-18B4D36A7FB7}"/>
                </c:ext>
              </c:extLst>
            </c:dLbl>
            <c:dLbl>
              <c:idx val="8"/>
              <c:layout>
                <c:manualLayout>
                  <c:x val="-2.8914942315701683E-2"/>
                  <c:y val="8.6422467786208809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F-293A-4229-9301-18B4D36A7FB7}"/>
                </c:ext>
              </c:extLst>
            </c:dLbl>
            <c:dLbl>
              <c:idx val="9"/>
              <c:layout>
                <c:manualLayout>
                  <c:x val="-2.7614537991182804E-2"/>
                  <c:y val="8.6232050986715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93A-4229-9301-18B4D36A7FB7}"/>
                </c:ext>
              </c:extLst>
            </c:dLbl>
            <c:dLbl>
              <c:idx val="10"/>
              <c:layout>
                <c:manualLayout>
                  <c:x val="-2.8996291629655922E-2"/>
                  <c:y val="-4.9287313742508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AC-4B09-9BF5-9474686796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Arial" panose="020B0604020202020204" pitchFamily="34" charset="0"/>
                    <a:ea typeface="Roboto" panose="02000000000000000000" pitchFamily="2" charset="0"/>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Grafiken!$B$2:$L$2</c:f>
              <c:strCache>
                <c:ptCount val="11"/>
                <c:pt idx="0">
                  <c:v>Blumenkohl</c:v>
                </c:pt>
                <c:pt idx="1">
                  <c:v>Broccoli</c:v>
                </c:pt>
                <c:pt idx="2">
                  <c:v>Eisberg</c:v>
                </c:pt>
                <c:pt idx="3">
                  <c:v>Fenchel</c:v>
                </c:pt>
                <c:pt idx="4">
                  <c:v>Karotten</c:v>
                </c:pt>
                <c:pt idx="5">
                  <c:v>Kopfsalat</c:v>
                </c:pt>
                <c:pt idx="6">
                  <c:v>Peperoni</c:v>
                </c:pt>
                <c:pt idx="7">
                  <c:v>Salatgurken</c:v>
                </c:pt>
                <c:pt idx="8">
                  <c:v>Tomaten Rispe</c:v>
                </c:pt>
                <c:pt idx="9">
                  <c:v>Zucchetti</c:v>
                </c:pt>
                <c:pt idx="10">
                  <c:v>Zwiebeln</c:v>
                </c:pt>
              </c:strCache>
            </c:strRef>
          </c:cat>
          <c:val>
            <c:numRef>
              <c:f>Grafiken!$B$5:$L$5</c:f>
              <c:numCache>
                <c:formatCode>0%</c:formatCode>
                <c:ptCount val="11"/>
                <c:pt idx="0">
                  <c:v>0.11029602624680433</c:v>
                </c:pt>
                <c:pt idx="1">
                  <c:v>0.15119523041050476</c:v>
                </c:pt>
                <c:pt idx="2">
                  <c:v>0.16293261250181323</c:v>
                </c:pt>
                <c:pt idx="3">
                  <c:v>0.21480417157393769</c:v>
                </c:pt>
                <c:pt idx="4">
                  <c:v>0.30487682167350472</c:v>
                </c:pt>
                <c:pt idx="5">
                  <c:v>0.18227345473740406</c:v>
                </c:pt>
                <c:pt idx="6">
                  <c:v>0.22526484760480997</c:v>
                </c:pt>
                <c:pt idx="7">
                  <c:v>0.24028469892353041</c:v>
                </c:pt>
                <c:pt idx="8">
                  <c:v>0.11378001235989184</c:v>
                </c:pt>
                <c:pt idx="9">
                  <c:v>0.32523735418666389</c:v>
                </c:pt>
                <c:pt idx="10">
                  <c:v>0.12595677405946026</c:v>
                </c:pt>
              </c:numCache>
            </c:numRef>
          </c:val>
          <c:smooth val="0"/>
          <c:extLst>
            <c:ext xmlns:c16="http://schemas.microsoft.com/office/drawing/2014/chart" uri="{C3380CC4-5D6E-409C-BE32-E72D297353CC}">
              <c16:uniqueId val="{00000002-293A-4229-9301-18B4D36A7FB7}"/>
            </c:ext>
          </c:extLst>
        </c:ser>
        <c:dLbls>
          <c:showLegendKey val="0"/>
          <c:showVal val="0"/>
          <c:showCatName val="0"/>
          <c:showSerName val="0"/>
          <c:showPercent val="0"/>
          <c:showBubbleSize val="0"/>
        </c:dLbls>
        <c:marker val="1"/>
        <c:smooth val="0"/>
        <c:axId val="633655256"/>
        <c:axId val="633654928"/>
      </c:lineChart>
      <c:catAx>
        <c:axId val="543280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Roboto" panose="02000000000000000000" pitchFamily="2" charset="0"/>
                <a:cs typeface="Arial" panose="020B0604020202020204" pitchFamily="34" charset="0"/>
              </a:defRPr>
            </a:pPr>
            <a:endParaRPr lang="de-DE"/>
          </a:p>
        </c:txPr>
        <c:crossAx val="543277304"/>
        <c:crosses val="autoZero"/>
        <c:auto val="1"/>
        <c:lblAlgn val="ctr"/>
        <c:lblOffset val="100"/>
        <c:noMultiLvlLbl val="0"/>
      </c:catAx>
      <c:valAx>
        <c:axId val="543277304"/>
        <c:scaling>
          <c:orientation val="minMax"/>
        </c:scaling>
        <c:delete val="0"/>
        <c:axPos val="l"/>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43280256"/>
        <c:crosses val="autoZero"/>
        <c:crossBetween val="between"/>
      </c:valAx>
      <c:valAx>
        <c:axId val="633654928"/>
        <c:scaling>
          <c:orientation val="minMax"/>
          <c:max val="1"/>
          <c:min val="-5"/>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633655256"/>
        <c:crosses val="max"/>
        <c:crossBetween val="between"/>
      </c:valAx>
      <c:catAx>
        <c:axId val="633655256"/>
        <c:scaling>
          <c:orientation val="minMax"/>
        </c:scaling>
        <c:delete val="1"/>
        <c:axPos val="b"/>
        <c:numFmt formatCode="General" sourceLinked="1"/>
        <c:majorTickMark val="out"/>
        <c:minorTickMark val="none"/>
        <c:tickLblPos val="nextTo"/>
        <c:crossAx val="633654928"/>
        <c:crosses val="autoZero"/>
        <c:auto val="1"/>
        <c:lblAlgn val="ctr"/>
        <c:lblOffset val="100"/>
        <c:noMultiLvlLbl val="0"/>
      </c:catAx>
      <c:spPr>
        <a:noFill/>
        <a:ln>
          <a:noFill/>
        </a:ln>
        <a:effectLst/>
      </c:spPr>
    </c:plotArea>
    <c:legend>
      <c:legendPos val="b"/>
      <c:layout>
        <c:manualLayout>
          <c:xMode val="edge"/>
          <c:yMode val="edge"/>
          <c:x val="0.62649423527203396"/>
          <c:y val="4.6214823683197834E-2"/>
          <c:w val="0.27733357044296691"/>
          <c:h val="8.093581827451425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Roboto" panose="02000000000000000000" pitchFamily="2" charset="0"/>
              <a:cs typeface="Arial" panose="020B0604020202020204" pitchFamily="34"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8125389986629029E-2"/>
          <c:y val="0.34847575908680151"/>
          <c:w val="0.94876376302018861"/>
          <c:h val="0.22893970339291217"/>
        </c:manualLayout>
      </c:layout>
      <c:barChart>
        <c:barDir val="col"/>
        <c:grouping val="clustered"/>
        <c:varyColors val="0"/>
        <c:ser>
          <c:idx val="0"/>
          <c:order val="0"/>
          <c:tx>
            <c:strRef>
              <c:f>Grafiken!$A$17</c:f>
              <c:strCache>
                <c:ptCount val="1"/>
                <c:pt idx="0">
                  <c:v>bio</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Grafiken!$B$16:$H$16</c15:sqref>
                  </c15:fullRef>
                </c:ext>
              </c:extLst>
              <c:f>(Grafiken!$B$16:$F$16,Grafiken!$H$16)</c:f>
              <c:strCache>
                <c:ptCount val="6"/>
                <c:pt idx="0">
                  <c:v>Äpfel Gala I</c:v>
                </c:pt>
                <c:pt idx="1">
                  <c:v>Bananen</c:v>
                </c:pt>
                <c:pt idx="2">
                  <c:v>Heidelbeeren</c:v>
                </c:pt>
                <c:pt idx="3">
                  <c:v>Himbeeren</c:v>
                </c:pt>
                <c:pt idx="4">
                  <c:v>Kiwi</c:v>
                </c:pt>
                <c:pt idx="5">
                  <c:v> Zitronen </c:v>
                </c:pt>
              </c:strCache>
            </c:strRef>
          </c:cat>
          <c:val>
            <c:numRef>
              <c:extLst>
                <c:ext xmlns:c15="http://schemas.microsoft.com/office/drawing/2012/chart" uri="{02D57815-91ED-43cb-92C2-25804820EDAC}">
                  <c15:fullRef>
                    <c15:sqref>Grafiken!$B$17:$H$17</c15:sqref>
                  </c15:fullRef>
                </c:ext>
              </c:extLst>
              <c:f>(Grafiken!$B$17:$F$17,Grafiken!$H$17)</c:f>
              <c:numCache>
                <c:formatCode>_ * #,##0.00_ ;_ * \-#,##0.00_ ;_ * "-"??_ ;_ @_ </c:formatCode>
                <c:ptCount val="6"/>
                <c:pt idx="0">
                  <c:v>4.8865530000000001</c:v>
                </c:pt>
                <c:pt idx="1">
                  <c:v>3.0686819999999999</c:v>
                </c:pt>
                <c:pt idx="2">
                  <c:v>19.546973000000001</c:v>
                </c:pt>
                <c:pt idx="3">
                  <c:v>31.890236999999999</c:v>
                </c:pt>
                <c:pt idx="4">
                  <c:v>0.77939000000000003</c:v>
                </c:pt>
                <c:pt idx="5">
                  <c:v>0.46993699999999999</c:v>
                </c:pt>
              </c:numCache>
            </c:numRef>
          </c:val>
          <c:extLst>
            <c:ext xmlns:c16="http://schemas.microsoft.com/office/drawing/2014/chart" uri="{C3380CC4-5D6E-409C-BE32-E72D297353CC}">
              <c16:uniqueId val="{00000000-6A81-4582-9D08-E7FE16A31F92}"/>
            </c:ext>
          </c:extLst>
        </c:ser>
        <c:ser>
          <c:idx val="1"/>
          <c:order val="1"/>
          <c:tx>
            <c:strRef>
              <c:f>Grafiken!$A$18</c:f>
              <c:strCache>
                <c:ptCount val="1"/>
                <c:pt idx="0">
                  <c:v>nicht-bio</c:v>
                </c:pt>
              </c:strCache>
            </c:strRef>
          </c:tx>
          <c:spPr>
            <a:solidFill>
              <a:srgbClr val="3399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Grafiken!$B$16:$H$16</c15:sqref>
                  </c15:fullRef>
                </c:ext>
              </c:extLst>
              <c:f>(Grafiken!$B$16:$F$16,Grafiken!$H$16)</c:f>
              <c:strCache>
                <c:ptCount val="6"/>
                <c:pt idx="0">
                  <c:v>Äpfel Gala I</c:v>
                </c:pt>
                <c:pt idx="1">
                  <c:v>Bananen</c:v>
                </c:pt>
                <c:pt idx="2">
                  <c:v>Heidelbeeren</c:v>
                </c:pt>
                <c:pt idx="3">
                  <c:v>Himbeeren</c:v>
                </c:pt>
                <c:pt idx="4">
                  <c:v>Kiwi</c:v>
                </c:pt>
                <c:pt idx="5">
                  <c:v> Zitronen </c:v>
                </c:pt>
              </c:strCache>
            </c:strRef>
          </c:cat>
          <c:val>
            <c:numRef>
              <c:extLst>
                <c:ext xmlns:c15="http://schemas.microsoft.com/office/drawing/2012/chart" uri="{02D57815-91ED-43cb-92C2-25804820EDAC}">
                  <c15:fullRef>
                    <c15:sqref>Grafiken!$B$18:$H$18</c15:sqref>
                  </c15:fullRef>
                </c:ext>
              </c:extLst>
              <c:f>(Grafiken!$B$18:$F$18,Grafiken!$H$18)</c:f>
              <c:numCache>
                <c:formatCode>_ * #,##0.00_ ;_ * \-#,##0.00_ ;_ * "-"??_ ;_ @_ </c:formatCode>
                <c:ptCount val="6"/>
                <c:pt idx="0">
                  <c:v>2.9470329999999998</c:v>
                </c:pt>
                <c:pt idx="1">
                  <c:v>2.4916619999999998</c:v>
                </c:pt>
                <c:pt idx="2">
                  <c:v>15.870761999999999</c:v>
                </c:pt>
                <c:pt idx="3">
                  <c:v>22.220731000000001</c:v>
                </c:pt>
                <c:pt idx="4">
                  <c:v>1.036089</c:v>
                </c:pt>
                <c:pt idx="5">
                  <c:v>0.40744399999999997</c:v>
                </c:pt>
              </c:numCache>
            </c:numRef>
          </c:val>
          <c:extLst>
            <c:ext xmlns:c16="http://schemas.microsoft.com/office/drawing/2014/chart" uri="{C3380CC4-5D6E-409C-BE32-E72D297353CC}">
              <c16:uniqueId val="{00000001-6A81-4582-9D08-E7FE16A31F92}"/>
            </c:ext>
          </c:extLst>
        </c:ser>
        <c:dLbls>
          <c:dLblPos val="outEnd"/>
          <c:showLegendKey val="0"/>
          <c:showVal val="1"/>
          <c:showCatName val="0"/>
          <c:showSerName val="0"/>
          <c:showPercent val="0"/>
          <c:showBubbleSize val="0"/>
        </c:dLbls>
        <c:gapWidth val="119"/>
        <c:axId val="629232272"/>
        <c:axId val="629227352"/>
      </c:barChart>
      <c:lineChart>
        <c:grouping val="standard"/>
        <c:varyColors val="0"/>
        <c:ser>
          <c:idx val="2"/>
          <c:order val="2"/>
          <c:tx>
            <c:strRef>
              <c:f>Grafiken!$A$20</c:f>
              <c:strCache>
                <c:ptCount val="1"/>
                <c:pt idx="0">
                  <c:v>Differenz</c:v>
                </c:pt>
              </c:strCache>
            </c:strRef>
          </c:tx>
          <c:spPr>
            <a:ln w="25400" cap="rnd">
              <a:noFill/>
              <a:round/>
            </a:ln>
            <a:effectLst/>
          </c:spPr>
          <c:marker>
            <c:symbol val="circle"/>
            <c:size val="5"/>
            <c:spPr>
              <a:noFill/>
              <a:ln w="9525">
                <a:noFill/>
              </a:ln>
              <a:effectLst/>
            </c:spPr>
          </c:marker>
          <c:dLbls>
            <c:dLbl>
              <c:idx val="0"/>
              <c:layout>
                <c:manualLayout>
                  <c:x val="-3.0421974355662254E-2"/>
                  <c:y val="-6.21159965235518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81-4582-9D08-E7FE16A31F92}"/>
                </c:ext>
              </c:extLst>
            </c:dLbl>
            <c:dLbl>
              <c:idx val="1"/>
              <c:layout>
                <c:manualLayout>
                  <c:x val="-3.0464442402813052E-2"/>
                  <c:y val="-5.11140746729177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81-4582-9D08-E7FE16A31F92}"/>
                </c:ext>
              </c:extLst>
            </c:dLbl>
            <c:dLbl>
              <c:idx val="2"/>
              <c:layout>
                <c:manualLayout>
                  <c:x val="-2.869113058980835E-2"/>
                  <c:y val="-0.1579301963845849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A4-4440-98B7-5BE4E52CC9CB}"/>
                </c:ext>
              </c:extLst>
            </c:dLbl>
            <c:dLbl>
              <c:idx val="3"/>
              <c:layout>
                <c:manualLayout>
                  <c:x val="-2.9096502449649755E-2"/>
                  <c:y val="-0.228734780996220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81-4582-9D08-E7FE16A31F92}"/>
                </c:ext>
              </c:extLst>
            </c:dLbl>
            <c:dLbl>
              <c:idx val="4"/>
              <c:layout>
                <c:manualLayout>
                  <c:x val="-3.0105614156720976E-2"/>
                  <c:y val="-3.65626520779697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F3-43FE-BE86-EC7D79CCB46D}"/>
                </c:ext>
              </c:extLst>
            </c:dLbl>
            <c:dLbl>
              <c:idx val="5"/>
              <c:layout>
                <c:manualLayout>
                  <c:x val="-3.2013866191254396E-2"/>
                  <c:y val="-4.24703323385896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B2-4EE2-A482-D7996B1A3B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Grafiken!$B$16:$H$16</c15:sqref>
                  </c15:fullRef>
                </c:ext>
              </c:extLst>
              <c:f>(Grafiken!$B$16:$F$16,Grafiken!$H$16)</c:f>
              <c:strCache>
                <c:ptCount val="6"/>
                <c:pt idx="0">
                  <c:v>Äpfel Gala I</c:v>
                </c:pt>
                <c:pt idx="1">
                  <c:v>Bananen</c:v>
                </c:pt>
                <c:pt idx="2">
                  <c:v>Heidelbeeren</c:v>
                </c:pt>
                <c:pt idx="3">
                  <c:v>Himbeeren</c:v>
                </c:pt>
                <c:pt idx="4">
                  <c:v>Kiwi</c:v>
                </c:pt>
                <c:pt idx="5">
                  <c:v> Zitronen </c:v>
                </c:pt>
              </c:strCache>
            </c:strRef>
          </c:cat>
          <c:val>
            <c:numRef>
              <c:extLst>
                <c:ext xmlns:c15="http://schemas.microsoft.com/office/drawing/2012/chart" uri="{02D57815-91ED-43cb-92C2-25804820EDAC}">
                  <c15:fullRef>
                    <c15:sqref>Grafiken!$B$20:$H$20</c15:sqref>
                  </c15:fullRef>
                </c:ext>
              </c:extLst>
              <c:f>(Grafiken!$B$20:$F$20,Grafiken!$H$20)</c:f>
              <c:numCache>
                <c:formatCode>\+0%;\-0%</c:formatCode>
                <c:ptCount val="6"/>
                <c:pt idx="0">
                  <c:v>0.65812632569774432</c:v>
                </c:pt>
                <c:pt idx="1">
                  <c:v>0.2315803668394831</c:v>
                </c:pt>
                <c:pt idx="2">
                  <c:v>0.23163418366427538</c:v>
                </c:pt>
                <c:pt idx="3">
                  <c:v>0.43515697120855285</c:v>
                </c:pt>
                <c:pt idx="4">
                  <c:v>-0.24775767332729137</c:v>
                </c:pt>
                <c:pt idx="5">
                  <c:v>0.15337813294587729</c:v>
                </c:pt>
              </c:numCache>
            </c:numRef>
          </c:val>
          <c:smooth val="0"/>
          <c:extLst>
            <c:ext xmlns:c15="http://schemas.microsoft.com/office/drawing/2012/chart" uri="{02D57815-91ED-43cb-92C2-25804820EDAC}">
              <c15:categoryFilterExceptions>
                <c15:categoryFilterException>
                  <c15:sqref>Grafiken!$G$20</c15:sqref>
                  <c15:dLbl>
                    <c:idx val="4"/>
                    <c:layout>
                      <c:manualLayout>
                        <c:x val="-2.8713146713209528E-2"/>
                        <c:y val="-7.232193549605484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56CF-4012-817A-664C7315D344}"/>
                      </c:ext>
                    </c:extLst>
                  </c15:dLbl>
                </c15:categoryFilterException>
              </c15:categoryFilterExceptions>
            </c:ext>
            <c:ext xmlns:c16="http://schemas.microsoft.com/office/drawing/2014/chart" uri="{C3380CC4-5D6E-409C-BE32-E72D297353CC}">
              <c16:uniqueId val="{00000008-6A81-4582-9D08-E7FE16A31F92}"/>
            </c:ext>
          </c:extLst>
        </c:ser>
        <c:dLbls>
          <c:showLegendKey val="0"/>
          <c:showVal val="1"/>
          <c:showCatName val="0"/>
          <c:showSerName val="0"/>
          <c:showPercent val="0"/>
          <c:showBubbleSize val="0"/>
        </c:dLbls>
        <c:marker val="1"/>
        <c:smooth val="0"/>
        <c:axId val="629180120"/>
        <c:axId val="629174216"/>
      </c:lineChart>
      <c:catAx>
        <c:axId val="629232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crossAx val="629227352"/>
        <c:crosses val="autoZero"/>
        <c:auto val="1"/>
        <c:lblAlgn val="ctr"/>
        <c:lblOffset val="100"/>
        <c:noMultiLvlLbl val="0"/>
      </c:catAx>
      <c:valAx>
        <c:axId val="629227352"/>
        <c:scaling>
          <c:orientation val="minMax"/>
        </c:scaling>
        <c:delete val="0"/>
        <c:axPos val="l"/>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29232272"/>
        <c:crosses val="autoZero"/>
        <c:crossBetween val="between"/>
      </c:valAx>
      <c:valAx>
        <c:axId val="629174216"/>
        <c:scaling>
          <c:orientation val="minMax"/>
          <c:max val="100"/>
          <c:min val="-140"/>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29180120"/>
        <c:crosses val="max"/>
        <c:crossBetween val="between"/>
      </c:valAx>
      <c:catAx>
        <c:axId val="629180120"/>
        <c:scaling>
          <c:orientation val="minMax"/>
        </c:scaling>
        <c:delete val="1"/>
        <c:axPos val="b"/>
        <c:numFmt formatCode="General" sourceLinked="1"/>
        <c:majorTickMark val="out"/>
        <c:minorTickMark val="none"/>
        <c:tickLblPos val="nextTo"/>
        <c:crossAx val="629174216"/>
        <c:crosses val="autoZero"/>
        <c:auto val="1"/>
        <c:lblAlgn val="ctr"/>
        <c:lblOffset val="100"/>
        <c:noMultiLvlLbl val="0"/>
      </c:catAx>
      <c:spPr>
        <a:noFill/>
        <a:ln w="25400">
          <a:noFill/>
        </a:ln>
        <a:effectLst/>
      </c:spPr>
    </c:plotArea>
    <c:legend>
      <c:legendPos val="b"/>
      <c:layout>
        <c:manualLayout>
          <c:xMode val="edge"/>
          <c:yMode val="edge"/>
          <c:x val="0.60774406972713313"/>
          <c:y val="5.1192528094832317E-2"/>
          <c:w val="0.28198471417487908"/>
          <c:h val="0.109133406932630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909951030274289E-2"/>
          <c:y val="0.40231134532307972"/>
          <c:w val="0.94420178029816548"/>
          <c:h val="0.22440556798104516"/>
        </c:manualLayout>
      </c:layout>
      <c:barChart>
        <c:barDir val="col"/>
        <c:grouping val="clustered"/>
        <c:varyColors val="0"/>
        <c:ser>
          <c:idx val="0"/>
          <c:order val="0"/>
          <c:tx>
            <c:strRef>
              <c:f>Grafiken!$A$23</c:f>
              <c:strCache>
                <c:ptCount val="1"/>
                <c:pt idx="0">
                  <c:v>bio</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Grafiken!$B$22:$K$22</c15:sqref>
                  </c15:fullRef>
                </c:ext>
              </c:extLst>
              <c:f>(Grafiken!$B$22:$E$22,Grafiken!$G$22:$K$22)</c:f>
              <c:strCache>
                <c:ptCount val="9"/>
                <c:pt idx="0">
                  <c:v>Äpfel</c:v>
                </c:pt>
                <c:pt idx="1">
                  <c:v>Birnen</c:v>
                </c:pt>
                <c:pt idx="2">
                  <c:v>Avocados</c:v>
                </c:pt>
                <c:pt idx="3">
                  <c:v>Bananen</c:v>
                </c:pt>
                <c:pt idx="4">
                  <c:v>Heidelbeeren</c:v>
                </c:pt>
                <c:pt idx="5">
                  <c:v>Himbeeren</c:v>
                </c:pt>
                <c:pt idx="6">
                  <c:v>Kiwi</c:v>
                </c:pt>
                <c:pt idx="7">
                  <c:v>Orangen</c:v>
                </c:pt>
                <c:pt idx="8">
                  <c:v>Zitronen</c:v>
                </c:pt>
              </c:strCache>
            </c:strRef>
          </c:cat>
          <c:val>
            <c:numRef>
              <c:extLst>
                <c:ext xmlns:c15="http://schemas.microsoft.com/office/drawing/2012/chart" uri="{02D57815-91ED-43cb-92C2-25804820EDAC}">
                  <c15:fullRef>
                    <c15:sqref>Grafiken!$B$23:$K$23</c15:sqref>
                  </c15:fullRef>
                </c:ext>
              </c:extLst>
              <c:f>(Grafiken!$B$23:$E$23,Grafiken!$G$23:$K$23)</c:f>
              <c:numCache>
                <c:formatCode>#,##0</c:formatCode>
                <c:ptCount val="9"/>
                <c:pt idx="0">
                  <c:v>573.06092923300002</c:v>
                </c:pt>
                <c:pt idx="1">
                  <c:v>51.948179580999998</c:v>
                </c:pt>
                <c:pt idx="2">
                  <c:v>546.05734684200002</c:v>
                </c:pt>
                <c:pt idx="3">
                  <c:v>2366.8392521409996</c:v>
                </c:pt>
                <c:pt idx="4">
                  <c:v>303.47855785899998</c:v>
                </c:pt>
                <c:pt idx="5">
                  <c:v>118.22378819799999</c:v>
                </c:pt>
                <c:pt idx="6">
                  <c:v>73.934847988000001</c:v>
                </c:pt>
                <c:pt idx="7">
                  <c:v>379.3886</c:v>
                </c:pt>
                <c:pt idx="8">
                  <c:v>879.49903198300001</c:v>
                </c:pt>
              </c:numCache>
            </c:numRef>
          </c:val>
          <c:extLst>
            <c:ext xmlns:c16="http://schemas.microsoft.com/office/drawing/2014/chart" uri="{C3380CC4-5D6E-409C-BE32-E72D297353CC}">
              <c16:uniqueId val="{00000000-5FDF-4EA0-85B2-B6572D376A97}"/>
            </c:ext>
          </c:extLst>
        </c:ser>
        <c:ser>
          <c:idx val="1"/>
          <c:order val="1"/>
          <c:tx>
            <c:strRef>
              <c:f>Grafiken!$A$24</c:f>
              <c:strCache>
                <c:ptCount val="1"/>
                <c:pt idx="0">
                  <c:v>nicht-bio</c:v>
                </c:pt>
              </c:strCache>
            </c:strRef>
          </c:tx>
          <c:spPr>
            <a:solidFill>
              <a:srgbClr val="339966"/>
            </a:solidFill>
            <a:ln>
              <a:noFill/>
            </a:ln>
            <a:effectLst/>
          </c:spPr>
          <c:invertIfNegative val="0"/>
          <c:dLbls>
            <c:dLbl>
              <c:idx val="0"/>
              <c:layout>
                <c:manualLayout>
                  <c:x val="-1.5335107944415551E-17"/>
                  <c:y val="7.03288559518285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DF-4EA0-85B2-B6572D376A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Grafiken!$B$22:$K$22</c15:sqref>
                  </c15:fullRef>
                </c:ext>
              </c:extLst>
              <c:f>(Grafiken!$B$22:$E$22,Grafiken!$G$22:$K$22)</c:f>
              <c:strCache>
                <c:ptCount val="9"/>
                <c:pt idx="0">
                  <c:v>Äpfel</c:v>
                </c:pt>
                <c:pt idx="1">
                  <c:v>Birnen</c:v>
                </c:pt>
                <c:pt idx="2">
                  <c:v>Avocados</c:v>
                </c:pt>
                <c:pt idx="3">
                  <c:v>Bananen</c:v>
                </c:pt>
                <c:pt idx="4">
                  <c:v>Heidelbeeren</c:v>
                </c:pt>
                <c:pt idx="5">
                  <c:v>Himbeeren</c:v>
                </c:pt>
                <c:pt idx="6">
                  <c:v>Kiwi</c:v>
                </c:pt>
                <c:pt idx="7">
                  <c:v>Orangen</c:v>
                </c:pt>
                <c:pt idx="8">
                  <c:v>Zitronen</c:v>
                </c:pt>
              </c:strCache>
            </c:strRef>
          </c:cat>
          <c:val>
            <c:numRef>
              <c:extLst>
                <c:ext xmlns:c15="http://schemas.microsoft.com/office/drawing/2012/chart" uri="{02D57815-91ED-43cb-92C2-25804820EDAC}">
                  <c15:fullRef>
                    <c15:sqref>Grafiken!$B$24:$K$24</c15:sqref>
                  </c15:fullRef>
                </c:ext>
              </c:extLst>
              <c:f>(Grafiken!$B$24:$E$24,Grafiken!$G$24:$K$24)</c:f>
              <c:numCache>
                <c:formatCode>#,##0</c:formatCode>
                <c:ptCount val="9"/>
                <c:pt idx="0">
                  <c:v>4179.2869323410005</c:v>
                </c:pt>
                <c:pt idx="1">
                  <c:v>783.39680831700002</c:v>
                </c:pt>
                <c:pt idx="2">
                  <c:v>1587.3036232749998</c:v>
                </c:pt>
                <c:pt idx="3">
                  <c:v>4499.67509169</c:v>
                </c:pt>
                <c:pt idx="4">
                  <c:v>1081.943726214</c:v>
                </c:pt>
                <c:pt idx="5">
                  <c:v>503.54380288300001</c:v>
                </c:pt>
                <c:pt idx="6">
                  <c:v>753.48579052499997</c:v>
                </c:pt>
                <c:pt idx="7">
                  <c:v>2247.4931000000001</c:v>
                </c:pt>
                <c:pt idx="8">
                  <c:v>1072.9462400310001</c:v>
                </c:pt>
              </c:numCache>
            </c:numRef>
          </c:val>
          <c:extLst>
            <c:ext xmlns:c16="http://schemas.microsoft.com/office/drawing/2014/chart" uri="{C3380CC4-5D6E-409C-BE32-E72D297353CC}">
              <c16:uniqueId val="{00000002-5FDF-4EA0-85B2-B6572D376A97}"/>
            </c:ext>
          </c:extLst>
        </c:ser>
        <c:dLbls>
          <c:showLegendKey val="0"/>
          <c:showVal val="0"/>
          <c:showCatName val="0"/>
          <c:showSerName val="0"/>
          <c:showPercent val="0"/>
          <c:showBubbleSize val="0"/>
        </c:dLbls>
        <c:gapWidth val="30"/>
        <c:axId val="543280256"/>
        <c:axId val="543277304"/>
      </c:barChart>
      <c:lineChart>
        <c:grouping val="standard"/>
        <c:varyColors val="0"/>
        <c:ser>
          <c:idx val="2"/>
          <c:order val="2"/>
          <c:tx>
            <c:strRef>
              <c:f>Grafiken!$A$25</c:f>
              <c:strCache>
                <c:ptCount val="1"/>
                <c:pt idx="0">
                  <c:v>Anteil bio in %</c:v>
                </c:pt>
              </c:strCache>
            </c:strRef>
          </c:tx>
          <c:spPr>
            <a:ln w="28575" cap="rnd">
              <a:noFill/>
              <a:round/>
            </a:ln>
            <a:effectLst/>
          </c:spPr>
          <c:marker>
            <c:symbol val="none"/>
          </c:marker>
          <c:dLbls>
            <c:dLbl>
              <c:idx val="0"/>
              <c:layout>
                <c:manualLayout>
                  <c:x val="-3.4413326649877292E-2"/>
                  <c:y val="-8.7465506500403398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6.213599725889777E-2"/>
                      <c:h val="7.5006553213106425E-2"/>
                    </c:manualLayout>
                  </c15:layout>
                </c:ext>
                <c:ext xmlns:c16="http://schemas.microsoft.com/office/drawing/2014/chart" uri="{C3380CC4-5D6E-409C-BE32-E72D297353CC}">
                  <c16:uniqueId val="{00000003-5FDF-4EA0-85B2-B6572D376A97}"/>
                </c:ext>
              </c:extLst>
            </c:dLbl>
            <c:dLbl>
              <c:idx val="1"/>
              <c:layout>
                <c:manualLayout>
                  <c:x val="-2.0078405995734031E-2"/>
                  <c:y val="-9.32810441496369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DF-4EA0-85B2-B6572D376A97}"/>
                </c:ext>
              </c:extLst>
            </c:dLbl>
            <c:dLbl>
              <c:idx val="2"/>
              <c:layout>
                <c:manualLayout>
                  <c:x val="-2.9288451503961928E-2"/>
                  <c:y val="-9.2547361540896877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5.5215456913557073E-2"/>
                      <c:h val="8.0235499974267918E-2"/>
                    </c:manualLayout>
                  </c15:layout>
                </c:ext>
                <c:ext xmlns:c16="http://schemas.microsoft.com/office/drawing/2014/chart" uri="{C3380CC4-5D6E-409C-BE32-E72D297353CC}">
                  <c16:uniqueId val="{00000005-5FDF-4EA0-85B2-B6572D376A97}"/>
                </c:ext>
              </c:extLst>
            </c:dLbl>
            <c:dLbl>
              <c:idx val="3"/>
              <c:layout>
                <c:manualLayout>
                  <c:x val="-2.0922569669500703E-2"/>
                  <c:y val="-9.44934995965971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DF-4EA0-85B2-B6572D376A97}"/>
                </c:ext>
              </c:extLst>
            </c:dLbl>
            <c:dLbl>
              <c:idx val="4"/>
              <c:layout>
                <c:manualLayout>
                  <c:x val="-2.3391672122742412E-2"/>
                  <c:y val="-9.31723806897678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FDF-4EA0-85B2-B6572D376A97}"/>
                </c:ext>
              </c:extLst>
            </c:dLbl>
            <c:dLbl>
              <c:idx val="5"/>
              <c:layout>
                <c:manualLayout>
                  <c:x val="-2.0905190868683473E-2"/>
                  <c:y val="-9.33852140077821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FDF-4EA0-85B2-B6572D376A97}"/>
                </c:ext>
              </c:extLst>
            </c:dLbl>
            <c:dLbl>
              <c:idx val="6"/>
              <c:layout>
                <c:manualLayout>
                  <c:x val="-2.6752077303436102E-2"/>
                  <c:y val="-9.86267961640981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FDF-4EA0-85B2-B6572D376A97}"/>
                </c:ext>
              </c:extLst>
            </c:dLbl>
            <c:dLbl>
              <c:idx val="7"/>
              <c:layout>
                <c:manualLayout>
                  <c:x val="-2.5105411861835816E-2"/>
                  <c:y val="-0.10250804252581268"/>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de-DE"/>
                </a:p>
              </c:txPr>
              <c:dLblPos val="r"/>
              <c:showLegendKey val="0"/>
              <c:showVal val="1"/>
              <c:showCatName val="0"/>
              <c:showSerName val="0"/>
              <c:showPercent val="0"/>
              <c:showBubbleSize val="0"/>
              <c:extLst>
                <c:ext xmlns:c15="http://schemas.microsoft.com/office/drawing/2012/chart" uri="{CE6537A1-D6FC-4f65-9D91-7224C49458BB}">
                  <c15:layout>
                    <c:manualLayout>
                      <c:w val="4.3473573583218759E-2"/>
                      <c:h val="8.4799166641134835E-2"/>
                    </c:manualLayout>
                  </c15:layout>
                </c:ext>
                <c:ext xmlns:c16="http://schemas.microsoft.com/office/drawing/2014/chart" uri="{C3380CC4-5D6E-409C-BE32-E72D297353CC}">
                  <c16:uniqueId val="{0000000B-5FDF-4EA0-85B2-B6572D376A97}"/>
                </c:ext>
              </c:extLst>
            </c:dLbl>
            <c:dLbl>
              <c:idx val="8"/>
              <c:layout>
                <c:manualLayout>
                  <c:x val="-2.2595495933324224E-2"/>
                  <c:y val="-0.1031894359508563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E8-4979-8354-37F020BE33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Grafiken!$B$22:$K$22</c15:sqref>
                  </c15:fullRef>
                </c:ext>
              </c:extLst>
              <c:f>(Grafiken!$B$22:$E$22,Grafiken!$G$22:$K$22)</c:f>
              <c:strCache>
                <c:ptCount val="9"/>
                <c:pt idx="0">
                  <c:v>Äpfel</c:v>
                </c:pt>
                <c:pt idx="1">
                  <c:v>Birnen</c:v>
                </c:pt>
                <c:pt idx="2">
                  <c:v>Avocados</c:v>
                </c:pt>
                <c:pt idx="3">
                  <c:v>Bananen</c:v>
                </c:pt>
                <c:pt idx="4">
                  <c:v>Heidelbeeren</c:v>
                </c:pt>
                <c:pt idx="5">
                  <c:v>Himbeeren</c:v>
                </c:pt>
                <c:pt idx="6">
                  <c:v>Kiwi</c:v>
                </c:pt>
                <c:pt idx="7">
                  <c:v>Orangen</c:v>
                </c:pt>
                <c:pt idx="8">
                  <c:v>Zitronen</c:v>
                </c:pt>
              </c:strCache>
            </c:strRef>
          </c:cat>
          <c:val>
            <c:numRef>
              <c:extLst>
                <c:ext xmlns:c15="http://schemas.microsoft.com/office/drawing/2012/chart" uri="{02D57815-91ED-43cb-92C2-25804820EDAC}">
                  <c15:fullRef>
                    <c15:sqref>Grafiken!$B$25:$K$25</c15:sqref>
                  </c15:fullRef>
                </c:ext>
              </c:extLst>
              <c:f>(Grafiken!$B$25:$E$25,Grafiken!$G$25:$K$25)</c:f>
              <c:numCache>
                <c:formatCode>0%</c:formatCode>
                <c:ptCount val="9"/>
                <c:pt idx="0">
                  <c:v>0.12058480269649274</c:v>
                </c:pt>
                <c:pt idx="1">
                  <c:v>6.2187695303851084E-2</c:v>
                </c:pt>
                <c:pt idx="2">
                  <c:v>0.25596106542253494</c:v>
                </c:pt>
                <c:pt idx="3">
                  <c:v>0.34469297428431223</c:v>
                </c:pt>
                <c:pt idx="4">
                  <c:v>0.21905130395824443</c:v>
                </c:pt>
                <c:pt idx="5">
                  <c:v>0.19014144496090107</c:v>
                </c:pt>
                <c:pt idx="6">
                  <c:v>8.9355818004337076E-2</c:v>
                </c:pt>
                <c:pt idx="7">
                  <c:v>0.14442546080396387</c:v>
                </c:pt>
                <c:pt idx="8">
                  <c:v>0.45046027388812437</c:v>
                </c:pt>
              </c:numCache>
            </c:numRef>
          </c:val>
          <c:smooth val="0"/>
          <c:extLst>
            <c:ext xmlns:c15="http://schemas.microsoft.com/office/drawing/2012/chart" uri="{02D57815-91ED-43cb-92C2-25804820EDAC}">
              <c15:categoryFilterExceptions>
                <c15:categoryFilterException>
                  <c15:sqref>Grafiken!$F$25</c15:sqref>
                  <c15:dLbl>
                    <c:idx val="3"/>
                    <c:layout>
                      <c:manualLayout>
                        <c:x val="-2.342662792087476E-2"/>
                        <c:y val="-9.1602888160380772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6C00-4477-B491-2460CB66CD68}"/>
                      </c:ext>
                    </c:extLst>
                  </c15:dLbl>
                </c15:categoryFilterException>
              </c15:categoryFilterExceptions>
            </c:ext>
            <c:ext xmlns:c16="http://schemas.microsoft.com/office/drawing/2014/chart" uri="{C3380CC4-5D6E-409C-BE32-E72D297353CC}">
              <c16:uniqueId val="{0000000C-5FDF-4EA0-85B2-B6572D376A97}"/>
            </c:ext>
          </c:extLst>
        </c:ser>
        <c:dLbls>
          <c:showLegendKey val="0"/>
          <c:showVal val="0"/>
          <c:showCatName val="0"/>
          <c:showSerName val="0"/>
          <c:showPercent val="0"/>
          <c:showBubbleSize val="0"/>
        </c:dLbls>
        <c:marker val="1"/>
        <c:smooth val="0"/>
        <c:axId val="627314624"/>
        <c:axId val="627308720"/>
      </c:lineChart>
      <c:catAx>
        <c:axId val="543280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crossAx val="543277304"/>
        <c:crosses val="autoZero"/>
        <c:auto val="1"/>
        <c:lblAlgn val="ctr"/>
        <c:lblOffset val="100"/>
        <c:noMultiLvlLbl val="0"/>
      </c:catAx>
      <c:valAx>
        <c:axId val="543277304"/>
        <c:scaling>
          <c:orientation val="minMax"/>
        </c:scaling>
        <c:delete val="0"/>
        <c:axPos val="l"/>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43280256"/>
        <c:crosses val="autoZero"/>
        <c:crossBetween val="between"/>
      </c:valAx>
      <c:valAx>
        <c:axId val="627308720"/>
        <c:scaling>
          <c:orientation val="minMax"/>
          <c:max val="3"/>
          <c:min val="-100"/>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27314624"/>
        <c:crosses val="max"/>
        <c:crossBetween val="between"/>
        <c:majorUnit val="10"/>
      </c:valAx>
      <c:catAx>
        <c:axId val="627314624"/>
        <c:scaling>
          <c:orientation val="minMax"/>
        </c:scaling>
        <c:delete val="1"/>
        <c:axPos val="b"/>
        <c:numFmt formatCode="General" sourceLinked="1"/>
        <c:majorTickMark val="out"/>
        <c:minorTickMark val="none"/>
        <c:tickLblPos val="nextTo"/>
        <c:crossAx val="627308720"/>
        <c:crosses val="autoZero"/>
        <c:auto val="1"/>
        <c:lblAlgn val="ctr"/>
        <c:lblOffset val="100"/>
        <c:noMultiLvlLbl val="0"/>
      </c:catAx>
      <c:spPr>
        <a:noFill/>
        <a:ln>
          <a:noFill/>
        </a:ln>
        <a:effectLst/>
      </c:spPr>
    </c:plotArea>
    <c:legend>
      <c:legendPos val="b"/>
      <c:layout>
        <c:manualLayout>
          <c:xMode val="edge"/>
          <c:yMode val="edge"/>
          <c:x val="0.62147541469486955"/>
          <c:y val="7.2739025268900206E-2"/>
          <c:w val="0.29041385510625478"/>
          <c:h val="8.921949462199578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4" dropStyle="combo" dx="16" fmlaLink="Codierung!$G$1" fmlaRange="Codierung!$G$2:$G$4" noThreeD="1" sel="1" val="0"/>
</file>

<file path=xl/ctrlProps/ctrlProp10.xml><?xml version="1.0" encoding="utf-8"?>
<formControlPr xmlns="http://schemas.microsoft.com/office/spreadsheetml/2009/9/main" objectType="Drop" dropStyle="combo" dx="16" fmlaLink="Codierung!$G$1" fmlaRange="Codierung!$G$2:$G$4" noThreeD="1" sel="1" val="0"/>
</file>

<file path=xl/ctrlProps/ctrlProp11.xml><?xml version="1.0" encoding="utf-8"?>
<formControlPr xmlns="http://schemas.microsoft.com/office/spreadsheetml/2009/9/main" objectType="Drop" dropStyle="combo" dx="16" fmlaLink="Codierung!$G$1" fmlaRange="Codierung!$G$2:$G$4" noThreeD="1" sel="1" val="0"/>
</file>

<file path=xl/ctrlProps/ctrlProp12.xml><?xml version="1.0" encoding="utf-8"?>
<formControlPr xmlns="http://schemas.microsoft.com/office/spreadsheetml/2009/9/main" objectType="Drop" dropStyle="combo" dx="16" fmlaLink="Codierung!$G$1" fmlaRange="Codierung!$G$2:$G$4" noThreeD="1" sel="1" val="0"/>
</file>

<file path=xl/ctrlProps/ctrlProp13.xml><?xml version="1.0" encoding="utf-8"?>
<formControlPr xmlns="http://schemas.microsoft.com/office/spreadsheetml/2009/9/main" objectType="Drop" dropStyle="combo" dx="16" fmlaLink="Codierung!$G$1" fmlaRange="Codierung!$G$2:$G$4" noThreeD="1" sel="1" val="0"/>
</file>

<file path=xl/ctrlProps/ctrlProp14.xml><?xml version="1.0" encoding="utf-8"?>
<formControlPr xmlns="http://schemas.microsoft.com/office/spreadsheetml/2009/9/main" objectType="Drop" dropStyle="combo" dx="16" fmlaLink="Codierung!$G$1" fmlaRange="Codierung!$G$2:$G$4" noThreeD="1" sel="1" val="0"/>
</file>

<file path=xl/ctrlProps/ctrlProp15.xml><?xml version="1.0" encoding="utf-8"?>
<formControlPr xmlns="http://schemas.microsoft.com/office/spreadsheetml/2009/9/main" objectType="Drop" dropStyle="combo" dx="16" fmlaLink="Codierung!$G$1" fmlaRange="Codierung!$G$2:$G$4" noThreeD="1" sel="1" val="0"/>
</file>

<file path=xl/ctrlProps/ctrlProp16.xml><?xml version="1.0" encoding="utf-8"?>
<formControlPr xmlns="http://schemas.microsoft.com/office/spreadsheetml/2009/9/main" objectType="Drop" dropStyle="combo" dx="16" fmlaLink="Codierung!$G$1" fmlaRange="Codierung!$G$2:$G$4" noThreeD="1" sel="1" val="0"/>
</file>

<file path=xl/ctrlProps/ctrlProp2.xml><?xml version="1.0" encoding="utf-8"?>
<formControlPr xmlns="http://schemas.microsoft.com/office/spreadsheetml/2009/9/main" objectType="Drop" dropStyle="combo" dx="16" fmlaLink="Codierung!$G$1" fmlaRange="Codierung!$G$2:$G$4" noThreeD="1" sel="1" val="0"/>
</file>

<file path=xl/ctrlProps/ctrlProp3.xml><?xml version="1.0" encoding="utf-8"?>
<formControlPr xmlns="http://schemas.microsoft.com/office/spreadsheetml/2009/9/main" objectType="Drop" dropStyle="combo" dx="16" fmlaLink="Codierung!$G$1" fmlaRange="Codierung!$G$2:$G$4" noThreeD="1" sel="1" val="0"/>
</file>

<file path=xl/ctrlProps/ctrlProp4.xml><?xml version="1.0" encoding="utf-8"?>
<formControlPr xmlns="http://schemas.microsoft.com/office/spreadsheetml/2009/9/main" objectType="Drop" dropStyle="combo" dx="16" fmlaLink="Codierung!$G$1" fmlaRange="Codierung!$G$2:$G$4" noThreeD="1" sel="1" val="0"/>
</file>

<file path=xl/ctrlProps/ctrlProp5.xml><?xml version="1.0" encoding="utf-8"?>
<formControlPr xmlns="http://schemas.microsoft.com/office/spreadsheetml/2009/9/main" objectType="Drop" dropStyle="combo" dx="16" fmlaLink="Codierung!$G$1" fmlaRange="Codierung!$G$2:$G$4" noThreeD="1" sel="1" val="0"/>
</file>

<file path=xl/ctrlProps/ctrlProp6.xml><?xml version="1.0" encoding="utf-8"?>
<formControlPr xmlns="http://schemas.microsoft.com/office/spreadsheetml/2009/9/main" objectType="Drop" dropStyle="combo" dx="16" fmlaLink="Codierung!$G$1" fmlaRange="Codierung!$G$2:$G$4" noThreeD="1" sel="1" val="0"/>
</file>

<file path=xl/ctrlProps/ctrlProp7.xml><?xml version="1.0" encoding="utf-8"?>
<formControlPr xmlns="http://schemas.microsoft.com/office/spreadsheetml/2009/9/main" objectType="Drop" dropStyle="combo" dx="16" fmlaLink="Codierung!$G$1" fmlaRange="Codierung!$G$2:$G$4" noThreeD="1" sel="1" val="0"/>
</file>

<file path=xl/ctrlProps/ctrlProp8.xml><?xml version="1.0" encoding="utf-8"?>
<formControlPr xmlns="http://schemas.microsoft.com/office/spreadsheetml/2009/9/main" objectType="Drop" dropStyle="combo" dx="16" fmlaLink="Codierung!$G$1" fmlaRange="Codierung!$G$2:$G$4" noThreeD="1" sel="1" val="0"/>
</file>

<file path=xl/ctrlProps/ctrlProp9.xml><?xml version="1.0" encoding="utf-8"?>
<formControlPr xmlns="http://schemas.microsoft.com/office/spreadsheetml/2009/9/main" objectType="Drop" dropStyle="combo" dx="16" fmlaLink="Codierung!$G$1" fmlaRange="Codierung!$G$2:$G$4"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1590487</xdr:colOff>
      <xdr:row>2</xdr:row>
      <xdr:rowOff>158750</xdr:rowOff>
    </xdr:to>
    <xdr:pic>
      <xdr:nvPicPr>
        <xdr:cNvPr id="2" name="Grafik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2280395" cy="528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390525</xdr:colOff>
          <xdr:row>3</xdr:row>
          <xdr:rowOff>171450</xdr:rowOff>
        </xdr:from>
        <xdr:to>
          <xdr:col>2</xdr:col>
          <xdr:colOff>1562100</xdr:colOff>
          <xdr:row>6</xdr:row>
          <xdr:rowOff>123825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0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c:userShapes xmlns:c="http://schemas.openxmlformats.org/drawingml/2006/chart">
  <cdr:relSizeAnchor xmlns:cdr="http://schemas.openxmlformats.org/drawingml/2006/chartDrawing">
    <cdr:from>
      <cdr:x>0</cdr:x>
      <cdr:y>0.06202</cdr:y>
    </cdr:from>
    <cdr:to>
      <cdr:x>0.48931</cdr:x>
      <cdr:y>0.15891</cdr:y>
    </cdr:to>
    <cdr:sp macro="" textlink="Codierung!$I$224">
      <cdr:nvSpPr>
        <cdr:cNvPr id="2" name="Textfeld 1"/>
        <cdr:cNvSpPr txBox="1"/>
      </cdr:nvSpPr>
      <cdr:spPr>
        <a:xfrm xmlns:a="http://schemas.openxmlformats.org/drawingml/2006/main">
          <a:off x="0" y="136461"/>
          <a:ext cx="3705239" cy="2131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EE844F19-3248-4B7F-B3CB-D4214C19C8B7}" type="TxLink">
            <a:rPr lang="en-US" sz="1000" b="1" i="0" u="none" strike="noStrike">
              <a:solidFill>
                <a:schemeClr val="tx1"/>
              </a:solidFill>
              <a:latin typeface="Arial" panose="020B0604020202020204" pitchFamily="34" charset="0"/>
              <a:ea typeface="Roboto" panose="02000000000000000000" pitchFamily="2" charset="0"/>
              <a:cs typeface="Arial" panose="020B0604020202020204" pitchFamily="34" charset="0"/>
            </a:rPr>
            <a:pPr/>
            <a:t>Preise Detailhandel und Preisdifferenz bio vs. nicht-bio in %</a:t>
          </a:fld>
          <a:endParaRPr lang="de-CH" sz="1100" b="1">
            <a:solidFill>
              <a:schemeClr val="tx1"/>
            </a:solidFill>
            <a:latin typeface="Arial" panose="020B0604020202020204" pitchFamily="34"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cdr:x>
      <cdr:y>0</cdr:y>
    </cdr:from>
    <cdr:to>
      <cdr:x>0.19874</cdr:x>
      <cdr:y>0.07364</cdr:y>
    </cdr:to>
    <cdr:sp macro="" textlink="Codierung!$I$45">
      <cdr:nvSpPr>
        <cdr:cNvPr id="3" name="Textfeld 2"/>
        <cdr:cNvSpPr txBox="1"/>
      </cdr:nvSpPr>
      <cdr:spPr>
        <a:xfrm xmlns:a="http://schemas.openxmlformats.org/drawingml/2006/main">
          <a:off x="0" y="0"/>
          <a:ext cx="1504950" cy="1809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7F54EC2F-85F2-464D-850B-00BB6C8962DC}" type="TxLink">
            <a:rPr lang="en-US" sz="1000" b="0" i="0" u="none" strike="noStrike">
              <a:solidFill>
                <a:srgbClr val="000000"/>
              </a:solidFill>
              <a:latin typeface="Arial" panose="020B0604020202020204" pitchFamily="34" charset="0"/>
              <a:ea typeface="Roboto" panose="02000000000000000000" pitchFamily="2" charset="0"/>
              <a:cs typeface="Arial" panose="020B0604020202020204" pitchFamily="34" charset="0"/>
            </a:rPr>
            <a:pPr/>
            <a:t>Gemüse</a:t>
          </a:fld>
          <a:endParaRPr lang="de-CH" sz="1100">
            <a:latin typeface="Arial" panose="020B0604020202020204" pitchFamily="34"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cdr:x>
      <cdr:y>0.12791</cdr:y>
    </cdr:from>
    <cdr:to>
      <cdr:x>0.45157</cdr:x>
      <cdr:y>0.23643</cdr:y>
    </cdr:to>
    <cdr:sp macro="" textlink="Codierung!$I$225">
      <cdr:nvSpPr>
        <cdr:cNvPr id="4" name="Textfeld 3"/>
        <cdr:cNvSpPr txBox="1"/>
      </cdr:nvSpPr>
      <cdr:spPr>
        <a:xfrm xmlns:a="http://schemas.openxmlformats.org/drawingml/2006/main">
          <a:off x="0" y="303367"/>
          <a:ext cx="3419457" cy="2573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14F4BE12-D0DC-42EA-A76F-D300302C5AE4}" type="TxLink">
            <a:rPr lang="en-US" sz="1000" b="0" i="0" u="none" strike="noStrike">
              <a:solidFill>
                <a:schemeClr val="tx1"/>
              </a:solidFill>
              <a:latin typeface="Arial" panose="020B0604020202020204" pitchFamily="34" charset="0"/>
              <a:ea typeface="Roboto" panose="02000000000000000000" pitchFamily="2" charset="0"/>
              <a:cs typeface="Arial" panose="020B0604020202020204" pitchFamily="34" charset="0"/>
            </a:rPr>
            <a:pPr/>
            <a:t>in CHF/kg (Salatgurken und Eisberg CHF/Stk.)</a:t>
          </a:fld>
          <a:endParaRPr lang="de-CH" sz="1100">
            <a:solidFill>
              <a:schemeClr val="tx1"/>
            </a:solidFill>
            <a:latin typeface="Arial" panose="020B0604020202020204" pitchFamily="34"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cdr:x>
      <cdr:y>0.19375</cdr:y>
    </cdr:from>
    <cdr:to>
      <cdr:x>0.26164</cdr:x>
      <cdr:y>0.27515</cdr:y>
    </cdr:to>
    <cdr:sp macro="" textlink="'Gemüse Daten'!$B$19">
      <cdr:nvSpPr>
        <cdr:cNvPr id="5" name="Textfeld 4"/>
        <cdr:cNvSpPr txBox="1"/>
      </cdr:nvSpPr>
      <cdr:spPr>
        <a:xfrm xmlns:a="http://schemas.openxmlformats.org/drawingml/2006/main">
          <a:off x="0" y="470591"/>
          <a:ext cx="1981236" cy="19771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03E9557C-43A6-4151-B21D-5B9C3C1FB4AB}" type="TxLink">
            <a:rPr lang="en-US" sz="1000" b="0" i="0" u="none" strike="noStrike">
              <a:solidFill>
                <a:srgbClr val="000000"/>
              </a:solidFill>
              <a:latin typeface="Arial" panose="020B0604020202020204" pitchFamily="34" charset="0"/>
              <a:ea typeface="Roboto" panose="02000000000000000000" pitchFamily="2" charset="0"/>
              <a:cs typeface="Arial" panose="020B0604020202020204" pitchFamily="34" charset="0"/>
            </a:rPr>
            <a:pPr/>
            <a:t>06 2026</a:t>
          </a:fld>
          <a:endParaRPr lang="de-CH" sz="1100">
            <a:solidFill>
              <a:sysClr val="windowText" lastClr="000000"/>
            </a:solidFill>
            <a:latin typeface="Arial" panose="020B0604020202020204" pitchFamily="34"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0.00126</cdr:x>
      <cdr:y>0.91968</cdr:y>
    </cdr:from>
    <cdr:to>
      <cdr:x>0.46634</cdr:x>
      <cdr:y>1</cdr:y>
    </cdr:to>
    <cdr:sp macro="" textlink="Codierung!$I$145">
      <cdr:nvSpPr>
        <cdr:cNvPr id="7" name="Textfeld 1"/>
        <cdr:cNvSpPr txBox="1"/>
      </cdr:nvSpPr>
      <cdr:spPr>
        <a:xfrm xmlns:a="http://schemas.openxmlformats.org/drawingml/2006/main">
          <a:off x="9525" y="2181229"/>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3A69DC-E571-4E78-8662-FE2C53FDFCC8}" type="TxLink">
            <a:rPr lang="en-US" sz="800" b="0" i="0" u="none" strike="noStrike">
              <a:solidFill>
                <a:schemeClr val="bg1">
                  <a:lumMod val="50000"/>
                </a:schemeClr>
              </a:solidFill>
              <a:latin typeface="Arial"/>
              <a:cs typeface="Arial"/>
            </a:rPr>
            <a:pPr algn="l"/>
            <a:t>Quelle: BLW, Fachbereich Agrardaten und Marktanalysen</a:t>
          </a:fld>
          <a:endParaRPr lang="en-US" sz="800" b="0">
            <a:solidFill>
              <a:schemeClr val="bg1">
                <a:lumMod val="50000"/>
              </a:schemeClr>
            </a:solidFill>
            <a:latin typeface="Arial" pitchFamily="34" charset="0"/>
            <a:cs typeface="Arial" pitchFamily="34" charset="0"/>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0.07674</cdr:y>
    </cdr:from>
    <cdr:to>
      <cdr:x>0.48808</cdr:x>
      <cdr:y>0.16667</cdr:y>
    </cdr:to>
    <cdr:sp macro="" textlink="Codierung!$I$226">
      <cdr:nvSpPr>
        <cdr:cNvPr id="2" name="Textfeld 1"/>
        <cdr:cNvSpPr txBox="1"/>
      </cdr:nvSpPr>
      <cdr:spPr>
        <a:xfrm xmlns:a="http://schemas.openxmlformats.org/drawingml/2006/main">
          <a:off x="0" y="203200"/>
          <a:ext cx="3705225" cy="2381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B11559D-2B56-46AA-8830-9DCD462C6C42}" type="TxLink">
            <a:rPr lang="en-US" sz="1000" b="1" i="0" u="none" strike="noStrike">
              <a:solidFill>
                <a:srgbClr val="000000"/>
              </a:solidFill>
              <a:latin typeface="Arial" panose="020B0604020202020204" pitchFamily="34" charset="0"/>
              <a:ea typeface="Roboto" panose="02000000000000000000" pitchFamily="2" charset="0"/>
              <a:cs typeface="Arial" panose="020B0604020202020204" pitchFamily="34" charset="0"/>
            </a:rPr>
            <a:pPr/>
            <a:t>Mengen Detailhandel und Anteil bio in %</a:t>
          </a:fld>
          <a:endParaRPr lang="de-CH" sz="1100" b="1">
            <a:latin typeface="Arial" panose="020B0604020202020204" pitchFamily="34"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cdr:x>
      <cdr:y>0.01199</cdr:y>
    </cdr:from>
    <cdr:to>
      <cdr:x>0.19824</cdr:x>
      <cdr:y>0.08034</cdr:y>
    </cdr:to>
    <cdr:sp macro="" textlink="Codierung!$I$45">
      <cdr:nvSpPr>
        <cdr:cNvPr id="3" name="Textfeld 2"/>
        <cdr:cNvSpPr txBox="1"/>
      </cdr:nvSpPr>
      <cdr:spPr>
        <a:xfrm xmlns:a="http://schemas.openxmlformats.org/drawingml/2006/main">
          <a:off x="0" y="31750"/>
          <a:ext cx="1504950" cy="1809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73D1176-4CE8-4DD1-92D7-800979F5ADF2}" type="TxLink">
            <a:rPr lang="en-US" sz="1000" b="0" i="0" u="none" strike="noStrike">
              <a:solidFill>
                <a:srgbClr val="000000"/>
              </a:solidFill>
              <a:latin typeface="Arial" panose="020B0604020202020204" pitchFamily="34" charset="0"/>
              <a:ea typeface="Roboto" panose="02000000000000000000" pitchFamily="2" charset="0"/>
              <a:cs typeface="Arial" panose="020B0604020202020204" pitchFamily="34" charset="0"/>
            </a:rPr>
            <a:pPr/>
            <a:t>Gemüse</a:t>
          </a:fld>
          <a:endParaRPr lang="de-CH" sz="1100">
            <a:latin typeface="Arial" panose="020B0604020202020204" pitchFamily="34"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cdr:x>
      <cdr:y>0.14388</cdr:y>
    </cdr:from>
    <cdr:to>
      <cdr:x>0.31493</cdr:x>
      <cdr:y>0.23741</cdr:y>
    </cdr:to>
    <cdr:sp macro="" textlink="Codierung!$I$127">
      <cdr:nvSpPr>
        <cdr:cNvPr id="6" name="Textfeld 5"/>
        <cdr:cNvSpPr txBox="1"/>
      </cdr:nvSpPr>
      <cdr:spPr>
        <a:xfrm xmlns:a="http://schemas.openxmlformats.org/drawingml/2006/main">
          <a:off x="0" y="381000"/>
          <a:ext cx="2390775"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0C46DB6B-CDCD-4A4B-9045-E3D9FA4E070F}" type="TxLink">
            <a:rPr lang="en-US" sz="1000" b="0" i="0" u="none" strike="noStrike">
              <a:solidFill>
                <a:sysClr val="windowText" lastClr="000000"/>
              </a:solidFill>
              <a:latin typeface="Arial" panose="020B0604020202020204" pitchFamily="34" charset="0"/>
              <a:ea typeface="Roboto" panose="02000000000000000000" pitchFamily="2" charset="0"/>
              <a:cs typeface="Arial" panose="020B0604020202020204" pitchFamily="34" charset="0"/>
            </a:rPr>
            <a:pPr/>
            <a:t>Tonnen</a:t>
          </a:fld>
          <a:endParaRPr lang="de-CH" sz="1100">
            <a:solidFill>
              <a:sysClr val="windowText" lastClr="000000"/>
            </a:solidFill>
            <a:latin typeface="Arial" panose="020B0604020202020204" pitchFamily="34"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cdr:x>
      <cdr:y>0.92366</cdr:y>
    </cdr:from>
    <cdr:to>
      <cdr:x>0.46391</cdr:x>
      <cdr:y>1</cdr:y>
    </cdr:to>
    <cdr:sp macro="" textlink="Codierung!$I$146">
      <cdr:nvSpPr>
        <cdr:cNvPr id="9" name="Textfeld 1"/>
        <cdr:cNvSpPr txBox="1"/>
      </cdr:nvSpPr>
      <cdr:spPr>
        <a:xfrm xmlns:a="http://schemas.openxmlformats.org/drawingml/2006/main">
          <a:off x="0" y="2305050"/>
          <a:ext cx="3521749"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7CEA4A48-F956-4F3A-B6F9-8DBF66EF34E5}" type="TxLink">
            <a:rPr lang="en-US" sz="800" b="0" i="0" u="none" strike="noStrike">
              <a:solidFill>
                <a:schemeClr val="bg1">
                  <a:lumMod val="50000"/>
                </a:schemeClr>
              </a:solidFill>
              <a:latin typeface="Arial" panose="020B0604020202020204" pitchFamily="34" charset="0"/>
              <a:ea typeface="Roboto" panose="02000000000000000000" pitchFamily="2" charset="0"/>
              <a:cs typeface="Arial" panose="020B0604020202020204" pitchFamily="34" charset="0"/>
            </a:rPr>
            <a:pPr algn="l"/>
            <a:t>Quelle: NielsenIQ Switzerland, Total Market Consumer/Retail Panel</a:t>
          </a:fld>
          <a:endParaRPr lang="en-US" sz="800" b="0">
            <a:solidFill>
              <a:schemeClr val="bg1">
                <a:lumMod val="50000"/>
              </a:schemeClr>
            </a:solidFill>
            <a:latin typeface="Arial" panose="020B0604020202020204" pitchFamily="34"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cdr:x>
      <cdr:y>0.20738</cdr:y>
    </cdr:from>
    <cdr:to>
      <cdr:x>0.26098</cdr:x>
      <cdr:y>0.28474</cdr:y>
    </cdr:to>
    <cdr:sp macro="" textlink="'Gemüse Daten'!$B$19">
      <cdr:nvSpPr>
        <cdr:cNvPr id="7" name="Textfeld 1"/>
        <cdr:cNvSpPr txBox="1"/>
      </cdr:nvSpPr>
      <cdr:spPr>
        <a:xfrm xmlns:a="http://schemas.openxmlformats.org/drawingml/2006/main">
          <a:off x="0" y="517525"/>
          <a:ext cx="1981236" cy="19305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B690E9B-80C6-4CA3-BBDD-CAF01DBBB37C}" type="TxLink">
            <a:rPr lang="en-US" sz="1000" b="0" i="0" u="none" strike="noStrike">
              <a:solidFill>
                <a:srgbClr val="000000"/>
              </a:solidFill>
              <a:latin typeface="Arial" panose="020B0604020202020204" pitchFamily="34" charset="0"/>
              <a:ea typeface="Roboto" panose="02000000000000000000" pitchFamily="2" charset="0"/>
              <a:cs typeface="Arial" panose="020B0604020202020204" pitchFamily="34" charset="0"/>
            </a:rPr>
            <a:pPr/>
            <a:t>06 2026</a:t>
          </a:fld>
          <a:endParaRPr lang="de-CH" sz="1100">
            <a:solidFill>
              <a:sysClr val="windowText" lastClr="000000"/>
            </a:solidFill>
            <a:latin typeface="Arial" panose="020B0604020202020204" pitchFamily="34" charset="0"/>
            <a:ea typeface="Roboto" panose="02000000000000000000" pitchFamily="2"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4</xdr:row>
          <xdr:rowOff>0</xdr:rowOff>
        </xdr:from>
        <xdr:to>
          <xdr:col>1</xdr:col>
          <xdr:colOff>695325</xdr:colOff>
          <xdr:row>5</xdr:row>
          <xdr:rowOff>104775</xdr:rowOff>
        </xdr:to>
        <xdr:sp macro="" textlink="">
          <xdr:nvSpPr>
            <xdr:cNvPr id="36865" name="Drop Down 1" hidden="1">
              <a:extLst>
                <a:ext uri="{63B3BB69-23CF-44E3-9099-C40C66FF867C}">
                  <a14:compatExt spid="_x0000_s36865"/>
                </a:ext>
                <a:ext uri="{FF2B5EF4-FFF2-40B4-BE49-F238E27FC236}">
                  <a16:creationId xmlns:a16="http://schemas.microsoft.com/office/drawing/2014/main" id="{00000000-0008-0000-0400-00000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47624</xdr:colOff>
      <xdr:row>0</xdr:row>
      <xdr:rowOff>47624</xdr:rowOff>
    </xdr:from>
    <xdr:to>
      <xdr:col>1</xdr:col>
      <xdr:colOff>603249</xdr:colOff>
      <xdr:row>3</xdr:row>
      <xdr:rowOff>793</xdr:rowOff>
    </xdr:to>
    <xdr:pic>
      <xdr:nvPicPr>
        <xdr:cNvPr id="7" name="Grafik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 y="47624"/>
          <a:ext cx="1628775" cy="321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28574</xdr:colOff>
      <xdr:row>0</xdr:row>
      <xdr:rowOff>28575</xdr:rowOff>
    </xdr:from>
    <xdr:to>
      <xdr:col>4</xdr:col>
      <xdr:colOff>467243</xdr:colOff>
      <xdr:row>2</xdr:row>
      <xdr:rowOff>107695</xdr:rowOff>
    </xdr:to>
    <xdr:pic>
      <xdr:nvPicPr>
        <xdr:cNvPr id="2" name="Grafik 1">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199" y="28575"/>
          <a:ext cx="1267344" cy="323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0</xdr:row>
      <xdr:rowOff>0</xdr:rowOff>
    </xdr:from>
    <xdr:to>
      <xdr:col>30</xdr:col>
      <xdr:colOff>438150</xdr:colOff>
      <xdr:row>2</xdr:row>
      <xdr:rowOff>0</xdr:rowOff>
    </xdr:to>
    <xdr:pic>
      <xdr:nvPicPr>
        <xdr:cNvPr id="3" name="Grafik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10775" y="0"/>
          <a:ext cx="1266825"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19</xdr:col>
          <xdr:colOff>57150</xdr:colOff>
          <xdr:row>0</xdr:row>
          <xdr:rowOff>0</xdr:rowOff>
        </xdr:from>
        <xdr:to>
          <xdr:col>24</xdr:col>
          <xdr:colOff>200025</xdr:colOff>
          <xdr:row>3</xdr:row>
          <xdr:rowOff>0</xdr:rowOff>
        </xdr:to>
        <xdr:sp macro="" textlink="">
          <xdr:nvSpPr>
            <xdr:cNvPr id="75777" name="Drop Down 1" hidden="1">
              <a:extLst>
                <a:ext uri="{63B3BB69-23CF-44E3-9099-C40C66FF867C}">
                  <a14:compatExt spid="_x0000_s75777"/>
                </a:ext>
                <a:ext uri="{FF2B5EF4-FFF2-40B4-BE49-F238E27FC236}">
                  <a16:creationId xmlns:a16="http://schemas.microsoft.com/office/drawing/2014/main" id="{00000000-0008-0000-0500-0000012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26</xdr:col>
      <xdr:colOff>781051</xdr:colOff>
      <xdr:row>7</xdr:row>
      <xdr:rowOff>9524</xdr:rowOff>
    </xdr:from>
    <xdr:to>
      <xdr:col>50</xdr:col>
      <xdr:colOff>428626</xdr:colOff>
      <xdr:row>22</xdr:row>
      <xdr:rowOff>0</xdr:rowOff>
    </xdr:to>
    <xdr:graphicFrame macro="">
      <xdr:nvGraphicFramePr>
        <xdr:cNvPr id="5" name="Diagramm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0</xdr:colOff>
      <xdr:row>22</xdr:row>
      <xdr:rowOff>16329</xdr:rowOff>
    </xdr:from>
    <xdr:to>
      <xdr:col>51</xdr:col>
      <xdr:colOff>9525</xdr:colOff>
      <xdr:row>37</xdr:row>
      <xdr:rowOff>63954</xdr:rowOff>
    </xdr:to>
    <xdr:graphicFrame macro="">
      <xdr:nvGraphicFramePr>
        <xdr:cNvPr id="6" name="Diagramm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0.06202</cdr:y>
    </cdr:from>
    <cdr:to>
      <cdr:x>0.48931</cdr:x>
      <cdr:y>0.15891</cdr:y>
    </cdr:to>
    <cdr:sp macro="" textlink="Codierung!$I$224">
      <cdr:nvSpPr>
        <cdr:cNvPr id="2" name="Textfeld 1"/>
        <cdr:cNvSpPr txBox="1"/>
      </cdr:nvSpPr>
      <cdr:spPr>
        <a:xfrm xmlns:a="http://schemas.openxmlformats.org/drawingml/2006/main">
          <a:off x="0" y="136461"/>
          <a:ext cx="3705239" cy="2131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EE844F19-3248-4B7F-B3CB-D4214C19C8B7}" type="TxLink">
            <a:rPr lang="en-US" sz="1000" b="1" i="0" u="none" strike="noStrike">
              <a:solidFill>
                <a:srgbClr val="000000"/>
              </a:solidFill>
              <a:latin typeface="Arial"/>
              <a:cs typeface="Arial"/>
            </a:rPr>
            <a:pPr/>
            <a:t>Preise Detailhandel und Preisdifferenz bio vs. nicht-bio in %</a:t>
          </a:fld>
          <a:endParaRPr lang="de-CH" sz="1100" b="1"/>
        </a:p>
      </cdr:txBody>
    </cdr:sp>
  </cdr:relSizeAnchor>
  <cdr:relSizeAnchor xmlns:cdr="http://schemas.openxmlformats.org/drawingml/2006/chartDrawing">
    <cdr:from>
      <cdr:x>0</cdr:x>
      <cdr:y>0</cdr:y>
    </cdr:from>
    <cdr:to>
      <cdr:x>0.19874</cdr:x>
      <cdr:y>0.07364</cdr:y>
    </cdr:to>
    <cdr:sp macro="" textlink="Codierung!$I$44">
      <cdr:nvSpPr>
        <cdr:cNvPr id="3" name="Textfeld 2"/>
        <cdr:cNvSpPr txBox="1"/>
      </cdr:nvSpPr>
      <cdr:spPr>
        <a:xfrm xmlns:a="http://schemas.openxmlformats.org/drawingml/2006/main">
          <a:off x="0" y="0"/>
          <a:ext cx="1504950" cy="1809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B028AEE6-8495-483B-AF71-E47944D3117F}" type="TxLink">
            <a:rPr lang="en-US" sz="1000" b="0" i="0" u="none" strike="noStrike">
              <a:solidFill>
                <a:srgbClr val="000000"/>
              </a:solidFill>
              <a:latin typeface="Arial"/>
              <a:cs typeface="Arial"/>
            </a:rPr>
            <a:pPr/>
            <a:t>Früchte</a:t>
          </a:fld>
          <a:endParaRPr lang="de-CH" sz="1100"/>
        </a:p>
      </cdr:txBody>
    </cdr:sp>
  </cdr:relSizeAnchor>
  <cdr:relSizeAnchor xmlns:cdr="http://schemas.openxmlformats.org/drawingml/2006/chartDrawing">
    <cdr:from>
      <cdr:x>0</cdr:x>
      <cdr:y>0.12791</cdr:y>
    </cdr:from>
    <cdr:to>
      <cdr:x>0.45157</cdr:x>
      <cdr:y>0.23643</cdr:y>
    </cdr:to>
    <cdr:sp macro="" textlink="Codierung!$I$548">
      <cdr:nvSpPr>
        <cdr:cNvPr id="4" name="Textfeld 3"/>
        <cdr:cNvSpPr txBox="1"/>
      </cdr:nvSpPr>
      <cdr:spPr>
        <a:xfrm xmlns:a="http://schemas.openxmlformats.org/drawingml/2006/main">
          <a:off x="0" y="281437"/>
          <a:ext cx="3419457" cy="23877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1D5A18FF-4A51-4601-AAB7-22AA6057F5FE}" type="TxLink">
            <a:rPr lang="en-US" sz="1000" b="0" i="0" u="none" strike="noStrike">
              <a:solidFill>
                <a:srgbClr val="000000"/>
              </a:solidFill>
              <a:latin typeface="Arial"/>
              <a:cs typeface="Arial"/>
            </a:rPr>
            <a:pPr/>
            <a:t>in CHF/kg (Kiwi und Zitronen CHF/Stk.)</a:t>
          </a:fld>
          <a:endParaRPr lang="de-CH" sz="1100">
            <a:solidFill>
              <a:schemeClr val="bg1">
                <a:lumMod val="50000"/>
              </a:schemeClr>
            </a:solidFill>
          </a:endParaRPr>
        </a:p>
      </cdr:txBody>
    </cdr:sp>
  </cdr:relSizeAnchor>
  <cdr:relSizeAnchor xmlns:cdr="http://schemas.openxmlformats.org/drawingml/2006/chartDrawing">
    <cdr:from>
      <cdr:x>0</cdr:x>
      <cdr:y>0.19767</cdr:y>
    </cdr:from>
    <cdr:to>
      <cdr:x>0.26164</cdr:x>
      <cdr:y>0.27907</cdr:y>
    </cdr:to>
    <cdr:sp macro="" textlink="'Früchte Daten'!$B$19">
      <cdr:nvSpPr>
        <cdr:cNvPr id="5" name="Textfeld 4"/>
        <cdr:cNvSpPr txBox="1"/>
      </cdr:nvSpPr>
      <cdr:spPr>
        <a:xfrm xmlns:a="http://schemas.openxmlformats.org/drawingml/2006/main">
          <a:off x="0" y="468819"/>
          <a:ext cx="1981236" cy="19305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DDDC6C73-00D2-4D86-8B8E-E199DB44CC6E}" type="TxLink">
            <a:rPr lang="en-US" sz="1000" b="0" i="0" u="none" strike="noStrike">
              <a:solidFill>
                <a:srgbClr val="000000"/>
              </a:solidFill>
              <a:latin typeface="Arial"/>
              <a:cs typeface="Arial"/>
            </a:rPr>
            <a:pPr/>
            <a:t>06 2026</a:t>
          </a:fld>
          <a:endParaRPr lang="de-CH"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0.91968</cdr:y>
    </cdr:from>
    <cdr:to>
      <cdr:x>0.46508</cdr:x>
      <cdr:y>1</cdr:y>
    </cdr:to>
    <cdr:sp macro="" textlink="Codierung!$I$145">
      <cdr:nvSpPr>
        <cdr:cNvPr id="7" name="Textfeld 1"/>
        <cdr:cNvSpPr txBox="1"/>
      </cdr:nvSpPr>
      <cdr:spPr>
        <a:xfrm xmlns:a="http://schemas.openxmlformats.org/drawingml/2006/main">
          <a:off x="0" y="2268828"/>
          <a:ext cx="3521760" cy="1981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F54E906E-065D-444E-866A-FF435F14719A}" type="TxLink">
            <a:rPr lang="en-US" sz="800" b="0" i="0" u="none" strike="noStrike">
              <a:solidFill>
                <a:schemeClr val="bg1">
                  <a:lumMod val="50000"/>
                </a:schemeClr>
              </a:solidFill>
              <a:latin typeface="Arial"/>
              <a:cs typeface="Arial"/>
            </a:rPr>
            <a:pPr algn="l"/>
            <a:t>Quelle: BLW, Fachbereich Agrardaten und Marktanalysen</a:t>
          </a:fld>
          <a:endParaRPr lang="en-US" sz="800" b="0">
            <a:solidFill>
              <a:schemeClr val="bg1">
                <a:lumMod val="50000"/>
              </a:schemeClr>
            </a:solidFill>
            <a:latin typeface="Arial" pitchFamily="34" charset="0"/>
            <a:cs typeface="Arial" pitchFamily="34" charset="0"/>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cdr:x>
      <cdr:y>0.07674</cdr:y>
    </cdr:from>
    <cdr:to>
      <cdr:x>0.48808</cdr:x>
      <cdr:y>0.16667</cdr:y>
    </cdr:to>
    <cdr:sp macro="" textlink="Codierung!$I$226">
      <cdr:nvSpPr>
        <cdr:cNvPr id="2" name="Textfeld 1"/>
        <cdr:cNvSpPr txBox="1"/>
      </cdr:nvSpPr>
      <cdr:spPr>
        <a:xfrm xmlns:a="http://schemas.openxmlformats.org/drawingml/2006/main">
          <a:off x="0" y="203200"/>
          <a:ext cx="3705225" cy="2381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B11559D-2B56-46AA-8830-9DCD462C6C42}" type="TxLink">
            <a:rPr lang="en-US" sz="1000" b="1" i="0" u="none" strike="noStrike">
              <a:solidFill>
                <a:srgbClr val="000000"/>
              </a:solidFill>
              <a:latin typeface="Arial"/>
              <a:cs typeface="Arial"/>
            </a:rPr>
            <a:pPr/>
            <a:t>Mengen Detailhandel und Anteil bio in %</a:t>
          </a:fld>
          <a:endParaRPr lang="de-CH" sz="1100" b="1"/>
        </a:p>
      </cdr:txBody>
    </cdr:sp>
  </cdr:relSizeAnchor>
  <cdr:relSizeAnchor xmlns:cdr="http://schemas.openxmlformats.org/drawingml/2006/chartDrawing">
    <cdr:from>
      <cdr:x>0</cdr:x>
      <cdr:y>0.01199</cdr:y>
    </cdr:from>
    <cdr:to>
      <cdr:x>0.19824</cdr:x>
      <cdr:y>0.08034</cdr:y>
    </cdr:to>
    <cdr:sp macro="" textlink="Codierung!$I$44">
      <cdr:nvSpPr>
        <cdr:cNvPr id="3" name="Textfeld 2"/>
        <cdr:cNvSpPr txBox="1"/>
      </cdr:nvSpPr>
      <cdr:spPr>
        <a:xfrm xmlns:a="http://schemas.openxmlformats.org/drawingml/2006/main">
          <a:off x="0" y="31750"/>
          <a:ext cx="1504950" cy="1809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D54ABFD-4DEC-4CD7-8889-2F9C933242AF}" type="TxLink">
            <a:rPr lang="en-US" sz="1000" b="0" i="0" u="none" strike="noStrike">
              <a:solidFill>
                <a:srgbClr val="000000"/>
              </a:solidFill>
              <a:latin typeface="Arial"/>
              <a:cs typeface="Arial"/>
            </a:rPr>
            <a:pPr/>
            <a:t>Früchte</a:t>
          </a:fld>
          <a:endParaRPr lang="de-CH" sz="1100"/>
        </a:p>
      </cdr:txBody>
    </cdr:sp>
  </cdr:relSizeAnchor>
  <cdr:relSizeAnchor xmlns:cdr="http://schemas.openxmlformats.org/drawingml/2006/chartDrawing">
    <cdr:from>
      <cdr:x>0</cdr:x>
      <cdr:y>0.14388</cdr:y>
    </cdr:from>
    <cdr:to>
      <cdr:x>0.31493</cdr:x>
      <cdr:y>0.23741</cdr:y>
    </cdr:to>
    <cdr:sp macro="" textlink="Codierung!$I$127">
      <cdr:nvSpPr>
        <cdr:cNvPr id="6" name="Textfeld 5"/>
        <cdr:cNvSpPr txBox="1"/>
      </cdr:nvSpPr>
      <cdr:spPr>
        <a:xfrm xmlns:a="http://schemas.openxmlformats.org/drawingml/2006/main">
          <a:off x="0" y="381000"/>
          <a:ext cx="2390775"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0C46DB6B-CDCD-4A4B-9045-E3D9FA4E070F}" type="TxLink">
            <a:rPr lang="en-US" sz="1000" b="0" i="0" u="none" strike="noStrike">
              <a:solidFill>
                <a:schemeClr val="tx1"/>
              </a:solidFill>
              <a:latin typeface="Arial"/>
              <a:cs typeface="Arial"/>
            </a:rPr>
            <a:pPr/>
            <a:t>Tonnen</a:t>
          </a:fld>
          <a:endParaRPr lang="de-CH" sz="1100">
            <a:solidFill>
              <a:schemeClr val="tx1"/>
            </a:solidFill>
          </a:endParaRPr>
        </a:p>
      </cdr:txBody>
    </cdr:sp>
  </cdr:relSizeAnchor>
  <cdr:relSizeAnchor xmlns:cdr="http://schemas.openxmlformats.org/drawingml/2006/chartDrawing">
    <cdr:from>
      <cdr:x>0</cdr:x>
      <cdr:y>0.92366</cdr:y>
    </cdr:from>
    <cdr:to>
      <cdr:x>0.46391</cdr:x>
      <cdr:y>1</cdr:y>
    </cdr:to>
    <cdr:sp macro="" textlink="Codierung!$I$146">
      <cdr:nvSpPr>
        <cdr:cNvPr id="9" name="Textfeld 1"/>
        <cdr:cNvSpPr txBox="1"/>
      </cdr:nvSpPr>
      <cdr:spPr>
        <a:xfrm xmlns:a="http://schemas.openxmlformats.org/drawingml/2006/main">
          <a:off x="0" y="2305050"/>
          <a:ext cx="3521749"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7CEA4A48-F956-4F3A-B6F9-8DBF66EF34E5}" type="TxLink">
            <a:rPr lang="en-US" sz="800" b="0" i="0" u="none" strike="noStrike">
              <a:solidFill>
                <a:schemeClr val="bg1">
                  <a:lumMod val="50000"/>
                </a:schemeClr>
              </a:solidFill>
              <a:latin typeface="Arial"/>
              <a:cs typeface="Arial"/>
            </a:rPr>
            <a:pPr algn="l"/>
            <a:t>Quelle: NielsenIQ Switzerland, Total Market Consumer/Retail Panel</a:t>
          </a:fld>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cdr:x>
      <cdr:y>0.20738</cdr:y>
    </cdr:from>
    <cdr:to>
      <cdr:x>0.26098</cdr:x>
      <cdr:y>0.28474</cdr:y>
    </cdr:to>
    <cdr:sp macro="" textlink="'Früchte Daten'!$B$19">
      <cdr:nvSpPr>
        <cdr:cNvPr id="8" name="Textfeld 1"/>
        <cdr:cNvSpPr txBox="1"/>
      </cdr:nvSpPr>
      <cdr:spPr>
        <a:xfrm xmlns:a="http://schemas.openxmlformats.org/drawingml/2006/main">
          <a:off x="0" y="517525"/>
          <a:ext cx="1981236" cy="19305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C124357-F90F-40F2-8CB5-05DEC6725FEB}" type="TxLink">
            <a:rPr lang="en-US" sz="1000" b="0" i="0" u="none" strike="noStrike">
              <a:solidFill>
                <a:srgbClr val="000000"/>
              </a:solidFill>
              <a:latin typeface="Arial"/>
              <a:cs typeface="Arial"/>
            </a:rPr>
            <a:pPr/>
            <a:t>06 2026</a:t>
          </a:fld>
          <a:endParaRPr lang="de-CH" sz="1100">
            <a:solidFill>
              <a:schemeClr val="tx1"/>
            </a:solidFill>
            <a:latin typeface="Arial" panose="020B0604020202020204" pitchFamily="34" charset="0"/>
            <a:cs typeface="Arial" panose="020B0604020202020204" pitchFamily="34" charset="0"/>
          </a:endParaRPr>
        </a:p>
      </cdr:txBody>
    </cdr:sp>
  </cdr:relSizeAnchor>
</c:userShapes>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4</xdr:row>
          <xdr:rowOff>0</xdr:rowOff>
        </xdr:from>
        <xdr:to>
          <xdr:col>1</xdr:col>
          <xdr:colOff>695325</xdr:colOff>
          <xdr:row>5</xdr:row>
          <xdr:rowOff>152400</xdr:rowOff>
        </xdr:to>
        <xdr:sp macro="" textlink="">
          <xdr:nvSpPr>
            <xdr:cNvPr id="74753" name="Drop Down 1" hidden="1">
              <a:extLst>
                <a:ext uri="{63B3BB69-23CF-44E3-9099-C40C66FF867C}">
                  <a14:compatExt spid="_x0000_s74753"/>
                </a:ext>
                <a:ext uri="{FF2B5EF4-FFF2-40B4-BE49-F238E27FC236}">
                  <a16:creationId xmlns:a16="http://schemas.microsoft.com/office/drawing/2014/main" id="{00000000-0008-0000-0600-0000012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6</xdr:col>
      <xdr:colOff>361950</xdr:colOff>
      <xdr:row>9</xdr:row>
      <xdr:rowOff>152400</xdr:rowOff>
    </xdr:from>
    <xdr:ext cx="184731" cy="264560"/>
    <xdr:sp macro="" textlink="">
      <xdr:nvSpPr>
        <xdr:cNvPr id="3" name="Textfeld 2">
          <a:extLst>
            <a:ext uri="{FF2B5EF4-FFF2-40B4-BE49-F238E27FC236}">
              <a16:creationId xmlns:a16="http://schemas.microsoft.com/office/drawing/2014/main" id="{00000000-0008-0000-0600-000003000000}"/>
            </a:ext>
          </a:extLst>
        </xdr:cNvPr>
        <xdr:cNvSpPr txBox="1"/>
      </xdr:nvSpPr>
      <xdr:spPr>
        <a:xfrm>
          <a:off x="4876800" y="162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twoCellAnchor editAs="oneCell">
    <xdr:from>
      <xdr:col>0</xdr:col>
      <xdr:colOff>38101</xdr:colOff>
      <xdr:row>0</xdr:row>
      <xdr:rowOff>38100</xdr:rowOff>
    </xdr:from>
    <xdr:to>
      <xdr:col>1</xdr:col>
      <xdr:colOff>711200</xdr:colOff>
      <xdr:row>3</xdr:row>
      <xdr:rowOff>9358</xdr:rowOff>
    </xdr:to>
    <xdr:pic>
      <xdr:nvPicPr>
        <xdr:cNvPr id="4" name="Grafik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1" y="38100"/>
          <a:ext cx="1752599" cy="345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4</xdr:row>
          <xdr:rowOff>0</xdr:rowOff>
        </xdr:from>
        <xdr:to>
          <xdr:col>1</xdr:col>
          <xdr:colOff>695325</xdr:colOff>
          <xdr:row>5</xdr:row>
          <xdr:rowOff>152400</xdr:rowOff>
        </xdr:to>
        <xdr:sp macro="" textlink="">
          <xdr:nvSpPr>
            <xdr:cNvPr id="63489" name="Drop Down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47625</xdr:colOff>
      <xdr:row>0</xdr:row>
      <xdr:rowOff>38100</xdr:rowOff>
    </xdr:from>
    <xdr:to>
      <xdr:col>1</xdr:col>
      <xdr:colOff>708664</xdr:colOff>
      <xdr:row>3</xdr:row>
      <xdr:rowOff>9525</xdr:rowOff>
    </xdr:to>
    <xdr:pic>
      <xdr:nvPicPr>
        <xdr:cNvPr id="7" name="Grafik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737364"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4</xdr:row>
          <xdr:rowOff>0</xdr:rowOff>
        </xdr:from>
        <xdr:to>
          <xdr:col>1</xdr:col>
          <xdr:colOff>695325</xdr:colOff>
          <xdr:row>5</xdr:row>
          <xdr:rowOff>142875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8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28575</xdr:colOff>
      <xdr:row>0</xdr:row>
      <xdr:rowOff>38100</xdr:rowOff>
    </xdr:from>
    <xdr:to>
      <xdr:col>1</xdr:col>
      <xdr:colOff>581025</xdr:colOff>
      <xdr:row>2</xdr:row>
      <xdr:rowOff>111919</xdr:rowOff>
    </xdr:to>
    <xdr:pic>
      <xdr:nvPicPr>
        <xdr:cNvPr id="6" name="Grafik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8100"/>
          <a:ext cx="1628775" cy="321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752475</xdr:colOff>
      <xdr:row>6</xdr:row>
      <xdr:rowOff>58510</xdr:rowOff>
    </xdr:from>
    <xdr:to>
      <xdr:col>51</xdr:col>
      <xdr:colOff>19049</xdr:colOff>
      <xdr:row>22</xdr:row>
      <xdr:rowOff>68036</xdr:rowOff>
    </xdr:to>
    <xdr:graphicFrame macro="">
      <xdr:nvGraphicFramePr>
        <xdr:cNvPr id="3" name="Diagramm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752475</xdr:colOff>
      <xdr:row>22</xdr:row>
      <xdr:rowOff>133349</xdr:rowOff>
    </xdr:from>
    <xdr:to>
      <xdr:col>51</xdr:col>
      <xdr:colOff>28575</xdr:colOff>
      <xdr:row>38</xdr:row>
      <xdr:rowOff>123824</xdr:rowOff>
    </xdr:to>
    <xdr:graphicFrame macro="">
      <xdr:nvGraphicFramePr>
        <xdr:cNvPr id="4" name="Diagramm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27</xdr:col>
      <xdr:colOff>19050</xdr:colOff>
      <xdr:row>0</xdr:row>
      <xdr:rowOff>19050</xdr:rowOff>
    </xdr:from>
    <xdr:to>
      <xdr:col>30</xdr:col>
      <xdr:colOff>457200</xdr:colOff>
      <xdr:row>2</xdr:row>
      <xdr:rowOff>95250</xdr:rowOff>
    </xdr:to>
    <xdr:pic>
      <xdr:nvPicPr>
        <xdr:cNvPr id="13" name="Grafik 12">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201275" y="19050"/>
          <a:ext cx="1266825"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19</xdr:col>
          <xdr:colOff>57150</xdr:colOff>
          <xdr:row>0</xdr:row>
          <xdr:rowOff>0</xdr:rowOff>
        </xdr:from>
        <xdr:to>
          <xdr:col>24</xdr:col>
          <xdr:colOff>200025</xdr:colOff>
          <xdr:row>3</xdr:row>
          <xdr:rowOff>0</xdr:rowOff>
        </xdr:to>
        <xdr:sp macro="" textlink="">
          <xdr:nvSpPr>
            <xdr:cNvPr id="44033" name="Drop Down 1" hidden="1">
              <a:extLst>
                <a:ext uri="{63B3BB69-23CF-44E3-9099-C40C66FF867C}">
                  <a14:compatExt spid="_x0000_s44033"/>
                </a:ext>
                <a:ext uri="{FF2B5EF4-FFF2-40B4-BE49-F238E27FC236}">
                  <a16:creationId xmlns:a16="http://schemas.microsoft.com/office/drawing/2014/main" id="{00000000-0008-0000-0900-00000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0</xdr:row>
          <xdr:rowOff>0</xdr:rowOff>
        </xdr:from>
        <xdr:to>
          <xdr:col>50</xdr:col>
          <xdr:colOff>238125</xdr:colOff>
          <xdr:row>3</xdr:row>
          <xdr:rowOff>0</xdr:rowOff>
        </xdr:to>
        <xdr:sp macro="" textlink="">
          <xdr:nvSpPr>
            <xdr:cNvPr id="44034" name="Drop Down 2" hidden="1">
              <a:extLst>
                <a:ext uri="{63B3BB69-23CF-44E3-9099-C40C66FF867C}">
                  <a14:compatExt spid="_x0000_s44034"/>
                </a:ext>
                <a:ext uri="{FF2B5EF4-FFF2-40B4-BE49-F238E27FC236}">
                  <a16:creationId xmlns:a16="http://schemas.microsoft.com/office/drawing/2014/main" id="{00000000-0008-0000-0900-000002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9525</xdr:colOff>
      <xdr:row>0</xdr:row>
      <xdr:rowOff>28575</xdr:rowOff>
    </xdr:from>
    <xdr:to>
      <xdr:col>4</xdr:col>
      <xdr:colOff>447675</xdr:colOff>
      <xdr:row>2</xdr:row>
      <xdr:rowOff>104775</xdr:rowOff>
    </xdr:to>
    <xdr:pic>
      <xdr:nvPicPr>
        <xdr:cNvPr id="8" name="Grafik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6750" y="28575"/>
          <a:ext cx="1266825"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202406</xdr:colOff>
      <xdr:row>62</xdr:row>
      <xdr:rowOff>142874</xdr:rowOff>
    </xdr:from>
    <xdr:to>
      <xdr:col>11</xdr:col>
      <xdr:colOff>329595</xdr:colOff>
      <xdr:row>92</xdr:row>
      <xdr:rowOff>190499</xdr:rowOff>
    </xdr:to>
    <xdr:graphicFrame macro="">
      <xdr:nvGraphicFramePr>
        <xdr:cNvPr id="62" name="Diagramm 61">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590550</xdr:colOff>
          <xdr:row>0</xdr:row>
          <xdr:rowOff>180975</xdr:rowOff>
        </xdr:from>
        <xdr:to>
          <xdr:col>1</xdr:col>
          <xdr:colOff>1714500</xdr:colOff>
          <xdr:row>1</xdr:row>
          <xdr:rowOff>190500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11</xdr:col>
      <xdr:colOff>619125</xdr:colOff>
      <xdr:row>62</xdr:row>
      <xdr:rowOff>47625</xdr:rowOff>
    </xdr:from>
    <xdr:to>
      <xdr:col>23</xdr:col>
      <xdr:colOff>157876</xdr:colOff>
      <xdr:row>92</xdr:row>
      <xdr:rowOff>92625</xdr:rowOff>
    </xdr:to>
    <xdr:grpSp>
      <xdr:nvGrpSpPr>
        <xdr:cNvPr id="33" name="Gruppieren 32">
          <a:extLst>
            <a:ext uri="{FF2B5EF4-FFF2-40B4-BE49-F238E27FC236}">
              <a16:creationId xmlns:a16="http://schemas.microsoft.com/office/drawing/2014/main" id="{00000000-0008-0000-0100-000021000000}"/>
            </a:ext>
          </a:extLst>
        </xdr:cNvPr>
        <xdr:cNvGrpSpPr/>
      </xdr:nvGrpSpPr>
      <xdr:grpSpPr>
        <a:xfrm>
          <a:off x="10706100" y="3705225"/>
          <a:ext cx="9597151" cy="5760000"/>
          <a:chOff x="11132344" y="3559965"/>
          <a:chExt cx="9540001" cy="5760000"/>
        </a:xfrm>
      </xdr:grpSpPr>
      <xdr:grpSp>
        <xdr:nvGrpSpPr>
          <xdr:cNvPr id="34" name="Gruppieren 33">
            <a:extLst>
              <a:ext uri="{FF2B5EF4-FFF2-40B4-BE49-F238E27FC236}">
                <a16:creationId xmlns:a16="http://schemas.microsoft.com/office/drawing/2014/main" id="{00000000-0008-0000-0100-000022000000}"/>
              </a:ext>
            </a:extLst>
          </xdr:cNvPr>
          <xdr:cNvGrpSpPr/>
        </xdr:nvGrpSpPr>
        <xdr:grpSpPr>
          <a:xfrm>
            <a:off x="11132344" y="3559965"/>
            <a:ext cx="9540001" cy="5760000"/>
            <a:chOff x="4592412" y="2500309"/>
            <a:chExt cx="8715372" cy="5417344"/>
          </a:xfrm>
        </xdr:grpSpPr>
        <xdr:grpSp>
          <xdr:nvGrpSpPr>
            <xdr:cNvPr id="37" name="Gruppieren 36">
              <a:extLst>
                <a:ext uri="{FF2B5EF4-FFF2-40B4-BE49-F238E27FC236}">
                  <a16:creationId xmlns:a16="http://schemas.microsoft.com/office/drawing/2014/main" id="{00000000-0008-0000-0100-000025000000}"/>
                </a:ext>
              </a:extLst>
            </xdr:cNvPr>
            <xdr:cNvGrpSpPr/>
          </xdr:nvGrpSpPr>
          <xdr:grpSpPr>
            <a:xfrm>
              <a:off x="4592412" y="2500309"/>
              <a:ext cx="8703468" cy="5417344"/>
              <a:chOff x="3690258" y="9173733"/>
              <a:chExt cx="8702202" cy="5144060"/>
            </a:xfrm>
          </xdr:grpSpPr>
          <xdr:grpSp>
            <xdr:nvGrpSpPr>
              <xdr:cNvPr id="43" name="Gruppieren 42">
                <a:extLst>
                  <a:ext uri="{FF2B5EF4-FFF2-40B4-BE49-F238E27FC236}">
                    <a16:creationId xmlns:a16="http://schemas.microsoft.com/office/drawing/2014/main" id="{00000000-0008-0000-0100-00002B000000}"/>
                  </a:ext>
                </a:extLst>
              </xdr:cNvPr>
              <xdr:cNvGrpSpPr/>
            </xdr:nvGrpSpPr>
            <xdr:grpSpPr>
              <a:xfrm>
                <a:off x="3690258" y="9173733"/>
                <a:ext cx="8702202" cy="5144060"/>
                <a:chOff x="3690258" y="9173733"/>
                <a:chExt cx="8702202" cy="5144060"/>
              </a:xfrm>
            </xdr:grpSpPr>
            <xdr:grpSp>
              <xdr:nvGrpSpPr>
                <xdr:cNvPr id="45" name="Gruppieren 44">
                  <a:extLst>
                    <a:ext uri="{FF2B5EF4-FFF2-40B4-BE49-F238E27FC236}">
                      <a16:creationId xmlns:a16="http://schemas.microsoft.com/office/drawing/2014/main" id="{00000000-0008-0000-0100-00002D000000}"/>
                    </a:ext>
                  </a:extLst>
                </xdr:cNvPr>
                <xdr:cNvGrpSpPr/>
              </xdr:nvGrpSpPr>
              <xdr:grpSpPr>
                <a:xfrm>
                  <a:off x="3690258" y="9173733"/>
                  <a:ext cx="8702202" cy="5144060"/>
                  <a:chOff x="4940907" y="3129450"/>
                  <a:chExt cx="7875178" cy="5030178"/>
                </a:xfrm>
              </xdr:grpSpPr>
              <xdr:grpSp>
                <xdr:nvGrpSpPr>
                  <xdr:cNvPr id="63" name="Gruppieren 62">
                    <a:extLst>
                      <a:ext uri="{FF2B5EF4-FFF2-40B4-BE49-F238E27FC236}">
                        <a16:creationId xmlns:a16="http://schemas.microsoft.com/office/drawing/2014/main" id="{00000000-0008-0000-0100-00003F000000}"/>
                      </a:ext>
                    </a:extLst>
                  </xdr:cNvPr>
                  <xdr:cNvGrpSpPr/>
                </xdr:nvGrpSpPr>
                <xdr:grpSpPr>
                  <a:xfrm>
                    <a:off x="4940907" y="3129450"/>
                    <a:ext cx="7875178" cy="5030178"/>
                    <a:chOff x="2010835" y="3274179"/>
                    <a:chExt cx="7823615" cy="5113467"/>
                  </a:xfrm>
                </xdr:grpSpPr>
                <xdr:grpSp>
                  <xdr:nvGrpSpPr>
                    <xdr:cNvPr id="65" name="Gruppieren 64">
                      <a:extLst>
                        <a:ext uri="{FF2B5EF4-FFF2-40B4-BE49-F238E27FC236}">
                          <a16:creationId xmlns:a16="http://schemas.microsoft.com/office/drawing/2014/main" id="{00000000-0008-0000-0100-000041000000}"/>
                        </a:ext>
                      </a:extLst>
                    </xdr:cNvPr>
                    <xdr:cNvGrpSpPr/>
                  </xdr:nvGrpSpPr>
                  <xdr:grpSpPr>
                    <a:xfrm>
                      <a:off x="2010835" y="3274179"/>
                      <a:ext cx="7823615" cy="5113467"/>
                      <a:chOff x="55803242" y="5066782"/>
                      <a:chExt cx="7838344" cy="4162958"/>
                    </a:xfrm>
                    <a:noFill/>
                  </xdr:grpSpPr>
                  <xdr:graphicFrame macro="">
                    <xdr:nvGraphicFramePr>
                      <xdr:cNvPr id="67" name="Diagramm 66">
                        <a:extLst>
                          <a:ext uri="{FF2B5EF4-FFF2-40B4-BE49-F238E27FC236}">
                            <a16:creationId xmlns:a16="http://schemas.microsoft.com/office/drawing/2014/main" id="{00000000-0008-0000-0100-000043000000}"/>
                          </a:ext>
                        </a:extLst>
                      </xdr:cNvPr>
                      <xdr:cNvGraphicFramePr>
                        <a:graphicFrameLocks/>
                      </xdr:cNvGraphicFramePr>
                    </xdr:nvGraphicFramePr>
                    <xdr:xfrm>
                      <a:off x="55803242" y="5066782"/>
                      <a:ext cx="7838344" cy="416295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8" name="Diagramm 67">
                        <a:extLst>
                          <a:ext uri="{FF2B5EF4-FFF2-40B4-BE49-F238E27FC236}">
                            <a16:creationId xmlns:a16="http://schemas.microsoft.com/office/drawing/2014/main" id="{00000000-0008-0000-0100-000044000000}"/>
                          </a:ext>
                        </a:extLst>
                      </xdr:cNvPr>
                      <xdr:cNvGraphicFramePr>
                        <a:graphicFrameLocks/>
                      </xdr:cNvGraphicFramePr>
                    </xdr:nvGraphicFramePr>
                    <xdr:xfrm>
                      <a:off x="55872141" y="5954271"/>
                      <a:ext cx="7597879" cy="2414777"/>
                    </xdr:xfrm>
                    <a:graphic>
                      <a:graphicData uri="http://schemas.openxmlformats.org/drawingml/2006/chart">
                        <c:chart xmlns:c="http://schemas.openxmlformats.org/drawingml/2006/chart" xmlns:r="http://schemas.openxmlformats.org/officeDocument/2006/relationships" r:id="rId3"/>
                      </a:graphicData>
                    </a:graphic>
                  </xdr:graphicFrame>
                </xdr:grpSp>
                <xdr:sp macro="" textlink="Codierung!$I$116">
                  <xdr:nvSpPr>
                    <xdr:cNvPr id="66" name="Textfeld 65">
                      <a:extLst>
                        <a:ext uri="{FF2B5EF4-FFF2-40B4-BE49-F238E27FC236}">
                          <a16:creationId xmlns:a16="http://schemas.microsoft.com/office/drawing/2014/main" id="{00000000-0008-0000-0100-000042000000}"/>
                        </a:ext>
                      </a:extLst>
                    </xdr:cNvPr>
                    <xdr:cNvSpPr txBox="1"/>
                  </xdr:nvSpPr>
                  <xdr:spPr>
                    <a:xfrm>
                      <a:off x="2063988" y="3727296"/>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400" b="0" i="0" u="none" strike="noStrike">
                          <a:solidFill>
                            <a:srgbClr val="000000"/>
                          </a:solidFill>
                          <a:latin typeface="Arial"/>
                          <a:cs typeface="Arial"/>
                        </a:rPr>
                        <a:pPr/>
                        <a:t>CHF</a:t>
                      </a:fld>
                      <a:endParaRPr lang="de-CH" sz="2400">
                        <a:latin typeface="Arial" panose="020B0604020202020204" pitchFamily="34" charset="0"/>
                        <a:cs typeface="Arial" panose="020B0604020202020204" pitchFamily="34" charset="0"/>
                      </a:endParaRPr>
                    </a:p>
                  </xdr:txBody>
                </xdr:sp>
              </xdr:grpSp>
              <xdr:sp macro="" textlink="Codierung!$I$144">
                <xdr:nvSpPr>
                  <xdr:cNvPr id="64" name="Textfeld 63">
                    <a:extLst>
                      <a:ext uri="{FF2B5EF4-FFF2-40B4-BE49-F238E27FC236}">
                        <a16:creationId xmlns:a16="http://schemas.microsoft.com/office/drawing/2014/main" id="{00000000-0008-0000-0100-000040000000}"/>
                      </a:ext>
                    </a:extLst>
                  </xdr:cNvPr>
                  <xdr:cNvSpPr txBox="1"/>
                </xdr:nvSpPr>
                <xdr:spPr>
                  <a:xfrm>
                    <a:off x="5143887" y="7949577"/>
                    <a:ext cx="7402868" cy="199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000" b="0" i="0" u="none" strike="noStrike">
                        <a:solidFill>
                          <a:srgbClr val="000000"/>
                        </a:solidFill>
                        <a:latin typeface="Arial"/>
                        <a:cs typeface="Arial"/>
                      </a:rPr>
                      <a:pPr/>
                      <a:t>Quelle: BLW, Fachbereich Agrardaten und Marktanalysen; NielsenIQ Switzerland, Total Market Consumer/Retail Panel</a:t>
                    </a:fld>
                    <a:endParaRPr lang="de-CH" sz="2400">
                      <a:latin typeface="Arial" panose="020B0604020202020204" pitchFamily="34" charset="0"/>
                      <a:cs typeface="Arial" panose="020B0604020202020204" pitchFamily="34" charset="0"/>
                    </a:endParaRPr>
                  </a:p>
                </xdr:txBody>
              </xdr:sp>
            </xdr:grpSp>
            <xdr:sp macro="" textlink="">
              <xdr:nvSpPr>
                <xdr:cNvPr id="46" name="Rechteck 45">
                  <a:extLst>
                    <a:ext uri="{FF2B5EF4-FFF2-40B4-BE49-F238E27FC236}">
                      <a16:creationId xmlns:a16="http://schemas.microsoft.com/office/drawing/2014/main" id="{00000000-0008-0000-0100-00002E000000}"/>
                    </a:ext>
                  </a:extLst>
                </xdr:cNvPr>
                <xdr:cNvSpPr/>
              </xdr:nvSpPr>
              <xdr:spPr>
                <a:xfrm>
                  <a:off x="12128703" y="10287389"/>
                  <a:ext cx="57338" cy="300011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
            <xdr:nvSpPr>
              <xdr:cNvPr id="44" name="Rechteck 43">
                <a:extLst>
                  <a:ext uri="{FF2B5EF4-FFF2-40B4-BE49-F238E27FC236}">
                    <a16:creationId xmlns:a16="http://schemas.microsoft.com/office/drawing/2014/main" id="{00000000-0008-0000-0100-00002C000000}"/>
                  </a:ext>
                </a:extLst>
              </xdr:cNvPr>
              <xdr:cNvSpPr/>
            </xdr:nvSpPr>
            <xdr:spPr>
              <a:xfrm>
                <a:off x="3816135" y="10317313"/>
                <a:ext cx="45719" cy="293846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Codierung!$I$25">
          <xdr:nvSpPr>
            <xdr:cNvPr id="39" name="Textfeld 1">
              <a:extLst>
                <a:ext uri="{FF2B5EF4-FFF2-40B4-BE49-F238E27FC236}">
                  <a16:creationId xmlns:a16="http://schemas.microsoft.com/office/drawing/2014/main" id="{00000000-0008-0000-0100-000027000000}"/>
                </a:ext>
              </a:extLst>
            </xdr:cNvPr>
            <xdr:cNvSpPr txBox="1"/>
          </xdr:nvSpPr>
          <xdr:spPr>
            <a:xfrm>
              <a:off x="4725847" y="7222268"/>
              <a:ext cx="8453027" cy="21265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81CBE1A0-69FA-4641-A66D-1A132E6A6D52}" type="TxLink">
                <a:rPr lang="en-US" sz="1050" b="0" i="0" u="none" strike="noStrike">
                  <a:solidFill>
                    <a:srgbClr val="000000"/>
                  </a:solidFill>
                  <a:effectLst/>
                  <a:latin typeface="Arial"/>
                  <a:ea typeface="+mn-ea"/>
                  <a:cs typeface="Arial"/>
                </a:rPr>
                <a:pPr marL="0" marR="0" indent="0" defTabSz="914400" eaLnBrk="1" fontAlgn="auto" latinLnBrk="0" hangingPunct="1">
                  <a:lnSpc>
                    <a:spcPct val="100000"/>
                  </a:lnSpc>
                  <a:spcBef>
                    <a:spcPts val="0"/>
                  </a:spcBef>
                  <a:spcAft>
                    <a:spcPts val="0"/>
                  </a:spcAft>
                  <a:buClrTx/>
                  <a:buSzTx/>
                  <a:buFontTx/>
                  <a:buNone/>
                  <a:tabLst/>
                  <a:defRPr/>
                </a:pPr>
                <a:t>Discounterpreise, ausser für Milch und Eier werden auch Discounterpreise einbezogen.</a:t>
              </a:fld>
              <a:endParaRPr lang="de-CH" sz="1100">
                <a:latin typeface="Arial" panose="020B0604020202020204" pitchFamily="34" charset="0"/>
                <a:cs typeface="Arial" panose="020B0604020202020204" pitchFamily="34" charset="0"/>
              </a:endParaRPr>
            </a:p>
          </xdr:txBody>
        </xdr:sp>
        <xdr:sp macro="" textlink="Codierung!$I$23">
          <xdr:nvSpPr>
            <xdr:cNvPr id="40" name="Textfeld 1">
              <a:extLst>
                <a:ext uri="{FF2B5EF4-FFF2-40B4-BE49-F238E27FC236}">
                  <a16:creationId xmlns:a16="http://schemas.microsoft.com/office/drawing/2014/main" id="{00000000-0008-0000-0100-000028000000}"/>
                </a:ext>
              </a:extLst>
            </xdr:cNvPr>
            <xdr:cNvSpPr txBox="1"/>
          </xdr:nvSpPr>
          <xdr:spPr>
            <a:xfrm>
              <a:off x="4635920" y="6941342"/>
              <a:ext cx="8671864" cy="2750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9966E7FB-AE63-45E5-AB42-01B4F831AB68}" type="TxLink">
                <a:rPr lang="en-US" sz="1050" b="0" i="0" u="none" strike="noStrike">
                  <a:solidFill>
                    <a:srgbClr val="000000"/>
                  </a:solidFill>
                  <a:latin typeface="Arial"/>
                  <a:cs typeface="Arial"/>
                </a:rPr>
                <a:pPr/>
                <a:t>* Es wird nicht der Gesamtkonsum angeschaut, sondern eine spezifische Auswahl von (vorwiegend Frische-)Produkten, bei welchen die</a:t>
              </a:fld>
              <a:endParaRPr lang="de-CH" sz="1100">
                <a:latin typeface="Arial" panose="020B0604020202020204" pitchFamily="34" charset="0"/>
                <a:cs typeface="Arial" panose="020B0604020202020204" pitchFamily="34" charset="0"/>
              </a:endParaRPr>
            </a:p>
          </xdr:txBody>
        </xdr:sp>
        <xdr:sp macro="" textlink="Codierung!$I$24">
          <xdr:nvSpPr>
            <xdr:cNvPr id="42" name="Textfeld 1">
              <a:extLst>
                <a:ext uri="{FF2B5EF4-FFF2-40B4-BE49-F238E27FC236}">
                  <a16:creationId xmlns:a16="http://schemas.microsoft.com/office/drawing/2014/main" id="{00000000-0008-0000-0100-00002A000000}"/>
                </a:ext>
              </a:extLst>
            </xdr:cNvPr>
            <xdr:cNvSpPr txBox="1"/>
          </xdr:nvSpPr>
          <xdr:spPr>
            <a:xfrm>
              <a:off x="4725849" y="7080523"/>
              <a:ext cx="8476840" cy="30489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E15A0F0F-C2D1-4877-8339-403AFFC6B625}" type="TxLink">
                <a:rPr lang="en-US" sz="1050" b="0" i="0" u="none" strike="noStrike">
                  <a:solidFill>
                    <a:srgbClr val="000000"/>
                  </a:solidFill>
                  <a:latin typeface="Arial"/>
                  <a:cs typeface="Arial"/>
                </a:rPr>
                <a:pPr marL="0" marR="0" indent="0" defTabSz="914400" eaLnBrk="1" fontAlgn="auto" latinLnBrk="0" hangingPunct="1">
                  <a:lnSpc>
                    <a:spcPct val="100000"/>
                  </a:lnSpc>
                  <a:spcBef>
                    <a:spcPts val="0"/>
                  </a:spcBef>
                  <a:spcAft>
                    <a:spcPts val="0"/>
                  </a:spcAft>
                  <a:buClrTx/>
                  <a:buSzTx/>
                  <a:buFontTx/>
                  <a:buNone/>
                  <a:tabLst/>
                  <a:defRPr/>
                </a:pPr>
                <a:t>Marktanalysen Preiserhebungen im Detailhandel durchführt. Die Detailhandelspreiserhebungen enthalten keine</a:t>
              </a:fld>
              <a:endParaRPr lang="de-CH" sz="1100">
                <a:effectLst/>
                <a:latin typeface="Arial" panose="020B0604020202020204" pitchFamily="34" charset="0"/>
                <a:ea typeface="+mn-ea"/>
                <a:cs typeface="Arial" panose="020B0604020202020204" pitchFamily="34" charset="0"/>
              </a:endParaRPr>
            </a:p>
          </xdr:txBody>
        </xdr:sp>
      </xdr:grpSp>
      <xdr:sp macro="" textlink="">
        <xdr:nvSpPr>
          <xdr:cNvPr id="35" name="Rechteck 34">
            <a:extLst>
              <a:ext uri="{FF2B5EF4-FFF2-40B4-BE49-F238E27FC236}">
                <a16:creationId xmlns:a16="http://schemas.microsoft.com/office/drawing/2014/main" id="{00000000-0008-0000-0100-000023000000}"/>
              </a:ext>
            </a:extLst>
          </xdr:cNvPr>
          <xdr:cNvSpPr/>
        </xdr:nvSpPr>
        <xdr:spPr>
          <a:xfrm>
            <a:off x="20335875" y="3821906"/>
            <a:ext cx="238125" cy="413146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clientData/>
  </xdr:twoCellAnchor>
  <xdr:twoCellAnchor>
    <xdr:from>
      <xdr:col>1</xdr:col>
      <xdr:colOff>333368</xdr:colOff>
      <xdr:row>95</xdr:row>
      <xdr:rowOff>0</xdr:rowOff>
    </xdr:from>
    <xdr:to>
      <xdr:col>13</xdr:col>
      <xdr:colOff>299228</xdr:colOff>
      <xdr:row>125</xdr:row>
      <xdr:rowOff>59531</xdr:rowOff>
    </xdr:to>
    <xdr:grpSp>
      <xdr:nvGrpSpPr>
        <xdr:cNvPr id="69" name="Gruppieren 68">
          <a:extLst>
            <a:ext uri="{FF2B5EF4-FFF2-40B4-BE49-F238E27FC236}">
              <a16:creationId xmlns:a16="http://schemas.microsoft.com/office/drawing/2014/main" id="{00000000-0008-0000-0100-000045000000}"/>
            </a:ext>
          </a:extLst>
        </xdr:cNvPr>
        <xdr:cNvGrpSpPr/>
      </xdr:nvGrpSpPr>
      <xdr:grpSpPr>
        <a:xfrm>
          <a:off x="923918" y="9944100"/>
          <a:ext cx="11138685" cy="5774531"/>
          <a:chOff x="927110" y="19300031"/>
          <a:chExt cx="11110110" cy="5774531"/>
        </a:xfrm>
      </xdr:grpSpPr>
      <xdr:grpSp>
        <xdr:nvGrpSpPr>
          <xdr:cNvPr id="70" name="Gruppieren 69">
            <a:extLst>
              <a:ext uri="{FF2B5EF4-FFF2-40B4-BE49-F238E27FC236}">
                <a16:creationId xmlns:a16="http://schemas.microsoft.com/office/drawing/2014/main" id="{00000000-0008-0000-0100-000046000000}"/>
              </a:ext>
            </a:extLst>
          </xdr:cNvPr>
          <xdr:cNvGrpSpPr/>
        </xdr:nvGrpSpPr>
        <xdr:grpSpPr>
          <a:xfrm>
            <a:off x="952507" y="19300031"/>
            <a:ext cx="11084713" cy="5774531"/>
            <a:chOff x="5222919" y="3074162"/>
            <a:chExt cx="8751774" cy="5355943"/>
          </a:xfrm>
        </xdr:grpSpPr>
        <xdr:grpSp>
          <xdr:nvGrpSpPr>
            <xdr:cNvPr id="74" name="Gruppieren 73">
              <a:extLst>
                <a:ext uri="{FF2B5EF4-FFF2-40B4-BE49-F238E27FC236}">
                  <a16:creationId xmlns:a16="http://schemas.microsoft.com/office/drawing/2014/main" id="{00000000-0008-0000-0100-00004A000000}"/>
                </a:ext>
              </a:extLst>
            </xdr:cNvPr>
            <xdr:cNvGrpSpPr/>
          </xdr:nvGrpSpPr>
          <xdr:grpSpPr>
            <a:xfrm>
              <a:off x="5222919" y="3074162"/>
              <a:ext cx="8751774" cy="5355943"/>
              <a:chOff x="2291001" y="3217976"/>
              <a:chExt cx="8694472" cy="5444625"/>
            </a:xfrm>
          </xdr:grpSpPr>
          <xdr:grpSp>
            <xdr:nvGrpSpPr>
              <xdr:cNvPr id="76" name="Gruppieren 75">
                <a:extLst>
                  <a:ext uri="{FF2B5EF4-FFF2-40B4-BE49-F238E27FC236}">
                    <a16:creationId xmlns:a16="http://schemas.microsoft.com/office/drawing/2014/main" id="{00000000-0008-0000-0100-00004C000000}"/>
                  </a:ext>
                </a:extLst>
              </xdr:cNvPr>
              <xdr:cNvGrpSpPr/>
            </xdr:nvGrpSpPr>
            <xdr:grpSpPr>
              <a:xfrm>
                <a:off x="2291001" y="3217976"/>
                <a:ext cx="8694472" cy="5444625"/>
                <a:chOff x="56083932" y="5021027"/>
                <a:chExt cx="8710840" cy="4432560"/>
              </a:xfrm>
              <a:noFill/>
            </xdr:grpSpPr>
            <xdr:graphicFrame macro="">
              <xdr:nvGraphicFramePr>
                <xdr:cNvPr id="78" name="Diagramm 77">
                  <a:extLst>
                    <a:ext uri="{FF2B5EF4-FFF2-40B4-BE49-F238E27FC236}">
                      <a16:creationId xmlns:a16="http://schemas.microsoft.com/office/drawing/2014/main" id="{00000000-0008-0000-0100-00004E000000}"/>
                    </a:ext>
                  </a:extLst>
                </xdr:cNvPr>
                <xdr:cNvGraphicFramePr>
                  <a:graphicFrameLocks/>
                </xdr:cNvGraphicFramePr>
              </xdr:nvGraphicFramePr>
              <xdr:xfrm>
                <a:off x="56083932" y="5021027"/>
                <a:ext cx="8710840" cy="443256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9" name="Diagramm 78">
                  <a:extLst>
                    <a:ext uri="{FF2B5EF4-FFF2-40B4-BE49-F238E27FC236}">
                      <a16:creationId xmlns:a16="http://schemas.microsoft.com/office/drawing/2014/main" id="{00000000-0008-0000-0100-00004F000000}"/>
                    </a:ext>
                  </a:extLst>
                </xdr:cNvPr>
                <xdr:cNvGraphicFramePr>
                  <a:graphicFrameLocks/>
                </xdr:cNvGraphicFramePr>
              </xdr:nvGraphicFramePr>
              <xdr:xfrm>
                <a:off x="56124359" y="6008071"/>
                <a:ext cx="8520705" cy="2476750"/>
              </xdr:xfrm>
              <a:graphic>
                <a:graphicData uri="http://schemas.openxmlformats.org/drawingml/2006/chart">
                  <c:chart xmlns:c="http://schemas.openxmlformats.org/drawingml/2006/chart" xmlns:r="http://schemas.openxmlformats.org/officeDocument/2006/relationships" r:id="rId5"/>
                </a:graphicData>
              </a:graphic>
            </xdr:graphicFrame>
          </xdr:grpSp>
          <xdr:sp macro="" textlink="Codierung!$I$116">
            <xdr:nvSpPr>
              <xdr:cNvPr id="77" name="Textfeld 76">
                <a:extLst>
                  <a:ext uri="{FF2B5EF4-FFF2-40B4-BE49-F238E27FC236}">
                    <a16:creationId xmlns:a16="http://schemas.microsoft.com/office/drawing/2014/main" id="{00000000-0008-0000-0100-00004D000000}"/>
                  </a:ext>
                </a:extLst>
              </xdr:cNvPr>
              <xdr:cNvSpPr txBox="1"/>
            </xdr:nvSpPr>
            <xdr:spPr>
              <a:xfrm>
                <a:off x="2322748" y="3974234"/>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800" b="0" i="0" u="none" strike="noStrike">
                    <a:solidFill>
                      <a:srgbClr val="000000"/>
                    </a:solidFill>
                    <a:latin typeface="Arial"/>
                    <a:cs typeface="Arial"/>
                  </a:rPr>
                  <a:pPr/>
                  <a:t>CHF</a:t>
                </a:fld>
                <a:endParaRPr lang="de-CH" sz="3200">
                  <a:latin typeface="Arial" panose="020B0604020202020204" pitchFamily="34" charset="0"/>
                  <a:cs typeface="Arial" panose="020B0604020202020204" pitchFamily="34" charset="0"/>
                </a:endParaRPr>
              </a:p>
            </xdr:txBody>
          </xdr:sp>
        </xdr:grpSp>
        <xdr:sp macro="" textlink="Codierung!$I$144">
          <xdr:nvSpPr>
            <xdr:cNvPr id="75" name="Textfeld 74">
              <a:extLst>
                <a:ext uri="{FF2B5EF4-FFF2-40B4-BE49-F238E27FC236}">
                  <a16:creationId xmlns:a16="http://schemas.microsoft.com/office/drawing/2014/main" id="{00000000-0008-0000-0100-00004B000000}"/>
                </a:ext>
              </a:extLst>
            </xdr:cNvPr>
            <xdr:cNvSpPr txBox="1"/>
          </xdr:nvSpPr>
          <xdr:spPr>
            <a:xfrm>
              <a:off x="5256686" y="8209242"/>
              <a:ext cx="8210712" cy="20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400" b="0" i="0" u="none" strike="noStrike">
                  <a:solidFill>
                    <a:srgbClr val="000000"/>
                  </a:solidFill>
                  <a:latin typeface="Arial"/>
                  <a:cs typeface="Arial"/>
                </a:rPr>
                <a:pPr/>
                <a:t>Quelle: BLW, Fachbereich Agrardaten und Marktanalysen; NielsenIQ Switzerland, Total Market Consumer/Retail Panel</a:t>
              </a:fld>
              <a:endParaRPr lang="de-CH" sz="4000">
                <a:latin typeface="Arial" panose="020B0604020202020204" pitchFamily="34" charset="0"/>
                <a:cs typeface="Arial" panose="020B0604020202020204" pitchFamily="34" charset="0"/>
              </a:endParaRPr>
            </a:p>
          </xdr:txBody>
        </xdr:sp>
      </xdr:grpSp>
      <xdr:sp macro="" textlink="Codierung!$I$27">
        <xdr:nvSpPr>
          <xdr:cNvPr id="71" name="Textfeld 1">
            <a:extLst>
              <a:ext uri="{FF2B5EF4-FFF2-40B4-BE49-F238E27FC236}">
                <a16:creationId xmlns:a16="http://schemas.microsoft.com/office/drawing/2014/main" id="{00000000-0008-0000-0100-000047000000}"/>
              </a:ext>
            </a:extLst>
          </xdr:cNvPr>
          <xdr:cNvSpPr txBox="1"/>
        </xdr:nvSpPr>
        <xdr:spPr>
          <a:xfrm>
            <a:off x="929492" y="24240886"/>
            <a:ext cx="11095812" cy="27408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6F6059E9-7627-4C5D-B76B-1E59C809B49E}" type="TxLink">
              <a:rPr lang="en-US" sz="1400" b="0" i="0" u="none" strike="noStrike">
                <a:solidFill>
                  <a:srgbClr val="000000"/>
                </a:solidFill>
                <a:effectLst/>
                <a:latin typeface="Arial"/>
                <a:ea typeface="+mn-ea"/>
                <a:cs typeface="Arial"/>
              </a:rPr>
              <a:pPr marL="0" marR="0" indent="0" defTabSz="914400" eaLnBrk="1" fontAlgn="auto" latinLnBrk="0" hangingPunct="1">
                <a:lnSpc>
                  <a:spcPct val="100000"/>
                </a:lnSpc>
                <a:spcBef>
                  <a:spcPts val="0"/>
                </a:spcBef>
                <a:spcAft>
                  <a:spcPts val="0"/>
                </a:spcAft>
                <a:buClrTx/>
                <a:buSzTx/>
                <a:buFontTx/>
                <a:buNone/>
                <a:tabLst/>
                <a:defRPr/>
              </a:pPr>
              <a:t>Die Detailhandelspreiserhebungen enthalten keine Discounterpreise, ausser für Milch und Eier werden auch Discounterpreise einbezogen.</a:t>
            </a:fld>
            <a:endParaRPr lang="de-CH" sz="2400">
              <a:latin typeface="Arial" panose="020B0604020202020204" pitchFamily="34" charset="0"/>
              <a:cs typeface="Arial" panose="020B0604020202020204" pitchFamily="34" charset="0"/>
            </a:endParaRPr>
          </a:p>
        </xdr:txBody>
      </xdr:sp>
      <xdr:sp macro="" textlink="Codierung!$I$26">
        <xdr:nvSpPr>
          <xdr:cNvPr id="72" name="Textfeld 1">
            <a:extLst>
              <a:ext uri="{FF2B5EF4-FFF2-40B4-BE49-F238E27FC236}">
                <a16:creationId xmlns:a16="http://schemas.microsoft.com/office/drawing/2014/main" id="{00000000-0008-0000-0100-000048000000}"/>
              </a:ext>
            </a:extLst>
          </xdr:cNvPr>
          <xdr:cNvSpPr txBox="1"/>
        </xdr:nvSpPr>
        <xdr:spPr>
          <a:xfrm>
            <a:off x="928124" y="23824405"/>
            <a:ext cx="10787618" cy="571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0DACFAB3-238B-4F01-9680-49242B9593BB}" type="TxLink">
              <a:rPr lang="en-US" sz="1400" b="0" i="0" u="none" strike="noStrike">
                <a:solidFill>
                  <a:srgbClr val="000000"/>
                </a:solidFill>
                <a:latin typeface="Arial"/>
                <a:cs typeface="Arial"/>
              </a:rPr>
              <a:pPr/>
              <a:t>* Es wird nicht der Gesamtkonsum angeschaut, sondern eine spezifische Auswahl von (vorwiegend Frische-)Produkten, bei welchen die Marktanalysen Preiserhebungen im Detailhandel durchführt. </a:t>
            </a:fld>
            <a:endParaRPr lang="de-CH" sz="2400">
              <a:latin typeface="Arial" panose="020B0604020202020204" pitchFamily="34" charset="0"/>
              <a:cs typeface="Arial" panose="020B0604020202020204" pitchFamily="34" charset="0"/>
            </a:endParaRPr>
          </a:p>
        </xdr:txBody>
      </xdr:sp>
      <xdr:sp macro="" textlink="Codierung!$I$33">
        <xdr:nvSpPr>
          <xdr:cNvPr id="73" name="Textfeld 1">
            <a:extLst>
              <a:ext uri="{FF2B5EF4-FFF2-40B4-BE49-F238E27FC236}">
                <a16:creationId xmlns:a16="http://schemas.microsoft.com/office/drawing/2014/main" id="{00000000-0008-0000-0100-000049000000}"/>
              </a:ext>
            </a:extLst>
          </xdr:cNvPr>
          <xdr:cNvSpPr txBox="1"/>
        </xdr:nvSpPr>
        <xdr:spPr>
          <a:xfrm>
            <a:off x="927110" y="24452817"/>
            <a:ext cx="9630775" cy="23044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E20B7C29-38BD-4018-A6B0-EACAF9455708}" type="TxLink">
              <a:rPr lang="en-US" sz="1400" b="0" i="0" u="none" strike="noStrike">
                <a:solidFill>
                  <a:srgbClr val="000000"/>
                </a:solidFill>
                <a:effectLst/>
                <a:latin typeface="Arial"/>
                <a:ea typeface="+mn-ea"/>
                <a:cs typeface="Arial"/>
              </a:rPr>
              <a:pPr marL="0" marR="0" indent="0" defTabSz="914400" eaLnBrk="1" fontAlgn="auto" latinLnBrk="0" hangingPunct="1">
                <a:lnSpc>
                  <a:spcPct val="100000"/>
                </a:lnSpc>
                <a:spcBef>
                  <a:spcPts val="0"/>
                </a:spcBef>
                <a:spcAft>
                  <a:spcPts val="0"/>
                </a:spcAft>
                <a:buClrTx/>
                <a:buSzTx/>
                <a:buFontTx/>
                <a:buNone/>
                <a:tabLst/>
                <a:defRPr/>
              </a:pPr>
              <a:t>Es handelt sich um Nicht-Bio, inländischen &amp; wenn nicht vorhanden ausländischen Produkten.</a:t>
            </a:fld>
            <a:endParaRPr lang="de-CH" sz="2400">
              <a:latin typeface="Arial" panose="020B0604020202020204" pitchFamily="34" charset="0"/>
              <a:cs typeface="Arial" panose="020B0604020202020204" pitchFamily="34" charset="0"/>
            </a:endParaRPr>
          </a:p>
        </xdr:txBody>
      </xdr:sp>
    </xdr:grpSp>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0.0027</cdr:x>
      <cdr:y>0.00394</cdr:y>
    </cdr:to>
    <cdr:pic>
      <cdr:nvPicPr>
        <cdr:cNvPr id="2" name="chart">
          <a:extLst xmlns:a="http://schemas.openxmlformats.org/drawingml/2006/main">
            <a:ext uri="{FF2B5EF4-FFF2-40B4-BE49-F238E27FC236}">
              <a16:creationId xmlns:a16="http://schemas.microsoft.com/office/drawing/2014/main" id="{167C9228-A9E0-45EE-81C3-2D7AB228065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0.0027</cdr:x>
      <cdr:y>0.00394</cdr:y>
    </cdr:to>
    <cdr:pic>
      <cdr:nvPicPr>
        <cdr:cNvPr id="3" name="chart">
          <a:extLst xmlns:a="http://schemas.openxmlformats.org/drawingml/2006/main">
            <a:ext uri="{FF2B5EF4-FFF2-40B4-BE49-F238E27FC236}">
              <a16:creationId xmlns:a16="http://schemas.microsoft.com/office/drawing/2014/main" id="{751CC39E-3522-46D4-BB5A-D081F05A9D3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0.92337</cdr:y>
    </cdr:from>
    <cdr:to>
      <cdr:x>0.46921</cdr:x>
      <cdr:y>1</cdr:y>
    </cdr:to>
    <cdr:sp macro="" textlink="Codierung!$I$145">
      <cdr:nvSpPr>
        <cdr:cNvPr id="7" name="Textfeld 1"/>
        <cdr:cNvSpPr txBox="1"/>
      </cdr:nvSpPr>
      <cdr:spPr>
        <a:xfrm xmlns:a="http://schemas.openxmlformats.org/drawingml/2006/main">
          <a:off x="0" y="2295528"/>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8D6FD7C8-59CF-44C2-8556-0119DC03D777}" type="TxLink">
            <a:rPr lang="en-US" sz="800" b="0" i="0" u="none" strike="noStrike">
              <a:solidFill>
                <a:schemeClr val="bg1">
                  <a:lumMod val="50000"/>
                </a:schemeClr>
              </a:solidFill>
              <a:latin typeface="Arial"/>
              <a:cs typeface="Arial"/>
            </a:rPr>
            <a:pPr algn="l"/>
            <a:t>Quelle: BLW, Fachbereich Agrardaten und Marktanalysen</a:t>
          </a:fld>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cdr:x>
      <cdr:y>0</cdr:y>
    </cdr:from>
    <cdr:to>
      <cdr:x>0.46921</cdr:x>
      <cdr:y>0.07663</cdr:y>
    </cdr:to>
    <cdr:sp macro="" textlink="Codierung!$I$376">
      <cdr:nvSpPr>
        <cdr:cNvPr id="8" name="Textfeld 1"/>
        <cdr:cNvSpPr txBox="1"/>
      </cdr:nvSpPr>
      <cdr:spPr>
        <a:xfrm xmlns:a="http://schemas.openxmlformats.org/drawingml/2006/main">
          <a:off x="0" y="0"/>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EF21E9F5-81BA-4153-9EB8-7099E987CD24}" type="TxLink">
            <a:rPr lang="en-US" sz="1000" b="0" i="0" u="none" strike="noStrike">
              <a:solidFill>
                <a:srgbClr val="000000"/>
              </a:solidFill>
              <a:latin typeface="Arial"/>
              <a:cs typeface="Arial"/>
            </a:rPr>
            <a:pPr algn="l"/>
            <a:t>Rohmilch</a:t>
          </a:fld>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cdr:x>
      <cdr:y>0.06641</cdr:y>
    </cdr:from>
    <cdr:to>
      <cdr:x>0.46921</cdr:x>
      <cdr:y>0.14304</cdr:y>
    </cdr:to>
    <cdr:sp macro="" textlink="">
      <cdr:nvSpPr>
        <cdr:cNvPr id="10" name="Textfeld 1"/>
        <cdr:cNvSpPr txBox="1"/>
      </cdr:nvSpPr>
      <cdr:spPr>
        <a:xfrm xmlns:a="http://schemas.openxmlformats.org/drawingml/2006/main">
          <a:off x="0" y="165100"/>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0.00677</cdr:x>
      <cdr:y>0.02043</cdr:y>
    </cdr:from>
    <cdr:to>
      <cdr:x>0.47598</cdr:x>
      <cdr:y>0.09706</cdr:y>
    </cdr:to>
    <cdr:sp macro="" textlink="">
      <cdr:nvSpPr>
        <cdr:cNvPr id="11" name="Textfeld 1"/>
        <cdr:cNvSpPr txBox="1"/>
      </cdr:nvSpPr>
      <cdr:spPr>
        <a:xfrm xmlns:a="http://schemas.openxmlformats.org/drawingml/2006/main">
          <a:off x="50800" y="50800"/>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cdr:x>
      <cdr:y>0.06381</cdr:y>
    </cdr:from>
    <cdr:to>
      <cdr:x>0.49366</cdr:x>
      <cdr:y>0.15625</cdr:y>
    </cdr:to>
    <cdr:sp macro="" textlink="Codierung!$I$487">
      <cdr:nvSpPr>
        <cdr:cNvPr id="17" name="Textfeld 1"/>
        <cdr:cNvSpPr txBox="1"/>
      </cdr:nvSpPr>
      <cdr:spPr>
        <a:xfrm xmlns:a="http://schemas.openxmlformats.org/drawingml/2006/main">
          <a:off x="0" y="162113"/>
          <a:ext cx="3668318" cy="23483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60C5891-8229-43E9-92F5-EBF8C8A3A50E}" type="TxLink">
            <a:rPr lang="en-US" sz="1000" b="1" i="0" u="none" strike="noStrike">
              <a:solidFill>
                <a:srgbClr val="000000"/>
              </a:solidFill>
              <a:latin typeface="Arial"/>
              <a:cs typeface="Arial"/>
            </a:rPr>
            <a:pPr/>
            <a:t>Produzentenpreis bio und konventionell und Preisdifferenz</a:t>
          </a:fld>
          <a:endParaRPr lang="de-CH" sz="1100" b="1"/>
        </a:p>
      </cdr:txBody>
    </cdr:sp>
  </cdr:relSizeAnchor>
  <cdr:relSizeAnchor xmlns:cdr="http://schemas.openxmlformats.org/drawingml/2006/chartDrawing">
    <cdr:from>
      <cdr:x>0</cdr:x>
      <cdr:y>0.12771</cdr:y>
    </cdr:from>
    <cdr:to>
      <cdr:x>0.46921</cdr:x>
      <cdr:y>0.20434</cdr:y>
    </cdr:to>
    <cdr:sp macro="" textlink="Codierung!$I$488">
      <cdr:nvSpPr>
        <cdr:cNvPr id="19" name="Textfeld 1"/>
        <cdr:cNvSpPr txBox="1"/>
      </cdr:nvSpPr>
      <cdr:spPr>
        <a:xfrm xmlns:a="http://schemas.openxmlformats.org/drawingml/2006/main">
          <a:off x="0" y="317500"/>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600FB8DA-DAF2-4CF7-8761-3FAD85B87CFE}" type="TxLink">
            <a:rPr lang="en-US" sz="1000" b="0" i="0" u="none" strike="noStrike">
              <a:solidFill>
                <a:srgbClr val="000000"/>
              </a:solidFill>
              <a:latin typeface="Arial"/>
              <a:cs typeface="Arial"/>
            </a:rPr>
            <a:pPr algn="l"/>
            <a:t>Gesamtmilch, CH-Ø</a:t>
          </a:fld>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cdr:x>
      <cdr:y>0.18902</cdr:y>
    </cdr:from>
    <cdr:to>
      <cdr:x>0.46921</cdr:x>
      <cdr:y>0.26564</cdr:y>
    </cdr:to>
    <cdr:sp macro="" textlink="Codierung!$I$124">
      <cdr:nvSpPr>
        <cdr:cNvPr id="20" name="Textfeld 1"/>
        <cdr:cNvSpPr txBox="1"/>
      </cdr:nvSpPr>
      <cdr:spPr>
        <a:xfrm xmlns:a="http://schemas.openxmlformats.org/drawingml/2006/main">
          <a:off x="0" y="469900"/>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142375E0-24FE-4C19-851C-E06D27FADF27}" type="TxLink">
            <a:rPr lang="en-US" sz="1000" b="0" i="0" u="none" strike="noStrike">
              <a:solidFill>
                <a:srgbClr val="000000"/>
              </a:solidFill>
              <a:latin typeface="Arial"/>
              <a:cs typeface="Arial"/>
            </a:rPr>
            <a:pPr algn="l"/>
            <a:t>Rp./kg</a:t>
          </a:fld>
          <a:endParaRPr lang="en-US" sz="800" b="0">
            <a:solidFill>
              <a:schemeClr val="bg1">
                <a:lumMod val="50000"/>
              </a:schemeClr>
            </a:solidFill>
            <a:latin typeface="Arial" pitchFamily="34" charset="0"/>
            <a:cs typeface="Arial" pitchFamily="34" charset="0"/>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0.0027</cdr:x>
      <cdr:y>0.00394</cdr:y>
    </cdr:to>
    <cdr:pic>
      <cdr:nvPicPr>
        <cdr:cNvPr id="2" name="chart">
          <a:extLst xmlns:a="http://schemas.openxmlformats.org/drawingml/2006/main">
            <a:ext uri="{FF2B5EF4-FFF2-40B4-BE49-F238E27FC236}">
              <a16:creationId xmlns:a16="http://schemas.microsoft.com/office/drawing/2014/main" id="{2B21030B-0A58-47DC-90A9-81CD2796296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0.0027</cdr:x>
      <cdr:y>0.00394</cdr:y>
    </cdr:to>
    <cdr:pic>
      <cdr:nvPicPr>
        <cdr:cNvPr id="3" name="chart">
          <a:extLst xmlns:a="http://schemas.openxmlformats.org/drawingml/2006/main">
            <a:ext uri="{FF2B5EF4-FFF2-40B4-BE49-F238E27FC236}">
              <a16:creationId xmlns:a16="http://schemas.microsoft.com/office/drawing/2014/main" id="{C1478090-D204-45C5-8140-828A33B3580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0.92396</cdr:y>
    </cdr:from>
    <cdr:to>
      <cdr:x>0.46862</cdr:x>
      <cdr:y>1</cdr:y>
    </cdr:to>
    <cdr:sp macro="" textlink="Codierung!$I$147">
      <cdr:nvSpPr>
        <cdr:cNvPr id="6" name="Textfeld 1"/>
        <cdr:cNvSpPr txBox="1"/>
      </cdr:nvSpPr>
      <cdr:spPr>
        <a:xfrm xmlns:a="http://schemas.openxmlformats.org/drawingml/2006/main">
          <a:off x="0" y="2314579"/>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4609A474-1566-479A-93E4-BECC45D10395}" type="TxLink">
            <a:rPr lang="en-US" sz="800" b="0" i="0" u="none" strike="noStrike">
              <a:solidFill>
                <a:schemeClr val="bg1">
                  <a:lumMod val="50000"/>
                </a:schemeClr>
              </a:solidFill>
              <a:latin typeface="Arial"/>
              <a:cs typeface="Arial"/>
            </a:rPr>
            <a:pPr algn="l"/>
            <a:t>Quelle: TSM Solutions GmbH</a:t>
          </a:fld>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cdr:x>
      <cdr:y>0</cdr:y>
    </cdr:from>
    <cdr:to>
      <cdr:x>0.46862</cdr:x>
      <cdr:y>0.07604</cdr:y>
    </cdr:to>
    <cdr:sp macro="" textlink="Codierung!$I$376">
      <cdr:nvSpPr>
        <cdr:cNvPr id="8" name="Textfeld 1"/>
        <cdr:cNvSpPr txBox="1"/>
      </cdr:nvSpPr>
      <cdr:spPr>
        <a:xfrm xmlns:a="http://schemas.openxmlformats.org/drawingml/2006/main">
          <a:off x="0" y="0"/>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23B7C49F-9A31-402D-AF8B-135BD8810929}" type="TxLink">
            <a:rPr lang="en-US" sz="1000" b="0" i="0" u="none" strike="noStrike">
              <a:solidFill>
                <a:srgbClr val="000000"/>
              </a:solidFill>
              <a:latin typeface="Arial"/>
              <a:cs typeface="Arial"/>
            </a:rPr>
            <a:pPr algn="l"/>
            <a:t>Rohmilch</a:t>
          </a:fld>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cdr:x>
      <cdr:y>0.06328</cdr:y>
    </cdr:from>
    <cdr:to>
      <cdr:x>0.59442</cdr:x>
      <cdr:y>0.14946</cdr:y>
    </cdr:to>
    <cdr:sp macro="" textlink="Codierung!$I$549">
      <cdr:nvSpPr>
        <cdr:cNvPr id="9" name="Textfeld 1"/>
        <cdr:cNvSpPr txBox="1"/>
      </cdr:nvSpPr>
      <cdr:spPr>
        <a:xfrm xmlns:a="http://schemas.openxmlformats.org/drawingml/2006/main">
          <a:off x="0" y="160588"/>
          <a:ext cx="4422714" cy="2187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a:fld id="{2BC1E77C-C7C8-4A59-9CEC-CD28E24D7355}" type="TxLink">
            <a:rPr lang="en-US" sz="1000" b="1" i="0" u="none" strike="noStrike">
              <a:solidFill>
                <a:srgbClr val="000000"/>
              </a:solidFill>
              <a:latin typeface="Arial"/>
              <a:ea typeface="+mn-ea"/>
              <a:cs typeface="Arial"/>
            </a:rPr>
            <a:pPr marL="0" indent="0" algn="l"/>
            <a:t>Milchverwertung nach Milchäquivalent und Anteil bio
</a:t>
          </a:fld>
          <a:endParaRPr lang="en-US" sz="1000" b="1" i="0" u="none" strike="noStrike">
            <a:solidFill>
              <a:srgbClr val="000000"/>
            </a:solidFill>
            <a:latin typeface="Arial"/>
            <a:ea typeface="+mn-ea"/>
            <a:cs typeface="Arial"/>
          </a:endParaRPr>
        </a:p>
      </cdr:txBody>
    </cdr:sp>
  </cdr:relSizeAnchor>
  <cdr:relSizeAnchor xmlns:cdr="http://schemas.openxmlformats.org/drawingml/2006/chartDrawing">
    <cdr:from>
      <cdr:x>0.00217</cdr:x>
      <cdr:y>0.13054</cdr:y>
    </cdr:from>
    <cdr:to>
      <cdr:x>0.47079</cdr:x>
      <cdr:y>0.20659</cdr:y>
    </cdr:to>
    <cdr:sp macro="" textlink="Codierung!$I$490">
      <cdr:nvSpPr>
        <cdr:cNvPr id="10" name="Textfeld 1"/>
        <cdr:cNvSpPr txBox="1"/>
      </cdr:nvSpPr>
      <cdr:spPr>
        <a:xfrm xmlns:a="http://schemas.openxmlformats.org/drawingml/2006/main">
          <a:off x="16329" y="331276"/>
          <a:ext cx="3524973" cy="1929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2AA9DF54-9ABB-40AB-B3F9-4A26477473B7}" type="TxLink">
            <a:rPr lang="en-US" sz="1000" b="0" i="0" u="none" strike="noStrike">
              <a:solidFill>
                <a:srgbClr val="000000"/>
              </a:solidFill>
              <a:latin typeface="Arial"/>
              <a:cs typeface="Arial"/>
            </a:rPr>
            <a:pPr algn="l"/>
            <a:t>Total CH</a:t>
          </a:fld>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cdr:x>
      <cdr:y>0.19138</cdr:y>
    </cdr:from>
    <cdr:to>
      <cdr:x>0.46862</cdr:x>
      <cdr:y>0.26743</cdr:y>
    </cdr:to>
    <cdr:sp macro="" textlink="Codierung!$I$127">
      <cdr:nvSpPr>
        <cdr:cNvPr id="11" name="Textfeld 1"/>
        <cdr:cNvSpPr txBox="1"/>
      </cdr:nvSpPr>
      <cdr:spPr>
        <a:xfrm xmlns:a="http://schemas.openxmlformats.org/drawingml/2006/main">
          <a:off x="0" y="479425"/>
          <a:ext cx="3521760" cy="190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DA291586-4D03-4F96-B6E0-6D602FAA90A7}" type="TxLink">
            <a:rPr lang="en-US" sz="1000" b="0" i="0" u="none" strike="noStrike">
              <a:solidFill>
                <a:srgbClr val="000000"/>
              </a:solidFill>
              <a:latin typeface="Arial"/>
              <a:cs typeface="Arial"/>
            </a:rPr>
            <a:pPr algn="l"/>
            <a:t>Tonnen</a:t>
          </a:fld>
          <a:endParaRPr lang="en-US" sz="800" b="0">
            <a:solidFill>
              <a:schemeClr val="bg1">
                <a:lumMod val="50000"/>
              </a:schemeClr>
            </a:solidFill>
            <a:latin typeface="Arial" pitchFamily="34" charset="0"/>
            <a:cs typeface="Arial" pitchFamily="34" charset="0"/>
          </a:endParaRPr>
        </a:p>
      </cdr:txBody>
    </cdr:sp>
  </cdr:relSizeAnchor>
</c:userShapes>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4</xdr:row>
          <xdr:rowOff>0</xdr:rowOff>
        </xdr:from>
        <xdr:to>
          <xdr:col>1</xdr:col>
          <xdr:colOff>695325</xdr:colOff>
          <xdr:row>5</xdr:row>
          <xdr:rowOff>152400</xdr:rowOff>
        </xdr:to>
        <xdr:sp macro="" textlink="">
          <xdr:nvSpPr>
            <xdr:cNvPr id="48129" name="Drop Down 1" hidden="1">
              <a:extLst>
                <a:ext uri="{63B3BB69-23CF-44E3-9099-C40C66FF867C}">
                  <a14:compatExt spid="_x0000_s48129"/>
                </a:ext>
                <a:ext uri="{FF2B5EF4-FFF2-40B4-BE49-F238E27FC236}">
                  <a16:creationId xmlns:a16="http://schemas.microsoft.com/office/drawing/2014/main" id="{00000000-0008-0000-0A00-000001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3</xdr:col>
      <xdr:colOff>361950</xdr:colOff>
      <xdr:row>10</xdr:row>
      <xdr:rowOff>152400</xdr:rowOff>
    </xdr:from>
    <xdr:ext cx="184731" cy="264560"/>
    <xdr:sp macro="" textlink="">
      <xdr:nvSpPr>
        <xdr:cNvPr id="3" name="Textfeld 2">
          <a:extLst>
            <a:ext uri="{FF2B5EF4-FFF2-40B4-BE49-F238E27FC236}">
              <a16:creationId xmlns:a16="http://schemas.microsoft.com/office/drawing/2014/main" id="{00000000-0008-0000-0A00-000003000000}"/>
            </a:ext>
          </a:extLst>
        </xdr:cNvPr>
        <xdr:cNvSpPr txBox="1"/>
      </xdr:nvSpPr>
      <xdr:spPr>
        <a:xfrm>
          <a:off x="4829175" y="162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twoCellAnchor editAs="oneCell">
    <xdr:from>
      <xdr:col>0</xdr:col>
      <xdr:colOff>57150</xdr:colOff>
      <xdr:row>0</xdr:row>
      <xdr:rowOff>38100</xdr:rowOff>
    </xdr:from>
    <xdr:to>
      <xdr:col>1</xdr:col>
      <xdr:colOff>609600</xdr:colOff>
      <xdr:row>2</xdr:row>
      <xdr:rowOff>111919</xdr:rowOff>
    </xdr:to>
    <xdr:pic>
      <xdr:nvPicPr>
        <xdr:cNvPr id="5" name="Grafik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38100"/>
          <a:ext cx="1628775" cy="321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27</xdr:col>
      <xdr:colOff>19050</xdr:colOff>
      <xdr:row>0</xdr:row>
      <xdr:rowOff>19050</xdr:rowOff>
    </xdr:from>
    <xdr:to>
      <xdr:col>30</xdr:col>
      <xdr:colOff>457200</xdr:colOff>
      <xdr:row>2</xdr:row>
      <xdr:rowOff>19050</xdr:rowOff>
    </xdr:to>
    <xdr:pic>
      <xdr:nvPicPr>
        <xdr:cNvPr id="9" name="Grafik 8">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9050"/>
          <a:ext cx="1266825"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19</xdr:col>
          <xdr:colOff>57150</xdr:colOff>
          <xdr:row>0</xdr:row>
          <xdr:rowOff>0</xdr:rowOff>
        </xdr:from>
        <xdr:to>
          <xdr:col>24</xdr:col>
          <xdr:colOff>200025</xdr:colOff>
          <xdr:row>2</xdr:row>
          <xdr:rowOff>47625</xdr:rowOff>
        </xdr:to>
        <xdr:sp macro="" textlink="">
          <xdr:nvSpPr>
            <xdr:cNvPr id="46081" name="Drop Down 1" hidden="1">
              <a:extLst>
                <a:ext uri="{63B3BB69-23CF-44E3-9099-C40C66FF867C}">
                  <a14:compatExt spid="_x0000_s46081"/>
                </a:ext>
                <a:ext uri="{FF2B5EF4-FFF2-40B4-BE49-F238E27FC236}">
                  <a16:creationId xmlns:a16="http://schemas.microsoft.com/office/drawing/2014/main" id="{00000000-0008-0000-0B00-000001B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0</xdr:row>
          <xdr:rowOff>0</xdr:rowOff>
        </xdr:from>
        <xdr:to>
          <xdr:col>50</xdr:col>
          <xdr:colOff>238125</xdr:colOff>
          <xdr:row>2</xdr:row>
          <xdr:rowOff>47625</xdr:rowOff>
        </xdr:to>
        <xdr:sp macro="" textlink="">
          <xdr:nvSpPr>
            <xdr:cNvPr id="46082" name="Drop Down 2" hidden="1">
              <a:extLst>
                <a:ext uri="{63B3BB69-23CF-44E3-9099-C40C66FF867C}">
                  <a14:compatExt spid="_x0000_s46082"/>
                </a:ext>
                <a:ext uri="{FF2B5EF4-FFF2-40B4-BE49-F238E27FC236}">
                  <a16:creationId xmlns:a16="http://schemas.microsoft.com/office/drawing/2014/main" id="{00000000-0008-0000-0B00-000002B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26</xdr:col>
      <xdr:colOff>771526</xdr:colOff>
      <xdr:row>22</xdr:row>
      <xdr:rowOff>57149</xdr:rowOff>
    </xdr:from>
    <xdr:to>
      <xdr:col>51</xdr:col>
      <xdr:colOff>57151</xdr:colOff>
      <xdr:row>37</xdr:row>
      <xdr:rowOff>9525</xdr:rowOff>
    </xdr:to>
    <xdr:graphicFrame macro="">
      <xdr:nvGraphicFramePr>
        <xdr:cNvPr id="10" name="Diagramm 9">
          <a:extLst>
            <a:ext uri="{FF2B5EF4-FFF2-40B4-BE49-F238E27FC236}">
              <a16:creationId xmlns:a16="http://schemas.microsoft.com/office/drawing/2014/main" id="{00000000-0008-0000-0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768804</xdr:colOff>
      <xdr:row>5</xdr:row>
      <xdr:rowOff>44902</xdr:rowOff>
    </xdr:from>
    <xdr:to>
      <xdr:col>51</xdr:col>
      <xdr:colOff>121104</xdr:colOff>
      <xdr:row>20</xdr:row>
      <xdr:rowOff>84365</xdr:rowOff>
    </xdr:to>
    <xdr:graphicFrame macro="">
      <xdr:nvGraphicFramePr>
        <xdr:cNvPr id="11" name="Diagramm 10">
          <a:extLst>
            <a:ext uri="{FF2B5EF4-FFF2-40B4-BE49-F238E27FC236}">
              <a16:creationId xmlns:a16="http://schemas.microsoft.com/office/drawing/2014/main" id="{00000000-0008-0000-0B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19050</xdr:colOff>
      <xdr:row>0</xdr:row>
      <xdr:rowOff>28575</xdr:rowOff>
    </xdr:from>
    <xdr:to>
      <xdr:col>4</xdr:col>
      <xdr:colOff>409575</xdr:colOff>
      <xdr:row>2</xdr:row>
      <xdr:rowOff>104775</xdr:rowOff>
    </xdr:to>
    <xdr:pic>
      <xdr:nvPicPr>
        <xdr:cNvPr id="12" name="Grafik 1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575"/>
          <a:ext cx="1266825"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c:userShapes xmlns:c="http://schemas.openxmlformats.org/drawingml/2006/chart">
  <cdr:relSizeAnchor xmlns:cdr="http://schemas.openxmlformats.org/drawingml/2006/chartDrawing">
    <cdr:from>
      <cdr:x>0</cdr:x>
      <cdr:y>0.07674</cdr:y>
    </cdr:from>
    <cdr:to>
      <cdr:x>0.48808</cdr:x>
      <cdr:y>0.16667</cdr:y>
    </cdr:to>
    <cdr:sp macro="" textlink="Codierung!$I$226">
      <cdr:nvSpPr>
        <cdr:cNvPr id="2" name="Textfeld 1"/>
        <cdr:cNvSpPr txBox="1"/>
      </cdr:nvSpPr>
      <cdr:spPr>
        <a:xfrm xmlns:a="http://schemas.openxmlformats.org/drawingml/2006/main">
          <a:off x="0" y="203200"/>
          <a:ext cx="3705225" cy="2381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B11559D-2B56-46AA-8830-9DCD462C6C42}" type="TxLink">
            <a:rPr lang="en-US" sz="1000" b="1" i="0" u="none" strike="noStrike">
              <a:solidFill>
                <a:srgbClr val="000000"/>
              </a:solidFill>
              <a:latin typeface="Arial"/>
              <a:cs typeface="Arial"/>
            </a:rPr>
            <a:pPr/>
            <a:t>Mengen Detailhandel und Anteil bio in %</a:t>
          </a:fld>
          <a:endParaRPr lang="de-CH" sz="1100" b="1"/>
        </a:p>
      </cdr:txBody>
    </cdr:sp>
  </cdr:relSizeAnchor>
  <cdr:relSizeAnchor xmlns:cdr="http://schemas.openxmlformats.org/drawingml/2006/chartDrawing">
    <cdr:from>
      <cdr:x>0</cdr:x>
      <cdr:y>0.01199</cdr:y>
    </cdr:from>
    <cdr:to>
      <cdr:x>0.19824</cdr:x>
      <cdr:y>0.08034</cdr:y>
    </cdr:to>
    <cdr:sp macro="" textlink="Codierung!$I$40">
      <cdr:nvSpPr>
        <cdr:cNvPr id="3" name="Textfeld 2"/>
        <cdr:cNvSpPr txBox="1"/>
      </cdr:nvSpPr>
      <cdr:spPr>
        <a:xfrm xmlns:a="http://schemas.openxmlformats.org/drawingml/2006/main">
          <a:off x="0" y="31750"/>
          <a:ext cx="1504950" cy="1809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0010FE7-B2F0-4ED5-A805-48347DA636E8}" type="TxLink">
            <a:rPr lang="en-US" sz="1000" b="0" i="0" u="none" strike="noStrike">
              <a:solidFill>
                <a:srgbClr val="000000"/>
              </a:solidFill>
              <a:latin typeface="Arial"/>
              <a:cs typeface="Arial"/>
            </a:rPr>
            <a:pPr/>
            <a:t>Fleisch</a:t>
          </a:fld>
          <a:endParaRPr lang="de-CH" sz="1100"/>
        </a:p>
      </cdr:txBody>
    </cdr:sp>
  </cdr:relSizeAnchor>
  <cdr:relSizeAnchor xmlns:cdr="http://schemas.openxmlformats.org/drawingml/2006/chartDrawing">
    <cdr:from>
      <cdr:x>0</cdr:x>
      <cdr:y>0.14388</cdr:y>
    </cdr:from>
    <cdr:to>
      <cdr:x>0.31493</cdr:x>
      <cdr:y>0.23741</cdr:y>
    </cdr:to>
    <cdr:sp macro="" textlink="Codierung!$I$127">
      <cdr:nvSpPr>
        <cdr:cNvPr id="6" name="Textfeld 5"/>
        <cdr:cNvSpPr txBox="1"/>
      </cdr:nvSpPr>
      <cdr:spPr>
        <a:xfrm xmlns:a="http://schemas.openxmlformats.org/drawingml/2006/main">
          <a:off x="0" y="381000"/>
          <a:ext cx="2390775"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0C46DB6B-CDCD-4A4B-9045-E3D9FA4E070F}" type="TxLink">
            <a:rPr lang="en-US" sz="1000" b="0" i="0" u="none" strike="noStrike">
              <a:solidFill>
                <a:sysClr val="windowText" lastClr="000000"/>
              </a:solidFill>
              <a:latin typeface="Arial" panose="020B0604020202020204" pitchFamily="34" charset="0"/>
              <a:cs typeface="Arial" panose="020B0604020202020204" pitchFamily="34" charset="0"/>
            </a:rPr>
            <a:pPr/>
            <a:t>Tonnen</a:t>
          </a:fld>
          <a:endParaRPr lang="de-CH" sz="11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0.92366</cdr:y>
    </cdr:from>
    <cdr:to>
      <cdr:x>0.46391</cdr:x>
      <cdr:y>1</cdr:y>
    </cdr:to>
    <cdr:sp macro="" textlink="Codierung!$I$146">
      <cdr:nvSpPr>
        <cdr:cNvPr id="9" name="Textfeld 1"/>
        <cdr:cNvSpPr txBox="1"/>
      </cdr:nvSpPr>
      <cdr:spPr>
        <a:xfrm xmlns:a="http://schemas.openxmlformats.org/drawingml/2006/main">
          <a:off x="0" y="2305050"/>
          <a:ext cx="3521749"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7CEA4A48-F956-4F3A-B6F9-8DBF66EF34E5}" type="TxLink">
            <a:rPr lang="en-US" sz="800" b="0" i="0" u="none" strike="noStrike">
              <a:solidFill>
                <a:schemeClr val="bg1">
                  <a:lumMod val="50000"/>
                </a:schemeClr>
              </a:solidFill>
              <a:latin typeface="Arial"/>
              <a:cs typeface="Arial"/>
            </a:rPr>
            <a:pPr algn="l"/>
            <a:t>Quelle: NielsenIQ Switzerland, Total Market Consumer/Retail Panel</a:t>
          </a:fld>
          <a:endParaRPr lang="en-US" sz="800" b="0">
            <a:solidFill>
              <a:schemeClr val="bg1">
                <a:lumMod val="50000"/>
              </a:schemeClr>
            </a:solidFill>
            <a:latin typeface="Arial" pitchFamily="34" charset="0"/>
            <a:cs typeface="Arial" pitchFamily="34" charset="0"/>
          </a:endParaRPr>
        </a:p>
      </cdr:txBody>
    </cdr:sp>
  </cdr:relSizeAnchor>
  <cdr:relSizeAnchor xmlns:cdr="http://schemas.openxmlformats.org/drawingml/2006/chartDrawing">
    <cdr:from>
      <cdr:x>0</cdr:x>
      <cdr:y>0.21546</cdr:y>
    </cdr:from>
    <cdr:to>
      <cdr:x>0.26098</cdr:x>
      <cdr:y>0.29282</cdr:y>
    </cdr:to>
    <cdr:sp macro="" textlink="'Fleisch Daten'!$U$20">
      <cdr:nvSpPr>
        <cdr:cNvPr id="8" name="Textfeld 1"/>
        <cdr:cNvSpPr txBox="1"/>
      </cdr:nvSpPr>
      <cdr:spPr>
        <a:xfrm xmlns:a="http://schemas.openxmlformats.org/drawingml/2006/main">
          <a:off x="0" y="517180"/>
          <a:ext cx="1981210" cy="18568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C5DE34E-B410-4825-8DA6-3F5F5A3C2840}" type="TxLink">
            <a:rPr lang="en-US" sz="1000" b="0" i="0" u="none" strike="noStrike">
              <a:solidFill>
                <a:srgbClr val="000000"/>
              </a:solidFill>
              <a:latin typeface="Arial"/>
              <a:cs typeface="Arial"/>
            </a:rPr>
            <a:pPr/>
            <a:t>06 2026</a:t>
          </a:fld>
          <a:endParaRPr lang="de-CH" sz="11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5.xml><?xml version="1.0" encoding="utf-8"?>
<c:userShapes xmlns:c="http://schemas.openxmlformats.org/drawingml/2006/chart">
  <cdr:relSizeAnchor xmlns:cdr="http://schemas.openxmlformats.org/drawingml/2006/chartDrawing">
    <cdr:from>
      <cdr:x>0</cdr:x>
      <cdr:y>0.07674</cdr:y>
    </cdr:from>
    <cdr:to>
      <cdr:x>0.48808</cdr:x>
      <cdr:y>0.16667</cdr:y>
    </cdr:to>
    <cdr:sp macro="" textlink="Codierung!$I$496">
      <cdr:nvSpPr>
        <cdr:cNvPr id="2" name="Textfeld 1"/>
        <cdr:cNvSpPr txBox="1"/>
      </cdr:nvSpPr>
      <cdr:spPr>
        <a:xfrm xmlns:a="http://schemas.openxmlformats.org/drawingml/2006/main">
          <a:off x="0" y="203200"/>
          <a:ext cx="3705225" cy="2381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4DBF09F-55A1-437F-BD8F-2E42C9EBF32B}" type="TxLink">
            <a:rPr lang="en-US" sz="1000" b="1" i="0" u="none" strike="noStrike">
              <a:solidFill>
                <a:srgbClr val="000000"/>
              </a:solidFill>
              <a:latin typeface="Arial"/>
              <a:cs typeface="Arial"/>
            </a:rPr>
            <a:pPr/>
            <a:t>Bio-Preise Produzenten franko Schlachthof und Entwicklung</a:t>
          </a:fld>
          <a:endParaRPr lang="de-CH" sz="1100" b="1">
            <a:solidFill>
              <a:schemeClr val="tx1"/>
            </a:solidFill>
          </a:endParaRPr>
        </a:p>
      </cdr:txBody>
    </cdr:sp>
  </cdr:relSizeAnchor>
  <cdr:relSizeAnchor xmlns:cdr="http://schemas.openxmlformats.org/drawingml/2006/chartDrawing">
    <cdr:from>
      <cdr:x>0</cdr:x>
      <cdr:y>0.01199</cdr:y>
    </cdr:from>
    <cdr:to>
      <cdr:x>0.19824</cdr:x>
      <cdr:y>0.08034</cdr:y>
    </cdr:to>
    <cdr:sp macro="" textlink="Codierung!$I$40">
      <cdr:nvSpPr>
        <cdr:cNvPr id="3" name="Textfeld 2"/>
        <cdr:cNvSpPr txBox="1"/>
      </cdr:nvSpPr>
      <cdr:spPr>
        <a:xfrm xmlns:a="http://schemas.openxmlformats.org/drawingml/2006/main">
          <a:off x="0" y="31750"/>
          <a:ext cx="1504950" cy="1809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0010FE7-B2F0-4ED5-A805-48347DA636E8}" type="TxLink">
            <a:rPr lang="en-US" sz="1000" b="0" i="0" u="none" strike="noStrike">
              <a:solidFill>
                <a:srgbClr val="000000"/>
              </a:solidFill>
              <a:latin typeface="Arial"/>
              <a:cs typeface="Arial"/>
            </a:rPr>
            <a:pPr/>
            <a:t>Fleisch</a:t>
          </a:fld>
          <a:endParaRPr lang="de-CH" sz="1100"/>
        </a:p>
      </cdr:txBody>
    </cdr:sp>
  </cdr:relSizeAnchor>
  <cdr:relSizeAnchor xmlns:cdr="http://schemas.openxmlformats.org/drawingml/2006/chartDrawing">
    <cdr:from>
      <cdr:x>0</cdr:x>
      <cdr:y>0.14388</cdr:y>
    </cdr:from>
    <cdr:to>
      <cdr:x>0.31493</cdr:x>
      <cdr:y>0.23741</cdr:y>
    </cdr:to>
    <cdr:sp macro="" textlink="Codierung!$I$119">
      <cdr:nvSpPr>
        <cdr:cNvPr id="6" name="Textfeld 5"/>
        <cdr:cNvSpPr txBox="1"/>
      </cdr:nvSpPr>
      <cdr:spPr>
        <a:xfrm xmlns:a="http://schemas.openxmlformats.org/drawingml/2006/main">
          <a:off x="0" y="381000"/>
          <a:ext cx="2390775"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9B130CB8-B7BF-40AD-80D7-94852FCD9078}" type="TxLink">
            <a:rPr lang="en-US" sz="1000" b="0" i="0" u="none" strike="noStrike">
              <a:solidFill>
                <a:srgbClr val="000000"/>
              </a:solidFill>
              <a:latin typeface="Arial"/>
              <a:cs typeface="Arial"/>
            </a:rPr>
            <a:pPr/>
            <a:t>CHF/kg</a:t>
          </a:fld>
          <a:endParaRPr lang="de-CH" sz="11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0.91991</cdr:y>
    </cdr:from>
    <cdr:to>
      <cdr:x>0.80641</cdr:x>
      <cdr:y>1</cdr:y>
    </cdr:to>
    <cdr:sp macro="" textlink="Codierung!$I$484">
      <cdr:nvSpPr>
        <cdr:cNvPr id="9" name="Textfeld 1"/>
        <cdr:cNvSpPr txBox="1"/>
      </cdr:nvSpPr>
      <cdr:spPr>
        <a:xfrm xmlns:a="http://schemas.openxmlformats.org/drawingml/2006/main">
          <a:off x="0" y="2219326"/>
          <a:ext cx="6127297" cy="1932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F35D50AD-06B4-4D89-A796-DE88B9A9F01C}" type="TxLink">
            <a:rPr lang="en-US" sz="800" b="0" i="0" u="none" strike="noStrike">
              <a:solidFill>
                <a:schemeClr val="bg1">
                  <a:lumMod val="50000"/>
                </a:schemeClr>
              </a:solidFill>
              <a:latin typeface="Arial"/>
              <a:cs typeface="Arial"/>
            </a:rPr>
            <a:pPr algn="l"/>
            <a:t>Quellen: Proviande; Labelorganisationen; BLW, Fachbereich Agrardaten und Marktanalysen</a:t>
          </a:fld>
          <a:endParaRPr lang="en-US" sz="600" b="0">
            <a:solidFill>
              <a:schemeClr val="bg1">
                <a:lumMod val="50000"/>
              </a:schemeClr>
            </a:solidFill>
            <a:latin typeface="Arial" pitchFamily="34" charset="0"/>
            <a:cs typeface="Arial" pitchFamily="34" charset="0"/>
          </a:endParaRPr>
        </a:p>
      </cdr:txBody>
    </cdr:sp>
  </cdr:relSizeAnchor>
</c:userShapes>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4</xdr:row>
          <xdr:rowOff>0</xdr:rowOff>
        </xdr:from>
        <xdr:to>
          <xdr:col>1</xdr:col>
          <xdr:colOff>704850</xdr:colOff>
          <xdr:row>5</xdr:row>
          <xdr:rowOff>142875</xdr:rowOff>
        </xdr:to>
        <xdr:sp macro="" textlink="">
          <xdr:nvSpPr>
            <xdr:cNvPr id="58370" name="Drop Down 2" hidden="1">
              <a:extLst>
                <a:ext uri="{63B3BB69-23CF-44E3-9099-C40C66FF867C}">
                  <a14:compatExt spid="_x0000_s58370"/>
                </a:ext>
                <a:ext uri="{FF2B5EF4-FFF2-40B4-BE49-F238E27FC236}">
                  <a16:creationId xmlns:a16="http://schemas.microsoft.com/office/drawing/2014/main" id="{00000000-0008-0000-0C00-000002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561975</xdr:colOff>
      <xdr:row>2</xdr:row>
      <xdr:rowOff>73819</xdr:rowOff>
    </xdr:to>
    <xdr:pic>
      <xdr:nvPicPr>
        <xdr:cNvPr id="5" name="Grafik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5" cy="321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oneCellAnchor>
    <xdr:from>
      <xdr:col>8</xdr:col>
      <xdr:colOff>0</xdr:colOff>
      <xdr:row>8</xdr:row>
      <xdr:rowOff>142875</xdr:rowOff>
    </xdr:from>
    <xdr:ext cx="184731" cy="264560"/>
    <xdr:sp macro="" textlink="">
      <xdr:nvSpPr>
        <xdr:cNvPr id="3" name="Textfeld 2">
          <a:extLst>
            <a:ext uri="{FF2B5EF4-FFF2-40B4-BE49-F238E27FC236}">
              <a16:creationId xmlns:a16="http://schemas.microsoft.com/office/drawing/2014/main" id="{00000000-0008-0000-0D00-000003000000}"/>
            </a:ext>
          </a:extLst>
        </xdr:cNvPr>
        <xdr:cNvSpPr txBox="1"/>
      </xdr:nvSpPr>
      <xdr:spPr>
        <a:xfrm>
          <a:off x="4514850" y="159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oneCellAnchor>
    <xdr:from>
      <xdr:col>9</xdr:col>
      <xdr:colOff>0</xdr:colOff>
      <xdr:row>8</xdr:row>
      <xdr:rowOff>142875</xdr:rowOff>
    </xdr:from>
    <xdr:ext cx="184731" cy="264560"/>
    <xdr:sp macro="" textlink="">
      <xdr:nvSpPr>
        <xdr:cNvPr id="7" name="Textfeld 6">
          <a:extLst>
            <a:ext uri="{FF2B5EF4-FFF2-40B4-BE49-F238E27FC236}">
              <a16:creationId xmlns:a16="http://schemas.microsoft.com/office/drawing/2014/main" id="{00000000-0008-0000-0D00-000007000000}"/>
            </a:ext>
          </a:extLst>
        </xdr:cNvPr>
        <xdr:cNvSpPr txBox="1"/>
      </xdr:nvSpPr>
      <xdr:spPr>
        <a:xfrm>
          <a:off x="9115425" y="159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twoCellAnchor editAs="oneCell">
    <xdr:from>
      <xdr:col>0</xdr:col>
      <xdr:colOff>85725</xdr:colOff>
      <xdr:row>0</xdr:row>
      <xdr:rowOff>28575</xdr:rowOff>
    </xdr:from>
    <xdr:to>
      <xdr:col>1</xdr:col>
      <xdr:colOff>638175</xdr:colOff>
      <xdr:row>2</xdr:row>
      <xdr:rowOff>102394</xdr:rowOff>
    </xdr:to>
    <xdr:pic>
      <xdr:nvPicPr>
        <xdr:cNvPr id="9" name="Grafik 8">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8575"/>
          <a:ext cx="1628775" cy="321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57150</xdr:colOff>
          <xdr:row>4</xdr:row>
          <xdr:rowOff>0</xdr:rowOff>
        </xdr:from>
        <xdr:to>
          <xdr:col>1</xdr:col>
          <xdr:colOff>695325</xdr:colOff>
          <xdr:row>5</xdr:row>
          <xdr:rowOff>190500</xdr:rowOff>
        </xdr:to>
        <xdr:sp macro="" textlink="">
          <xdr:nvSpPr>
            <xdr:cNvPr id="72708" name="Drop Down 4" hidden="1">
              <a:extLst>
                <a:ext uri="{63B3BB69-23CF-44E3-9099-C40C66FF867C}">
                  <a14:compatExt spid="_x0000_s72708"/>
                </a:ext>
                <a:ext uri="{FF2B5EF4-FFF2-40B4-BE49-F238E27FC236}">
                  <a16:creationId xmlns:a16="http://schemas.microsoft.com/office/drawing/2014/main" id="{00000000-0008-0000-0D00-0000041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c:userShapes xmlns:c="http://schemas.openxmlformats.org/drawingml/2006/chart">
  <cdr:relSizeAnchor xmlns:cdr="http://schemas.openxmlformats.org/drawingml/2006/chartDrawing">
    <cdr:from>
      <cdr:x>0.70903</cdr:x>
      <cdr:y>0.11538</cdr:y>
    </cdr:from>
    <cdr:to>
      <cdr:x>0.9545</cdr:x>
      <cdr:y>0.28522</cdr:y>
    </cdr:to>
    <cdr:grpSp>
      <cdr:nvGrpSpPr>
        <cdr:cNvPr id="15" name="Gruppieren 14">
          <a:extLst xmlns:a="http://schemas.openxmlformats.org/drawingml/2006/main">
            <a:ext uri="{FF2B5EF4-FFF2-40B4-BE49-F238E27FC236}">
              <a16:creationId xmlns:a16="http://schemas.microsoft.com/office/drawing/2014/main" id="{56D58CA7-F978-4FB1-8795-F111FCA874C7}"/>
            </a:ext>
          </a:extLst>
        </cdr:cNvPr>
        <cdr:cNvGrpSpPr/>
      </cdr:nvGrpSpPr>
      <cdr:grpSpPr>
        <a:xfrm xmlns:a="http://schemas.openxmlformats.org/drawingml/2006/main">
          <a:off x="6808959" y="625956"/>
          <a:ext cx="2357298" cy="921410"/>
          <a:chOff x="6199716" y="706497"/>
          <a:chExt cx="1954872" cy="912754"/>
        </a:xfrm>
      </cdr:grpSpPr>
      <cdr:sp macro="" textlink="">
        <cdr:nvSpPr>
          <cdr:cNvPr id="2" name="Textfeld 1"/>
          <cdr:cNvSpPr txBox="1"/>
        </cdr:nvSpPr>
        <cdr:spPr>
          <a:xfrm xmlns:a="http://schemas.openxmlformats.org/drawingml/2006/main">
            <a:off x="6242527" y="706497"/>
            <a:ext cx="1912061" cy="898643"/>
          </a:xfrm>
          <a:prstGeom xmlns:a="http://schemas.openxmlformats.org/drawingml/2006/main" prst="rect">
            <a:avLst/>
          </a:prstGeom>
          <a:solidFill xmlns:a="http://schemas.openxmlformats.org/drawingml/2006/main">
            <a:schemeClr val="bg1">
              <a:lumMod val="95000"/>
            </a:schemeClr>
          </a:solidFill>
        </cdr:spPr>
        <cdr:txBody>
          <a:bodyPr xmlns:a="http://schemas.openxmlformats.org/drawingml/2006/main" vertOverflow="clip" wrap="none" rtlCol="0"/>
          <a:lstStyle xmlns:a="http://schemas.openxmlformats.org/drawingml/2006/main"/>
          <a:p xmlns:a="http://schemas.openxmlformats.org/drawingml/2006/main">
            <a:endParaRPr lang="de-CH" sz="1400">
              <a:latin typeface="Arial" panose="020B0604020202020204" pitchFamily="34" charset="0"/>
              <a:cs typeface="Arial" panose="020B0604020202020204" pitchFamily="34" charset="0"/>
            </a:endParaRPr>
          </a:p>
        </cdr:txBody>
      </cdr:sp>
      <cdr:grpSp>
        <cdr:nvGrpSpPr>
          <cdr:cNvPr id="6" name="Gruppieren 5">
            <a:extLst xmlns:a="http://schemas.openxmlformats.org/drawingml/2006/main">
              <a:ext uri="{FF2B5EF4-FFF2-40B4-BE49-F238E27FC236}">
                <a16:creationId xmlns:a16="http://schemas.microsoft.com/office/drawing/2014/main" id="{2EEB84C0-D7F0-4C09-AED4-F24EBFBAA21F}"/>
              </a:ext>
            </a:extLst>
          </cdr:cNvPr>
          <cdr:cNvGrpSpPr/>
        </cdr:nvGrpSpPr>
        <cdr:grpSpPr>
          <a:xfrm xmlns:a="http://schemas.openxmlformats.org/drawingml/2006/main">
            <a:off x="6199716" y="728136"/>
            <a:ext cx="1780116" cy="891115"/>
            <a:chOff x="6210298" y="706967"/>
            <a:chExt cx="1885953" cy="891117"/>
          </a:xfrm>
        </cdr:grpSpPr>
        <cdr:sp macro="" textlink="Codierung!$I$19">
          <cdr:nvSpPr>
            <cdr:cNvPr id="10" name="Textfeld 1"/>
            <cdr:cNvSpPr txBox="1"/>
          </cdr:nvSpPr>
          <cdr:spPr>
            <a:xfrm xmlns:a="http://schemas.openxmlformats.org/drawingml/2006/main">
              <a:off x="6210301" y="706967"/>
              <a:ext cx="1885950" cy="213783"/>
            </a:xfrm>
            <a:prstGeom xmlns:a="http://schemas.openxmlformats.org/drawingml/2006/main" prst="rect">
              <a:avLst/>
            </a:prstGeom>
            <a:noFill xmlns:a="http://schemas.openxmlformats.org/drawingml/2006/main"/>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4F6CFEB-E3D3-4C4E-AB16-6FD6674898B3}" type="TxLink">
                <a:rPr lang="en-US" sz="1400" b="1" i="0" u="none" strike="noStrike">
                  <a:solidFill>
                    <a:srgbClr val="000000"/>
                  </a:solidFill>
                  <a:latin typeface="Arial"/>
                  <a:cs typeface="Arial"/>
                </a:rPr>
                <a:pPr/>
                <a:t>Warenkorb Total</a:t>
              </a:fld>
              <a:endParaRPr lang="de-CH" sz="2000" b="1">
                <a:latin typeface="Arial" panose="020B0604020202020204" pitchFamily="34" charset="0"/>
                <a:cs typeface="Arial" panose="020B0604020202020204" pitchFamily="34" charset="0"/>
              </a:endParaRPr>
            </a:p>
          </cdr:txBody>
        </cdr:sp>
        <cdr:sp macro="" textlink="Codierung!$I$20">
          <cdr:nvSpPr>
            <cdr:cNvPr id="11" name="Textfeld 1"/>
            <cdr:cNvSpPr txBox="1"/>
          </cdr:nvSpPr>
          <cdr:spPr>
            <a:xfrm xmlns:a="http://schemas.openxmlformats.org/drawingml/2006/main">
              <a:off x="6210298" y="918634"/>
              <a:ext cx="1885950" cy="277284"/>
            </a:xfrm>
            <a:prstGeom xmlns:a="http://schemas.openxmlformats.org/drawingml/2006/main" prst="rect">
              <a:avLst/>
            </a:prstGeom>
            <a:noFill xmlns:a="http://schemas.openxmlformats.org/drawingml/2006/main"/>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1BB8A4F-DF1A-4CC0-B131-EB758F94B086}" type="TxLink">
                <a:rPr lang="en-US" sz="1400" b="0" i="0" u="none" strike="noStrike">
                  <a:solidFill>
                    <a:srgbClr val="000000"/>
                  </a:solidFill>
                  <a:latin typeface="Arial"/>
                  <a:cs typeface="Arial"/>
                </a:rPr>
                <a:pPr/>
                <a:t>#REF!</a:t>
              </a:fld>
              <a:endParaRPr lang="de-CH" sz="3200">
                <a:latin typeface="Arial" panose="020B0604020202020204" pitchFamily="34" charset="0"/>
                <a:cs typeface="Arial" panose="020B0604020202020204" pitchFamily="34" charset="0"/>
              </a:endParaRPr>
            </a:p>
          </cdr:txBody>
        </cdr:sp>
        <cdr:sp macro="" textlink="Codierung!$I$21">
          <cdr:nvSpPr>
            <cdr:cNvPr id="12" name="Textfeld 1"/>
            <cdr:cNvSpPr txBox="1"/>
          </cdr:nvSpPr>
          <cdr:spPr>
            <a:xfrm xmlns:a="http://schemas.openxmlformats.org/drawingml/2006/main">
              <a:off x="6210300" y="1119717"/>
              <a:ext cx="1885950" cy="277284"/>
            </a:xfrm>
            <a:prstGeom xmlns:a="http://schemas.openxmlformats.org/drawingml/2006/main" prst="rect">
              <a:avLst/>
            </a:prstGeom>
            <a:noFill xmlns:a="http://schemas.openxmlformats.org/drawingml/2006/main"/>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01D370-CC1B-4EE3-B9A9-886CB4FF7A27}" type="TxLink">
                <a:rPr lang="en-US" sz="1400" b="0" i="0" u="none" strike="noStrike">
                  <a:solidFill>
                    <a:srgbClr val="000000"/>
                  </a:solidFill>
                  <a:latin typeface="Arial"/>
                  <a:cs typeface="Arial"/>
                </a:rPr>
                <a:pPr/>
                <a:t>#REF!</a:t>
              </a:fld>
              <a:endParaRPr lang="de-CH" sz="4400">
                <a:latin typeface="Arial" panose="020B0604020202020204" pitchFamily="34" charset="0"/>
                <a:cs typeface="Arial" panose="020B0604020202020204" pitchFamily="34" charset="0"/>
              </a:endParaRPr>
            </a:p>
          </cdr:txBody>
        </cdr:sp>
        <cdr:sp macro="" textlink="Codierung!$I$22">
          <cdr:nvSpPr>
            <cdr:cNvPr id="13" name="Textfeld 1"/>
            <cdr:cNvSpPr txBox="1"/>
          </cdr:nvSpPr>
          <cdr:spPr>
            <a:xfrm xmlns:a="http://schemas.openxmlformats.org/drawingml/2006/main">
              <a:off x="6210300" y="1320800"/>
              <a:ext cx="1885950" cy="277284"/>
            </a:xfrm>
            <a:prstGeom xmlns:a="http://schemas.openxmlformats.org/drawingml/2006/main" prst="rect">
              <a:avLst/>
            </a:prstGeom>
            <a:noFill xmlns:a="http://schemas.openxmlformats.org/drawingml/2006/main"/>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22282C84-B225-4DE6-B57A-E3636EFEF9A2}" type="TxLink">
                <a:rPr lang="en-US" sz="1400" b="0" i="0" u="none" strike="noStrike">
                  <a:solidFill>
                    <a:srgbClr val="000000"/>
                  </a:solidFill>
                  <a:latin typeface="Arial"/>
                  <a:cs typeface="Arial"/>
                </a:rPr>
                <a:pPr/>
                <a:t>#REF!</a:t>
              </a:fld>
              <a:endParaRPr lang="de-CH" sz="6000">
                <a:latin typeface="Arial" panose="020B0604020202020204" pitchFamily="34" charset="0"/>
                <a:cs typeface="Arial" panose="020B0604020202020204" pitchFamily="34" charset="0"/>
              </a:endParaRPr>
            </a:p>
          </cdr:txBody>
        </cdr:sp>
      </cdr:grpSp>
    </cdr:grpSp>
  </cdr:relSizeAnchor>
  <cdr:relSizeAnchor xmlns:cdr="http://schemas.openxmlformats.org/drawingml/2006/chartDrawing">
    <cdr:from>
      <cdr:x>0</cdr:x>
      <cdr:y>0</cdr:y>
    </cdr:from>
    <cdr:to>
      <cdr:x>0.8004</cdr:x>
      <cdr:y>0.1559</cdr:y>
    </cdr:to>
    <cdr:grpSp>
      <cdr:nvGrpSpPr>
        <cdr:cNvPr id="20" name="Gruppieren 19">
          <a:extLst xmlns:a="http://schemas.openxmlformats.org/drawingml/2006/main">
            <a:ext uri="{FF2B5EF4-FFF2-40B4-BE49-F238E27FC236}">
              <a16:creationId xmlns:a16="http://schemas.microsoft.com/office/drawing/2014/main" id="{87B88CB6-3ABA-4217-9862-1290C2054A40}"/>
            </a:ext>
          </a:extLst>
        </cdr:cNvPr>
        <cdr:cNvGrpSpPr/>
      </cdr:nvGrpSpPr>
      <cdr:grpSpPr>
        <a:xfrm xmlns:a="http://schemas.openxmlformats.org/drawingml/2006/main">
          <a:off x="0" y="0"/>
          <a:ext cx="7686404" cy="845784"/>
          <a:chOff x="0" y="1468966"/>
          <a:chExt cx="7818641" cy="954619"/>
        </a:xfrm>
      </cdr:grpSpPr>
      <cdr:sp macro="" textlink="Codierung!$I$2">
        <cdr:nvSpPr>
          <cdr:cNvPr id="16" name="Textfeld 1"/>
          <cdr:cNvSpPr txBox="1"/>
        </cdr:nvSpPr>
        <cdr:spPr>
          <a:xfrm xmlns:a="http://schemas.openxmlformats.org/drawingml/2006/main">
            <a:off x="0" y="1468966"/>
            <a:ext cx="7818641" cy="2667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8783C91-10BA-46C6-8D8C-66A1CF14A616}" type="TxLink">
              <a:rPr lang="en-US" sz="1800" b="1" i="0" u="none" strike="noStrike">
                <a:solidFill>
                  <a:srgbClr val="000000"/>
                </a:solidFill>
                <a:latin typeface="Arial"/>
                <a:cs typeface="Arial"/>
              </a:rPr>
              <a:pPr/>
              <a:t>Vergleich Warenkorb Bio vs nicht-Bio</a:t>
            </a:fld>
            <a:endParaRPr lang="de-CH" sz="3200" b="1" baseline="0">
              <a:solidFill>
                <a:sysClr val="windowText" lastClr="000000"/>
              </a:solidFill>
              <a:latin typeface="Arial" panose="020B0604020202020204" pitchFamily="34" charset="0"/>
              <a:cs typeface="Arial" panose="020B0604020202020204" pitchFamily="34" charset="0"/>
            </a:endParaRPr>
          </a:p>
        </cdr:txBody>
      </cdr:sp>
      <cdr:sp macro="" textlink="Codierung!$I$3">
        <cdr:nvSpPr>
          <cdr:cNvPr id="17" name="Textfeld 1"/>
          <cdr:cNvSpPr txBox="1"/>
        </cdr:nvSpPr>
        <cdr:spPr>
          <a:xfrm xmlns:a="http://schemas.openxmlformats.org/drawingml/2006/main">
            <a:off x="0" y="1796806"/>
            <a:ext cx="7818641" cy="2667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72EEB2C-7BE8-44E0-B063-D99626D3E4FE}" type="TxLink">
              <a:rPr lang="en-US" sz="1400" b="0" i="0" u="none" strike="noStrike">
                <a:solidFill>
                  <a:srgbClr val="000000"/>
                </a:solidFill>
                <a:latin typeface="Arial"/>
                <a:cs typeface="Arial"/>
              </a:rPr>
              <a:pPr/>
              <a:t>Ausgaben für einen Warenkorb anhand der monatlichen Detailhandelseinkäufe eines Familienhaushalts mit 2 Kindern*</a:t>
            </a:fld>
            <a:endParaRPr lang="de-CH" sz="4000" b="0" baseline="0">
              <a:solidFill>
                <a:sysClr val="windowText" lastClr="000000"/>
              </a:solidFill>
              <a:latin typeface="Arial" panose="020B0604020202020204" pitchFamily="34" charset="0"/>
              <a:cs typeface="Arial" panose="020B0604020202020204" pitchFamily="34" charset="0"/>
            </a:endParaRPr>
          </a:p>
        </cdr:txBody>
      </cdr:sp>
      <cdr:sp macro="" textlink="Codierung!$I$116">
        <cdr:nvSpPr>
          <cdr:cNvPr id="18" name="Textfeld 1"/>
          <cdr:cNvSpPr txBox="1"/>
        </cdr:nvSpPr>
        <cdr:spPr>
          <a:xfrm xmlns:a="http://schemas.openxmlformats.org/drawingml/2006/main">
            <a:off x="0" y="2059079"/>
            <a:ext cx="7818641" cy="2667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AE59320-888E-40B7-9440-EE751C9DFB05}" type="TxLink">
              <a:rPr lang="en-US" sz="1400" b="0" i="0" u="none" strike="noStrike">
                <a:solidFill>
                  <a:srgbClr val="000000"/>
                </a:solidFill>
                <a:latin typeface="Arial"/>
                <a:cs typeface="Arial"/>
              </a:rPr>
              <a:pPr/>
              <a:t>CHF</a:t>
            </a:fld>
            <a:endParaRPr lang="de-CH" sz="6000" b="0" baseline="0">
              <a:solidFill>
                <a:sysClr val="windowText" lastClr="000000"/>
              </a:solidFill>
              <a:latin typeface="Arial" panose="020B0604020202020204" pitchFamily="34" charset="0"/>
              <a:cs typeface="Arial" panose="020B0604020202020204" pitchFamily="34" charset="0"/>
            </a:endParaRPr>
          </a:p>
        </cdr:txBody>
      </cdr:sp>
      <cdr:sp macro="" textlink="#REF!">
        <cdr:nvSpPr>
          <cdr:cNvPr id="19" name="Textfeld 1"/>
          <cdr:cNvSpPr txBox="1"/>
        </cdr:nvSpPr>
        <cdr:spPr>
          <a:xfrm xmlns:a="http://schemas.openxmlformats.org/drawingml/2006/main">
            <a:off x="0" y="2156884"/>
            <a:ext cx="7818641" cy="2667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E00B186-8255-4D75-9757-578F5B4BD017}" type="TxLink">
              <a:rPr lang="en-US" sz="1400" b="0" i="0" u="none" strike="noStrike">
                <a:solidFill>
                  <a:srgbClr val="000000"/>
                </a:solidFill>
                <a:latin typeface="Arial"/>
                <a:cs typeface="Arial"/>
              </a:rPr>
              <a:pPr/>
              <a:t> </a:t>
            </a:fld>
            <a:endParaRPr lang="de-CH" sz="7200" b="0" baseline="0">
              <a:solidFill>
                <a:sysClr val="windowText" lastClr="000000"/>
              </a:solidFill>
              <a:latin typeface="Arial" panose="020B0604020202020204" pitchFamily="34" charset="0"/>
              <a:cs typeface="Arial" panose="020B0604020202020204" pitchFamily="34" charset="0"/>
            </a:endParaRPr>
          </a:p>
        </cdr:txBody>
      </cdr:sp>
    </cdr:grpSp>
  </cdr:relSizeAnchor>
  <cdr:relSizeAnchor xmlns:cdr="http://schemas.openxmlformats.org/drawingml/2006/chartDrawing">
    <cdr:from>
      <cdr:x>0</cdr:x>
      <cdr:y>0.13636</cdr:y>
    </cdr:from>
    <cdr:to>
      <cdr:x>0.15496</cdr:x>
      <cdr:y>0.18802</cdr:y>
    </cdr:to>
    <cdr:sp macro="" textlink="'Nur für MB Bio + HP konv. WK'!$H$4">
      <cdr:nvSpPr>
        <cdr:cNvPr id="3" name="Textfeld 2"/>
        <cdr:cNvSpPr txBox="1"/>
      </cdr:nvSpPr>
      <cdr:spPr>
        <a:xfrm xmlns:a="http://schemas.openxmlformats.org/drawingml/2006/main">
          <a:off x="0" y="785813"/>
          <a:ext cx="1488281" cy="2976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EFEB7FA8-2A9F-4AA3-811C-5F25D3918893}" type="TxLink">
            <a:rPr lang="en-US" sz="1400" b="1" i="0" u="none" strike="noStrike">
              <a:solidFill>
                <a:srgbClr val="000000"/>
              </a:solidFill>
              <a:latin typeface="Arial"/>
              <a:cs typeface="Arial"/>
            </a:rPr>
            <a:pPr/>
            <a:t>#REF!</a:t>
          </a:fld>
          <a:endParaRPr lang="de-CH" sz="1400"/>
        </a:p>
      </cdr:txBody>
    </cdr:sp>
  </cdr:relSizeAnchor>
</c:userShapes>
</file>

<file path=xl/drawings/drawing4.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0.04174</cdr:y>
    </cdr:from>
    <cdr:to>
      <cdr:x>0.96033</cdr:x>
      <cdr:y>0.09159</cdr:y>
    </cdr:to>
    <cdr:sp macro="" textlink="Codierung!$I$4">
      <cdr:nvSpPr>
        <cdr:cNvPr id="10" name="Textfeld 9"/>
        <cdr:cNvSpPr txBox="1"/>
      </cdr:nvSpPr>
      <cdr:spPr>
        <a:xfrm xmlns:a="http://schemas.openxmlformats.org/drawingml/2006/main">
          <a:off x="0" y="223154"/>
          <a:ext cx="8358201" cy="266493"/>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52A94D5E-E1FB-4F5D-8640-B4CCB5EF7ED0}" type="TxLink">
            <a:rPr lang="en-US" sz="1400" b="0" i="0" u="none" strike="noStrike">
              <a:solidFill>
                <a:srgbClr val="000000"/>
              </a:solidFill>
              <a:latin typeface="Arial"/>
              <a:cs typeface="Arial"/>
            </a:rPr>
            <a:pPr/>
            <a:t>Entwicklung der Differenz der Warenkörbe Bio und nicht-Bio</a:t>
          </a:fld>
          <a:endParaRPr lang="de-CH" sz="6000" b="0"/>
        </a:p>
      </cdr:txBody>
    </cdr:sp>
  </cdr:relSizeAnchor>
  <cdr:relSizeAnchor xmlns:cdr="http://schemas.openxmlformats.org/drawingml/2006/chartDrawing">
    <cdr:from>
      <cdr:x>0</cdr:x>
      <cdr:y>1.79082E-7</cdr:y>
    </cdr:from>
    <cdr:to>
      <cdr:x>0.52804</cdr:x>
      <cdr:y>0.05331</cdr:y>
    </cdr:to>
    <cdr:sp macro="" textlink="">
      <cdr:nvSpPr>
        <cdr:cNvPr id="11" name="Textfeld 5"/>
        <cdr:cNvSpPr txBox="1"/>
      </cdr:nvSpPr>
      <cdr:spPr>
        <a:xfrm xmlns:a="http://schemas.openxmlformats.org/drawingml/2006/main">
          <a:off x="0" y="1"/>
          <a:ext cx="4595810" cy="2976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0.00525</cdr:x>
      <cdr:y>0.96308</cdr:y>
    </cdr:from>
    <cdr:to>
      <cdr:x>0.50767</cdr:x>
      <cdr:y>0.99665</cdr:y>
    </cdr:to>
    <cdr:sp macro="" textlink="Codierung!$I$287">
      <cdr:nvSpPr>
        <cdr:cNvPr id="16" name="Textfeld 1"/>
        <cdr:cNvSpPr txBox="1"/>
      </cdr:nvSpPr>
      <cdr:spPr>
        <a:xfrm xmlns:a="http://schemas.openxmlformats.org/drawingml/2006/main">
          <a:off x="23813" y="2832863"/>
          <a:ext cx="2278179" cy="9874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Krautstiele</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0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Amandine / Celtiane</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5.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6.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0.52707</cdr:x>
      <cdr:y>0.06897</cdr:y>
    </cdr:to>
    <cdr:sp macro="" textlink="Codierung!$I$31">
      <cdr:nvSpPr>
        <cdr:cNvPr id="7" name="Textfeld 6"/>
        <cdr:cNvSpPr txBox="1"/>
      </cdr:nvSpPr>
      <cdr:spPr>
        <a:xfrm xmlns:a="http://schemas.openxmlformats.org/drawingml/2006/main">
          <a:off x="0" y="0"/>
          <a:ext cx="2390774" cy="20002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2C8B281B-6006-429E-ADAD-47FF581EC07D}" type="TxLink">
            <a:rPr lang="en-US" sz="2000" b="1" i="0" u="none" strike="noStrike">
              <a:solidFill>
                <a:srgbClr val="000000"/>
              </a:solidFill>
              <a:latin typeface="Arial"/>
              <a:cs typeface="Arial"/>
            </a:rPr>
            <a:pPr/>
            <a:t>Warenkorb</a:t>
          </a:fld>
          <a:endParaRPr lang="de-CH" sz="34400" b="1"/>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0.04827</cdr:y>
    </cdr:from>
    <cdr:to>
      <cdr:x>0.98389</cdr:x>
      <cdr:y>0.11134</cdr:y>
    </cdr:to>
    <cdr:sp macro="" textlink="Codierung!$I$3">
      <cdr:nvSpPr>
        <cdr:cNvPr id="10" name="Textfeld 9"/>
        <cdr:cNvSpPr txBox="1"/>
      </cdr:nvSpPr>
      <cdr:spPr>
        <a:xfrm xmlns:a="http://schemas.openxmlformats.org/drawingml/2006/main">
          <a:off x="0" y="278759"/>
          <a:ext cx="10906121" cy="364177"/>
        </a:xfrm>
        <a:prstGeom xmlns:a="http://schemas.openxmlformats.org/drawingml/2006/main" prst="rect">
          <a:avLst/>
        </a:prstGeom>
      </cdr:spPr>
      <cdr:txBody>
        <a:bodyPr xmlns:a="http://schemas.openxmlformats.org/drawingml/2006/main" vertOverflow="overflow" horzOverflow="overflow" wrap="square" lIns="46800" tIns="36000" rtlCol="0">
          <a:noAutofit/>
        </a:bodyPr>
        <a:lstStyle xmlns:a="http://schemas.openxmlformats.org/drawingml/2006/main"/>
        <a:p xmlns:a="http://schemas.openxmlformats.org/drawingml/2006/main">
          <a:fld id="{9D025F4B-7F0A-40B8-A8D2-783088058CA6}" type="TxLink">
            <a:rPr lang="en-US" sz="1800" b="0" i="0" u="none" strike="noStrike">
              <a:solidFill>
                <a:srgbClr val="000000"/>
              </a:solidFill>
              <a:latin typeface="Arial"/>
              <a:cs typeface="Arial"/>
            </a:rPr>
            <a:pPr/>
            <a:t>Ausgaben für einen Warenkorb anhand der monatlichen Detailhandelseinkäufe eines Familienhaushalts mit 2 Kindern*</a:t>
          </a:fld>
          <a:endParaRPr lang="de-CH" sz="4800" b="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0.0703</cdr:x>
      <cdr:y>0.82251</cdr:y>
    </cdr:from>
    <cdr:to>
      <cdr:x>0.57272</cdr:x>
      <cdr:y>0.85608</cdr:y>
    </cdr:to>
    <cdr:sp macro="" textlink="Codierung!$I$287">
      <cdr:nvSpPr>
        <cdr:cNvPr id="16" name="Textfeld 1"/>
        <cdr:cNvSpPr txBox="1"/>
      </cdr:nvSpPr>
      <cdr:spPr>
        <a:xfrm xmlns:a="http://schemas.openxmlformats.org/drawingml/2006/main">
          <a:off x="759164" y="4597975"/>
          <a:ext cx="5425619" cy="18766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Krautstiele</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0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Amandine / Celtiane</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7.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590550</xdr:colOff>
          <xdr:row>0</xdr:row>
          <xdr:rowOff>180975</xdr:rowOff>
        </xdr:from>
        <xdr:to>
          <xdr:col>1</xdr:col>
          <xdr:colOff>1714500</xdr:colOff>
          <xdr:row>1</xdr:row>
          <xdr:rowOff>190500</xdr:rowOff>
        </xdr:to>
        <xdr:sp macro="" textlink="">
          <xdr:nvSpPr>
            <xdr:cNvPr id="31745" name="Drop Down 1" hidden="1">
              <a:extLst>
                <a:ext uri="{63B3BB69-23CF-44E3-9099-C40C66FF867C}">
                  <a14:compatExt spid="_x0000_s31745"/>
                </a:ext>
                <a:ext uri="{FF2B5EF4-FFF2-40B4-BE49-F238E27FC236}">
                  <a16:creationId xmlns:a16="http://schemas.microsoft.com/office/drawing/2014/main" id="{00000000-0008-0000-0200-000001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xdr:col>
      <xdr:colOff>28575</xdr:colOff>
      <xdr:row>0</xdr:row>
      <xdr:rowOff>38100</xdr:rowOff>
    </xdr:from>
    <xdr:to>
      <xdr:col>5</xdr:col>
      <xdr:colOff>0</xdr:colOff>
      <xdr:row>2</xdr:row>
      <xdr:rowOff>114300</xdr:rowOff>
    </xdr:to>
    <xdr:pic>
      <xdr:nvPicPr>
        <xdr:cNvPr id="4" name="Grafik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 y="38100"/>
          <a:ext cx="1266825"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0</xdr:row>
      <xdr:rowOff>0</xdr:rowOff>
    </xdr:from>
    <xdr:to>
      <xdr:col>30</xdr:col>
      <xdr:colOff>438150</xdr:colOff>
      <xdr:row>2</xdr:row>
      <xdr:rowOff>76200</xdr:rowOff>
    </xdr:to>
    <xdr:pic>
      <xdr:nvPicPr>
        <xdr:cNvPr id="10" name="Grafik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10775" y="0"/>
          <a:ext cx="1266825"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19</xdr:col>
          <xdr:colOff>57150</xdr:colOff>
          <xdr:row>0</xdr:row>
          <xdr:rowOff>0</xdr:rowOff>
        </xdr:from>
        <xdr:to>
          <xdr:col>24</xdr:col>
          <xdr:colOff>200025</xdr:colOff>
          <xdr:row>3</xdr:row>
          <xdr:rowOff>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300-00000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26</xdr:col>
      <xdr:colOff>749753</xdr:colOff>
      <xdr:row>6</xdr:row>
      <xdr:rowOff>72116</xdr:rowOff>
    </xdr:from>
    <xdr:to>
      <xdr:col>50</xdr:col>
      <xdr:colOff>397328</xdr:colOff>
      <xdr:row>21</xdr:row>
      <xdr:rowOff>148318</xdr:rowOff>
    </xdr:to>
    <xdr:graphicFrame macro="">
      <xdr:nvGraphicFramePr>
        <xdr:cNvPr id="9" name="Diagramm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755195</xdr:colOff>
      <xdr:row>22</xdr:row>
      <xdr:rowOff>1362</xdr:rowOff>
    </xdr:from>
    <xdr:to>
      <xdr:col>50</xdr:col>
      <xdr:colOff>421820</xdr:colOff>
      <xdr:row>38</xdr:row>
      <xdr:rowOff>87087</xdr:rowOff>
    </xdr:to>
    <xdr:graphicFrame macro="">
      <xdr:nvGraphicFramePr>
        <xdr:cNvPr id="7" name="Diagramm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arktzahlen%20Bio/Marktzahlen%20Bio_final.xlsx" TargetMode="External"/><Relationship Id="rId1" Type="http://schemas.openxmlformats.org/officeDocument/2006/relationships/externalLinkPath" Target="/Org/BLW_1140_MARKTB/037_Publikationen%20FBMB/037.9%20BIO-Bericht/Marktzahlen%20Bio/Marktzahlen%20Bio_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db.intra.admin.ch\Userhome$\Org\BLW_1140_MARKTB\031_Eier\031.6%20Marktbericht%20Tabellen%20und%20Gaphen,%20Versand\Marktbericht%20Eier-%20Excelbericht.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Marktzahlen%20Bio/Datenfile%20Marktzahlen%20Bio.xlsx" TargetMode="External"/><Relationship Id="rId2" Type="http://schemas.openxmlformats.org/officeDocument/2006/relationships/externalLinkPath" Target="file:///M:\Org\BLW_1140_MARKTB\037_Publikationen%20FBMB\037.9%20BIO-Bericht\Marktzahlen%20Bio\Datenfile%20Marktzahlen%20Bio.xlsx" TargetMode="External"/><Relationship Id="rId1" Type="http://schemas.openxmlformats.org/officeDocument/2006/relationships/externalLinkPath" Target="/Org/BLW_1140_MARKTB/037_Publikationen%20FBMB/037.9%20BIO-Bericht/Marktzahlen%20Bio/Datenfile%20Marktzahlen%20Bio.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332.000%20Spezialkulturen/332.043Datenauswertung/3.%20Detailhandel/NIELSEN/Zuteilungstabelle_445Monate.xlsx" TargetMode="External"/><Relationship Id="rId2" Type="http://schemas.openxmlformats.org/officeDocument/2006/relationships/externalLinkPath" Target="file:///M:\Org\BLW_1140_MARKTB\332.000%20Spezialkulturen\332.043Datenauswertung\3.%20Detailhandel\NIELSEN\Zuteilungstabelle_445Monate.xlsx" TargetMode="External"/><Relationship Id="rId1" Type="http://schemas.openxmlformats.org/officeDocument/2006/relationships/externalLinkPath" Target="/Org/BLW_1140_MARKTB/332.000%20Spezialkulturen/332.043Datenauswertung/3.%20Detailhandel/NIELSEN/Zuteilungstabelle_445Monate.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Marktzahlen%20Bio/Marktzahlen%20Bio_mit%20Getreide.xlsx" TargetMode="External"/><Relationship Id="rId1" Type="http://schemas.openxmlformats.org/officeDocument/2006/relationships/externalLinkPath" Target="/Org/BLW_1140_MARKTB/037_Publikationen%20FBMB/037.9%20BIO-Bericht/Marktzahlen%20Bio/Marktzahlen%20Bio_mit%20Getrei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haltsverzeichnis"/>
      <sheetName val="Gemüse Übersicht"/>
      <sheetName val="Nur für MB Bio + HP konv. WK"/>
      <sheetName val="für Agrarbericht"/>
      <sheetName val="Gemüse Daten"/>
      <sheetName val="Früchte Übersicht"/>
      <sheetName val="Früchte Daten"/>
      <sheetName val="Kartoffeln"/>
      <sheetName val="Milch Übersicht"/>
      <sheetName val="Milch Daten"/>
      <sheetName val="Fleisch Übersicht"/>
      <sheetName val="Fleisch Daten"/>
      <sheetName val="Eier"/>
      <sheetName val="Getreide_Ölsaaten"/>
      <sheetName val="Grafiken"/>
      <sheetName val="Codierung"/>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ow r="16">
          <cell r="B16" t="str">
            <v>Äpfel Gala I</v>
          </cell>
        </row>
      </sheetData>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alt + Front Story"/>
      <sheetName val="1. Prod + Imp"/>
      <sheetName val="2. PP aktuell"/>
      <sheetName val="3. GHP aktuell"/>
      <sheetName val="4. KP aktuell"/>
      <sheetName val="5. MA aktuell"/>
      <sheetName val="6. Bruttomargen"/>
      <sheetName val="7. International"/>
      <sheetName val="8.1 Daten Prod + Imp"/>
      <sheetName val="8.2 Daten PP"/>
      <sheetName val="8.3 Daten GHP"/>
      <sheetName val="8.4 Daten KP"/>
      <sheetName val="8.5 Daten MA"/>
      <sheetName val="8.6 Daten BM"/>
      <sheetName val="8.7 Daten Int."/>
      <sheetName val="9. Methoden"/>
      <sheetName val="Codier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E2" t="str">
            <v>01</v>
          </cell>
        </row>
        <row r="3">
          <cell r="E3" t="str">
            <v>02</v>
          </cell>
        </row>
        <row r="4">
          <cell r="E4" t="str">
            <v>03</v>
          </cell>
        </row>
        <row r="5">
          <cell r="E5" t="str">
            <v>04</v>
          </cell>
        </row>
        <row r="6">
          <cell r="E6" t="str">
            <v>05</v>
          </cell>
        </row>
        <row r="7">
          <cell r="E7" t="str">
            <v>06</v>
          </cell>
        </row>
        <row r="8">
          <cell r="E8" t="str">
            <v>07</v>
          </cell>
        </row>
        <row r="9">
          <cell r="E9" t="str">
            <v>08</v>
          </cell>
        </row>
        <row r="10">
          <cell r="E10" t="str">
            <v>09</v>
          </cell>
        </row>
        <row r="11">
          <cell r="E11" t="str">
            <v>10</v>
          </cell>
        </row>
        <row r="12">
          <cell r="E12" t="str">
            <v>11</v>
          </cell>
        </row>
        <row r="13">
          <cell r="E13" t="str">
            <v>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uftrag und Beispiel"/>
      <sheetName val="Früchte"/>
      <sheetName val="Gemüse"/>
      <sheetName val="Kartoffeln"/>
      <sheetName val="Milch"/>
      <sheetName val="Fleisch"/>
      <sheetName val="Eier"/>
      <sheetName val="BruttoproduzentenpreiseAckerbau"/>
      <sheetName val="Getreide"/>
      <sheetName val="Ölsaaten"/>
      <sheetName val="Zucker"/>
    </sheetNames>
    <sheetDataSet>
      <sheetData sheetId="0" refreshError="1"/>
      <sheetData sheetId="1">
        <row r="7">
          <cell r="A7">
            <v>46174</v>
          </cell>
          <cell r="C7">
            <v>0</v>
          </cell>
          <cell r="E7">
            <v>4.8865530000000001</v>
          </cell>
          <cell r="F7">
            <v>0</v>
          </cell>
          <cell r="K7">
            <v>0</v>
          </cell>
          <cell r="N7">
            <v>0</v>
          </cell>
          <cell r="P7">
            <v>0</v>
          </cell>
          <cell r="Q7">
            <v>0</v>
          </cell>
          <cell r="R7">
            <v>0</v>
          </cell>
          <cell r="T7">
            <v>0</v>
          </cell>
          <cell r="U7">
            <v>6.4</v>
          </cell>
          <cell r="X7">
            <v>0</v>
          </cell>
          <cell r="Y7">
            <v>16.957362</v>
          </cell>
          <cell r="Z7">
            <v>23.965914999999999</v>
          </cell>
          <cell r="AA7">
            <v>28.05003</v>
          </cell>
          <cell r="AC7">
            <v>8.6829669999999997</v>
          </cell>
          <cell r="AE7">
            <v>16.297193</v>
          </cell>
          <cell r="AG7">
            <v>6.8230700000000004</v>
          </cell>
          <cell r="AH7">
            <v>0</v>
          </cell>
          <cell r="AI7">
            <v>0</v>
          </cell>
          <cell r="AJ7">
            <v>0</v>
          </cell>
          <cell r="AK7">
            <v>2.5996869999999999</v>
          </cell>
          <cell r="AL7">
            <v>0</v>
          </cell>
          <cell r="AM7">
            <v>0</v>
          </cell>
          <cell r="AN7">
            <v>0.46993699999999999</v>
          </cell>
          <cell r="AO7">
            <v>0</v>
          </cell>
          <cell r="AP7">
            <v>1.4646170000000001</v>
          </cell>
          <cell r="AQ7">
            <v>3.0686819999999999</v>
          </cell>
          <cell r="AR7">
            <v>0.77939000000000003</v>
          </cell>
          <cell r="AS7">
            <v>3.2797190000000001</v>
          </cell>
          <cell r="AU7">
            <v>3.1966909999999999</v>
          </cell>
          <cell r="AW7">
            <v>2.9470329999999998</v>
          </cell>
          <cell r="AX7">
            <v>2.8610310000000001</v>
          </cell>
          <cell r="BC7">
            <v>0</v>
          </cell>
          <cell r="BF7">
            <v>0</v>
          </cell>
          <cell r="BH7">
            <v>2.4172030000000002</v>
          </cell>
          <cell r="BI7">
            <v>3.6034609999999998</v>
          </cell>
          <cell r="BJ7">
            <v>2.9564499999999998</v>
          </cell>
          <cell r="BL7">
            <v>0</v>
          </cell>
          <cell r="BM7">
            <v>3.9642219999999999</v>
          </cell>
          <cell r="BP7">
            <v>10.737048</v>
          </cell>
          <cell r="BQ7">
            <v>9.3913340000000005</v>
          </cell>
          <cell r="BR7">
            <v>13.210547</v>
          </cell>
          <cell r="BS7">
            <v>19.043707000000001</v>
          </cell>
          <cell r="BU7">
            <v>7.414936</v>
          </cell>
          <cell r="BW7">
            <v>11.610752</v>
          </cell>
          <cell r="BY7">
            <v>3.648228</v>
          </cell>
          <cell r="BZ7">
            <v>0</v>
          </cell>
          <cell r="CA7">
            <v>3.6707489999999998</v>
          </cell>
          <cell r="CB7">
            <v>2.5109840000000001</v>
          </cell>
          <cell r="CC7">
            <v>1.416704</v>
          </cell>
          <cell r="CD7">
            <v>0</v>
          </cell>
          <cell r="CE7">
            <v>0</v>
          </cell>
          <cell r="CF7">
            <v>0.40744399999999997</v>
          </cell>
          <cell r="CG7">
            <v>2.4436179999999998</v>
          </cell>
          <cell r="CH7">
            <v>1.3328660000000001</v>
          </cell>
          <cell r="CI7">
            <v>2.4916619999999998</v>
          </cell>
          <cell r="CJ7">
            <v>1.036089</v>
          </cell>
          <cell r="CK7">
            <v>1.512567</v>
          </cell>
          <cell r="CN7">
            <v>9857.9926490390008</v>
          </cell>
          <cell r="CO7">
            <v>49728.035093548002</v>
          </cell>
          <cell r="CP7">
            <v>573.06092923300002</v>
          </cell>
          <cell r="CQ7">
            <v>4179.2869323410005</v>
          </cell>
          <cell r="CR7">
            <v>51.948179580999998</v>
          </cell>
          <cell r="CS7">
            <v>783.39680831700002</v>
          </cell>
          <cell r="CT7">
            <v>213.930502601</v>
          </cell>
          <cell r="CU7">
            <v>3231.4707733720002</v>
          </cell>
          <cell r="CV7">
            <v>303.47855785899998</v>
          </cell>
          <cell r="CW7">
            <v>1081.943726214</v>
          </cell>
          <cell r="CX7">
            <v>118.22378819799999</v>
          </cell>
          <cell r="CY7">
            <v>503.54380288300001</v>
          </cell>
          <cell r="CZ7">
            <v>279.11812232400001</v>
          </cell>
          <cell r="DA7">
            <v>2939.8162819610002</v>
          </cell>
          <cell r="DB7">
            <v>213.00866551200002</v>
          </cell>
          <cell r="DC7">
            <v>1702.210443336</v>
          </cell>
          <cell r="DD7">
            <v>319.05672088300003</v>
          </cell>
          <cell r="DE7">
            <v>3364.6274776499999</v>
          </cell>
          <cell r="DF7">
            <v>202.75631762399999</v>
          </cell>
          <cell r="DG7">
            <v>1505.1510128870002</v>
          </cell>
          <cell r="DH7">
            <v>0</v>
          </cell>
          <cell r="DI7">
            <v>5.7820171600000005</v>
          </cell>
          <cell r="DJ7">
            <v>33.670066962999996</v>
          </cell>
          <cell r="DK7">
            <v>764.07933880300004</v>
          </cell>
          <cell r="DL7">
            <v>123.439406569</v>
          </cell>
          <cell r="DM7">
            <v>1495.5548720050001</v>
          </cell>
          <cell r="DN7">
            <v>17.161113373999999</v>
          </cell>
          <cell r="DO7">
            <v>207.929727845</v>
          </cell>
          <cell r="DP7">
            <v>0.13935899999999998</v>
          </cell>
          <cell r="DQ7">
            <v>61.246205605</v>
          </cell>
          <cell r="DR7">
            <v>879.49903198300001</v>
          </cell>
          <cell r="DS7">
            <v>1072.9462400310001</v>
          </cell>
          <cell r="DT7">
            <v>33.065802009000002</v>
          </cell>
          <cell r="DU7">
            <v>657.47045898800002</v>
          </cell>
          <cell r="DV7">
            <v>546.05734684200002</v>
          </cell>
          <cell r="DW7">
            <v>1587.3036232749998</v>
          </cell>
          <cell r="DX7">
            <v>2366.8392521409996</v>
          </cell>
          <cell r="DY7">
            <v>4499.67509169</v>
          </cell>
          <cell r="DZ7">
            <v>73.934847988000001</v>
          </cell>
          <cell r="EA7">
            <v>753.48579052499997</v>
          </cell>
          <cell r="EB7">
            <v>24.644972581999998</v>
          </cell>
          <cell r="EC7">
            <v>862.65806387600003</v>
          </cell>
          <cell r="ED7">
            <v>2628.7757721520002</v>
          </cell>
          <cell r="EE7">
            <v>12699.767201238001</v>
          </cell>
        </row>
        <row r="8">
          <cell r="A8">
            <v>46143</v>
          </cell>
          <cell r="C8">
            <v>6.3</v>
          </cell>
          <cell r="E8">
            <v>4.8999990000000002</v>
          </cell>
          <cell r="F8">
            <v>0</v>
          </cell>
          <cell r="K8">
            <v>0</v>
          </cell>
          <cell r="N8">
            <v>6.2999989999999997</v>
          </cell>
          <cell r="P8">
            <v>0</v>
          </cell>
          <cell r="Q8">
            <v>0</v>
          </cell>
          <cell r="R8">
            <v>0</v>
          </cell>
          <cell r="T8">
            <v>0</v>
          </cell>
          <cell r="U8">
            <v>0</v>
          </cell>
          <cell r="X8">
            <v>0</v>
          </cell>
          <cell r="Y8">
            <v>15.272259999999999</v>
          </cell>
          <cell r="Z8">
            <v>20.636298</v>
          </cell>
          <cell r="AA8">
            <v>25.129957000000001</v>
          </cell>
          <cell r="AC8">
            <v>9.80274</v>
          </cell>
          <cell r="AE8">
            <v>16.954554000000002</v>
          </cell>
          <cell r="AG8">
            <v>8.2326779999999999</v>
          </cell>
          <cell r="AH8">
            <v>0</v>
          </cell>
          <cell r="AI8">
            <v>0</v>
          </cell>
          <cell r="AJ8">
            <v>0</v>
          </cell>
          <cell r="AK8">
            <v>2.5944280000000002</v>
          </cell>
          <cell r="AL8">
            <v>0</v>
          </cell>
          <cell r="AM8">
            <v>0</v>
          </cell>
          <cell r="AN8">
            <v>0.46942600000000001</v>
          </cell>
          <cell r="AO8">
            <v>0</v>
          </cell>
          <cell r="AP8">
            <v>1.7712859999999999</v>
          </cell>
          <cell r="AQ8">
            <v>2.944728</v>
          </cell>
          <cell r="AR8">
            <v>0.78914600000000001</v>
          </cell>
          <cell r="AS8">
            <v>3.2928139999999999</v>
          </cell>
          <cell r="AU8">
            <v>3.2366190000000001</v>
          </cell>
          <cell r="AW8">
            <v>2.952928</v>
          </cell>
          <cell r="AX8">
            <v>2.6537069999999998</v>
          </cell>
          <cell r="BC8">
            <v>0</v>
          </cell>
          <cell r="BF8">
            <v>0</v>
          </cell>
          <cell r="BH8">
            <v>2.4172980000000002</v>
          </cell>
          <cell r="BI8">
            <v>3.6017709999999998</v>
          </cell>
          <cell r="BJ8">
            <v>2.9609350000000001</v>
          </cell>
          <cell r="BL8">
            <v>2.6814800000000001</v>
          </cell>
          <cell r="BM8">
            <v>3.958075</v>
          </cell>
          <cell r="BP8">
            <v>11.116803000000001</v>
          </cell>
          <cell r="BQ8">
            <v>7.4938469999999997</v>
          </cell>
          <cell r="BR8">
            <v>12.522517000000001</v>
          </cell>
          <cell r="BS8">
            <v>17.787545999999999</v>
          </cell>
          <cell r="BU8">
            <v>8.0555859999999999</v>
          </cell>
          <cell r="BW8">
            <v>16.200970000000002</v>
          </cell>
          <cell r="BY8">
            <v>5.0453760000000001</v>
          </cell>
          <cell r="BZ8">
            <v>0</v>
          </cell>
          <cell r="CA8">
            <v>3.9225819999999998</v>
          </cell>
          <cell r="CB8">
            <v>3.103145</v>
          </cell>
          <cell r="CC8">
            <v>1.4309959999999999</v>
          </cell>
          <cell r="CD8">
            <v>0</v>
          </cell>
          <cell r="CE8">
            <v>2.2875329999999998</v>
          </cell>
          <cell r="CF8">
            <v>0.40867700000000001</v>
          </cell>
          <cell r="CG8">
            <v>2.4259550000000001</v>
          </cell>
          <cell r="CH8">
            <v>1.3280689999999999</v>
          </cell>
          <cell r="CI8">
            <v>2.467085</v>
          </cell>
          <cell r="CJ8">
            <v>1.0360279999999999</v>
          </cell>
          <cell r="CK8">
            <v>1.290014</v>
          </cell>
          <cell r="CN8">
            <v>6215.3684170759998</v>
          </cell>
          <cell r="CO8">
            <v>30829.409200885999</v>
          </cell>
          <cell r="CP8">
            <v>611.08227547600006</v>
          </cell>
          <cell r="CQ8">
            <v>4491.4597542500005</v>
          </cell>
          <cell r="CR8">
            <v>93.734368833999994</v>
          </cell>
          <cell r="CS8">
            <v>905.37785653399999</v>
          </cell>
          <cell r="CT8">
            <v>270.85641293800001</v>
          </cell>
          <cell r="CU8">
            <v>2847.8963180830001</v>
          </cell>
          <cell r="CV8">
            <v>207.625545343</v>
          </cell>
          <cell r="CW8">
            <v>951.16106836100005</v>
          </cell>
          <cell r="CX8">
            <v>112.075234198</v>
          </cell>
          <cell r="CY8">
            <v>443.29842153700002</v>
          </cell>
          <cell r="CZ8">
            <v>72.830079135999995</v>
          </cell>
          <cell r="DA8">
            <v>1048.532889261</v>
          </cell>
          <cell r="DB8">
            <v>37.888926538</v>
          </cell>
          <cell r="DC8">
            <v>386.02776141999999</v>
          </cell>
          <cell r="DD8">
            <v>70.777842441000004</v>
          </cell>
          <cell r="DE8">
            <v>972.41790843399997</v>
          </cell>
          <cell r="DF8">
            <v>32.401875748000002</v>
          </cell>
          <cell r="DG8">
            <v>374.349680541</v>
          </cell>
          <cell r="DH8">
            <v>0</v>
          </cell>
          <cell r="DI8">
            <v>1.831638901</v>
          </cell>
          <cell r="DJ8">
            <v>5.0000000000000001E-4</v>
          </cell>
          <cell r="DK8">
            <v>398.46026871700002</v>
          </cell>
          <cell r="DL8">
            <v>229.617965524</v>
          </cell>
          <cell r="DM8">
            <v>1723.9739200659999</v>
          </cell>
          <cell r="DN8">
            <v>14.832871396000002</v>
          </cell>
          <cell r="DO8">
            <v>211.034034031</v>
          </cell>
          <cell r="DP8">
            <v>2.8715973749999999</v>
          </cell>
          <cell r="DQ8">
            <v>344.30793775299998</v>
          </cell>
          <cell r="DR8">
            <v>744.09015189600007</v>
          </cell>
          <cell r="DS8">
            <v>727.52488145500001</v>
          </cell>
          <cell r="DT8">
            <v>3.2946608720000001</v>
          </cell>
          <cell r="DU8">
            <v>641.91933891899998</v>
          </cell>
          <cell r="DV8">
            <v>449.49740540800002</v>
          </cell>
          <cell r="DW8">
            <v>1194.331255905</v>
          </cell>
          <cell r="DX8">
            <v>2172.0392796880001</v>
          </cell>
          <cell r="DY8">
            <v>4963.637211196</v>
          </cell>
          <cell r="DZ8">
            <v>108.84012697899999</v>
          </cell>
          <cell r="EA8">
            <v>635.94657795800003</v>
          </cell>
          <cell r="EB8">
            <v>41.856577976000004</v>
          </cell>
          <cell r="EC8">
            <v>980.15260599299995</v>
          </cell>
          <cell r="ED8">
            <v>507.70893199599999</v>
          </cell>
          <cell r="EE8">
            <v>3623.3879604879999</v>
          </cell>
        </row>
        <row r="9">
          <cell r="A9">
            <v>46113</v>
          </cell>
          <cell r="C9">
            <v>6.3</v>
          </cell>
          <cell r="E9">
            <v>4.9121779999999999</v>
          </cell>
          <cell r="F9">
            <v>0</v>
          </cell>
          <cell r="K9">
            <v>0</v>
          </cell>
          <cell r="N9">
            <v>6.2023619999999999</v>
          </cell>
          <cell r="P9">
            <v>0</v>
          </cell>
          <cell r="Q9">
            <v>0</v>
          </cell>
          <cell r="R9">
            <v>0</v>
          </cell>
          <cell r="T9">
            <v>0</v>
          </cell>
          <cell r="U9">
            <v>0</v>
          </cell>
          <cell r="X9">
            <v>0</v>
          </cell>
          <cell r="Y9">
            <v>13.123092</v>
          </cell>
          <cell r="Z9">
            <v>20.140827999999999</v>
          </cell>
          <cell r="AA9">
            <v>25.192664000000001</v>
          </cell>
          <cell r="AC9">
            <v>0</v>
          </cell>
          <cell r="AE9">
            <v>0</v>
          </cell>
          <cell r="AG9">
            <v>8.9060220000000001</v>
          </cell>
          <cell r="AH9">
            <v>0</v>
          </cell>
          <cell r="AI9">
            <v>0</v>
          </cell>
          <cell r="AJ9">
            <v>0</v>
          </cell>
          <cell r="AK9">
            <v>2.5266329999999999</v>
          </cell>
          <cell r="AL9">
            <v>0</v>
          </cell>
          <cell r="AM9">
            <v>3.8396430000000001</v>
          </cell>
          <cell r="AN9">
            <v>0.46929799999999999</v>
          </cell>
          <cell r="AO9">
            <v>0</v>
          </cell>
          <cell r="AP9">
            <v>2.042278</v>
          </cell>
          <cell r="AQ9">
            <v>3.065347</v>
          </cell>
          <cell r="AR9">
            <v>0.78874699999999998</v>
          </cell>
          <cell r="AS9">
            <v>3.256904</v>
          </cell>
          <cell r="AU9">
            <v>2.9671430000000001</v>
          </cell>
          <cell r="AW9">
            <v>2.9586540000000001</v>
          </cell>
          <cell r="AX9">
            <v>2.8586619999999998</v>
          </cell>
          <cell r="BC9">
            <v>0</v>
          </cell>
          <cell r="BF9">
            <v>3.6240920000000001</v>
          </cell>
          <cell r="BH9">
            <v>2.2895810000000001</v>
          </cell>
          <cell r="BI9">
            <v>3.601842</v>
          </cell>
          <cell r="BJ9">
            <v>3.1935820000000001</v>
          </cell>
          <cell r="BL9">
            <v>0</v>
          </cell>
          <cell r="BM9">
            <v>4.6882679999999999</v>
          </cell>
          <cell r="BP9">
            <v>0</v>
          </cell>
          <cell r="BQ9">
            <v>7.1631850000000004</v>
          </cell>
          <cell r="BR9">
            <v>12.928846999999999</v>
          </cell>
          <cell r="BS9">
            <v>19.481451</v>
          </cell>
          <cell r="BU9">
            <v>9.0013629999999996</v>
          </cell>
          <cell r="BW9">
            <v>17.368608999999999</v>
          </cell>
          <cell r="BY9">
            <v>5.0638209999999999</v>
          </cell>
          <cell r="BZ9">
            <v>0</v>
          </cell>
          <cell r="CA9">
            <v>3.9047320000000001</v>
          </cell>
          <cell r="CB9">
            <v>3.3062930000000001</v>
          </cell>
          <cell r="CC9">
            <v>1.4341550000000001</v>
          </cell>
          <cell r="CD9">
            <v>2.4809770000000002</v>
          </cell>
          <cell r="CE9">
            <v>2.1252909999999998</v>
          </cell>
          <cell r="CF9">
            <v>0.41025600000000001</v>
          </cell>
          <cell r="CG9">
            <v>2.3907780000000001</v>
          </cell>
          <cell r="CH9">
            <v>1.3352550000000001</v>
          </cell>
          <cell r="CI9">
            <v>2.5150079999999999</v>
          </cell>
          <cell r="CJ9">
            <v>0.91105499999999995</v>
          </cell>
          <cell r="CK9">
            <v>1.4252670000000001</v>
          </cell>
          <cell r="CN9">
            <v>5638.0164725369996</v>
          </cell>
          <cell r="CO9">
            <v>26927.647347773</v>
          </cell>
          <cell r="CP9">
            <v>610.45309127099995</v>
          </cell>
          <cell r="CQ9">
            <v>4724.2809639729994</v>
          </cell>
          <cell r="CR9">
            <v>105.237826529</v>
          </cell>
          <cell r="CS9">
            <v>1046.17751578</v>
          </cell>
          <cell r="CT9">
            <v>175.40472310500002</v>
          </cell>
          <cell r="CU9">
            <v>3115.4270124650002</v>
          </cell>
          <cell r="CV9">
            <v>169.51754401700001</v>
          </cell>
          <cell r="CW9">
            <v>777.52071313700003</v>
          </cell>
          <cell r="CX9">
            <v>94.765894609</v>
          </cell>
          <cell r="CY9">
            <v>371.48346423999999</v>
          </cell>
          <cell r="CZ9">
            <v>3.2759123130000001</v>
          </cell>
          <cell r="DA9">
            <v>16.398318</v>
          </cell>
          <cell r="DB9">
            <v>0.52097826199999997</v>
          </cell>
          <cell r="DC9">
            <v>4.2717659999999995</v>
          </cell>
          <cell r="DD9">
            <v>21.806663082</v>
          </cell>
          <cell r="DE9">
            <v>139.195041581</v>
          </cell>
          <cell r="DF9">
            <v>2.9950000000000003E-3</v>
          </cell>
          <cell r="DG9">
            <v>7.6797079869999996</v>
          </cell>
          <cell r="DH9">
            <v>2.4974210450000003</v>
          </cell>
          <cell r="DI9">
            <v>4.5196520609999995</v>
          </cell>
          <cell r="DJ9">
            <v>4.0000000000000002E-4</v>
          </cell>
          <cell r="DK9">
            <v>462.02264495899999</v>
          </cell>
          <cell r="DL9">
            <v>399.50084799600006</v>
          </cell>
          <cell r="DM9">
            <v>2233.2119504679999</v>
          </cell>
          <cell r="DN9">
            <v>19.468033442999999</v>
          </cell>
          <cell r="DO9">
            <v>239.86548731100001</v>
          </cell>
          <cell r="DP9">
            <v>26.817358775000002</v>
          </cell>
          <cell r="DQ9">
            <v>1133.4444817789999</v>
          </cell>
          <cell r="DR9">
            <v>720.72306515200012</v>
          </cell>
          <cell r="DS9">
            <v>763.30952503200001</v>
          </cell>
          <cell r="DT9">
            <v>5.0220228610000008</v>
          </cell>
          <cell r="DU9">
            <v>757.40238420000003</v>
          </cell>
          <cell r="DV9">
            <v>492.05332989300001</v>
          </cell>
          <cell r="DW9">
            <v>1275.7222237450001</v>
          </cell>
          <cell r="DX9">
            <v>2192.809673233</v>
          </cell>
          <cell r="DY9">
            <v>4652.0744264129999</v>
          </cell>
          <cell r="DZ9">
            <v>124.49234403700001</v>
          </cell>
          <cell r="EA9">
            <v>543.16468084799999</v>
          </cell>
          <cell r="EB9">
            <v>43.463888384000001</v>
          </cell>
          <cell r="EC9">
            <v>974.906510518</v>
          </cell>
          <cell r="ED9">
            <v>115.609597123</v>
          </cell>
          <cell r="EE9">
            <v>981.26538630500011</v>
          </cell>
        </row>
        <row r="10">
          <cell r="A10">
            <v>46082</v>
          </cell>
          <cell r="C10">
            <v>6.2999989999999997</v>
          </cell>
          <cell r="E10">
            <v>5.023943</v>
          </cell>
          <cell r="F10">
            <v>0</v>
          </cell>
          <cell r="K10">
            <v>6.3</v>
          </cell>
          <cell r="N10">
            <v>6.3023980000000002</v>
          </cell>
          <cell r="P10">
            <v>0</v>
          </cell>
          <cell r="Q10">
            <v>0</v>
          </cell>
          <cell r="R10">
            <v>0</v>
          </cell>
          <cell r="T10">
            <v>0</v>
          </cell>
          <cell r="U10">
            <v>0</v>
          </cell>
          <cell r="X10">
            <v>0</v>
          </cell>
          <cell r="Y10">
            <v>15.087303</v>
          </cell>
          <cell r="Z10">
            <v>20.838445</v>
          </cell>
          <cell r="AA10">
            <v>24.896165</v>
          </cell>
          <cell r="AC10">
            <v>0</v>
          </cell>
          <cell r="AE10">
            <v>0</v>
          </cell>
          <cell r="AG10">
            <v>0</v>
          </cell>
          <cell r="AH10">
            <v>0</v>
          </cell>
          <cell r="AI10">
            <v>0</v>
          </cell>
          <cell r="AJ10">
            <v>0</v>
          </cell>
          <cell r="AK10">
            <v>2.5253839999999999</v>
          </cell>
          <cell r="AL10">
            <v>0</v>
          </cell>
          <cell r="AM10">
            <v>3.9151220000000002</v>
          </cell>
          <cell r="AN10">
            <v>0.51008500000000001</v>
          </cell>
          <cell r="AO10">
            <v>0</v>
          </cell>
          <cell r="AP10">
            <v>1.9292530000000001</v>
          </cell>
          <cell r="AQ10">
            <v>3.0686819999999999</v>
          </cell>
          <cell r="AR10">
            <v>0.79029499999999997</v>
          </cell>
          <cell r="AS10">
            <v>2.993055</v>
          </cell>
          <cell r="AU10">
            <v>3.0202849999999999</v>
          </cell>
          <cell r="AW10">
            <v>2.9489969999999999</v>
          </cell>
          <cell r="AX10">
            <v>2.8592270000000002</v>
          </cell>
          <cell r="BC10">
            <v>0</v>
          </cell>
          <cell r="BF10">
            <v>3.6329319999999998</v>
          </cell>
          <cell r="BH10">
            <v>2.4576530000000001</v>
          </cell>
          <cell r="BI10">
            <v>3.601842</v>
          </cell>
          <cell r="BJ10">
            <v>3.4940410000000002</v>
          </cell>
          <cell r="BL10">
            <v>0</v>
          </cell>
          <cell r="BM10">
            <v>4.8276409999999998</v>
          </cell>
          <cell r="BP10">
            <v>0</v>
          </cell>
          <cell r="BQ10">
            <v>7.8417180000000002</v>
          </cell>
          <cell r="BR10">
            <v>13.465569</v>
          </cell>
          <cell r="BS10">
            <v>18.988716</v>
          </cell>
          <cell r="BU10">
            <v>0</v>
          </cell>
          <cell r="BW10">
            <v>0</v>
          </cell>
          <cell r="BY10">
            <v>4.3869600000000002</v>
          </cell>
          <cell r="BZ10">
            <v>0</v>
          </cell>
          <cell r="CA10">
            <v>3.8860320000000002</v>
          </cell>
          <cell r="CB10">
            <v>3.6959050000000002</v>
          </cell>
          <cell r="CC10">
            <v>1.4617830000000001</v>
          </cell>
          <cell r="CD10">
            <v>2.345399</v>
          </cell>
          <cell r="CE10">
            <v>2.069483</v>
          </cell>
          <cell r="CF10">
            <v>0.40806100000000001</v>
          </cell>
          <cell r="CG10">
            <v>2.423883</v>
          </cell>
          <cell r="CH10">
            <v>1.334665</v>
          </cell>
          <cell r="CI10">
            <v>2.5521060000000002</v>
          </cell>
          <cell r="CJ10">
            <v>1.0708299999999999</v>
          </cell>
          <cell r="CK10">
            <v>1.358582</v>
          </cell>
          <cell r="CN10">
            <v>7574.872169700001</v>
          </cell>
          <cell r="CO10">
            <v>34677.966155647002</v>
          </cell>
          <cell r="CP10">
            <v>921.62195976800001</v>
          </cell>
          <cell r="CQ10">
            <v>6383.178800398</v>
          </cell>
          <cell r="CR10">
            <v>182.36568492900003</v>
          </cell>
          <cell r="CS10">
            <v>1342.0085607449998</v>
          </cell>
          <cell r="CT10">
            <v>177.84157329000001</v>
          </cell>
          <cell r="CU10">
            <v>2132.9514591550001</v>
          </cell>
          <cell r="CV10">
            <v>114.650583692</v>
          </cell>
          <cell r="CW10">
            <v>897.14678934500012</v>
          </cell>
          <cell r="CX10">
            <v>74.400160917999997</v>
          </cell>
          <cell r="CY10">
            <v>284.738245861</v>
          </cell>
          <cell r="CZ10">
            <v>1.4650000000000002E-3</v>
          </cell>
          <cell r="DA10">
            <v>1.1316377150000001</v>
          </cell>
          <cell r="DB10">
            <v>0</v>
          </cell>
          <cell r="DC10">
            <v>3.665832821</v>
          </cell>
          <cell r="DD10">
            <v>9.9377040050000005</v>
          </cell>
          <cell r="DE10">
            <v>195.90168355500001</v>
          </cell>
          <cell r="DF10">
            <v>0.67205484800000004</v>
          </cell>
          <cell r="DG10">
            <v>3.5576393400000001</v>
          </cell>
          <cell r="DH10">
            <v>3.3221713199999998</v>
          </cell>
          <cell r="DI10">
            <v>12.953642199000001</v>
          </cell>
          <cell r="DJ10">
            <v>2.578E-3</v>
          </cell>
          <cell r="DK10">
            <v>734.18411706900008</v>
          </cell>
          <cell r="DL10">
            <v>711.6301174240001</v>
          </cell>
          <cell r="DM10">
            <v>3117.4177248139999</v>
          </cell>
          <cell r="DN10">
            <v>39.951437921</v>
          </cell>
          <cell r="DO10">
            <v>370.13112156399995</v>
          </cell>
          <cell r="DP10">
            <v>125.423664414</v>
          </cell>
          <cell r="DQ10">
            <v>2831.9616074140004</v>
          </cell>
          <cell r="DR10">
            <v>892.75898715200003</v>
          </cell>
          <cell r="DS10">
            <v>891.84286719900001</v>
          </cell>
          <cell r="DT10">
            <v>7.633611192</v>
          </cell>
          <cell r="DU10">
            <v>829.19482940000012</v>
          </cell>
          <cell r="DV10">
            <v>718.66866828999991</v>
          </cell>
          <cell r="DW10">
            <v>1703.938693735</v>
          </cell>
          <cell r="DX10">
            <v>2793.3982217299999</v>
          </cell>
          <cell r="DY10">
            <v>6036.8308862089998</v>
          </cell>
          <cell r="DZ10">
            <v>186.193090318</v>
          </cell>
          <cell r="EA10">
            <v>900.35753929400005</v>
          </cell>
          <cell r="EB10">
            <v>57.285171116999997</v>
          </cell>
          <cell r="EC10">
            <v>1374.978066528</v>
          </cell>
          <cell r="ED10">
            <v>61.325429236000005</v>
          </cell>
          <cell r="EE10">
            <v>519.08263003700006</v>
          </cell>
        </row>
        <row r="11">
          <cell r="A11">
            <v>46054</v>
          </cell>
          <cell r="C11">
            <v>0</v>
          </cell>
          <cell r="E11">
            <v>5.0286309999999999</v>
          </cell>
          <cell r="F11">
            <v>0</v>
          </cell>
          <cell r="K11">
            <v>6.3</v>
          </cell>
          <cell r="N11">
            <v>6.0474249999999996</v>
          </cell>
          <cell r="P11">
            <v>0</v>
          </cell>
          <cell r="Q11">
            <v>0</v>
          </cell>
          <cell r="R11">
            <v>0</v>
          </cell>
          <cell r="T11">
            <v>0</v>
          </cell>
          <cell r="U11">
            <v>6.228243</v>
          </cell>
          <cell r="X11">
            <v>0</v>
          </cell>
          <cell r="Y11">
            <v>14.541292</v>
          </cell>
          <cell r="Z11">
            <v>20.664926000000001</v>
          </cell>
          <cell r="AA11">
            <v>23.855070000000001</v>
          </cell>
          <cell r="AC11">
            <v>0</v>
          </cell>
          <cell r="AE11">
            <v>0</v>
          </cell>
          <cell r="AG11">
            <v>0</v>
          </cell>
          <cell r="AH11">
            <v>0</v>
          </cell>
          <cell r="AI11">
            <v>0</v>
          </cell>
          <cell r="AJ11">
            <v>0</v>
          </cell>
          <cell r="AK11">
            <v>2.6047940000000001</v>
          </cell>
          <cell r="AL11">
            <v>0</v>
          </cell>
          <cell r="AM11">
            <v>3.8881399999999999</v>
          </cell>
          <cell r="AN11">
            <v>0.52285999999999999</v>
          </cell>
          <cell r="AO11">
            <v>0</v>
          </cell>
          <cell r="AP11">
            <v>1.817723</v>
          </cell>
          <cell r="AQ11">
            <v>3.0710139999999999</v>
          </cell>
          <cell r="AR11">
            <v>0.78831200000000001</v>
          </cell>
          <cell r="AS11">
            <v>2.9573529999999999</v>
          </cell>
          <cell r="AU11">
            <v>3.159421</v>
          </cell>
          <cell r="AW11">
            <v>2.8682639999999999</v>
          </cell>
          <cell r="AX11">
            <v>2.8609110000000002</v>
          </cell>
          <cell r="BC11">
            <v>0</v>
          </cell>
          <cell r="BF11">
            <v>3.6307670000000001</v>
          </cell>
          <cell r="BH11">
            <v>2.9363389999999998</v>
          </cell>
          <cell r="BI11">
            <v>3.6237650000000001</v>
          </cell>
          <cell r="BJ11">
            <v>3.431908</v>
          </cell>
          <cell r="BL11">
            <v>0</v>
          </cell>
          <cell r="BM11">
            <v>4.8566349999999998</v>
          </cell>
          <cell r="BP11">
            <v>0</v>
          </cell>
          <cell r="BQ11">
            <v>9.1283239999999992</v>
          </cell>
          <cell r="BR11">
            <v>11.5741</v>
          </cell>
          <cell r="BS11">
            <v>18.360264000000001</v>
          </cell>
          <cell r="BU11">
            <v>0</v>
          </cell>
          <cell r="BW11">
            <v>0</v>
          </cell>
          <cell r="BY11">
            <v>4.9676749999999998</v>
          </cell>
          <cell r="BZ11">
            <v>0</v>
          </cell>
          <cell r="CA11">
            <v>3.8034210000000002</v>
          </cell>
          <cell r="CB11">
            <v>0</v>
          </cell>
          <cell r="CC11">
            <v>1.5632550000000001</v>
          </cell>
          <cell r="CD11">
            <v>2.78931</v>
          </cell>
          <cell r="CE11">
            <v>2.0312739999999998</v>
          </cell>
          <cell r="CF11">
            <v>0.40667599999999998</v>
          </cell>
          <cell r="CG11">
            <v>2.397167</v>
          </cell>
          <cell r="CH11">
            <v>1.277477</v>
          </cell>
          <cell r="CI11">
            <v>2.5648689999999998</v>
          </cell>
          <cell r="CJ11">
            <v>0.94930199999999998</v>
          </cell>
          <cell r="CK11">
            <v>1.505655</v>
          </cell>
          <cell r="CN11">
            <v>6018.6043576729999</v>
          </cell>
          <cell r="CO11">
            <v>27432.114053272002</v>
          </cell>
          <cell r="CP11">
            <v>640.26223619099994</v>
          </cell>
          <cell r="CQ11">
            <v>4840.362634307</v>
          </cell>
          <cell r="CR11">
            <v>150.10197448</v>
          </cell>
          <cell r="CS11">
            <v>1083.4837539959999</v>
          </cell>
          <cell r="CT11">
            <v>29.254376452000002</v>
          </cell>
          <cell r="CU11">
            <v>420.65225825499999</v>
          </cell>
          <cell r="CV11">
            <v>67.682740797000008</v>
          </cell>
          <cell r="CW11">
            <v>696.227675761</v>
          </cell>
          <cell r="CX11">
            <v>17.75215</v>
          </cell>
          <cell r="CY11">
            <v>159.735871734</v>
          </cell>
          <cell r="CZ11">
            <v>0.109265486</v>
          </cell>
          <cell r="DA11">
            <v>1.5661310000000002</v>
          </cell>
          <cell r="DB11">
            <v>0</v>
          </cell>
          <cell r="DC11">
            <v>1.460299791</v>
          </cell>
          <cell r="DD11">
            <v>2.8664703490000001</v>
          </cell>
          <cell r="DE11">
            <v>51.747129266000002</v>
          </cell>
          <cell r="DF11">
            <v>3.4660000000000003E-3</v>
          </cell>
          <cell r="DG11">
            <v>0.42127600000000004</v>
          </cell>
          <cell r="DH11">
            <v>0</v>
          </cell>
          <cell r="DI11">
            <v>3.5881743190000002</v>
          </cell>
          <cell r="DJ11">
            <v>2.0033163389999999</v>
          </cell>
          <cell r="DK11">
            <v>436.38921812300003</v>
          </cell>
          <cell r="DL11">
            <v>637.96897268300006</v>
          </cell>
          <cell r="DM11">
            <v>2530.0843840180005</v>
          </cell>
          <cell r="DN11">
            <v>31.266156783</v>
          </cell>
          <cell r="DO11">
            <v>422.20736593099997</v>
          </cell>
          <cell r="DP11">
            <v>288.90421277000002</v>
          </cell>
          <cell r="DQ11">
            <v>3564.3893840619999</v>
          </cell>
          <cell r="DR11">
            <v>608.15589053400004</v>
          </cell>
          <cell r="DS11">
            <v>733.32495948099995</v>
          </cell>
          <cell r="DT11">
            <v>4.2785678420000002</v>
          </cell>
          <cell r="DU11">
            <v>561.47066344399991</v>
          </cell>
          <cell r="DV11">
            <v>526.296762887</v>
          </cell>
          <cell r="DW11">
            <v>1399.5570058130002</v>
          </cell>
          <cell r="DX11">
            <v>2084.122362008</v>
          </cell>
          <cell r="DY11">
            <v>4712.1712278630002</v>
          </cell>
          <cell r="DZ11">
            <v>158.77407049499999</v>
          </cell>
          <cell r="EA11">
            <v>786.50696421600003</v>
          </cell>
          <cell r="EB11">
            <v>73.596752870000003</v>
          </cell>
          <cell r="EC11">
            <v>841.68303910700001</v>
          </cell>
          <cell r="ED11">
            <v>2.6000000000000002E-2</v>
          </cell>
          <cell r="EE11">
            <v>45.084313809999998</v>
          </cell>
        </row>
        <row r="12">
          <cell r="A12">
            <v>46023</v>
          </cell>
          <cell r="C12">
            <v>0</v>
          </cell>
          <cell r="E12">
            <v>5.094265</v>
          </cell>
          <cell r="F12">
            <v>0</v>
          </cell>
          <cell r="K12">
            <v>6.3</v>
          </cell>
          <cell r="N12">
            <v>6.3</v>
          </cell>
          <cell r="P12">
            <v>0</v>
          </cell>
          <cell r="Q12">
            <v>0</v>
          </cell>
          <cell r="R12">
            <v>0</v>
          </cell>
          <cell r="T12">
            <v>0</v>
          </cell>
          <cell r="U12">
            <v>6.4494119999999997</v>
          </cell>
          <cell r="X12">
            <v>0</v>
          </cell>
          <cell r="Y12">
            <v>13.957514</v>
          </cell>
          <cell r="Z12">
            <v>20.183875</v>
          </cell>
          <cell r="AA12">
            <v>21.993424000000001</v>
          </cell>
          <cell r="AC12">
            <v>0</v>
          </cell>
          <cell r="AE12">
            <v>0</v>
          </cell>
          <cell r="AG12">
            <v>0</v>
          </cell>
          <cell r="AH12">
            <v>0</v>
          </cell>
          <cell r="AI12">
            <v>0</v>
          </cell>
          <cell r="AJ12">
            <v>0</v>
          </cell>
          <cell r="AK12">
            <v>3.4049990000000001</v>
          </cell>
          <cell r="AL12">
            <v>0</v>
          </cell>
          <cell r="AM12">
            <v>3.6800069999999998</v>
          </cell>
          <cell r="AN12">
            <v>0.51226700000000003</v>
          </cell>
          <cell r="AO12">
            <v>0</v>
          </cell>
          <cell r="AP12">
            <v>1.959803</v>
          </cell>
          <cell r="AQ12">
            <v>3.0059130000000001</v>
          </cell>
          <cell r="AR12">
            <v>0.81909100000000001</v>
          </cell>
          <cell r="AS12">
            <v>3.3013819999999998</v>
          </cell>
          <cell r="AU12">
            <v>3.2230129999999999</v>
          </cell>
          <cell r="AW12">
            <v>2.928353</v>
          </cell>
          <cell r="AX12">
            <v>2.8543370000000001</v>
          </cell>
          <cell r="BC12">
            <v>0</v>
          </cell>
          <cell r="BF12">
            <v>3.5838239999999999</v>
          </cell>
          <cell r="BH12">
            <v>3.525318</v>
          </cell>
          <cell r="BI12">
            <v>3.624943</v>
          </cell>
          <cell r="BJ12">
            <v>3.267741</v>
          </cell>
          <cell r="BL12">
            <v>0</v>
          </cell>
          <cell r="BM12">
            <v>4.8588509999999996</v>
          </cell>
          <cell r="BP12">
            <v>0</v>
          </cell>
          <cell r="BQ12">
            <v>13.934647</v>
          </cell>
          <cell r="BR12">
            <v>10.685544999999999</v>
          </cell>
          <cell r="BS12">
            <v>17.820447000000001</v>
          </cell>
          <cell r="BU12">
            <v>0</v>
          </cell>
          <cell r="BW12">
            <v>0</v>
          </cell>
          <cell r="BY12">
            <v>7.4087959999999997</v>
          </cell>
          <cell r="BZ12">
            <v>0</v>
          </cell>
          <cell r="CA12">
            <v>3.7279580000000001</v>
          </cell>
          <cell r="CB12">
            <v>0</v>
          </cell>
          <cell r="CC12">
            <v>1.5348269999999999</v>
          </cell>
          <cell r="CD12">
            <v>3.3764620000000001</v>
          </cell>
          <cell r="CE12">
            <v>2.1104259999999999</v>
          </cell>
          <cell r="CF12">
            <v>0.42098099999999999</v>
          </cell>
          <cell r="CG12">
            <v>2.4221409999999999</v>
          </cell>
          <cell r="CH12">
            <v>1.206599</v>
          </cell>
          <cell r="CI12">
            <v>2.5654159999999999</v>
          </cell>
          <cell r="CJ12">
            <v>1.017995</v>
          </cell>
          <cell r="CK12">
            <v>1.5221070000000001</v>
          </cell>
          <cell r="CN12">
            <v>5832.8087119259999</v>
          </cell>
          <cell r="CO12">
            <v>29471.421811923003</v>
          </cell>
          <cell r="CP12">
            <v>584.93026616999998</v>
          </cell>
          <cell r="CQ12">
            <v>4719.126701745</v>
          </cell>
          <cell r="CR12">
            <v>154.672525412</v>
          </cell>
          <cell r="CS12">
            <v>1038.4164108330001</v>
          </cell>
          <cell r="CT12">
            <v>10.255049999999999</v>
          </cell>
          <cell r="CU12">
            <v>135.483305487</v>
          </cell>
          <cell r="CV12">
            <v>39.350553683999998</v>
          </cell>
          <cell r="CW12">
            <v>695.92053694799995</v>
          </cell>
          <cell r="CX12">
            <v>19.058499999999999</v>
          </cell>
          <cell r="CY12">
            <v>166.325102302</v>
          </cell>
          <cell r="CZ12">
            <v>0</v>
          </cell>
          <cell r="DA12">
            <v>1.571224</v>
          </cell>
          <cell r="DB12">
            <v>0</v>
          </cell>
          <cell r="DC12">
            <v>1.6770890000000001</v>
          </cell>
          <cell r="DD12">
            <v>1.580581587</v>
          </cell>
          <cell r="DE12">
            <v>27.144476067999999</v>
          </cell>
          <cell r="DF12">
            <v>3.7280000000000004E-3</v>
          </cell>
          <cell r="DG12">
            <v>2.9200845009999998</v>
          </cell>
          <cell r="DH12">
            <v>1.2330000000000002E-3</v>
          </cell>
          <cell r="DI12">
            <v>1.165998664</v>
          </cell>
          <cell r="DJ12">
            <v>4.7860622709999996</v>
          </cell>
          <cell r="DK12">
            <v>551.40963377499997</v>
          </cell>
          <cell r="DL12">
            <v>507.52279750000002</v>
          </cell>
          <cell r="DM12">
            <v>2956.8449192840003</v>
          </cell>
          <cell r="DN12">
            <v>29.984296951000001</v>
          </cell>
          <cell r="DO12">
            <v>435.68075380900001</v>
          </cell>
          <cell r="DP12">
            <v>469.28104580400003</v>
          </cell>
          <cell r="DQ12">
            <v>4979.1683025709999</v>
          </cell>
          <cell r="DR12">
            <v>677.12400718800006</v>
          </cell>
          <cell r="DS12">
            <v>683.58304565200001</v>
          </cell>
          <cell r="DT12">
            <v>4.9569636600000004</v>
          </cell>
          <cell r="DU12">
            <v>596.74788341500005</v>
          </cell>
          <cell r="DV12">
            <v>463.158154368</v>
          </cell>
          <cell r="DW12">
            <v>1384.0159537730001</v>
          </cell>
          <cell r="DX12">
            <v>2119.5835149019999</v>
          </cell>
          <cell r="DY12">
            <v>4370.3070874220002</v>
          </cell>
          <cell r="DZ12">
            <v>146.03521231900001</v>
          </cell>
          <cell r="EA12">
            <v>763.12925019499994</v>
          </cell>
          <cell r="EB12">
            <v>34.854815063000004</v>
          </cell>
          <cell r="EC12">
            <v>853.92394319799996</v>
          </cell>
          <cell r="ED12">
            <v>4.2000000000000003E-2</v>
          </cell>
          <cell r="EE12">
            <v>0.10661</v>
          </cell>
        </row>
        <row r="13">
          <cell r="A13">
            <v>45992</v>
          </cell>
          <cell r="C13">
            <v>0</v>
          </cell>
          <cell r="E13">
            <v>5.0544190000000002</v>
          </cell>
          <cell r="F13">
            <v>0</v>
          </cell>
          <cell r="K13">
            <v>6.3</v>
          </cell>
          <cell r="N13">
            <v>6.3442470000000002</v>
          </cell>
          <cell r="P13">
            <v>0</v>
          </cell>
          <cell r="Q13">
            <v>0</v>
          </cell>
          <cell r="R13">
            <v>0</v>
          </cell>
          <cell r="T13">
            <v>0</v>
          </cell>
          <cell r="U13">
            <v>6.4472259999999997</v>
          </cell>
          <cell r="X13">
            <v>0</v>
          </cell>
          <cell r="Y13">
            <v>0</v>
          </cell>
          <cell r="Z13">
            <v>0</v>
          </cell>
          <cell r="AA13">
            <v>22.177406000000001</v>
          </cell>
          <cell r="AC13">
            <v>0</v>
          </cell>
          <cell r="AE13">
            <v>0</v>
          </cell>
          <cell r="AG13">
            <v>0</v>
          </cell>
          <cell r="AH13">
            <v>0</v>
          </cell>
          <cell r="AI13">
            <v>0</v>
          </cell>
          <cell r="AJ13">
            <v>0</v>
          </cell>
          <cell r="AK13">
            <v>3.5941429999999999</v>
          </cell>
          <cell r="AL13">
            <v>0</v>
          </cell>
          <cell r="AM13">
            <v>3.920032</v>
          </cell>
          <cell r="AN13">
            <v>0.52136199999999999</v>
          </cell>
          <cell r="AO13">
            <v>0</v>
          </cell>
          <cell r="AP13">
            <v>1.9095519999999999</v>
          </cell>
          <cell r="AQ13">
            <v>2.8739059999999998</v>
          </cell>
          <cell r="AR13">
            <v>0.85498600000000002</v>
          </cell>
          <cell r="AS13">
            <v>3.6860879999999998</v>
          </cell>
          <cell r="AU13">
            <v>3.0975199999999998</v>
          </cell>
          <cell r="AW13">
            <v>2.8929499999999999</v>
          </cell>
          <cell r="AX13">
            <v>2.8592270000000002</v>
          </cell>
          <cell r="BC13">
            <v>0</v>
          </cell>
          <cell r="BF13">
            <v>3.6813500000000001</v>
          </cell>
          <cell r="BH13">
            <v>3.5436390000000002</v>
          </cell>
          <cell r="BI13">
            <v>3.587351</v>
          </cell>
          <cell r="BJ13">
            <v>3.4588920000000001</v>
          </cell>
          <cell r="BL13">
            <v>4.2230749999999997</v>
          </cell>
          <cell r="BM13">
            <v>4.9053500000000003</v>
          </cell>
          <cell r="BP13">
            <v>0</v>
          </cell>
          <cell r="BQ13">
            <v>13.484699000000001</v>
          </cell>
          <cell r="BR13">
            <v>11.657952999999999</v>
          </cell>
          <cell r="BS13">
            <v>18.028106999999999</v>
          </cell>
          <cell r="BU13">
            <v>0</v>
          </cell>
          <cell r="BW13">
            <v>0</v>
          </cell>
          <cell r="BY13">
            <v>0</v>
          </cell>
          <cell r="BZ13">
            <v>0</v>
          </cell>
          <cell r="CA13">
            <v>3.8175859999999999</v>
          </cell>
          <cell r="CB13">
            <v>0</v>
          </cell>
          <cell r="CC13">
            <v>1.3984160000000001</v>
          </cell>
          <cell r="CD13">
            <v>3.2578179999999999</v>
          </cell>
          <cell r="CE13">
            <v>2.0084580000000001</v>
          </cell>
          <cell r="CF13">
            <v>0.41203000000000001</v>
          </cell>
          <cell r="CG13">
            <v>2.42204</v>
          </cell>
          <cell r="CH13">
            <v>1.186588</v>
          </cell>
          <cell r="CI13">
            <v>2.5499900000000002</v>
          </cell>
          <cell r="CJ13">
            <v>0.988062</v>
          </cell>
          <cell r="CK13">
            <v>1.4576260000000001</v>
          </cell>
          <cell r="CN13">
            <v>6813.0214680030003</v>
          </cell>
          <cell r="CO13">
            <v>35278.965239575002</v>
          </cell>
          <cell r="CP13">
            <v>549.74744016500006</v>
          </cell>
          <cell r="CQ13">
            <v>4732.8598697060006</v>
          </cell>
          <cell r="CR13">
            <v>171.48184905700001</v>
          </cell>
          <cell r="CS13">
            <v>1209.8107583250001</v>
          </cell>
          <cell r="CT13">
            <v>0</v>
          </cell>
          <cell r="CU13">
            <v>109.83196813799999</v>
          </cell>
          <cell r="CV13">
            <v>52.942201447999999</v>
          </cell>
          <cell r="CW13">
            <v>687.86428885500004</v>
          </cell>
          <cell r="CX13">
            <v>30.068550736000002</v>
          </cell>
          <cell r="CY13">
            <v>155.022864207</v>
          </cell>
          <cell r="CZ13">
            <v>4.4426200360000001</v>
          </cell>
          <cell r="DA13">
            <v>1.1961030000000001</v>
          </cell>
          <cell r="DB13">
            <v>1.0038945320000001</v>
          </cell>
          <cell r="DC13">
            <v>4.9480310000000003</v>
          </cell>
          <cell r="DD13">
            <v>7.9360000000000003E-3</v>
          </cell>
          <cell r="DE13">
            <v>14.886374223999999</v>
          </cell>
          <cell r="DF13">
            <v>6.6140000000000001E-3</v>
          </cell>
          <cell r="DG13">
            <v>1.90295243</v>
          </cell>
          <cell r="DH13">
            <v>0</v>
          </cell>
          <cell r="DI13">
            <v>25.101365529999999</v>
          </cell>
          <cell r="DJ13">
            <v>76.433235757999995</v>
          </cell>
          <cell r="DK13">
            <v>686.622540845</v>
          </cell>
          <cell r="DL13">
            <v>830.11357840300002</v>
          </cell>
          <cell r="DM13">
            <v>3403.2702839049998</v>
          </cell>
          <cell r="DN13">
            <v>22.758367546000002</v>
          </cell>
          <cell r="DO13">
            <v>357.45243144</v>
          </cell>
          <cell r="DP13">
            <v>954.77240132500003</v>
          </cell>
          <cell r="DQ13">
            <v>8450.8017852240009</v>
          </cell>
          <cell r="DR13">
            <v>831.29045206399996</v>
          </cell>
          <cell r="DS13">
            <v>895.96130726699994</v>
          </cell>
          <cell r="DT13">
            <v>23.644442296000001</v>
          </cell>
          <cell r="DU13">
            <v>981.817871771</v>
          </cell>
          <cell r="DV13">
            <v>441.39598425200001</v>
          </cell>
          <cell r="DW13">
            <v>1454.955858756</v>
          </cell>
          <cell r="DX13">
            <v>2166.0403509889998</v>
          </cell>
          <cell r="DY13">
            <v>4961.6021461540004</v>
          </cell>
          <cell r="DZ13">
            <v>122.800875488</v>
          </cell>
          <cell r="EA13">
            <v>825.81490765499996</v>
          </cell>
          <cell r="EB13">
            <v>8.7415155680000005</v>
          </cell>
          <cell r="EC13">
            <v>995.779482788</v>
          </cell>
          <cell r="ED13">
            <v>6.651E-2</v>
          </cell>
          <cell r="EE13">
            <v>0.20305500000000001</v>
          </cell>
        </row>
        <row r="14">
          <cell r="A14">
            <v>45962</v>
          </cell>
          <cell r="C14">
            <v>0</v>
          </cell>
          <cell r="E14">
            <v>4.9472639999999997</v>
          </cell>
          <cell r="F14">
            <v>0</v>
          </cell>
          <cell r="K14">
            <v>6.3</v>
          </cell>
          <cell r="N14">
            <v>6.3015109999999996</v>
          </cell>
          <cell r="P14">
            <v>0</v>
          </cell>
          <cell r="Q14">
            <v>0</v>
          </cell>
          <cell r="R14">
            <v>0</v>
          </cell>
          <cell r="T14">
            <v>0</v>
          </cell>
          <cell r="U14">
            <v>6.4450190000000003</v>
          </cell>
          <cell r="X14">
            <v>0</v>
          </cell>
          <cell r="Y14">
            <v>0</v>
          </cell>
          <cell r="Z14">
            <v>0</v>
          </cell>
          <cell r="AA14">
            <v>28.922789000000002</v>
          </cell>
          <cell r="AC14">
            <v>0</v>
          </cell>
          <cell r="AE14">
            <v>0</v>
          </cell>
          <cell r="AG14">
            <v>0</v>
          </cell>
          <cell r="AH14">
            <v>0</v>
          </cell>
          <cell r="AI14">
            <v>0</v>
          </cell>
          <cell r="AJ14">
            <v>0</v>
          </cell>
          <cell r="AK14">
            <v>4.5748430000000004</v>
          </cell>
          <cell r="AL14">
            <v>0</v>
          </cell>
          <cell r="AM14">
            <v>4.8126480000000003</v>
          </cell>
          <cell r="AN14">
            <v>0.51160600000000001</v>
          </cell>
          <cell r="AO14">
            <v>0</v>
          </cell>
          <cell r="AP14">
            <v>1.9718020000000001</v>
          </cell>
          <cell r="AQ14">
            <v>3.0146350000000002</v>
          </cell>
          <cell r="AR14">
            <v>0.90536799999999995</v>
          </cell>
          <cell r="AS14">
            <v>3.8302209999999999</v>
          </cell>
          <cell r="AU14">
            <v>3.064279</v>
          </cell>
          <cell r="AW14">
            <v>2.9378139999999999</v>
          </cell>
          <cell r="AX14">
            <v>2.859162</v>
          </cell>
          <cell r="BC14">
            <v>0</v>
          </cell>
          <cell r="BF14">
            <v>3.9439709999999999</v>
          </cell>
          <cell r="BH14">
            <v>3.5460829999999999</v>
          </cell>
          <cell r="BI14">
            <v>3.5999989999999999</v>
          </cell>
          <cell r="BJ14">
            <v>3.449805</v>
          </cell>
          <cell r="BL14">
            <v>3.3842650000000001</v>
          </cell>
          <cell r="BM14">
            <v>4.8895770000000001</v>
          </cell>
          <cell r="BP14">
            <v>10.162105</v>
          </cell>
          <cell r="BQ14">
            <v>12.073385</v>
          </cell>
          <cell r="BR14">
            <v>12.525639</v>
          </cell>
          <cell r="BS14">
            <v>20.528701000000002</v>
          </cell>
          <cell r="BU14">
            <v>0</v>
          </cell>
          <cell r="BW14">
            <v>0</v>
          </cell>
          <cell r="BY14">
            <v>0</v>
          </cell>
          <cell r="BZ14">
            <v>3.575488</v>
          </cell>
          <cell r="CA14">
            <v>3.853059</v>
          </cell>
          <cell r="CB14">
            <v>0</v>
          </cell>
          <cell r="CC14">
            <v>1.453452</v>
          </cell>
          <cell r="CD14">
            <v>0</v>
          </cell>
          <cell r="CE14">
            <v>2.1738</v>
          </cell>
          <cell r="CF14">
            <v>0.40637600000000001</v>
          </cell>
          <cell r="CG14">
            <v>2.4199830000000002</v>
          </cell>
          <cell r="CH14">
            <v>1.1807890000000001</v>
          </cell>
          <cell r="CI14">
            <v>2.5450469999999998</v>
          </cell>
          <cell r="CJ14">
            <v>0.93825700000000001</v>
          </cell>
          <cell r="CK14">
            <v>1.2209620000000001</v>
          </cell>
          <cell r="CN14">
            <v>5357.1966013740002</v>
          </cell>
          <cell r="CO14">
            <v>28006.996570255</v>
          </cell>
          <cell r="CP14">
            <v>539.31679233600005</v>
          </cell>
          <cell r="CQ14">
            <v>4341.4458758780002</v>
          </cell>
          <cell r="CR14">
            <v>196.86807991399999</v>
          </cell>
          <cell r="CS14">
            <v>1071.3176555310001</v>
          </cell>
          <cell r="CT14">
            <v>1.632533222</v>
          </cell>
          <cell r="CU14">
            <v>94.99169160000001</v>
          </cell>
          <cell r="CV14">
            <v>45.202838292000003</v>
          </cell>
          <cell r="CW14">
            <v>582.13618729000007</v>
          </cell>
          <cell r="CX14">
            <v>53.041819467000003</v>
          </cell>
          <cell r="CY14">
            <v>121.46520369300001</v>
          </cell>
          <cell r="CZ14">
            <v>6.6200000000000005E-4</v>
          </cell>
          <cell r="DA14">
            <v>0.96721032200000001</v>
          </cell>
          <cell r="DB14">
            <v>0</v>
          </cell>
          <cell r="DC14">
            <v>4.3138136039999999</v>
          </cell>
          <cell r="DD14">
            <v>1.1262961820000001</v>
          </cell>
          <cell r="DE14">
            <v>3.6723960000000004</v>
          </cell>
          <cell r="DF14">
            <v>7.7740000000000005E-3</v>
          </cell>
          <cell r="DG14">
            <v>4.8029594160000002</v>
          </cell>
          <cell r="DH14">
            <v>2.24E-4</v>
          </cell>
          <cell r="DI14">
            <v>157.36382528200002</v>
          </cell>
          <cell r="DJ14">
            <v>246.186805789</v>
          </cell>
          <cell r="DK14">
            <v>1643.7362018430001</v>
          </cell>
          <cell r="DL14">
            <v>418.14785521800002</v>
          </cell>
          <cell r="DM14">
            <v>2329.2992945870001</v>
          </cell>
          <cell r="DN14">
            <v>19.297772443000003</v>
          </cell>
          <cell r="DO14">
            <v>284.63549441399999</v>
          </cell>
          <cell r="DP14">
            <v>319.40119377200006</v>
          </cell>
          <cell r="DQ14">
            <v>4724.033082125</v>
          </cell>
          <cell r="DR14">
            <v>584.24030145899997</v>
          </cell>
          <cell r="DS14">
            <v>722.40179179400002</v>
          </cell>
          <cell r="DT14">
            <v>5.7496619739999995</v>
          </cell>
          <cell r="DU14">
            <v>442.553845239</v>
          </cell>
          <cell r="DV14">
            <v>287.85307685100003</v>
          </cell>
          <cell r="DW14">
            <v>1253.2866121540001</v>
          </cell>
          <cell r="DX14">
            <v>1941.9243874230001</v>
          </cell>
          <cell r="DY14">
            <v>4273.8652071319993</v>
          </cell>
          <cell r="DZ14">
            <v>90.77756603200001</v>
          </cell>
          <cell r="EA14">
            <v>704.20684812500008</v>
          </cell>
          <cell r="EB14">
            <v>48.259723722000004</v>
          </cell>
          <cell r="EC14">
            <v>848.23014068299995</v>
          </cell>
          <cell r="ED14">
            <v>18.310365328</v>
          </cell>
          <cell r="EE14">
            <v>29.554919409</v>
          </cell>
        </row>
        <row r="15">
          <cell r="A15">
            <v>45931</v>
          </cell>
          <cell r="C15">
            <v>0</v>
          </cell>
          <cell r="E15">
            <v>4.8564489999999996</v>
          </cell>
          <cell r="F15">
            <v>0</v>
          </cell>
          <cell r="K15">
            <v>0</v>
          </cell>
          <cell r="N15">
            <v>6.1650020000000003</v>
          </cell>
          <cell r="P15">
            <v>0</v>
          </cell>
          <cell r="Q15">
            <v>0</v>
          </cell>
          <cell r="R15">
            <v>0</v>
          </cell>
          <cell r="T15">
            <v>0</v>
          </cell>
          <cell r="U15">
            <v>6.4298489999999999</v>
          </cell>
          <cell r="X15">
            <v>0</v>
          </cell>
          <cell r="Y15">
            <v>0</v>
          </cell>
          <cell r="Z15">
            <v>0</v>
          </cell>
          <cell r="AA15">
            <v>29.097542000000001</v>
          </cell>
          <cell r="AC15">
            <v>0</v>
          </cell>
          <cell r="AE15">
            <v>0</v>
          </cell>
          <cell r="AG15">
            <v>0</v>
          </cell>
          <cell r="AH15">
            <v>0</v>
          </cell>
          <cell r="AI15">
            <v>0</v>
          </cell>
          <cell r="AJ15">
            <v>0</v>
          </cell>
          <cell r="AK15">
            <v>4.9381519999999997</v>
          </cell>
          <cell r="AL15">
            <v>0</v>
          </cell>
          <cell r="AM15">
            <v>4.9450209999999997</v>
          </cell>
          <cell r="AN15">
            <v>0.66457599999999994</v>
          </cell>
          <cell r="AO15">
            <v>0</v>
          </cell>
          <cell r="AP15">
            <v>1.9706630000000001</v>
          </cell>
          <cell r="AQ15">
            <v>2.9446159999999999</v>
          </cell>
          <cell r="AR15">
            <v>0.85198499999999999</v>
          </cell>
          <cell r="AS15">
            <v>3.4262320000000002</v>
          </cell>
          <cell r="AU15">
            <v>3.2951199999999998</v>
          </cell>
          <cell r="AW15">
            <v>2.8996659999999999</v>
          </cell>
          <cell r="AX15">
            <v>2.8557700000000001</v>
          </cell>
          <cell r="BC15">
            <v>0</v>
          </cell>
          <cell r="BF15">
            <v>4.1611779999999996</v>
          </cell>
          <cell r="BH15">
            <v>3.3058689999999999</v>
          </cell>
          <cell r="BI15">
            <v>3.6</v>
          </cell>
          <cell r="BJ15">
            <v>3.5980599999999998</v>
          </cell>
          <cell r="BL15">
            <v>3.6441210000000002</v>
          </cell>
          <cell r="BM15">
            <v>4.9428489999999998</v>
          </cell>
          <cell r="BP15">
            <v>10.146333</v>
          </cell>
          <cell r="BQ15">
            <v>10.368904000000001</v>
          </cell>
          <cell r="BR15">
            <v>14.999101</v>
          </cell>
          <cell r="BS15">
            <v>21.876954000000001</v>
          </cell>
          <cell r="BU15">
            <v>0</v>
          </cell>
          <cell r="BW15">
            <v>0</v>
          </cell>
          <cell r="BY15">
            <v>3.0305469999999999</v>
          </cell>
          <cell r="BZ15">
            <v>3.8399130000000001</v>
          </cell>
          <cell r="CA15">
            <v>3.554608</v>
          </cell>
          <cell r="CB15">
            <v>0</v>
          </cell>
          <cell r="CC15">
            <v>1.7102619999999999</v>
          </cell>
          <cell r="CD15">
            <v>0</v>
          </cell>
          <cell r="CE15">
            <v>2.674229</v>
          </cell>
          <cell r="CF15">
            <v>0.406026</v>
          </cell>
          <cell r="CG15">
            <v>2.4269120000000002</v>
          </cell>
          <cell r="CH15">
            <v>1.1828069999999999</v>
          </cell>
          <cell r="CI15">
            <v>2.5462009999999999</v>
          </cell>
          <cell r="CJ15">
            <v>0.94353200000000004</v>
          </cell>
          <cell r="CK15">
            <v>1.3167789999999999</v>
          </cell>
          <cell r="CN15">
            <v>4427.7218866069998</v>
          </cell>
          <cell r="CO15">
            <v>25682.936340516</v>
          </cell>
          <cell r="CP15">
            <v>557.78032379599995</v>
          </cell>
          <cell r="CQ15">
            <v>4117.113228659</v>
          </cell>
          <cell r="CR15">
            <v>172.69389264599999</v>
          </cell>
          <cell r="CS15">
            <v>999.88594147200001</v>
          </cell>
          <cell r="CT15">
            <v>0.783522422</v>
          </cell>
          <cell r="CU15">
            <v>184.08823236500001</v>
          </cell>
          <cell r="CV15">
            <v>39.584295152000003</v>
          </cell>
          <cell r="CW15">
            <v>520.86325915300006</v>
          </cell>
          <cell r="CX15">
            <v>15.456855071</v>
          </cell>
          <cell r="CY15">
            <v>189.02935448000002</v>
          </cell>
          <cell r="CZ15">
            <v>1.3430138030000001</v>
          </cell>
          <cell r="DA15">
            <v>2.5553258830000001</v>
          </cell>
          <cell r="DB15">
            <v>4.7000000000000004E-5</v>
          </cell>
          <cell r="DC15">
            <v>3.0435991150000001</v>
          </cell>
          <cell r="DD15">
            <v>3.0886936420000004</v>
          </cell>
          <cell r="DE15">
            <v>146.392397977</v>
          </cell>
          <cell r="DF15">
            <v>2.942248465</v>
          </cell>
          <cell r="DG15">
            <v>56.606788997000002</v>
          </cell>
          <cell r="DH15">
            <v>1.7086880000000002</v>
          </cell>
          <cell r="DI15">
            <v>510.12468928200002</v>
          </cell>
          <cell r="DJ15">
            <v>338.52644123100004</v>
          </cell>
          <cell r="DK15">
            <v>2750.5944679430004</v>
          </cell>
          <cell r="DL15">
            <v>56.412451730000001</v>
          </cell>
          <cell r="DM15">
            <v>1312.6510615300001</v>
          </cell>
          <cell r="DN15">
            <v>9.2423570000000002</v>
          </cell>
          <cell r="DO15">
            <v>240.45815227200001</v>
          </cell>
          <cell r="DP15">
            <v>65.043354586999996</v>
          </cell>
          <cell r="DQ15">
            <v>2492.990278711</v>
          </cell>
          <cell r="DR15">
            <v>396.074595655</v>
          </cell>
          <cell r="DS15">
            <v>735.45619404600006</v>
          </cell>
          <cell r="DT15">
            <v>1.9167229239999999</v>
          </cell>
          <cell r="DU15">
            <v>410.13484162200001</v>
          </cell>
          <cell r="DV15">
            <v>268.55802091000004</v>
          </cell>
          <cell r="DW15">
            <v>1130.5845044569999</v>
          </cell>
          <cell r="DX15">
            <v>1867.6758977230002</v>
          </cell>
          <cell r="DY15">
            <v>3980.8842069270004</v>
          </cell>
          <cell r="DZ15">
            <v>67.459738646000005</v>
          </cell>
          <cell r="EA15">
            <v>646.30300896200004</v>
          </cell>
          <cell r="EB15">
            <v>103.119564457</v>
          </cell>
          <cell r="EC15">
            <v>584.85027925000009</v>
          </cell>
          <cell r="ED15">
            <v>0.39600000000000002</v>
          </cell>
          <cell r="EE15">
            <v>128.719849555</v>
          </cell>
        </row>
        <row r="16">
          <cell r="A16">
            <v>45901</v>
          </cell>
          <cell r="C16">
            <v>0</v>
          </cell>
          <cell r="E16">
            <v>5.0857599999999996</v>
          </cell>
          <cell r="F16">
            <v>0</v>
          </cell>
          <cell r="K16">
            <v>0</v>
          </cell>
          <cell r="N16">
            <v>6.2746560000000002</v>
          </cell>
          <cell r="P16">
            <v>0</v>
          </cell>
          <cell r="Q16">
            <v>0</v>
          </cell>
          <cell r="R16">
            <v>0</v>
          </cell>
          <cell r="T16">
            <v>0</v>
          </cell>
          <cell r="U16">
            <v>6.2822690000000003</v>
          </cell>
          <cell r="X16">
            <v>0</v>
          </cell>
          <cell r="Y16">
            <v>0</v>
          </cell>
          <cell r="Z16">
            <v>27.450609</v>
          </cell>
          <cell r="AA16">
            <v>29.961749999999999</v>
          </cell>
          <cell r="AC16">
            <v>0</v>
          </cell>
          <cell r="AE16">
            <v>0</v>
          </cell>
          <cell r="AG16">
            <v>6.775671</v>
          </cell>
          <cell r="AH16">
            <v>9.3211809999999993</v>
          </cell>
          <cell r="AI16">
            <v>0</v>
          </cell>
          <cell r="AJ16">
            <v>0</v>
          </cell>
          <cell r="AK16">
            <v>0</v>
          </cell>
          <cell r="AL16">
            <v>0</v>
          </cell>
          <cell r="AM16">
            <v>0</v>
          </cell>
          <cell r="AN16">
            <v>0.67762100000000003</v>
          </cell>
          <cell r="AO16">
            <v>0</v>
          </cell>
          <cell r="AP16">
            <v>1.8720810000000001</v>
          </cell>
          <cell r="AQ16">
            <v>3.0686819999999999</v>
          </cell>
          <cell r="AR16">
            <v>0.87780599999999998</v>
          </cell>
          <cell r="AS16">
            <v>3.5600360000000002</v>
          </cell>
          <cell r="AU16">
            <v>3.204361</v>
          </cell>
          <cell r="AW16">
            <v>2.7679360000000002</v>
          </cell>
          <cell r="AX16">
            <v>2.8705729999999998</v>
          </cell>
          <cell r="BC16">
            <v>0</v>
          </cell>
          <cell r="BF16">
            <v>4.0732400000000002</v>
          </cell>
          <cell r="BH16">
            <v>3.4995340000000001</v>
          </cell>
          <cell r="BI16">
            <v>3.5603690000000001</v>
          </cell>
          <cell r="BJ16">
            <v>0</v>
          </cell>
          <cell r="BL16">
            <v>3.5182410000000002</v>
          </cell>
          <cell r="BM16">
            <v>4.4153349999999998</v>
          </cell>
          <cell r="BP16">
            <v>9.7990200000000005</v>
          </cell>
          <cell r="BQ16">
            <v>9.4263580000000005</v>
          </cell>
          <cell r="BR16">
            <v>15.485234</v>
          </cell>
          <cell r="BS16">
            <v>20.921163</v>
          </cell>
          <cell r="BU16">
            <v>7.3048140000000004</v>
          </cell>
          <cell r="BW16">
            <v>0</v>
          </cell>
          <cell r="BY16">
            <v>3.1271070000000001</v>
          </cell>
          <cell r="BZ16">
            <v>4.5123939999999996</v>
          </cell>
          <cell r="CA16">
            <v>3.9015499999999999</v>
          </cell>
          <cell r="CB16">
            <v>1.3501650000000001</v>
          </cell>
          <cell r="CC16">
            <v>1.805833</v>
          </cell>
          <cell r="CD16">
            <v>0</v>
          </cell>
          <cell r="CE16">
            <v>2.574646</v>
          </cell>
          <cell r="CF16">
            <v>0.43390699999999999</v>
          </cell>
          <cell r="CG16">
            <v>2.4269120000000002</v>
          </cell>
          <cell r="CH16">
            <v>1.2513030000000001</v>
          </cell>
          <cell r="CI16">
            <v>2.5463100000000001</v>
          </cell>
          <cell r="CJ16">
            <v>0.99224299999999999</v>
          </cell>
          <cell r="CK16">
            <v>1.5319309999999999</v>
          </cell>
          <cell r="CN16">
            <v>5774.1565701240006</v>
          </cell>
          <cell r="CO16">
            <v>35229.945523161005</v>
          </cell>
          <cell r="CP16">
            <v>558.02673166499994</v>
          </cell>
          <cell r="CQ16">
            <v>4594.3559332309997</v>
          </cell>
          <cell r="CR16">
            <v>159.018095458</v>
          </cell>
          <cell r="CS16">
            <v>906.33817137999995</v>
          </cell>
          <cell r="CT16">
            <v>2.0009626659999999</v>
          </cell>
          <cell r="CU16">
            <v>564.15969210000003</v>
          </cell>
          <cell r="CV16">
            <v>91.384789128000008</v>
          </cell>
          <cell r="CW16">
            <v>722.59888630900002</v>
          </cell>
          <cell r="CX16">
            <v>26.956507281</v>
          </cell>
          <cell r="CY16">
            <v>314.00092366299998</v>
          </cell>
          <cell r="CZ16">
            <v>18.909173889999998</v>
          </cell>
          <cell r="DA16">
            <v>176.830341387</v>
          </cell>
          <cell r="DB16">
            <v>2.2573747370000001</v>
          </cell>
          <cell r="DC16">
            <v>7.800632469</v>
          </cell>
          <cell r="DD16">
            <v>69.648974184000011</v>
          </cell>
          <cell r="DE16">
            <v>2665.3736991569999</v>
          </cell>
          <cell r="DF16">
            <v>65.400809019999997</v>
          </cell>
          <cell r="DG16">
            <v>1288.398784774</v>
          </cell>
          <cell r="DH16">
            <v>90.871831000000014</v>
          </cell>
          <cell r="DI16">
            <v>1711.78611566</v>
          </cell>
          <cell r="DJ16">
            <v>421.10467182899998</v>
          </cell>
          <cell r="DK16">
            <v>3109.80365489</v>
          </cell>
          <cell r="DL16">
            <v>47.950561368000002</v>
          </cell>
          <cell r="DM16">
            <v>1270.2046792909998</v>
          </cell>
          <cell r="DN16">
            <v>12.431677705</v>
          </cell>
          <cell r="DO16">
            <v>240.93828325699999</v>
          </cell>
          <cell r="DP16">
            <v>6.320501889</v>
          </cell>
          <cell r="DQ16">
            <v>806.3079061489999</v>
          </cell>
          <cell r="DR16">
            <v>356.86655842100004</v>
          </cell>
          <cell r="DS16">
            <v>989.50635677600008</v>
          </cell>
          <cell r="DT16">
            <v>8.6348594930000004</v>
          </cell>
          <cell r="DU16">
            <v>438.37562391800003</v>
          </cell>
          <cell r="DV16">
            <v>410.84123914200001</v>
          </cell>
          <cell r="DW16">
            <v>1479.252678563</v>
          </cell>
          <cell r="DX16">
            <v>2334.25267889</v>
          </cell>
          <cell r="DY16">
            <v>5071.4962180720004</v>
          </cell>
          <cell r="DZ16">
            <v>75.684050249999999</v>
          </cell>
          <cell r="EA16">
            <v>782.79118871799994</v>
          </cell>
          <cell r="EB16">
            <v>88.346255380000002</v>
          </cell>
          <cell r="EC16">
            <v>822.35601651900004</v>
          </cell>
          <cell r="ED16">
            <v>228.246418213</v>
          </cell>
          <cell r="EE16">
            <v>1968.69378764</v>
          </cell>
        </row>
        <row r="17">
          <cell r="A17">
            <v>45870</v>
          </cell>
          <cell r="C17">
            <v>0</v>
          </cell>
          <cell r="E17">
            <v>5.1715030000000004</v>
          </cell>
          <cell r="F17">
            <v>0</v>
          </cell>
          <cell r="K17">
            <v>0</v>
          </cell>
          <cell r="N17">
            <v>6.2405749999999998</v>
          </cell>
          <cell r="P17">
            <v>0</v>
          </cell>
          <cell r="Q17">
            <v>0</v>
          </cell>
          <cell r="R17">
            <v>0</v>
          </cell>
          <cell r="T17">
            <v>0</v>
          </cell>
          <cell r="U17">
            <v>6.3976189999999997</v>
          </cell>
          <cell r="X17">
            <v>0</v>
          </cell>
          <cell r="Y17">
            <v>0</v>
          </cell>
          <cell r="Z17">
            <v>27.746258000000001</v>
          </cell>
          <cell r="AA17">
            <v>31</v>
          </cell>
          <cell r="AC17">
            <v>11.9</v>
          </cell>
          <cell r="AE17">
            <v>0</v>
          </cell>
          <cell r="AG17">
            <v>6.487393</v>
          </cell>
          <cell r="AH17">
            <v>9.7127470000000002</v>
          </cell>
          <cell r="AI17">
            <v>0</v>
          </cell>
          <cell r="AJ17">
            <v>0</v>
          </cell>
          <cell r="AK17">
            <v>0</v>
          </cell>
          <cell r="AL17">
            <v>0</v>
          </cell>
          <cell r="AM17">
            <v>0</v>
          </cell>
          <cell r="AN17">
            <v>0.66219899999999998</v>
          </cell>
          <cell r="AO17">
            <v>0</v>
          </cell>
          <cell r="AP17">
            <v>1.9083600000000001</v>
          </cell>
          <cell r="AQ17">
            <v>3.0685069999999999</v>
          </cell>
          <cell r="AR17">
            <v>0.92728500000000003</v>
          </cell>
          <cell r="AS17">
            <v>3.6990059999999998</v>
          </cell>
          <cell r="AU17">
            <v>3.2697430000000001</v>
          </cell>
          <cell r="AW17">
            <v>2.8483450000000001</v>
          </cell>
          <cell r="AX17">
            <v>2.9030849999999999</v>
          </cell>
          <cell r="BC17">
            <v>0</v>
          </cell>
          <cell r="BF17">
            <v>4.1712350000000002</v>
          </cell>
          <cell r="BH17">
            <v>2.6458219999999999</v>
          </cell>
          <cell r="BI17">
            <v>0</v>
          </cell>
          <cell r="BJ17">
            <v>2.4055019999999998</v>
          </cell>
          <cell r="BL17">
            <v>3.4000810000000001</v>
          </cell>
          <cell r="BM17">
            <v>3.5973830000000002</v>
          </cell>
          <cell r="BP17">
            <v>9.5738350000000008</v>
          </cell>
          <cell r="BQ17">
            <v>8.813072</v>
          </cell>
          <cell r="BR17">
            <v>18.08811</v>
          </cell>
          <cell r="BS17">
            <v>20.279229999999998</v>
          </cell>
          <cell r="BU17">
            <v>7.8091889999999999</v>
          </cell>
          <cell r="BW17">
            <v>12.013392</v>
          </cell>
          <cell r="BY17">
            <v>3.3865370000000001</v>
          </cell>
          <cell r="BZ17">
            <v>4.9792439999999996</v>
          </cell>
          <cell r="CA17">
            <v>4.1850639999999997</v>
          </cell>
          <cell r="CB17">
            <v>1.4026149999999999</v>
          </cell>
          <cell r="CC17">
            <v>1.8290869999999999</v>
          </cell>
          <cell r="CD17">
            <v>0</v>
          </cell>
          <cell r="CE17">
            <v>0</v>
          </cell>
          <cell r="CF17">
            <v>0.44279000000000002</v>
          </cell>
          <cell r="CG17">
            <v>2.3846039999999999</v>
          </cell>
          <cell r="CH17">
            <v>1.0991310000000001</v>
          </cell>
          <cell r="CI17">
            <v>2.54636</v>
          </cell>
          <cell r="CJ17">
            <v>1.023077</v>
          </cell>
          <cell r="CK17">
            <v>1.473177</v>
          </cell>
          <cell r="CN17">
            <v>5465.4549715750009</v>
          </cell>
          <cell r="CO17">
            <v>34134.722911407</v>
          </cell>
          <cell r="CP17">
            <v>422.36675734700003</v>
          </cell>
          <cell r="CQ17">
            <v>2985.7180670070002</v>
          </cell>
          <cell r="CR17">
            <v>59.610646189000001</v>
          </cell>
          <cell r="CS17">
            <v>357.13837809400002</v>
          </cell>
          <cell r="CT17">
            <v>5.5083638940000004</v>
          </cell>
          <cell r="CU17">
            <v>814.980786631</v>
          </cell>
          <cell r="CV17">
            <v>119.673533656</v>
          </cell>
          <cell r="CW17">
            <v>826.38367912700005</v>
          </cell>
          <cell r="CX17">
            <v>33.189029260000005</v>
          </cell>
          <cell r="CY17">
            <v>389.473419186</v>
          </cell>
          <cell r="CZ17">
            <v>148.101483911</v>
          </cell>
          <cell r="DA17">
            <v>1217.7257659290001</v>
          </cell>
          <cell r="DB17">
            <v>7.2337948120000002</v>
          </cell>
          <cell r="DC17">
            <v>273.67345485999999</v>
          </cell>
          <cell r="DD17">
            <v>226.47187835700001</v>
          </cell>
          <cell r="DE17">
            <v>3136.4619524420004</v>
          </cell>
          <cell r="DF17">
            <v>96.956588719999999</v>
          </cell>
          <cell r="DG17">
            <v>1735.9878557060001</v>
          </cell>
          <cell r="DH17">
            <v>64.522366700000006</v>
          </cell>
          <cell r="DI17">
            <v>935.42328486600002</v>
          </cell>
          <cell r="DJ17">
            <v>189.68180421700001</v>
          </cell>
          <cell r="DK17">
            <v>1835.2574669349999</v>
          </cell>
          <cell r="DL17">
            <v>18.602056100999999</v>
          </cell>
          <cell r="DM17">
            <v>818.7886580600001</v>
          </cell>
          <cell r="DN17">
            <v>10.642954774</v>
          </cell>
          <cell r="DO17">
            <v>173.65292690200002</v>
          </cell>
          <cell r="DP17">
            <v>4.8295325789999994</v>
          </cell>
          <cell r="DQ17">
            <v>129.38525132000001</v>
          </cell>
          <cell r="DR17">
            <v>418.31328999700003</v>
          </cell>
          <cell r="DS17">
            <v>814.56730211399997</v>
          </cell>
          <cell r="DT17">
            <v>2.6608828390000001</v>
          </cell>
          <cell r="DU17">
            <v>377.41896799300002</v>
          </cell>
          <cell r="DV17">
            <v>359.75803641200002</v>
          </cell>
          <cell r="DW17">
            <v>1296.308457394</v>
          </cell>
          <cell r="DX17">
            <v>1653.0213509559999</v>
          </cell>
          <cell r="DY17">
            <v>3707.3757609390004</v>
          </cell>
          <cell r="DZ17">
            <v>57.169848131999998</v>
          </cell>
          <cell r="EA17">
            <v>507.203297835</v>
          </cell>
          <cell r="EB17">
            <v>15.692654496999999</v>
          </cell>
          <cell r="EC17">
            <v>685.34552113799998</v>
          </cell>
          <cell r="ED17">
            <v>946.94643163400008</v>
          </cell>
          <cell r="EE17">
            <v>5799.8181059400004</v>
          </cell>
        </row>
        <row r="18">
          <cell r="A18">
            <v>45839</v>
          </cell>
          <cell r="C18">
            <v>0</v>
          </cell>
          <cell r="E18">
            <v>5.1359669999999999</v>
          </cell>
          <cell r="F18">
            <v>0</v>
          </cell>
          <cell r="K18">
            <v>0</v>
          </cell>
          <cell r="N18">
            <v>6.3024110000000002</v>
          </cell>
          <cell r="P18">
            <v>0</v>
          </cell>
          <cell r="Q18">
            <v>0</v>
          </cell>
          <cell r="R18">
            <v>0</v>
          </cell>
          <cell r="T18">
            <v>0</v>
          </cell>
          <cell r="U18">
            <v>6.6201689999999997</v>
          </cell>
          <cell r="X18">
            <v>0</v>
          </cell>
          <cell r="Y18">
            <v>0</v>
          </cell>
          <cell r="Z18">
            <v>26.477419999999999</v>
          </cell>
          <cell r="AA18">
            <v>31</v>
          </cell>
          <cell r="AC18">
            <v>12.188606</v>
          </cell>
          <cell r="AE18">
            <v>15.958205</v>
          </cell>
          <cell r="AG18">
            <v>6.8729180000000003</v>
          </cell>
          <cell r="AH18">
            <v>9.7948819999999994</v>
          </cell>
          <cell r="AI18">
            <v>0</v>
          </cell>
          <cell r="AJ18">
            <v>0</v>
          </cell>
          <cell r="AK18">
            <v>2.3285279999999999</v>
          </cell>
          <cell r="AL18">
            <v>0</v>
          </cell>
          <cell r="AM18">
            <v>0</v>
          </cell>
          <cell r="AN18">
            <v>0.51926099999999997</v>
          </cell>
          <cell r="AO18">
            <v>0</v>
          </cell>
          <cell r="AP18">
            <v>1.8563130000000001</v>
          </cell>
          <cell r="AQ18">
            <v>3.067272</v>
          </cell>
          <cell r="AR18">
            <v>0.95591099999999996</v>
          </cell>
          <cell r="AS18">
            <v>0</v>
          </cell>
          <cell r="AU18">
            <v>3.115558</v>
          </cell>
          <cell r="AW18">
            <v>2.9454859999999998</v>
          </cell>
          <cell r="AX18">
            <v>2.9761669999999998</v>
          </cell>
          <cell r="BC18">
            <v>0</v>
          </cell>
          <cell r="BF18">
            <v>4.2608769999999998</v>
          </cell>
          <cell r="BH18">
            <v>2.713552</v>
          </cell>
          <cell r="BI18">
            <v>0</v>
          </cell>
          <cell r="BJ18">
            <v>2.618471</v>
          </cell>
          <cell r="BL18">
            <v>3.692488</v>
          </cell>
          <cell r="BM18">
            <v>4.1961029999999999</v>
          </cell>
          <cell r="BP18">
            <v>9.2279529999999994</v>
          </cell>
          <cell r="BQ18">
            <v>8.8185380000000002</v>
          </cell>
          <cell r="BR18">
            <v>18.467760999999999</v>
          </cell>
          <cell r="BS18">
            <v>19.507421999999998</v>
          </cell>
          <cell r="BU18">
            <v>7.9681930000000003</v>
          </cell>
          <cell r="BW18">
            <v>11.061030000000001</v>
          </cell>
          <cell r="BY18">
            <v>3.7475990000000001</v>
          </cell>
          <cell r="BZ18">
            <v>5.4189379999999998</v>
          </cell>
          <cell r="CA18">
            <v>5.5552700000000002</v>
          </cell>
          <cell r="CB18">
            <v>2.473274</v>
          </cell>
          <cell r="CC18">
            <v>1.65764</v>
          </cell>
          <cell r="CD18">
            <v>0</v>
          </cell>
          <cell r="CE18">
            <v>0</v>
          </cell>
          <cell r="CF18">
            <v>0.429199</v>
          </cell>
          <cell r="CG18">
            <v>2.4173239999999998</v>
          </cell>
          <cell r="CH18">
            <v>1.196631</v>
          </cell>
          <cell r="CI18">
            <v>2.54636</v>
          </cell>
          <cell r="CJ18">
            <v>0.86699400000000004</v>
          </cell>
          <cell r="CK18">
            <v>1.55498</v>
          </cell>
          <cell r="CN18">
            <v>5876.5976768929995</v>
          </cell>
          <cell r="CO18">
            <v>36536.530337065</v>
          </cell>
          <cell r="CP18">
            <v>358.579346767</v>
          </cell>
          <cell r="CQ18">
            <v>2699.2722095660001</v>
          </cell>
          <cell r="CR18">
            <v>22.890703439000003</v>
          </cell>
          <cell r="CS18">
            <v>440.23595087000001</v>
          </cell>
          <cell r="CT18">
            <v>15.665546597000001</v>
          </cell>
          <cell r="CU18">
            <v>1308.7280249330001</v>
          </cell>
          <cell r="CV18">
            <v>175.779193099</v>
          </cell>
          <cell r="CW18">
            <v>700.11745573100006</v>
          </cell>
          <cell r="CX18">
            <v>15.609590647999999</v>
          </cell>
          <cell r="CY18">
            <v>476.47448911399999</v>
          </cell>
          <cell r="CZ18">
            <v>242.92367304200002</v>
          </cell>
          <cell r="DA18">
            <v>2152.5932199610002</v>
          </cell>
          <cell r="DB18">
            <v>150.84383453800001</v>
          </cell>
          <cell r="DC18">
            <v>1190.89257365</v>
          </cell>
          <cell r="DD18">
            <v>231.48887021200002</v>
          </cell>
          <cell r="DE18">
            <v>2920.4742254060002</v>
          </cell>
          <cell r="DF18">
            <v>121.16814980400001</v>
          </cell>
          <cell r="DG18">
            <v>1663.1305012079999</v>
          </cell>
          <cell r="DH18">
            <v>4.0134002000000004</v>
          </cell>
          <cell r="DI18">
            <v>38.383910537000006</v>
          </cell>
          <cell r="DJ18">
            <v>106.175822235</v>
          </cell>
          <cell r="DK18">
            <v>1126.998925738</v>
          </cell>
          <cell r="DL18">
            <v>61.417036387000003</v>
          </cell>
          <cell r="DM18">
            <v>837.67108531400004</v>
          </cell>
          <cell r="DN18">
            <v>12.091451468999999</v>
          </cell>
          <cell r="DO18">
            <v>196.63276329999999</v>
          </cell>
          <cell r="DP18">
            <v>1.6446198550000002</v>
          </cell>
          <cell r="DQ18">
            <v>16.349813687000001</v>
          </cell>
          <cell r="DR18">
            <v>521.20775984800002</v>
          </cell>
          <cell r="DS18">
            <v>763.477514294</v>
          </cell>
          <cell r="DT18">
            <v>8.70318419</v>
          </cell>
          <cell r="DU18">
            <v>443.99623058099996</v>
          </cell>
          <cell r="DV18">
            <v>325.455360171</v>
          </cell>
          <cell r="DW18">
            <v>1114.736080503</v>
          </cell>
          <cell r="DX18">
            <v>1615.0245671989999</v>
          </cell>
          <cell r="DY18">
            <v>3545.864477655</v>
          </cell>
          <cell r="DZ18">
            <v>50.182467679000005</v>
          </cell>
          <cell r="EA18">
            <v>448.03945209</v>
          </cell>
          <cell r="EB18">
            <v>11.360672732999999</v>
          </cell>
          <cell r="EC18">
            <v>557.906120719</v>
          </cell>
          <cell r="ED18">
            <v>1297.636339809</v>
          </cell>
          <cell r="EE18">
            <v>9167.3822377809993</v>
          </cell>
        </row>
        <row r="19">
          <cell r="A19">
            <v>45809</v>
          </cell>
          <cell r="C19">
            <v>0</v>
          </cell>
          <cell r="E19">
            <v>5.1487309999999997</v>
          </cell>
          <cell r="F19">
            <v>0</v>
          </cell>
          <cell r="K19">
            <v>0</v>
          </cell>
          <cell r="N19">
            <v>6.3232489999999997</v>
          </cell>
          <cell r="P19">
            <v>0</v>
          </cell>
          <cell r="Q19">
            <v>0</v>
          </cell>
          <cell r="R19">
            <v>0</v>
          </cell>
          <cell r="T19">
            <v>0</v>
          </cell>
          <cell r="U19">
            <v>6.8961560000000004</v>
          </cell>
          <cell r="X19">
            <v>17.170223</v>
          </cell>
          <cell r="Y19">
            <v>0</v>
          </cell>
          <cell r="Z19">
            <v>25.559315000000002</v>
          </cell>
          <cell r="AA19">
            <v>25.924779999999998</v>
          </cell>
          <cell r="AC19">
            <v>10.78693</v>
          </cell>
          <cell r="AE19">
            <v>16.243932999999998</v>
          </cell>
          <cell r="AG19">
            <v>8.2760069999999999</v>
          </cell>
          <cell r="AH19">
            <v>0</v>
          </cell>
          <cell r="AI19">
            <v>0</v>
          </cell>
          <cell r="AJ19">
            <v>0</v>
          </cell>
          <cell r="AK19">
            <v>2.3567019999999999</v>
          </cell>
          <cell r="AL19">
            <v>0</v>
          </cell>
          <cell r="AM19">
            <v>0</v>
          </cell>
          <cell r="AN19">
            <v>0.495251</v>
          </cell>
          <cell r="AO19">
            <v>0</v>
          </cell>
          <cell r="AP19">
            <v>1.794295</v>
          </cell>
          <cell r="AQ19">
            <v>3.0686819999999999</v>
          </cell>
          <cell r="AR19">
            <v>0.79103900000000005</v>
          </cell>
          <cell r="AS19">
            <v>3.4676070000000001</v>
          </cell>
          <cell r="AU19">
            <v>3.0671430000000002</v>
          </cell>
          <cell r="AW19">
            <v>2.9358879999999998</v>
          </cell>
          <cell r="AX19">
            <v>3.0164170000000001</v>
          </cell>
          <cell r="BC19">
            <v>0</v>
          </cell>
          <cell r="BF19">
            <v>4.3560410000000003</v>
          </cell>
          <cell r="BH19">
            <v>2.7347290000000002</v>
          </cell>
          <cell r="BI19">
            <v>0</v>
          </cell>
          <cell r="BJ19">
            <v>2.9052509999999998</v>
          </cell>
          <cell r="BL19">
            <v>3.5642119999999999</v>
          </cell>
          <cell r="BM19">
            <v>4.4910040000000002</v>
          </cell>
          <cell r="BP19">
            <v>9.3724919999999994</v>
          </cell>
          <cell r="BQ19">
            <v>9.2289290000000008</v>
          </cell>
          <cell r="BR19">
            <v>12.431627000000001</v>
          </cell>
          <cell r="BS19">
            <v>19.087536</v>
          </cell>
          <cell r="BU19">
            <v>7.1722460000000003</v>
          </cell>
          <cell r="BW19">
            <v>10.304774</v>
          </cell>
          <cell r="BY19">
            <v>4.4824339999999996</v>
          </cell>
          <cell r="BZ19">
            <v>0</v>
          </cell>
          <cell r="CA19">
            <v>3.932763</v>
          </cell>
          <cell r="CB19">
            <v>2.6086740000000002</v>
          </cell>
          <cell r="CC19">
            <v>1.6756930000000001</v>
          </cell>
          <cell r="CD19">
            <v>0</v>
          </cell>
          <cell r="CE19">
            <v>0</v>
          </cell>
          <cell r="CF19">
            <v>0.40325499999999997</v>
          </cell>
          <cell r="CG19">
            <v>2.4269120000000002</v>
          </cell>
          <cell r="CH19">
            <v>1.2668509999999999</v>
          </cell>
          <cell r="CI19">
            <v>2.5474070000000002</v>
          </cell>
          <cell r="CJ19">
            <v>1.026141</v>
          </cell>
          <cell r="CK19">
            <v>1.546505</v>
          </cell>
          <cell r="CN19">
            <v>8520.2904568419999</v>
          </cell>
          <cell r="CO19">
            <v>46794.848555912002</v>
          </cell>
          <cell r="CP19">
            <v>588.77219857400007</v>
          </cell>
          <cell r="CQ19">
            <v>4412.951289484</v>
          </cell>
          <cell r="CR19">
            <v>54.711115785000004</v>
          </cell>
          <cell r="CS19">
            <v>865.03967943599991</v>
          </cell>
          <cell r="CT19">
            <v>242.069660554</v>
          </cell>
          <cell r="CU19">
            <v>3184.515939633</v>
          </cell>
          <cell r="CV19">
            <v>230.261272085</v>
          </cell>
          <cell r="CW19">
            <v>1063.8408555819999</v>
          </cell>
          <cell r="CX19">
            <v>86.920490715000014</v>
          </cell>
          <cell r="CY19">
            <v>445.78731678899999</v>
          </cell>
          <cell r="CZ19">
            <v>346.60138791899999</v>
          </cell>
          <cell r="DA19">
            <v>2355.2886502550004</v>
          </cell>
          <cell r="DB19">
            <v>165.97658407</v>
          </cell>
          <cell r="DC19">
            <v>1366.555087276</v>
          </cell>
          <cell r="DD19">
            <v>287.07879297900001</v>
          </cell>
          <cell r="DE19">
            <v>2826.9516169550002</v>
          </cell>
          <cell r="DF19">
            <v>182.32440309899999</v>
          </cell>
          <cell r="DG19">
            <v>2037.1348146250002</v>
          </cell>
          <cell r="DH19">
            <v>1.8160000000000001E-3</v>
          </cell>
          <cell r="DI19">
            <v>0.33299600000000001</v>
          </cell>
          <cell r="DJ19">
            <v>24.917625564000002</v>
          </cell>
          <cell r="DK19">
            <v>880.53682702200001</v>
          </cell>
          <cell r="DL19">
            <v>224.423281135</v>
          </cell>
          <cell r="DM19">
            <v>1448.822113343</v>
          </cell>
          <cell r="DN19">
            <v>14.879694030000001</v>
          </cell>
          <cell r="DO19">
            <v>231.30184653400002</v>
          </cell>
          <cell r="DP19">
            <v>7.7200000000000005E-2</v>
          </cell>
          <cell r="DQ19">
            <v>8.5237494179999995</v>
          </cell>
          <cell r="DR19">
            <v>915.5674167300001</v>
          </cell>
          <cell r="DS19">
            <v>862.44563160099995</v>
          </cell>
          <cell r="DT19">
            <v>14.516788343</v>
          </cell>
          <cell r="DU19">
            <v>595.27094049800007</v>
          </cell>
          <cell r="DV19">
            <v>463.01942216199996</v>
          </cell>
          <cell r="DW19">
            <v>1540.717687218</v>
          </cell>
          <cell r="DX19">
            <v>2475.7869540020001</v>
          </cell>
          <cell r="DY19">
            <v>5080.7556040390009</v>
          </cell>
          <cell r="DZ19">
            <v>57.490489957999998</v>
          </cell>
          <cell r="EA19">
            <v>674.02155513600007</v>
          </cell>
          <cell r="EB19">
            <v>36.062487623999999</v>
          </cell>
          <cell r="EC19">
            <v>1026.3419192890001</v>
          </cell>
          <cell r="ED19">
            <v>1446.6343884800001</v>
          </cell>
          <cell r="EE19">
            <v>10458.614526147001</v>
          </cell>
        </row>
        <row r="20">
          <cell r="A20">
            <v>45778</v>
          </cell>
          <cell r="C20">
            <v>0</v>
          </cell>
          <cell r="E20">
            <v>5.1463510000000001</v>
          </cell>
          <cell r="F20">
            <v>0</v>
          </cell>
          <cell r="K20">
            <v>6.3</v>
          </cell>
          <cell r="N20">
            <v>6.1371219999999997</v>
          </cell>
          <cell r="P20">
            <v>0</v>
          </cell>
          <cell r="Q20">
            <v>0</v>
          </cell>
          <cell r="R20">
            <v>0</v>
          </cell>
          <cell r="T20">
            <v>0</v>
          </cell>
          <cell r="U20">
            <v>7.0915939999999997</v>
          </cell>
          <cell r="X20">
            <v>0</v>
          </cell>
          <cell r="Y20">
            <v>13.924226000000001</v>
          </cell>
          <cell r="Z20">
            <v>24.536691000000001</v>
          </cell>
          <cell r="AA20">
            <v>19.630652999999999</v>
          </cell>
          <cell r="AC20">
            <v>11.518115999999999</v>
          </cell>
          <cell r="AE20">
            <v>15.457248</v>
          </cell>
          <cell r="AG20">
            <v>9.5099429999999998</v>
          </cell>
          <cell r="AH20">
            <v>0</v>
          </cell>
          <cell r="AI20">
            <v>0</v>
          </cell>
          <cell r="AJ20">
            <v>0</v>
          </cell>
          <cell r="AK20">
            <v>2.3477899999999998</v>
          </cell>
          <cell r="AL20">
            <v>0</v>
          </cell>
          <cell r="AM20">
            <v>0</v>
          </cell>
          <cell r="AN20">
            <v>0.49941000000000002</v>
          </cell>
          <cell r="AO20">
            <v>0</v>
          </cell>
          <cell r="AP20">
            <v>1.927484</v>
          </cell>
          <cell r="AQ20">
            <v>3.0667049999999998</v>
          </cell>
          <cell r="AR20">
            <v>0.91473899999999997</v>
          </cell>
          <cell r="AS20">
            <v>3.3725010000000002</v>
          </cell>
          <cell r="AU20">
            <v>3.2254489999999998</v>
          </cell>
          <cell r="AW20">
            <v>2.859121</v>
          </cell>
          <cell r="AX20">
            <v>3.0159940000000001</v>
          </cell>
          <cell r="BC20">
            <v>0</v>
          </cell>
          <cell r="BF20">
            <v>4.1055910000000004</v>
          </cell>
          <cell r="BH20">
            <v>2.7342689999999998</v>
          </cell>
          <cell r="BI20">
            <v>0</v>
          </cell>
          <cell r="BJ20">
            <v>3.0433569999999999</v>
          </cell>
          <cell r="BL20">
            <v>3.5583670000000001</v>
          </cell>
          <cell r="BM20">
            <v>4.3890909999999996</v>
          </cell>
          <cell r="BP20">
            <v>10.422631000000001</v>
          </cell>
          <cell r="BQ20">
            <v>7.795795</v>
          </cell>
          <cell r="BR20">
            <v>10.729960999999999</v>
          </cell>
          <cell r="BS20">
            <v>14.754979000000001</v>
          </cell>
          <cell r="BU20">
            <v>7.3241290000000001</v>
          </cell>
          <cell r="BW20">
            <v>12.811135</v>
          </cell>
          <cell r="BY20">
            <v>5.4837119999999997</v>
          </cell>
          <cell r="BZ20">
            <v>0</v>
          </cell>
          <cell r="CA20">
            <v>4.1081849999999998</v>
          </cell>
          <cell r="CB20">
            <v>2.6830970000000001</v>
          </cell>
          <cell r="CC20">
            <v>1.702893</v>
          </cell>
          <cell r="CD20">
            <v>0</v>
          </cell>
          <cell r="CE20">
            <v>3.300268</v>
          </cell>
          <cell r="CF20">
            <v>0.403698</v>
          </cell>
          <cell r="CG20">
            <v>2.4309799999999999</v>
          </cell>
          <cell r="CH20">
            <v>1.247657</v>
          </cell>
          <cell r="CI20">
            <v>2.5383179999999999</v>
          </cell>
          <cell r="CJ20">
            <v>1.095092</v>
          </cell>
          <cell r="CK20">
            <v>1.5260039999999999</v>
          </cell>
          <cell r="CN20">
            <v>6198.5528764119999</v>
          </cell>
          <cell r="CO20">
            <v>30371.932158159001</v>
          </cell>
          <cell r="CP20">
            <v>574.90748885100004</v>
          </cell>
          <cell r="CQ20">
            <v>4434.9527792629997</v>
          </cell>
          <cell r="CR20">
            <v>72.672229653000002</v>
          </cell>
          <cell r="CS20">
            <v>1163.696675103</v>
          </cell>
          <cell r="CT20">
            <v>195.63862275000002</v>
          </cell>
          <cell r="CU20">
            <v>2686.8075843560005</v>
          </cell>
          <cell r="CV20">
            <v>173.58926594499999</v>
          </cell>
          <cell r="CW20">
            <v>1118.154138951</v>
          </cell>
          <cell r="CX20">
            <v>125.31758909700001</v>
          </cell>
          <cell r="CY20">
            <v>509.57035703600002</v>
          </cell>
          <cell r="CZ20">
            <v>75.194039488000001</v>
          </cell>
          <cell r="DA20">
            <v>832.28596399900005</v>
          </cell>
          <cell r="DB20">
            <v>19.770636207999999</v>
          </cell>
          <cell r="DC20">
            <v>303.60496229500001</v>
          </cell>
          <cell r="DD20">
            <v>48.137625268000008</v>
          </cell>
          <cell r="DE20">
            <v>892.94478337299995</v>
          </cell>
          <cell r="DF20">
            <v>27.479459462000001</v>
          </cell>
          <cell r="DG20">
            <v>326.11075593999999</v>
          </cell>
          <cell r="DH20">
            <v>0</v>
          </cell>
          <cell r="DI20">
            <v>0.128609</v>
          </cell>
          <cell r="DJ20">
            <v>1.5169999999999999E-3</v>
          </cell>
          <cell r="DK20">
            <v>514.60073473500006</v>
          </cell>
          <cell r="DL20">
            <v>348.89140035399998</v>
          </cell>
          <cell r="DM20">
            <v>1690.879944045</v>
          </cell>
          <cell r="DN20">
            <v>17.523665948999998</v>
          </cell>
          <cell r="DO20">
            <v>250.36297235900003</v>
          </cell>
          <cell r="DP20">
            <v>0.29327700000000001</v>
          </cell>
          <cell r="DQ20">
            <v>205.419438732</v>
          </cell>
          <cell r="DR20">
            <v>736.09650632199998</v>
          </cell>
          <cell r="DS20">
            <v>614.37944464400005</v>
          </cell>
          <cell r="DT20">
            <v>10.791094805</v>
          </cell>
          <cell r="DU20">
            <v>588.511287627</v>
          </cell>
          <cell r="DV20">
            <v>384.49590938400002</v>
          </cell>
          <cell r="DW20">
            <v>1247.5454510750001</v>
          </cell>
          <cell r="DX20">
            <v>2243.653229822</v>
          </cell>
          <cell r="DY20">
            <v>4474.0069165920004</v>
          </cell>
          <cell r="DZ20">
            <v>90.432253301999992</v>
          </cell>
          <cell r="EA20">
            <v>617.52921789700008</v>
          </cell>
          <cell r="EB20">
            <v>40.225789167000002</v>
          </cell>
          <cell r="EC20">
            <v>957.62481151100008</v>
          </cell>
          <cell r="ED20">
            <v>668.58446270100001</v>
          </cell>
          <cell r="EE20">
            <v>3821.9205954979998</v>
          </cell>
        </row>
        <row r="21">
          <cell r="A21">
            <v>45748</v>
          </cell>
          <cell r="C21">
            <v>0</v>
          </cell>
          <cell r="E21">
            <v>5.1860869999999997</v>
          </cell>
          <cell r="F21">
            <v>0</v>
          </cell>
          <cell r="K21">
            <v>5.9816330000000004</v>
          </cell>
          <cell r="N21">
            <v>6.1274179999999996</v>
          </cell>
          <cell r="P21">
            <v>0</v>
          </cell>
          <cell r="Q21">
            <v>0</v>
          </cell>
          <cell r="R21">
            <v>0</v>
          </cell>
          <cell r="T21">
            <v>0</v>
          </cell>
          <cell r="U21">
            <v>6.5458100000000004</v>
          </cell>
          <cell r="X21">
            <v>0</v>
          </cell>
          <cell r="Y21">
            <v>10.988712</v>
          </cell>
          <cell r="Z21">
            <v>24.805040999999999</v>
          </cell>
          <cell r="AA21">
            <v>19.154143999999999</v>
          </cell>
          <cell r="AC21">
            <v>0</v>
          </cell>
          <cell r="AE21">
            <v>0</v>
          </cell>
          <cell r="AG21">
            <v>0</v>
          </cell>
          <cell r="AH21">
            <v>0</v>
          </cell>
          <cell r="AI21">
            <v>0</v>
          </cell>
          <cell r="AJ21">
            <v>0</v>
          </cell>
          <cell r="AK21">
            <v>2.372052</v>
          </cell>
          <cell r="AL21">
            <v>0</v>
          </cell>
          <cell r="AM21">
            <v>4.4988979999999996</v>
          </cell>
          <cell r="AN21">
            <v>0.47543999999999997</v>
          </cell>
          <cell r="AO21">
            <v>0</v>
          </cell>
          <cell r="AP21">
            <v>1.8533059999999999</v>
          </cell>
          <cell r="AQ21">
            <v>3.06664</v>
          </cell>
          <cell r="AR21">
            <v>0.89746099999999995</v>
          </cell>
          <cell r="AS21">
            <v>3.1536550000000001</v>
          </cell>
          <cell r="AU21">
            <v>3.1642700000000001</v>
          </cell>
          <cell r="AW21">
            <v>2.9300220000000001</v>
          </cell>
          <cell r="AX21">
            <v>3.0187020000000002</v>
          </cell>
          <cell r="BC21">
            <v>0</v>
          </cell>
          <cell r="BF21">
            <v>4.2320070000000003</v>
          </cell>
          <cell r="BH21">
            <v>2.8702109999999998</v>
          </cell>
          <cell r="BI21">
            <v>3.363445</v>
          </cell>
          <cell r="BJ21">
            <v>3.035622</v>
          </cell>
          <cell r="BL21">
            <v>3.4768089999999998</v>
          </cell>
          <cell r="BM21">
            <v>4.9314429999999998</v>
          </cell>
          <cell r="BP21">
            <v>0</v>
          </cell>
          <cell r="BQ21">
            <v>7.0767150000000001</v>
          </cell>
          <cell r="BR21">
            <v>10.902208999999999</v>
          </cell>
          <cell r="BS21">
            <v>14.859952</v>
          </cell>
          <cell r="BU21">
            <v>9.7461780000000005</v>
          </cell>
          <cell r="BW21">
            <v>0</v>
          </cell>
          <cell r="BY21">
            <v>6.171055</v>
          </cell>
          <cell r="BZ21">
            <v>0</v>
          </cell>
          <cell r="CA21">
            <v>4.2284199999999998</v>
          </cell>
          <cell r="CB21">
            <v>2.6935060000000002</v>
          </cell>
          <cell r="CC21">
            <v>1.6716279999999999</v>
          </cell>
          <cell r="CD21">
            <v>2.1975259999999999</v>
          </cell>
          <cell r="CE21">
            <v>2.416598</v>
          </cell>
          <cell r="CF21">
            <v>0.40780100000000002</v>
          </cell>
          <cell r="CG21">
            <v>2.4345210000000002</v>
          </cell>
          <cell r="CH21">
            <v>1.2838000000000001</v>
          </cell>
          <cell r="CI21">
            <v>2.5512489999999999</v>
          </cell>
          <cell r="CJ21">
            <v>1.0932539999999999</v>
          </cell>
          <cell r="CK21">
            <v>1.5372889999999999</v>
          </cell>
          <cell r="CN21">
            <v>5830.7455394950002</v>
          </cell>
          <cell r="CO21">
            <v>26333.310814909997</v>
          </cell>
          <cell r="CP21">
            <v>598.83730569199997</v>
          </cell>
          <cell r="CQ21">
            <v>4570.5449057810001</v>
          </cell>
          <cell r="CR21">
            <v>122.848912525</v>
          </cell>
          <cell r="CS21">
            <v>1075.7744474420001</v>
          </cell>
          <cell r="CT21">
            <v>212.400610626</v>
          </cell>
          <cell r="CU21">
            <v>2924.0123417220002</v>
          </cell>
          <cell r="CV21">
            <v>171.02478661499998</v>
          </cell>
          <cell r="CW21">
            <v>772.38161671700004</v>
          </cell>
          <cell r="CX21">
            <v>134.44131192199998</v>
          </cell>
          <cell r="CY21">
            <v>429.57338551200002</v>
          </cell>
          <cell r="CZ21">
            <v>7.8800000000000007E-4</v>
          </cell>
          <cell r="DA21">
            <v>0.43006299999999997</v>
          </cell>
          <cell r="DB21">
            <v>1.4999999999999999E-4</v>
          </cell>
          <cell r="DC21">
            <v>3.1909594220000002</v>
          </cell>
          <cell r="DD21">
            <v>4.2316448470000001</v>
          </cell>
          <cell r="DE21">
            <v>107.021959697</v>
          </cell>
          <cell r="DF21">
            <v>6.7580000000000001E-3</v>
          </cell>
          <cell r="DG21">
            <v>3.6526132280000003</v>
          </cell>
          <cell r="DH21">
            <v>1.4199999999999998E-4</v>
          </cell>
          <cell r="DI21">
            <v>0.11329699999999999</v>
          </cell>
          <cell r="DJ21">
            <v>0.69155622200000011</v>
          </cell>
          <cell r="DK21">
            <v>476.12822286600004</v>
          </cell>
          <cell r="DL21">
            <v>487.78971186400003</v>
          </cell>
          <cell r="DM21">
            <v>1902.113178631</v>
          </cell>
          <cell r="DN21">
            <v>27.484226127000003</v>
          </cell>
          <cell r="DO21">
            <v>312.93435055200001</v>
          </cell>
          <cell r="DP21">
            <v>12.266576459999998</v>
          </cell>
          <cell r="DQ21">
            <v>889.58092005700007</v>
          </cell>
          <cell r="DR21">
            <v>836.8122690240001</v>
          </cell>
          <cell r="DS21">
            <v>601.90333100999999</v>
          </cell>
          <cell r="DT21">
            <v>23.032872539</v>
          </cell>
          <cell r="DU21">
            <v>621.17710391499998</v>
          </cell>
          <cell r="DV21">
            <v>478.96845846400004</v>
          </cell>
          <cell r="DW21">
            <v>1255.648248405</v>
          </cell>
          <cell r="DX21">
            <v>2294.0461823000001</v>
          </cell>
          <cell r="DY21">
            <v>4248.9494022890003</v>
          </cell>
          <cell r="DZ21">
            <v>105.314507627</v>
          </cell>
          <cell r="EA21">
            <v>438.294232669</v>
          </cell>
          <cell r="EB21">
            <v>33.004166697999999</v>
          </cell>
          <cell r="EC21">
            <v>1069.863156222</v>
          </cell>
          <cell r="ED21">
            <v>73.284156569000004</v>
          </cell>
          <cell r="EE21">
            <v>1468.7054163510002</v>
          </cell>
        </row>
        <row r="22">
          <cell r="A22">
            <v>45717</v>
          </cell>
          <cell r="C22">
            <v>0</v>
          </cell>
          <cell r="E22">
            <v>5.2214200000000002</v>
          </cell>
          <cell r="F22">
            <v>0</v>
          </cell>
          <cell r="K22">
            <v>6.2087779999999997</v>
          </cell>
          <cell r="N22">
            <v>6.0794810000000004</v>
          </cell>
          <cell r="P22">
            <v>0</v>
          </cell>
          <cell r="Q22">
            <v>0</v>
          </cell>
          <cell r="R22">
            <v>0</v>
          </cell>
          <cell r="T22">
            <v>0</v>
          </cell>
          <cell r="U22">
            <v>6.5141619999999998</v>
          </cell>
          <cell r="X22">
            <v>0</v>
          </cell>
          <cell r="Y22">
            <v>10.208828</v>
          </cell>
          <cell r="Z22">
            <v>26.125627000000001</v>
          </cell>
          <cell r="AA22">
            <v>21.800204000000001</v>
          </cell>
          <cell r="AC22">
            <v>0</v>
          </cell>
          <cell r="AE22">
            <v>0</v>
          </cell>
          <cell r="AG22">
            <v>0</v>
          </cell>
          <cell r="AH22">
            <v>0</v>
          </cell>
          <cell r="AI22">
            <v>0</v>
          </cell>
          <cell r="AJ22">
            <v>0</v>
          </cell>
          <cell r="AK22">
            <v>2.292678</v>
          </cell>
          <cell r="AL22">
            <v>0</v>
          </cell>
          <cell r="AM22">
            <v>4.0091260000000002</v>
          </cell>
          <cell r="AN22">
            <v>0.47275099999999998</v>
          </cell>
          <cell r="AO22">
            <v>0</v>
          </cell>
          <cell r="AP22">
            <v>1.7456769999999999</v>
          </cell>
          <cell r="AQ22">
            <v>2.9533200000000002</v>
          </cell>
          <cell r="AR22">
            <v>0.91764599999999996</v>
          </cell>
          <cell r="AS22">
            <v>3.1240760000000001</v>
          </cell>
          <cell r="AU22">
            <v>3.0819399999999999</v>
          </cell>
          <cell r="AW22">
            <v>2.646604</v>
          </cell>
          <cell r="AX22">
            <v>2.9895939999999999</v>
          </cell>
          <cell r="BC22">
            <v>0</v>
          </cell>
          <cell r="BF22">
            <v>4.1553139999999997</v>
          </cell>
          <cell r="BH22">
            <v>3.3258299999999998</v>
          </cell>
          <cell r="BI22">
            <v>3.4542700000000002</v>
          </cell>
          <cell r="BJ22">
            <v>3.0378780000000001</v>
          </cell>
          <cell r="BL22">
            <v>0</v>
          </cell>
          <cell r="BM22">
            <v>5.1679320000000004</v>
          </cell>
          <cell r="BP22">
            <v>0</v>
          </cell>
          <cell r="BQ22">
            <v>8.920121</v>
          </cell>
          <cell r="BR22">
            <v>11.808043</v>
          </cell>
          <cell r="BS22">
            <v>15.548657</v>
          </cell>
          <cell r="BU22">
            <v>0</v>
          </cell>
          <cell r="BW22">
            <v>0</v>
          </cell>
          <cell r="BY22">
            <v>4.4746069999999998</v>
          </cell>
          <cell r="BZ22">
            <v>0</v>
          </cell>
          <cell r="CA22">
            <v>4.1502420000000004</v>
          </cell>
          <cell r="CB22">
            <v>3.0238209999999999</v>
          </cell>
          <cell r="CC22">
            <v>1.593877</v>
          </cell>
          <cell r="CD22">
            <v>2.188707</v>
          </cell>
          <cell r="CE22">
            <v>2.169972</v>
          </cell>
          <cell r="CF22">
            <v>0.40284599999999998</v>
          </cell>
          <cell r="CG22">
            <v>2.431292</v>
          </cell>
          <cell r="CH22">
            <v>1.2625120000000001</v>
          </cell>
          <cell r="CI22">
            <v>2.5502980000000002</v>
          </cell>
          <cell r="CJ22">
            <v>1.0549189999999999</v>
          </cell>
          <cell r="CK22">
            <v>1.556424</v>
          </cell>
          <cell r="CN22">
            <v>7791.7446811790005</v>
          </cell>
          <cell r="CO22">
            <v>35311.161041355997</v>
          </cell>
          <cell r="CP22">
            <v>813.07127616799994</v>
          </cell>
          <cell r="CQ22">
            <v>6428.2341462500008</v>
          </cell>
          <cell r="CR22">
            <v>174.19261986100003</v>
          </cell>
          <cell r="CS22">
            <v>1504.1878687819999</v>
          </cell>
          <cell r="CT22">
            <v>186.74933452000002</v>
          </cell>
          <cell r="CU22">
            <v>2329.0009853719998</v>
          </cell>
          <cell r="CV22">
            <v>131.08088381500002</v>
          </cell>
          <cell r="CW22">
            <v>858.28516991099991</v>
          </cell>
          <cell r="CX22">
            <v>100.624248464</v>
          </cell>
          <cell r="CY22">
            <v>282.02677698299999</v>
          </cell>
          <cell r="CZ22">
            <v>5.3999999999999998E-5</v>
          </cell>
          <cell r="DA22">
            <v>1.768318794</v>
          </cell>
          <cell r="DB22">
            <v>2.8299999999999999E-4</v>
          </cell>
          <cell r="DC22">
            <v>3.3508151560000003</v>
          </cell>
          <cell r="DD22">
            <v>5.152621516</v>
          </cell>
          <cell r="DE22">
            <v>181.57787997400001</v>
          </cell>
          <cell r="DF22">
            <v>0.73041974500000006</v>
          </cell>
          <cell r="DG22">
            <v>2.6806513559999998</v>
          </cell>
          <cell r="DH22">
            <v>0</v>
          </cell>
          <cell r="DI22">
            <v>0.24216599999999999</v>
          </cell>
          <cell r="DJ22">
            <v>0.73705600000000004</v>
          </cell>
          <cell r="DK22">
            <v>635.76123401899997</v>
          </cell>
          <cell r="DL22">
            <v>731.14336929299998</v>
          </cell>
          <cell r="DM22">
            <v>3203.7263243220004</v>
          </cell>
          <cell r="DN22">
            <v>37.895896952000001</v>
          </cell>
          <cell r="DO22">
            <v>693.27553560499996</v>
          </cell>
          <cell r="DP22">
            <v>161.54238596800002</v>
          </cell>
          <cell r="DQ22">
            <v>2681.3437725630001</v>
          </cell>
          <cell r="DR22">
            <v>870.04323537699997</v>
          </cell>
          <cell r="DS22">
            <v>804.99777959300002</v>
          </cell>
          <cell r="DT22">
            <v>21.331995216999999</v>
          </cell>
          <cell r="DU22">
            <v>727.47605495500011</v>
          </cell>
          <cell r="DV22">
            <v>585.86929711799996</v>
          </cell>
          <cell r="DW22">
            <v>1792.8330958880001</v>
          </cell>
          <cell r="DX22">
            <v>3167.9602186679999</v>
          </cell>
          <cell r="DY22">
            <v>5653.5112260579999</v>
          </cell>
          <cell r="DZ22">
            <v>174.58853257600001</v>
          </cell>
          <cell r="EA22">
            <v>759.43245764799997</v>
          </cell>
          <cell r="EB22">
            <v>35.807187880999997</v>
          </cell>
          <cell r="EC22">
            <v>1375.7464107009998</v>
          </cell>
          <cell r="ED22">
            <v>90.651653839999994</v>
          </cell>
          <cell r="EE22">
            <v>761.01265553300004</v>
          </cell>
        </row>
        <row r="23">
          <cell r="A23">
            <v>45689</v>
          </cell>
          <cell r="C23">
            <v>0</v>
          </cell>
          <cell r="E23">
            <v>5.1018160000000004</v>
          </cell>
          <cell r="F23">
            <v>0</v>
          </cell>
          <cell r="K23">
            <v>6.3472379999999999</v>
          </cell>
          <cell r="N23">
            <v>6.2081770000000001</v>
          </cell>
          <cell r="P23">
            <v>0</v>
          </cell>
          <cell r="Q23">
            <v>0</v>
          </cell>
          <cell r="R23">
            <v>0</v>
          </cell>
          <cell r="T23">
            <v>0</v>
          </cell>
          <cell r="U23">
            <v>6.4338889999999997</v>
          </cell>
          <cell r="X23">
            <v>0</v>
          </cell>
          <cell r="Y23">
            <v>14.465947</v>
          </cell>
          <cell r="Z23">
            <v>26.178225000000001</v>
          </cell>
          <cell r="AA23">
            <v>23.743113999999998</v>
          </cell>
          <cell r="AC23">
            <v>0</v>
          </cell>
          <cell r="AE23">
            <v>0</v>
          </cell>
          <cell r="AG23">
            <v>0</v>
          </cell>
          <cell r="AH23">
            <v>0</v>
          </cell>
          <cell r="AI23">
            <v>0</v>
          </cell>
          <cell r="AJ23">
            <v>0</v>
          </cell>
          <cell r="AK23">
            <v>2.3231739999999999</v>
          </cell>
          <cell r="AL23">
            <v>0</v>
          </cell>
          <cell r="AM23">
            <v>3.9916689999999999</v>
          </cell>
          <cell r="AN23">
            <v>0.47133900000000001</v>
          </cell>
          <cell r="AO23">
            <v>0</v>
          </cell>
          <cell r="AP23">
            <v>1.7589429999999999</v>
          </cell>
          <cell r="AQ23">
            <v>2.9626700000000001</v>
          </cell>
          <cell r="AR23">
            <v>0.87809800000000005</v>
          </cell>
          <cell r="AS23">
            <v>3.119675</v>
          </cell>
          <cell r="AU23">
            <v>3.14547</v>
          </cell>
          <cell r="AW23">
            <v>2.925805</v>
          </cell>
          <cell r="AX23">
            <v>2.9413299999999998</v>
          </cell>
          <cell r="BC23">
            <v>0</v>
          </cell>
          <cell r="BF23">
            <v>4.4063080000000001</v>
          </cell>
          <cell r="BH23">
            <v>3.3000479999999999</v>
          </cell>
          <cell r="BI23">
            <v>3.4757419999999999</v>
          </cell>
          <cell r="BJ23">
            <v>3.043088</v>
          </cell>
          <cell r="BL23">
            <v>3.6954889999999998</v>
          </cell>
          <cell r="BM23">
            <v>5.0152539999999997</v>
          </cell>
          <cell r="BP23">
            <v>0</v>
          </cell>
          <cell r="BQ23">
            <v>8.9382020000000004</v>
          </cell>
          <cell r="BR23">
            <v>12.014767000000001</v>
          </cell>
          <cell r="BS23">
            <v>16.203976000000001</v>
          </cell>
          <cell r="BU23">
            <v>0</v>
          </cell>
          <cell r="BW23">
            <v>0</v>
          </cell>
          <cell r="BY23">
            <v>4.9371710000000002</v>
          </cell>
          <cell r="BZ23">
            <v>0</v>
          </cell>
          <cell r="CA23">
            <v>4.3866810000000003</v>
          </cell>
          <cell r="CB23">
            <v>3.0080809999999998</v>
          </cell>
          <cell r="CC23">
            <v>1.654995</v>
          </cell>
          <cell r="CD23">
            <v>2.126341</v>
          </cell>
          <cell r="CE23">
            <v>2.1626729999999998</v>
          </cell>
          <cell r="CF23">
            <v>0.40269199999999999</v>
          </cell>
          <cell r="CG23">
            <v>2.4319060000000001</v>
          </cell>
          <cell r="CH23">
            <v>1.2239279999999999</v>
          </cell>
          <cell r="CI23">
            <v>2.528772</v>
          </cell>
          <cell r="CJ23">
            <v>1.0460750000000001</v>
          </cell>
          <cell r="CK23">
            <v>1.468518</v>
          </cell>
          <cell r="CN23">
            <v>6067.081548094</v>
          </cell>
          <cell r="CO23">
            <v>27919.415171420002</v>
          </cell>
          <cell r="CP23">
            <v>603.42423225000005</v>
          </cell>
          <cell r="CQ23">
            <v>5024.2330096960004</v>
          </cell>
          <cell r="CR23">
            <v>163.00380996600001</v>
          </cell>
          <cell r="CS23">
            <v>1260.096612669</v>
          </cell>
          <cell r="CT23">
            <v>29.628100392</v>
          </cell>
          <cell r="CU23">
            <v>689.24946717199998</v>
          </cell>
          <cell r="CV23">
            <v>58.007812434000002</v>
          </cell>
          <cell r="CW23">
            <v>566.64096127200003</v>
          </cell>
          <cell r="CX23">
            <v>25.951060966</v>
          </cell>
          <cell r="CY23">
            <v>213.00129691800001</v>
          </cell>
          <cell r="CZ23">
            <v>1.0281999999999999E-2</v>
          </cell>
          <cell r="DA23">
            <v>0.892424</v>
          </cell>
          <cell r="DB23">
            <v>3.1700000000000001E-4</v>
          </cell>
          <cell r="DC23">
            <v>1.940099</v>
          </cell>
          <cell r="DD23">
            <v>1.394860465</v>
          </cell>
          <cell r="DE23">
            <v>54.287330443999998</v>
          </cell>
          <cell r="DF23">
            <v>4.333E-3</v>
          </cell>
          <cell r="DG23">
            <v>1.636961683</v>
          </cell>
          <cell r="DH23">
            <v>1.9070000000000001E-3</v>
          </cell>
          <cell r="DI23">
            <v>0.17593300000000001</v>
          </cell>
          <cell r="DJ23">
            <v>5.5792401140000001</v>
          </cell>
          <cell r="DK23">
            <v>445.57835953100005</v>
          </cell>
          <cell r="DL23">
            <v>722.43333265600006</v>
          </cell>
          <cell r="DM23">
            <v>2517.5515500280003</v>
          </cell>
          <cell r="DN23">
            <v>30.419274441000002</v>
          </cell>
          <cell r="DO23">
            <v>381.71366389500002</v>
          </cell>
          <cell r="DP23">
            <v>267.90668909100003</v>
          </cell>
          <cell r="DQ23">
            <v>3363.5142486460004</v>
          </cell>
          <cell r="DR23">
            <v>648.19573595400004</v>
          </cell>
          <cell r="DS23">
            <v>609.20158906200004</v>
          </cell>
          <cell r="DT23">
            <v>12.161396319</v>
          </cell>
          <cell r="DU23">
            <v>586.93925040500005</v>
          </cell>
          <cell r="DV23">
            <v>525.90074633899997</v>
          </cell>
          <cell r="DW23">
            <v>1320.1188132110001</v>
          </cell>
          <cell r="DX23">
            <v>2241.2713178110002</v>
          </cell>
          <cell r="DY23">
            <v>4568.2038349120003</v>
          </cell>
          <cell r="DZ23">
            <v>163.87482447900001</v>
          </cell>
          <cell r="EA23">
            <v>646.95732021499998</v>
          </cell>
          <cell r="EB23">
            <v>38.663129196</v>
          </cell>
          <cell r="EC23">
            <v>1020.939838222</v>
          </cell>
          <cell r="ED23">
            <v>38.326766630000002</v>
          </cell>
          <cell r="EE23">
            <v>63.497017650000004</v>
          </cell>
        </row>
        <row r="24">
          <cell r="A24">
            <v>45658</v>
          </cell>
          <cell r="C24">
            <v>0</v>
          </cell>
          <cell r="E24">
            <v>5.6266449999999999</v>
          </cell>
          <cell r="F24">
            <v>0</v>
          </cell>
          <cell r="K24">
            <v>6.3691810000000002</v>
          </cell>
          <cell r="N24">
            <v>6.2399589999999998</v>
          </cell>
          <cell r="P24">
            <v>0</v>
          </cell>
          <cell r="Q24">
            <v>0</v>
          </cell>
          <cell r="R24">
            <v>0</v>
          </cell>
          <cell r="T24">
            <v>0</v>
          </cell>
          <cell r="U24">
            <v>6.2155079999999998</v>
          </cell>
          <cell r="X24">
            <v>0</v>
          </cell>
          <cell r="Y24">
            <v>17.379622000000001</v>
          </cell>
          <cell r="Z24">
            <v>26.094069000000001</v>
          </cell>
          <cell r="AA24">
            <v>23.218686000000002</v>
          </cell>
          <cell r="AC24">
            <v>0</v>
          </cell>
          <cell r="AE24">
            <v>0</v>
          </cell>
          <cell r="AG24">
            <v>0</v>
          </cell>
          <cell r="AH24">
            <v>0</v>
          </cell>
          <cell r="AI24">
            <v>0</v>
          </cell>
          <cell r="AJ24">
            <v>0</v>
          </cell>
          <cell r="AK24">
            <v>2.2961809999999998</v>
          </cell>
          <cell r="AL24">
            <v>0</v>
          </cell>
          <cell r="AM24">
            <v>3.7602340000000001</v>
          </cell>
          <cell r="AN24">
            <v>0.50647299999999995</v>
          </cell>
          <cell r="AO24">
            <v>0</v>
          </cell>
          <cell r="AP24">
            <v>1.7526170000000001</v>
          </cell>
          <cell r="AQ24">
            <v>2.9910199999999998</v>
          </cell>
          <cell r="AR24">
            <v>1.1026860000000001</v>
          </cell>
          <cell r="AS24">
            <v>3.1574719999999998</v>
          </cell>
          <cell r="AU24">
            <v>3.1433580000000001</v>
          </cell>
          <cell r="AW24">
            <v>2.8651599999999999</v>
          </cell>
          <cell r="AX24">
            <v>2.936407</v>
          </cell>
          <cell r="BC24">
            <v>0</v>
          </cell>
          <cell r="BF24">
            <v>4.0725319999999998</v>
          </cell>
          <cell r="BH24">
            <v>3.3398180000000002</v>
          </cell>
          <cell r="BI24">
            <v>3.3907980000000002</v>
          </cell>
          <cell r="BJ24">
            <v>2.8823979999999998</v>
          </cell>
          <cell r="BL24">
            <v>3.6225869999999998</v>
          </cell>
          <cell r="BM24">
            <v>4.9913239999999996</v>
          </cell>
          <cell r="BP24">
            <v>0</v>
          </cell>
          <cell r="BQ24">
            <v>14.354953</v>
          </cell>
          <cell r="BR24">
            <v>11.554781</v>
          </cell>
          <cell r="BS24">
            <v>16.437186000000001</v>
          </cell>
          <cell r="BU24">
            <v>0</v>
          </cell>
          <cell r="BW24">
            <v>0</v>
          </cell>
          <cell r="BY24">
            <v>6.9018800000000002</v>
          </cell>
          <cell r="BZ24">
            <v>0</v>
          </cell>
          <cell r="CA24">
            <v>4.4203049999999999</v>
          </cell>
          <cell r="CB24">
            <v>3.118773</v>
          </cell>
          <cell r="CC24">
            <v>1.653159</v>
          </cell>
          <cell r="CD24">
            <v>1.9273560000000001</v>
          </cell>
          <cell r="CE24">
            <v>2.3331979999999999</v>
          </cell>
          <cell r="CF24">
            <v>0.40284599999999998</v>
          </cell>
          <cell r="CG24">
            <v>2.4242159999999999</v>
          </cell>
          <cell r="CH24">
            <v>1.2079409999999999</v>
          </cell>
          <cell r="CI24">
            <v>2.5471910000000002</v>
          </cell>
          <cell r="CJ24">
            <v>0.81556799999999996</v>
          </cell>
          <cell r="CK24">
            <v>1.566176</v>
          </cell>
          <cell r="CN24">
            <v>5942.1855651230007</v>
          </cell>
          <cell r="CO24">
            <v>28987.687450703001</v>
          </cell>
          <cell r="CP24">
            <v>582.94921145600006</v>
          </cell>
          <cell r="CQ24">
            <v>4742.9948033430001</v>
          </cell>
          <cell r="CR24">
            <v>171.26206668899999</v>
          </cell>
          <cell r="CS24">
            <v>1154.8468742330001</v>
          </cell>
          <cell r="CT24">
            <v>14.680205737000001</v>
          </cell>
          <cell r="CU24">
            <v>184.25702616199999</v>
          </cell>
          <cell r="CV24">
            <v>41.735763546000001</v>
          </cell>
          <cell r="CW24">
            <v>629.38972635799996</v>
          </cell>
          <cell r="CX24">
            <v>17.408025000000002</v>
          </cell>
          <cell r="CY24">
            <v>200.60954433999999</v>
          </cell>
          <cell r="CZ24">
            <v>5.5510000000000004E-3</v>
          </cell>
          <cell r="DA24">
            <v>0.437865795</v>
          </cell>
          <cell r="DB24">
            <v>2.3785625050000001</v>
          </cell>
          <cell r="DC24">
            <v>5.3109535750000001</v>
          </cell>
          <cell r="DD24">
            <v>3.3481004899999998</v>
          </cell>
          <cell r="DE24">
            <v>11.696760542</v>
          </cell>
          <cell r="DF24">
            <v>1.1143E-2</v>
          </cell>
          <cell r="DG24">
            <v>1.0832966909999999</v>
          </cell>
          <cell r="DH24">
            <v>0</v>
          </cell>
          <cell r="DI24">
            <v>0.14605299999999999</v>
          </cell>
          <cell r="DJ24">
            <v>5.3405995820000003</v>
          </cell>
          <cell r="DK24">
            <v>463.87986596600001</v>
          </cell>
          <cell r="DL24">
            <v>810.58457865200012</v>
          </cell>
          <cell r="DM24">
            <v>2724.5659420090001</v>
          </cell>
          <cell r="DN24">
            <v>21.301042924000001</v>
          </cell>
          <cell r="DO24">
            <v>494.19887090500004</v>
          </cell>
          <cell r="DP24">
            <v>534.43371344800005</v>
          </cell>
          <cell r="DQ24">
            <v>4743.2271408650004</v>
          </cell>
          <cell r="DR24">
            <v>591.78658641300001</v>
          </cell>
          <cell r="DS24">
            <v>650.90076543000009</v>
          </cell>
          <cell r="DT24">
            <v>15.265581110999999</v>
          </cell>
          <cell r="DU24">
            <v>675.21336189399995</v>
          </cell>
          <cell r="DV24">
            <v>372.74916598100003</v>
          </cell>
          <cell r="DW24">
            <v>1298.6759362729999</v>
          </cell>
          <cell r="DX24">
            <v>2077.5023928959999</v>
          </cell>
          <cell r="DY24">
            <v>4268.2107711250001</v>
          </cell>
          <cell r="DZ24">
            <v>139.92408991899998</v>
          </cell>
          <cell r="EA24">
            <v>735.35765276800009</v>
          </cell>
          <cell r="EB24">
            <v>37.014281355000001</v>
          </cell>
          <cell r="EC24">
            <v>839.61683877100006</v>
          </cell>
          <cell r="ED24">
            <v>2.8000000000000001E-2</v>
          </cell>
          <cell r="EE24">
            <v>1.712162226</v>
          </cell>
        </row>
        <row r="25">
          <cell r="A25">
            <v>45627</v>
          </cell>
          <cell r="C25">
            <v>0</v>
          </cell>
          <cell r="E25">
            <v>5.7400919999999998</v>
          </cell>
          <cell r="F25">
            <v>0</v>
          </cell>
          <cell r="K25">
            <v>6.317672</v>
          </cell>
          <cell r="N25">
            <v>6.2804669999999998</v>
          </cell>
          <cell r="P25">
            <v>0</v>
          </cell>
          <cell r="Q25">
            <v>0</v>
          </cell>
          <cell r="R25">
            <v>0</v>
          </cell>
          <cell r="T25">
            <v>0</v>
          </cell>
          <cell r="U25">
            <v>6.4324890000000003</v>
          </cell>
          <cell r="X25">
            <v>0</v>
          </cell>
          <cell r="Y25">
            <v>17.389748000000001</v>
          </cell>
          <cell r="Z25">
            <v>25.403537</v>
          </cell>
          <cell r="AA25">
            <v>23.745657000000001</v>
          </cell>
          <cell r="AC25">
            <v>0</v>
          </cell>
          <cell r="AE25">
            <v>0</v>
          </cell>
          <cell r="AG25">
            <v>0</v>
          </cell>
          <cell r="AH25">
            <v>0</v>
          </cell>
          <cell r="AI25">
            <v>0</v>
          </cell>
          <cell r="AJ25">
            <v>0</v>
          </cell>
          <cell r="AK25">
            <v>2.605299</v>
          </cell>
          <cell r="AL25">
            <v>0</v>
          </cell>
          <cell r="AM25">
            <v>3.604168</v>
          </cell>
          <cell r="AN25">
            <v>0.495502</v>
          </cell>
          <cell r="AO25">
            <v>0</v>
          </cell>
          <cell r="AP25">
            <v>1.8330770000000001</v>
          </cell>
          <cell r="AQ25">
            <v>2.982561</v>
          </cell>
          <cell r="AR25">
            <v>0.90629099999999996</v>
          </cell>
          <cell r="AS25">
            <v>3.0832700000000002</v>
          </cell>
          <cell r="AU25">
            <v>3.070033</v>
          </cell>
          <cell r="AW25">
            <v>2.900998</v>
          </cell>
          <cell r="AX25">
            <v>2.9414639999999999</v>
          </cell>
          <cell r="BC25">
            <v>0</v>
          </cell>
          <cell r="BF25">
            <v>4.0086880000000003</v>
          </cell>
          <cell r="BH25">
            <v>3.3386019999999998</v>
          </cell>
          <cell r="BI25">
            <v>3.1502500000000002</v>
          </cell>
          <cell r="BJ25">
            <v>2.8382770000000002</v>
          </cell>
          <cell r="BL25">
            <v>3.577175</v>
          </cell>
          <cell r="BM25">
            <v>4.8638669999999999</v>
          </cell>
          <cell r="BP25">
            <v>0</v>
          </cell>
          <cell r="BQ25">
            <v>16.882480999999999</v>
          </cell>
          <cell r="BR25">
            <v>14.684761999999999</v>
          </cell>
          <cell r="BS25">
            <v>16.592258000000001</v>
          </cell>
          <cell r="BU25">
            <v>0</v>
          </cell>
          <cell r="BW25">
            <v>0</v>
          </cell>
          <cell r="BY25">
            <v>0</v>
          </cell>
          <cell r="BZ25">
            <v>0</v>
          </cell>
          <cell r="CA25">
            <v>4.1360789999999996</v>
          </cell>
          <cell r="CB25">
            <v>3.0406559999999998</v>
          </cell>
          <cell r="CC25">
            <v>1.5645070000000001</v>
          </cell>
          <cell r="CD25">
            <v>2.21136</v>
          </cell>
          <cell r="CE25">
            <v>2.0155449999999999</v>
          </cell>
          <cell r="CF25">
            <v>0.403331</v>
          </cell>
          <cell r="CG25">
            <v>2.4210449999999999</v>
          </cell>
          <cell r="CH25">
            <v>1.3701639999999999</v>
          </cell>
          <cell r="CI25">
            <v>2.5349910000000002</v>
          </cell>
          <cell r="CJ25">
            <v>0.97789899999999996</v>
          </cell>
          <cell r="CK25">
            <v>1.4929030000000001</v>
          </cell>
          <cell r="CN25">
            <v>6914.2579839489999</v>
          </cell>
          <cell r="CO25">
            <v>34291.062172302001</v>
          </cell>
          <cell r="CP25">
            <v>566.53622505500005</v>
          </cell>
          <cell r="CQ25">
            <v>4868.7098459160006</v>
          </cell>
          <cell r="CR25">
            <v>178.22430116199999</v>
          </cell>
          <cell r="CS25">
            <v>1232.6787017520001</v>
          </cell>
          <cell r="CT25">
            <v>0.123798687</v>
          </cell>
          <cell r="CU25">
            <v>67.419992829999998</v>
          </cell>
          <cell r="CV25">
            <v>40.784752152999999</v>
          </cell>
          <cell r="CW25">
            <v>539.456022932</v>
          </cell>
          <cell r="CX25">
            <v>22.460028725000001</v>
          </cell>
          <cell r="CY25">
            <v>205.37219215600001</v>
          </cell>
          <cell r="CZ25">
            <v>6.6100000000000004E-3</v>
          </cell>
          <cell r="DA25">
            <v>0.73871100000000001</v>
          </cell>
          <cell r="DB25">
            <v>4.8526470000000002E-2</v>
          </cell>
          <cell r="DC25">
            <v>5.9522897949999996</v>
          </cell>
          <cell r="DD25">
            <v>1.3462711690000002</v>
          </cell>
          <cell r="DE25">
            <v>8.329777416999999</v>
          </cell>
          <cell r="DF25">
            <v>0.12208431</v>
          </cell>
          <cell r="DG25">
            <v>0.39946399999999999</v>
          </cell>
          <cell r="DH25">
            <v>5.6299999999999992E-4</v>
          </cell>
          <cell r="DI25">
            <v>0.182896</v>
          </cell>
          <cell r="DJ25">
            <v>54.865439969000001</v>
          </cell>
          <cell r="DK25">
            <v>562.08165810200001</v>
          </cell>
          <cell r="DL25">
            <v>944.82995680100009</v>
          </cell>
          <cell r="DM25">
            <v>3599.4300743149997</v>
          </cell>
          <cell r="DN25">
            <v>20.067150074000001</v>
          </cell>
          <cell r="DO25">
            <v>373.603051515</v>
          </cell>
          <cell r="DP25">
            <v>834.26689544700002</v>
          </cell>
          <cell r="DQ25">
            <v>8073.8533696659997</v>
          </cell>
          <cell r="DR25">
            <v>872.62086591100001</v>
          </cell>
          <cell r="DS25">
            <v>851.32238817100006</v>
          </cell>
          <cell r="DT25">
            <v>39.322572891999997</v>
          </cell>
          <cell r="DU25">
            <v>976.57388999099999</v>
          </cell>
          <cell r="DV25">
            <v>407.69919873200001</v>
          </cell>
          <cell r="DW25">
            <v>1375.5714235769999</v>
          </cell>
          <cell r="DX25">
            <v>2251.2413644940002</v>
          </cell>
          <cell r="DY25">
            <v>4675.4308686300001</v>
          </cell>
          <cell r="DZ25">
            <v>141.39602798000001</v>
          </cell>
          <cell r="EA25">
            <v>766.49591491499996</v>
          </cell>
          <cell r="EB25">
            <v>22.845059160000002</v>
          </cell>
          <cell r="EC25">
            <v>977.37190212500002</v>
          </cell>
          <cell r="ED25">
            <v>0.108</v>
          </cell>
          <cell r="EE25">
            <v>5.815774868000001</v>
          </cell>
        </row>
        <row r="26">
          <cell r="A26">
            <v>45597</v>
          </cell>
          <cell r="C26">
            <v>0</v>
          </cell>
          <cell r="E26">
            <v>5.5465369999999998</v>
          </cell>
          <cell r="F26">
            <v>0</v>
          </cell>
          <cell r="K26">
            <v>5.8867779999999996</v>
          </cell>
          <cell r="N26">
            <v>5.544251</v>
          </cell>
          <cell r="P26">
            <v>0</v>
          </cell>
          <cell r="Q26">
            <v>0</v>
          </cell>
          <cell r="R26">
            <v>0</v>
          </cell>
          <cell r="T26">
            <v>0</v>
          </cell>
          <cell r="U26">
            <v>5.5701140000000002</v>
          </cell>
          <cell r="X26">
            <v>0</v>
          </cell>
          <cell r="Y26">
            <v>0</v>
          </cell>
          <cell r="Z26">
            <v>0</v>
          </cell>
          <cell r="AA26">
            <v>24.393080999999999</v>
          </cell>
          <cell r="AC26">
            <v>0</v>
          </cell>
          <cell r="AE26">
            <v>0</v>
          </cell>
          <cell r="AG26">
            <v>0</v>
          </cell>
          <cell r="AH26">
            <v>0</v>
          </cell>
          <cell r="AI26">
            <v>0</v>
          </cell>
          <cell r="AJ26">
            <v>0</v>
          </cell>
          <cell r="AK26">
            <v>3.3485290000000001</v>
          </cell>
          <cell r="AL26">
            <v>0</v>
          </cell>
          <cell r="AM26">
            <v>3.9518300000000002</v>
          </cell>
          <cell r="AN26">
            <v>0.53706699999999996</v>
          </cell>
          <cell r="AO26">
            <v>0</v>
          </cell>
          <cell r="AP26">
            <v>1.845715</v>
          </cell>
          <cell r="AQ26">
            <v>2.9815559999999999</v>
          </cell>
          <cell r="AR26">
            <v>0.767544</v>
          </cell>
          <cell r="AS26">
            <v>3.1549659999999999</v>
          </cell>
          <cell r="AU26">
            <v>2.9910610000000002</v>
          </cell>
          <cell r="AW26">
            <v>2.934707</v>
          </cell>
          <cell r="AX26">
            <v>2.9556140000000002</v>
          </cell>
          <cell r="BC26">
            <v>0</v>
          </cell>
          <cell r="BF26">
            <v>4.0194400000000003</v>
          </cell>
          <cell r="BH26">
            <v>3.3713039999999999</v>
          </cell>
          <cell r="BI26">
            <v>3.3546659999999999</v>
          </cell>
          <cell r="BJ26">
            <v>2.984909</v>
          </cell>
          <cell r="BL26">
            <v>3.4783550000000001</v>
          </cell>
          <cell r="BM26">
            <v>4.7536829999999997</v>
          </cell>
          <cell r="BP26">
            <v>15.912623</v>
          </cell>
          <cell r="BQ26">
            <v>15.701181999999999</v>
          </cell>
          <cell r="BR26">
            <v>15.427586</v>
          </cell>
          <cell r="BS26">
            <v>18.100263000000002</v>
          </cell>
          <cell r="BU26">
            <v>0</v>
          </cell>
          <cell r="BW26">
            <v>0</v>
          </cell>
          <cell r="BY26">
            <v>0</v>
          </cell>
          <cell r="BZ26">
            <v>4.8566120000000002</v>
          </cell>
          <cell r="CA26">
            <v>4.186763</v>
          </cell>
          <cell r="CB26">
            <v>4.0492730000000003</v>
          </cell>
          <cell r="CC26">
            <v>1.6376040000000001</v>
          </cell>
          <cell r="CD26">
            <v>0</v>
          </cell>
          <cell r="CE26">
            <v>2.0671249999999999</v>
          </cell>
          <cell r="CF26">
            <v>0.40842099999999998</v>
          </cell>
          <cell r="CG26">
            <v>2.4225159999999999</v>
          </cell>
          <cell r="CH26">
            <v>1.575116</v>
          </cell>
          <cell r="CI26">
            <v>2.5291670000000002</v>
          </cell>
          <cell r="CJ26">
            <v>0.98767700000000003</v>
          </cell>
          <cell r="CK26">
            <v>1.667162</v>
          </cell>
          <cell r="CN26">
            <v>5138.4242884600008</v>
          </cell>
          <cell r="CO26">
            <v>26843.829661773001</v>
          </cell>
          <cell r="CP26">
            <v>537.64967017099991</v>
          </cell>
          <cell r="CQ26">
            <v>4522.5224854220005</v>
          </cell>
          <cell r="CR26">
            <v>183.256875197</v>
          </cell>
          <cell r="CS26">
            <v>1303.7608803800001</v>
          </cell>
          <cell r="CT26">
            <v>1.1000000000000001E-3</v>
          </cell>
          <cell r="CU26">
            <v>45.733810398999999</v>
          </cell>
          <cell r="CV26">
            <v>34.337598966999998</v>
          </cell>
          <cell r="CW26">
            <v>430.66857049499998</v>
          </cell>
          <cell r="CX26">
            <v>17.860493623</v>
          </cell>
          <cell r="CY26">
            <v>144.434794297</v>
          </cell>
          <cell r="CZ26">
            <v>1.4947E-2</v>
          </cell>
          <cell r="DA26">
            <v>0.29719000000000001</v>
          </cell>
          <cell r="DB26">
            <v>0</v>
          </cell>
          <cell r="DC26">
            <v>1.47522</v>
          </cell>
          <cell r="DD26">
            <v>3.2531999999999998E-2</v>
          </cell>
          <cell r="DE26">
            <v>2.3864459999999998</v>
          </cell>
          <cell r="DF26">
            <v>2.5169E-2</v>
          </cell>
          <cell r="DG26">
            <v>0.67248320000000006</v>
          </cell>
          <cell r="DH26">
            <v>2.8399999999999996E-4</v>
          </cell>
          <cell r="DI26">
            <v>15.832376</v>
          </cell>
          <cell r="DJ26">
            <v>201.59476655400002</v>
          </cell>
          <cell r="DK26">
            <v>1017.234368998</v>
          </cell>
          <cell r="DL26">
            <v>520.83846303300004</v>
          </cell>
          <cell r="DM26">
            <v>2397.0077695510004</v>
          </cell>
          <cell r="DN26">
            <v>14.96546897</v>
          </cell>
          <cell r="DO26">
            <v>330.68759554500002</v>
          </cell>
          <cell r="DP26">
            <v>341.26274084099998</v>
          </cell>
          <cell r="DQ26">
            <v>4948.3283212710003</v>
          </cell>
          <cell r="DR26">
            <v>563.02792075000002</v>
          </cell>
          <cell r="DS26">
            <v>655.41166122000004</v>
          </cell>
          <cell r="DT26">
            <v>14.83873631</v>
          </cell>
          <cell r="DU26">
            <v>418.49434350100006</v>
          </cell>
          <cell r="DV26">
            <v>214.61410480399999</v>
          </cell>
          <cell r="DW26">
            <v>1086.0633364370001</v>
          </cell>
          <cell r="DX26">
            <v>1924.0268924280001</v>
          </cell>
          <cell r="DY26">
            <v>4098.131174567</v>
          </cell>
          <cell r="DZ26">
            <v>92.556322883000007</v>
          </cell>
          <cell r="EA26">
            <v>618.53898185500009</v>
          </cell>
          <cell r="EB26">
            <v>30.517033375</v>
          </cell>
          <cell r="EC26">
            <v>811.21876166900006</v>
          </cell>
          <cell r="ED26">
            <v>0.108</v>
          </cell>
          <cell r="EE26">
            <v>0.40249000000000001</v>
          </cell>
        </row>
        <row r="27">
          <cell r="A27">
            <v>45566</v>
          </cell>
          <cell r="C27">
            <v>0</v>
          </cell>
          <cell r="E27">
            <v>5.794899</v>
          </cell>
          <cell r="F27">
            <v>0</v>
          </cell>
          <cell r="K27">
            <v>5.9113020000000001</v>
          </cell>
          <cell r="N27">
            <v>5.7473530000000004</v>
          </cell>
          <cell r="P27">
            <v>0</v>
          </cell>
          <cell r="Q27">
            <v>0</v>
          </cell>
          <cell r="R27">
            <v>0</v>
          </cell>
          <cell r="T27">
            <v>0</v>
          </cell>
          <cell r="U27">
            <v>5.7393859999999997</v>
          </cell>
          <cell r="X27">
            <v>0</v>
          </cell>
          <cell r="Y27">
            <v>0</v>
          </cell>
          <cell r="Z27">
            <v>0</v>
          </cell>
          <cell r="AA27">
            <v>24.719809000000001</v>
          </cell>
          <cell r="AC27">
            <v>0</v>
          </cell>
          <cell r="AE27">
            <v>0</v>
          </cell>
          <cell r="AG27">
            <v>0</v>
          </cell>
          <cell r="AH27">
            <v>0</v>
          </cell>
          <cell r="AI27">
            <v>0</v>
          </cell>
          <cell r="AJ27">
            <v>0</v>
          </cell>
          <cell r="AK27">
            <v>3.9254950000000002</v>
          </cell>
          <cell r="AL27">
            <v>0</v>
          </cell>
          <cell r="AM27">
            <v>4.146407</v>
          </cell>
          <cell r="AN27">
            <v>0.656528</v>
          </cell>
          <cell r="AO27">
            <v>0</v>
          </cell>
          <cell r="AP27">
            <v>1.842357</v>
          </cell>
          <cell r="AQ27">
            <v>3.0759720000000002</v>
          </cell>
          <cell r="AR27">
            <v>0.867784</v>
          </cell>
          <cell r="AS27">
            <v>3.5444740000000001</v>
          </cell>
          <cell r="AU27">
            <v>3.3178869999999998</v>
          </cell>
          <cell r="AW27">
            <v>3.145003</v>
          </cell>
          <cell r="AX27">
            <v>3.2038229999999999</v>
          </cell>
          <cell r="BC27">
            <v>0</v>
          </cell>
          <cell r="BF27">
            <v>4.071116</v>
          </cell>
          <cell r="BH27">
            <v>3.4076</v>
          </cell>
          <cell r="BI27">
            <v>3.3967749999999999</v>
          </cell>
          <cell r="BJ27">
            <v>3.3440270000000001</v>
          </cell>
          <cell r="BL27">
            <v>3.385859</v>
          </cell>
          <cell r="BM27">
            <v>4.7257889999999998</v>
          </cell>
          <cell r="BP27">
            <v>14.368966</v>
          </cell>
          <cell r="BQ27">
            <v>15.337241000000001</v>
          </cell>
          <cell r="BR27">
            <v>19.633126000000001</v>
          </cell>
          <cell r="BS27">
            <v>21.404263</v>
          </cell>
          <cell r="BU27">
            <v>0</v>
          </cell>
          <cell r="BW27">
            <v>0</v>
          </cell>
          <cell r="BY27">
            <v>2.9664410000000001</v>
          </cell>
          <cell r="BZ27">
            <v>4.9476589999999998</v>
          </cell>
          <cell r="CA27">
            <v>4.8704419999999997</v>
          </cell>
          <cell r="CB27">
            <v>4.0337059999999996</v>
          </cell>
          <cell r="CC27">
            <v>2.1725340000000002</v>
          </cell>
          <cell r="CD27">
            <v>0</v>
          </cell>
          <cell r="CE27">
            <v>3.1069439999999999</v>
          </cell>
          <cell r="CF27">
            <v>0.50572300000000003</v>
          </cell>
          <cell r="CG27">
            <v>2.5497640000000001</v>
          </cell>
          <cell r="CH27">
            <v>1.739387</v>
          </cell>
          <cell r="CI27">
            <v>2.5720679999999998</v>
          </cell>
          <cell r="CJ27">
            <v>0.88152399999999997</v>
          </cell>
          <cell r="CK27">
            <v>1.8790519999999999</v>
          </cell>
          <cell r="CN27">
            <v>4416.462103285</v>
          </cell>
          <cell r="CO27">
            <v>24564.697734501999</v>
          </cell>
          <cell r="CP27">
            <v>512.90830883700005</v>
          </cell>
          <cell r="CQ27">
            <v>4232.8743684989995</v>
          </cell>
          <cell r="CR27">
            <v>133.42640512200001</v>
          </cell>
          <cell r="CS27">
            <v>1158.8338871420001</v>
          </cell>
          <cell r="CT27">
            <v>0.70179564800000005</v>
          </cell>
          <cell r="CU27">
            <v>68.713433690000002</v>
          </cell>
          <cell r="CV27">
            <v>28.160677700000001</v>
          </cell>
          <cell r="CW27">
            <v>316.96964374600003</v>
          </cell>
          <cell r="CX27">
            <v>19.495000000000001</v>
          </cell>
          <cell r="CY27">
            <v>146.52736160199998</v>
          </cell>
          <cell r="CZ27">
            <v>1.4329000000000001E-2</v>
          </cell>
          <cell r="DA27">
            <v>0.56537440000000005</v>
          </cell>
          <cell r="DB27">
            <v>7.3899999999999997E-4</v>
          </cell>
          <cell r="DC27">
            <v>1.6902190000000001</v>
          </cell>
          <cell r="DD27">
            <v>4.6245000000000001E-2</v>
          </cell>
          <cell r="DE27">
            <v>123.33022789</v>
          </cell>
          <cell r="DF27">
            <v>5.2096800000000006E-2</v>
          </cell>
          <cell r="DG27">
            <v>58.636965624999995</v>
          </cell>
          <cell r="DH27">
            <v>0.89742070000000007</v>
          </cell>
          <cell r="DI27">
            <v>441.65196555099999</v>
          </cell>
          <cell r="DJ27">
            <v>344.16643140300005</v>
          </cell>
          <cell r="DK27">
            <v>2522.9410445369999</v>
          </cell>
          <cell r="DL27">
            <v>78.515934501000004</v>
          </cell>
          <cell r="DM27">
            <v>1241.0015551280001</v>
          </cell>
          <cell r="DN27">
            <v>9.481573998</v>
          </cell>
          <cell r="DO27">
            <v>255.498382265</v>
          </cell>
          <cell r="DP27">
            <v>130.942675729</v>
          </cell>
          <cell r="DQ27">
            <v>2384.6133455980003</v>
          </cell>
          <cell r="DR27">
            <v>512.24571888100002</v>
          </cell>
          <cell r="DS27">
            <v>696.70460759100001</v>
          </cell>
          <cell r="DT27">
            <v>10.443622591</v>
          </cell>
          <cell r="DU27">
            <v>382.240960116</v>
          </cell>
          <cell r="DV27">
            <v>224.382571442</v>
          </cell>
          <cell r="DW27">
            <v>1047.6115706569999</v>
          </cell>
          <cell r="DX27">
            <v>1866.9607980589999</v>
          </cell>
          <cell r="DY27">
            <v>3724.8375451470001</v>
          </cell>
          <cell r="DZ27">
            <v>78.274005770999992</v>
          </cell>
          <cell r="EA27">
            <v>539.82813030399996</v>
          </cell>
          <cell r="EB27">
            <v>27.285707115000001</v>
          </cell>
          <cell r="EC27">
            <v>522.89089753999997</v>
          </cell>
          <cell r="ED27">
            <v>2.6035740000000001</v>
          </cell>
          <cell r="EE27">
            <v>56.973029345</v>
          </cell>
        </row>
        <row r="28">
          <cell r="A28">
            <v>45536</v>
          </cell>
          <cell r="C28">
            <v>0</v>
          </cell>
          <cell r="E28">
            <v>6.3532270000000004</v>
          </cell>
          <cell r="F28">
            <v>0</v>
          </cell>
          <cell r="K28">
            <v>6.3</v>
          </cell>
          <cell r="N28">
            <v>6.1796670000000002</v>
          </cell>
          <cell r="P28">
            <v>0</v>
          </cell>
          <cell r="Q28">
            <v>0</v>
          </cell>
          <cell r="R28">
            <v>0</v>
          </cell>
          <cell r="T28">
            <v>0</v>
          </cell>
          <cell r="U28">
            <v>6.2459610000000003</v>
          </cell>
          <cell r="X28">
            <v>0</v>
          </cell>
          <cell r="Y28">
            <v>0</v>
          </cell>
          <cell r="Z28">
            <v>0</v>
          </cell>
          <cell r="AA28">
            <v>29.952909999999999</v>
          </cell>
          <cell r="AC28">
            <v>0</v>
          </cell>
          <cell r="AE28">
            <v>0</v>
          </cell>
          <cell r="AG28">
            <v>5.81982</v>
          </cell>
          <cell r="AH28">
            <v>9.5634209999999999</v>
          </cell>
          <cell r="AI28">
            <v>0</v>
          </cell>
          <cell r="AJ28">
            <v>0</v>
          </cell>
          <cell r="AK28">
            <v>3.288036</v>
          </cell>
          <cell r="AL28">
            <v>0</v>
          </cell>
          <cell r="AM28">
            <v>0</v>
          </cell>
          <cell r="AN28">
            <v>0.64633300000000005</v>
          </cell>
          <cell r="AO28">
            <v>0</v>
          </cell>
          <cell r="AP28">
            <v>1.7791159999999999</v>
          </cell>
          <cell r="AQ28">
            <v>3.0723189999999998</v>
          </cell>
          <cell r="AR28">
            <v>0.79186900000000005</v>
          </cell>
          <cell r="AS28">
            <v>3.9003730000000001</v>
          </cell>
          <cell r="AU28">
            <v>0</v>
          </cell>
          <cell r="AW28">
            <v>3.0626579999999999</v>
          </cell>
          <cell r="AX28">
            <v>3.2458870000000002</v>
          </cell>
          <cell r="BC28">
            <v>0</v>
          </cell>
          <cell r="BF28">
            <v>3.9658370000000001</v>
          </cell>
          <cell r="BH28">
            <v>3.309574</v>
          </cell>
          <cell r="BI28">
            <v>3.5254789999999998</v>
          </cell>
          <cell r="BJ28">
            <v>0</v>
          </cell>
          <cell r="BL28">
            <v>3.3777400000000002</v>
          </cell>
          <cell r="BM28">
            <v>4.2084549999999998</v>
          </cell>
          <cell r="BP28">
            <v>13.512879999999999</v>
          </cell>
          <cell r="BQ28">
            <v>12.401427</v>
          </cell>
          <cell r="BR28">
            <v>22.038983999999999</v>
          </cell>
          <cell r="BS28">
            <v>21.590297</v>
          </cell>
          <cell r="BU28">
            <v>9.68703</v>
          </cell>
          <cell r="BW28">
            <v>0</v>
          </cell>
          <cell r="BY28">
            <v>2.988181</v>
          </cell>
          <cell r="BZ28">
            <v>4.8096709999999998</v>
          </cell>
          <cell r="CA28">
            <v>4.8428449999999996</v>
          </cell>
          <cell r="CB28">
            <v>2.5355120000000002</v>
          </cell>
          <cell r="CC28">
            <v>2.2533979999999998</v>
          </cell>
          <cell r="CD28">
            <v>0</v>
          </cell>
          <cell r="CE28">
            <v>3.5642839999999998</v>
          </cell>
          <cell r="CF28">
            <v>0.44937700000000003</v>
          </cell>
          <cell r="CG28">
            <v>2.5067020000000002</v>
          </cell>
          <cell r="CH28">
            <v>1.4831460000000001</v>
          </cell>
          <cell r="CI28">
            <v>2.5046210000000002</v>
          </cell>
          <cell r="CJ28">
            <v>0.77631899999999998</v>
          </cell>
          <cell r="CK28">
            <v>1.6198380000000001</v>
          </cell>
          <cell r="CN28">
            <v>5612.4023599439997</v>
          </cell>
          <cell r="CO28">
            <v>33770.127115652002</v>
          </cell>
          <cell r="CP28">
            <v>625.08707814100001</v>
          </cell>
          <cell r="CQ28">
            <v>4533.4659715890002</v>
          </cell>
          <cell r="CR28">
            <v>145.49936228000001</v>
          </cell>
          <cell r="CS28">
            <v>946.92479353400006</v>
          </cell>
          <cell r="CT28">
            <v>1.3775355150000002</v>
          </cell>
          <cell r="CU28">
            <v>373.10308296300002</v>
          </cell>
          <cell r="CV28">
            <v>51.039988895</v>
          </cell>
          <cell r="CW28">
            <v>399.92909301700001</v>
          </cell>
          <cell r="CX28">
            <v>16.380181615000001</v>
          </cell>
          <cell r="CY28">
            <v>297.19221895700002</v>
          </cell>
          <cell r="CZ28">
            <v>7.1010406010000002</v>
          </cell>
          <cell r="DA28">
            <v>164.783528746</v>
          </cell>
          <cell r="DB28">
            <v>0.50753433999999997</v>
          </cell>
          <cell r="DC28">
            <v>5.9084853370000001</v>
          </cell>
          <cell r="DD28">
            <v>35.452383836999999</v>
          </cell>
          <cell r="DE28">
            <v>2319.6297499819998</v>
          </cell>
          <cell r="DF28">
            <v>20.842976446000002</v>
          </cell>
          <cell r="DG28">
            <v>936.61474492100001</v>
          </cell>
          <cell r="DH28">
            <v>125.76376218600001</v>
          </cell>
          <cell r="DI28">
            <v>1506.8067857600001</v>
          </cell>
          <cell r="DJ28">
            <v>482.70135016099999</v>
          </cell>
          <cell r="DK28">
            <v>3514.6622383680001</v>
          </cell>
          <cell r="DL28">
            <v>66.362587771999998</v>
          </cell>
          <cell r="DM28">
            <v>1056.734097023</v>
          </cell>
          <cell r="DN28">
            <v>14.871408096</v>
          </cell>
          <cell r="DO28">
            <v>247.33830164699998</v>
          </cell>
          <cell r="DP28">
            <v>5.4643785879999998</v>
          </cell>
          <cell r="DQ28">
            <v>779.48905563100016</v>
          </cell>
          <cell r="DR28">
            <v>400.24315939100001</v>
          </cell>
          <cell r="DS28">
            <v>906.42547082800002</v>
          </cell>
          <cell r="DT28">
            <v>12.163401925000001</v>
          </cell>
          <cell r="DU28">
            <v>396.270001057</v>
          </cell>
          <cell r="DV28">
            <v>358.57348232499999</v>
          </cell>
          <cell r="DW28">
            <v>1270.167743425</v>
          </cell>
          <cell r="DX28">
            <v>2230.2871867049998</v>
          </cell>
          <cell r="DY28">
            <v>4532.1710378309999</v>
          </cell>
          <cell r="DZ28">
            <v>64.818615762999997</v>
          </cell>
          <cell r="EA28">
            <v>649.39445942300006</v>
          </cell>
          <cell r="EB28">
            <v>66.156885539000001</v>
          </cell>
          <cell r="EC28">
            <v>796.25994822100006</v>
          </cell>
          <cell r="ED28">
            <v>305.33018242899999</v>
          </cell>
          <cell r="EE28">
            <v>2187.2526905290001</v>
          </cell>
        </row>
        <row r="29">
          <cell r="A29">
            <v>45505</v>
          </cell>
          <cell r="C29">
            <v>0</v>
          </cell>
          <cell r="E29">
            <v>6.137086</v>
          </cell>
          <cell r="F29">
            <v>0</v>
          </cell>
          <cell r="K29">
            <v>0</v>
          </cell>
          <cell r="N29">
            <v>6.3520200000000004</v>
          </cell>
          <cell r="P29">
            <v>0</v>
          </cell>
          <cell r="Q29">
            <v>0</v>
          </cell>
          <cell r="R29">
            <v>0</v>
          </cell>
          <cell r="T29">
            <v>0</v>
          </cell>
          <cell r="U29">
            <v>6.4734449999999999</v>
          </cell>
          <cell r="X29">
            <v>0</v>
          </cell>
          <cell r="Y29">
            <v>0</v>
          </cell>
          <cell r="Z29">
            <v>26.083393000000001</v>
          </cell>
          <cell r="AA29">
            <v>30.162953000000002</v>
          </cell>
          <cell r="AC29">
            <v>11.719381</v>
          </cell>
          <cell r="AE29">
            <v>0</v>
          </cell>
          <cell r="AG29">
            <v>5.9421290000000004</v>
          </cell>
          <cell r="AH29">
            <v>9.6765640000000008</v>
          </cell>
          <cell r="AI29">
            <v>0</v>
          </cell>
          <cell r="AJ29">
            <v>0</v>
          </cell>
          <cell r="AK29">
            <v>2.6893359999999999</v>
          </cell>
          <cell r="AL29">
            <v>0</v>
          </cell>
          <cell r="AM29">
            <v>0</v>
          </cell>
          <cell r="AN29">
            <v>0.54746799999999995</v>
          </cell>
          <cell r="AO29">
            <v>0</v>
          </cell>
          <cell r="AP29">
            <v>1.740577</v>
          </cell>
          <cell r="AQ29">
            <v>3.0667049999999998</v>
          </cell>
          <cell r="AR29">
            <v>0</v>
          </cell>
          <cell r="AS29">
            <v>0</v>
          </cell>
          <cell r="AU29">
            <v>3.416007</v>
          </cell>
          <cell r="AW29">
            <v>3.3931010000000001</v>
          </cell>
          <cell r="AX29">
            <v>3.1802929999999998</v>
          </cell>
          <cell r="BC29">
            <v>0</v>
          </cell>
          <cell r="BF29">
            <v>4.1374110000000002</v>
          </cell>
          <cell r="BH29">
            <v>3.258769</v>
          </cell>
          <cell r="BI29">
            <v>0</v>
          </cell>
          <cell r="BJ29">
            <v>0</v>
          </cell>
          <cell r="BL29">
            <v>3.3505319999999998</v>
          </cell>
          <cell r="BM29">
            <v>3.764643</v>
          </cell>
          <cell r="BP29">
            <v>11.356348000000001</v>
          </cell>
          <cell r="BQ29">
            <v>10.811762999999999</v>
          </cell>
          <cell r="BR29">
            <v>20.022613</v>
          </cell>
          <cell r="BS29">
            <v>20.501542000000001</v>
          </cell>
          <cell r="BU29">
            <v>8.7832749999999997</v>
          </cell>
          <cell r="BW29">
            <v>12.821998000000001</v>
          </cell>
          <cell r="BY29">
            <v>3.0885189999999998</v>
          </cell>
          <cell r="BZ29">
            <v>4.9133750000000003</v>
          </cell>
          <cell r="CA29">
            <v>5.3886409999999998</v>
          </cell>
          <cell r="CB29">
            <v>2.329358</v>
          </cell>
          <cell r="CC29">
            <v>2.2045080000000001</v>
          </cell>
          <cell r="CD29">
            <v>0</v>
          </cell>
          <cell r="CE29">
            <v>3.5391680000000001</v>
          </cell>
          <cell r="CF29">
            <v>0.42249900000000001</v>
          </cell>
          <cell r="CG29">
            <v>2.6341570000000001</v>
          </cell>
          <cell r="CH29">
            <v>1.5432809999999999</v>
          </cell>
          <cell r="CI29">
            <v>2.5238749999999999</v>
          </cell>
          <cell r="CJ29">
            <v>0.75285500000000005</v>
          </cell>
          <cell r="CK29">
            <v>1.725768</v>
          </cell>
          <cell r="CN29">
            <v>5767.8391109670001</v>
          </cell>
          <cell r="CO29">
            <v>34099.121496227999</v>
          </cell>
          <cell r="CP29">
            <v>424.74728382500001</v>
          </cell>
          <cell r="CQ29">
            <v>2769.021064045</v>
          </cell>
          <cell r="CR29">
            <v>66.267651540000003</v>
          </cell>
          <cell r="CS29">
            <v>405.32139753500002</v>
          </cell>
          <cell r="CT29">
            <v>6.6687140349999998</v>
          </cell>
          <cell r="CU29">
            <v>738.48586399700002</v>
          </cell>
          <cell r="CV29">
            <v>111.173850347</v>
          </cell>
          <cell r="CW29">
            <v>580.43464040900005</v>
          </cell>
          <cell r="CX29">
            <v>15.323525</v>
          </cell>
          <cell r="CY29">
            <v>365.78394612400001</v>
          </cell>
          <cell r="CZ29">
            <v>100.54527667200001</v>
          </cell>
          <cell r="DA29">
            <v>1030.448946191</v>
          </cell>
          <cell r="DB29">
            <v>6.1896646750000004</v>
          </cell>
          <cell r="DC29">
            <v>222.53694984099999</v>
          </cell>
          <cell r="DD29">
            <v>244.43112745599998</v>
          </cell>
          <cell r="DE29">
            <v>3436.6914499700001</v>
          </cell>
          <cell r="DF29">
            <v>89.332594448999998</v>
          </cell>
          <cell r="DG29">
            <v>1859.3721201750002</v>
          </cell>
          <cell r="DH29">
            <v>71.286254284999998</v>
          </cell>
          <cell r="DI29">
            <v>765.08840078000003</v>
          </cell>
          <cell r="DJ29">
            <v>263.04456520799999</v>
          </cell>
          <cell r="DK29">
            <v>1903.9102412479999</v>
          </cell>
          <cell r="DL29">
            <v>70.338784000000004</v>
          </cell>
          <cell r="DM29">
            <v>726.56894944500004</v>
          </cell>
          <cell r="DN29">
            <v>10.209350858000001</v>
          </cell>
          <cell r="DO29">
            <v>162.179927421</v>
          </cell>
          <cell r="DP29">
            <v>4.8894125809999993</v>
          </cell>
          <cell r="DQ29">
            <v>95.575813347000008</v>
          </cell>
          <cell r="DR29">
            <v>511.287647902</v>
          </cell>
          <cell r="DS29">
            <v>753.30097923900007</v>
          </cell>
          <cell r="DT29">
            <v>4.6314638219999997</v>
          </cell>
          <cell r="DU29">
            <v>337.72962584599998</v>
          </cell>
          <cell r="DV29">
            <v>334.165821005</v>
          </cell>
          <cell r="DW29">
            <v>1027.418347327</v>
          </cell>
          <cell r="DX29">
            <v>1712.965866168</v>
          </cell>
          <cell r="DY29">
            <v>3326.440715703</v>
          </cell>
          <cell r="DZ29">
            <v>47.314389319</v>
          </cell>
          <cell r="EA29">
            <v>456.54346545600004</v>
          </cell>
          <cell r="EB29">
            <v>7.5597345059999999</v>
          </cell>
          <cell r="EC29">
            <v>482.593303886</v>
          </cell>
          <cell r="ED29">
            <v>1109.4308233920001</v>
          </cell>
          <cell r="EE29">
            <v>7208.8814940279999</v>
          </cell>
        </row>
        <row r="30">
          <cell r="A30">
            <v>45474</v>
          </cell>
          <cell r="C30">
            <v>0</v>
          </cell>
          <cell r="E30">
            <v>6.1644310000000004</v>
          </cell>
          <cell r="F30">
            <v>0</v>
          </cell>
          <cell r="K30">
            <v>0</v>
          </cell>
          <cell r="N30">
            <v>6.3449350000000004</v>
          </cell>
          <cell r="P30">
            <v>0</v>
          </cell>
          <cell r="Q30">
            <v>0</v>
          </cell>
          <cell r="R30">
            <v>0</v>
          </cell>
          <cell r="T30">
            <v>0</v>
          </cell>
          <cell r="U30">
            <v>6.8407030000000004</v>
          </cell>
          <cell r="X30">
            <v>0</v>
          </cell>
          <cell r="Y30">
            <v>0</v>
          </cell>
          <cell r="Z30">
            <v>24.934843999999998</v>
          </cell>
          <cell r="AA30">
            <v>0</v>
          </cell>
          <cell r="AC30">
            <v>11.753470999999999</v>
          </cell>
          <cell r="AE30">
            <v>0</v>
          </cell>
          <cell r="AG30">
            <v>6.6066520000000004</v>
          </cell>
          <cell r="AH30">
            <v>9.7540569999999995</v>
          </cell>
          <cell r="AI30">
            <v>0</v>
          </cell>
          <cell r="AJ30">
            <v>0</v>
          </cell>
          <cell r="AK30">
            <v>2.6385930000000002</v>
          </cell>
          <cell r="AL30">
            <v>0</v>
          </cell>
          <cell r="AM30">
            <v>0</v>
          </cell>
          <cell r="AN30">
            <v>0.50709599999999999</v>
          </cell>
          <cell r="AO30">
            <v>0</v>
          </cell>
          <cell r="AP30">
            <v>1.8270230000000001</v>
          </cell>
          <cell r="AQ30">
            <v>3.0667049999999998</v>
          </cell>
          <cell r="AR30">
            <v>0</v>
          </cell>
          <cell r="AS30">
            <v>0</v>
          </cell>
          <cell r="AU30">
            <v>3.4795769999999999</v>
          </cell>
          <cell r="AW30">
            <v>3.4687220000000001</v>
          </cell>
          <cell r="AX30">
            <v>3.2696149999999999</v>
          </cell>
          <cell r="BC30">
            <v>0</v>
          </cell>
          <cell r="BF30">
            <v>4.8793360000000003</v>
          </cell>
          <cell r="BH30">
            <v>3.2767599999999999</v>
          </cell>
          <cell r="BI30">
            <v>0</v>
          </cell>
          <cell r="BJ30">
            <v>3.5102899999999999</v>
          </cell>
          <cell r="BL30">
            <v>3.280052</v>
          </cell>
          <cell r="BM30">
            <v>4.3504379999999996</v>
          </cell>
          <cell r="BP30">
            <v>11.464096</v>
          </cell>
          <cell r="BQ30">
            <v>11.832890000000001</v>
          </cell>
          <cell r="BR30">
            <v>19.738665999999998</v>
          </cell>
          <cell r="BS30">
            <v>20.371131999999999</v>
          </cell>
          <cell r="BU30">
            <v>7.8409570000000004</v>
          </cell>
          <cell r="BW30">
            <v>11.404051000000001</v>
          </cell>
          <cell r="BY30">
            <v>3.6731950000000002</v>
          </cell>
          <cell r="BZ30">
            <v>5.1154520000000003</v>
          </cell>
          <cell r="CA30">
            <v>5.8750790000000004</v>
          </cell>
          <cell r="CB30">
            <v>2.1404130000000001</v>
          </cell>
          <cell r="CC30">
            <v>1.970323</v>
          </cell>
          <cell r="CD30">
            <v>0</v>
          </cell>
          <cell r="CE30">
            <v>0</v>
          </cell>
          <cell r="CF30">
            <v>0.409219</v>
          </cell>
          <cell r="CG30">
            <v>2.6054870000000001</v>
          </cell>
          <cell r="CH30">
            <v>1.5484579999999999</v>
          </cell>
          <cell r="CI30">
            <v>2.54135</v>
          </cell>
          <cell r="CJ30">
            <v>0.85241</v>
          </cell>
          <cell r="CK30">
            <v>1.844897</v>
          </cell>
          <cell r="CN30">
            <v>5477.0732099420002</v>
          </cell>
          <cell r="CO30">
            <v>32964.086578145005</v>
          </cell>
          <cell r="CP30">
            <v>394.10970313300004</v>
          </cell>
          <cell r="CQ30">
            <v>2777.280428214</v>
          </cell>
          <cell r="CR30">
            <v>23.576514548999999</v>
          </cell>
          <cell r="CS30">
            <v>490.03835773700001</v>
          </cell>
          <cell r="CT30">
            <v>28.128758412</v>
          </cell>
          <cell r="CU30">
            <v>1101.0829368070001</v>
          </cell>
          <cell r="CV30">
            <v>117.598744048</v>
          </cell>
          <cell r="CW30">
            <v>541.58094462199995</v>
          </cell>
          <cell r="CX30">
            <v>10.560783811</v>
          </cell>
          <cell r="CY30">
            <v>380.16780115900002</v>
          </cell>
          <cell r="CZ30">
            <v>203.07247169999999</v>
          </cell>
          <cell r="DA30">
            <v>1846.2930927080001</v>
          </cell>
          <cell r="DB30">
            <v>138.677268903</v>
          </cell>
          <cell r="DC30">
            <v>1191.8234840069999</v>
          </cell>
          <cell r="DD30">
            <v>243.43243211600003</v>
          </cell>
          <cell r="DE30">
            <v>3019.6670122109999</v>
          </cell>
          <cell r="DF30">
            <v>128.78858608300001</v>
          </cell>
          <cell r="DG30">
            <v>1759.042953288</v>
          </cell>
          <cell r="DH30">
            <v>7.9401480000000006</v>
          </cell>
          <cell r="DI30">
            <v>72.824237714000006</v>
          </cell>
          <cell r="DJ30">
            <v>113.40608140800001</v>
          </cell>
          <cell r="DK30">
            <v>1155.1080028440001</v>
          </cell>
          <cell r="DL30">
            <v>101.853244293</v>
          </cell>
          <cell r="DM30">
            <v>689.984222241</v>
          </cell>
          <cell r="DN30">
            <v>6.0908790000000002</v>
          </cell>
          <cell r="DO30">
            <v>148.13904980999999</v>
          </cell>
          <cell r="DP30">
            <v>0.356485</v>
          </cell>
          <cell r="DQ30">
            <v>4.4535959999999992</v>
          </cell>
          <cell r="DR30">
            <v>609.88511615699997</v>
          </cell>
          <cell r="DS30">
            <v>580.26631446800002</v>
          </cell>
          <cell r="DT30">
            <v>17.689385871999999</v>
          </cell>
          <cell r="DU30">
            <v>400.58144580599998</v>
          </cell>
          <cell r="DV30">
            <v>352.995641836</v>
          </cell>
          <cell r="DW30">
            <v>905.23773288000007</v>
          </cell>
          <cell r="DX30">
            <v>1576.17599464</v>
          </cell>
          <cell r="DY30">
            <v>3313.3357472819998</v>
          </cell>
          <cell r="DZ30">
            <v>42.220405358999997</v>
          </cell>
          <cell r="EA30">
            <v>378.07296119599999</v>
          </cell>
          <cell r="EB30">
            <v>12.055386405</v>
          </cell>
          <cell r="EC30">
            <v>426.98447386200002</v>
          </cell>
          <cell r="ED30">
            <v>889.20763891600006</v>
          </cell>
          <cell r="EE30">
            <v>6961.0842698210008</v>
          </cell>
        </row>
        <row r="31">
          <cell r="A31">
            <v>45444</v>
          </cell>
          <cell r="C31">
            <v>0</v>
          </cell>
          <cell r="E31">
            <v>6.2307069999999998</v>
          </cell>
          <cell r="F31">
            <v>0</v>
          </cell>
          <cell r="K31">
            <v>0</v>
          </cell>
          <cell r="N31">
            <v>6.4154080000000002</v>
          </cell>
          <cell r="P31">
            <v>0</v>
          </cell>
          <cell r="Q31">
            <v>0</v>
          </cell>
          <cell r="R31">
            <v>0</v>
          </cell>
          <cell r="T31">
            <v>0</v>
          </cell>
          <cell r="U31">
            <v>6.5491190000000001</v>
          </cell>
          <cell r="X31">
            <v>17.603632000000001</v>
          </cell>
          <cell r="Y31">
            <v>0</v>
          </cell>
          <cell r="Z31">
            <v>22.076584</v>
          </cell>
          <cell r="AA31">
            <v>24.093781</v>
          </cell>
          <cell r="AC31">
            <v>8.9219899999999992</v>
          </cell>
          <cell r="AE31">
            <v>16.971886000000001</v>
          </cell>
          <cell r="AG31">
            <v>6.2558449999999999</v>
          </cell>
          <cell r="AH31">
            <v>0</v>
          </cell>
          <cell r="AI31">
            <v>0</v>
          </cell>
          <cell r="AJ31">
            <v>0</v>
          </cell>
          <cell r="AK31">
            <v>2.3805190000000001</v>
          </cell>
          <cell r="AL31">
            <v>0</v>
          </cell>
          <cell r="AM31">
            <v>0</v>
          </cell>
          <cell r="AN31">
            <v>0.58122499999999999</v>
          </cell>
          <cell r="AO31">
            <v>0</v>
          </cell>
          <cell r="AP31">
            <v>1.7723059999999999</v>
          </cell>
          <cell r="AQ31">
            <v>3.0686819999999999</v>
          </cell>
          <cell r="AR31">
            <v>0</v>
          </cell>
          <cell r="AS31">
            <v>2.5553360000000001</v>
          </cell>
          <cell r="AU31">
            <v>3.4329610000000002</v>
          </cell>
          <cell r="AW31">
            <v>3.5242420000000001</v>
          </cell>
          <cell r="AX31">
            <v>3.295302</v>
          </cell>
          <cell r="BC31">
            <v>0</v>
          </cell>
          <cell r="BF31">
            <v>4.4814600000000002</v>
          </cell>
          <cell r="BH31">
            <v>3.197584</v>
          </cell>
          <cell r="BI31">
            <v>0</v>
          </cell>
          <cell r="BJ31">
            <v>3.520537</v>
          </cell>
          <cell r="BL31">
            <v>3.3817629999999999</v>
          </cell>
          <cell r="BM31">
            <v>4.5546949999999997</v>
          </cell>
          <cell r="BP31">
            <v>11.615914999999999</v>
          </cell>
          <cell r="BQ31">
            <v>12.130297000000001</v>
          </cell>
          <cell r="BR31">
            <v>12.929812</v>
          </cell>
          <cell r="BS31">
            <v>20.430914999999999</v>
          </cell>
          <cell r="BU31">
            <v>6.1465649999999998</v>
          </cell>
          <cell r="BW31">
            <v>10.955966999999999</v>
          </cell>
          <cell r="BY31">
            <v>3.7755719999999999</v>
          </cell>
          <cell r="BZ31">
            <v>0</v>
          </cell>
          <cell r="CA31">
            <v>5.4773300000000003</v>
          </cell>
          <cell r="CB31">
            <v>2.563815</v>
          </cell>
          <cell r="CC31">
            <v>1.9148829999999999</v>
          </cell>
          <cell r="CD31">
            <v>0</v>
          </cell>
          <cell r="CE31">
            <v>0</v>
          </cell>
          <cell r="CF31">
            <v>0.40407300000000002</v>
          </cell>
          <cell r="CG31">
            <v>2.6658819999999999</v>
          </cell>
          <cell r="CH31">
            <v>1.3832549999999999</v>
          </cell>
          <cell r="CI31">
            <v>2.5538940000000001</v>
          </cell>
          <cell r="CJ31">
            <v>0.84856299999999996</v>
          </cell>
          <cell r="CK31">
            <v>1.888109</v>
          </cell>
          <cell r="CN31">
            <v>8031.8507443080007</v>
          </cell>
          <cell r="CO31">
            <v>41048.321534233</v>
          </cell>
          <cell r="CP31">
            <v>612.89488232200006</v>
          </cell>
          <cell r="CQ31">
            <v>4443.1070108180002</v>
          </cell>
          <cell r="CR31">
            <v>52.942165211999999</v>
          </cell>
          <cell r="CS31">
            <v>830.46335138300003</v>
          </cell>
          <cell r="CT31">
            <v>206.49719874200002</v>
          </cell>
          <cell r="CU31">
            <v>2622.6792326270001</v>
          </cell>
          <cell r="CV31">
            <v>219.109600637</v>
          </cell>
          <cell r="CW31">
            <v>758.16442093499995</v>
          </cell>
          <cell r="CX31">
            <v>95.959959862000005</v>
          </cell>
          <cell r="CY31">
            <v>405.306179778</v>
          </cell>
          <cell r="CZ31">
            <v>426.18697207100001</v>
          </cell>
          <cell r="DA31">
            <v>2669.862737247</v>
          </cell>
          <cell r="DB31">
            <v>121.12878280400001</v>
          </cell>
          <cell r="DC31">
            <v>1480.2782765049999</v>
          </cell>
          <cell r="DD31">
            <v>370.69660200800001</v>
          </cell>
          <cell r="DE31">
            <v>2914.7778942559999</v>
          </cell>
          <cell r="DF31">
            <v>256.327940533</v>
          </cell>
          <cell r="DG31">
            <v>1647.8513977130001</v>
          </cell>
          <cell r="DH31">
            <v>4.1310000000000001E-3</v>
          </cell>
          <cell r="DI31">
            <v>12.82228239</v>
          </cell>
          <cell r="DJ31">
            <v>34.857615936000002</v>
          </cell>
          <cell r="DK31">
            <v>823.67137593300004</v>
          </cell>
          <cell r="DL31">
            <v>238.23126623900001</v>
          </cell>
          <cell r="DM31">
            <v>1337.388707518</v>
          </cell>
          <cell r="DN31">
            <v>16.813883855</v>
          </cell>
          <cell r="DO31">
            <v>219.69409330899998</v>
          </cell>
          <cell r="DP31">
            <v>0.486099</v>
          </cell>
          <cell r="DQ31">
            <v>33.403766863000001</v>
          </cell>
          <cell r="DR31">
            <v>879.284027928</v>
          </cell>
          <cell r="DS31">
            <v>756.270205197</v>
          </cell>
          <cell r="DT31">
            <v>5.2520848239999998</v>
          </cell>
          <cell r="DU31">
            <v>509.50286323500001</v>
          </cell>
          <cell r="DV31">
            <v>438.01776207300003</v>
          </cell>
          <cell r="DW31">
            <v>1390.6581552089999</v>
          </cell>
          <cell r="DX31">
            <v>2466.3563423999999</v>
          </cell>
          <cell r="DY31">
            <v>4863.0510267709997</v>
          </cell>
          <cell r="DZ31">
            <v>62.855284365000003</v>
          </cell>
          <cell r="EA31">
            <v>618.79853647100003</v>
          </cell>
          <cell r="EB31">
            <v>48.592787047000002</v>
          </cell>
          <cell r="EC31">
            <v>749.16768069099999</v>
          </cell>
          <cell r="ED31">
            <v>1030.895365957</v>
          </cell>
          <cell r="EE31">
            <v>7009.5734154789998</v>
          </cell>
        </row>
        <row r="32">
          <cell r="A32">
            <v>45413</v>
          </cell>
          <cell r="C32">
            <v>6.3</v>
          </cell>
          <cell r="E32">
            <v>6.3378069999999997</v>
          </cell>
          <cell r="F32">
            <v>0</v>
          </cell>
          <cell r="K32">
            <v>0</v>
          </cell>
          <cell r="N32">
            <v>6.3441780000000003</v>
          </cell>
          <cell r="P32">
            <v>0</v>
          </cell>
          <cell r="Q32">
            <v>0</v>
          </cell>
          <cell r="R32">
            <v>0</v>
          </cell>
          <cell r="T32">
            <v>0</v>
          </cell>
          <cell r="U32">
            <v>6.5338500000000002</v>
          </cell>
          <cell r="X32">
            <v>17.218381000000001</v>
          </cell>
          <cell r="Y32">
            <v>14.122458999999999</v>
          </cell>
          <cell r="Z32">
            <v>19.794972000000001</v>
          </cell>
          <cell r="AA32">
            <v>23.215426000000001</v>
          </cell>
          <cell r="AC32">
            <v>10.990382</v>
          </cell>
          <cell r="AE32">
            <v>15.813202</v>
          </cell>
          <cell r="AG32">
            <v>7.3265330000000004</v>
          </cell>
          <cell r="AH32">
            <v>0</v>
          </cell>
          <cell r="AI32">
            <v>0</v>
          </cell>
          <cell r="AJ32">
            <v>0</v>
          </cell>
          <cell r="AK32">
            <v>2.5398770000000002</v>
          </cell>
          <cell r="AL32">
            <v>0</v>
          </cell>
          <cell r="AM32">
            <v>0</v>
          </cell>
          <cell r="AN32">
            <v>0.64649199999999996</v>
          </cell>
          <cell r="AO32">
            <v>0</v>
          </cell>
          <cell r="AP32">
            <v>1.6193299999999999</v>
          </cell>
          <cell r="AQ32">
            <v>3.0667049999999998</v>
          </cell>
          <cell r="AR32">
            <v>0</v>
          </cell>
          <cell r="AS32">
            <v>2.5910959999999998</v>
          </cell>
          <cell r="AU32">
            <v>3.4405109999999999</v>
          </cell>
          <cell r="AW32">
            <v>3.4594649999999998</v>
          </cell>
          <cell r="AX32">
            <v>3.299283</v>
          </cell>
          <cell r="BC32">
            <v>0</v>
          </cell>
          <cell r="BF32">
            <v>3.925125</v>
          </cell>
          <cell r="BH32">
            <v>2.9213789999999999</v>
          </cell>
          <cell r="BI32">
            <v>0</v>
          </cell>
          <cell r="BJ32">
            <v>3.5037919999999998</v>
          </cell>
          <cell r="BL32">
            <v>3.3807209999999999</v>
          </cell>
          <cell r="BM32">
            <v>4.5454650000000001</v>
          </cell>
          <cell r="BP32">
            <v>13.766588</v>
          </cell>
          <cell r="BQ32">
            <v>8.9798039999999997</v>
          </cell>
          <cell r="BR32">
            <v>13.235227999999999</v>
          </cell>
          <cell r="BS32">
            <v>17.826035000000001</v>
          </cell>
          <cell r="BU32">
            <v>7.0866340000000001</v>
          </cell>
          <cell r="BW32">
            <v>15.20199</v>
          </cell>
          <cell r="BY32">
            <v>4.9179560000000002</v>
          </cell>
          <cell r="BZ32">
            <v>0</v>
          </cell>
          <cell r="CA32">
            <v>5.3272320000000004</v>
          </cell>
          <cell r="CB32">
            <v>3.0206089999999999</v>
          </cell>
          <cell r="CC32">
            <v>1.8767830000000001</v>
          </cell>
          <cell r="CD32">
            <v>0</v>
          </cell>
          <cell r="CE32">
            <v>3.6484100000000002</v>
          </cell>
          <cell r="CF32">
            <v>0.41117700000000001</v>
          </cell>
          <cell r="CG32">
            <v>2.6328550000000002</v>
          </cell>
          <cell r="CH32">
            <v>1.648212</v>
          </cell>
          <cell r="CI32">
            <v>2.545194</v>
          </cell>
          <cell r="CJ32">
            <v>0.807006</v>
          </cell>
          <cell r="CK32">
            <v>2.0891839999999999</v>
          </cell>
          <cell r="CN32">
            <v>5894.4259721540002</v>
          </cell>
          <cell r="CO32">
            <v>28000.661978601001</v>
          </cell>
          <cell r="CP32">
            <v>595.39260753999997</v>
          </cell>
          <cell r="CQ32">
            <v>4281.2346274390002</v>
          </cell>
          <cell r="CR32">
            <v>53.158500537000002</v>
          </cell>
          <cell r="CS32">
            <v>945.42122966900001</v>
          </cell>
          <cell r="CT32">
            <v>215.64944468900001</v>
          </cell>
          <cell r="CU32">
            <v>2128.0915053619997</v>
          </cell>
          <cell r="CV32">
            <v>201.32639793499999</v>
          </cell>
          <cell r="CW32">
            <v>708.566863162</v>
          </cell>
          <cell r="CX32">
            <v>98.261135260000003</v>
          </cell>
          <cell r="CY32">
            <v>413.93976614299999</v>
          </cell>
          <cell r="CZ32">
            <v>96.639946198000004</v>
          </cell>
          <cell r="DA32">
            <v>1148.0463073349999</v>
          </cell>
          <cell r="DB32">
            <v>48.761293514999998</v>
          </cell>
          <cell r="DC32">
            <v>293.02020265699997</v>
          </cell>
          <cell r="DD32">
            <v>54.847642446000002</v>
          </cell>
          <cell r="DE32">
            <v>1196.9792502599998</v>
          </cell>
          <cell r="DF32">
            <v>20.474144652</v>
          </cell>
          <cell r="DG32">
            <v>507.58799692900004</v>
          </cell>
          <cell r="DH32">
            <v>1.694E-3</v>
          </cell>
          <cell r="DI32">
            <v>0.178646</v>
          </cell>
          <cell r="DJ32">
            <v>4.8070000000000005E-3</v>
          </cell>
          <cell r="DK32">
            <v>424.53814652400001</v>
          </cell>
          <cell r="DL32">
            <v>348.74184868599997</v>
          </cell>
          <cell r="DM32">
            <v>1397.0646930949999</v>
          </cell>
          <cell r="DN32">
            <v>16.191235407000001</v>
          </cell>
          <cell r="DO32">
            <v>247.98062981799998</v>
          </cell>
          <cell r="DP32">
            <v>3.894027329</v>
          </cell>
          <cell r="DQ32">
            <v>242.54046918099999</v>
          </cell>
          <cell r="DR32">
            <v>695.80626693700003</v>
          </cell>
          <cell r="DS32">
            <v>618.37244094999994</v>
          </cell>
          <cell r="DT32">
            <v>15.860426802000001</v>
          </cell>
          <cell r="DU32">
            <v>573.94701584200004</v>
          </cell>
          <cell r="DV32">
            <v>460.00617174000001</v>
          </cell>
          <cell r="DW32">
            <v>930.85535408700002</v>
          </cell>
          <cell r="DX32">
            <v>2140.3334392800002</v>
          </cell>
          <cell r="DY32">
            <v>4152.1146798520003</v>
          </cell>
          <cell r="DZ32">
            <v>88.789808201000014</v>
          </cell>
          <cell r="EA32">
            <v>487.26996610899999</v>
          </cell>
          <cell r="EB32">
            <v>33.697632890000001</v>
          </cell>
          <cell r="EC32">
            <v>638.33032295399994</v>
          </cell>
          <cell r="ED32">
            <v>335.41802475600002</v>
          </cell>
          <cell r="EE32">
            <v>3639.4063389530002</v>
          </cell>
        </row>
        <row r="33">
          <cell r="A33">
            <v>45383</v>
          </cell>
          <cell r="C33">
            <v>6.3520630000000002</v>
          </cell>
          <cell r="E33">
            <v>6.0346609999999998</v>
          </cell>
          <cell r="F33">
            <v>0</v>
          </cell>
          <cell r="K33">
            <v>0</v>
          </cell>
          <cell r="N33">
            <v>6.4271050000000001</v>
          </cell>
          <cell r="P33">
            <v>0</v>
          </cell>
          <cell r="Q33">
            <v>0</v>
          </cell>
          <cell r="R33">
            <v>0</v>
          </cell>
          <cell r="T33">
            <v>0</v>
          </cell>
          <cell r="U33">
            <v>6.8356709999999996</v>
          </cell>
          <cell r="X33">
            <v>0</v>
          </cell>
          <cell r="Y33">
            <v>10.604328000000001</v>
          </cell>
          <cell r="Z33">
            <v>22.711537</v>
          </cell>
          <cell r="AA33">
            <v>22.559414</v>
          </cell>
          <cell r="AC33">
            <v>0</v>
          </cell>
          <cell r="AE33">
            <v>0</v>
          </cell>
          <cell r="AG33">
            <v>0</v>
          </cell>
          <cell r="AH33">
            <v>0</v>
          </cell>
          <cell r="AI33">
            <v>0</v>
          </cell>
          <cell r="AJ33">
            <v>0</v>
          </cell>
          <cell r="AK33">
            <v>2.6079850000000002</v>
          </cell>
          <cell r="AL33">
            <v>0</v>
          </cell>
          <cell r="AM33">
            <v>0</v>
          </cell>
          <cell r="AN33">
            <v>0.65976199999999996</v>
          </cell>
          <cell r="AO33">
            <v>0</v>
          </cell>
          <cell r="AP33">
            <v>1.6582319999999999</v>
          </cell>
          <cell r="AQ33">
            <v>2.9222190000000001</v>
          </cell>
          <cell r="AR33">
            <v>0.87181399999999998</v>
          </cell>
          <cell r="AS33">
            <v>0</v>
          </cell>
          <cell r="AU33">
            <v>3.4132609999999999</v>
          </cell>
          <cell r="AW33">
            <v>3.4131260000000001</v>
          </cell>
          <cell r="AX33">
            <v>3.297593</v>
          </cell>
          <cell r="BC33">
            <v>0</v>
          </cell>
          <cell r="BF33">
            <v>3.7925819999999999</v>
          </cell>
          <cell r="BH33">
            <v>2.9718849999999999</v>
          </cell>
          <cell r="BI33">
            <v>0</v>
          </cell>
          <cell r="BJ33">
            <v>3.3966569999999998</v>
          </cell>
          <cell r="BL33">
            <v>3.4511579999999999</v>
          </cell>
          <cell r="BM33">
            <v>4.7216370000000003</v>
          </cell>
          <cell r="BP33">
            <v>0</v>
          </cell>
          <cell r="BQ33">
            <v>6.4288650000000001</v>
          </cell>
          <cell r="BR33">
            <v>15.254433000000001</v>
          </cell>
          <cell r="BS33">
            <v>17.248363999999999</v>
          </cell>
          <cell r="BU33">
            <v>9.6176840000000006</v>
          </cell>
          <cell r="BW33">
            <v>17.367637999999999</v>
          </cell>
          <cell r="BY33">
            <v>5.6318950000000001</v>
          </cell>
          <cell r="BZ33">
            <v>0</v>
          </cell>
          <cell r="CA33">
            <v>5.6047820000000002</v>
          </cell>
          <cell r="CB33">
            <v>3.0338080000000001</v>
          </cell>
          <cell r="CC33">
            <v>1.7435659999999999</v>
          </cell>
          <cell r="CD33">
            <v>2.4224899999999998</v>
          </cell>
          <cell r="CE33">
            <v>3.343121</v>
          </cell>
          <cell r="CF33">
            <v>0.40265499999999999</v>
          </cell>
          <cell r="CG33">
            <v>2.6321750000000002</v>
          </cell>
          <cell r="CH33">
            <v>1.6229089999999999</v>
          </cell>
          <cell r="CI33">
            <v>2.5389469999999998</v>
          </cell>
          <cell r="CJ33">
            <v>0.80719099999999999</v>
          </cell>
          <cell r="CK33">
            <v>2.1971500000000002</v>
          </cell>
          <cell r="CN33">
            <v>5278.1274011220003</v>
          </cell>
          <cell r="CO33">
            <v>23976.898990006001</v>
          </cell>
          <cell r="CP33">
            <v>637.45988573</v>
          </cell>
          <cell r="CQ33">
            <v>4726.1200098649997</v>
          </cell>
          <cell r="CR33">
            <v>65.315072608999998</v>
          </cell>
          <cell r="CS33">
            <v>1107.1142983110001</v>
          </cell>
          <cell r="CT33">
            <v>212.13364444999999</v>
          </cell>
          <cell r="CU33">
            <v>2068.3350153430001</v>
          </cell>
          <cell r="CV33">
            <v>138.21099198799999</v>
          </cell>
          <cell r="CW33">
            <v>518.24776187800001</v>
          </cell>
          <cell r="CX33">
            <v>115.24395484999999</v>
          </cell>
          <cell r="CY33">
            <v>336.83712264100001</v>
          </cell>
          <cell r="CZ33">
            <v>2.0410000000000001E-2</v>
          </cell>
          <cell r="DA33">
            <v>17.715354999999999</v>
          </cell>
          <cell r="DB33">
            <v>1.3900000000000002E-4</v>
          </cell>
          <cell r="DC33">
            <v>7.5276170000000002</v>
          </cell>
          <cell r="DD33">
            <v>5.4423707510000003</v>
          </cell>
          <cell r="DE33">
            <v>181.569783683</v>
          </cell>
          <cell r="DF33">
            <v>5.7908000000000001E-2</v>
          </cell>
          <cell r="DG33">
            <v>45.486991478000007</v>
          </cell>
          <cell r="DH33">
            <v>8.8999999999999995E-5</v>
          </cell>
          <cell r="DI33">
            <v>0.19069700000000001</v>
          </cell>
          <cell r="DJ33">
            <v>1.0683999999999999E-2</v>
          </cell>
          <cell r="DK33">
            <v>475.94347884200005</v>
          </cell>
          <cell r="DL33">
            <v>338.18567645400003</v>
          </cell>
          <cell r="DM33">
            <v>1983.806672082</v>
          </cell>
          <cell r="DN33">
            <v>19.56820969</v>
          </cell>
          <cell r="DO33">
            <v>421.03598632800004</v>
          </cell>
          <cell r="DP33">
            <v>32.278979292999999</v>
          </cell>
          <cell r="DQ33">
            <v>855.32166789799999</v>
          </cell>
          <cell r="DR33">
            <v>642.74575186800007</v>
          </cell>
          <cell r="DS33">
            <v>676.80088571299996</v>
          </cell>
          <cell r="DT33">
            <v>12.955788141000001</v>
          </cell>
          <cell r="DU33">
            <v>545.50373869000009</v>
          </cell>
          <cell r="DV33">
            <v>457.23398104</v>
          </cell>
          <cell r="DW33">
            <v>1029.3407974039999</v>
          </cell>
          <cell r="DX33">
            <v>2152.824503409</v>
          </cell>
          <cell r="DY33">
            <v>4056.3905597560001</v>
          </cell>
          <cell r="DZ33">
            <v>127.142194147</v>
          </cell>
          <cell r="EA33">
            <v>385.20894146699999</v>
          </cell>
          <cell r="EB33">
            <v>15.041859405</v>
          </cell>
          <cell r="EC33">
            <v>684.99903899499998</v>
          </cell>
          <cell r="ED33">
            <v>69.811352899000013</v>
          </cell>
          <cell r="EE33">
            <v>1058.8854799520002</v>
          </cell>
        </row>
        <row r="34">
          <cell r="A34">
            <v>45352</v>
          </cell>
          <cell r="C34">
            <v>6.4731059999999996</v>
          </cell>
          <cell r="E34">
            <v>5.99329</v>
          </cell>
          <cell r="F34">
            <v>0</v>
          </cell>
          <cell r="K34">
            <v>0</v>
          </cell>
          <cell r="N34">
            <v>6.3437020000000004</v>
          </cell>
          <cell r="P34">
            <v>0</v>
          </cell>
          <cell r="Q34">
            <v>0</v>
          </cell>
          <cell r="R34">
            <v>0</v>
          </cell>
          <cell r="T34">
            <v>0</v>
          </cell>
          <cell r="U34">
            <v>6.5734349999999999</v>
          </cell>
          <cell r="X34">
            <v>0</v>
          </cell>
          <cell r="Y34">
            <v>9.4447679999999998</v>
          </cell>
          <cell r="Z34">
            <v>23.503722</v>
          </cell>
          <cell r="AA34">
            <v>23.858011000000001</v>
          </cell>
          <cell r="AC34">
            <v>0</v>
          </cell>
          <cell r="AE34">
            <v>0</v>
          </cell>
          <cell r="AG34">
            <v>0</v>
          </cell>
          <cell r="AH34">
            <v>0</v>
          </cell>
          <cell r="AI34">
            <v>0</v>
          </cell>
          <cell r="AJ34">
            <v>0</v>
          </cell>
          <cell r="AK34">
            <v>2.437586</v>
          </cell>
          <cell r="AL34">
            <v>0</v>
          </cell>
          <cell r="AM34">
            <v>0</v>
          </cell>
          <cell r="AN34">
            <v>0.63020200000000004</v>
          </cell>
          <cell r="AO34">
            <v>0</v>
          </cell>
          <cell r="AP34">
            <v>1.784259</v>
          </cell>
          <cell r="AQ34">
            <v>2.9847890000000001</v>
          </cell>
          <cell r="AR34">
            <v>0.88096200000000002</v>
          </cell>
          <cell r="AS34">
            <v>0</v>
          </cell>
          <cell r="AU34">
            <v>3.4358140000000001</v>
          </cell>
          <cell r="AW34">
            <v>3.3311440000000001</v>
          </cell>
          <cell r="AX34">
            <v>3.338244</v>
          </cell>
          <cell r="BC34">
            <v>0</v>
          </cell>
          <cell r="BF34">
            <v>3.7554750000000001</v>
          </cell>
          <cell r="BH34">
            <v>3.000324</v>
          </cell>
          <cell r="BI34">
            <v>0</v>
          </cell>
          <cell r="BJ34">
            <v>3.4617429999999998</v>
          </cell>
          <cell r="BL34">
            <v>3.3071929999999998</v>
          </cell>
          <cell r="BM34">
            <v>4.9642809999999997</v>
          </cell>
          <cell r="BP34">
            <v>0</v>
          </cell>
          <cell r="BQ34">
            <v>7.2087909999999997</v>
          </cell>
          <cell r="BR34">
            <v>16.222897</v>
          </cell>
          <cell r="BS34">
            <v>18.068276999999998</v>
          </cell>
          <cell r="BU34">
            <v>0</v>
          </cell>
          <cell r="BW34">
            <v>0</v>
          </cell>
          <cell r="BY34">
            <v>5.5598780000000003</v>
          </cell>
          <cell r="BZ34">
            <v>0</v>
          </cell>
          <cell r="CA34">
            <v>5.4265720000000002</v>
          </cell>
          <cell r="CB34">
            <v>3.0968499999999999</v>
          </cell>
          <cell r="CC34">
            <v>1.724513</v>
          </cell>
          <cell r="CD34">
            <v>2.3346100000000001</v>
          </cell>
          <cell r="CE34">
            <v>3.2855120000000002</v>
          </cell>
          <cell r="CF34">
            <v>0.40305600000000003</v>
          </cell>
          <cell r="CG34">
            <v>2.627723</v>
          </cell>
          <cell r="CH34">
            <v>1.4154850000000001</v>
          </cell>
          <cell r="CI34">
            <v>2.5453999999999999</v>
          </cell>
          <cell r="CJ34">
            <v>0.76135799999999998</v>
          </cell>
          <cell r="CK34">
            <v>2.320503</v>
          </cell>
          <cell r="CN34">
            <v>7338.352217001001</v>
          </cell>
          <cell r="CO34">
            <v>32254.535294396999</v>
          </cell>
          <cell r="CP34">
            <v>825.38959178300001</v>
          </cell>
          <cell r="CQ34">
            <v>6087.477824132</v>
          </cell>
          <cell r="CR34">
            <v>189.094545369</v>
          </cell>
          <cell r="CS34">
            <v>1499.8223018990002</v>
          </cell>
          <cell r="CT34">
            <v>136.19050663499999</v>
          </cell>
          <cell r="CU34">
            <v>2735.5079055020001</v>
          </cell>
          <cell r="CV34">
            <v>136.41690113999999</v>
          </cell>
          <cell r="CW34">
            <v>650.15970986800005</v>
          </cell>
          <cell r="CX34">
            <v>88.975486447999998</v>
          </cell>
          <cell r="CY34">
            <v>403.579784222</v>
          </cell>
          <cell r="CZ34">
            <v>8.2480000000000001E-3</v>
          </cell>
          <cell r="DA34">
            <v>0.20938999999999999</v>
          </cell>
          <cell r="DB34">
            <v>5.5000000000000003E-4</v>
          </cell>
          <cell r="DC34">
            <v>4.1946029999999999</v>
          </cell>
          <cell r="DD34">
            <v>0.78159695799999995</v>
          </cell>
          <cell r="DE34">
            <v>204.66963254200002</v>
          </cell>
          <cell r="DF34">
            <v>6.4703999999999998E-2</v>
          </cell>
          <cell r="DG34">
            <v>1.415231162</v>
          </cell>
          <cell r="DH34">
            <v>1.9500000000000002E-4</v>
          </cell>
          <cell r="DI34">
            <v>0.29203600000000002</v>
          </cell>
          <cell r="DJ34">
            <v>2.2681522700000003</v>
          </cell>
          <cell r="DK34">
            <v>623.86539253000001</v>
          </cell>
          <cell r="DL34">
            <v>677.74346041299998</v>
          </cell>
          <cell r="DM34">
            <v>2763.023246967</v>
          </cell>
          <cell r="DN34">
            <v>45.194155722000005</v>
          </cell>
          <cell r="DO34">
            <v>544.27166399800001</v>
          </cell>
          <cell r="DP34">
            <v>146.794278838</v>
          </cell>
          <cell r="DQ34">
            <v>2324.6375754070004</v>
          </cell>
          <cell r="DR34">
            <v>985.79451342800007</v>
          </cell>
          <cell r="DS34">
            <v>800.29558089700004</v>
          </cell>
          <cell r="DT34">
            <v>24.200754914000001</v>
          </cell>
          <cell r="DU34">
            <v>883.31428975300003</v>
          </cell>
          <cell r="DV34">
            <v>507.97229839800002</v>
          </cell>
          <cell r="DW34">
            <v>1417.067972992</v>
          </cell>
          <cell r="DX34">
            <v>2824.4032764660001</v>
          </cell>
          <cell r="DY34">
            <v>5185.3194539080005</v>
          </cell>
          <cell r="DZ34">
            <v>245.11685032299999</v>
          </cell>
          <cell r="EA34">
            <v>569.04634445600004</v>
          </cell>
          <cell r="EB34">
            <v>20.619453039</v>
          </cell>
          <cell r="EC34">
            <v>893.64348513900006</v>
          </cell>
          <cell r="ED34">
            <v>46.740881467999998</v>
          </cell>
          <cell r="EE34">
            <v>333.63906109500005</v>
          </cell>
        </row>
        <row r="35">
          <cell r="A35">
            <v>45323</v>
          </cell>
          <cell r="C35">
            <v>6.4592179999999999</v>
          </cell>
          <cell r="E35">
            <v>6.252472</v>
          </cell>
          <cell r="F35">
            <v>0</v>
          </cell>
          <cell r="K35">
            <v>6.3854889999999997</v>
          </cell>
          <cell r="N35">
            <v>6.3205489999999998</v>
          </cell>
          <cell r="P35">
            <v>0</v>
          </cell>
          <cell r="Q35">
            <v>0</v>
          </cell>
          <cell r="R35">
            <v>0</v>
          </cell>
          <cell r="T35">
            <v>0</v>
          </cell>
          <cell r="U35">
            <v>6.5705730000000004</v>
          </cell>
          <cell r="X35">
            <v>0</v>
          </cell>
          <cell r="Y35">
            <v>12.916029999999999</v>
          </cell>
          <cell r="Z35">
            <v>23.613557</v>
          </cell>
          <cell r="AA35">
            <v>24.803366</v>
          </cell>
          <cell r="AC35">
            <v>0</v>
          </cell>
          <cell r="AE35">
            <v>0</v>
          </cell>
          <cell r="AG35">
            <v>0</v>
          </cell>
          <cell r="AH35">
            <v>0</v>
          </cell>
          <cell r="AI35">
            <v>0</v>
          </cell>
          <cell r="AJ35">
            <v>0</v>
          </cell>
          <cell r="AK35">
            <v>2.364004</v>
          </cell>
          <cell r="AL35">
            <v>0</v>
          </cell>
          <cell r="AM35">
            <v>3.6314760000000001</v>
          </cell>
          <cell r="AN35">
            <v>0.51813900000000002</v>
          </cell>
          <cell r="AO35">
            <v>0</v>
          </cell>
          <cell r="AP35">
            <v>1.8606149999999999</v>
          </cell>
          <cell r="AQ35">
            <v>2.9791110000000001</v>
          </cell>
          <cell r="AR35">
            <v>0.905528</v>
          </cell>
          <cell r="AS35">
            <v>0</v>
          </cell>
          <cell r="AU35">
            <v>3.5099450000000001</v>
          </cell>
          <cell r="AW35">
            <v>3.118773</v>
          </cell>
          <cell r="AX35">
            <v>3.4071229999999999</v>
          </cell>
          <cell r="BC35">
            <v>0</v>
          </cell>
          <cell r="BF35">
            <v>3.8851040000000001</v>
          </cell>
          <cell r="BH35">
            <v>3.0300600000000002</v>
          </cell>
          <cell r="BI35">
            <v>0</v>
          </cell>
          <cell r="BJ35">
            <v>3.5157379999999998</v>
          </cell>
          <cell r="BL35">
            <v>0</v>
          </cell>
          <cell r="BM35">
            <v>5.0100179999999996</v>
          </cell>
          <cell r="BP35">
            <v>0</v>
          </cell>
          <cell r="BQ35">
            <v>9.4507670000000008</v>
          </cell>
          <cell r="BR35">
            <v>18.506077999999999</v>
          </cell>
          <cell r="BS35">
            <v>18.970385</v>
          </cell>
          <cell r="BU35">
            <v>0</v>
          </cell>
          <cell r="BW35">
            <v>0</v>
          </cell>
          <cell r="BY35">
            <v>0</v>
          </cell>
          <cell r="BZ35">
            <v>0</v>
          </cell>
          <cell r="CA35">
            <v>5.7904710000000001</v>
          </cell>
          <cell r="CB35">
            <v>3.138236</v>
          </cell>
          <cell r="CC35">
            <v>1.6028359999999999</v>
          </cell>
          <cell r="CD35">
            <v>2.0432440000000001</v>
          </cell>
          <cell r="CE35">
            <v>2.6149110000000002</v>
          </cell>
          <cell r="CF35">
            <v>0.41444599999999998</v>
          </cell>
          <cell r="CG35">
            <v>2.6070419999999999</v>
          </cell>
          <cell r="CH35">
            <v>1.589253</v>
          </cell>
          <cell r="CI35">
            <v>2.2117</v>
          </cell>
          <cell r="CJ35">
            <v>0.78120199999999995</v>
          </cell>
          <cell r="CK35">
            <v>2.3068369999999998</v>
          </cell>
          <cell r="CN35">
            <v>5736.2575627890001</v>
          </cell>
          <cell r="CO35">
            <v>25588.082948478001</v>
          </cell>
          <cell r="CP35">
            <v>649.48668909500009</v>
          </cell>
          <cell r="CQ35">
            <v>4948.0500866100001</v>
          </cell>
          <cell r="CR35">
            <v>148.296013848</v>
          </cell>
          <cell r="CS35">
            <v>1219.552751616</v>
          </cell>
          <cell r="CT35">
            <v>43.194436471000003</v>
          </cell>
          <cell r="CU35">
            <v>697.405976313</v>
          </cell>
          <cell r="CV35">
            <v>56.051355000000001</v>
          </cell>
          <cell r="CW35">
            <v>344.01633186699996</v>
          </cell>
          <cell r="CX35">
            <v>29.092441497999999</v>
          </cell>
          <cell r="CY35">
            <v>194.759399156</v>
          </cell>
          <cell r="CZ35">
            <v>9.5790000000000007E-3</v>
          </cell>
          <cell r="DA35">
            <v>0.15538300000000002</v>
          </cell>
          <cell r="DB35">
            <v>8.3000000000000012E-5</v>
          </cell>
          <cell r="DC35">
            <v>2.2404870000000003</v>
          </cell>
          <cell r="DD35">
            <v>0.89863148000000004</v>
          </cell>
          <cell r="DE35">
            <v>35.149538096999997</v>
          </cell>
          <cell r="DF35">
            <v>0.10864900000000001</v>
          </cell>
          <cell r="DG35">
            <v>0.46433800000000003</v>
          </cell>
          <cell r="DH35">
            <v>0</v>
          </cell>
          <cell r="DI35">
            <v>0.175483</v>
          </cell>
          <cell r="DJ35">
            <v>8.0741021410000009</v>
          </cell>
          <cell r="DK35">
            <v>438.16198379899998</v>
          </cell>
          <cell r="DL35">
            <v>556.44489365600009</v>
          </cell>
          <cell r="DM35">
            <v>2330.8169659820001</v>
          </cell>
          <cell r="DN35">
            <v>25.915835063999999</v>
          </cell>
          <cell r="DO35">
            <v>639.62743893599998</v>
          </cell>
          <cell r="DP35">
            <v>293.16552137899998</v>
          </cell>
          <cell r="DQ35">
            <v>3180.4072242440002</v>
          </cell>
          <cell r="DR35">
            <v>751.38236898100001</v>
          </cell>
          <cell r="DS35">
            <v>573.34902433499997</v>
          </cell>
          <cell r="DT35">
            <v>18.871674472999999</v>
          </cell>
          <cell r="DU35">
            <v>570.78355202499995</v>
          </cell>
          <cell r="DV35">
            <v>380.80104533499997</v>
          </cell>
          <cell r="DW35">
            <v>1132.5226653050001</v>
          </cell>
          <cell r="DX35">
            <v>1982.7582623159999</v>
          </cell>
          <cell r="DY35">
            <v>4383.97354103</v>
          </cell>
          <cell r="DZ35">
            <v>177.37222675300001</v>
          </cell>
          <cell r="EA35">
            <v>586.77909577799994</v>
          </cell>
          <cell r="EB35">
            <v>8.7169989030000004</v>
          </cell>
          <cell r="EC35">
            <v>554.11291943000003</v>
          </cell>
          <cell r="ED35">
            <v>50.006619334000007</v>
          </cell>
          <cell r="EE35">
            <v>0.46834199999999998</v>
          </cell>
        </row>
        <row r="36">
          <cell r="A36">
            <v>45292</v>
          </cell>
          <cell r="C36">
            <v>0</v>
          </cell>
          <cell r="E36">
            <v>6.309857</v>
          </cell>
          <cell r="F36">
            <v>0</v>
          </cell>
          <cell r="K36">
            <v>6.2889400000000002</v>
          </cell>
          <cell r="N36">
            <v>6.3111620000000004</v>
          </cell>
          <cell r="P36">
            <v>0</v>
          </cell>
          <cell r="Q36">
            <v>0</v>
          </cell>
          <cell r="R36">
            <v>0</v>
          </cell>
          <cell r="T36">
            <v>0</v>
          </cell>
          <cell r="U36">
            <v>6.4140819999999996</v>
          </cell>
          <cell r="X36">
            <v>0</v>
          </cell>
          <cell r="Y36">
            <v>14.164153000000001</v>
          </cell>
          <cell r="Z36">
            <v>26.834071000000002</v>
          </cell>
          <cell r="AA36">
            <v>25.379868999999999</v>
          </cell>
          <cell r="AC36">
            <v>0</v>
          </cell>
          <cell r="AE36">
            <v>0</v>
          </cell>
          <cell r="AG36">
            <v>0</v>
          </cell>
          <cell r="AH36">
            <v>0</v>
          </cell>
          <cell r="AI36">
            <v>0</v>
          </cell>
          <cell r="AJ36">
            <v>0</v>
          </cell>
          <cell r="AK36">
            <v>2.4490189999999998</v>
          </cell>
          <cell r="AL36">
            <v>0</v>
          </cell>
          <cell r="AM36">
            <v>3.6094300000000001</v>
          </cell>
          <cell r="AN36">
            <v>0.57155699999999998</v>
          </cell>
          <cell r="AO36">
            <v>0</v>
          </cell>
          <cell r="AP36">
            <v>1.8396129999999999</v>
          </cell>
          <cell r="AQ36">
            <v>3.028</v>
          </cell>
          <cell r="AR36">
            <v>0.751301</v>
          </cell>
          <cell r="AS36">
            <v>0</v>
          </cell>
          <cell r="AU36">
            <v>3.5773259999999998</v>
          </cell>
          <cell r="AW36">
            <v>3.5249519999999999</v>
          </cell>
          <cell r="AX36">
            <v>3.51173</v>
          </cell>
          <cell r="BC36">
            <v>0</v>
          </cell>
          <cell r="BF36">
            <v>4.3152210000000002</v>
          </cell>
          <cell r="BH36">
            <v>3.309285</v>
          </cell>
          <cell r="BI36">
            <v>3.8042060000000002</v>
          </cell>
          <cell r="BJ36">
            <v>3.4433690000000001</v>
          </cell>
          <cell r="BL36">
            <v>0</v>
          </cell>
          <cell r="BM36">
            <v>4.8090310000000001</v>
          </cell>
          <cell r="BP36">
            <v>0</v>
          </cell>
          <cell r="BQ36">
            <v>17.219124999999998</v>
          </cell>
          <cell r="BR36">
            <v>14.812813</v>
          </cell>
          <cell r="BS36">
            <v>19.397051000000001</v>
          </cell>
          <cell r="BU36">
            <v>0</v>
          </cell>
          <cell r="BW36">
            <v>0</v>
          </cell>
          <cell r="BY36">
            <v>0</v>
          </cell>
          <cell r="BZ36">
            <v>0</v>
          </cell>
          <cell r="CA36">
            <v>5.8357590000000004</v>
          </cell>
          <cell r="CB36">
            <v>3.2613340000000002</v>
          </cell>
          <cell r="CC36">
            <v>1.796009</v>
          </cell>
          <cell r="CD36">
            <v>2.241374</v>
          </cell>
          <cell r="CE36">
            <v>2.248208</v>
          </cell>
          <cell r="CF36">
            <v>0.403806</v>
          </cell>
          <cell r="CG36">
            <v>2.558033</v>
          </cell>
          <cell r="CH36">
            <v>1.5309740000000001</v>
          </cell>
          <cell r="CI36">
            <v>2.5311119999999998</v>
          </cell>
          <cell r="CJ36">
            <v>0.79630900000000004</v>
          </cell>
          <cell r="CK36">
            <v>1.8701430000000001</v>
          </cell>
          <cell r="CN36">
            <v>5566.752584805</v>
          </cell>
          <cell r="CO36">
            <v>25861.887466805998</v>
          </cell>
          <cell r="CP36">
            <v>667.24973858099997</v>
          </cell>
          <cell r="CQ36">
            <v>4641.682897656</v>
          </cell>
          <cell r="CR36">
            <v>134.23680799500002</v>
          </cell>
          <cell r="CS36">
            <v>1118.3166744079999</v>
          </cell>
          <cell r="CT36">
            <v>21.565849999999998</v>
          </cell>
          <cell r="CU36">
            <v>96.872376304000014</v>
          </cell>
          <cell r="CV36">
            <v>30.7127588</v>
          </cell>
          <cell r="CW36">
            <v>395.75560427100004</v>
          </cell>
          <cell r="CX36">
            <v>6.78925</v>
          </cell>
          <cell r="CY36">
            <v>134.33394698800001</v>
          </cell>
          <cell r="CZ36">
            <v>2.0133999999999999E-2</v>
          </cell>
          <cell r="DA36">
            <v>0.16530300000000001</v>
          </cell>
          <cell r="DB36">
            <v>0</v>
          </cell>
          <cell r="DC36">
            <v>2.1122450000000002</v>
          </cell>
          <cell r="DD36">
            <v>0.30157299999999998</v>
          </cell>
          <cell r="DE36">
            <v>2.8269319999999998</v>
          </cell>
          <cell r="DF36">
            <v>4.3400000000000001E-2</v>
          </cell>
          <cell r="DG36">
            <v>0.67813682800000008</v>
          </cell>
          <cell r="DH36">
            <v>0</v>
          </cell>
          <cell r="DI36">
            <v>0.12279620000000001</v>
          </cell>
          <cell r="DJ36">
            <v>13.251773995000001</v>
          </cell>
          <cell r="DK36">
            <v>359.51859853800005</v>
          </cell>
          <cell r="DL36">
            <v>587.83413022699995</v>
          </cell>
          <cell r="DM36">
            <v>2451.6651834649997</v>
          </cell>
          <cell r="DN36">
            <v>23.299342550000002</v>
          </cell>
          <cell r="DO36">
            <v>476.228056842</v>
          </cell>
          <cell r="DP36">
            <v>487.06769990100003</v>
          </cell>
          <cell r="DQ36">
            <v>4497.5259891360001</v>
          </cell>
          <cell r="DR36">
            <v>534.10267419900003</v>
          </cell>
          <cell r="DS36">
            <v>585.66947821799999</v>
          </cell>
          <cell r="DT36">
            <v>19.512153589</v>
          </cell>
          <cell r="DU36">
            <v>627.95660827099994</v>
          </cell>
          <cell r="DV36">
            <v>355.891282709</v>
          </cell>
          <cell r="DW36">
            <v>1090.7086916149999</v>
          </cell>
          <cell r="DX36">
            <v>1879.491858398</v>
          </cell>
          <cell r="DY36">
            <v>3912.2044246129999</v>
          </cell>
          <cell r="DZ36">
            <v>135.302345753</v>
          </cell>
          <cell r="EA36">
            <v>625.403705156</v>
          </cell>
          <cell r="EB36">
            <v>12.114946986000001</v>
          </cell>
          <cell r="EC36">
            <v>626.52916266900002</v>
          </cell>
          <cell r="ED36">
            <v>5.3999999999999999E-2</v>
          </cell>
          <cell r="EE36">
            <v>0.21510699999999999</v>
          </cell>
        </row>
        <row r="37">
          <cell r="A37">
            <v>45261</v>
          </cell>
          <cell r="C37">
            <v>0</v>
          </cell>
          <cell r="E37">
            <v>6.3063919999999998</v>
          </cell>
          <cell r="F37">
            <v>0</v>
          </cell>
          <cell r="K37">
            <v>6.3</v>
          </cell>
          <cell r="N37">
            <v>6.2164720000000004</v>
          </cell>
          <cell r="P37">
            <v>0</v>
          </cell>
          <cell r="Q37">
            <v>0</v>
          </cell>
          <cell r="R37">
            <v>0</v>
          </cell>
          <cell r="T37">
            <v>0</v>
          </cell>
          <cell r="U37">
            <v>6.6224610000000004</v>
          </cell>
          <cell r="X37">
            <v>0</v>
          </cell>
          <cell r="Y37">
            <v>0</v>
          </cell>
          <cell r="Z37">
            <v>0</v>
          </cell>
          <cell r="AA37">
            <v>25.272765</v>
          </cell>
          <cell r="AC37">
            <v>0</v>
          </cell>
          <cell r="AE37">
            <v>0</v>
          </cell>
          <cell r="AG37">
            <v>0</v>
          </cell>
          <cell r="AH37">
            <v>0</v>
          </cell>
          <cell r="AI37">
            <v>0</v>
          </cell>
          <cell r="AJ37">
            <v>0</v>
          </cell>
          <cell r="AK37">
            <v>2.631812</v>
          </cell>
          <cell r="AL37">
            <v>0</v>
          </cell>
          <cell r="AM37">
            <v>3.7060979999999999</v>
          </cell>
          <cell r="AN37">
            <v>0.59839799999999999</v>
          </cell>
          <cell r="AO37">
            <v>0</v>
          </cell>
          <cell r="AP37">
            <v>1.7791570000000001</v>
          </cell>
          <cell r="AQ37">
            <v>2.981811</v>
          </cell>
          <cell r="AR37">
            <v>0.81124300000000005</v>
          </cell>
          <cell r="AS37">
            <v>0</v>
          </cell>
          <cell r="AU37">
            <v>3.485214</v>
          </cell>
          <cell r="AW37">
            <v>3.4825219999999999</v>
          </cell>
          <cell r="AX37">
            <v>3.4525800000000002</v>
          </cell>
          <cell r="BC37">
            <v>0</v>
          </cell>
          <cell r="BF37">
            <v>4.2829740000000003</v>
          </cell>
          <cell r="BH37">
            <v>3.6961249999999999</v>
          </cell>
          <cell r="BI37">
            <v>3.8586809999999998</v>
          </cell>
          <cell r="BJ37">
            <v>3.5992410000000001</v>
          </cell>
          <cell r="BL37">
            <v>0</v>
          </cell>
          <cell r="BM37">
            <v>4.8770239999999996</v>
          </cell>
          <cell r="BP37">
            <v>0</v>
          </cell>
          <cell r="BQ37">
            <v>17.858497</v>
          </cell>
          <cell r="BR37">
            <v>17.184820999999999</v>
          </cell>
          <cell r="BS37">
            <v>18.356386000000001</v>
          </cell>
          <cell r="BU37">
            <v>0</v>
          </cell>
          <cell r="BW37">
            <v>0</v>
          </cell>
          <cell r="BY37">
            <v>0</v>
          </cell>
          <cell r="BZ37">
            <v>0</v>
          </cell>
          <cell r="CA37">
            <v>5.8623760000000003</v>
          </cell>
          <cell r="CB37">
            <v>3.631462</v>
          </cell>
          <cell r="CC37">
            <v>1.8871739999999999</v>
          </cell>
          <cell r="CD37">
            <v>2.6517330000000001</v>
          </cell>
          <cell r="CE37">
            <v>2.3017650000000001</v>
          </cell>
          <cell r="CF37">
            <v>0.403727</v>
          </cell>
          <cell r="CG37">
            <v>2.5998160000000001</v>
          </cell>
          <cell r="CH37">
            <v>1.581178</v>
          </cell>
          <cell r="CI37">
            <v>2.5426700000000002</v>
          </cell>
          <cell r="CJ37">
            <v>0.81980799999999998</v>
          </cell>
          <cell r="CK37">
            <v>1.6681079999999999</v>
          </cell>
          <cell r="CN37">
            <v>6562.7543387209998</v>
          </cell>
          <cell r="CO37">
            <v>33609.067068053999</v>
          </cell>
          <cell r="CP37">
            <v>640.04992831800007</v>
          </cell>
          <cell r="CQ37">
            <v>4841.9420267160003</v>
          </cell>
          <cell r="CR37">
            <v>169.76941253999999</v>
          </cell>
          <cell r="CS37">
            <v>1250.6812210270002</v>
          </cell>
          <cell r="CT37">
            <v>1E-3</v>
          </cell>
          <cell r="CU37">
            <v>70.511997449000006</v>
          </cell>
          <cell r="CV37">
            <v>26.002943999999999</v>
          </cell>
          <cell r="CW37">
            <v>384.98773025899999</v>
          </cell>
          <cell r="CX37">
            <v>23.855394615000002</v>
          </cell>
          <cell r="CY37">
            <v>146.34729904899999</v>
          </cell>
          <cell r="CZ37">
            <v>2.3525000000000001E-2</v>
          </cell>
          <cell r="DA37">
            <v>0.81691099999999994</v>
          </cell>
          <cell r="DB37">
            <v>0</v>
          </cell>
          <cell r="DC37">
            <v>2.5590869999999999</v>
          </cell>
          <cell r="DD37">
            <v>0.89556100000000005</v>
          </cell>
          <cell r="DE37">
            <v>3.9977725679999998</v>
          </cell>
          <cell r="DF37">
            <v>0.15223700000000001</v>
          </cell>
          <cell r="DG37">
            <v>0.81025000000000003</v>
          </cell>
          <cell r="DH37">
            <v>0</v>
          </cell>
          <cell r="DI37">
            <v>0.14449400000000001</v>
          </cell>
          <cell r="DJ37">
            <v>22.179133780000001</v>
          </cell>
          <cell r="DK37">
            <v>525.68832776300007</v>
          </cell>
          <cell r="DL37">
            <v>939.419741821</v>
          </cell>
          <cell r="DM37">
            <v>3624.251769688</v>
          </cell>
          <cell r="DN37">
            <v>30.780051433000001</v>
          </cell>
          <cell r="DO37">
            <v>473.31835560800005</v>
          </cell>
          <cell r="DP37">
            <v>690.28778189700006</v>
          </cell>
          <cell r="DQ37">
            <v>8054.8737562270007</v>
          </cell>
          <cell r="DR37">
            <v>819.65751804400008</v>
          </cell>
          <cell r="DS37">
            <v>888.48795022899992</v>
          </cell>
          <cell r="DT37">
            <v>25.469831038000002</v>
          </cell>
          <cell r="DU37">
            <v>979.73468563400002</v>
          </cell>
          <cell r="DV37">
            <v>387.93140787999999</v>
          </cell>
          <cell r="DW37">
            <v>1180.120378693</v>
          </cell>
          <cell r="DX37">
            <v>2120.34105335</v>
          </cell>
          <cell r="DY37">
            <v>4306.2496631859995</v>
          </cell>
          <cell r="DZ37">
            <v>163.91724755599998</v>
          </cell>
          <cell r="EA37">
            <v>717.0610109050001</v>
          </cell>
          <cell r="EB37">
            <v>22.310204742000003</v>
          </cell>
          <cell r="EC37">
            <v>928.72652164100009</v>
          </cell>
          <cell r="ED37">
            <v>0.17200000000000001</v>
          </cell>
          <cell r="EE37">
            <v>11.352402318000001</v>
          </cell>
        </row>
        <row r="38">
          <cell r="A38">
            <v>45231</v>
          </cell>
          <cell r="C38">
            <v>0</v>
          </cell>
          <cell r="E38">
            <v>6.074884</v>
          </cell>
          <cell r="F38">
            <v>0</v>
          </cell>
          <cell r="K38">
            <v>6.0630009999999999</v>
          </cell>
          <cell r="N38">
            <v>6.0120560000000003</v>
          </cell>
          <cell r="P38">
            <v>0</v>
          </cell>
          <cell r="Q38">
            <v>0</v>
          </cell>
          <cell r="R38">
            <v>0</v>
          </cell>
          <cell r="T38">
            <v>0</v>
          </cell>
          <cell r="U38">
            <v>6.5916079999999999</v>
          </cell>
          <cell r="X38">
            <v>0</v>
          </cell>
          <cell r="Y38">
            <v>0</v>
          </cell>
          <cell r="Z38">
            <v>0</v>
          </cell>
          <cell r="AA38">
            <v>25.643429999999999</v>
          </cell>
          <cell r="AC38">
            <v>0</v>
          </cell>
          <cell r="AE38">
            <v>0</v>
          </cell>
          <cell r="AG38">
            <v>0</v>
          </cell>
          <cell r="AH38">
            <v>0</v>
          </cell>
          <cell r="AI38">
            <v>0</v>
          </cell>
          <cell r="AJ38">
            <v>0</v>
          </cell>
          <cell r="AK38">
            <v>4.1310320000000003</v>
          </cell>
          <cell r="AL38">
            <v>0</v>
          </cell>
          <cell r="AM38">
            <v>4.3258799999999997</v>
          </cell>
          <cell r="AN38">
            <v>0.59999899999999995</v>
          </cell>
          <cell r="AO38">
            <v>0</v>
          </cell>
          <cell r="AP38">
            <v>1.737724</v>
          </cell>
          <cell r="AQ38">
            <v>2.9908009999999998</v>
          </cell>
          <cell r="AR38">
            <v>0.82993099999999997</v>
          </cell>
          <cell r="AS38">
            <v>0</v>
          </cell>
          <cell r="AU38">
            <v>3.322387</v>
          </cell>
          <cell r="AW38">
            <v>3.221403</v>
          </cell>
          <cell r="AX38">
            <v>3.2292079999999999</v>
          </cell>
          <cell r="BC38">
            <v>0</v>
          </cell>
          <cell r="BF38">
            <v>4.0687189999999998</v>
          </cell>
          <cell r="BH38">
            <v>3.246302</v>
          </cell>
          <cell r="BI38">
            <v>3.3425199999999999</v>
          </cell>
          <cell r="BJ38">
            <v>3.0608659999999999</v>
          </cell>
          <cell r="BL38">
            <v>0</v>
          </cell>
          <cell r="BM38">
            <v>4.20113</v>
          </cell>
          <cell r="BP38">
            <v>0</v>
          </cell>
          <cell r="BQ38">
            <v>15.608767</v>
          </cell>
          <cell r="BR38">
            <v>17.425598999999998</v>
          </cell>
          <cell r="BS38">
            <v>19.755493999999999</v>
          </cell>
          <cell r="BU38">
            <v>0</v>
          </cell>
          <cell r="BW38">
            <v>0</v>
          </cell>
          <cell r="BY38">
            <v>0</v>
          </cell>
          <cell r="BZ38">
            <v>4.1511940000000003</v>
          </cell>
          <cell r="CA38">
            <v>5.1853660000000001</v>
          </cell>
          <cell r="CB38">
            <v>4.0597690000000002</v>
          </cell>
          <cell r="CC38">
            <v>1.896299</v>
          </cell>
          <cell r="CD38">
            <v>3.412182</v>
          </cell>
          <cell r="CE38">
            <v>2.5759310000000002</v>
          </cell>
          <cell r="CF38">
            <v>0.44355600000000001</v>
          </cell>
          <cell r="CG38">
            <v>2.6316090000000001</v>
          </cell>
          <cell r="CH38">
            <v>1.6209229999999999</v>
          </cell>
          <cell r="CI38">
            <v>2.4572370000000001</v>
          </cell>
          <cell r="CJ38">
            <v>0.81046499999999999</v>
          </cell>
          <cell r="CK38">
            <v>1.943281</v>
          </cell>
          <cell r="CN38">
            <v>5049.950514571</v>
          </cell>
          <cell r="CO38">
            <v>26617.826976811</v>
          </cell>
          <cell r="CP38">
            <v>613.51169939099998</v>
          </cell>
          <cell r="CQ38">
            <v>4523.1601732949994</v>
          </cell>
          <cell r="CR38">
            <v>178.05026762700001</v>
          </cell>
          <cell r="CS38">
            <v>1177.94699044</v>
          </cell>
          <cell r="CT38">
            <v>1.5500000000000002E-3</v>
          </cell>
          <cell r="CU38">
            <v>50.443520446000001</v>
          </cell>
          <cell r="CV38">
            <v>25.115873000000001</v>
          </cell>
          <cell r="CW38">
            <v>284.26942183699998</v>
          </cell>
          <cell r="CX38">
            <v>26.237814623999999</v>
          </cell>
          <cell r="CY38">
            <v>115.47763134900001</v>
          </cell>
          <cell r="CZ38">
            <v>2.2724000000000001E-2</v>
          </cell>
          <cell r="DA38">
            <v>0.18008600000000002</v>
          </cell>
          <cell r="DB38">
            <v>0</v>
          </cell>
          <cell r="DC38">
            <v>1.6891579999999999</v>
          </cell>
          <cell r="DD38">
            <v>0.82701486599999996</v>
          </cell>
          <cell r="DE38">
            <v>3.3918938440000002</v>
          </cell>
          <cell r="DF38">
            <v>2.7123000000000001E-2</v>
          </cell>
          <cell r="DG38">
            <v>2.0878613000000001</v>
          </cell>
          <cell r="DH38">
            <v>0</v>
          </cell>
          <cell r="DI38">
            <v>12.1798056</v>
          </cell>
          <cell r="DJ38">
            <v>153.297325589</v>
          </cell>
          <cell r="DK38">
            <v>1090.9084285259999</v>
          </cell>
          <cell r="DL38">
            <v>331.641850869</v>
          </cell>
          <cell r="DM38">
            <v>2538.2164487059999</v>
          </cell>
          <cell r="DN38">
            <v>15.355472574</v>
          </cell>
          <cell r="DO38">
            <v>373.95097963299997</v>
          </cell>
          <cell r="DP38">
            <v>396.39335894499999</v>
          </cell>
          <cell r="DQ38">
            <v>4874.5866952250008</v>
          </cell>
          <cell r="DR38">
            <v>568.10384080999995</v>
          </cell>
          <cell r="DS38">
            <v>690.75348957900007</v>
          </cell>
          <cell r="DT38">
            <v>4.6416673309999998</v>
          </cell>
          <cell r="DU38">
            <v>410.897058399</v>
          </cell>
          <cell r="DV38">
            <v>233.27676175100001</v>
          </cell>
          <cell r="DW38">
            <v>913.60345794400007</v>
          </cell>
          <cell r="DX38">
            <v>1882.0216972440001</v>
          </cell>
          <cell r="DY38">
            <v>3990.0258945200003</v>
          </cell>
          <cell r="DZ38">
            <v>121.744017249</v>
          </cell>
          <cell r="EA38">
            <v>538.86358294199999</v>
          </cell>
          <cell r="EB38">
            <v>5.9084541550000003</v>
          </cell>
          <cell r="EC38">
            <v>549.10839780699996</v>
          </cell>
          <cell r="ED38">
            <v>0.09</v>
          </cell>
          <cell r="EE38">
            <v>2.1309369999999999</v>
          </cell>
        </row>
        <row r="39">
          <cell r="A39">
            <v>45200</v>
          </cell>
          <cell r="C39">
            <v>0</v>
          </cell>
          <cell r="E39">
            <v>6.1118519999999998</v>
          </cell>
          <cell r="F39">
            <v>0</v>
          </cell>
          <cell r="K39">
            <v>6.0590909999999996</v>
          </cell>
          <cell r="N39">
            <v>6.0550420000000003</v>
          </cell>
          <cell r="P39">
            <v>0</v>
          </cell>
          <cell r="Q39">
            <v>0</v>
          </cell>
          <cell r="R39">
            <v>0</v>
          </cell>
          <cell r="T39">
            <v>0</v>
          </cell>
          <cell r="U39">
            <v>6.6212299999999997</v>
          </cell>
          <cell r="X39">
            <v>0</v>
          </cell>
          <cell r="Y39">
            <v>0</v>
          </cell>
          <cell r="Z39">
            <v>0</v>
          </cell>
          <cell r="AA39">
            <v>27.631357000000001</v>
          </cell>
          <cell r="AC39">
            <v>0</v>
          </cell>
          <cell r="AE39">
            <v>0</v>
          </cell>
          <cell r="AG39">
            <v>0</v>
          </cell>
          <cell r="AH39">
            <v>0</v>
          </cell>
          <cell r="AI39">
            <v>0</v>
          </cell>
          <cell r="AJ39">
            <v>0</v>
          </cell>
          <cell r="AK39">
            <v>4.3599560000000004</v>
          </cell>
          <cell r="AL39">
            <v>0</v>
          </cell>
          <cell r="AM39">
            <v>4.4269970000000001</v>
          </cell>
          <cell r="AN39">
            <v>0.66707399999999994</v>
          </cell>
          <cell r="AO39">
            <v>0</v>
          </cell>
          <cell r="AP39">
            <v>1.8538319999999999</v>
          </cell>
          <cell r="AQ39">
            <v>2.9980820000000001</v>
          </cell>
          <cell r="AR39">
            <v>0.86637799999999998</v>
          </cell>
          <cell r="AS39">
            <v>2.811779</v>
          </cell>
          <cell r="AU39">
            <v>3.45661</v>
          </cell>
          <cell r="AW39">
            <v>3.325583</v>
          </cell>
          <cell r="AX39">
            <v>3.1961689999999998</v>
          </cell>
          <cell r="BC39">
            <v>0</v>
          </cell>
          <cell r="BF39">
            <v>3.692291</v>
          </cell>
          <cell r="BH39">
            <v>3.5334910000000002</v>
          </cell>
          <cell r="BI39">
            <v>3.6718739999999999</v>
          </cell>
          <cell r="BJ39">
            <v>2.7529819999999998</v>
          </cell>
          <cell r="BL39">
            <v>3.3990420000000001</v>
          </cell>
          <cell r="BM39">
            <v>4.8450850000000001</v>
          </cell>
          <cell r="BP39">
            <v>12.475144</v>
          </cell>
          <cell r="BQ39">
            <v>11.178400999999999</v>
          </cell>
          <cell r="BR39">
            <v>19.439959999999999</v>
          </cell>
          <cell r="BS39">
            <v>21.253976999999999</v>
          </cell>
          <cell r="BU39">
            <v>0</v>
          </cell>
          <cell r="BW39">
            <v>0</v>
          </cell>
          <cell r="BY39">
            <v>3.3635989999999998</v>
          </cell>
          <cell r="BZ39">
            <v>3.735719</v>
          </cell>
          <cell r="CA39">
            <v>4.2448009999999998</v>
          </cell>
          <cell r="CB39">
            <v>4.0018120000000001</v>
          </cell>
          <cell r="CC39">
            <v>2.2380490000000002</v>
          </cell>
          <cell r="CD39">
            <v>0</v>
          </cell>
          <cell r="CE39">
            <v>3.692361</v>
          </cell>
          <cell r="CF39">
            <v>0.45887600000000001</v>
          </cell>
          <cell r="CG39">
            <v>2.5625339999999999</v>
          </cell>
          <cell r="CH39">
            <v>1.6013679999999999</v>
          </cell>
          <cell r="CI39">
            <v>2.5329350000000002</v>
          </cell>
          <cell r="CJ39">
            <v>0.80027000000000004</v>
          </cell>
          <cell r="CK39">
            <v>1.9628760000000001</v>
          </cell>
          <cell r="CN39">
            <v>4268.3910137270004</v>
          </cell>
          <cell r="CO39">
            <v>23930.935941564003</v>
          </cell>
          <cell r="CP39">
            <v>667.19969321099995</v>
          </cell>
          <cell r="CQ39">
            <v>4278.6361860370007</v>
          </cell>
          <cell r="CR39">
            <v>197.73339621599999</v>
          </cell>
          <cell r="CS39">
            <v>1142.130143176</v>
          </cell>
          <cell r="CT39">
            <v>2.7741371690000003</v>
          </cell>
          <cell r="CU39">
            <v>140.36494796699998</v>
          </cell>
          <cell r="CV39">
            <v>30.486702600000001</v>
          </cell>
          <cell r="CW39">
            <v>288.965451626</v>
          </cell>
          <cell r="CX39">
            <v>18.641206553</v>
          </cell>
          <cell r="CY39">
            <v>159.07113246099999</v>
          </cell>
          <cell r="CZ39">
            <v>1.6761999999999999E-2</v>
          </cell>
          <cell r="DA39">
            <v>0.97476200000000002</v>
          </cell>
          <cell r="DB39">
            <v>0</v>
          </cell>
          <cell r="DC39">
            <v>1.6257410000000001</v>
          </cell>
          <cell r="DD39">
            <v>4.0651463459999997</v>
          </cell>
          <cell r="DE39">
            <v>86.565354386999999</v>
          </cell>
          <cell r="DF39">
            <v>6.1821794470000002</v>
          </cell>
          <cell r="DG39">
            <v>72.849897085000009</v>
          </cell>
          <cell r="DH39">
            <v>1.2789099999999999E-2</v>
          </cell>
          <cell r="DI39">
            <v>348.992506338</v>
          </cell>
          <cell r="DJ39">
            <v>361.09352008100001</v>
          </cell>
          <cell r="DK39">
            <v>2851.2958905410001</v>
          </cell>
          <cell r="DL39">
            <v>109.33540175600001</v>
          </cell>
          <cell r="DM39">
            <v>1229.4672077150001</v>
          </cell>
          <cell r="DN39">
            <v>14.381666939</v>
          </cell>
          <cell r="DO39">
            <v>297.38407612200001</v>
          </cell>
          <cell r="DP39">
            <v>155.05314757300002</v>
          </cell>
          <cell r="DQ39">
            <v>1861.2818973139999</v>
          </cell>
          <cell r="DR39">
            <v>345.88294442299997</v>
          </cell>
          <cell r="DS39">
            <v>714.34866255999998</v>
          </cell>
          <cell r="DT39">
            <v>4.0363733050000006</v>
          </cell>
          <cell r="DU39">
            <v>381.04808585400002</v>
          </cell>
          <cell r="DV39">
            <v>127.726153412</v>
          </cell>
          <cell r="DW39">
            <v>924.01338945400005</v>
          </cell>
          <cell r="DX39">
            <v>1748.8766397649999</v>
          </cell>
          <cell r="DY39">
            <v>3578.529831717</v>
          </cell>
          <cell r="DZ39">
            <v>77.308513594000004</v>
          </cell>
          <cell r="EA39">
            <v>430.07576467800004</v>
          </cell>
          <cell r="EB39">
            <v>18.969639679</v>
          </cell>
          <cell r="EC39">
            <v>506.16194086899998</v>
          </cell>
          <cell r="ED39">
            <v>3.0254146</v>
          </cell>
          <cell r="EE39">
            <v>54.985379127000002</v>
          </cell>
        </row>
        <row r="40">
          <cell r="A40">
            <v>45170</v>
          </cell>
          <cell r="C40">
            <v>0</v>
          </cell>
          <cell r="E40">
            <v>6.1055109999999999</v>
          </cell>
          <cell r="F40">
            <v>0</v>
          </cell>
          <cell r="K40">
            <v>0</v>
          </cell>
          <cell r="N40">
            <v>6.2948490000000001</v>
          </cell>
          <cell r="P40">
            <v>0</v>
          </cell>
          <cell r="Q40">
            <v>0</v>
          </cell>
          <cell r="R40">
            <v>0</v>
          </cell>
          <cell r="T40">
            <v>0</v>
          </cell>
          <cell r="U40">
            <v>6.6768590000000003</v>
          </cell>
          <cell r="X40">
            <v>0</v>
          </cell>
          <cell r="Y40">
            <v>0</v>
          </cell>
          <cell r="Z40">
            <v>0</v>
          </cell>
          <cell r="AA40">
            <v>30.846985</v>
          </cell>
          <cell r="AC40">
            <v>0</v>
          </cell>
          <cell r="AE40">
            <v>0</v>
          </cell>
          <cell r="AG40">
            <v>0</v>
          </cell>
          <cell r="AH40">
            <v>9.9631170000000004</v>
          </cell>
          <cell r="AI40">
            <v>0</v>
          </cell>
          <cell r="AJ40">
            <v>4.1382560000000002</v>
          </cell>
          <cell r="AK40">
            <v>0</v>
          </cell>
          <cell r="AL40">
            <v>0</v>
          </cell>
          <cell r="AM40">
            <v>0</v>
          </cell>
          <cell r="AN40">
            <v>0.7</v>
          </cell>
          <cell r="AO40">
            <v>0</v>
          </cell>
          <cell r="AP40">
            <v>1.8433120000000001</v>
          </cell>
          <cell r="AQ40">
            <v>2.9815559999999999</v>
          </cell>
          <cell r="AR40">
            <v>0.84170199999999995</v>
          </cell>
          <cell r="AS40">
            <v>2.7546149999999998</v>
          </cell>
          <cell r="AU40">
            <v>3.507225</v>
          </cell>
          <cell r="AW40">
            <v>3.2979409999999998</v>
          </cell>
          <cell r="AX40">
            <v>3.1257510000000002</v>
          </cell>
          <cell r="BC40">
            <v>0</v>
          </cell>
          <cell r="BF40">
            <v>3.8903919999999999</v>
          </cell>
          <cell r="BH40">
            <v>3.6854230000000001</v>
          </cell>
          <cell r="BI40">
            <v>3.7816610000000002</v>
          </cell>
          <cell r="BJ40">
            <v>0</v>
          </cell>
          <cell r="BL40">
            <v>3.293698</v>
          </cell>
          <cell r="BM40">
            <v>4.3296720000000004</v>
          </cell>
          <cell r="BP40">
            <v>10.654858000000001</v>
          </cell>
          <cell r="BQ40">
            <v>10.451979</v>
          </cell>
          <cell r="BR40">
            <v>18.184508999999998</v>
          </cell>
          <cell r="BS40">
            <v>20.038533000000001</v>
          </cell>
          <cell r="BU40">
            <v>6.759919</v>
          </cell>
          <cell r="BW40">
            <v>0</v>
          </cell>
          <cell r="BY40">
            <v>3.6704189999999999</v>
          </cell>
          <cell r="BZ40">
            <v>4.8359880000000004</v>
          </cell>
          <cell r="CA40">
            <v>4.3496620000000004</v>
          </cell>
          <cell r="CB40">
            <v>2.5774089999999998</v>
          </cell>
          <cell r="CC40">
            <v>2.175678</v>
          </cell>
          <cell r="CD40">
            <v>0</v>
          </cell>
          <cell r="CE40">
            <v>2.9189669999999999</v>
          </cell>
          <cell r="CF40">
            <v>0.47235500000000002</v>
          </cell>
          <cell r="CG40">
            <v>2.4384839999999999</v>
          </cell>
          <cell r="CH40">
            <v>1.5068999999999999</v>
          </cell>
          <cell r="CI40">
            <v>2.3741319999999999</v>
          </cell>
          <cell r="CJ40">
            <v>0.76992099999999997</v>
          </cell>
          <cell r="CK40">
            <v>1.7945709999999999</v>
          </cell>
          <cell r="CN40">
            <v>5357.3728313520005</v>
          </cell>
          <cell r="CO40">
            <v>33377.814733550003</v>
          </cell>
          <cell r="CP40">
            <v>656.88832045100003</v>
          </cell>
          <cell r="CQ40">
            <v>4591.9288157930005</v>
          </cell>
          <cell r="CR40">
            <v>170.33203083999999</v>
          </cell>
          <cell r="CS40">
            <v>1046.0293402029999</v>
          </cell>
          <cell r="CT40">
            <v>4.1518128779999994</v>
          </cell>
          <cell r="CU40">
            <v>475.83506796500001</v>
          </cell>
          <cell r="CV40">
            <v>53.633220000000001</v>
          </cell>
          <cell r="CW40">
            <v>454.71527919199997</v>
          </cell>
          <cell r="CX40">
            <v>20.059849999999997</v>
          </cell>
          <cell r="CY40">
            <v>318.71924624600001</v>
          </cell>
          <cell r="CZ40">
            <v>8.3274879999999989</v>
          </cell>
          <cell r="DA40">
            <v>161.92196298900001</v>
          </cell>
          <cell r="DB40">
            <v>0</v>
          </cell>
          <cell r="DC40">
            <v>2.5083029999999997</v>
          </cell>
          <cell r="DD40">
            <v>49.682114430000006</v>
          </cell>
          <cell r="DE40">
            <v>2110.7371283479997</v>
          </cell>
          <cell r="DF40">
            <v>53.981894737000005</v>
          </cell>
          <cell r="DG40">
            <v>1113.3961083440001</v>
          </cell>
          <cell r="DH40">
            <v>105.502461</v>
          </cell>
          <cell r="DI40">
            <v>1470.4351061960001</v>
          </cell>
          <cell r="DJ40">
            <v>495.55265344800006</v>
          </cell>
          <cell r="DK40">
            <v>3376.8030435690002</v>
          </cell>
          <cell r="DL40">
            <v>27.980221</v>
          </cell>
          <cell r="DM40">
            <v>1091.876705033</v>
          </cell>
          <cell r="DN40">
            <v>8.8476216399999998</v>
          </cell>
          <cell r="DO40">
            <v>272.04088230600001</v>
          </cell>
          <cell r="DP40">
            <v>8.9486979180000006</v>
          </cell>
          <cell r="DQ40">
            <v>688.98201378300007</v>
          </cell>
          <cell r="DR40">
            <v>268.67369360100002</v>
          </cell>
          <cell r="DS40">
            <v>965.57150973800003</v>
          </cell>
          <cell r="DT40">
            <v>8.3297078419999995</v>
          </cell>
          <cell r="DU40">
            <v>460.941467359</v>
          </cell>
          <cell r="DV40">
            <v>245.30865813</v>
          </cell>
          <cell r="DW40">
            <v>1229.3180037320001</v>
          </cell>
          <cell r="DX40">
            <v>2288.7624756599998</v>
          </cell>
          <cell r="DY40">
            <v>4464.0001683050004</v>
          </cell>
          <cell r="DZ40">
            <v>80.813029916000005</v>
          </cell>
          <cell r="EA40">
            <v>572.69635058699998</v>
          </cell>
          <cell r="EB40">
            <v>50.084520846000004</v>
          </cell>
          <cell r="EC40">
            <v>744.31269406900003</v>
          </cell>
          <cell r="ED40">
            <v>215.87455807999999</v>
          </cell>
          <cell r="EE40">
            <v>2296.7164212600001</v>
          </cell>
        </row>
        <row r="41">
          <cell r="A41">
            <v>45139</v>
          </cell>
          <cell r="C41">
            <v>0</v>
          </cell>
          <cell r="E41">
            <v>6.074217</v>
          </cell>
          <cell r="F41">
            <v>0</v>
          </cell>
          <cell r="K41">
            <v>0</v>
          </cell>
          <cell r="N41">
            <v>6.1997390000000001</v>
          </cell>
          <cell r="P41">
            <v>0</v>
          </cell>
          <cell r="Q41">
            <v>0</v>
          </cell>
          <cell r="R41">
            <v>0</v>
          </cell>
          <cell r="T41">
            <v>0</v>
          </cell>
          <cell r="U41">
            <v>6.6648160000000001</v>
          </cell>
          <cell r="X41">
            <v>0</v>
          </cell>
          <cell r="Y41">
            <v>0</v>
          </cell>
          <cell r="Z41">
            <v>25.459346</v>
          </cell>
          <cell r="AA41">
            <v>32.245944999999999</v>
          </cell>
          <cell r="AC41">
            <v>9.9666289999999993</v>
          </cell>
          <cell r="AE41">
            <v>0</v>
          </cell>
          <cell r="AG41">
            <v>5.5867300000000002</v>
          </cell>
          <cell r="AH41">
            <v>11.477945999999999</v>
          </cell>
          <cell r="AI41">
            <v>0</v>
          </cell>
          <cell r="AJ41">
            <v>4.7296969999999998</v>
          </cell>
          <cell r="AK41">
            <v>0</v>
          </cell>
          <cell r="AL41">
            <v>0</v>
          </cell>
          <cell r="AM41">
            <v>0</v>
          </cell>
          <cell r="AN41">
            <v>0.70883200000000002</v>
          </cell>
          <cell r="AO41">
            <v>0</v>
          </cell>
          <cell r="AP41">
            <v>2.0057309999999999</v>
          </cell>
          <cell r="AQ41">
            <v>3.0667049999999998</v>
          </cell>
          <cell r="AR41">
            <v>0.89175700000000002</v>
          </cell>
          <cell r="AS41">
            <v>2.3533659999999998</v>
          </cell>
          <cell r="AU41">
            <v>3.5119319999999998</v>
          </cell>
          <cell r="AW41">
            <v>3.312109</v>
          </cell>
          <cell r="AX41">
            <v>3.1364350000000001</v>
          </cell>
          <cell r="BC41">
            <v>0</v>
          </cell>
          <cell r="BF41">
            <v>3.8181050000000001</v>
          </cell>
          <cell r="BH41">
            <v>0</v>
          </cell>
          <cell r="BI41">
            <v>0</v>
          </cell>
          <cell r="BJ41">
            <v>0</v>
          </cell>
          <cell r="BL41">
            <v>3.7192820000000002</v>
          </cell>
          <cell r="BM41">
            <v>3.703792</v>
          </cell>
          <cell r="BP41">
            <v>10.372223</v>
          </cell>
          <cell r="BQ41">
            <v>10.180118</v>
          </cell>
          <cell r="BR41">
            <v>20.506474999999998</v>
          </cell>
          <cell r="BS41">
            <v>20.023838999999999</v>
          </cell>
          <cell r="BU41">
            <v>7.4877919999999998</v>
          </cell>
          <cell r="BW41">
            <v>12.356339999999999</v>
          </cell>
          <cell r="BY41">
            <v>3.5217200000000002</v>
          </cell>
          <cell r="BZ41">
            <v>5.0735210000000004</v>
          </cell>
          <cell r="CA41">
            <v>4.8262970000000003</v>
          </cell>
          <cell r="CB41">
            <v>2.0790220000000001</v>
          </cell>
          <cell r="CC41">
            <v>2.050074</v>
          </cell>
          <cell r="CD41">
            <v>0</v>
          </cell>
          <cell r="CE41">
            <v>0</v>
          </cell>
          <cell r="CF41">
            <v>0.471752</v>
          </cell>
          <cell r="CG41">
            <v>2.4654600000000002</v>
          </cell>
          <cell r="CH41">
            <v>1.4829399999999999</v>
          </cell>
          <cell r="CI41">
            <v>2.544753</v>
          </cell>
          <cell r="CJ41">
            <v>0.80553699999999995</v>
          </cell>
          <cell r="CK41">
            <v>1.5531779999999999</v>
          </cell>
          <cell r="CN41">
            <v>5182.8891272719993</v>
          </cell>
          <cell r="CO41">
            <v>33208.685859646001</v>
          </cell>
          <cell r="CP41">
            <v>443.76259377700001</v>
          </cell>
          <cell r="CQ41">
            <v>3050.4131160050001</v>
          </cell>
          <cell r="CR41">
            <v>75.956830893000003</v>
          </cell>
          <cell r="CS41">
            <v>429.19908415200001</v>
          </cell>
          <cell r="CT41">
            <v>9.5314796389999987</v>
          </cell>
          <cell r="CU41">
            <v>745.16949864899993</v>
          </cell>
          <cell r="CV41">
            <v>104.326327296</v>
          </cell>
          <cell r="CW41">
            <v>552.0085077</v>
          </cell>
          <cell r="CX41">
            <v>10.301525</v>
          </cell>
          <cell r="CY41">
            <v>338.06537778199998</v>
          </cell>
          <cell r="CZ41">
            <v>96.355673593000006</v>
          </cell>
          <cell r="DA41">
            <v>1071.667230473</v>
          </cell>
          <cell r="DB41">
            <v>2.9843320440000003</v>
          </cell>
          <cell r="DC41">
            <v>345.07463852400002</v>
          </cell>
          <cell r="DD41">
            <v>240.71785949599999</v>
          </cell>
          <cell r="DE41">
            <v>3268.2604348880004</v>
          </cell>
          <cell r="DF41">
            <v>101.60648312600001</v>
          </cell>
          <cell r="DG41">
            <v>1649.836306809</v>
          </cell>
          <cell r="DH41">
            <v>65.115616189999997</v>
          </cell>
          <cell r="DI41">
            <v>986.39691288099993</v>
          </cell>
          <cell r="DJ41">
            <v>198.51033657000002</v>
          </cell>
          <cell r="DK41">
            <v>1841.686683361</v>
          </cell>
          <cell r="DL41">
            <v>16.482461000000001</v>
          </cell>
          <cell r="DM41">
            <v>773.05246431800003</v>
          </cell>
          <cell r="DN41">
            <v>6.7555032220000006</v>
          </cell>
          <cell r="DO41">
            <v>190.586955598</v>
          </cell>
          <cell r="DP41">
            <v>1.618827853</v>
          </cell>
          <cell r="DQ41">
            <v>107.55020790600001</v>
          </cell>
          <cell r="DR41">
            <v>297.14335855000002</v>
          </cell>
          <cell r="DS41">
            <v>797.37376734200006</v>
          </cell>
          <cell r="DT41">
            <v>17.489898166</v>
          </cell>
          <cell r="DU41">
            <v>446.65440955899999</v>
          </cell>
          <cell r="DV41">
            <v>252.68583369199999</v>
          </cell>
          <cell r="DW41">
            <v>964.40832195300004</v>
          </cell>
          <cell r="DX41">
            <v>1567.4929212080001</v>
          </cell>
          <cell r="DY41">
            <v>3460.0098446439997</v>
          </cell>
          <cell r="DZ41">
            <v>49.983900339000002</v>
          </cell>
          <cell r="EA41">
            <v>377.521712369</v>
          </cell>
          <cell r="EB41">
            <v>18.353472461000003</v>
          </cell>
          <cell r="EC41">
            <v>559.03923995599996</v>
          </cell>
          <cell r="ED41">
            <v>913.31902655399995</v>
          </cell>
          <cell r="EE41">
            <v>6241.803780014</v>
          </cell>
        </row>
        <row r="42">
          <cell r="A42">
            <v>45108</v>
          </cell>
          <cell r="C42">
            <v>0</v>
          </cell>
          <cell r="E42">
            <v>6.1850139999999998</v>
          </cell>
          <cell r="F42">
            <v>0</v>
          </cell>
          <cell r="K42">
            <v>0</v>
          </cell>
          <cell r="N42">
            <v>6.2566300000000004</v>
          </cell>
          <cell r="P42">
            <v>0</v>
          </cell>
          <cell r="Q42">
            <v>0</v>
          </cell>
          <cell r="R42">
            <v>0</v>
          </cell>
          <cell r="T42">
            <v>0</v>
          </cell>
          <cell r="U42">
            <v>6.6897320000000002</v>
          </cell>
          <cell r="X42">
            <v>0</v>
          </cell>
          <cell r="Y42">
            <v>0</v>
          </cell>
          <cell r="Z42">
            <v>28.220379999999999</v>
          </cell>
          <cell r="AA42">
            <v>32.265466000000004</v>
          </cell>
          <cell r="AC42">
            <v>11.561147</v>
          </cell>
          <cell r="AE42">
            <v>17.527715000000001</v>
          </cell>
          <cell r="AG42">
            <v>6.1115740000000001</v>
          </cell>
          <cell r="AH42">
            <v>12.878081999999999</v>
          </cell>
          <cell r="AI42">
            <v>0</v>
          </cell>
          <cell r="AJ42">
            <v>4.9193280000000001</v>
          </cell>
          <cell r="AK42">
            <v>3.1972109999999998</v>
          </cell>
          <cell r="AL42">
            <v>0</v>
          </cell>
          <cell r="AM42">
            <v>0</v>
          </cell>
          <cell r="AN42">
            <v>0.70214699999999997</v>
          </cell>
          <cell r="AO42">
            <v>0</v>
          </cell>
          <cell r="AP42">
            <v>2.0667049999999998</v>
          </cell>
          <cell r="AQ42">
            <v>3.0667049999999998</v>
          </cell>
          <cell r="AR42">
            <v>0.82173700000000005</v>
          </cell>
          <cell r="AS42">
            <v>2.2924690000000001</v>
          </cell>
          <cell r="AU42">
            <v>3.5195609999999999</v>
          </cell>
          <cell r="AW42">
            <v>3.307906</v>
          </cell>
          <cell r="AX42">
            <v>3.208218</v>
          </cell>
          <cell r="BC42">
            <v>0</v>
          </cell>
          <cell r="BF42">
            <v>4.2167009999999996</v>
          </cell>
          <cell r="BH42">
            <v>3.136428</v>
          </cell>
          <cell r="BI42">
            <v>0</v>
          </cell>
          <cell r="BJ42">
            <v>3.5194909999999999</v>
          </cell>
          <cell r="BL42">
            <v>4.3819679999999996</v>
          </cell>
          <cell r="BM42">
            <v>3.6738719999999998</v>
          </cell>
          <cell r="BP42">
            <v>10.590786</v>
          </cell>
          <cell r="BQ42">
            <v>10.575946</v>
          </cell>
          <cell r="BR42">
            <v>19.570315000000001</v>
          </cell>
          <cell r="BS42">
            <v>21.293955</v>
          </cell>
          <cell r="BU42">
            <v>7.8574419999999998</v>
          </cell>
          <cell r="BW42">
            <v>11.085546000000001</v>
          </cell>
          <cell r="BY42">
            <v>4.1184250000000002</v>
          </cell>
          <cell r="BZ42">
            <v>5.3180899999999998</v>
          </cell>
          <cell r="CA42">
            <v>4.9687929999999998</v>
          </cell>
          <cell r="CB42">
            <v>2.9414419999999999</v>
          </cell>
          <cell r="CC42">
            <v>1.9400729999999999</v>
          </cell>
          <cell r="CD42">
            <v>0</v>
          </cell>
          <cell r="CE42">
            <v>0</v>
          </cell>
          <cell r="CF42">
            <v>0.46533099999999999</v>
          </cell>
          <cell r="CG42">
            <v>2.609912</v>
          </cell>
          <cell r="CH42">
            <v>1.564136</v>
          </cell>
          <cell r="CI42">
            <v>2.5469330000000001</v>
          </cell>
          <cell r="CJ42">
            <v>0.80664899999999995</v>
          </cell>
          <cell r="CK42">
            <v>1.557938</v>
          </cell>
          <cell r="CN42">
            <v>4803.1452658150001</v>
          </cell>
          <cell r="CO42">
            <v>30744.651490088003</v>
          </cell>
          <cell r="CP42">
            <v>384.64815433400003</v>
          </cell>
          <cell r="CQ42">
            <v>2669.3881096629998</v>
          </cell>
          <cell r="CR42">
            <v>12.098302881</v>
          </cell>
          <cell r="CS42">
            <v>459.51884198799996</v>
          </cell>
          <cell r="CT42">
            <v>8.4990978980000005</v>
          </cell>
          <cell r="CU42">
            <v>1017.419911285</v>
          </cell>
          <cell r="CV42">
            <v>125.146516766</v>
          </cell>
          <cell r="CW42">
            <v>493.68109902399999</v>
          </cell>
          <cell r="CX42">
            <v>15.589975000000001</v>
          </cell>
          <cell r="CY42">
            <v>386.98007051799999</v>
          </cell>
          <cell r="CZ42">
            <v>212.62639236200002</v>
          </cell>
          <cell r="DA42">
            <v>1990.91960466</v>
          </cell>
          <cell r="DB42">
            <v>111.034592324</v>
          </cell>
          <cell r="DC42">
            <v>1492.6505335909999</v>
          </cell>
          <cell r="DD42">
            <v>286.65674873200004</v>
          </cell>
          <cell r="DE42">
            <v>2629.6375918760004</v>
          </cell>
          <cell r="DF42">
            <v>155.122002479</v>
          </cell>
          <cell r="DG42">
            <v>1790.543427415</v>
          </cell>
          <cell r="DH42">
            <v>1.956091</v>
          </cell>
          <cell r="DI42">
            <v>20.174337682000001</v>
          </cell>
          <cell r="DJ42">
            <v>100.93805249499999</v>
          </cell>
          <cell r="DK42">
            <v>924.25221302699993</v>
          </cell>
          <cell r="DL42">
            <v>35.433604295999999</v>
          </cell>
          <cell r="DM42">
            <v>760.18265192199999</v>
          </cell>
          <cell r="DN42">
            <v>8.1148419340000011</v>
          </cell>
          <cell r="DO42">
            <v>163.40982577600002</v>
          </cell>
          <cell r="DP42">
            <v>0.161416</v>
          </cell>
          <cell r="DQ42">
            <v>7.0744250000000006</v>
          </cell>
          <cell r="DR42">
            <v>437.70624394600003</v>
          </cell>
          <cell r="DS42">
            <v>644.31182043000001</v>
          </cell>
          <cell r="DT42">
            <v>2.7252000000000001</v>
          </cell>
          <cell r="DU42">
            <v>443.01190247799997</v>
          </cell>
          <cell r="DV42">
            <v>289.16340387899999</v>
          </cell>
          <cell r="DW42">
            <v>786.74153957800002</v>
          </cell>
          <cell r="DX42">
            <v>1467.9692551569999</v>
          </cell>
          <cell r="DY42">
            <v>3218.0403001310001</v>
          </cell>
          <cell r="DZ42">
            <v>51.041272490000004</v>
          </cell>
          <cell r="EA42">
            <v>360.005504379</v>
          </cell>
          <cell r="EB42">
            <v>31.174638269999999</v>
          </cell>
          <cell r="EC42">
            <v>482.634805288</v>
          </cell>
          <cell r="ED42">
            <v>574.34978247100003</v>
          </cell>
          <cell r="EE42">
            <v>5699.0468818849995</v>
          </cell>
        </row>
        <row r="43">
          <cell r="A43">
            <v>45078</v>
          </cell>
          <cell r="C43">
            <v>6.2399690000000003</v>
          </cell>
          <cell r="E43">
            <v>6.2576099999999997</v>
          </cell>
          <cell r="F43">
            <v>0</v>
          </cell>
          <cell r="K43">
            <v>0</v>
          </cell>
          <cell r="N43">
            <v>6.2362010000000003</v>
          </cell>
          <cell r="P43">
            <v>0</v>
          </cell>
          <cell r="Q43">
            <v>0</v>
          </cell>
          <cell r="R43">
            <v>0</v>
          </cell>
          <cell r="T43">
            <v>0</v>
          </cell>
          <cell r="U43">
            <v>0</v>
          </cell>
          <cell r="X43">
            <v>17.966881999999998</v>
          </cell>
          <cell r="Y43">
            <v>0</v>
          </cell>
          <cell r="Z43">
            <v>21.415441999999999</v>
          </cell>
          <cell r="AA43">
            <v>24.099072</v>
          </cell>
          <cell r="AC43">
            <v>9.0140519999999995</v>
          </cell>
          <cell r="AE43">
            <v>16.285402000000001</v>
          </cell>
          <cell r="AG43">
            <v>7.0909250000000004</v>
          </cell>
          <cell r="AH43">
            <v>0</v>
          </cell>
          <cell r="AI43">
            <v>0</v>
          </cell>
          <cell r="AJ43">
            <v>5.0527240000000004</v>
          </cell>
          <cell r="AK43">
            <v>3.064775</v>
          </cell>
          <cell r="AL43">
            <v>0</v>
          </cell>
          <cell r="AM43">
            <v>0</v>
          </cell>
          <cell r="AN43">
            <v>0.71760199999999996</v>
          </cell>
          <cell r="AO43">
            <v>0</v>
          </cell>
          <cell r="AP43">
            <v>2.0904240000000001</v>
          </cell>
          <cell r="AQ43">
            <v>2.807153</v>
          </cell>
          <cell r="AR43">
            <v>0.83737899999999998</v>
          </cell>
          <cell r="AS43">
            <v>2.250972</v>
          </cell>
          <cell r="AU43">
            <v>3.497541</v>
          </cell>
          <cell r="AW43">
            <v>3.3150050000000002</v>
          </cell>
          <cell r="AX43">
            <v>3.197101</v>
          </cell>
          <cell r="BC43">
            <v>0</v>
          </cell>
          <cell r="BF43">
            <v>3.9578989999999998</v>
          </cell>
          <cell r="BH43">
            <v>2.981341</v>
          </cell>
          <cell r="BI43">
            <v>0</v>
          </cell>
          <cell r="BJ43">
            <v>3.4781979999999999</v>
          </cell>
          <cell r="BL43">
            <v>3.6223749999999999</v>
          </cell>
          <cell r="BM43">
            <v>3.7252190000000001</v>
          </cell>
          <cell r="BP43">
            <v>11.076536000000001</v>
          </cell>
          <cell r="BQ43">
            <v>9.7588380000000008</v>
          </cell>
          <cell r="BR43">
            <v>13.396806</v>
          </cell>
          <cell r="BS43">
            <v>17.980526000000001</v>
          </cell>
          <cell r="BU43">
            <v>6.4935470000000004</v>
          </cell>
          <cell r="BW43">
            <v>10.016939000000001</v>
          </cell>
          <cell r="BY43">
            <v>4.1911240000000003</v>
          </cell>
          <cell r="BZ43">
            <v>0</v>
          </cell>
          <cell r="CA43">
            <v>4.9388550000000002</v>
          </cell>
          <cell r="CB43">
            <v>2.5901960000000002</v>
          </cell>
          <cell r="CC43">
            <v>1.857969</v>
          </cell>
          <cell r="CD43">
            <v>0</v>
          </cell>
          <cell r="CE43">
            <v>0</v>
          </cell>
          <cell r="CF43">
            <v>0.474358</v>
          </cell>
          <cell r="CG43">
            <v>2.6029409999999999</v>
          </cell>
          <cell r="CH43">
            <v>1.5518160000000001</v>
          </cell>
          <cell r="CI43">
            <v>2.545099</v>
          </cell>
          <cell r="CJ43">
            <v>0.80590899999999999</v>
          </cell>
          <cell r="CK43">
            <v>1.5231980000000001</v>
          </cell>
          <cell r="CN43">
            <v>7214.4354468210004</v>
          </cell>
          <cell r="CO43">
            <v>43835.571988568998</v>
          </cell>
          <cell r="CP43">
            <v>618.11635829600004</v>
          </cell>
          <cell r="CQ43">
            <v>4320.1662206910005</v>
          </cell>
          <cell r="CR43">
            <v>33.917205432000003</v>
          </cell>
          <cell r="CS43">
            <v>889.44880804100001</v>
          </cell>
          <cell r="CT43">
            <v>236.07538239000002</v>
          </cell>
          <cell r="CU43">
            <v>2886.3181618369999</v>
          </cell>
          <cell r="CV43">
            <v>211.195308356</v>
          </cell>
          <cell r="CW43">
            <v>718.56960902900005</v>
          </cell>
          <cell r="CX43">
            <v>88.650166380000002</v>
          </cell>
          <cell r="CY43">
            <v>377.329480445</v>
          </cell>
          <cell r="CZ43">
            <v>355.76013615300002</v>
          </cell>
          <cell r="DA43">
            <v>2370.459294749</v>
          </cell>
          <cell r="DB43">
            <v>128.31934054799999</v>
          </cell>
          <cell r="DC43">
            <v>1542.171170825</v>
          </cell>
          <cell r="DD43">
            <v>187.81666819600002</v>
          </cell>
          <cell r="DE43">
            <v>3219.7780314010001</v>
          </cell>
          <cell r="DF43">
            <v>239.67536912300002</v>
          </cell>
          <cell r="DG43">
            <v>1771.6169874040002</v>
          </cell>
          <cell r="DH43">
            <v>2.5170000000000001E-3</v>
          </cell>
          <cell r="DI43">
            <v>0.138597</v>
          </cell>
          <cell r="DJ43">
            <v>33.599609131999998</v>
          </cell>
          <cell r="DK43">
            <v>696.07537726300006</v>
          </cell>
          <cell r="DL43">
            <v>140.077256928</v>
          </cell>
          <cell r="DM43">
            <v>1216.101530939</v>
          </cell>
          <cell r="DN43">
            <v>11.476985855000001</v>
          </cell>
          <cell r="DO43">
            <v>238.433302368</v>
          </cell>
          <cell r="DP43">
            <v>0.26033800000000001</v>
          </cell>
          <cell r="DQ43">
            <v>5.6424365800000009</v>
          </cell>
          <cell r="DR43">
            <v>828.11888671500003</v>
          </cell>
          <cell r="DS43">
            <v>782.73897145299998</v>
          </cell>
          <cell r="DT43">
            <v>10.475283429999999</v>
          </cell>
          <cell r="DU43">
            <v>617.72818983599996</v>
          </cell>
          <cell r="DV43">
            <v>279.699792</v>
          </cell>
          <cell r="DW43">
            <v>1244.2682130990001</v>
          </cell>
          <cell r="DX43">
            <v>2330.5003785549998</v>
          </cell>
          <cell r="DY43">
            <v>4695.9472582099997</v>
          </cell>
          <cell r="DZ43">
            <v>83.626851399000003</v>
          </cell>
          <cell r="EA43">
            <v>509.35391214200001</v>
          </cell>
          <cell r="EB43">
            <v>32.094849455000002</v>
          </cell>
          <cell r="EC43">
            <v>758.94212963200005</v>
          </cell>
          <cell r="ED43">
            <v>893.73611025499997</v>
          </cell>
          <cell r="EE43">
            <v>9321.214280999</v>
          </cell>
        </row>
        <row r="44">
          <cell r="A44">
            <v>45047</v>
          </cell>
          <cell r="C44">
            <v>6.2908939999999998</v>
          </cell>
          <cell r="E44">
            <v>6.2892400000000004</v>
          </cell>
          <cell r="F44">
            <v>0</v>
          </cell>
          <cell r="K44">
            <v>0</v>
          </cell>
          <cell r="N44">
            <v>6.2940990000000001</v>
          </cell>
          <cell r="P44">
            <v>0</v>
          </cell>
          <cell r="Q44">
            <v>0</v>
          </cell>
          <cell r="R44">
            <v>0</v>
          </cell>
          <cell r="T44">
            <v>0</v>
          </cell>
          <cell r="U44">
            <v>0</v>
          </cell>
          <cell r="X44">
            <v>17.277038999999998</v>
          </cell>
          <cell r="Y44">
            <v>12.476122</v>
          </cell>
          <cell r="Z44">
            <v>21.367087999999999</v>
          </cell>
          <cell r="AA44">
            <v>22.267524999999999</v>
          </cell>
          <cell r="AC44">
            <v>10.3508</v>
          </cell>
          <cell r="AE44">
            <v>15.986203</v>
          </cell>
          <cell r="AG44">
            <v>9.4383599999999994</v>
          </cell>
          <cell r="AH44">
            <v>0</v>
          </cell>
          <cell r="AI44">
            <v>0</v>
          </cell>
          <cell r="AJ44">
            <v>0</v>
          </cell>
          <cell r="AK44">
            <v>3.0618340000000002</v>
          </cell>
          <cell r="AL44">
            <v>0</v>
          </cell>
          <cell r="AM44">
            <v>0</v>
          </cell>
          <cell r="AN44">
            <v>0.71993700000000005</v>
          </cell>
          <cell r="AO44">
            <v>0</v>
          </cell>
          <cell r="AP44">
            <v>2.1318269999999999</v>
          </cell>
          <cell r="AQ44">
            <v>2.8460860000000001</v>
          </cell>
          <cell r="AR44">
            <v>0.84216800000000003</v>
          </cell>
          <cell r="AS44">
            <v>2.2950149999999998</v>
          </cell>
          <cell r="AU44">
            <v>3.3261159999999999</v>
          </cell>
          <cell r="AW44">
            <v>3.3147739999999999</v>
          </cell>
          <cell r="AX44">
            <v>3.23813</v>
          </cell>
          <cell r="BC44">
            <v>0</v>
          </cell>
          <cell r="BF44">
            <v>4.0301770000000001</v>
          </cell>
          <cell r="BH44">
            <v>2.8776649999999999</v>
          </cell>
          <cell r="BI44">
            <v>0</v>
          </cell>
          <cell r="BJ44">
            <v>3.3786679999999998</v>
          </cell>
          <cell r="BL44">
            <v>3.595901</v>
          </cell>
          <cell r="BM44">
            <v>3.9400300000000001</v>
          </cell>
          <cell r="BP44">
            <v>14.700415</v>
          </cell>
          <cell r="BQ44">
            <v>6.5160929999999997</v>
          </cell>
          <cell r="BR44">
            <v>12.4269</v>
          </cell>
          <cell r="BS44">
            <v>14.265579000000001</v>
          </cell>
          <cell r="BU44">
            <v>7.1972120000000004</v>
          </cell>
          <cell r="BW44">
            <v>13.178663</v>
          </cell>
          <cell r="BY44">
            <v>5.0011960000000002</v>
          </cell>
          <cell r="BZ44">
            <v>0</v>
          </cell>
          <cell r="CA44">
            <v>5.0281010000000004</v>
          </cell>
          <cell r="CB44">
            <v>3.1058400000000002</v>
          </cell>
          <cell r="CC44">
            <v>1.695932</v>
          </cell>
          <cell r="CD44">
            <v>3.6351040000000001</v>
          </cell>
          <cell r="CE44">
            <v>3.6131199999999999</v>
          </cell>
          <cell r="CF44">
            <v>0.50065499999999996</v>
          </cell>
          <cell r="CG44">
            <v>2.5002800000000001</v>
          </cell>
          <cell r="CH44">
            <v>1.641867</v>
          </cell>
          <cell r="CI44">
            <v>2.5380929999999999</v>
          </cell>
          <cell r="CJ44">
            <v>0.80343799999999999</v>
          </cell>
          <cell r="CK44">
            <v>1.450472</v>
          </cell>
          <cell r="CN44">
            <v>5226.8061165790004</v>
          </cell>
          <cell r="CO44">
            <v>27692.714470591003</v>
          </cell>
          <cell r="CP44">
            <v>618.75622155300005</v>
          </cell>
          <cell r="CQ44">
            <v>4602.2077649980001</v>
          </cell>
          <cell r="CR44">
            <v>53.388474859000006</v>
          </cell>
          <cell r="CS44">
            <v>1063.9963164379999</v>
          </cell>
          <cell r="CT44">
            <v>141.25107980300001</v>
          </cell>
          <cell r="CU44">
            <v>2156.441449639</v>
          </cell>
          <cell r="CV44">
            <v>229.58193682500001</v>
          </cell>
          <cell r="CW44">
            <v>702.57045460899997</v>
          </cell>
          <cell r="CX44">
            <v>82.381526362999992</v>
          </cell>
          <cell r="CY44">
            <v>392.85044886499998</v>
          </cell>
          <cell r="CZ44">
            <v>96.395169584000001</v>
          </cell>
          <cell r="DA44">
            <v>858.35432470899991</v>
          </cell>
          <cell r="DB44">
            <v>35.785095010999996</v>
          </cell>
          <cell r="DC44">
            <v>386.73351169400001</v>
          </cell>
          <cell r="DD44">
            <v>47.858753363000005</v>
          </cell>
          <cell r="DE44">
            <v>1136.3504200899999</v>
          </cell>
          <cell r="DF44">
            <v>24.220020042000002</v>
          </cell>
          <cell r="DG44">
            <v>388.633680137</v>
          </cell>
          <cell r="DH44">
            <v>1.6739999999999999E-3</v>
          </cell>
          <cell r="DI44">
            <v>7.0183999999999996E-2</v>
          </cell>
          <cell r="DJ44">
            <v>9.2739999999999993E-3</v>
          </cell>
          <cell r="DK44">
            <v>406.39947399600004</v>
          </cell>
          <cell r="DL44">
            <v>257.61229474800001</v>
          </cell>
          <cell r="DM44">
            <v>1662.6814355680001</v>
          </cell>
          <cell r="DN44">
            <v>14.920641672</v>
          </cell>
          <cell r="DO44">
            <v>297.469624899</v>
          </cell>
          <cell r="DP44">
            <v>0.22570400000000002</v>
          </cell>
          <cell r="DQ44">
            <v>111.86074846000001</v>
          </cell>
          <cell r="DR44">
            <v>583.15409163699996</v>
          </cell>
          <cell r="DS44">
            <v>635.178334146</v>
          </cell>
          <cell r="DT44">
            <v>7.6738</v>
          </cell>
          <cell r="DU44">
            <v>607.55906921099995</v>
          </cell>
          <cell r="DV44">
            <v>283.97943085700001</v>
          </cell>
          <cell r="DW44">
            <v>920.46996954400004</v>
          </cell>
          <cell r="DX44">
            <v>2028.563008889</v>
          </cell>
          <cell r="DY44">
            <v>4133.7805788099995</v>
          </cell>
          <cell r="DZ44">
            <v>100.118541863</v>
          </cell>
          <cell r="EA44">
            <v>387.29661574200003</v>
          </cell>
          <cell r="EB44">
            <v>63.483822535000002</v>
          </cell>
          <cell r="EC44">
            <v>806.50284868900007</v>
          </cell>
          <cell r="ED44">
            <v>199.098220717</v>
          </cell>
          <cell r="EE44">
            <v>3280.166400519</v>
          </cell>
        </row>
        <row r="45">
          <cell r="A45">
            <v>45017</v>
          </cell>
          <cell r="C45">
            <v>6.3</v>
          </cell>
          <cell r="E45">
            <v>6.2612620000000003</v>
          </cell>
          <cell r="F45">
            <v>0</v>
          </cell>
          <cell r="K45">
            <v>6.2999989999999997</v>
          </cell>
          <cell r="N45">
            <v>6.2584099999999996</v>
          </cell>
          <cell r="P45">
            <v>0</v>
          </cell>
          <cell r="Q45">
            <v>0</v>
          </cell>
          <cell r="R45">
            <v>0</v>
          </cell>
          <cell r="T45">
            <v>0</v>
          </cell>
          <cell r="U45">
            <v>0</v>
          </cell>
          <cell r="X45">
            <v>0</v>
          </cell>
          <cell r="Y45">
            <v>10.707331</v>
          </cell>
          <cell r="Z45">
            <v>23.059000999999999</v>
          </cell>
          <cell r="AA45">
            <v>22.952881999999999</v>
          </cell>
          <cell r="AC45">
            <v>0</v>
          </cell>
          <cell r="AE45">
            <v>0</v>
          </cell>
          <cell r="AG45">
            <v>0</v>
          </cell>
          <cell r="AH45">
            <v>0</v>
          </cell>
          <cell r="AI45">
            <v>0</v>
          </cell>
          <cell r="AJ45">
            <v>0</v>
          </cell>
          <cell r="AK45">
            <v>3.0020039999999999</v>
          </cell>
          <cell r="AL45">
            <v>0</v>
          </cell>
          <cell r="AM45">
            <v>3.7873190000000001</v>
          </cell>
          <cell r="AN45">
            <v>0.71954499999999999</v>
          </cell>
          <cell r="AO45">
            <v>0</v>
          </cell>
          <cell r="AP45">
            <v>1.977123</v>
          </cell>
          <cell r="AQ45">
            <v>2.89432</v>
          </cell>
          <cell r="AR45">
            <v>0.85574899999999998</v>
          </cell>
          <cell r="AS45">
            <v>0</v>
          </cell>
          <cell r="AU45">
            <v>3.4938720000000001</v>
          </cell>
          <cell r="AW45">
            <v>3.3246730000000002</v>
          </cell>
          <cell r="AX45">
            <v>3.23813</v>
          </cell>
          <cell r="BC45">
            <v>0</v>
          </cell>
          <cell r="BF45">
            <v>4.0966240000000003</v>
          </cell>
          <cell r="BH45">
            <v>2.8175490000000001</v>
          </cell>
          <cell r="BI45">
            <v>0</v>
          </cell>
          <cell r="BJ45">
            <v>3.455816</v>
          </cell>
          <cell r="BL45">
            <v>3.4072469999999999</v>
          </cell>
          <cell r="BM45">
            <v>4.0696149999999998</v>
          </cell>
          <cell r="BP45">
            <v>0</v>
          </cell>
          <cell r="BQ45">
            <v>6.3247450000000001</v>
          </cell>
          <cell r="BR45">
            <v>14.172897000000001</v>
          </cell>
          <cell r="BS45">
            <v>15.207912</v>
          </cell>
          <cell r="BU45">
            <v>0</v>
          </cell>
          <cell r="BW45">
            <v>0</v>
          </cell>
          <cell r="BY45">
            <v>5.4835710000000004</v>
          </cell>
          <cell r="BZ45">
            <v>0</v>
          </cell>
          <cell r="CA45">
            <v>5.2350659999999998</v>
          </cell>
          <cell r="CB45">
            <v>3.3489390000000001</v>
          </cell>
          <cell r="CC45">
            <v>1.6058479999999999</v>
          </cell>
          <cell r="CD45">
            <v>2.5124719999999998</v>
          </cell>
          <cell r="CE45">
            <v>3.612241</v>
          </cell>
          <cell r="CF45">
            <v>0.45752700000000002</v>
          </cell>
          <cell r="CG45">
            <v>2.4600490000000002</v>
          </cell>
          <cell r="CH45">
            <v>1.628404</v>
          </cell>
          <cell r="CI45">
            <v>2.5454340000000002</v>
          </cell>
          <cell r="CJ45">
            <v>0.79751499999999997</v>
          </cell>
          <cell r="CK45">
            <v>1.6955830000000001</v>
          </cell>
          <cell r="CN45">
            <v>5436.5623989380001</v>
          </cell>
          <cell r="CO45">
            <v>24985.266284015997</v>
          </cell>
          <cell r="CP45">
            <v>708.86462489099995</v>
          </cell>
          <cell r="CQ45">
            <v>4785.2195042800004</v>
          </cell>
          <cell r="CR45">
            <v>123.129274103</v>
          </cell>
          <cell r="CS45">
            <v>1097.5143249600001</v>
          </cell>
          <cell r="CT45">
            <v>236.21959587800001</v>
          </cell>
          <cell r="CU45">
            <v>2608.5230858209998</v>
          </cell>
          <cell r="CV45">
            <v>136.94025281</v>
          </cell>
          <cell r="CW45">
            <v>539.680889385</v>
          </cell>
          <cell r="CX45">
            <v>124.80872895500001</v>
          </cell>
          <cell r="CY45">
            <v>422.51328753600001</v>
          </cell>
          <cell r="CZ45">
            <v>2.7789999999999998E-3</v>
          </cell>
          <cell r="DA45">
            <v>6.0730355290000002</v>
          </cell>
          <cell r="DB45">
            <v>1.194E-3</v>
          </cell>
          <cell r="DC45">
            <v>5.934118217</v>
          </cell>
          <cell r="DD45">
            <v>0.72995378400000011</v>
          </cell>
          <cell r="DE45">
            <v>92.45502364299999</v>
          </cell>
          <cell r="DF45">
            <v>5.4543999999999995E-2</v>
          </cell>
          <cell r="DG45">
            <v>23.376038718</v>
          </cell>
          <cell r="DH45">
            <v>0</v>
          </cell>
          <cell r="DI45">
            <v>0.11111799999999999</v>
          </cell>
          <cell r="DJ45">
            <v>0.57773379300000005</v>
          </cell>
          <cell r="DK45">
            <v>415.61814784699999</v>
          </cell>
          <cell r="DL45">
            <v>430.89316882600002</v>
          </cell>
          <cell r="DM45">
            <v>2244.743022954</v>
          </cell>
          <cell r="DN45">
            <v>16.610682699000002</v>
          </cell>
          <cell r="DO45">
            <v>308.53213414099997</v>
          </cell>
          <cell r="DP45">
            <v>20.163551269999999</v>
          </cell>
          <cell r="DQ45">
            <v>667.09667850699998</v>
          </cell>
          <cell r="DR45">
            <v>741.57739316300001</v>
          </cell>
          <cell r="DS45">
            <v>595.512574664</v>
          </cell>
          <cell r="DT45">
            <v>20.563953275999999</v>
          </cell>
          <cell r="DU45">
            <v>795.92175433</v>
          </cell>
          <cell r="DV45">
            <v>278.50894252400002</v>
          </cell>
          <cell r="DW45">
            <v>1000.69923105</v>
          </cell>
          <cell r="DX45">
            <v>2159.9957601890001</v>
          </cell>
          <cell r="DY45">
            <v>4101.0660266720006</v>
          </cell>
          <cell r="DZ45">
            <v>150.42909105200002</v>
          </cell>
          <cell r="EA45">
            <v>371.91318706099997</v>
          </cell>
          <cell r="EB45">
            <v>38.643047957</v>
          </cell>
          <cell r="EC45">
            <v>765.21307508400002</v>
          </cell>
          <cell r="ED45">
            <v>47.716000000000001</v>
          </cell>
          <cell r="EE45">
            <v>1086.635708148</v>
          </cell>
        </row>
        <row r="46">
          <cell r="A46">
            <v>44986</v>
          </cell>
          <cell r="C46">
            <v>0</v>
          </cell>
          <cell r="E46">
            <v>6.3047630000000003</v>
          </cell>
          <cell r="F46">
            <v>0</v>
          </cell>
          <cell r="K46">
            <v>6.3840060000000003</v>
          </cell>
          <cell r="N46">
            <v>6.3022499999999999</v>
          </cell>
          <cell r="P46">
            <v>0</v>
          </cell>
          <cell r="Q46">
            <v>0</v>
          </cell>
          <cell r="R46">
            <v>0</v>
          </cell>
          <cell r="T46">
            <v>0</v>
          </cell>
          <cell r="U46">
            <v>6.1767430000000001</v>
          </cell>
          <cell r="X46">
            <v>0</v>
          </cell>
          <cell r="Y46">
            <v>9.7413129999999999</v>
          </cell>
          <cell r="Z46">
            <v>22.498172</v>
          </cell>
          <cell r="AA46">
            <v>22.666066000000001</v>
          </cell>
          <cell r="AC46">
            <v>0</v>
          </cell>
          <cell r="AE46">
            <v>0</v>
          </cell>
          <cell r="AG46">
            <v>0</v>
          </cell>
          <cell r="AH46">
            <v>0</v>
          </cell>
          <cell r="AI46">
            <v>0</v>
          </cell>
          <cell r="AJ46">
            <v>0</v>
          </cell>
          <cell r="AK46">
            <v>2.9861840000000002</v>
          </cell>
          <cell r="AL46">
            <v>0</v>
          </cell>
          <cell r="AM46">
            <v>3.8175520000000001</v>
          </cell>
          <cell r="AN46">
            <v>0.71955800000000003</v>
          </cell>
          <cell r="AO46">
            <v>0</v>
          </cell>
          <cell r="AP46">
            <v>1.956272</v>
          </cell>
          <cell r="AQ46">
            <v>2.951362</v>
          </cell>
          <cell r="AR46">
            <v>0.88612400000000002</v>
          </cell>
          <cell r="AS46">
            <v>2.3765969999999998</v>
          </cell>
          <cell r="AU46">
            <v>3.5191599999999998</v>
          </cell>
          <cell r="AW46">
            <v>3.3066970000000002</v>
          </cell>
          <cell r="AX46">
            <v>3.2809020000000002</v>
          </cell>
          <cell r="BC46">
            <v>0</v>
          </cell>
          <cell r="BF46">
            <v>4.1295809999999999</v>
          </cell>
          <cell r="BH46">
            <v>3.1731479999999999</v>
          </cell>
          <cell r="BI46">
            <v>3.595653</v>
          </cell>
          <cell r="BJ46">
            <v>3.3025630000000001</v>
          </cell>
          <cell r="BL46">
            <v>3.7756020000000001</v>
          </cell>
          <cell r="BM46">
            <v>4.1976240000000002</v>
          </cell>
          <cell r="BP46">
            <v>0</v>
          </cell>
          <cell r="BQ46">
            <v>7.4254639999999998</v>
          </cell>
          <cell r="BR46">
            <v>14.271925</v>
          </cell>
          <cell r="BS46">
            <v>17.000287</v>
          </cell>
          <cell r="BU46">
            <v>0</v>
          </cell>
          <cell r="BW46">
            <v>0</v>
          </cell>
          <cell r="BY46">
            <v>5.8779890000000004</v>
          </cell>
          <cell r="BZ46">
            <v>0</v>
          </cell>
          <cell r="CA46">
            <v>5.6240230000000002</v>
          </cell>
          <cell r="CB46">
            <v>3.7107030000000001</v>
          </cell>
          <cell r="CC46">
            <v>1.5514460000000001</v>
          </cell>
          <cell r="CD46">
            <v>2.4095330000000001</v>
          </cell>
          <cell r="CE46">
            <v>3.563104</v>
          </cell>
          <cell r="CF46">
            <v>0.451575</v>
          </cell>
          <cell r="CG46">
            <v>2.5699489999999998</v>
          </cell>
          <cell r="CH46">
            <v>1.6284320000000001</v>
          </cell>
          <cell r="CI46">
            <v>2.5487190000000002</v>
          </cell>
          <cell r="CJ46">
            <v>0.79356599999999999</v>
          </cell>
          <cell r="CK46">
            <v>1.6683840000000001</v>
          </cell>
          <cell r="CN46">
            <v>7204.8583198010001</v>
          </cell>
          <cell r="CO46">
            <v>32051.434788724004</v>
          </cell>
          <cell r="CP46">
            <v>878.18575781300001</v>
          </cell>
          <cell r="CQ46">
            <v>6468.7226287190006</v>
          </cell>
          <cell r="CR46">
            <v>160.310109877</v>
          </cell>
          <cell r="CS46">
            <v>1764.237726132</v>
          </cell>
          <cell r="CT46">
            <v>203.746679895</v>
          </cell>
          <cell r="CU46">
            <v>2500.4585989339998</v>
          </cell>
          <cell r="CV46">
            <v>100.715587586</v>
          </cell>
          <cell r="CW46">
            <v>523.50584850000007</v>
          </cell>
          <cell r="CX46">
            <v>124.81630629199999</v>
          </cell>
          <cell r="CY46">
            <v>305.31302520399998</v>
          </cell>
          <cell r="CZ46">
            <v>7.5299999999999998E-4</v>
          </cell>
          <cell r="DA46">
            <v>0.134523</v>
          </cell>
          <cell r="DB46">
            <v>4.2999999999999995E-5</v>
          </cell>
          <cell r="DC46">
            <v>3.2780230000000001</v>
          </cell>
          <cell r="DD46">
            <v>4.8818178479999998</v>
          </cell>
          <cell r="DE46">
            <v>101.04395851300001</v>
          </cell>
          <cell r="DF46">
            <v>5.9130000000000002E-2</v>
          </cell>
          <cell r="DG46">
            <v>1.648688881</v>
          </cell>
          <cell r="DH46">
            <v>0</v>
          </cell>
          <cell r="DI46">
            <v>0.12792900000000001</v>
          </cell>
          <cell r="DJ46">
            <v>3.1413000000000003E-2</v>
          </cell>
          <cell r="DK46">
            <v>439.48183476499997</v>
          </cell>
          <cell r="DL46">
            <v>687.29194228900008</v>
          </cell>
          <cell r="DM46">
            <v>2989.8002050340001</v>
          </cell>
          <cell r="DN46">
            <v>34.962458028</v>
          </cell>
          <cell r="DO46">
            <v>547.08435545300006</v>
          </cell>
          <cell r="DP46">
            <v>183.44424104000001</v>
          </cell>
          <cell r="DQ46">
            <v>2121.4100319790005</v>
          </cell>
          <cell r="DR46">
            <v>702.23379829099997</v>
          </cell>
          <cell r="DS46">
            <v>749.35496691000003</v>
          </cell>
          <cell r="DT46">
            <v>16.242789731999999</v>
          </cell>
          <cell r="DU46">
            <v>888.75911868399999</v>
          </cell>
          <cell r="DV46">
            <v>373.95712328399998</v>
          </cell>
          <cell r="DW46">
            <v>1289.870822351</v>
          </cell>
          <cell r="DX46">
            <v>2994.252888732</v>
          </cell>
          <cell r="DY46">
            <v>5161.1491063120002</v>
          </cell>
          <cell r="DZ46">
            <v>244.01192878099999</v>
          </cell>
          <cell r="EA46">
            <v>608.60829457400007</v>
          </cell>
          <cell r="EB46">
            <v>69.275191328999995</v>
          </cell>
          <cell r="EC46">
            <v>1092.545631599</v>
          </cell>
          <cell r="ED46">
            <v>10.879925843000001</v>
          </cell>
          <cell r="EE46">
            <v>270.40671511500005</v>
          </cell>
        </row>
        <row r="47">
          <cell r="A47">
            <v>44958</v>
          </cell>
          <cell r="C47">
            <v>0</v>
          </cell>
          <cell r="E47">
            <v>6.3694540000000002</v>
          </cell>
          <cell r="F47">
            <v>0</v>
          </cell>
          <cell r="K47">
            <v>6.3476569999999999</v>
          </cell>
          <cell r="N47">
            <v>6.3200209999999997</v>
          </cell>
          <cell r="P47">
            <v>0</v>
          </cell>
          <cell r="Q47">
            <v>0</v>
          </cell>
          <cell r="R47">
            <v>0</v>
          </cell>
          <cell r="T47">
            <v>0</v>
          </cell>
          <cell r="U47">
            <v>5.8290410000000001</v>
          </cell>
          <cell r="X47">
            <v>0</v>
          </cell>
          <cell r="Y47">
            <v>10.849183</v>
          </cell>
          <cell r="Z47">
            <v>22.285388999999999</v>
          </cell>
          <cell r="AA47">
            <v>22.695944999999998</v>
          </cell>
          <cell r="AC47">
            <v>0</v>
          </cell>
          <cell r="AE47">
            <v>0</v>
          </cell>
          <cell r="AG47">
            <v>0</v>
          </cell>
          <cell r="AH47">
            <v>0</v>
          </cell>
          <cell r="AI47">
            <v>0</v>
          </cell>
          <cell r="AJ47">
            <v>0</v>
          </cell>
          <cell r="AK47">
            <v>3.0638570000000001</v>
          </cell>
          <cell r="AL47">
            <v>0</v>
          </cell>
          <cell r="AM47">
            <v>3.867937</v>
          </cell>
          <cell r="AN47">
            <v>0.71951799999999999</v>
          </cell>
          <cell r="AO47">
            <v>0</v>
          </cell>
          <cell r="AP47">
            <v>2.036502</v>
          </cell>
          <cell r="AQ47">
            <v>2.944782</v>
          </cell>
          <cell r="AR47">
            <v>0.86172099999999996</v>
          </cell>
          <cell r="AS47">
            <v>2.3880910000000002</v>
          </cell>
          <cell r="AU47">
            <v>3.5504259999999999</v>
          </cell>
          <cell r="AW47">
            <v>3.3256100000000002</v>
          </cell>
          <cell r="AX47">
            <v>3.2430270000000001</v>
          </cell>
          <cell r="BC47">
            <v>0</v>
          </cell>
          <cell r="BF47">
            <v>3.882377</v>
          </cell>
          <cell r="BH47">
            <v>3.603939</v>
          </cell>
          <cell r="BI47">
            <v>3.5343450000000001</v>
          </cell>
          <cell r="BJ47">
            <v>3.4444590000000002</v>
          </cell>
          <cell r="BL47">
            <v>3.8243360000000002</v>
          </cell>
          <cell r="BM47">
            <v>4.6244800000000001</v>
          </cell>
          <cell r="BP47">
            <v>0</v>
          </cell>
          <cell r="BQ47">
            <v>8.9775170000000006</v>
          </cell>
          <cell r="BR47">
            <v>12.029817</v>
          </cell>
          <cell r="BS47">
            <v>16.343340000000001</v>
          </cell>
          <cell r="BU47">
            <v>0</v>
          </cell>
          <cell r="BW47">
            <v>0</v>
          </cell>
          <cell r="BY47">
            <v>0</v>
          </cell>
          <cell r="BZ47">
            <v>0</v>
          </cell>
          <cell r="CA47">
            <v>5.5909129999999996</v>
          </cell>
          <cell r="CB47">
            <v>4.2509519999999998</v>
          </cell>
          <cell r="CC47">
            <v>1.4717249999999999</v>
          </cell>
          <cell r="CD47">
            <v>2.4333339999999999</v>
          </cell>
          <cell r="CE47">
            <v>2.6962549999999998</v>
          </cell>
          <cell r="CF47">
            <v>0.45176300000000003</v>
          </cell>
          <cell r="CG47">
            <v>2.523129</v>
          </cell>
          <cell r="CH47">
            <v>1.620126</v>
          </cell>
          <cell r="CI47">
            <v>2.5465939999999998</v>
          </cell>
          <cell r="CJ47">
            <v>0.75931800000000005</v>
          </cell>
          <cell r="CK47">
            <v>1.5726579999999999</v>
          </cell>
          <cell r="CN47">
            <v>5670.1894394380006</v>
          </cell>
          <cell r="CO47">
            <v>26254.051771609</v>
          </cell>
          <cell r="CP47">
            <v>668.64771102899999</v>
          </cell>
          <cell r="CQ47">
            <v>4872.3491992050003</v>
          </cell>
          <cell r="CR47">
            <v>176.49211405500003</v>
          </cell>
          <cell r="CS47">
            <v>1336.4913622640001</v>
          </cell>
          <cell r="CT47">
            <v>29.938571191000001</v>
          </cell>
          <cell r="CU47">
            <v>575.70222638500002</v>
          </cell>
          <cell r="CV47">
            <v>32.658014817000002</v>
          </cell>
          <cell r="CW47">
            <v>371.66746651800003</v>
          </cell>
          <cell r="CX47">
            <v>23.171830029000002</v>
          </cell>
          <cell r="CY47">
            <v>145.60670407199999</v>
          </cell>
          <cell r="CZ47">
            <v>2.562E-3</v>
          </cell>
          <cell r="DA47">
            <v>7.0798E-2</v>
          </cell>
          <cell r="DB47">
            <v>2.1700000000000002E-4</v>
          </cell>
          <cell r="DC47">
            <v>3.8810000000000004E-2</v>
          </cell>
          <cell r="DD47">
            <v>1.57827004</v>
          </cell>
          <cell r="DE47">
            <v>8.0726534399999998</v>
          </cell>
          <cell r="DF47">
            <v>3.6070999999999999E-2</v>
          </cell>
          <cell r="DG47">
            <v>1.1203859999999999</v>
          </cell>
          <cell r="DH47">
            <v>0</v>
          </cell>
          <cell r="DI47">
            <v>8.3125000000000004E-2</v>
          </cell>
          <cell r="DJ47">
            <v>2.2472797650000005</v>
          </cell>
          <cell r="DK47">
            <v>353.982676497</v>
          </cell>
          <cell r="DL47">
            <v>444.83106346900001</v>
          </cell>
          <cell r="DM47">
            <v>2795.842150595</v>
          </cell>
          <cell r="DN47">
            <v>27.892669288</v>
          </cell>
          <cell r="DO47">
            <v>453.81059830999999</v>
          </cell>
          <cell r="DP47">
            <v>282.647138912</v>
          </cell>
          <cell r="DQ47">
            <v>3277.4366038140001</v>
          </cell>
          <cell r="DR47">
            <v>514.66120281300005</v>
          </cell>
          <cell r="DS47">
            <v>680.28998726199995</v>
          </cell>
          <cell r="DT47">
            <v>15.717647360000001</v>
          </cell>
          <cell r="DU47">
            <v>632.01781035299996</v>
          </cell>
          <cell r="DV47">
            <v>367.75999274200001</v>
          </cell>
          <cell r="DW47">
            <v>972.27613123200001</v>
          </cell>
          <cell r="DX47">
            <v>2094.8232171130003</v>
          </cell>
          <cell r="DY47">
            <v>4179.09001162</v>
          </cell>
          <cell r="DZ47">
            <v>166.28758580500002</v>
          </cell>
          <cell r="EA47">
            <v>619.59276948799993</v>
          </cell>
          <cell r="EB47">
            <v>87.370483776</v>
          </cell>
          <cell r="EC47">
            <v>1065.8213505869999</v>
          </cell>
          <cell r="ED47">
            <v>8.3482447690000008</v>
          </cell>
          <cell r="EE47">
            <v>0.93920899999999996</v>
          </cell>
        </row>
        <row r="48">
          <cell r="A48">
            <v>44927</v>
          </cell>
          <cell r="C48">
            <v>0</v>
          </cell>
          <cell r="E48">
            <v>6.2547360000000003</v>
          </cell>
          <cell r="F48">
            <v>0</v>
          </cell>
          <cell r="K48">
            <v>6.4720490000000002</v>
          </cell>
          <cell r="N48">
            <v>6.4124739999999996</v>
          </cell>
          <cell r="P48">
            <v>0</v>
          </cell>
          <cell r="Q48">
            <v>0</v>
          </cell>
          <cell r="R48">
            <v>0</v>
          </cell>
          <cell r="T48">
            <v>0</v>
          </cell>
          <cell r="U48">
            <v>6.5624010000000004</v>
          </cell>
          <cell r="X48">
            <v>0</v>
          </cell>
          <cell r="Y48">
            <v>12.261518000000001</v>
          </cell>
          <cell r="Z48">
            <v>22.599764</v>
          </cell>
          <cell r="AA48">
            <v>22.328993000000001</v>
          </cell>
          <cell r="AC48">
            <v>0</v>
          </cell>
          <cell r="AE48">
            <v>0</v>
          </cell>
          <cell r="AG48">
            <v>0</v>
          </cell>
          <cell r="AH48">
            <v>0</v>
          </cell>
          <cell r="AI48">
            <v>0</v>
          </cell>
          <cell r="AJ48">
            <v>0</v>
          </cell>
          <cell r="AK48">
            <v>2.9582570000000001</v>
          </cell>
          <cell r="AL48">
            <v>3.8282729999999998</v>
          </cell>
          <cell r="AM48">
            <v>3.852185</v>
          </cell>
          <cell r="AN48">
            <v>0.71829600000000005</v>
          </cell>
          <cell r="AO48">
            <v>0</v>
          </cell>
          <cell r="AP48">
            <v>1.9806509999999999</v>
          </cell>
          <cell r="AQ48">
            <v>2.9838819999999999</v>
          </cell>
          <cell r="AR48">
            <v>0.89560799999999996</v>
          </cell>
          <cell r="AS48">
            <v>2.2964030000000002</v>
          </cell>
          <cell r="AU48">
            <v>3.3516530000000002</v>
          </cell>
          <cell r="AW48">
            <v>3.2061639999999998</v>
          </cell>
          <cell r="AX48">
            <v>3.3445369999999999</v>
          </cell>
          <cell r="BC48">
            <v>0</v>
          </cell>
          <cell r="BF48">
            <v>4.0291069999999998</v>
          </cell>
          <cell r="BH48">
            <v>3.595837</v>
          </cell>
          <cell r="BI48">
            <v>3.581798</v>
          </cell>
          <cell r="BJ48">
            <v>3.348843</v>
          </cell>
          <cell r="BL48">
            <v>4.2140950000000004</v>
          </cell>
          <cell r="BM48">
            <v>4.0633210000000002</v>
          </cell>
          <cell r="BP48">
            <v>0</v>
          </cell>
          <cell r="BQ48">
            <v>14.027609999999999</v>
          </cell>
          <cell r="BR48">
            <v>9.2996409999999994</v>
          </cell>
          <cell r="BS48">
            <v>16.374766000000001</v>
          </cell>
          <cell r="BU48">
            <v>0</v>
          </cell>
          <cell r="BW48">
            <v>0</v>
          </cell>
          <cell r="BY48">
            <v>0</v>
          </cell>
          <cell r="BZ48">
            <v>0</v>
          </cell>
          <cell r="CA48">
            <v>5.638388</v>
          </cell>
          <cell r="CB48">
            <v>4.025258</v>
          </cell>
          <cell r="CC48">
            <v>1.6252230000000001</v>
          </cell>
          <cell r="CD48">
            <v>2.518297</v>
          </cell>
          <cell r="CE48">
            <v>2.6695159999999998</v>
          </cell>
          <cell r="CF48">
            <v>0.45160600000000001</v>
          </cell>
          <cell r="CG48">
            <v>2.2039610000000001</v>
          </cell>
          <cell r="CH48">
            <v>1.551212</v>
          </cell>
          <cell r="CI48">
            <v>2.470456</v>
          </cell>
          <cell r="CJ48">
            <v>0.81116900000000003</v>
          </cell>
          <cell r="CK48">
            <v>1.722248</v>
          </cell>
          <cell r="CN48">
            <v>5536.300055699</v>
          </cell>
          <cell r="CO48">
            <v>26140.678123629998</v>
          </cell>
          <cell r="CP48">
            <v>688.96515255999998</v>
          </cell>
          <cell r="CQ48">
            <v>4779.5032666809993</v>
          </cell>
          <cell r="CR48">
            <v>148.443479967</v>
          </cell>
          <cell r="CS48">
            <v>1325.1238465060001</v>
          </cell>
          <cell r="CT48">
            <v>12.832799999999999</v>
          </cell>
          <cell r="CU48">
            <v>148.71063908799999</v>
          </cell>
          <cell r="CV48">
            <v>9.3587150000000001</v>
          </cell>
          <cell r="CW48">
            <v>364.30692219999997</v>
          </cell>
          <cell r="CX48">
            <v>18.605669714000001</v>
          </cell>
          <cell r="CY48">
            <v>131.91225104100002</v>
          </cell>
          <cell r="CZ48">
            <v>7.6100000000000007E-4</v>
          </cell>
          <cell r="DA48">
            <v>9.7917000000000004E-2</v>
          </cell>
          <cell r="DB48">
            <v>9.0900000000000009E-4</v>
          </cell>
          <cell r="DC48">
            <v>0.25376100000000001</v>
          </cell>
          <cell r="DD48">
            <v>0.23699100000000001</v>
          </cell>
          <cell r="DE48">
            <v>3.1506307440000003</v>
          </cell>
          <cell r="DF48">
            <v>4.0494000000000002E-2</v>
          </cell>
          <cell r="DG48">
            <v>1.3601990000000002</v>
          </cell>
          <cell r="DH48">
            <v>2.5240000000000002E-3</v>
          </cell>
          <cell r="DI48">
            <v>0.10590200000000001</v>
          </cell>
          <cell r="DJ48">
            <v>9.4665238760000001</v>
          </cell>
          <cell r="DK48">
            <v>312.55501507299999</v>
          </cell>
          <cell r="DL48">
            <v>654.07841024300001</v>
          </cell>
          <cell r="DM48">
            <v>2747.1597250889999</v>
          </cell>
          <cell r="DN48">
            <v>36.577416163000002</v>
          </cell>
          <cell r="DO48">
            <v>454.20610253899997</v>
          </cell>
          <cell r="DP48">
            <v>544.21163581899998</v>
          </cell>
          <cell r="DQ48">
            <v>4121.2890623490002</v>
          </cell>
          <cell r="DR48">
            <v>449.94018503900003</v>
          </cell>
          <cell r="DS48">
            <v>634.93127340900003</v>
          </cell>
          <cell r="DT48">
            <v>13.522825909</v>
          </cell>
          <cell r="DU48">
            <v>644.62682093199999</v>
          </cell>
          <cell r="DV48">
            <v>361.12434061700003</v>
          </cell>
          <cell r="DW48">
            <v>940.068454438</v>
          </cell>
          <cell r="DX48">
            <v>1887.4372499410001</v>
          </cell>
          <cell r="DY48">
            <v>3916.5519264059999</v>
          </cell>
          <cell r="DZ48">
            <v>118.99717390799999</v>
          </cell>
          <cell r="EA48">
            <v>828.807401056</v>
          </cell>
          <cell r="EB48">
            <v>91.077862287000002</v>
          </cell>
          <cell r="EC48">
            <v>700.71651690499993</v>
          </cell>
          <cell r="ED48">
            <v>4.0000000000000001E-3</v>
          </cell>
          <cell r="EE48">
            <v>0.93414900000000001</v>
          </cell>
        </row>
        <row r="49">
          <cell r="A49">
            <v>44896</v>
          </cell>
          <cell r="C49">
            <v>0</v>
          </cell>
          <cell r="E49">
            <v>6.3431519999999999</v>
          </cell>
          <cell r="F49">
            <v>0</v>
          </cell>
          <cell r="K49">
            <v>6.5569420000000003</v>
          </cell>
          <cell r="N49">
            <v>6.40388</v>
          </cell>
          <cell r="P49">
            <v>0</v>
          </cell>
          <cell r="Q49">
            <v>0</v>
          </cell>
          <cell r="R49">
            <v>0</v>
          </cell>
          <cell r="T49">
            <v>0</v>
          </cell>
          <cell r="U49">
            <v>6.6166869999999998</v>
          </cell>
          <cell r="X49">
            <v>0</v>
          </cell>
          <cell r="Y49">
            <v>0</v>
          </cell>
          <cell r="Z49">
            <v>0</v>
          </cell>
          <cell r="AA49">
            <v>22.213054</v>
          </cell>
          <cell r="AC49">
            <v>0</v>
          </cell>
          <cell r="AE49">
            <v>0</v>
          </cell>
          <cell r="AG49">
            <v>0</v>
          </cell>
          <cell r="AH49">
            <v>0</v>
          </cell>
          <cell r="AI49">
            <v>7.2621739999999999</v>
          </cell>
          <cell r="AJ49">
            <v>0</v>
          </cell>
          <cell r="AK49">
            <v>3.0999590000000001</v>
          </cell>
          <cell r="AL49">
            <v>3.7613949999999998</v>
          </cell>
          <cell r="AM49">
            <v>4.3636600000000003</v>
          </cell>
          <cell r="AN49">
            <v>0.678392</v>
          </cell>
          <cell r="AO49">
            <v>0</v>
          </cell>
          <cell r="AP49">
            <v>1.76711</v>
          </cell>
          <cell r="AQ49">
            <v>2.8933689999999999</v>
          </cell>
          <cell r="AR49">
            <v>0.82139099999999998</v>
          </cell>
          <cell r="AS49">
            <v>2.7242670000000002</v>
          </cell>
          <cell r="AU49">
            <v>3.4719600000000002</v>
          </cell>
          <cell r="AW49">
            <v>3.4330509999999999</v>
          </cell>
          <cell r="AX49">
            <v>3.3658009999999998</v>
          </cell>
          <cell r="BC49">
            <v>0</v>
          </cell>
          <cell r="BF49">
            <v>4.0331089999999996</v>
          </cell>
          <cell r="BH49">
            <v>3.6429179999999999</v>
          </cell>
          <cell r="BI49">
            <v>3.556489</v>
          </cell>
          <cell r="BJ49">
            <v>3.4256389999999999</v>
          </cell>
          <cell r="BL49">
            <v>3.657009</v>
          </cell>
          <cell r="BM49">
            <v>4.4271830000000003</v>
          </cell>
          <cell r="BP49">
            <v>0</v>
          </cell>
          <cell r="BQ49">
            <v>14.661707</v>
          </cell>
          <cell r="BR49">
            <v>11.989722</v>
          </cell>
          <cell r="BS49">
            <v>16.897597999999999</v>
          </cell>
          <cell r="BU49">
            <v>0</v>
          </cell>
          <cell r="BW49">
            <v>0</v>
          </cell>
          <cell r="BY49">
            <v>0</v>
          </cell>
          <cell r="BZ49">
            <v>0</v>
          </cell>
          <cell r="CA49">
            <v>5.1531190000000002</v>
          </cell>
          <cell r="CB49">
            <v>4.093521</v>
          </cell>
          <cell r="CC49">
            <v>1.701095</v>
          </cell>
          <cell r="CD49">
            <v>2.4386269999999999</v>
          </cell>
          <cell r="CE49">
            <v>2.023047</v>
          </cell>
          <cell r="CF49">
            <v>0.45174799999999998</v>
          </cell>
          <cell r="CG49">
            <v>2.257444</v>
          </cell>
          <cell r="CH49">
            <v>1.527317</v>
          </cell>
          <cell r="CI49">
            <v>2.3489629999999999</v>
          </cell>
          <cell r="CJ49">
            <v>0.81915400000000005</v>
          </cell>
          <cell r="CK49">
            <v>1.7427029999999999</v>
          </cell>
          <cell r="CN49">
            <v>6539.8984628890003</v>
          </cell>
          <cell r="CO49">
            <v>33386.832506963001</v>
          </cell>
          <cell r="CP49">
            <v>562.25927766799998</v>
          </cell>
          <cell r="CQ49">
            <v>4799.5721365210002</v>
          </cell>
          <cell r="CR49">
            <v>195.61449528100002</v>
          </cell>
          <cell r="CS49">
            <v>1350.787979142</v>
          </cell>
          <cell r="CT49">
            <v>2.92488956</v>
          </cell>
          <cell r="CU49">
            <v>77.216249259000008</v>
          </cell>
          <cell r="CV49">
            <v>17.549837</v>
          </cell>
          <cell r="CW49">
            <v>359.48052423299998</v>
          </cell>
          <cell r="CX49">
            <v>21.448298698999999</v>
          </cell>
          <cell r="CY49">
            <v>124.114967703</v>
          </cell>
          <cell r="CZ49">
            <v>3.6090000000000002E-3</v>
          </cell>
          <cell r="DA49">
            <v>0.80299198800000005</v>
          </cell>
          <cell r="DB49">
            <v>4.35E-4</v>
          </cell>
          <cell r="DC49">
            <v>2.146182</v>
          </cell>
          <cell r="DD49">
            <v>3.4752090189999998</v>
          </cell>
          <cell r="DE49">
            <v>4.6373256830000003</v>
          </cell>
          <cell r="DF49">
            <v>2.5311E-2</v>
          </cell>
          <cell r="DG49">
            <v>2.5267199999999996</v>
          </cell>
          <cell r="DH49">
            <v>3.1589999999999999E-3</v>
          </cell>
          <cell r="DI49">
            <v>0.248388</v>
          </cell>
          <cell r="DJ49">
            <v>70.460902838999999</v>
          </cell>
          <cell r="DK49">
            <v>605.58407543299995</v>
          </cell>
          <cell r="DL49">
            <v>881.032562891</v>
          </cell>
          <cell r="DM49">
            <v>3441.9174873429997</v>
          </cell>
          <cell r="DN49">
            <v>25.156200252999998</v>
          </cell>
          <cell r="DO49">
            <v>466.55964920500003</v>
          </cell>
          <cell r="DP49">
            <v>933.08877754100001</v>
          </cell>
          <cell r="DQ49">
            <v>8560.7947195970009</v>
          </cell>
          <cell r="DR49">
            <v>651.92445038799997</v>
          </cell>
          <cell r="DS49">
            <v>886.56527797299998</v>
          </cell>
          <cell r="DT49">
            <v>26.848509540999999</v>
          </cell>
          <cell r="DU49">
            <v>1138.8089349869999</v>
          </cell>
          <cell r="DV49">
            <v>342.125848486</v>
          </cell>
          <cell r="DW49">
            <v>1084.84868671</v>
          </cell>
          <cell r="DX49">
            <v>2125.3009472980002</v>
          </cell>
          <cell r="DY49">
            <v>4185.9941425269999</v>
          </cell>
          <cell r="DZ49">
            <v>121.548310867</v>
          </cell>
          <cell r="EA49">
            <v>732.15148652300002</v>
          </cell>
          <cell r="EB49">
            <v>45.143668532000007</v>
          </cell>
          <cell r="EC49">
            <v>773.623509904</v>
          </cell>
          <cell r="ED49">
            <v>4.0486634530000005</v>
          </cell>
          <cell r="EE49">
            <v>0.30912700000000004</v>
          </cell>
        </row>
        <row r="50">
          <cell r="A50">
            <v>44866</v>
          </cell>
          <cell r="C50">
            <v>0</v>
          </cell>
          <cell r="E50">
            <v>5.6798580000000003</v>
          </cell>
          <cell r="F50">
            <v>0</v>
          </cell>
          <cell r="K50">
            <v>5.5884640000000001</v>
          </cell>
          <cell r="N50">
            <v>5.7079019999999998</v>
          </cell>
          <cell r="P50">
            <v>0</v>
          </cell>
          <cell r="Q50">
            <v>0</v>
          </cell>
          <cell r="R50">
            <v>0</v>
          </cell>
          <cell r="T50">
            <v>0</v>
          </cell>
          <cell r="U50">
            <v>6.5541419999999997</v>
          </cell>
          <cell r="X50">
            <v>0</v>
          </cell>
          <cell r="Y50">
            <v>0</v>
          </cell>
          <cell r="Z50">
            <v>0</v>
          </cell>
          <cell r="AA50">
            <v>23.018381000000002</v>
          </cell>
          <cell r="AC50">
            <v>0</v>
          </cell>
          <cell r="AE50">
            <v>0</v>
          </cell>
          <cell r="AG50">
            <v>0</v>
          </cell>
          <cell r="AH50">
            <v>0</v>
          </cell>
          <cell r="AI50">
            <v>6.5700029999999998</v>
          </cell>
          <cell r="AJ50">
            <v>0</v>
          </cell>
          <cell r="AK50">
            <v>3.2711679999999999</v>
          </cell>
          <cell r="AL50">
            <v>0</v>
          </cell>
          <cell r="AM50">
            <v>4.4852990000000004</v>
          </cell>
          <cell r="AN50">
            <v>0.67137999999999998</v>
          </cell>
          <cell r="AO50">
            <v>0</v>
          </cell>
          <cell r="AP50">
            <v>1.728092</v>
          </cell>
          <cell r="AQ50">
            <v>2.8091159999999999</v>
          </cell>
          <cell r="AR50">
            <v>0.83909100000000003</v>
          </cell>
          <cell r="AS50">
            <v>2.7553909999999999</v>
          </cell>
          <cell r="AU50">
            <v>3.0922610000000001</v>
          </cell>
          <cell r="AW50">
            <v>3.31107</v>
          </cell>
          <cell r="AX50">
            <v>3.2386210000000002</v>
          </cell>
          <cell r="BC50">
            <v>0</v>
          </cell>
          <cell r="BF50">
            <v>3.940331</v>
          </cell>
          <cell r="BH50">
            <v>2.920757</v>
          </cell>
          <cell r="BI50">
            <v>3.1363919999999998</v>
          </cell>
          <cell r="BJ50">
            <v>3.010167</v>
          </cell>
          <cell r="BL50">
            <v>3.216901</v>
          </cell>
          <cell r="BM50">
            <v>3.9849990000000002</v>
          </cell>
          <cell r="BP50">
            <v>0</v>
          </cell>
          <cell r="BQ50">
            <v>13.122045</v>
          </cell>
          <cell r="BR50">
            <v>12.344541</v>
          </cell>
          <cell r="BS50">
            <v>20.163527999999999</v>
          </cell>
          <cell r="BU50">
            <v>0</v>
          </cell>
          <cell r="BW50">
            <v>0</v>
          </cell>
          <cell r="BY50">
            <v>0</v>
          </cell>
          <cell r="BZ50">
            <v>5.9208540000000003</v>
          </cell>
          <cell r="CA50">
            <v>4.5347999999999997</v>
          </cell>
          <cell r="CB50">
            <v>4.5225229999999996</v>
          </cell>
          <cell r="CC50">
            <v>1.760383</v>
          </cell>
          <cell r="CD50">
            <v>2.1631119999999999</v>
          </cell>
          <cell r="CE50">
            <v>2.4512689999999999</v>
          </cell>
          <cell r="CF50">
            <v>0.45336300000000002</v>
          </cell>
          <cell r="CG50">
            <v>2.169845</v>
          </cell>
          <cell r="CH50">
            <v>1.609388</v>
          </cell>
          <cell r="CI50">
            <v>2.2755030000000001</v>
          </cell>
          <cell r="CJ50">
            <v>0.80815599999999999</v>
          </cell>
          <cell r="CK50">
            <v>1.73468</v>
          </cell>
          <cell r="CN50">
            <v>4947.09929603</v>
          </cell>
          <cell r="CO50">
            <v>25961.050428486</v>
          </cell>
          <cell r="CP50">
            <v>535.87956019800004</v>
          </cell>
          <cell r="CQ50">
            <v>4592.1210760580007</v>
          </cell>
          <cell r="CR50">
            <v>175.42373114600002</v>
          </cell>
          <cell r="CS50">
            <v>1371.098451312</v>
          </cell>
          <cell r="CT50">
            <v>3.0499999999999998E-3</v>
          </cell>
          <cell r="CU50">
            <v>60.554402929000005</v>
          </cell>
          <cell r="CV50">
            <v>29.77643072</v>
          </cell>
          <cell r="CW50">
            <v>295.90037993400006</v>
          </cell>
          <cell r="CX50">
            <v>18.657982329999999</v>
          </cell>
          <cell r="CY50">
            <v>82.277879644000009</v>
          </cell>
          <cell r="CZ50">
            <v>5.3470000000000002E-3</v>
          </cell>
          <cell r="DA50">
            <v>0.120488</v>
          </cell>
          <cell r="DB50">
            <v>9.7099999999999997E-4</v>
          </cell>
          <cell r="DC50">
            <v>0.42645202399999999</v>
          </cell>
          <cell r="DD50">
            <v>6.1422777059999998</v>
          </cell>
          <cell r="DE50">
            <v>3.7201903200000004</v>
          </cell>
          <cell r="DF50">
            <v>1.866E-2</v>
          </cell>
          <cell r="DG50">
            <v>2.9252730000000002</v>
          </cell>
          <cell r="DH50">
            <v>5.3930000000000002E-3</v>
          </cell>
          <cell r="DI50">
            <v>15.804800999999999</v>
          </cell>
          <cell r="DJ50">
            <v>191.98718529299998</v>
          </cell>
          <cell r="DK50">
            <v>1445.67149933</v>
          </cell>
          <cell r="DL50">
            <v>408.234084043</v>
          </cell>
          <cell r="DM50">
            <v>2668.3852008379999</v>
          </cell>
          <cell r="DN50">
            <v>14.463082392</v>
          </cell>
          <cell r="DO50">
            <v>342.919040096</v>
          </cell>
          <cell r="DP50">
            <v>468.74812363400002</v>
          </cell>
          <cell r="DQ50">
            <v>4722.499459402</v>
          </cell>
          <cell r="DR50">
            <v>439.26737628299998</v>
          </cell>
          <cell r="DS50">
            <v>653.09644822600001</v>
          </cell>
          <cell r="DT50">
            <v>15.813817295000002</v>
          </cell>
          <cell r="DU50">
            <v>477.19246684299998</v>
          </cell>
          <cell r="DV50">
            <v>209.43199501700002</v>
          </cell>
          <cell r="DW50">
            <v>887.15653785699999</v>
          </cell>
          <cell r="DX50">
            <v>1887.6909981879999</v>
          </cell>
          <cell r="DY50">
            <v>3648.6548604179998</v>
          </cell>
          <cell r="DZ50">
            <v>94.710857310000009</v>
          </cell>
          <cell r="EA50">
            <v>562.56872139500001</v>
          </cell>
          <cell r="EB50">
            <v>48.157025381000004</v>
          </cell>
          <cell r="EC50">
            <v>519.85154255700002</v>
          </cell>
          <cell r="ED50">
            <v>0.124</v>
          </cell>
          <cell r="EE50">
            <v>0.33435799999999999</v>
          </cell>
        </row>
        <row r="51">
          <cell r="A51">
            <v>44835</v>
          </cell>
          <cell r="C51">
            <v>0</v>
          </cell>
          <cell r="E51">
            <v>5.9107789999999998</v>
          </cell>
          <cell r="F51">
            <v>0</v>
          </cell>
          <cell r="K51">
            <v>5.7389580000000002</v>
          </cell>
          <cell r="N51">
            <v>5.8879760000000001</v>
          </cell>
          <cell r="P51">
            <v>0</v>
          </cell>
          <cell r="Q51">
            <v>0</v>
          </cell>
          <cell r="R51">
            <v>0</v>
          </cell>
          <cell r="T51">
            <v>0</v>
          </cell>
          <cell r="U51">
            <v>0</v>
          </cell>
          <cell r="X51">
            <v>0</v>
          </cell>
          <cell r="Y51">
            <v>0</v>
          </cell>
          <cell r="Z51">
            <v>0</v>
          </cell>
          <cell r="AA51">
            <v>28.113302000000001</v>
          </cell>
          <cell r="AC51">
            <v>0</v>
          </cell>
          <cell r="AE51">
            <v>0</v>
          </cell>
          <cell r="AG51">
            <v>0</v>
          </cell>
          <cell r="AH51">
            <v>0</v>
          </cell>
          <cell r="AI51">
            <v>5.637804</v>
          </cell>
          <cell r="AJ51">
            <v>0</v>
          </cell>
          <cell r="AK51">
            <v>0</v>
          </cell>
          <cell r="AL51">
            <v>0</v>
          </cell>
          <cell r="AM51">
            <v>4.5958740000000002</v>
          </cell>
          <cell r="AN51">
            <v>0.70134600000000002</v>
          </cell>
          <cell r="AO51">
            <v>0</v>
          </cell>
          <cell r="AP51">
            <v>1.8176140000000001</v>
          </cell>
          <cell r="AQ51">
            <v>2.8108979999999999</v>
          </cell>
          <cell r="AR51">
            <v>0.89317199999999997</v>
          </cell>
          <cell r="AS51">
            <v>2.548019</v>
          </cell>
          <cell r="AU51">
            <v>3.2969719999999998</v>
          </cell>
          <cell r="AW51">
            <v>3.0322369999999998</v>
          </cell>
          <cell r="AX51">
            <v>2.987314</v>
          </cell>
          <cell r="BC51">
            <v>0</v>
          </cell>
          <cell r="BF51">
            <v>3.3772790000000001</v>
          </cell>
          <cell r="BH51">
            <v>3.1500240000000002</v>
          </cell>
          <cell r="BI51">
            <v>3.5879470000000002</v>
          </cell>
          <cell r="BJ51">
            <v>2.8152650000000001</v>
          </cell>
          <cell r="BL51">
            <v>3.507946</v>
          </cell>
          <cell r="BM51">
            <v>4.2812960000000002</v>
          </cell>
          <cell r="BP51">
            <v>11.866916</v>
          </cell>
          <cell r="BQ51">
            <v>12.497351999999999</v>
          </cell>
          <cell r="BR51">
            <v>12.997237999999999</v>
          </cell>
          <cell r="BS51">
            <v>22.40803</v>
          </cell>
          <cell r="BU51">
            <v>0</v>
          </cell>
          <cell r="BW51">
            <v>0</v>
          </cell>
          <cell r="BY51">
            <v>3.5985689999999999</v>
          </cell>
          <cell r="BZ51">
            <v>5.4325029999999996</v>
          </cell>
          <cell r="CA51">
            <v>4.4057490000000001</v>
          </cell>
          <cell r="CB51">
            <v>4.0467269999999997</v>
          </cell>
          <cell r="CC51">
            <v>2.3817140000000001</v>
          </cell>
          <cell r="CD51">
            <v>3.283693</v>
          </cell>
          <cell r="CE51">
            <v>3.1076999999999999</v>
          </cell>
          <cell r="CF51">
            <v>0.48683300000000002</v>
          </cell>
          <cell r="CG51">
            <v>2.3012380000000001</v>
          </cell>
          <cell r="CH51">
            <v>1.4726459999999999</v>
          </cell>
          <cell r="CI51">
            <v>2.0986549999999999</v>
          </cell>
          <cell r="CJ51">
            <v>0.81550800000000001</v>
          </cell>
          <cell r="CK51">
            <v>1.6916629999999999</v>
          </cell>
          <cell r="CN51">
            <v>4319.4483511570006</v>
          </cell>
          <cell r="CO51">
            <v>23369.297007541001</v>
          </cell>
          <cell r="CP51">
            <v>599.41142456700004</v>
          </cell>
          <cell r="CQ51">
            <v>4114.4306528489997</v>
          </cell>
          <cell r="CR51">
            <v>160.492094334</v>
          </cell>
          <cell r="CS51">
            <v>1232.1866517640001</v>
          </cell>
          <cell r="CT51">
            <v>5.0000000000000001E-4</v>
          </cell>
          <cell r="CU51">
            <v>71.801208188999993</v>
          </cell>
          <cell r="CV51">
            <v>31.370301999999999</v>
          </cell>
          <cell r="CW51">
            <v>338.42199209299997</v>
          </cell>
          <cell r="CX51">
            <v>14.392825</v>
          </cell>
          <cell r="CY51">
            <v>97.341002638000006</v>
          </cell>
          <cell r="CZ51">
            <v>1.1856999999999999E-2</v>
          </cell>
          <cell r="DA51">
            <v>0.153225</v>
          </cell>
          <cell r="DB51">
            <v>7.9100000000000004E-4</v>
          </cell>
          <cell r="DC51">
            <v>0.43361200000000005</v>
          </cell>
          <cell r="DD51">
            <v>0.7810302440000001</v>
          </cell>
          <cell r="DE51">
            <v>66.024559913999994</v>
          </cell>
          <cell r="DF51">
            <v>4.2979000000000003E-2</v>
          </cell>
          <cell r="DG51">
            <v>50.357811436999995</v>
          </cell>
          <cell r="DH51">
            <v>2.9024999999999999</v>
          </cell>
          <cell r="DI51">
            <v>268.68988573400003</v>
          </cell>
          <cell r="DJ51">
            <v>325.34699243400001</v>
          </cell>
          <cell r="DK51">
            <v>2396.6364399569998</v>
          </cell>
          <cell r="DL51">
            <v>105.882416396</v>
          </cell>
          <cell r="DM51">
            <v>1261.5797023950001</v>
          </cell>
          <cell r="DN51">
            <v>11.273173962000001</v>
          </cell>
          <cell r="DO51">
            <v>284.71348907800001</v>
          </cell>
          <cell r="DP51">
            <v>157.46868631200002</v>
          </cell>
          <cell r="DQ51">
            <v>2378.4494377640003</v>
          </cell>
          <cell r="DR51">
            <v>334.70285431000002</v>
          </cell>
          <cell r="DS51">
            <v>627.09106595200001</v>
          </cell>
          <cell r="DT51">
            <v>8.7108838199999994</v>
          </cell>
          <cell r="DU51">
            <v>405.65746424399998</v>
          </cell>
          <cell r="DV51">
            <v>201.45864677900002</v>
          </cell>
          <cell r="DW51">
            <v>834.98180654999999</v>
          </cell>
          <cell r="DX51">
            <v>1728.0931797860001</v>
          </cell>
          <cell r="DY51">
            <v>3513.9853339370002</v>
          </cell>
          <cell r="DZ51">
            <v>70.449528775000005</v>
          </cell>
          <cell r="EA51">
            <v>492.43117170300002</v>
          </cell>
          <cell r="EB51">
            <v>111.389911041</v>
          </cell>
          <cell r="EC51">
            <v>651.17819626100004</v>
          </cell>
          <cell r="ED51">
            <v>0.222</v>
          </cell>
          <cell r="EE51">
            <v>31.672222279000003</v>
          </cell>
        </row>
        <row r="52">
          <cell r="A52">
            <v>44805</v>
          </cell>
          <cell r="C52">
            <v>0</v>
          </cell>
          <cell r="E52">
            <v>6.3</v>
          </cell>
          <cell r="F52">
            <v>0</v>
          </cell>
          <cell r="K52">
            <v>0</v>
          </cell>
          <cell r="N52">
            <v>6.2731300000000001</v>
          </cell>
          <cell r="P52">
            <v>0</v>
          </cell>
          <cell r="Q52">
            <v>0</v>
          </cell>
          <cell r="R52">
            <v>0</v>
          </cell>
          <cell r="T52">
            <v>0</v>
          </cell>
          <cell r="U52">
            <v>0</v>
          </cell>
          <cell r="X52">
            <v>0</v>
          </cell>
          <cell r="Y52">
            <v>0</v>
          </cell>
          <cell r="Z52">
            <v>19.098531000000001</v>
          </cell>
          <cell r="AA52">
            <v>31.881622</v>
          </cell>
          <cell r="AC52">
            <v>0</v>
          </cell>
          <cell r="AE52">
            <v>0</v>
          </cell>
          <cell r="AG52">
            <v>5.949999</v>
          </cell>
          <cell r="AH52">
            <v>9.3821060000000003</v>
          </cell>
          <cell r="AI52">
            <v>5.0209830000000002</v>
          </cell>
          <cell r="AJ52">
            <v>4.2208399999999999</v>
          </cell>
          <cell r="AK52">
            <v>0</v>
          </cell>
          <cell r="AL52">
            <v>0</v>
          </cell>
          <cell r="AM52">
            <v>0</v>
          </cell>
          <cell r="AN52">
            <v>0.71742300000000003</v>
          </cell>
          <cell r="AO52">
            <v>0</v>
          </cell>
          <cell r="AP52">
            <v>1.8265009999999999</v>
          </cell>
          <cell r="AQ52">
            <v>2.7724769999999999</v>
          </cell>
          <cell r="AR52">
            <v>0.84272100000000005</v>
          </cell>
          <cell r="AS52">
            <v>2.3963260000000002</v>
          </cell>
          <cell r="AU52">
            <v>3.4134470000000001</v>
          </cell>
          <cell r="AW52">
            <v>3.3644940000000001</v>
          </cell>
          <cell r="AX52">
            <v>3.2155779999999998</v>
          </cell>
          <cell r="BC52">
            <v>0</v>
          </cell>
          <cell r="BF52">
            <v>3.8423790000000002</v>
          </cell>
          <cell r="BH52">
            <v>3.416595</v>
          </cell>
          <cell r="BI52">
            <v>0</v>
          </cell>
          <cell r="BJ52">
            <v>0</v>
          </cell>
          <cell r="BL52">
            <v>3.2966280000000001</v>
          </cell>
          <cell r="BM52">
            <v>4.0548739999999999</v>
          </cell>
          <cell r="BP52">
            <v>11.955368999999999</v>
          </cell>
          <cell r="BQ52">
            <v>11.724928</v>
          </cell>
          <cell r="BR52">
            <v>15.342498000000001</v>
          </cell>
          <cell r="BS52">
            <v>22.220731000000001</v>
          </cell>
          <cell r="BU52">
            <v>7.746461</v>
          </cell>
          <cell r="BW52">
            <v>0</v>
          </cell>
          <cell r="BY52">
            <v>3.2542059999999999</v>
          </cell>
          <cell r="BZ52">
            <v>4.8682379999999998</v>
          </cell>
          <cell r="CA52">
            <v>4.1057639999999997</v>
          </cell>
          <cell r="CB52">
            <v>2.4235389999999999</v>
          </cell>
          <cell r="CC52">
            <v>2.4423689999999998</v>
          </cell>
          <cell r="CD52">
            <v>3.4398390000000001</v>
          </cell>
          <cell r="CE52">
            <v>0</v>
          </cell>
          <cell r="CF52">
            <v>0.51820600000000006</v>
          </cell>
          <cell r="CG52">
            <v>2.263563</v>
          </cell>
          <cell r="CH52">
            <v>1.397556</v>
          </cell>
          <cell r="CI52">
            <v>2.3461780000000001</v>
          </cell>
          <cell r="CJ52">
            <v>0.807809</v>
          </cell>
          <cell r="CK52">
            <v>1.719897</v>
          </cell>
          <cell r="CN52">
            <v>5425.9769503420002</v>
          </cell>
          <cell r="CO52">
            <v>31155.5606697</v>
          </cell>
          <cell r="CP52">
            <v>692.03911279900001</v>
          </cell>
          <cell r="CQ52">
            <v>4607.614633014</v>
          </cell>
          <cell r="CR52">
            <v>164.58908217999999</v>
          </cell>
          <cell r="CS52">
            <v>1187.7014440830001</v>
          </cell>
          <cell r="CT52">
            <v>1.4E-3</v>
          </cell>
          <cell r="CU52">
            <v>311.66438486599998</v>
          </cell>
          <cell r="CV52">
            <v>93.370602000000005</v>
          </cell>
          <cell r="CW52">
            <v>447.41450741299997</v>
          </cell>
          <cell r="CX52">
            <v>13.101175</v>
          </cell>
          <cell r="CY52">
            <v>244.58811373099999</v>
          </cell>
          <cell r="CZ52">
            <v>11.636595</v>
          </cell>
          <cell r="DA52">
            <v>169.79619975599999</v>
          </cell>
          <cell r="DB52">
            <v>1.812E-3</v>
          </cell>
          <cell r="DC52">
            <v>1.5094023729999999</v>
          </cell>
          <cell r="DD52">
            <v>38.778010086000002</v>
          </cell>
          <cell r="DE52">
            <v>1995.9633435380001</v>
          </cell>
          <cell r="DF52">
            <v>49.189413195</v>
          </cell>
          <cell r="DG52">
            <v>851.42885973499995</v>
          </cell>
          <cell r="DH52">
            <v>123.678444872</v>
          </cell>
          <cell r="DI52">
            <v>1528.599828916</v>
          </cell>
          <cell r="DJ52">
            <v>445.14132378200003</v>
          </cell>
          <cell r="DK52">
            <v>3107.1593123289999</v>
          </cell>
          <cell r="DL52">
            <v>92.523977165999995</v>
          </cell>
          <cell r="DM52">
            <v>1123.6145740650002</v>
          </cell>
          <cell r="DN52">
            <v>8.9367696560000009</v>
          </cell>
          <cell r="DO52">
            <v>244.54144485199998</v>
          </cell>
          <cell r="DP52">
            <v>8.9047321790000016</v>
          </cell>
          <cell r="DQ52">
            <v>791.17443640300007</v>
          </cell>
          <cell r="DR52">
            <v>372.981212524</v>
          </cell>
          <cell r="DS52">
            <v>829.97724078700003</v>
          </cell>
          <cell r="DT52">
            <v>4.9391999999999996</v>
          </cell>
          <cell r="DU52">
            <v>522.07966292600008</v>
          </cell>
          <cell r="DV52">
            <v>266.54989483399999</v>
          </cell>
          <cell r="DW52">
            <v>1136.1992097940001</v>
          </cell>
          <cell r="DX52">
            <v>2267.3975906609999</v>
          </cell>
          <cell r="DY52">
            <v>4131.8237625640004</v>
          </cell>
          <cell r="DZ52">
            <v>100.358409005</v>
          </cell>
          <cell r="EA52">
            <v>580.11903753000001</v>
          </cell>
          <cell r="EB52">
            <v>79.742281972000001</v>
          </cell>
          <cell r="EC52">
            <v>720.50878879699997</v>
          </cell>
          <cell r="ED52">
            <v>135.34843296</v>
          </cell>
          <cell r="EE52">
            <v>1688.906566051</v>
          </cell>
        </row>
        <row r="53">
          <cell r="A53">
            <v>44774</v>
          </cell>
          <cell r="C53">
            <v>0</v>
          </cell>
          <cell r="E53">
            <v>6.3</v>
          </cell>
          <cell r="F53">
            <v>0</v>
          </cell>
          <cell r="K53">
            <v>0</v>
          </cell>
          <cell r="N53">
            <v>6.2356210000000001</v>
          </cell>
          <cell r="P53">
            <v>0</v>
          </cell>
          <cell r="Q53">
            <v>0</v>
          </cell>
          <cell r="R53">
            <v>0</v>
          </cell>
          <cell r="T53">
            <v>0</v>
          </cell>
          <cell r="U53">
            <v>6.8372450000000002</v>
          </cell>
          <cell r="X53">
            <v>0</v>
          </cell>
          <cell r="Y53">
            <v>0</v>
          </cell>
          <cell r="Z53">
            <v>28.021588999999999</v>
          </cell>
          <cell r="AA53">
            <v>32.637563</v>
          </cell>
          <cell r="AC53">
            <v>11.125616000000001</v>
          </cell>
          <cell r="AE53">
            <v>0</v>
          </cell>
          <cell r="AG53">
            <v>5.2364059999999997</v>
          </cell>
          <cell r="AH53">
            <v>8.4882530000000003</v>
          </cell>
          <cell r="AI53">
            <v>6.9761480000000002</v>
          </cell>
          <cell r="AJ53">
            <v>3.4321869999999999</v>
          </cell>
          <cell r="AK53">
            <v>2.8060849999999999</v>
          </cell>
          <cell r="AL53">
            <v>0</v>
          </cell>
          <cell r="AM53">
            <v>0</v>
          </cell>
          <cell r="AN53">
            <v>0.62616000000000005</v>
          </cell>
          <cell r="AO53">
            <v>0</v>
          </cell>
          <cell r="AP53">
            <v>1.8060830000000001</v>
          </cell>
          <cell r="AQ53">
            <v>2.7781020000000001</v>
          </cell>
          <cell r="AR53">
            <v>0.827264</v>
          </cell>
          <cell r="AS53">
            <v>0</v>
          </cell>
          <cell r="AU53">
            <v>3.3144399999999998</v>
          </cell>
          <cell r="AW53">
            <v>3.2302930000000001</v>
          </cell>
          <cell r="AX53">
            <v>3.1986910000000002</v>
          </cell>
          <cell r="BC53">
            <v>0</v>
          </cell>
          <cell r="BF53">
            <v>3.9189419999999999</v>
          </cell>
          <cell r="BH53">
            <v>2.7164139999999999</v>
          </cell>
          <cell r="BI53">
            <v>0</v>
          </cell>
          <cell r="BJ53">
            <v>0</v>
          </cell>
          <cell r="BL53">
            <v>3.5171039999999998</v>
          </cell>
          <cell r="BM53">
            <v>3.7732009999999998</v>
          </cell>
          <cell r="BP53">
            <v>11.403461999999999</v>
          </cell>
          <cell r="BQ53">
            <v>11.236015</v>
          </cell>
          <cell r="BR53">
            <v>20.104037000000002</v>
          </cell>
          <cell r="BS53">
            <v>21.893822</v>
          </cell>
          <cell r="BU53">
            <v>7.7274050000000001</v>
          </cell>
          <cell r="BW53">
            <v>11.250954999999999</v>
          </cell>
          <cell r="BY53">
            <v>3.3383280000000002</v>
          </cell>
          <cell r="BZ53">
            <v>5.0737519999999998</v>
          </cell>
          <cell r="CA53">
            <v>4.9508869999999998</v>
          </cell>
          <cell r="CB53">
            <v>2.2310310000000002</v>
          </cell>
          <cell r="CC53">
            <v>2.1854580000000001</v>
          </cell>
          <cell r="CD53">
            <v>0</v>
          </cell>
          <cell r="CE53">
            <v>0</v>
          </cell>
          <cell r="CF53">
            <v>0.51963599999999999</v>
          </cell>
          <cell r="CG53">
            <v>2.3185419999999999</v>
          </cell>
          <cell r="CH53">
            <v>1.559939</v>
          </cell>
          <cell r="CI53">
            <v>2.3312629999999999</v>
          </cell>
          <cell r="CJ53">
            <v>0.80041600000000002</v>
          </cell>
          <cell r="CK53">
            <v>1.7169380000000001</v>
          </cell>
          <cell r="CN53">
            <v>5035.0969971060003</v>
          </cell>
          <cell r="CO53">
            <v>29844.373949819001</v>
          </cell>
          <cell r="CP53">
            <v>365.37932848399998</v>
          </cell>
          <cell r="CQ53">
            <v>2857.1554324500003</v>
          </cell>
          <cell r="CR53">
            <v>73.959940627999998</v>
          </cell>
          <cell r="CS53">
            <v>417.15462215600002</v>
          </cell>
          <cell r="CT53">
            <v>5.8720482620000007</v>
          </cell>
          <cell r="CU53">
            <v>571.41454360299997</v>
          </cell>
          <cell r="CV53">
            <v>87.237754136999996</v>
          </cell>
          <cell r="CW53">
            <v>462.20246981899999</v>
          </cell>
          <cell r="CX53">
            <v>11.592799999999999</v>
          </cell>
          <cell r="CY53">
            <v>323.80510855100005</v>
          </cell>
          <cell r="CZ53">
            <v>124.76174513500001</v>
          </cell>
          <cell r="DA53">
            <v>1016.281420312</v>
          </cell>
          <cell r="DB53">
            <v>2.186129523</v>
          </cell>
          <cell r="DC53">
            <v>195.45365182399999</v>
          </cell>
          <cell r="DD53">
            <v>238.47116319699998</v>
          </cell>
          <cell r="DE53">
            <v>2749.6261766499997</v>
          </cell>
          <cell r="DF53">
            <v>171.522908462</v>
          </cell>
          <cell r="DG53">
            <v>1910.4265755819999</v>
          </cell>
          <cell r="DH53">
            <v>79.065615000000008</v>
          </cell>
          <cell r="DI53">
            <v>993.21714086100008</v>
          </cell>
          <cell r="DJ53">
            <v>243.96718837399999</v>
          </cell>
          <cell r="DK53">
            <v>1832.422344391</v>
          </cell>
          <cell r="DL53">
            <v>90.214332095000003</v>
          </cell>
          <cell r="DM53">
            <v>843.26123774500002</v>
          </cell>
          <cell r="DN53">
            <v>7.2802673900000006</v>
          </cell>
          <cell r="DO53">
            <v>171.54084942899999</v>
          </cell>
          <cell r="DP53">
            <v>4.3367430460000005</v>
          </cell>
          <cell r="DQ53">
            <v>109.279207715</v>
          </cell>
          <cell r="DR53">
            <v>319.88795273199997</v>
          </cell>
          <cell r="DS53">
            <v>709.01349219200006</v>
          </cell>
          <cell r="DT53">
            <v>3.8748000000000005</v>
          </cell>
          <cell r="DU53">
            <v>394.53309664100004</v>
          </cell>
          <cell r="DV53">
            <v>241.52951916200001</v>
          </cell>
          <cell r="DW53">
            <v>880.96337737700003</v>
          </cell>
          <cell r="DX53">
            <v>1633.3878905239999</v>
          </cell>
          <cell r="DY53">
            <v>3075.2373803130004</v>
          </cell>
          <cell r="DZ53">
            <v>61.399652379000003</v>
          </cell>
          <cell r="EA53">
            <v>364.14223942699999</v>
          </cell>
          <cell r="EB53">
            <v>16.017977943000002</v>
          </cell>
          <cell r="EC53">
            <v>406.541883493</v>
          </cell>
          <cell r="ED53">
            <v>618.59942532699995</v>
          </cell>
          <cell r="EE53">
            <v>4805.2345556310001</v>
          </cell>
        </row>
        <row r="54">
          <cell r="A54">
            <v>44743</v>
          </cell>
          <cell r="C54">
            <v>0</v>
          </cell>
          <cell r="E54">
            <v>6.0199379999999998</v>
          </cell>
          <cell r="F54">
            <v>0</v>
          </cell>
          <cell r="K54">
            <v>0</v>
          </cell>
          <cell r="N54">
            <v>6.3065300000000004</v>
          </cell>
          <cell r="P54">
            <v>0</v>
          </cell>
          <cell r="Q54">
            <v>0</v>
          </cell>
          <cell r="R54">
            <v>0</v>
          </cell>
          <cell r="T54">
            <v>0</v>
          </cell>
          <cell r="U54">
            <v>6.2699389999999999</v>
          </cell>
          <cell r="X54">
            <v>0</v>
          </cell>
          <cell r="Y54">
            <v>0</v>
          </cell>
          <cell r="Z54">
            <v>30.401439</v>
          </cell>
          <cell r="AA54">
            <v>32.616459999999996</v>
          </cell>
          <cell r="AC54">
            <v>12.150596</v>
          </cell>
          <cell r="AE54">
            <v>16.626875999999999</v>
          </cell>
          <cell r="AG54">
            <v>5.4493879999999999</v>
          </cell>
          <cell r="AH54">
            <v>0</v>
          </cell>
          <cell r="AI54">
            <v>7.6101900000000002</v>
          </cell>
          <cell r="AJ54">
            <v>3.9385889999999999</v>
          </cell>
          <cell r="AK54">
            <v>2.554602</v>
          </cell>
          <cell r="AL54">
            <v>0</v>
          </cell>
          <cell r="AM54">
            <v>0</v>
          </cell>
          <cell r="AN54">
            <v>0.62026700000000001</v>
          </cell>
          <cell r="AO54">
            <v>3.6928839999999998</v>
          </cell>
          <cell r="AP54">
            <v>1.4389909999999999</v>
          </cell>
          <cell r="AQ54">
            <v>2.8388779999999998</v>
          </cell>
          <cell r="AR54">
            <v>0.78641099999999997</v>
          </cell>
          <cell r="AS54">
            <v>2.0901619999999999</v>
          </cell>
          <cell r="AU54">
            <v>3.3063199999999999</v>
          </cell>
          <cell r="AW54">
            <v>3.1957200000000001</v>
          </cell>
          <cell r="AX54">
            <v>3.196205</v>
          </cell>
          <cell r="BC54">
            <v>0</v>
          </cell>
          <cell r="BF54">
            <v>4.1180839999999996</v>
          </cell>
          <cell r="BH54">
            <v>2.6459630000000001</v>
          </cell>
          <cell r="BI54">
            <v>0</v>
          </cell>
          <cell r="BJ54">
            <v>3.0571359999999999</v>
          </cell>
          <cell r="BL54">
            <v>3.8830559999999998</v>
          </cell>
          <cell r="BM54">
            <v>3.5393219999999999</v>
          </cell>
          <cell r="BP54">
            <v>11.70945</v>
          </cell>
          <cell r="BQ54">
            <v>11.465870000000001</v>
          </cell>
          <cell r="BR54">
            <v>21.262602999999999</v>
          </cell>
          <cell r="BS54">
            <v>20.998958999999999</v>
          </cell>
          <cell r="BU54">
            <v>8.4693299999999994</v>
          </cell>
          <cell r="BW54">
            <v>10.080095999999999</v>
          </cell>
          <cell r="BY54">
            <v>3.267541</v>
          </cell>
          <cell r="BZ54">
            <v>5.3328629999999997</v>
          </cell>
          <cell r="CA54">
            <v>4.8420699999999997</v>
          </cell>
          <cell r="CB54">
            <v>2.5463019999999998</v>
          </cell>
          <cell r="CC54">
            <v>1.7941130000000001</v>
          </cell>
          <cell r="CD54">
            <v>0</v>
          </cell>
          <cell r="CE54">
            <v>0</v>
          </cell>
          <cell r="CF54">
            <v>0.52657600000000004</v>
          </cell>
          <cell r="CG54">
            <v>2.2648489999999999</v>
          </cell>
          <cell r="CH54">
            <v>1.517612</v>
          </cell>
          <cell r="CI54">
            <v>2.3471090000000001</v>
          </cell>
          <cell r="CJ54">
            <v>0.80132300000000001</v>
          </cell>
          <cell r="CK54">
            <v>1.784837</v>
          </cell>
          <cell r="CN54">
            <v>5064.5266460829998</v>
          </cell>
          <cell r="CO54">
            <v>31714.013960664</v>
          </cell>
          <cell r="CP54">
            <v>342.84481405299999</v>
          </cell>
          <cell r="CQ54">
            <v>2681.2194972920001</v>
          </cell>
          <cell r="CR54">
            <v>31.675952860000002</v>
          </cell>
          <cell r="CS54">
            <v>445.06728247799998</v>
          </cell>
          <cell r="CT54">
            <v>7.3298655140000006</v>
          </cell>
          <cell r="CU54">
            <v>842.493322831</v>
          </cell>
          <cell r="CV54">
            <v>112.96115700000001</v>
          </cell>
          <cell r="CW54">
            <v>410.87027731300003</v>
          </cell>
          <cell r="CX54">
            <v>13.321023302</v>
          </cell>
          <cell r="CY54">
            <v>352.65812514999999</v>
          </cell>
          <cell r="CZ54">
            <v>195.138577443</v>
          </cell>
          <cell r="DA54">
            <v>2126.4611197580002</v>
          </cell>
          <cell r="DB54">
            <v>100.72744739699999</v>
          </cell>
          <cell r="DC54">
            <v>1223.269597338</v>
          </cell>
          <cell r="DD54">
            <v>277.26276456400001</v>
          </cell>
          <cell r="DE54">
            <v>2872.1379341810002</v>
          </cell>
          <cell r="DF54">
            <v>177.115144405</v>
          </cell>
          <cell r="DG54">
            <v>1549.196980062</v>
          </cell>
          <cell r="DH54">
            <v>4.2428900000000001</v>
          </cell>
          <cell r="DI54">
            <v>109.43893546700001</v>
          </cell>
          <cell r="DJ54">
            <v>100.98550955499999</v>
          </cell>
          <cell r="DK54">
            <v>933.61221472499994</v>
          </cell>
          <cell r="DL54">
            <v>110.08529767</v>
          </cell>
          <cell r="DM54">
            <v>884.71572819699998</v>
          </cell>
          <cell r="DN54">
            <v>8.4331393709999993</v>
          </cell>
          <cell r="DO54">
            <v>156.58902074899999</v>
          </cell>
          <cell r="DP54">
            <v>0.15596199999999999</v>
          </cell>
          <cell r="DQ54">
            <v>18.949400966000002</v>
          </cell>
          <cell r="DR54">
            <v>475.42049629600001</v>
          </cell>
          <cell r="DS54">
            <v>680.46098845699998</v>
          </cell>
          <cell r="DT54">
            <v>9.7667365830000001</v>
          </cell>
          <cell r="DU54">
            <v>428.81400971700003</v>
          </cell>
          <cell r="DV54">
            <v>302.96562276000003</v>
          </cell>
          <cell r="DW54">
            <v>710.38583294899991</v>
          </cell>
          <cell r="DX54">
            <v>1549.5514781710001</v>
          </cell>
          <cell r="DY54">
            <v>2999.7075119159999</v>
          </cell>
          <cell r="DZ54">
            <v>56.100393586999999</v>
          </cell>
          <cell r="EA54">
            <v>356.79084095600001</v>
          </cell>
          <cell r="EB54">
            <v>7.4518757130000006</v>
          </cell>
          <cell r="EC54">
            <v>391.341330083</v>
          </cell>
          <cell r="ED54">
            <v>609.69528936099994</v>
          </cell>
          <cell r="EE54">
            <v>6696.7451238249996</v>
          </cell>
        </row>
        <row r="55">
          <cell r="A55">
            <v>44713</v>
          </cell>
          <cell r="C55">
            <v>0</v>
          </cell>
          <cell r="E55">
            <v>6.2837740000000002</v>
          </cell>
          <cell r="F55">
            <v>0</v>
          </cell>
          <cell r="K55">
            <v>0</v>
          </cell>
          <cell r="N55">
            <v>6.3128140000000004</v>
          </cell>
          <cell r="P55">
            <v>0</v>
          </cell>
          <cell r="Q55">
            <v>0</v>
          </cell>
          <cell r="R55">
            <v>0</v>
          </cell>
          <cell r="T55">
            <v>0</v>
          </cell>
          <cell r="U55">
            <v>0</v>
          </cell>
          <cell r="X55">
            <v>19.203073</v>
          </cell>
          <cell r="Y55">
            <v>0</v>
          </cell>
          <cell r="Z55">
            <v>18.536750999999999</v>
          </cell>
          <cell r="AA55">
            <v>18.782803000000001</v>
          </cell>
          <cell r="AC55">
            <v>9.1904699999999995</v>
          </cell>
          <cell r="AE55">
            <v>14.935973000000001</v>
          </cell>
          <cell r="AG55">
            <v>6.4488159999999999</v>
          </cell>
          <cell r="AH55">
            <v>0</v>
          </cell>
          <cell r="AI55">
            <v>0</v>
          </cell>
          <cell r="AJ55">
            <v>3.9051499999999999</v>
          </cell>
          <cell r="AK55">
            <v>2.4996870000000002</v>
          </cell>
          <cell r="AL55">
            <v>0</v>
          </cell>
          <cell r="AM55">
            <v>0</v>
          </cell>
          <cell r="AN55">
            <v>0.57223999999999997</v>
          </cell>
          <cell r="AO55">
            <v>3.7817639999999999</v>
          </cell>
          <cell r="AP55">
            <v>1.762759</v>
          </cell>
          <cell r="AQ55">
            <v>2.8685239999999999</v>
          </cell>
          <cell r="AR55">
            <v>0.792543</v>
          </cell>
          <cell r="AS55">
            <v>2.0313680000000001</v>
          </cell>
          <cell r="AU55">
            <v>3.29596</v>
          </cell>
          <cell r="AW55">
            <v>3.2635149999999999</v>
          </cell>
          <cell r="AX55">
            <v>3.199999</v>
          </cell>
          <cell r="BC55">
            <v>0</v>
          </cell>
          <cell r="BF55">
            <v>4.679684</v>
          </cell>
          <cell r="BH55">
            <v>2.6263670000000001</v>
          </cell>
          <cell r="BI55">
            <v>0</v>
          </cell>
          <cell r="BJ55">
            <v>3.2324540000000002</v>
          </cell>
          <cell r="BL55">
            <v>3.7739940000000001</v>
          </cell>
          <cell r="BM55">
            <v>3.6487509999999999</v>
          </cell>
          <cell r="BP55">
            <v>10.6678</v>
          </cell>
          <cell r="BQ55">
            <v>10.279658</v>
          </cell>
          <cell r="BR55">
            <v>10.752179999999999</v>
          </cell>
          <cell r="BS55">
            <v>19.082699000000002</v>
          </cell>
          <cell r="BU55">
            <v>6.5335890000000001</v>
          </cell>
          <cell r="BW55">
            <v>10.929646999999999</v>
          </cell>
          <cell r="BY55">
            <v>3.767163</v>
          </cell>
          <cell r="BZ55">
            <v>0</v>
          </cell>
          <cell r="CA55">
            <v>5.0557679999999996</v>
          </cell>
          <cell r="CB55">
            <v>2.8346149999999999</v>
          </cell>
          <cell r="CC55">
            <v>1.739711</v>
          </cell>
          <cell r="CD55">
            <v>0</v>
          </cell>
          <cell r="CE55">
            <v>3.7600440000000002</v>
          </cell>
          <cell r="CF55">
            <v>0.506077</v>
          </cell>
          <cell r="CG55">
            <v>2.0748419999999999</v>
          </cell>
          <cell r="CH55">
            <v>1.3844339999999999</v>
          </cell>
          <cell r="CI55">
            <v>2.1961909999999998</v>
          </cell>
          <cell r="CJ55">
            <v>0.80088199999999998</v>
          </cell>
          <cell r="CK55">
            <v>1.753012</v>
          </cell>
          <cell r="CN55">
            <v>7248.043682259</v>
          </cell>
          <cell r="CO55">
            <v>39845.626475669</v>
          </cell>
          <cell r="CP55">
            <v>549.8835137960001</v>
          </cell>
          <cell r="CQ55">
            <v>4166.0032210199997</v>
          </cell>
          <cell r="CR55">
            <v>41.222403200000002</v>
          </cell>
          <cell r="CS55">
            <v>836.14034071000003</v>
          </cell>
          <cell r="CT55">
            <v>111.779773131</v>
          </cell>
          <cell r="CU55">
            <v>2395.1067289809998</v>
          </cell>
          <cell r="CV55">
            <v>222.06284855800001</v>
          </cell>
          <cell r="CW55">
            <v>789.62941608200003</v>
          </cell>
          <cell r="CX55">
            <v>151.24365410000001</v>
          </cell>
          <cell r="CY55">
            <v>355.182388092</v>
          </cell>
          <cell r="CZ55">
            <v>325.44465900599999</v>
          </cell>
          <cell r="DA55">
            <v>2665.5375910570001</v>
          </cell>
          <cell r="DB55">
            <v>209.71144011500002</v>
          </cell>
          <cell r="DC55">
            <v>1686.6052340410001</v>
          </cell>
          <cell r="DD55">
            <v>234.49891917000002</v>
          </cell>
          <cell r="DE55">
            <v>2781.6366550779999</v>
          </cell>
          <cell r="DF55">
            <v>180.07170597400003</v>
          </cell>
          <cell r="DG55">
            <v>1582.222438428</v>
          </cell>
          <cell r="DH55">
            <v>9.1069999999999988E-3</v>
          </cell>
          <cell r="DI55">
            <v>0.24542600000000001</v>
          </cell>
          <cell r="DJ55">
            <v>19.943854759000001</v>
          </cell>
          <cell r="DK55">
            <v>639.92876931000001</v>
          </cell>
          <cell r="DL55">
            <v>229.30426132600002</v>
          </cell>
          <cell r="DM55">
            <v>1539.4779646630002</v>
          </cell>
          <cell r="DN55">
            <v>10.633027</v>
          </cell>
          <cell r="DO55">
            <v>227.65884376600002</v>
          </cell>
          <cell r="DP55">
            <v>0.14866800000000002</v>
          </cell>
          <cell r="DQ55">
            <v>70.361468090999992</v>
          </cell>
          <cell r="DR55">
            <v>730.64796396700001</v>
          </cell>
          <cell r="DS55">
            <v>884.47088233700003</v>
          </cell>
          <cell r="DT55">
            <v>18.455209003</v>
          </cell>
          <cell r="DU55">
            <v>621.58427490300005</v>
          </cell>
          <cell r="DV55">
            <v>360.8455404</v>
          </cell>
          <cell r="DW55">
            <v>1149.835984565</v>
          </cell>
          <cell r="DX55">
            <v>2374.1167013960003</v>
          </cell>
          <cell r="DY55">
            <v>4468.0014413810004</v>
          </cell>
          <cell r="DZ55">
            <v>85.260884086000004</v>
          </cell>
          <cell r="EA55">
            <v>539.31816910000009</v>
          </cell>
          <cell r="EB55">
            <v>68.932463495999997</v>
          </cell>
          <cell r="EC55">
            <v>691.56431178900004</v>
          </cell>
          <cell r="ED55">
            <v>773.19195674800005</v>
          </cell>
          <cell r="EE55">
            <v>6590.8129047339999</v>
          </cell>
        </row>
        <row r="56">
          <cell r="A56">
            <v>44682</v>
          </cell>
          <cell r="C56">
            <v>0</v>
          </cell>
          <cell r="E56">
            <v>6.2027400000000004</v>
          </cell>
          <cell r="F56">
            <v>0</v>
          </cell>
          <cell r="K56">
            <v>0</v>
          </cell>
          <cell r="N56">
            <v>6.2653689999999997</v>
          </cell>
          <cell r="P56">
            <v>0</v>
          </cell>
          <cell r="Q56">
            <v>0</v>
          </cell>
          <cell r="R56">
            <v>0</v>
          </cell>
          <cell r="T56">
            <v>0</v>
          </cell>
          <cell r="U56">
            <v>0</v>
          </cell>
          <cell r="X56">
            <v>19.293098000000001</v>
          </cell>
          <cell r="Y56">
            <v>11.061991000000001</v>
          </cell>
          <cell r="Z56">
            <v>17.903715999999999</v>
          </cell>
          <cell r="AA56">
            <v>18.739727999999999</v>
          </cell>
          <cell r="AC56">
            <v>9.4321280000000005</v>
          </cell>
          <cell r="AE56">
            <v>14.717867999999999</v>
          </cell>
          <cell r="AG56">
            <v>8.4406009999999991</v>
          </cell>
          <cell r="AH56">
            <v>0</v>
          </cell>
          <cell r="AI56">
            <v>0</v>
          </cell>
          <cell r="AJ56">
            <v>0</v>
          </cell>
          <cell r="AK56">
            <v>2.4996870000000002</v>
          </cell>
          <cell r="AL56">
            <v>0</v>
          </cell>
          <cell r="AM56">
            <v>0</v>
          </cell>
          <cell r="AN56">
            <v>0.56875900000000001</v>
          </cell>
          <cell r="AO56">
            <v>3.763852</v>
          </cell>
          <cell r="AP56">
            <v>1.8032550000000001</v>
          </cell>
          <cell r="AQ56">
            <v>2.7959619999999998</v>
          </cell>
          <cell r="AR56">
            <v>0.79408500000000004</v>
          </cell>
          <cell r="AS56">
            <v>1.9987550000000001</v>
          </cell>
          <cell r="AU56">
            <v>3.2634919999999998</v>
          </cell>
          <cell r="AW56">
            <v>3.1922480000000002</v>
          </cell>
          <cell r="AX56">
            <v>3.199999</v>
          </cell>
          <cell r="BC56">
            <v>0</v>
          </cell>
          <cell r="BF56">
            <v>4.4204090000000003</v>
          </cell>
          <cell r="BH56">
            <v>2.6384829999999999</v>
          </cell>
          <cell r="BI56">
            <v>0</v>
          </cell>
          <cell r="BJ56">
            <v>3.3234140000000001</v>
          </cell>
          <cell r="BL56">
            <v>3.4116300000000002</v>
          </cell>
          <cell r="BM56">
            <v>3.933039</v>
          </cell>
          <cell r="BP56">
            <v>13.615212</v>
          </cell>
          <cell r="BQ56">
            <v>7.6956819999999997</v>
          </cell>
          <cell r="BR56">
            <v>10.856400000000001</v>
          </cell>
          <cell r="BS56">
            <v>15.173577</v>
          </cell>
          <cell r="BU56">
            <v>7.9624689999999996</v>
          </cell>
          <cell r="BW56">
            <v>15.160674</v>
          </cell>
          <cell r="BY56">
            <v>5.2155250000000004</v>
          </cell>
          <cell r="BZ56">
            <v>0</v>
          </cell>
          <cell r="CA56">
            <v>5.0673589999999997</v>
          </cell>
          <cell r="CB56">
            <v>3.3040530000000001</v>
          </cell>
          <cell r="CC56">
            <v>1.5902050000000001</v>
          </cell>
          <cell r="CD56">
            <v>2.7443840000000002</v>
          </cell>
          <cell r="CE56">
            <v>3.5051559999999999</v>
          </cell>
          <cell r="CF56">
            <v>0.50357099999999999</v>
          </cell>
          <cell r="CG56">
            <v>2.223465</v>
          </cell>
          <cell r="CH56">
            <v>1.4431020000000001</v>
          </cell>
          <cell r="CI56">
            <v>2.3197899999999998</v>
          </cell>
          <cell r="CJ56">
            <v>0.79781000000000002</v>
          </cell>
          <cell r="CK56">
            <v>1.601418</v>
          </cell>
          <cell r="CN56">
            <v>5593.0024561949995</v>
          </cell>
          <cell r="CO56">
            <v>28246.077136525</v>
          </cell>
          <cell r="CP56">
            <v>557.71255257600001</v>
          </cell>
          <cell r="CQ56">
            <v>4082.4266136500005</v>
          </cell>
          <cell r="CR56">
            <v>61.144984207</v>
          </cell>
          <cell r="CS56">
            <v>1044.4810810020001</v>
          </cell>
          <cell r="CT56">
            <v>213.14298602400001</v>
          </cell>
          <cell r="CU56">
            <v>2672.100882142</v>
          </cell>
          <cell r="CV56">
            <v>230.496225487</v>
          </cell>
          <cell r="CW56">
            <v>664.97115326199992</v>
          </cell>
          <cell r="CX56">
            <v>121.318482893</v>
          </cell>
          <cell r="CY56">
            <v>430.10492049500004</v>
          </cell>
          <cell r="CZ56">
            <v>45.066907518000001</v>
          </cell>
          <cell r="DA56">
            <v>976.0581300340001</v>
          </cell>
          <cell r="DB56">
            <v>49.402179402000002</v>
          </cell>
          <cell r="DC56">
            <v>158.871167923</v>
          </cell>
          <cell r="DD56">
            <v>65.650517728000011</v>
          </cell>
          <cell r="DE56">
            <v>1363.1052655640001</v>
          </cell>
          <cell r="DF56">
            <v>26.232820544999999</v>
          </cell>
          <cell r="DG56">
            <v>479.56200279000001</v>
          </cell>
          <cell r="DH56">
            <v>5.0460000000000001E-3</v>
          </cell>
          <cell r="DI56">
            <v>0.15193600000000002</v>
          </cell>
          <cell r="DJ56">
            <v>0.79696734200000008</v>
          </cell>
          <cell r="DK56">
            <v>388.21206048300002</v>
          </cell>
          <cell r="DL56">
            <v>287.29159560800002</v>
          </cell>
          <cell r="DM56">
            <v>1665.7851164859999</v>
          </cell>
          <cell r="DN56">
            <v>20.266544366999998</v>
          </cell>
          <cell r="DO56">
            <v>240.36532868700002</v>
          </cell>
          <cell r="DP56">
            <v>4.7226817179999996</v>
          </cell>
          <cell r="DQ56">
            <v>255.78780412699999</v>
          </cell>
          <cell r="DR56">
            <v>605.30782184800012</v>
          </cell>
          <cell r="DS56">
            <v>711.046080061</v>
          </cell>
          <cell r="DT56">
            <v>24.279641590000001</v>
          </cell>
          <cell r="DU56">
            <v>656.54651728499994</v>
          </cell>
          <cell r="DV56">
            <v>306.47103790599999</v>
          </cell>
          <cell r="DW56">
            <v>920.05936923499996</v>
          </cell>
          <cell r="DX56">
            <v>2090.8541523100002</v>
          </cell>
          <cell r="DY56">
            <v>3805.679199187</v>
          </cell>
          <cell r="DZ56">
            <v>94.583165049999991</v>
          </cell>
          <cell r="EA56">
            <v>466.88100963699998</v>
          </cell>
          <cell r="EB56">
            <v>34.978684626000003</v>
          </cell>
          <cell r="EC56">
            <v>762.20481354600008</v>
          </cell>
          <cell r="ED56">
            <v>422.34747407100002</v>
          </cell>
          <cell r="EE56">
            <v>3766.6099038350003</v>
          </cell>
        </row>
        <row r="57">
          <cell r="A57">
            <v>44652</v>
          </cell>
          <cell r="C57">
            <v>0</v>
          </cell>
          <cell r="E57">
            <v>6.267779</v>
          </cell>
          <cell r="F57">
            <v>0</v>
          </cell>
          <cell r="K57">
            <v>0</v>
          </cell>
          <cell r="N57">
            <v>6.2850339999999996</v>
          </cell>
          <cell r="P57">
            <v>0</v>
          </cell>
          <cell r="Q57">
            <v>0</v>
          </cell>
          <cell r="R57">
            <v>0</v>
          </cell>
          <cell r="T57">
            <v>0</v>
          </cell>
          <cell r="U57">
            <v>0</v>
          </cell>
          <cell r="X57">
            <v>0</v>
          </cell>
          <cell r="Y57">
            <v>7.6268529999999997</v>
          </cell>
          <cell r="Z57">
            <v>18.517980999999999</v>
          </cell>
          <cell r="AA57">
            <v>20.042289</v>
          </cell>
          <cell r="AC57">
            <v>0</v>
          </cell>
          <cell r="AE57">
            <v>0</v>
          </cell>
          <cell r="AG57">
            <v>9.5846630000000008</v>
          </cell>
          <cell r="AH57">
            <v>0</v>
          </cell>
          <cell r="AI57">
            <v>0</v>
          </cell>
          <cell r="AJ57">
            <v>0</v>
          </cell>
          <cell r="AK57">
            <v>2.4977279999999999</v>
          </cell>
          <cell r="AL57">
            <v>0</v>
          </cell>
          <cell r="AM57">
            <v>0</v>
          </cell>
          <cell r="AN57">
            <v>0.52483400000000002</v>
          </cell>
          <cell r="AO57">
            <v>3.6849880000000002</v>
          </cell>
          <cell r="AP57">
            <v>1.7688189999999999</v>
          </cell>
          <cell r="AQ57">
            <v>2.8252519999999999</v>
          </cell>
          <cell r="AR57">
            <v>0.78018799999999999</v>
          </cell>
          <cell r="AS57">
            <v>2.135894</v>
          </cell>
          <cell r="AU57">
            <v>3.26023</v>
          </cell>
          <cell r="AW57">
            <v>3.1323789999999998</v>
          </cell>
          <cell r="AX57">
            <v>3.2</v>
          </cell>
          <cell r="BC57">
            <v>0</v>
          </cell>
          <cell r="BF57">
            <v>4.1150520000000004</v>
          </cell>
          <cell r="BH57">
            <v>2.8120599999999998</v>
          </cell>
          <cell r="BI57">
            <v>0</v>
          </cell>
          <cell r="BJ57">
            <v>3.2879480000000001</v>
          </cell>
          <cell r="BL57">
            <v>3.674658</v>
          </cell>
          <cell r="BM57">
            <v>4.4215960000000001</v>
          </cell>
          <cell r="BP57">
            <v>22.688144999999999</v>
          </cell>
          <cell r="BQ57">
            <v>5.9537269999999998</v>
          </cell>
          <cell r="BR57">
            <v>11.908640999999999</v>
          </cell>
          <cell r="BS57">
            <v>14.376893000000001</v>
          </cell>
          <cell r="BU57">
            <v>0</v>
          </cell>
          <cell r="BW57">
            <v>0</v>
          </cell>
          <cell r="BY57">
            <v>6.19557</v>
          </cell>
          <cell r="BZ57">
            <v>0</v>
          </cell>
          <cell r="CA57">
            <v>5.0777060000000001</v>
          </cell>
          <cell r="CB57">
            <v>3.2613509999999999</v>
          </cell>
          <cell r="CC57">
            <v>1.5546759999999999</v>
          </cell>
          <cell r="CD57">
            <v>2.3918569999999999</v>
          </cell>
          <cell r="CE57">
            <v>3.7113849999999999</v>
          </cell>
          <cell r="CF57">
            <v>0.45208999999999999</v>
          </cell>
          <cell r="CG57">
            <v>2.4160689999999998</v>
          </cell>
          <cell r="CH57">
            <v>1.5083819999999999</v>
          </cell>
          <cell r="CI57">
            <v>2.2037629999999999</v>
          </cell>
          <cell r="CJ57">
            <v>0.79763899999999999</v>
          </cell>
          <cell r="CK57">
            <v>1.6258170000000001</v>
          </cell>
          <cell r="CN57">
            <v>5297.2274101149997</v>
          </cell>
          <cell r="CO57">
            <v>24451.829961856001</v>
          </cell>
          <cell r="CP57">
            <v>589.41970445800007</v>
          </cell>
          <cell r="CQ57">
            <v>4562.625944765</v>
          </cell>
          <cell r="CR57">
            <v>53.547396618000001</v>
          </cell>
          <cell r="CS57">
            <v>1215.954146072</v>
          </cell>
          <cell r="CT57">
            <v>275.45823857200003</v>
          </cell>
          <cell r="CU57">
            <v>2750.9147174780001</v>
          </cell>
          <cell r="CV57">
            <v>142.39276961600001</v>
          </cell>
          <cell r="CW57">
            <v>430.645171619</v>
          </cell>
          <cell r="CX57">
            <v>144.71255118800002</v>
          </cell>
          <cell r="CY57">
            <v>444.36682238700001</v>
          </cell>
          <cell r="CZ57">
            <v>1.0840000000000001E-3</v>
          </cell>
          <cell r="DA57">
            <v>0.99241999999999997</v>
          </cell>
          <cell r="DB57">
            <v>0</v>
          </cell>
          <cell r="DC57">
            <v>0.2382</v>
          </cell>
          <cell r="DD57">
            <v>10.634167084000001</v>
          </cell>
          <cell r="DE57">
            <v>216.25044727</v>
          </cell>
          <cell r="DF57">
            <v>1.370905</v>
          </cell>
          <cell r="DG57">
            <v>48.015707389000006</v>
          </cell>
          <cell r="DH57">
            <v>0</v>
          </cell>
          <cell r="DI57">
            <v>0.116498</v>
          </cell>
          <cell r="DJ57">
            <v>5.5279999999999999E-3</v>
          </cell>
          <cell r="DK57">
            <v>360.094199667</v>
          </cell>
          <cell r="DL57">
            <v>368.11892279600005</v>
          </cell>
          <cell r="DM57">
            <v>2282.0822182769998</v>
          </cell>
          <cell r="DN57">
            <v>27.721128982</v>
          </cell>
          <cell r="DO57">
            <v>280.18276357200006</v>
          </cell>
          <cell r="DP57">
            <v>24.848312120999999</v>
          </cell>
          <cell r="DQ57">
            <v>763.72776680200002</v>
          </cell>
          <cell r="DR57">
            <v>700.581475845</v>
          </cell>
          <cell r="DS57">
            <v>632.05325654199999</v>
          </cell>
          <cell r="DT57">
            <v>17.141771567999999</v>
          </cell>
          <cell r="DU57">
            <v>645.49363199699997</v>
          </cell>
          <cell r="DV57">
            <v>309.85030464300002</v>
          </cell>
          <cell r="DW57">
            <v>867.86946993699996</v>
          </cell>
          <cell r="DX57">
            <v>2164.5440888829999</v>
          </cell>
          <cell r="DY57">
            <v>3851.7003561890001</v>
          </cell>
          <cell r="DZ57">
            <v>125.76853337200001</v>
          </cell>
          <cell r="EA57">
            <v>405.33390632300001</v>
          </cell>
          <cell r="EB57">
            <v>28.967879148000002</v>
          </cell>
          <cell r="EC57">
            <v>813.164883422</v>
          </cell>
          <cell r="ED57">
            <v>11.492000000000001</v>
          </cell>
          <cell r="EE57">
            <v>796.43910556900005</v>
          </cell>
        </row>
        <row r="58">
          <cell r="A58">
            <v>44621</v>
          </cell>
          <cell r="C58">
            <v>0</v>
          </cell>
          <cell r="E58">
            <v>5.984432</v>
          </cell>
          <cell r="F58">
            <v>0</v>
          </cell>
          <cell r="K58">
            <v>0</v>
          </cell>
          <cell r="N58">
            <v>6.2201230000000001</v>
          </cell>
          <cell r="P58">
            <v>0</v>
          </cell>
          <cell r="Q58">
            <v>0</v>
          </cell>
          <cell r="R58">
            <v>0</v>
          </cell>
          <cell r="T58">
            <v>0</v>
          </cell>
          <cell r="U58">
            <v>0</v>
          </cell>
          <cell r="X58">
            <v>0</v>
          </cell>
          <cell r="Y58">
            <v>8.4532980000000002</v>
          </cell>
          <cell r="Z58">
            <v>19.422885999999998</v>
          </cell>
          <cell r="AA58">
            <v>19.474297</v>
          </cell>
          <cell r="AC58">
            <v>0</v>
          </cell>
          <cell r="AE58">
            <v>0</v>
          </cell>
          <cell r="AG58">
            <v>0</v>
          </cell>
          <cell r="AH58">
            <v>0</v>
          </cell>
          <cell r="AI58">
            <v>0</v>
          </cell>
          <cell r="AJ58">
            <v>0</v>
          </cell>
          <cell r="AK58">
            <v>2.5245109999999999</v>
          </cell>
          <cell r="AL58">
            <v>3.4326859999999999</v>
          </cell>
          <cell r="AM58">
            <v>3.5267360000000001</v>
          </cell>
          <cell r="AN58">
            <v>0.47717500000000002</v>
          </cell>
          <cell r="AO58">
            <v>3.7633869999999998</v>
          </cell>
          <cell r="AP58">
            <v>1.823178</v>
          </cell>
          <cell r="AQ58">
            <v>2.8111649999999999</v>
          </cell>
          <cell r="AR58">
            <v>0.846804</v>
          </cell>
          <cell r="AS58">
            <v>2.1457700000000002</v>
          </cell>
          <cell r="AU58">
            <v>3.2219989999999998</v>
          </cell>
          <cell r="AW58">
            <v>3.3076110000000001</v>
          </cell>
          <cell r="AX58">
            <v>3.2</v>
          </cell>
          <cell r="BC58">
            <v>0</v>
          </cell>
          <cell r="BF58">
            <v>3.9686059999999999</v>
          </cell>
          <cell r="BH58">
            <v>2.881224</v>
          </cell>
          <cell r="BI58">
            <v>3.2952880000000002</v>
          </cell>
          <cell r="BJ58">
            <v>3.194407</v>
          </cell>
          <cell r="BL58">
            <v>3.239493</v>
          </cell>
          <cell r="BM58">
            <v>3.822667</v>
          </cell>
          <cell r="BP58">
            <v>0</v>
          </cell>
          <cell r="BQ58">
            <v>7.7960510000000003</v>
          </cell>
          <cell r="BR58">
            <v>12.142661</v>
          </cell>
          <cell r="BS58">
            <v>14.581947</v>
          </cell>
          <cell r="BU58">
            <v>0</v>
          </cell>
          <cell r="BW58">
            <v>0</v>
          </cell>
          <cell r="BY58">
            <v>0</v>
          </cell>
          <cell r="BZ58">
            <v>0</v>
          </cell>
          <cell r="CA58">
            <v>5.4353749999999996</v>
          </cell>
          <cell r="CB58">
            <v>3.09903</v>
          </cell>
          <cell r="CC58">
            <v>1.5038009999999999</v>
          </cell>
          <cell r="CD58">
            <v>2.3852869999999999</v>
          </cell>
          <cell r="CE58">
            <v>3.5257019999999999</v>
          </cell>
          <cell r="CF58">
            <v>0.40293499999999999</v>
          </cell>
          <cell r="CG58">
            <v>2.3282340000000001</v>
          </cell>
          <cell r="CH58">
            <v>1.417721</v>
          </cell>
          <cell r="CI58">
            <v>2.3254589999999999</v>
          </cell>
          <cell r="CJ58">
            <v>0.79664800000000002</v>
          </cell>
          <cell r="CK58">
            <v>1.6814180000000001</v>
          </cell>
          <cell r="CN58">
            <v>7387.1944536749997</v>
          </cell>
          <cell r="CO58">
            <v>32218.952583402999</v>
          </cell>
          <cell r="CP58">
            <v>890.66462545100012</v>
          </cell>
          <cell r="CQ58">
            <v>6347.7550176600007</v>
          </cell>
          <cell r="CR58">
            <v>44.976402591999999</v>
          </cell>
          <cell r="CS58">
            <v>1847.2317880599999</v>
          </cell>
          <cell r="CT58">
            <v>196.42375926399998</v>
          </cell>
          <cell r="CU58">
            <v>2675.0071428240003</v>
          </cell>
          <cell r="CV58">
            <v>104.00170895699999</v>
          </cell>
          <cell r="CW58">
            <v>491.94662835100002</v>
          </cell>
          <cell r="CX58">
            <v>181.75375685899999</v>
          </cell>
          <cell r="CY58">
            <v>401.30355598300002</v>
          </cell>
          <cell r="CZ58">
            <v>6.2500000000000001E-4</v>
          </cell>
          <cell r="DA58">
            <v>0.165155</v>
          </cell>
          <cell r="DB58">
            <v>0</v>
          </cell>
          <cell r="DC58">
            <v>4.6484999999999999E-2</v>
          </cell>
          <cell r="DD58">
            <v>4.8078924370000005</v>
          </cell>
          <cell r="DE58">
            <v>122.750968563</v>
          </cell>
          <cell r="DF58">
            <v>1.5560000000000001E-3</v>
          </cell>
          <cell r="DG58">
            <v>5.872560011</v>
          </cell>
          <cell r="DH58">
            <v>6.29E-4</v>
          </cell>
          <cell r="DI58">
            <v>0.19534100000000001</v>
          </cell>
          <cell r="DJ58">
            <v>9.7933389999999996</v>
          </cell>
          <cell r="DK58">
            <v>381.12076304200002</v>
          </cell>
          <cell r="DL58">
            <v>572.25275089699994</v>
          </cell>
          <cell r="DM58">
            <v>3333.837972452</v>
          </cell>
          <cell r="DN58">
            <v>40.644320605000004</v>
          </cell>
          <cell r="DO58">
            <v>427.60445274400001</v>
          </cell>
          <cell r="DP58">
            <v>108.885066263</v>
          </cell>
          <cell r="DQ58">
            <v>2044.3010221450002</v>
          </cell>
          <cell r="DR58">
            <v>822.09639341599996</v>
          </cell>
          <cell r="DS58">
            <v>791.38250502000005</v>
          </cell>
          <cell r="DT58">
            <v>27.939105490000003</v>
          </cell>
          <cell r="DU58">
            <v>909.56123104100004</v>
          </cell>
          <cell r="DV58">
            <v>484.34901120900003</v>
          </cell>
          <cell r="DW58">
            <v>1222.411197869</v>
          </cell>
          <cell r="DX58">
            <v>3020.8524162030003</v>
          </cell>
          <cell r="DY58">
            <v>5024.734522969</v>
          </cell>
          <cell r="DZ58">
            <v>211.29926070600001</v>
          </cell>
          <cell r="EA58">
            <v>679.39913522699999</v>
          </cell>
          <cell r="EB58">
            <v>88.252731098000012</v>
          </cell>
          <cell r="EC58">
            <v>1049.4069172310001</v>
          </cell>
          <cell r="ED58">
            <v>2E-3</v>
          </cell>
          <cell r="EE58">
            <v>362.07785773300003</v>
          </cell>
        </row>
        <row r="59">
          <cell r="A59">
            <v>44593</v>
          </cell>
          <cell r="C59">
            <v>0</v>
          </cell>
          <cell r="E59">
            <v>6.2755929999999998</v>
          </cell>
          <cell r="F59">
            <v>0</v>
          </cell>
          <cell r="K59">
            <v>6.3</v>
          </cell>
          <cell r="N59">
            <v>6.1575300000000004</v>
          </cell>
          <cell r="P59">
            <v>0</v>
          </cell>
          <cell r="Q59">
            <v>0</v>
          </cell>
          <cell r="R59">
            <v>0</v>
          </cell>
          <cell r="T59">
            <v>0</v>
          </cell>
          <cell r="U59">
            <v>0</v>
          </cell>
          <cell r="X59">
            <v>0</v>
          </cell>
          <cell r="Y59">
            <v>11.122631999999999</v>
          </cell>
          <cell r="Z59">
            <v>20.073298000000001</v>
          </cell>
          <cell r="AA59">
            <v>19.857495</v>
          </cell>
          <cell r="AC59">
            <v>0</v>
          </cell>
          <cell r="AE59">
            <v>0</v>
          </cell>
          <cell r="AG59">
            <v>0</v>
          </cell>
          <cell r="AH59">
            <v>0</v>
          </cell>
          <cell r="AI59">
            <v>0</v>
          </cell>
          <cell r="AJ59">
            <v>0</v>
          </cell>
          <cell r="AK59">
            <v>2.6975910000000001</v>
          </cell>
          <cell r="AL59">
            <v>3.4373610000000001</v>
          </cell>
          <cell r="AM59">
            <v>3.5602119999999999</v>
          </cell>
          <cell r="AN59">
            <v>0.46968700000000002</v>
          </cell>
          <cell r="AO59">
            <v>3.763096</v>
          </cell>
          <cell r="AP59">
            <v>1.7919119999999999</v>
          </cell>
          <cell r="AQ59">
            <v>2.8052380000000001</v>
          </cell>
          <cell r="AR59">
            <v>0.86332299999999995</v>
          </cell>
          <cell r="AS59">
            <v>2.156231</v>
          </cell>
          <cell r="AU59">
            <v>3.2171180000000001</v>
          </cell>
          <cell r="AW59">
            <v>3.2927330000000001</v>
          </cell>
          <cell r="AX59">
            <v>3.2060379999999999</v>
          </cell>
          <cell r="BC59">
            <v>0</v>
          </cell>
          <cell r="BF59">
            <v>3.9344999999999999</v>
          </cell>
          <cell r="BH59">
            <v>3.0417139999999998</v>
          </cell>
          <cell r="BI59">
            <v>3.3607559999999999</v>
          </cell>
          <cell r="BJ59">
            <v>3.3289010000000001</v>
          </cell>
          <cell r="BL59">
            <v>0</v>
          </cell>
          <cell r="BM59">
            <v>3.4110070000000001</v>
          </cell>
          <cell r="BP59">
            <v>0</v>
          </cell>
          <cell r="BQ59">
            <v>8.3355259999999998</v>
          </cell>
          <cell r="BR59">
            <v>11.714043</v>
          </cell>
          <cell r="BS59">
            <v>15.522632</v>
          </cell>
          <cell r="BU59">
            <v>0</v>
          </cell>
          <cell r="BW59">
            <v>0</v>
          </cell>
          <cell r="BY59">
            <v>0</v>
          </cell>
          <cell r="BZ59">
            <v>0</v>
          </cell>
          <cell r="CA59">
            <v>5.2486280000000001</v>
          </cell>
          <cell r="CB59">
            <v>3.060549</v>
          </cell>
          <cell r="CC59">
            <v>1.7385649999999999</v>
          </cell>
          <cell r="CD59">
            <v>2.3020659999999999</v>
          </cell>
          <cell r="CE59">
            <v>3.363696</v>
          </cell>
          <cell r="CF59">
            <v>0.40287000000000001</v>
          </cell>
          <cell r="CG59">
            <v>2.5224299999999999</v>
          </cell>
          <cell r="CH59">
            <v>1.4417530000000001</v>
          </cell>
          <cell r="CI59">
            <v>2.327</v>
          </cell>
          <cell r="CJ59">
            <v>0.79684299999999997</v>
          </cell>
          <cell r="CK59">
            <v>1.559164</v>
          </cell>
          <cell r="CN59">
            <v>5913.1200850910009</v>
          </cell>
          <cell r="CO59">
            <v>25848.531205305</v>
          </cell>
          <cell r="CP59">
            <v>661.59078819500007</v>
          </cell>
          <cell r="CQ59">
            <v>4797.9641755270004</v>
          </cell>
          <cell r="CR59">
            <v>76.718651588</v>
          </cell>
          <cell r="CS59">
            <v>1318.158492474</v>
          </cell>
          <cell r="CT59">
            <v>36.888704687999997</v>
          </cell>
          <cell r="CU59">
            <v>878.93554266499996</v>
          </cell>
          <cell r="CV59">
            <v>33.916860689000004</v>
          </cell>
          <cell r="CW59">
            <v>351.913864338</v>
          </cell>
          <cell r="CX59">
            <v>55.216685155</v>
          </cell>
          <cell r="CY59">
            <v>228.58816832200003</v>
          </cell>
          <cell r="CZ59">
            <v>1.9499999999999999E-3</v>
          </cell>
          <cell r="DA59">
            <v>9.7144000000000008E-2</v>
          </cell>
          <cell r="DB59">
            <v>0</v>
          </cell>
          <cell r="DC59">
            <v>4.9252999999999998E-2</v>
          </cell>
          <cell r="DD59">
            <v>5.3170000000000002E-2</v>
          </cell>
          <cell r="DE59">
            <v>21.028291510999999</v>
          </cell>
          <cell r="DF59">
            <v>5.6959999999999997E-3</v>
          </cell>
          <cell r="DG59">
            <v>7.0533320970000002</v>
          </cell>
          <cell r="DH59">
            <v>7.36E-4</v>
          </cell>
          <cell r="DI59">
            <v>0.23458799999999999</v>
          </cell>
          <cell r="DJ59">
            <v>12.76582</v>
          </cell>
          <cell r="DK59">
            <v>377.79365823200004</v>
          </cell>
          <cell r="DL59">
            <v>593.95012497999994</v>
          </cell>
          <cell r="DM59">
            <v>2600.2892792030002</v>
          </cell>
          <cell r="DN59">
            <v>31.022259115000001</v>
          </cell>
          <cell r="DO59">
            <v>417.88291373200002</v>
          </cell>
          <cell r="DP59">
            <v>267.02898642700001</v>
          </cell>
          <cell r="DQ59">
            <v>3028.2701523420001</v>
          </cell>
          <cell r="DR59">
            <v>567.39979555200011</v>
          </cell>
          <cell r="DS59">
            <v>612.33471860599991</v>
          </cell>
          <cell r="DT59">
            <v>29.344695873000003</v>
          </cell>
          <cell r="DU59">
            <v>622.49007485100003</v>
          </cell>
          <cell r="DV59">
            <v>379.83546553299999</v>
          </cell>
          <cell r="DW59">
            <v>1062.9228575710001</v>
          </cell>
          <cell r="DX59">
            <v>2103.1039555759999</v>
          </cell>
          <cell r="DY59">
            <v>4063.3504691799999</v>
          </cell>
          <cell r="DZ59">
            <v>172.80524979699999</v>
          </cell>
          <cell r="EA59">
            <v>634.31391966599995</v>
          </cell>
          <cell r="EB59">
            <v>122.938780263</v>
          </cell>
          <cell r="EC59">
            <v>862.637381119</v>
          </cell>
          <cell r="ED59">
            <v>0</v>
          </cell>
          <cell r="EE59">
            <v>0.24265300000000001</v>
          </cell>
        </row>
        <row r="60">
          <cell r="A60">
            <v>44562</v>
          </cell>
          <cell r="C60">
            <v>0</v>
          </cell>
          <cell r="E60">
            <v>6.3029380000000002</v>
          </cell>
          <cell r="F60">
            <v>0</v>
          </cell>
          <cell r="K60">
            <v>6.3</v>
          </cell>
          <cell r="N60">
            <v>6.3</v>
          </cell>
          <cell r="P60">
            <v>0</v>
          </cell>
          <cell r="Q60">
            <v>0</v>
          </cell>
          <cell r="R60">
            <v>0</v>
          </cell>
          <cell r="T60">
            <v>0</v>
          </cell>
          <cell r="U60">
            <v>5.95</v>
          </cell>
          <cell r="X60">
            <v>0</v>
          </cell>
          <cell r="Y60">
            <v>11.385315</v>
          </cell>
          <cell r="Z60">
            <v>0</v>
          </cell>
          <cell r="AA60">
            <v>19.774936</v>
          </cell>
          <cell r="AC60">
            <v>0</v>
          </cell>
          <cell r="AE60">
            <v>0</v>
          </cell>
          <cell r="AG60">
            <v>0</v>
          </cell>
          <cell r="AH60">
            <v>0</v>
          </cell>
          <cell r="AI60">
            <v>0</v>
          </cell>
          <cell r="AJ60">
            <v>0</v>
          </cell>
          <cell r="AK60">
            <v>2.6780659999999998</v>
          </cell>
          <cell r="AL60">
            <v>3.5049090000000001</v>
          </cell>
          <cell r="AM60">
            <v>3.6235390000000001</v>
          </cell>
          <cell r="AN60">
            <v>0.47063100000000002</v>
          </cell>
          <cell r="AO60">
            <v>3.7633869999999998</v>
          </cell>
          <cell r="AP60">
            <v>1.804149</v>
          </cell>
          <cell r="AQ60">
            <v>2.7686929999999998</v>
          </cell>
          <cell r="AR60">
            <v>0.85331400000000002</v>
          </cell>
          <cell r="AS60">
            <v>2.1830509999999999</v>
          </cell>
          <cell r="AU60">
            <v>3.3710559999999998</v>
          </cell>
          <cell r="AW60">
            <v>3.3610579999999999</v>
          </cell>
          <cell r="AX60">
            <v>3.2798210000000001</v>
          </cell>
          <cell r="BC60">
            <v>0</v>
          </cell>
          <cell r="BF60">
            <v>3.8152360000000001</v>
          </cell>
          <cell r="BH60">
            <v>3.3947479999999999</v>
          </cell>
          <cell r="BI60">
            <v>3.4279660000000001</v>
          </cell>
          <cell r="BJ60">
            <v>3.0165920000000002</v>
          </cell>
          <cell r="BL60">
            <v>3.3976670000000002</v>
          </cell>
          <cell r="BM60">
            <v>3.3879260000000002</v>
          </cell>
          <cell r="BP60">
            <v>0</v>
          </cell>
          <cell r="BQ60">
            <v>12.033695</v>
          </cell>
          <cell r="BR60">
            <v>11.435392</v>
          </cell>
          <cell r="BS60">
            <v>16.087827999999998</v>
          </cell>
          <cell r="BU60">
            <v>0</v>
          </cell>
          <cell r="BW60">
            <v>0</v>
          </cell>
          <cell r="BY60">
            <v>0</v>
          </cell>
          <cell r="BZ60">
            <v>0</v>
          </cell>
          <cell r="CA60">
            <v>5.9088770000000004</v>
          </cell>
          <cell r="CB60">
            <v>2.9313669999999998</v>
          </cell>
          <cell r="CC60">
            <v>1.7935019999999999</v>
          </cell>
          <cell r="CD60">
            <v>2.266362</v>
          </cell>
          <cell r="CE60">
            <v>2.1597140000000001</v>
          </cell>
          <cell r="CF60">
            <v>0.40307500000000002</v>
          </cell>
          <cell r="CG60">
            <v>2.4777339999999999</v>
          </cell>
          <cell r="CH60">
            <v>1.479576</v>
          </cell>
          <cell r="CI60">
            <v>2.3336290000000002</v>
          </cell>
          <cell r="CJ60">
            <v>0.79777399999999998</v>
          </cell>
          <cell r="CK60">
            <v>1.434021</v>
          </cell>
          <cell r="CN60">
            <v>5649.0073976040003</v>
          </cell>
          <cell r="CO60">
            <v>29228.34576729</v>
          </cell>
          <cell r="CP60">
            <v>665.89637799700006</v>
          </cell>
          <cell r="CQ60">
            <v>4823.8020716600004</v>
          </cell>
          <cell r="CR60">
            <v>139.108217212</v>
          </cell>
          <cell r="CS60">
            <v>1277.531367947</v>
          </cell>
          <cell r="CT60">
            <v>14.2186</v>
          </cell>
          <cell r="CU60">
            <v>122.87242658400001</v>
          </cell>
          <cell r="CV60">
            <v>15.879610000000001</v>
          </cell>
          <cell r="CW60">
            <v>333.02957277799999</v>
          </cell>
          <cell r="CX60">
            <v>29.925547182999999</v>
          </cell>
          <cell r="CY60">
            <v>121.316825579</v>
          </cell>
          <cell r="CZ60">
            <v>1.3959999999999999E-3</v>
          </cell>
          <cell r="DA60">
            <v>0.108114</v>
          </cell>
          <cell r="DB60">
            <v>0</v>
          </cell>
          <cell r="DC60">
            <v>0.29791500000000004</v>
          </cell>
          <cell r="DD60">
            <v>0.25755099999999997</v>
          </cell>
          <cell r="DE60">
            <v>2.6347981119999999</v>
          </cell>
          <cell r="DF60">
            <v>9.7859999999999996E-3</v>
          </cell>
          <cell r="DG60">
            <v>2.6121110000000001</v>
          </cell>
          <cell r="DH60">
            <v>1.12E-4</v>
          </cell>
          <cell r="DI60">
            <v>0.135133</v>
          </cell>
          <cell r="DJ60">
            <v>5.582522</v>
          </cell>
          <cell r="DK60">
            <v>339.43856407199996</v>
          </cell>
          <cell r="DL60">
            <v>807.56142031100001</v>
          </cell>
          <cell r="DM60">
            <v>3081.303515217</v>
          </cell>
          <cell r="DN60">
            <v>37.279578899000001</v>
          </cell>
          <cell r="DO60">
            <v>402.17591546099999</v>
          </cell>
          <cell r="DP60">
            <v>364.51825752299999</v>
          </cell>
          <cell r="DQ60">
            <v>5197.9244233050003</v>
          </cell>
          <cell r="DR60">
            <v>571.12766031700005</v>
          </cell>
          <cell r="DS60">
            <v>679.36902169699999</v>
          </cell>
          <cell r="DT60">
            <v>28.132001296999999</v>
          </cell>
          <cell r="DU60">
            <v>693.74577897900008</v>
          </cell>
          <cell r="DV60">
            <v>267.14891307299996</v>
          </cell>
          <cell r="DW60">
            <v>1009.8682022290001</v>
          </cell>
          <cell r="DX60">
            <v>1953.7568968559999</v>
          </cell>
          <cell r="DY60">
            <v>4143.529508009</v>
          </cell>
          <cell r="DZ60">
            <v>133.71435053799999</v>
          </cell>
          <cell r="EA60">
            <v>846.30102314399994</v>
          </cell>
          <cell r="EB60">
            <v>62.970372452000007</v>
          </cell>
          <cell r="EC60">
            <v>990.12380952500007</v>
          </cell>
          <cell r="ED60">
            <v>6.0000000000000001E-3</v>
          </cell>
          <cell r="EE60">
            <v>0.29136500000000004</v>
          </cell>
        </row>
        <row r="61">
          <cell r="A61">
            <v>44531</v>
          </cell>
          <cell r="C61">
            <v>0</v>
          </cell>
          <cell r="E61">
            <v>6.0241980000000002</v>
          </cell>
          <cell r="F61">
            <v>0</v>
          </cell>
          <cell r="K61">
            <v>0</v>
          </cell>
          <cell r="N61">
            <v>6.3</v>
          </cell>
          <cell r="P61">
            <v>0</v>
          </cell>
          <cell r="Q61">
            <v>0</v>
          </cell>
          <cell r="R61">
            <v>0</v>
          </cell>
          <cell r="T61">
            <v>0</v>
          </cell>
          <cell r="U61">
            <v>0</v>
          </cell>
          <cell r="X61">
            <v>0</v>
          </cell>
          <cell r="Y61">
            <v>0</v>
          </cell>
          <cell r="Z61">
            <v>0</v>
          </cell>
          <cell r="AA61">
            <v>18.994092999999999</v>
          </cell>
          <cell r="AC61">
            <v>0</v>
          </cell>
          <cell r="AE61">
            <v>0</v>
          </cell>
          <cell r="AG61">
            <v>0</v>
          </cell>
          <cell r="AH61">
            <v>0</v>
          </cell>
          <cell r="AI61">
            <v>0</v>
          </cell>
          <cell r="AJ61">
            <v>0</v>
          </cell>
          <cell r="AK61">
            <v>3.150004</v>
          </cell>
          <cell r="AL61">
            <v>3.6894870000000002</v>
          </cell>
          <cell r="AM61">
            <v>4.3198059999999998</v>
          </cell>
          <cell r="AN61">
            <v>0.54279100000000002</v>
          </cell>
          <cell r="AO61">
            <v>3.7855120000000002</v>
          </cell>
          <cell r="AP61">
            <v>1.8486400000000001</v>
          </cell>
          <cell r="AQ61">
            <v>2.7912720000000002</v>
          </cell>
          <cell r="AR61">
            <v>0</v>
          </cell>
          <cell r="AS61">
            <v>0</v>
          </cell>
          <cell r="AU61">
            <v>3.4892210000000001</v>
          </cell>
          <cell r="AW61">
            <v>3.2752119999999998</v>
          </cell>
          <cell r="AX61">
            <v>3.390984</v>
          </cell>
          <cell r="BC61">
            <v>0</v>
          </cell>
          <cell r="BF61">
            <v>3.958218</v>
          </cell>
          <cell r="BH61">
            <v>3.3063769999999999</v>
          </cell>
          <cell r="BI61">
            <v>3.4320010000000001</v>
          </cell>
          <cell r="BJ61">
            <v>3.2558400000000001</v>
          </cell>
          <cell r="BL61">
            <v>3.2936610000000002</v>
          </cell>
          <cell r="BM61">
            <v>3.7287300000000001</v>
          </cell>
          <cell r="BP61">
            <v>0</v>
          </cell>
          <cell r="BQ61">
            <v>14.56856</v>
          </cell>
          <cell r="BR61">
            <v>12.827182000000001</v>
          </cell>
          <cell r="BS61">
            <v>16.573588000000001</v>
          </cell>
          <cell r="BU61">
            <v>0</v>
          </cell>
          <cell r="BW61">
            <v>0</v>
          </cell>
          <cell r="BY61">
            <v>0</v>
          </cell>
          <cell r="BZ61">
            <v>0</v>
          </cell>
          <cell r="CA61">
            <v>4.248875</v>
          </cell>
          <cell r="CB61">
            <v>3.016527</v>
          </cell>
          <cell r="CC61">
            <v>2.00224</v>
          </cell>
          <cell r="CD61">
            <v>2.8062580000000001</v>
          </cell>
          <cell r="CE61">
            <v>2.5765120000000001</v>
          </cell>
          <cell r="CF61">
            <v>0.40983999999999998</v>
          </cell>
          <cell r="CG61">
            <v>2.071593</v>
          </cell>
          <cell r="CH61">
            <v>1.615499</v>
          </cell>
          <cell r="CI61">
            <v>2.3258740000000002</v>
          </cell>
          <cell r="CJ61">
            <v>0.78761700000000001</v>
          </cell>
          <cell r="CK61">
            <v>1.718164</v>
          </cell>
          <cell r="CN61">
            <v>6226.6728520480001</v>
          </cell>
          <cell r="CO61">
            <v>33925.604326269997</v>
          </cell>
          <cell r="CP61">
            <v>543.46419344699996</v>
          </cell>
          <cell r="CQ61">
            <v>4545.3045412199999</v>
          </cell>
          <cell r="CR61">
            <v>136.81567613099998</v>
          </cell>
          <cell r="CS61">
            <v>1206.9938988699998</v>
          </cell>
          <cell r="CT61">
            <v>1.0500000000000002E-3</v>
          </cell>
          <cell r="CU61">
            <v>88.756319701999999</v>
          </cell>
          <cell r="CV61">
            <v>22.241741999999999</v>
          </cell>
          <cell r="CW61">
            <v>301.16033243599998</v>
          </cell>
          <cell r="CX61">
            <v>36.311782348000001</v>
          </cell>
          <cell r="CY61">
            <v>119.78290114400001</v>
          </cell>
          <cell r="CZ61">
            <v>3.0720000000000001E-3</v>
          </cell>
          <cell r="DA61">
            <v>1.058171</v>
          </cell>
          <cell r="DB61">
            <v>0</v>
          </cell>
          <cell r="DC61">
            <v>4.7541190000000002</v>
          </cell>
          <cell r="DD61">
            <v>0.21218300000000001</v>
          </cell>
          <cell r="DE61">
            <v>3.625714291</v>
          </cell>
          <cell r="DF61">
            <v>1.5414000000000001E-2</v>
          </cell>
          <cell r="DG61">
            <v>2.6249028540000001</v>
          </cell>
          <cell r="DH61">
            <v>3.5000000000000001E-3</v>
          </cell>
          <cell r="DI61">
            <v>0.323106</v>
          </cell>
          <cell r="DJ61">
            <v>8.8075179180000003</v>
          </cell>
          <cell r="DK61">
            <v>621.73947816199995</v>
          </cell>
          <cell r="DL61">
            <v>886.38189064300002</v>
          </cell>
          <cell r="DM61">
            <v>3531.3581706310001</v>
          </cell>
          <cell r="DN61">
            <v>37.387838344999999</v>
          </cell>
          <cell r="DO61">
            <v>444.43448890300004</v>
          </cell>
          <cell r="DP61">
            <v>700.14959870400003</v>
          </cell>
          <cell r="DQ61">
            <v>8792.4678843950005</v>
          </cell>
          <cell r="DR61">
            <v>745.77489954100008</v>
          </cell>
          <cell r="DS61">
            <v>930.80480076899994</v>
          </cell>
          <cell r="DT61">
            <v>37.554241372</v>
          </cell>
          <cell r="DU61">
            <v>1123.3883020400001</v>
          </cell>
          <cell r="DV61">
            <v>347.03786584400001</v>
          </cell>
          <cell r="DW61">
            <v>1131.449687151</v>
          </cell>
          <cell r="DX61">
            <v>2040.48103281</v>
          </cell>
          <cell r="DY61">
            <v>4358.8551904810001</v>
          </cell>
          <cell r="DZ61">
            <v>115.056240436</v>
          </cell>
          <cell r="EA61">
            <v>762.43383444899996</v>
          </cell>
          <cell r="EB61">
            <v>39.027242264999998</v>
          </cell>
          <cell r="EC61">
            <v>889.69554603500001</v>
          </cell>
          <cell r="ED61">
            <v>8.0000000000000002E-3</v>
          </cell>
          <cell r="EE61">
            <v>0.45500499999999999</v>
          </cell>
        </row>
        <row r="62">
          <cell r="A62">
            <v>44501</v>
          </cell>
          <cell r="C62">
            <v>0</v>
          </cell>
          <cell r="E62">
            <v>6.2506490000000001</v>
          </cell>
          <cell r="F62">
            <v>0</v>
          </cell>
          <cell r="K62">
            <v>5.7804479999999998</v>
          </cell>
          <cell r="N62">
            <v>6.3397870000000003</v>
          </cell>
          <cell r="P62">
            <v>0</v>
          </cell>
          <cell r="Q62">
            <v>0</v>
          </cell>
          <cell r="R62">
            <v>0</v>
          </cell>
          <cell r="T62">
            <v>0</v>
          </cell>
          <cell r="U62">
            <v>0</v>
          </cell>
          <cell r="X62">
            <v>0</v>
          </cell>
          <cell r="Y62">
            <v>0</v>
          </cell>
          <cell r="Z62">
            <v>21.522407999999999</v>
          </cell>
          <cell r="AA62">
            <v>26.008054999999999</v>
          </cell>
          <cell r="AC62">
            <v>0</v>
          </cell>
          <cell r="AE62">
            <v>0</v>
          </cell>
          <cell r="AG62">
            <v>0</v>
          </cell>
          <cell r="AH62">
            <v>0</v>
          </cell>
          <cell r="AI62">
            <v>6.6484389999999998</v>
          </cell>
          <cell r="AJ62">
            <v>0</v>
          </cell>
          <cell r="AK62">
            <v>3.4923160000000002</v>
          </cell>
          <cell r="AL62">
            <v>0</v>
          </cell>
          <cell r="AM62">
            <v>4.6966760000000001</v>
          </cell>
          <cell r="AN62">
            <v>0.59761799999999998</v>
          </cell>
          <cell r="AO62">
            <v>4.4310980000000004</v>
          </cell>
          <cell r="AP62">
            <v>1.9386429999999999</v>
          </cell>
          <cell r="AQ62">
            <v>2.9426359999999998</v>
          </cell>
          <cell r="AR62">
            <v>0</v>
          </cell>
          <cell r="AS62">
            <v>2.6848260000000002</v>
          </cell>
          <cell r="AU62">
            <v>3.1968160000000001</v>
          </cell>
          <cell r="AW62">
            <v>3.294502</v>
          </cell>
          <cell r="AX62">
            <v>3.199999</v>
          </cell>
          <cell r="BC62">
            <v>0</v>
          </cell>
          <cell r="BF62">
            <v>3.983581</v>
          </cell>
          <cell r="BH62">
            <v>2.9080870000000001</v>
          </cell>
          <cell r="BI62">
            <v>3.08955</v>
          </cell>
          <cell r="BJ62">
            <v>2.9159760000000001</v>
          </cell>
          <cell r="BL62">
            <v>2.9358569999999999</v>
          </cell>
          <cell r="BM62">
            <v>3.1503950000000001</v>
          </cell>
          <cell r="BP62">
            <v>0</v>
          </cell>
          <cell r="BQ62">
            <v>14.660723000000001</v>
          </cell>
          <cell r="BR62">
            <v>14.480987000000001</v>
          </cell>
          <cell r="BS62">
            <v>21.557539999999999</v>
          </cell>
          <cell r="BU62">
            <v>0</v>
          </cell>
          <cell r="BW62">
            <v>0</v>
          </cell>
          <cell r="BY62">
            <v>0</v>
          </cell>
          <cell r="BZ62">
            <v>0</v>
          </cell>
          <cell r="CA62">
            <v>4.0715690000000002</v>
          </cell>
          <cell r="CB62">
            <v>3.062208</v>
          </cell>
          <cell r="CC62">
            <v>2.3602539999999999</v>
          </cell>
          <cell r="CD62">
            <v>0</v>
          </cell>
          <cell r="CE62">
            <v>3.0360179999999999</v>
          </cell>
          <cell r="CF62">
            <v>0.44994600000000001</v>
          </cell>
          <cell r="CG62">
            <v>2.7200129999999998</v>
          </cell>
          <cell r="CH62">
            <v>1.834511</v>
          </cell>
          <cell r="CI62">
            <v>2.4454090000000002</v>
          </cell>
          <cell r="CJ62">
            <v>0.79104799999999997</v>
          </cell>
          <cell r="CK62">
            <v>1.825577</v>
          </cell>
          <cell r="CN62">
            <v>4945.3754548059997</v>
          </cell>
          <cell r="CO62">
            <v>26992.554665892003</v>
          </cell>
          <cell r="CP62">
            <v>548.208979924</v>
          </cell>
          <cell r="CQ62">
            <v>4430.8752238349998</v>
          </cell>
          <cell r="CR62">
            <v>140.20968204399998</v>
          </cell>
          <cell r="CS62">
            <v>1171.3673725240001</v>
          </cell>
          <cell r="CT62">
            <v>1.75E-3</v>
          </cell>
          <cell r="CU62">
            <v>63.203610494000003</v>
          </cell>
          <cell r="CV62">
            <v>23.925550999999999</v>
          </cell>
          <cell r="CW62">
            <v>255.43088964400002</v>
          </cell>
          <cell r="CX62">
            <v>27.965006144</v>
          </cell>
          <cell r="CY62">
            <v>101.361471612</v>
          </cell>
          <cell r="CZ62">
            <v>7.2249999999999997E-3</v>
          </cell>
          <cell r="DA62">
            <v>0.34761575099999997</v>
          </cell>
          <cell r="DB62">
            <v>4.0000000000000003E-5</v>
          </cell>
          <cell r="DC62">
            <v>5.8561999999999996E-2</v>
          </cell>
          <cell r="DD62">
            <v>0.118383</v>
          </cell>
          <cell r="DE62">
            <v>4.0842867199999997</v>
          </cell>
          <cell r="DF62">
            <v>1.2167000000000001E-2</v>
          </cell>
          <cell r="DG62">
            <v>1.6591479999999998</v>
          </cell>
          <cell r="DH62">
            <v>7.5877E-2</v>
          </cell>
          <cell r="DI62">
            <v>0.738066</v>
          </cell>
          <cell r="DJ62">
            <v>164.02921370500002</v>
          </cell>
          <cell r="DK62">
            <v>1614.1620689900001</v>
          </cell>
          <cell r="DL62">
            <v>511.39699420900001</v>
          </cell>
          <cell r="DM62">
            <v>2625.0568070510003</v>
          </cell>
          <cell r="DN62">
            <v>37.271979303999998</v>
          </cell>
          <cell r="DO62">
            <v>330.13205429499999</v>
          </cell>
          <cell r="DP62">
            <v>507.58065752300001</v>
          </cell>
          <cell r="DQ62">
            <v>5434.7064351520003</v>
          </cell>
          <cell r="DR62">
            <v>474.62280192000003</v>
          </cell>
          <cell r="DS62">
            <v>690.29226829499999</v>
          </cell>
          <cell r="DT62">
            <v>23.909299376</v>
          </cell>
          <cell r="DU62">
            <v>500.77267613800001</v>
          </cell>
          <cell r="DV62">
            <v>187.61673650500001</v>
          </cell>
          <cell r="DW62">
            <v>834.42464583800006</v>
          </cell>
          <cell r="DX62">
            <v>1647.133846619</v>
          </cell>
          <cell r="DY62">
            <v>3940.8775281339999</v>
          </cell>
          <cell r="DZ62">
            <v>83.427085798000007</v>
          </cell>
          <cell r="EA62">
            <v>614.85440277000009</v>
          </cell>
          <cell r="EB62">
            <v>53.478145628</v>
          </cell>
          <cell r="EC62">
            <v>532.890782876</v>
          </cell>
          <cell r="ED62">
            <v>4.0000000000000001E-3</v>
          </cell>
          <cell r="EE62">
            <v>24.418947133000003</v>
          </cell>
        </row>
        <row r="63">
          <cell r="A63">
            <v>44470</v>
          </cell>
          <cell r="C63">
            <v>0</v>
          </cell>
          <cell r="E63">
            <v>6.0748280000000001</v>
          </cell>
          <cell r="F63">
            <v>0</v>
          </cell>
          <cell r="K63">
            <v>0</v>
          </cell>
          <cell r="N63">
            <v>6.2985429999999996</v>
          </cell>
          <cell r="P63">
            <v>0</v>
          </cell>
          <cell r="Q63">
            <v>0</v>
          </cell>
          <cell r="R63">
            <v>0</v>
          </cell>
          <cell r="T63">
            <v>0</v>
          </cell>
          <cell r="U63">
            <v>0</v>
          </cell>
          <cell r="X63">
            <v>0</v>
          </cell>
          <cell r="Y63">
            <v>0</v>
          </cell>
          <cell r="Z63">
            <v>22.702598999999999</v>
          </cell>
          <cell r="AA63">
            <v>30.561351999999999</v>
          </cell>
          <cell r="AC63">
            <v>0</v>
          </cell>
          <cell r="AE63">
            <v>0</v>
          </cell>
          <cell r="AG63">
            <v>0</v>
          </cell>
          <cell r="AH63">
            <v>0</v>
          </cell>
          <cell r="AI63">
            <v>6.1217550000000003</v>
          </cell>
          <cell r="AJ63">
            <v>0</v>
          </cell>
          <cell r="AK63">
            <v>0</v>
          </cell>
          <cell r="AL63">
            <v>0</v>
          </cell>
          <cell r="AM63">
            <v>5.3068280000000003</v>
          </cell>
          <cell r="AN63">
            <v>0</v>
          </cell>
          <cell r="AO63">
            <v>0</v>
          </cell>
          <cell r="AP63">
            <v>0</v>
          </cell>
          <cell r="AQ63">
            <v>2.9438469999999999</v>
          </cell>
          <cell r="AR63">
            <v>0</v>
          </cell>
          <cell r="AS63">
            <v>0</v>
          </cell>
          <cell r="AU63">
            <v>3.3003969999999998</v>
          </cell>
          <cell r="AW63">
            <v>3.237676</v>
          </cell>
          <cell r="AX63">
            <v>3.188628</v>
          </cell>
          <cell r="BC63">
            <v>0</v>
          </cell>
          <cell r="BF63">
            <v>3.6476120000000001</v>
          </cell>
          <cell r="BH63">
            <v>3.1285690000000002</v>
          </cell>
          <cell r="BI63">
            <v>3.439495</v>
          </cell>
          <cell r="BJ63">
            <v>2.9479639999999998</v>
          </cell>
          <cell r="BL63">
            <v>3.0902759999999998</v>
          </cell>
          <cell r="BM63">
            <v>3.7034959999999999</v>
          </cell>
          <cell r="BP63">
            <v>11.306369999999999</v>
          </cell>
          <cell r="BQ63">
            <v>11.697357</v>
          </cell>
          <cell r="BR63">
            <v>16.089673999999999</v>
          </cell>
          <cell r="BS63">
            <v>22.9115</v>
          </cell>
          <cell r="BU63">
            <v>0</v>
          </cell>
          <cell r="BW63">
            <v>0</v>
          </cell>
          <cell r="BY63">
            <v>3.286429</v>
          </cell>
          <cell r="BZ63">
            <v>4.898021</v>
          </cell>
          <cell r="CA63">
            <v>4.2780779999999998</v>
          </cell>
          <cell r="CB63">
            <v>2.987114</v>
          </cell>
          <cell r="CC63">
            <v>2.628997</v>
          </cell>
          <cell r="CD63">
            <v>0</v>
          </cell>
          <cell r="CE63">
            <v>3.6749000000000001</v>
          </cell>
          <cell r="CF63">
            <v>0</v>
          </cell>
          <cell r="CG63">
            <v>0</v>
          </cell>
          <cell r="CH63">
            <v>0</v>
          </cell>
          <cell r="CI63">
            <v>2.4412120000000002</v>
          </cell>
          <cell r="CJ63">
            <v>0.80410999999999999</v>
          </cell>
          <cell r="CK63">
            <v>0</v>
          </cell>
          <cell r="CN63">
            <v>4323.2911896579999</v>
          </cell>
          <cell r="CO63">
            <v>25175.610182851004</v>
          </cell>
          <cell r="CP63">
            <v>599.85840310899994</v>
          </cell>
          <cell r="CQ63">
            <v>4352.0008690000004</v>
          </cell>
          <cell r="CR63">
            <v>156.428091416</v>
          </cell>
          <cell r="CS63">
            <v>1126.944409728</v>
          </cell>
          <cell r="CT63">
            <v>2.4370298460000002</v>
          </cell>
          <cell r="CU63">
            <v>139.23940035000001</v>
          </cell>
          <cell r="CV63">
            <v>28.675138</v>
          </cell>
          <cell r="CW63">
            <v>304.30039541600001</v>
          </cell>
          <cell r="CX63">
            <v>12.517609240000001</v>
          </cell>
          <cell r="CY63">
            <v>136.75478454399999</v>
          </cell>
          <cell r="CZ63">
            <v>7.5510000000000004E-3</v>
          </cell>
          <cell r="DA63">
            <v>1.5479679000000002</v>
          </cell>
          <cell r="DB63">
            <v>0.80273638600000008</v>
          </cell>
          <cell r="DC63">
            <v>7.8290999999999999E-2</v>
          </cell>
          <cell r="DD63">
            <v>8.6395E-2</v>
          </cell>
          <cell r="DE63">
            <v>45.854305026000006</v>
          </cell>
          <cell r="DF63">
            <v>2.1745E-2</v>
          </cell>
          <cell r="DG63">
            <v>65.905371778000003</v>
          </cell>
          <cell r="DH63">
            <v>5.208E-3</v>
          </cell>
          <cell r="DI63">
            <v>250.940553908</v>
          </cell>
          <cell r="DJ63">
            <v>305.08052016800002</v>
          </cell>
          <cell r="DK63">
            <v>2973.0341935720003</v>
          </cell>
          <cell r="DL63">
            <v>80.752177823000011</v>
          </cell>
          <cell r="DM63">
            <v>1439.2609559699999</v>
          </cell>
          <cell r="DN63">
            <v>12.072264967999999</v>
          </cell>
          <cell r="DO63">
            <v>253.49201409099999</v>
          </cell>
          <cell r="DP63">
            <v>158.80025411700001</v>
          </cell>
          <cell r="DQ63">
            <v>2767.619436509</v>
          </cell>
          <cell r="DR63">
            <v>364.37176001300003</v>
          </cell>
          <cell r="DS63">
            <v>666.89887757200006</v>
          </cell>
          <cell r="DT63">
            <v>14.337974981</v>
          </cell>
          <cell r="DU63">
            <v>464.44088403400002</v>
          </cell>
          <cell r="DV63">
            <v>129.472638297</v>
          </cell>
          <cell r="DW63">
            <v>866.99386670799993</v>
          </cell>
          <cell r="DX63">
            <v>1755.1046261640001</v>
          </cell>
          <cell r="DY63">
            <v>3672.4032327340001</v>
          </cell>
          <cell r="DZ63">
            <v>53.170577082000001</v>
          </cell>
          <cell r="EA63">
            <v>550.06177286100001</v>
          </cell>
          <cell r="EB63">
            <v>169.87661052799999</v>
          </cell>
          <cell r="EC63">
            <v>569.88182612500009</v>
          </cell>
          <cell r="ED63">
            <v>0.108</v>
          </cell>
          <cell r="EE63">
            <v>76.230593486000004</v>
          </cell>
        </row>
        <row r="64">
          <cell r="A64">
            <v>44440</v>
          </cell>
          <cell r="C64">
            <v>0</v>
          </cell>
          <cell r="E64">
            <v>6.0856120000000002</v>
          </cell>
          <cell r="F64">
            <v>0</v>
          </cell>
          <cell r="K64">
            <v>0</v>
          </cell>
          <cell r="N64">
            <v>6.3085709999999997</v>
          </cell>
          <cell r="P64">
            <v>0</v>
          </cell>
          <cell r="Q64">
            <v>0</v>
          </cell>
          <cell r="R64">
            <v>0</v>
          </cell>
          <cell r="T64">
            <v>0</v>
          </cell>
          <cell r="U64">
            <v>0</v>
          </cell>
          <cell r="X64">
            <v>0</v>
          </cell>
          <cell r="Y64">
            <v>0</v>
          </cell>
          <cell r="Z64">
            <v>29.180416000000001</v>
          </cell>
          <cell r="AA64">
            <v>31.376094999999999</v>
          </cell>
          <cell r="AC64">
            <v>0</v>
          </cell>
          <cell r="AE64">
            <v>0</v>
          </cell>
          <cell r="AG64">
            <v>0</v>
          </cell>
          <cell r="AH64">
            <v>0</v>
          </cell>
          <cell r="AI64">
            <v>6.2673269999999999</v>
          </cell>
          <cell r="AJ64">
            <v>0</v>
          </cell>
          <cell r="AK64">
            <v>0</v>
          </cell>
          <cell r="AL64">
            <v>0</v>
          </cell>
          <cell r="AM64">
            <v>5.2601639999999996</v>
          </cell>
          <cell r="AN64">
            <v>0</v>
          </cell>
          <cell r="AO64">
            <v>0</v>
          </cell>
          <cell r="AP64">
            <v>0</v>
          </cell>
          <cell r="AQ64">
            <v>2.9426359999999998</v>
          </cell>
          <cell r="AR64">
            <v>0.83254600000000001</v>
          </cell>
          <cell r="AS64">
            <v>0</v>
          </cell>
          <cell r="AU64">
            <v>0</v>
          </cell>
          <cell r="AW64">
            <v>3.1196069999999998</v>
          </cell>
          <cell r="AX64">
            <v>3.0047130000000002</v>
          </cell>
          <cell r="BC64">
            <v>0</v>
          </cell>
          <cell r="BF64">
            <v>3.5850789999999999</v>
          </cell>
          <cell r="BH64">
            <v>3.6221899999999998</v>
          </cell>
          <cell r="BI64">
            <v>3.6</v>
          </cell>
          <cell r="BJ64">
            <v>3.1871559999999999</v>
          </cell>
          <cell r="BL64">
            <v>3.1254080000000002</v>
          </cell>
          <cell r="BM64">
            <v>3.9835289999999999</v>
          </cell>
          <cell r="BP64">
            <v>10.992879</v>
          </cell>
          <cell r="BQ64">
            <v>11.550651</v>
          </cell>
          <cell r="BR64">
            <v>18.579635</v>
          </cell>
          <cell r="BS64">
            <v>21.745227</v>
          </cell>
          <cell r="BU64">
            <v>9.1835129999999996</v>
          </cell>
          <cell r="BW64">
            <v>0</v>
          </cell>
          <cell r="BY64">
            <v>3.3290890000000002</v>
          </cell>
          <cell r="BZ64">
            <v>4.8912649999999998</v>
          </cell>
          <cell r="CA64">
            <v>4.1628910000000001</v>
          </cell>
          <cell r="CB64">
            <v>2.0836790000000001</v>
          </cell>
          <cell r="CC64">
            <v>2.5143010000000001</v>
          </cell>
          <cell r="CD64">
            <v>0</v>
          </cell>
          <cell r="CE64">
            <v>3.946332</v>
          </cell>
          <cell r="CF64">
            <v>0</v>
          </cell>
          <cell r="CG64">
            <v>0</v>
          </cell>
          <cell r="CH64">
            <v>0</v>
          </cell>
          <cell r="CI64">
            <v>2.3866480000000001</v>
          </cell>
          <cell r="CJ64">
            <v>0.76313799999999998</v>
          </cell>
          <cell r="CK64">
            <v>0</v>
          </cell>
          <cell r="CN64">
            <v>5091.3598622430009</v>
          </cell>
          <cell r="CO64">
            <v>33506.104694540001</v>
          </cell>
          <cell r="CP64">
            <v>581.041410402</v>
          </cell>
          <cell r="CQ64">
            <v>4810.0852091309998</v>
          </cell>
          <cell r="CR64">
            <v>130.36818877799999</v>
          </cell>
          <cell r="CS64">
            <v>1085.60373525</v>
          </cell>
          <cell r="CT64">
            <v>3.6493898180000004</v>
          </cell>
          <cell r="CU64">
            <v>445.421918796</v>
          </cell>
          <cell r="CV64">
            <v>79.77629300000001</v>
          </cell>
          <cell r="CW64">
            <v>363.63799060299999</v>
          </cell>
          <cell r="CX64">
            <v>12.098190237999999</v>
          </cell>
          <cell r="CY64">
            <v>321.87538302600001</v>
          </cell>
          <cell r="CZ64">
            <v>4.4387805490000005</v>
          </cell>
          <cell r="DA64">
            <v>236.296306593</v>
          </cell>
          <cell r="DB64">
            <v>0</v>
          </cell>
          <cell r="DC64">
            <v>0.15337299999999998</v>
          </cell>
          <cell r="DD64">
            <v>26.075547416000003</v>
          </cell>
          <cell r="DE64">
            <v>1894.3045738119999</v>
          </cell>
          <cell r="DF64">
            <v>32.251412762999998</v>
          </cell>
          <cell r="DG64">
            <v>1115.0183832820001</v>
          </cell>
          <cell r="DH64">
            <v>61.779415999999998</v>
          </cell>
          <cell r="DI64">
            <v>1502.0930205039999</v>
          </cell>
          <cell r="DJ64">
            <v>548.58165338499998</v>
          </cell>
          <cell r="DK64">
            <v>3480.9725261530002</v>
          </cell>
          <cell r="DL64">
            <v>61.833929142000002</v>
          </cell>
          <cell r="DM64">
            <v>1263.768762684</v>
          </cell>
          <cell r="DN64">
            <v>11.922721901000001</v>
          </cell>
          <cell r="DO64">
            <v>304.10208422599999</v>
          </cell>
          <cell r="DP64">
            <v>10.031980162</v>
          </cell>
          <cell r="DQ64">
            <v>758.04628958299998</v>
          </cell>
          <cell r="DR64">
            <v>340.00370073099998</v>
          </cell>
          <cell r="DS64">
            <v>827.14959622100002</v>
          </cell>
          <cell r="DT64">
            <v>20.940015655</v>
          </cell>
          <cell r="DU64">
            <v>595.73430308000002</v>
          </cell>
          <cell r="DV64">
            <v>186.94144534499998</v>
          </cell>
          <cell r="DW64">
            <v>1167.1320089340002</v>
          </cell>
          <cell r="DX64">
            <v>2008.31812726</v>
          </cell>
          <cell r="DY64">
            <v>4582.1670923170004</v>
          </cell>
          <cell r="DZ64">
            <v>52.894883977999996</v>
          </cell>
          <cell r="EA64">
            <v>596.47292353599994</v>
          </cell>
          <cell r="EB64">
            <v>73.582739661000005</v>
          </cell>
          <cell r="EC64">
            <v>774.72394480499997</v>
          </cell>
          <cell r="ED64">
            <v>243.51579239200001</v>
          </cell>
          <cell r="EE64">
            <v>1963.4397574910001</v>
          </cell>
        </row>
        <row r="65">
          <cell r="A65">
            <v>44409</v>
          </cell>
          <cell r="C65">
            <v>0</v>
          </cell>
          <cell r="E65">
            <v>6.2761969999999998</v>
          </cell>
          <cell r="F65">
            <v>0</v>
          </cell>
          <cell r="K65">
            <v>0</v>
          </cell>
          <cell r="N65">
            <v>6.3718089999999998</v>
          </cell>
          <cell r="P65">
            <v>0</v>
          </cell>
          <cell r="Q65">
            <v>0</v>
          </cell>
          <cell r="R65">
            <v>0</v>
          </cell>
          <cell r="T65">
            <v>0</v>
          </cell>
          <cell r="U65">
            <v>6.418482</v>
          </cell>
          <cell r="X65">
            <v>0</v>
          </cell>
          <cell r="Y65">
            <v>0</v>
          </cell>
          <cell r="Z65">
            <v>29.343287</v>
          </cell>
          <cell r="AA65">
            <v>32.897950000000002</v>
          </cell>
          <cell r="AC65">
            <v>11.965132000000001</v>
          </cell>
          <cell r="AE65">
            <v>0</v>
          </cell>
          <cell r="AG65">
            <v>5.9847000000000001</v>
          </cell>
          <cell r="AH65">
            <v>10.318045</v>
          </cell>
          <cell r="AI65">
            <v>6.7317770000000001</v>
          </cell>
          <cell r="AJ65">
            <v>3.8168700000000002</v>
          </cell>
          <cell r="AK65">
            <v>0</v>
          </cell>
          <cell r="AL65">
            <v>0</v>
          </cell>
          <cell r="AM65">
            <v>0</v>
          </cell>
          <cell r="AN65">
            <v>0</v>
          </cell>
          <cell r="AO65">
            <v>0</v>
          </cell>
          <cell r="AP65">
            <v>0</v>
          </cell>
          <cell r="AQ65">
            <v>2.980092</v>
          </cell>
          <cell r="AR65">
            <v>0.83221000000000001</v>
          </cell>
          <cell r="AS65">
            <v>0</v>
          </cell>
          <cell r="AU65">
            <v>3.305717</v>
          </cell>
          <cell r="AW65">
            <v>3.3912399999999998</v>
          </cell>
          <cell r="AX65">
            <v>3.1368939999999998</v>
          </cell>
          <cell r="BC65">
            <v>0</v>
          </cell>
          <cell r="BF65">
            <v>3.7107109999999999</v>
          </cell>
          <cell r="BH65">
            <v>2.2029930000000002</v>
          </cell>
          <cell r="BI65">
            <v>0</v>
          </cell>
          <cell r="BJ65">
            <v>3.1220699999999999</v>
          </cell>
          <cell r="BL65">
            <v>3.1060949999999998</v>
          </cell>
          <cell r="BM65">
            <v>3.8504849999999999</v>
          </cell>
          <cell r="BP65">
            <v>11.536683999999999</v>
          </cell>
          <cell r="BQ65">
            <v>11.200633</v>
          </cell>
          <cell r="BR65">
            <v>18.432182999999998</v>
          </cell>
          <cell r="BS65">
            <v>20.581434000000002</v>
          </cell>
          <cell r="BU65">
            <v>7.3177669999999999</v>
          </cell>
          <cell r="BW65">
            <v>11.669038</v>
          </cell>
          <cell r="BY65">
            <v>3.2818809999999998</v>
          </cell>
          <cell r="BZ65">
            <v>4.97661</v>
          </cell>
          <cell r="CA65">
            <v>4.7775210000000001</v>
          </cell>
          <cell r="CB65">
            <v>1.7661720000000001</v>
          </cell>
          <cell r="CC65">
            <v>2.2093560000000001</v>
          </cell>
          <cell r="CD65">
            <v>0</v>
          </cell>
          <cell r="CE65">
            <v>3.9037130000000002</v>
          </cell>
          <cell r="CF65">
            <v>0</v>
          </cell>
          <cell r="CG65">
            <v>0</v>
          </cell>
          <cell r="CH65">
            <v>0</v>
          </cell>
          <cell r="CI65">
            <v>2.5519790000000002</v>
          </cell>
          <cell r="CJ65">
            <v>0.77878800000000004</v>
          </cell>
          <cell r="CK65">
            <v>0</v>
          </cell>
          <cell r="CN65">
            <v>4600.6964865749997</v>
          </cell>
          <cell r="CO65">
            <v>30533.423013941003</v>
          </cell>
          <cell r="CP65">
            <v>372.63627981899998</v>
          </cell>
          <cell r="CQ65">
            <v>3397.2305176110003</v>
          </cell>
          <cell r="CR65">
            <v>98.154033486000003</v>
          </cell>
          <cell r="CS65">
            <v>510.61954258600002</v>
          </cell>
          <cell r="CT65">
            <v>14.329861048000001</v>
          </cell>
          <cell r="CU65">
            <v>553.51664202799998</v>
          </cell>
          <cell r="CV65">
            <v>136.485216958</v>
          </cell>
          <cell r="CW65">
            <v>378.91629028700004</v>
          </cell>
          <cell r="CX65">
            <v>7.845574848</v>
          </cell>
          <cell r="CY65">
            <v>375.96082488600001</v>
          </cell>
          <cell r="CZ65">
            <v>90.211061052999995</v>
          </cell>
          <cell r="DA65">
            <v>1314.492940501</v>
          </cell>
          <cell r="DB65">
            <v>4.5344195460000005</v>
          </cell>
          <cell r="DC65">
            <v>175.57715501700002</v>
          </cell>
          <cell r="DD65">
            <v>111.974564304</v>
          </cell>
          <cell r="DE65">
            <v>2899.1288317080002</v>
          </cell>
          <cell r="DF65">
            <v>355.28109773300002</v>
          </cell>
          <cell r="DG65">
            <v>1577.2747979290002</v>
          </cell>
          <cell r="DH65">
            <v>14.990957</v>
          </cell>
          <cell r="DI65">
            <v>724.75745354899993</v>
          </cell>
          <cell r="DJ65">
            <v>276.99281036100001</v>
          </cell>
          <cell r="DK65">
            <v>1771.0753908430002</v>
          </cell>
          <cell r="DL65">
            <v>44.765480491000005</v>
          </cell>
          <cell r="DM65">
            <v>858.18695084800004</v>
          </cell>
          <cell r="DN65">
            <v>13.522133242000001</v>
          </cell>
          <cell r="DO65">
            <v>227.36403699200002</v>
          </cell>
          <cell r="DP65">
            <v>4.1193821909999997</v>
          </cell>
          <cell r="DQ65">
            <v>87.437739680000007</v>
          </cell>
          <cell r="DR65">
            <v>254.739635763</v>
          </cell>
          <cell r="DS65">
            <v>711.97841413000003</v>
          </cell>
          <cell r="DT65">
            <v>15.69527957</v>
          </cell>
          <cell r="DU65">
            <v>390.42937593400001</v>
          </cell>
          <cell r="DV65">
            <v>190.44507538799999</v>
          </cell>
          <cell r="DW65">
            <v>966.96969313700004</v>
          </cell>
          <cell r="DX65">
            <v>1498.0643016470001</v>
          </cell>
          <cell r="DY65">
            <v>3499.7867650170001</v>
          </cell>
          <cell r="DZ65">
            <v>51.508805565000003</v>
          </cell>
          <cell r="EA65">
            <v>418.49292678699999</v>
          </cell>
          <cell r="EB65">
            <v>31.321993853000002</v>
          </cell>
          <cell r="EC65">
            <v>429.94544738100001</v>
          </cell>
          <cell r="ED65">
            <v>458.91326297600006</v>
          </cell>
          <cell r="EE65">
            <v>4363.2683670410006</v>
          </cell>
        </row>
        <row r="66">
          <cell r="A66">
            <v>44378</v>
          </cell>
          <cell r="C66">
            <v>0</v>
          </cell>
          <cell r="E66">
            <v>6.3096129999999997</v>
          </cell>
          <cell r="F66">
            <v>0</v>
          </cell>
          <cell r="K66">
            <v>0</v>
          </cell>
          <cell r="N66">
            <v>6.4706279999999996</v>
          </cell>
          <cell r="P66">
            <v>0</v>
          </cell>
          <cell r="Q66">
            <v>0</v>
          </cell>
          <cell r="R66">
            <v>0</v>
          </cell>
          <cell r="T66">
            <v>0</v>
          </cell>
          <cell r="U66">
            <v>0</v>
          </cell>
          <cell r="X66">
            <v>17.465053000000001</v>
          </cell>
          <cell r="Y66">
            <v>0</v>
          </cell>
          <cell r="Z66">
            <v>20.812798000000001</v>
          </cell>
          <cell r="AA66">
            <v>33.782775000000001</v>
          </cell>
          <cell r="AC66">
            <v>10.681777</v>
          </cell>
          <cell r="AE66">
            <v>17.472114999999999</v>
          </cell>
          <cell r="AG66">
            <v>6.53315</v>
          </cell>
          <cell r="AH66">
            <v>0</v>
          </cell>
          <cell r="AI66">
            <v>6.8604529999999997</v>
          </cell>
          <cell r="AJ66">
            <v>4.3285910000000003</v>
          </cell>
          <cell r="AK66">
            <v>2.5746609999999999</v>
          </cell>
          <cell r="AL66">
            <v>0</v>
          </cell>
          <cell r="AM66">
            <v>0</v>
          </cell>
          <cell r="AN66">
            <v>0</v>
          </cell>
          <cell r="AO66">
            <v>0</v>
          </cell>
          <cell r="AP66">
            <v>0</v>
          </cell>
          <cell r="AQ66">
            <v>2.980092</v>
          </cell>
          <cell r="AR66">
            <v>0.84823700000000002</v>
          </cell>
          <cell r="AS66">
            <v>0</v>
          </cell>
          <cell r="AU66">
            <v>3.3061310000000002</v>
          </cell>
          <cell r="AW66">
            <v>3.4075850000000001</v>
          </cell>
          <cell r="AX66">
            <v>3.199999</v>
          </cell>
          <cell r="BC66">
            <v>0</v>
          </cell>
          <cell r="BF66">
            <v>4.0214939999999997</v>
          </cell>
          <cell r="BH66">
            <v>2.2041309999999998</v>
          </cell>
          <cell r="BI66">
            <v>0</v>
          </cell>
          <cell r="BJ66">
            <v>3.1097419999999998</v>
          </cell>
          <cell r="BL66">
            <v>3.3136540000000001</v>
          </cell>
          <cell r="BM66">
            <v>4.0803739999999999</v>
          </cell>
          <cell r="BP66">
            <v>11.241466000000001</v>
          </cell>
          <cell r="BQ66">
            <v>11.087531</v>
          </cell>
          <cell r="BR66">
            <v>15.857573</v>
          </cell>
          <cell r="BS66">
            <v>20.469308000000002</v>
          </cell>
          <cell r="BU66">
            <v>6.8860330000000003</v>
          </cell>
          <cell r="BW66">
            <v>9.7194230000000008</v>
          </cell>
          <cell r="BY66">
            <v>3.3997799999999998</v>
          </cell>
          <cell r="BZ66">
            <v>4.9651430000000003</v>
          </cell>
          <cell r="CA66">
            <v>4.9556319999999996</v>
          </cell>
          <cell r="CB66">
            <v>2.2744770000000001</v>
          </cell>
          <cell r="CC66">
            <v>1.982572</v>
          </cell>
          <cell r="CD66">
            <v>0</v>
          </cell>
          <cell r="CE66">
            <v>0</v>
          </cell>
          <cell r="CF66">
            <v>0</v>
          </cell>
          <cell r="CG66">
            <v>0</v>
          </cell>
          <cell r="CH66">
            <v>0</v>
          </cell>
          <cell r="CI66">
            <v>2.5371649999999999</v>
          </cell>
          <cell r="CJ66">
            <v>0.66525100000000004</v>
          </cell>
          <cell r="CK66">
            <v>0</v>
          </cell>
          <cell r="CN66">
            <v>4751.067438688</v>
          </cell>
          <cell r="CO66">
            <v>29369.683977403001</v>
          </cell>
          <cell r="CP66">
            <v>348.30304263099998</v>
          </cell>
          <cell r="CQ66">
            <v>3108.3278498109999</v>
          </cell>
          <cell r="CR66">
            <v>19.296848276000002</v>
          </cell>
          <cell r="CS66">
            <v>492.66604941999998</v>
          </cell>
          <cell r="CT66">
            <v>13.685714159</v>
          </cell>
          <cell r="CU66">
            <v>956.17945618099998</v>
          </cell>
          <cell r="CV66">
            <v>129.83258443</v>
          </cell>
          <cell r="CW66">
            <v>377.568917511</v>
          </cell>
          <cell r="CX66">
            <v>13.822525000000001</v>
          </cell>
          <cell r="CY66">
            <v>354.45845152800001</v>
          </cell>
          <cell r="CZ66">
            <v>180.71160552799998</v>
          </cell>
          <cell r="DA66">
            <v>2136.9314437210001</v>
          </cell>
          <cell r="DB66">
            <v>116.716046236</v>
          </cell>
          <cell r="DC66">
            <v>1312.547923374</v>
          </cell>
          <cell r="DD66">
            <v>289.81505987300005</v>
          </cell>
          <cell r="DE66">
            <v>2601.6804567550003</v>
          </cell>
          <cell r="DF66">
            <v>148.73685317499999</v>
          </cell>
          <cell r="DG66">
            <v>1431.9350330780001</v>
          </cell>
          <cell r="DH66">
            <v>0.785636</v>
          </cell>
          <cell r="DI66">
            <v>31.265745838000001</v>
          </cell>
          <cell r="DJ66">
            <v>131.047908401</v>
          </cell>
          <cell r="DK66">
            <v>927.85196734099998</v>
          </cell>
          <cell r="DL66">
            <v>68.016867375000004</v>
          </cell>
          <cell r="DM66">
            <v>839.692210843</v>
          </cell>
          <cell r="DN66">
            <v>15.973204242</v>
          </cell>
          <cell r="DO66">
            <v>186.535429179</v>
          </cell>
          <cell r="DP66">
            <v>8.0612000000000003E-2</v>
          </cell>
          <cell r="DQ66">
            <v>11.763756937</v>
          </cell>
          <cell r="DR66">
            <v>403.46052723499997</v>
          </cell>
          <cell r="DS66">
            <v>601.25347470700001</v>
          </cell>
          <cell r="DT66">
            <v>13.033227862</v>
          </cell>
          <cell r="DU66">
            <v>445.81229464500001</v>
          </cell>
          <cell r="DV66">
            <v>208.67658219800001</v>
          </cell>
          <cell r="DW66">
            <v>780.50846818000002</v>
          </cell>
          <cell r="DX66">
            <v>1455.0078102520001</v>
          </cell>
          <cell r="DY66">
            <v>3172.288790606</v>
          </cell>
          <cell r="DZ66">
            <v>49.049226897000004</v>
          </cell>
          <cell r="EA66">
            <v>378.309081988</v>
          </cell>
          <cell r="EB66">
            <v>23.558463267</v>
          </cell>
          <cell r="EC66">
            <v>444.79642722800003</v>
          </cell>
          <cell r="ED66">
            <v>617.3531975950001</v>
          </cell>
          <cell r="EE66">
            <v>4697.2670117750004</v>
          </cell>
        </row>
        <row r="67">
          <cell r="A67">
            <v>44348</v>
          </cell>
          <cell r="C67">
            <v>0</v>
          </cell>
          <cell r="E67">
            <v>6.4124670000000004</v>
          </cell>
          <cell r="F67">
            <v>0</v>
          </cell>
          <cell r="K67">
            <v>0</v>
          </cell>
          <cell r="N67">
            <v>6.5159750000000001</v>
          </cell>
          <cell r="P67">
            <v>0</v>
          </cell>
          <cell r="Q67">
            <v>0</v>
          </cell>
          <cell r="R67">
            <v>0</v>
          </cell>
          <cell r="T67">
            <v>0</v>
          </cell>
          <cell r="U67">
            <v>0</v>
          </cell>
          <cell r="X67">
            <v>18.909797000000001</v>
          </cell>
          <cell r="Y67">
            <v>0</v>
          </cell>
          <cell r="Z67">
            <v>17.492177999999999</v>
          </cell>
          <cell r="AA67">
            <v>21.910412000000001</v>
          </cell>
          <cell r="AC67">
            <v>10.571346</v>
          </cell>
          <cell r="AE67">
            <v>15.987816</v>
          </cell>
          <cell r="AG67">
            <v>7.458367</v>
          </cell>
          <cell r="AH67">
            <v>0</v>
          </cell>
          <cell r="AI67">
            <v>0</v>
          </cell>
          <cell r="AJ67">
            <v>4.9459090000000003</v>
          </cell>
          <cell r="AK67">
            <v>2.6582590000000001</v>
          </cell>
          <cell r="AL67">
            <v>0</v>
          </cell>
          <cell r="AM67">
            <v>0</v>
          </cell>
          <cell r="AN67">
            <v>0</v>
          </cell>
          <cell r="AO67">
            <v>0</v>
          </cell>
          <cell r="AP67">
            <v>0</v>
          </cell>
          <cell r="AQ67">
            <v>2.9426359999999998</v>
          </cell>
          <cell r="AR67">
            <v>0.80296100000000004</v>
          </cell>
          <cell r="AS67">
            <v>0</v>
          </cell>
          <cell r="AU67">
            <v>3.3061310000000002</v>
          </cell>
          <cell r="AW67">
            <v>3.2999559999999999</v>
          </cell>
          <cell r="AX67">
            <v>3.199999</v>
          </cell>
          <cell r="BC67">
            <v>0</v>
          </cell>
          <cell r="BF67">
            <v>4.0791079999999997</v>
          </cell>
          <cell r="BH67">
            <v>2.2071830000000001</v>
          </cell>
          <cell r="BI67">
            <v>0</v>
          </cell>
          <cell r="BJ67">
            <v>3.1128550000000001</v>
          </cell>
          <cell r="BL67">
            <v>3.3799079999999999</v>
          </cell>
          <cell r="BM67">
            <v>4.151497</v>
          </cell>
          <cell r="BP67">
            <v>10.465743</v>
          </cell>
          <cell r="BQ67">
            <v>11.029553</v>
          </cell>
          <cell r="BR67">
            <v>14.204242000000001</v>
          </cell>
          <cell r="BS67">
            <v>17.317799999999998</v>
          </cell>
          <cell r="BU67">
            <v>6.0618840000000001</v>
          </cell>
          <cell r="BW67">
            <v>8.4600810000000006</v>
          </cell>
          <cell r="BY67">
            <v>3.7575889999999998</v>
          </cell>
          <cell r="BZ67">
            <v>0</v>
          </cell>
          <cell r="CA67">
            <v>4.8808749999999996</v>
          </cell>
          <cell r="CB67">
            <v>2.3927269999999998</v>
          </cell>
          <cell r="CC67">
            <v>1.9542310000000001</v>
          </cell>
          <cell r="CD67">
            <v>0</v>
          </cell>
          <cell r="CE67">
            <v>0</v>
          </cell>
          <cell r="CF67">
            <v>0</v>
          </cell>
          <cell r="CG67">
            <v>0</v>
          </cell>
          <cell r="CH67">
            <v>0</v>
          </cell>
          <cell r="CI67">
            <v>2.564702</v>
          </cell>
          <cell r="CJ67">
            <v>0.72759200000000002</v>
          </cell>
          <cell r="CK67">
            <v>0</v>
          </cell>
          <cell r="CN67" t="str">
            <v>(-)</v>
          </cell>
          <cell r="CO67" t="str">
            <v>(-)</v>
          </cell>
          <cell r="CP67" t="str">
            <v>(-)</v>
          </cell>
          <cell r="CQ67" t="str">
            <v>(-)</v>
          </cell>
          <cell r="CR67" t="str">
            <v>(-)</v>
          </cell>
          <cell r="CS67" t="str">
            <v>(-)</v>
          </cell>
          <cell r="CT67" t="str">
            <v>(-)</v>
          </cell>
          <cell r="CU67" t="str">
            <v>(-)</v>
          </cell>
          <cell r="CV67" t="str">
            <v>(-)</v>
          </cell>
          <cell r="CW67" t="str">
            <v>(-)</v>
          </cell>
          <cell r="CX67" t="str">
            <v>(-)</v>
          </cell>
          <cell r="CY67" t="str">
            <v>(-)</v>
          </cell>
          <cell r="CZ67" t="str">
            <v>(-)</v>
          </cell>
          <cell r="DA67" t="str">
            <v>(-)</v>
          </cell>
          <cell r="DB67" t="str">
            <v>(-)</v>
          </cell>
          <cell r="DC67" t="str">
            <v>(-)</v>
          </cell>
          <cell r="DD67" t="str">
            <v>(-)</v>
          </cell>
          <cell r="DE67" t="str">
            <v>(-)</v>
          </cell>
          <cell r="DF67" t="str">
            <v>(-)</v>
          </cell>
          <cell r="DG67" t="str">
            <v>(-)</v>
          </cell>
          <cell r="DH67" t="str">
            <v>(-)</v>
          </cell>
          <cell r="DI67" t="str">
            <v>(-)</v>
          </cell>
          <cell r="DJ67" t="str">
            <v>(-)</v>
          </cell>
          <cell r="DK67" t="str">
            <v>(-)</v>
          </cell>
          <cell r="DL67" t="str">
            <v>(-)</v>
          </cell>
          <cell r="DM67" t="str">
            <v>(-)</v>
          </cell>
          <cell r="DN67" t="str">
            <v>(-)</v>
          </cell>
          <cell r="DO67" t="str">
            <v>(-)</v>
          </cell>
          <cell r="DP67" t="str">
            <v>(-)</v>
          </cell>
          <cell r="DQ67" t="str">
            <v>(-)</v>
          </cell>
          <cell r="DR67" t="str">
            <v>(-)</v>
          </cell>
          <cell r="DS67" t="str">
            <v>(-)</v>
          </cell>
          <cell r="DT67" t="str">
            <v>(-)</v>
          </cell>
          <cell r="DU67" t="str">
            <v>(-)</v>
          </cell>
          <cell r="DV67" t="str">
            <v>(-)</v>
          </cell>
          <cell r="DW67" t="str">
            <v>(-)</v>
          </cell>
          <cell r="DX67" t="str">
            <v>(-)</v>
          </cell>
          <cell r="DY67" t="str">
            <v>(-)</v>
          </cell>
          <cell r="DZ67" t="str">
            <v>(-)</v>
          </cell>
          <cell r="EA67" t="str">
            <v>(-)</v>
          </cell>
          <cell r="EB67" t="str">
            <v>(-)</v>
          </cell>
          <cell r="EC67" t="str">
            <v>(-)</v>
          </cell>
          <cell r="ED67" t="str">
            <v>(-)</v>
          </cell>
          <cell r="EE67" t="str">
            <v>(-)</v>
          </cell>
        </row>
        <row r="68">
          <cell r="A68">
            <v>44317</v>
          </cell>
          <cell r="C68">
            <v>0</v>
          </cell>
          <cell r="E68">
            <v>6.4601040000000003</v>
          </cell>
          <cell r="F68">
            <v>0</v>
          </cell>
          <cell r="K68">
            <v>0</v>
          </cell>
          <cell r="N68">
            <v>6.5159079999999996</v>
          </cell>
          <cell r="P68">
            <v>0</v>
          </cell>
          <cell r="Q68">
            <v>0</v>
          </cell>
          <cell r="R68">
            <v>0</v>
          </cell>
          <cell r="T68">
            <v>0</v>
          </cell>
          <cell r="U68">
            <v>0</v>
          </cell>
          <cell r="X68">
            <v>19.898137999999999</v>
          </cell>
          <cell r="Y68">
            <v>9.2736529999999995</v>
          </cell>
          <cell r="Z68">
            <v>18.079353999999999</v>
          </cell>
          <cell r="AA68">
            <v>22.843923</v>
          </cell>
          <cell r="AC68">
            <v>12.694945000000001</v>
          </cell>
          <cell r="AE68">
            <v>14.826895</v>
          </cell>
          <cell r="AG68">
            <v>9.0229140000000001</v>
          </cell>
          <cell r="AH68">
            <v>0</v>
          </cell>
          <cell r="AI68">
            <v>0</v>
          </cell>
          <cell r="AJ68">
            <v>0</v>
          </cell>
          <cell r="AK68">
            <v>2.5737100000000002</v>
          </cell>
          <cell r="AL68">
            <v>0</v>
          </cell>
          <cell r="AM68">
            <v>0</v>
          </cell>
          <cell r="AN68">
            <v>0</v>
          </cell>
          <cell r="AO68">
            <v>0</v>
          </cell>
          <cell r="AP68">
            <v>0</v>
          </cell>
          <cell r="AQ68">
            <v>2.9799850000000001</v>
          </cell>
          <cell r="AR68">
            <v>0.800983</v>
          </cell>
          <cell r="AS68">
            <v>0</v>
          </cell>
          <cell r="AU68">
            <v>3.2112270000000001</v>
          </cell>
          <cell r="AW68">
            <v>3.1645569999999998</v>
          </cell>
          <cell r="AX68">
            <v>3.2033079999999998</v>
          </cell>
          <cell r="BC68">
            <v>0</v>
          </cell>
          <cell r="BF68">
            <v>4.0491549999999998</v>
          </cell>
          <cell r="BH68">
            <v>2.3325200000000001</v>
          </cell>
          <cell r="BI68">
            <v>0</v>
          </cell>
          <cell r="BJ68">
            <v>3.1017160000000001</v>
          </cell>
          <cell r="BL68">
            <v>3.1124830000000001</v>
          </cell>
          <cell r="BM68">
            <v>4.1626779999999997</v>
          </cell>
          <cell r="BP68">
            <v>14.385389</v>
          </cell>
          <cell r="BQ68">
            <v>8.3381240000000005</v>
          </cell>
          <cell r="BR68">
            <v>15.219082999999999</v>
          </cell>
          <cell r="BS68">
            <v>15.921317999999999</v>
          </cell>
          <cell r="BU68">
            <v>7.5996899999999998</v>
          </cell>
          <cell r="BW68">
            <v>11.968653</v>
          </cell>
          <cell r="BY68">
            <v>5.0821019999999999</v>
          </cell>
          <cell r="BZ68">
            <v>0</v>
          </cell>
          <cell r="CA68">
            <v>5.2117589999999998</v>
          </cell>
          <cell r="CB68">
            <v>2.7082259999999998</v>
          </cell>
          <cell r="CC68">
            <v>1.911931</v>
          </cell>
          <cell r="CD68">
            <v>0</v>
          </cell>
          <cell r="CE68">
            <v>4.5765539999999998</v>
          </cell>
          <cell r="CF68">
            <v>0</v>
          </cell>
          <cell r="CG68">
            <v>0</v>
          </cell>
          <cell r="CH68">
            <v>0</v>
          </cell>
          <cell r="CI68">
            <v>2.5594239999999999</v>
          </cell>
          <cell r="CJ68">
            <v>0.69930700000000001</v>
          </cell>
          <cell r="CK68">
            <v>0</v>
          </cell>
        </row>
        <row r="69">
          <cell r="A69">
            <v>44287</v>
          </cell>
          <cell r="C69">
            <v>0</v>
          </cell>
          <cell r="E69">
            <v>6.105721</v>
          </cell>
          <cell r="F69">
            <v>0</v>
          </cell>
          <cell r="K69">
            <v>0</v>
          </cell>
          <cell r="N69">
            <v>6.5295209999999999</v>
          </cell>
          <cell r="P69">
            <v>0</v>
          </cell>
          <cell r="Q69">
            <v>0</v>
          </cell>
          <cell r="R69">
            <v>0</v>
          </cell>
          <cell r="T69">
            <v>0</v>
          </cell>
          <cell r="U69">
            <v>0</v>
          </cell>
          <cell r="X69">
            <v>0</v>
          </cell>
          <cell r="Y69">
            <v>8.6894849999999995</v>
          </cell>
          <cell r="Z69">
            <v>20.148575000000001</v>
          </cell>
          <cell r="AA69">
            <v>23.598951</v>
          </cell>
          <cell r="AC69">
            <v>0</v>
          </cell>
          <cell r="AE69">
            <v>0</v>
          </cell>
          <cell r="AG69">
            <v>0</v>
          </cell>
          <cell r="AH69">
            <v>0</v>
          </cell>
          <cell r="AI69">
            <v>0</v>
          </cell>
          <cell r="AJ69">
            <v>0</v>
          </cell>
          <cell r="AK69">
            <v>2.7050149999999999</v>
          </cell>
          <cell r="AL69">
            <v>0</v>
          </cell>
          <cell r="AM69">
            <v>0</v>
          </cell>
          <cell r="AN69">
            <v>0</v>
          </cell>
          <cell r="AO69">
            <v>0</v>
          </cell>
          <cell r="AP69">
            <v>0</v>
          </cell>
          <cell r="AQ69">
            <v>2.9424109999999999</v>
          </cell>
          <cell r="AR69">
            <v>0.83215899999999998</v>
          </cell>
          <cell r="AS69">
            <v>0</v>
          </cell>
          <cell r="AU69">
            <v>3.2137060000000002</v>
          </cell>
          <cell r="AW69">
            <v>3.2763279999999999</v>
          </cell>
          <cell r="AX69">
            <v>3.217495</v>
          </cell>
          <cell r="BC69">
            <v>0</v>
          </cell>
          <cell r="BF69">
            <v>4.0751179999999998</v>
          </cell>
          <cell r="BH69">
            <v>2.854133</v>
          </cell>
          <cell r="BI69">
            <v>3.1496209999999998</v>
          </cell>
          <cell r="BJ69">
            <v>3.051771</v>
          </cell>
          <cell r="BL69">
            <v>3.1809150000000002</v>
          </cell>
          <cell r="BM69">
            <v>3.6382150000000002</v>
          </cell>
          <cell r="BP69">
            <v>0</v>
          </cell>
          <cell r="BQ69">
            <v>5.2575659999999997</v>
          </cell>
          <cell r="BR69">
            <v>17.417978000000002</v>
          </cell>
          <cell r="BS69">
            <v>20.491810000000001</v>
          </cell>
          <cell r="BU69">
            <v>9.6209889999999998</v>
          </cell>
          <cell r="BW69">
            <v>0</v>
          </cell>
          <cell r="BY69">
            <v>6.0176569999999998</v>
          </cell>
          <cell r="BZ69">
            <v>0</v>
          </cell>
          <cell r="CA69">
            <v>5.4610149999999997</v>
          </cell>
          <cell r="CB69">
            <v>3.5871420000000001</v>
          </cell>
          <cell r="CC69">
            <v>1.7217560000000001</v>
          </cell>
          <cell r="CD69">
            <v>0</v>
          </cell>
          <cell r="CE69">
            <v>4.2064329999999996</v>
          </cell>
          <cell r="CF69">
            <v>0</v>
          </cell>
          <cell r="CG69">
            <v>0</v>
          </cell>
          <cell r="CH69">
            <v>0</v>
          </cell>
          <cell r="CI69">
            <v>2.5481370000000001</v>
          </cell>
          <cell r="CJ69">
            <v>0.67037899999999995</v>
          </cell>
          <cell r="CK69">
            <v>0</v>
          </cell>
        </row>
        <row r="70">
          <cell r="A70">
            <v>44256</v>
          </cell>
          <cell r="C70">
            <v>0</v>
          </cell>
          <cell r="E70">
            <v>6.385103</v>
          </cell>
          <cell r="F70">
            <v>0</v>
          </cell>
          <cell r="K70">
            <v>0</v>
          </cell>
          <cell r="N70">
            <v>6.5294590000000001</v>
          </cell>
          <cell r="P70">
            <v>0</v>
          </cell>
          <cell r="Q70">
            <v>0</v>
          </cell>
          <cell r="R70">
            <v>0</v>
          </cell>
          <cell r="T70">
            <v>0</v>
          </cell>
          <cell r="U70">
            <v>0</v>
          </cell>
          <cell r="X70">
            <v>0</v>
          </cell>
          <cell r="Y70">
            <v>11.457776000000001</v>
          </cell>
          <cell r="Z70">
            <v>21.334530000000001</v>
          </cell>
          <cell r="AA70">
            <v>21.157710000000002</v>
          </cell>
          <cell r="AC70">
            <v>0</v>
          </cell>
          <cell r="AE70">
            <v>0</v>
          </cell>
          <cell r="AG70">
            <v>0</v>
          </cell>
          <cell r="AH70">
            <v>0</v>
          </cell>
          <cell r="AI70">
            <v>0</v>
          </cell>
          <cell r="AJ70">
            <v>0</v>
          </cell>
          <cell r="AK70">
            <v>2.4504350000000001</v>
          </cell>
          <cell r="AL70">
            <v>0</v>
          </cell>
          <cell r="AM70">
            <v>0</v>
          </cell>
          <cell r="AN70">
            <v>0</v>
          </cell>
          <cell r="AO70">
            <v>0</v>
          </cell>
          <cell r="AP70">
            <v>0</v>
          </cell>
          <cell r="AQ70">
            <v>2.9392260000000001</v>
          </cell>
          <cell r="AR70">
            <v>0.83973200000000003</v>
          </cell>
          <cell r="AS70">
            <v>0</v>
          </cell>
          <cell r="AU70">
            <v>3.2111939999999999</v>
          </cell>
          <cell r="AW70">
            <v>3.3220770000000002</v>
          </cell>
          <cell r="AX70">
            <v>3.2791769999999998</v>
          </cell>
          <cell r="BC70">
            <v>0</v>
          </cell>
          <cell r="BF70">
            <v>4.2344670000000004</v>
          </cell>
          <cell r="BH70">
            <v>3.5573549999999998</v>
          </cell>
          <cell r="BI70">
            <v>3.430434</v>
          </cell>
          <cell r="BJ70">
            <v>2.772513</v>
          </cell>
          <cell r="BL70">
            <v>3.1231680000000002</v>
          </cell>
          <cell r="BM70">
            <v>3.7599589999999998</v>
          </cell>
          <cell r="BP70">
            <v>0</v>
          </cell>
          <cell r="BQ70">
            <v>8.0080849999999995</v>
          </cell>
          <cell r="BR70">
            <v>17.096475000000002</v>
          </cell>
          <cell r="BS70">
            <v>21.172798</v>
          </cell>
          <cell r="BU70">
            <v>0</v>
          </cell>
          <cell r="BW70">
            <v>0</v>
          </cell>
          <cell r="BY70">
            <v>4.89466</v>
          </cell>
          <cell r="BZ70">
            <v>0</v>
          </cell>
          <cell r="CA70">
            <v>6.0609849999999996</v>
          </cell>
          <cell r="CB70">
            <v>3.614274</v>
          </cell>
          <cell r="CC70">
            <v>1.8214600000000001</v>
          </cell>
          <cell r="CD70">
            <v>0</v>
          </cell>
          <cell r="CE70">
            <v>3.7907169999999999</v>
          </cell>
          <cell r="CF70">
            <v>0</v>
          </cell>
          <cell r="CG70">
            <v>0</v>
          </cell>
          <cell r="CH70">
            <v>0</v>
          </cell>
          <cell r="CI70">
            <v>2.5329429999999999</v>
          </cell>
          <cell r="CJ70">
            <v>0.70012200000000002</v>
          </cell>
          <cell r="CK70">
            <v>0</v>
          </cell>
        </row>
        <row r="71">
          <cell r="A71">
            <v>44228</v>
          </cell>
          <cell r="C71">
            <v>0</v>
          </cell>
          <cell r="E71">
            <v>6.4955879999999997</v>
          </cell>
          <cell r="F71">
            <v>0</v>
          </cell>
          <cell r="K71">
            <v>0</v>
          </cell>
          <cell r="N71">
            <v>6.5075690000000002</v>
          </cell>
          <cell r="P71">
            <v>6.5172819999999998</v>
          </cell>
          <cell r="Q71">
            <v>6.5963370000000001</v>
          </cell>
          <cell r="R71">
            <v>0</v>
          </cell>
          <cell r="T71">
            <v>0</v>
          </cell>
          <cell r="U71">
            <v>0</v>
          </cell>
          <cell r="X71">
            <v>0</v>
          </cell>
          <cell r="Y71">
            <v>0</v>
          </cell>
          <cell r="Z71">
            <v>0</v>
          </cell>
          <cell r="AA71">
            <v>0</v>
          </cell>
          <cell r="AC71">
            <v>0</v>
          </cell>
          <cell r="AE71">
            <v>0</v>
          </cell>
          <cell r="AG71">
            <v>0</v>
          </cell>
          <cell r="AH71">
            <v>0</v>
          </cell>
          <cell r="AI71">
            <v>0</v>
          </cell>
          <cell r="AJ71">
            <v>0</v>
          </cell>
          <cell r="AK71">
            <v>2.7620879999999999</v>
          </cell>
          <cell r="AL71">
            <v>0</v>
          </cell>
          <cell r="AM71">
            <v>4.5191229999999996</v>
          </cell>
          <cell r="AN71">
            <v>0</v>
          </cell>
          <cell r="AO71">
            <v>0</v>
          </cell>
          <cell r="AP71">
            <v>0</v>
          </cell>
          <cell r="AQ71">
            <v>2.9451299999999998</v>
          </cell>
          <cell r="AR71">
            <v>0.87204300000000001</v>
          </cell>
          <cell r="AS71">
            <v>0</v>
          </cell>
          <cell r="AU71">
            <v>3.1997589999999998</v>
          </cell>
          <cell r="AW71">
            <v>3.1466349999999998</v>
          </cell>
          <cell r="AX71">
            <v>3.2851720000000002</v>
          </cell>
          <cell r="BC71">
            <v>0</v>
          </cell>
          <cell r="BF71">
            <v>4.258839</v>
          </cell>
          <cell r="BH71">
            <v>3.5456729999999999</v>
          </cell>
          <cell r="BI71">
            <v>3.4417270000000002</v>
          </cell>
          <cell r="BJ71">
            <v>2.9958809999999998</v>
          </cell>
          <cell r="BL71">
            <v>3.1</v>
          </cell>
          <cell r="BM71">
            <v>4.1509309999999999</v>
          </cell>
          <cell r="BP71">
            <v>0</v>
          </cell>
          <cell r="BQ71">
            <v>8.4194840000000006</v>
          </cell>
          <cell r="BR71">
            <v>15.881465</v>
          </cell>
          <cell r="BS71">
            <v>20.526001999999998</v>
          </cell>
          <cell r="BU71">
            <v>0</v>
          </cell>
          <cell r="BW71">
            <v>0</v>
          </cell>
          <cell r="BY71">
            <v>0</v>
          </cell>
          <cell r="BZ71">
            <v>0</v>
          </cell>
          <cell r="CA71">
            <v>6.4476659999999999</v>
          </cell>
          <cell r="CB71">
            <v>3.6722579999999998</v>
          </cell>
          <cell r="CC71">
            <v>1.8267549999999999</v>
          </cell>
          <cell r="CD71">
            <v>0</v>
          </cell>
          <cell r="CE71">
            <v>3.393205</v>
          </cell>
          <cell r="CF71">
            <v>0</v>
          </cell>
          <cell r="CG71">
            <v>0</v>
          </cell>
          <cell r="CH71">
            <v>0</v>
          </cell>
          <cell r="CI71">
            <v>2.527307</v>
          </cell>
          <cell r="CJ71">
            <v>0.70028599999999996</v>
          </cell>
          <cell r="CK71">
            <v>0</v>
          </cell>
        </row>
      </sheetData>
      <sheetData sheetId="2">
        <row r="7">
          <cell r="A7">
            <v>46174</v>
          </cell>
          <cell r="B7">
            <v>7.0141070000000001</v>
          </cell>
          <cell r="C7">
            <v>6.9222630000000001</v>
          </cell>
          <cell r="D7">
            <v>0</v>
          </cell>
          <cell r="E7">
            <v>8.9391929999999995</v>
          </cell>
          <cell r="F7">
            <v>0</v>
          </cell>
          <cell r="G7">
            <v>0</v>
          </cell>
          <cell r="H7">
            <v>13.49376</v>
          </cell>
          <cell r="J7">
            <v>8.1960510000000006</v>
          </cell>
          <cell r="K7">
            <v>7.9</v>
          </cell>
          <cell r="L7">
            <v>7.9</v>
          </cell>
          <cell r="M7">
            <v>0</v>
          </cell>
          <cell r="N7">
            <v>2.66534</v>
          </cell>
          <cell r="R7">
            <v>2.805056</v>
          </cell>
          <cell r="U7">
            <v>45.184215999999999</v>
          </cell>
          <cell r="V7">
            <v>25.071705999999999</v>
          </cell>
          <cell r="W7">
            <v>0</v>
          </cell>
          <cell r="X7">
            <v>8.5820830000000008</v>
          </cell>
          <cell r="Y7">
            <v>8.7041079999999997</v>
          </cell>
          <cell r="Z7">
            <v>6.9543429999999997</v>
          </cell>
          <cell r="AB7">
            <v>5.5588850000000001</v>
          </cell>
          <cell r="AC7">
            <v>5.5520709999999998</v>
          </cell>
          <cell r="AD7">
            <v>7.0905449999999997</v>
          </cell>
          <cell r="AE7">
            <v>3.5046029999999999</v>
          </cell>
          <cell r="AF7">
            <v>3.8137129999999999</v>
          </cell>
          <cell r="AG7">
            <v>5.95</v>
          </cell>
          <cell r="AH7">
            <v>0</v>
          </cell>
          <cell r="AI7">
            <v>8.0805349999999994</v>
          </cell>
          <cell r="AJ7">
            <v>5.1752390000000004</v>
          </cell>
          <cell r="AK7">
            <v>3.5</v>
          </cell>
          <cell r="AL7">
            <v>14.732424999999999</v>
          </cell>
          <cell r="AM7">
            <v>7.949999</v>
          </cell>
          <cell r="AN7">
            <v>4.8343759999999998</v>
          </cell>
          <cell r="AO7">
            <v>6.6825619999999999</v>
          </cell>
          <cell r="AP7">
            <v>11.999999000000001</v>
          </cell>
          <cell r="AQ7">
            <v>8.3039090000000009</v>
          </cell>
          <cell r="AS7">
            <v>0</v>
          </cell>
          <cell r="AT7">
            <v>16.312626000000002</v>
          </cell>
          <cell r="AU7">
            <v>19.899999999999999</v>
          </cell>
          <cell r="AV7">
            <v>10.174685</v>
          </cell>
          <cell r="AW7">
            <v>12.454174999999999</v>
          </cell>
          <cell r="AX7">
            <v>21.891696</v>
          </cell>
          <cell r="AY7">
            <v>14.900791999999999</v>
          </cell>
          <cell r="AZ7">
            <v>15.331465</v>
          </cell>
          <cell r="BB7">
            <v>17.567903000000001</v>
          </cell>
          <cell r="BC7">
            <v>6.5104050000000004</v>
          </cell>
          <cell r="BD7">
            <v>4.0300120000000001</v>
          </cell>
          <cell r="BE7">
            <v>3.8764289999999999</v>
          </cell>
          <cell r="BF7">
            <v>1.4846509999999999</v>
          </cell>
          <cell r="BG7">
            <v>3.7617189999999998</v>
          </cell>
          <cell r="BH7">
            <v>10.341502</v>
          </cell>
          <cell r="BI7">
            <v>11.497894000000001</v>
          </cell>
          <cell r="BJ7">
            <v>9.9091579999999997</v>
          </cell>
          <cell r="BL7">
            <v>3.7699569999999998</v>
          </cell>
          <cell r="BM7">
            <v>4.1473779999999998</v>
          </cell>
          <cell r="BN7">
            <v>5.9549669999999999</v>
          </cell>
          <cell r="BO7">
            <v>1.7522519999999999</v>
          </cell>
          <cell r="BP7">
            <v>1.757735</v>
          </cell>
          <cell r="BT7">
            <v>1.76847</v>
          </cell>
          <cell r="BW7">
            <v>26.94877</v>
          </cell>
          <cell r="BX7">
            <v>8.9924990000000005</v>
          </cell>
          <cell r="BY7">
            <v>0</v>
          </cell>
          <cell r="BZ7">
            <v>4.5404359999999997</v>
          </cell>
          <cell r="CA7">
            <v>4.6675550000000001</v>
          </cell>
          <cell r="CB7">
            <v>3.6103320000000001</v>
          </cell>
          <cell r="CD7">
            <v>2.278886</v>
          </cell>
          <cell r="CE7">
            <v>2.0949089999999999</v>
          </cell>
          <cell r="CF7">
            <v>3.9440849999999998</v>
          </cell>
          <cell r="CG7">
            <v>1.8093840000000001</v>
          </cell>
          <cell r="CH7">
            <v>1.369875</v>
          </cell>
          <cell r="CI7">
            <v>2.32748</v>
          </cell>
          <cell r="CJ7">
            <v>1.5119659999999999</v>
          </cell>
          <cell r="CK7">
            <v>6.3768739999999999</v>
          </cell>
          <cell r="CL7">
            <v>3.9452090000000002</v>
          </cell>
          <cell r="CM7">
            <v>1.519476</v>
          </cell>
          <cell r="CN7">
            <v>5.1107259999999997</v>
          </cell>
          <cell r="CO7">
            <v>4.4089029999999996</v>
          </cell>
          <cell r="CP7">
            <v>2.0611120000000001</v>
          </cell>
          <cell r="CQ7">
            <v>3.84761</v>
          </cell>
          <cell r="CR7">
            <v>8.5963440000000002</v>
          </cell>
          <cell r="CS7">
            <v>5.8442059999999998</v>
          </cell>
          <cell r="CU7">
            <v>21.733093</v>
          </cell>
          <cell r="CV7">
            <v>8.6591760000000004</v>
          </cell>
          <cell r="CW7">
            <v>9.9463360000000005</v>
          </cell>
          <cell r="CX7">
            <v>5.9746449999999998</v>
          </cell>
          <cell r="CY7">
            <v>9.2358279999999997</v>
          </cell>
          <cell r="CZ7">
            <v>7.1671399999999998</v>
          </cell>
          <cell r="DA7">
            <v>8.8389749999999996</v>
          </cell>
          <cell r="DB7">
            <v>9.4131269999999994</v>
          </cell>
          <cell r="DD7">
            <v>8.1627930000000006</v>
          </cell>
          <cell r="DE7">
            <v>0</v>
          </cell>
          <cell r="DH7">
            <v>6620.0912042909995</v>
          </cell>
          <cell r="DI7">
            <v>27250.136955728001</v>
          </cell>
          <cell r="DJ7">
            <v>608.25097100300002</v>
          </cell>
          <cell r="DK7">
            <v>2091.908319141</v>
          </cell>
          <cell r="DL7">
            <v>1121.0951373330001</v>
          </cell>
          <cell r="DM7">
            <v>3544.5999416939999</v>
          </cell>
          <cell r="DN7">
            <v>286.680846073</v>
          </cell>
          <cell r="DO7">
            <v>2362.7471170520002</v>
          </cell>
          <cell r="DP7">
            <v>193.104441541</v>
          </cell>
          <cell r="DQ7">
            <v>1504.0692319</v>
          </cell>
          <cell r="DR7">
            <v>517.08525881399999</v>
          </cell>
          <cell r="DS7">
            <v>1072.7851916670002</v>
          </cell>
          <cell r="DT7">
            <v>52.375014411999999</v>
          </cell>
          <cell r="DU7">
            <v>346.696878927</v>
          </cell>
          <cell r="DV7">
            <v>153.45840392000002</v>
          </cell>
          <cell r="DW7">
            <v>788.39357748300006</v>
          </cell>
          <cell r="DX7">
            <v>184.99038110999999</v>
          </cell>
          <cell r="DY7">
            <v>829.91538987299998</v>
          </cell>
          <cell r="DZ7">
            <v>9.1381404750000002</v>
          </cell>
          <cell r="EA7">
            <v>52.751152774000005</v>
          </cell>
          <cell r="EB7">
            <v>51.387032288</v>
          </cell>
          <cell r="EC7">
            <v>414.51399820799998</v>
          </cell>
          <cell r="ED7">
            <v>119.05754230700001</v>
          </cell>
          <cell r="EE7">
            <v>668.38490534000005</v>
          </cell>
          <cell r="EF7">
            <v>20.879129300000002</v>
          </cell>
          <cell r="EG7">
            <v>190.59143470000001</v>
          </cell>
          <cell r="EH7">
            <v>30.217275765</v>
          </cell>
          <cell r="EI7">
            <v>325.51199194899999</v>
          </cell>
          <cell r="EJ7">
            <v>1060.7251671070001</v>
          </cell>
          <cell r="EK7">
            <v>2418.4673844440003</v>
          </cell>
          <cell r="EL7">
            <v>24.437925793999998</v>
          </cell>
          <cell r="EM7">
            <v>86.951572612999996</v>
          </cell>
          <cell r="EN7">
            <v>29.168024588000002</v>
          </cell>
          <cell r="EO7">
            <v>178.35657985400002</v>
          </cell>
          <cell r="EP7">
            <v>206.81050443399999</v>
          </cell>
          <cell r="EQ7">
            <v>223.051730136</v>
          </cell>
          <cell r="ER7">
            <v>34.716804678999999</v>
          </cell>
          <cell r="ES7">
            <v>172.58436916400001</v>
          </cell>
          <cell r="ET7">
            <v>395.24952212600004</v>
          </cell>
          <cell r="EU7">
            <v>2742.7279711640003</v>
          </cell>
          <cell r="EV7">
            <v>114.644477223</v>
          </cell>
          <cell r="EW7">
            <v>460.52891639500001</v>
          </cell>
          <cell r="EX7">
            <v>94.859849081999997</v>
          </cell>
          <cell r="EY7">
            <v>346.75098364499996</v>
          </cell>
        </row>
        <row r="8">
          <cell r="A8">
            <v>46143</v>
          </cell>
          <cell r="B8">
            <v>6.2316859999999998</v>
          </cell>
          <cell r="C8">
            <v>7.4389029999999998</v>
          </cell>
          <cell r="D8">
            <v>2.0698240000000001</v>
          </cell>
          <cell r="E8">
            <v>7.4207359999999998</v>
          </cell>
          <cell r="F8">
            <v>0</v>
          </cell>
          <cell r="G8">
            <v>0</v>
          </cell>
          <cell r="H8">
            <v>11.563689999999999</v>
          </cell>
          <cell r="J8">
            <v>4.1891259999999999</v>
          </cell>
          <cell r="K8">
            <v>7.9</v>
          </cell>
          <cell r="L8">
            <v>0</v>
          </cell>
          <cell r="M8">
            <v>3.131049</v>
          </cell>
          <cell r="N8">
            <v>2.9719730000000002</v>
          </cell>
          <cell r="R8">
            <v>2.95</v>
          </cell>
          <cell r="U8">
            <v>44.328187999999997</v>
          </cell>
          <cell r="V8">
            <v>25.692879000000001</v>
          </cell>
          <cell r="W8">
            <v>0</v>
          </cell>
          <cell r="X8">
            <v>0</v>
          </cell>
          <cell r="Y8">
            <v>6.2023919999999997</v>
          </cell>
          <cell r="Z8">
            <v>6.3153290000000002</v>
          </cell>
          <cell r="AB8">
            <v>5.5</v>
          </cell>
          <cell r="AC8">
            <v>5.5</v>
          </cell>
          <cell r="AD8">
            <v>7.0399060000000002</v>
          </cell>
          <cell r="AE8">
            <v>3.3821669999999999</v>
          </cell>
          <cell r="AF8">
            <v>3.5536189999999999</v>
          </cell>
          <cell r="AG8">
            <v>5.95</v>
          </cell>
          <cell r="AH8">
            <v>0</v>
          </cell>
          <cell r="AI8">
            <v>8.0773890000000002</v>
          </cell>
          <cell r="AJ8">
            <v>5.1743629999999996</v>
          </cell>
          <cell r="AK8">
            <v>3.5</v>
          </cell>
          <cell r="AL8">
            <v>14.588533999999999</v>
          </cell>
          <cell r="AM8">
            <v>7.949999</v>
          </cell>
          <cell r="AN8">
            <v>5</v>
          </cell>
          <cell r="AO8">
            <v>5.2643599999999999</v>
          </cell>
          <cell r="AP8">
            <v>11.974593</v>
          </cell>
          <cell r="AQ8">
            <v>5.99742</v>
          </cell>
          <cell r="AS8">
            <v>0</v>
          </cell>
          <cell r="AT8">
            <v>14.424856999999999</v>
          </cell>
          <cell r="AU8">
            <v>18.427769000000001</v>
          </cell>
          <cell r="AV8">
            <v>9.9</v>
          </cell>
          <cell r="AW8">
            <v>12.017963999999999</v>
          </cell>
          <cell r="AX8">
            <v>22.803469</v>
          </cell>
          <cell r="AY8">
            <v>14.128054000000001</v>
          </cell>
          <cell r="AZ8">
            <v>15.331462</v>
          </cell>
          <cell r="BB8">
            <v>17.535779000000002</v>
          </cell>
          <cell r="BC8">
            <v>6.5122410000000004</v>
          </cell>
          <cell r="BD8">
            <v>3.701613</v>
          </cell>
          <cell r="BE8">
            <v>3.9066339999999999</v>
          </cell>
          <cell r="BF8">
            <v>1.589742</v>
          </cell>
          <cell r="BG8">
            <v>3.468737</v>
          </cell>
          <cell r="BH8">
            <v>10.237513999999999</v>
          </cell>
          <cell r="BI8">
            <v>10.430270999999999</v>
          </cell>
          <cell r="BJ8">
            <v>4.1037840000000001</v>
          </cell>
          <cell r="BL8">
            <v>3.0669559999999998</v>
          </cell>
          <cell r="BM8">
            <v>4.1067619999999998</v>
          </cell>
          <cell r="BN8">
            <v>5.0011859999999997</v>
          </cell>
          <cell r="BO8">
            <v>1.808244</v>
          </cell>
          <cell r="BP8">
            <v>1.8402689999999999</v>
          </cell>
          <cell r="BT8">
            <v>1.592759</v>
          </cell>
          <cell r="BW8">
            <v>23.642175999999999</v>
          </cell>
          <cell r="BX8">
            <v>8.005471</v>
          </cell>
          <cell r="BY8">
            <v>3.9785339999999998</v>
          </cell>
          <cell r="BZ8">
            <v>3.5437859999999999</v>
          </cell>
          <cell r="CA8">
            <v>4.8896689999999996</v>
          </cell>
          <cell r="CB8">
            <v>3.8865159999999999</v>
          </cell>
          <cell r="CD8">
            <v>2.0096250000000002</v>
          </cell>
          <cell r="CE8">
            <v>2.0089540000000001</v>
          </cell>
          <cell r="CF8">
            <v>2.9709319999999999</v>
          </cell>
          <cell r="CG8">
            <v>1.4876769999999999</v>
          </cell>
          <cell r="CH8">
            <v>1.6945509999999999</v>
          </cell>
          <cell r="CI8">
            <v>2.1612840000000002</v>
          </cell>
          <cell r="CJ8">
            <v>1.5240629999999999</v>
          </cell>
          <cell r="CK8">
            <v>6.9077669999999998</v>
          </cell>
          <cell r="CL8">
            <v>3.9447299999999998</v>
          </cell>
          <cell r="CM8">
            <v>1.5071669999999999</v>
          </cell>
          <cell r="CN8">
            <v>5.1331090000000001</v>
          </cell>
          <cell r="CO8">
            <v>4.3115269999999999</v>
          </cell>
          <cell r="CP8">
            <v>1.4611940000000001</v>
          </cell>
          <cell r="CQ8">
            <v>3.4461050000000002</v>
          </cell>
          <cell r="CR8">
            <v>7.3736959999999998</v>
          </cell>
          <cell r="CS8">
            <v>4.255833</v>
          </cell>
          <cell r="CU8">
            <v>22.133585</v>
          </cell>
          <cell r="CV8">
            <v>9.0619169999999993</v>
          </cell>
          <cell r="CW8">
            <v>9.1308129999999998</v>
          </cell>
          <cell r="CX8">
            <v>5.8576940000000004</v>
          </cell>
          <cell r="CY8">
            <v>9.025639</v>
          </cell>
          <cell r="CZ8">
            <v>7.0737410000000001</v>
          </cell>
          <cell r="DA8">
            <v>8.8245550000000001</v>
          </cell>
          <cell r="DB8">
            <v>9.4131269999999994</v>
          </cell>
          <cell r="DD8">
            <v>8.2008589999999995</v>
          </cell>
          <cell r="DE8">
            <v>6.6086710000000002</v>
          </cell>
          <cell r="DH8">
            <v>5853.6551776200004</v>
          </cell>
          <cell r="DI8">
            <v>24422.165376912999</v>
          </cell>
          <cell r="DJ8">
            <v>568.25142838000011</v>
          </cell>
          <cell r="DK8">
            <v>1676.6019394660002</v>
          </cell>
          <cell r="DL8">
            <v>680.54296324099994</v>
          </cell>
          <cell r="DM8">
            <v>2343.6772535519999</v>
          </cell>
          <cell r="DN8">
            <v>282.34605985600001</v>
          </cell>
          <cell r="DO8">
            <v>1948.2629722170002</v>
          </cell>
          <cell r="DP8">
            <v>131.64451619600001</v>
          </cell>
          <cell r="DQ8">
            <v>1237.438036</v>
          </cell>
          <cell r="DR8">
            <v>592.33068709400004</v>
          </cell>
          <cell r="DS8">
            <v>901.90714851099995</v>
          </cell>
          <cell r="DT8">
            <v>77.006732076000006</v>
          </cell>
          <cell r="DU8">
            <v>423.78124968700001</v>
          </cell>
          <cell r="DV8">
            <v>129.30097419700002</v>
          </cell>
          <cell r="DW8">
            <v>626.675011638</v>
          </cell>
          <cell r="DX8">
            <v>141.78765424900001</v>
          </cell>
          <cell r="DY8">
            <v>739.43013360999998</v>
          </cell>
          <cell r="DZ8">
            <v>15.383739262999999</v>
          </cell>
          <cell r="EA8">
            <v>76.960157554999995</v>
          </cell>
          <cell r="EB8">
            <v>74.299855700999998</v>
          </cell>
          <cell r="EC8">
            <v>427.80035222000004</v>
          </cell>
          <cell r="ED8">
            <v>161.56931602999998</v>
          </cell>
          <cell r="EE8">
            <v>597.30946551799991</v>
          </cell>
          <cell r="EF8">
            <v>21.333453000000002</v>
          </cell>
          <cell r="EG8">
            <v>152.2649581</v>
          </cell>
          <cell r="EH8">
            <v>21.332508903999997</v>
          </cell>
          <cell r="EI8">
            <v>261.52080618000002</v>
          </cell>
          <cell r="EJ8">
            <v>963.81368006200012</v>
          </cell>
          <cell r="EK8">
            <v>2577.5961319880003</v>
          </cell>
          <cell r="EL8">
            <v>35.157664920000002</v>
          </cell>
          <cell r="EM8">
            <v>135.439163968</v>
          </cell>
          <cell r="EN8">
            <v>27.357436157000002</v>
          </cell>
          <cell r="EO8">
            <v>157.39343316700001</v>
          </cell>
          <cell r="EP8">
            <v>231.78480251600001</v>
          </cell>
          <cell r="EQ8">
            <v>193.59860268700001</v>
          </cell>
          <cell r="ER8">
            <v>38.478788446999999</v>
          </cell>
          <cell r="ES8">
            <v>270.16662921699998</v>
          </cell>
          <cell r="ET8">
            <v>311.70999075599997</v>
          </cell>
          <cell r="EU8">
            <v>2388.6205043950004</v>
          </cell>
          <cell r="EV8">
            <v>117.02623796300001</v>
          </cell>
          <cell r="EW8">
            <v>453.22080374399997</v>
          </cell>
          <cell r="EX8">
            <v>52.052375977000004</v>
          </cell>
          <cell r="EY8">
            <v>367.82841270699998</v>
          </cell>
        </row>
        <row r="9">
          <cell r="A9">
            <v>46113</v>
          </cell>
          <cell r="B9">
            <v>6.2292180000000004</v>
          </cell>
          <cell r="C9">
            <v>4.7970499999999996</v>
          </cell>
          <cell r="D9">
            <v>1.9257120000000001</v>
          </cell>
          <cell r="E9">
            <v>6.2110099999999999</v>
          </cell>
          <cell r="F9">
            <v>0</v>
          </cell>
          <cell r="G9">
            <v>0</v>
          </cell>
          <cell r="H9">
            <v>8.2924209999999992</v>
          </cell>
          <cell r="J9">
            <v>4.6989109999999998</v>
          </cell>
          <cell r="K9">
            <v>7.9</v>
          </cell>
          <cell r="L9">
            <v>0</v>
          </cell>
          <cell r="M9">
            <v>3.199999</v>
          </cell>
          <cell r="N9">
            <v>2.4597660000000001</v>
          </cell>
          <cell r="R9">
            <v>2.949999</v>
          </cell>
          <cell r="U9">
            <v>41.436473999999997</v>
          </cell>
          <cell r="V9">
            <v>26.915817000000001</v>
          </cell>
          <cell r="W9">
            <v>0</v>
          </cell>
          <cell r="X9">
            <v>5.0003320000000002</v>
          </cell>
          <cell r="Y9">
            <v>4.5106849999999996</v>
          </cell>
          <cell r="Z9">
            <v>0</v>
          </cell>
          <cell r="AB9">
            <v>5.5</v>
          </cell>
          <cell r="AC9">
            <v>5.5</v>
          </cell>
          <cell r="AD9">
            <v>6.95</v>
          </cell>
          <cell r="AE9">
            <v>3.0643509999999998</v>
          </cell>
          <cell r="AF9">
            <v>2.118655</v>
          </cell>
          <cell r="AG9">
            <v>5.95</v>
          </cell>
          <cell r="AH9">
            <v>2.752157</v>
          </cell>
          <cell r="AI9">
            <v>8.0765989999999999</v>
          </cell>
          <cell r="AJ9">
            <v>5.1698659999999999</v>
          </cell>
          <cell r="AK9">
            <v>3.5</v>
          </cell>
          <cell r="AL9">
            <v>14.623067000000001</v>
          </cell>
          <cell r="AM9">
            <v>7.9141579999999996</v>
          </cell>
          <cell r="AN9">
            <v>5</v>
          </cell>
          <cell r="AO9">
            <v>4.1403879999999997</v>
          </cell>
          <cell r="AP9">
            <v>11.883622000000001</v>
          </cell>
          <cell r="AQ9">
            <v>5.3730849999999997</v>
          </cell>
          <cell r="AS9">
            <v>0</v>
          </cell>
          <cell r="AT9">
            <v>21.275421999999999</v>
          </cell>
          <cell r="AU9">
            <v>22.212337999999999</v>
          </cell>
          <cell r="AV9">
            <v>9.9</v>
          </cell>
          <cell r="AW9">
            <v>11.299707</v>
          </cell>
          <cell r="AX9">
            <v>22.132417</v>
          </cell>
          <cell r="AY9">
            <v>15.240951000000001</v>
          </cell>
          <cell r="AZ9">
            <v>15.331457</v>
          </cell>
          <cell r="BB9">
            <v>17.444821000000001</v>
          </cell>
          <cell r="BC9">
            <v>6.5125099999999998</v>
          </cell>
          <cell r="BD9">
            <v>3.975568</v>
          </cell>
          <cell r="BE9">
            <v>3.965268</v>
          </cell>
          <cell r="BF9">
            <v>1.3574660000000001</v>
          </cell>
          <cell r="BG9">
            <v>3.3336169999999998</v>
          </cell>
          <cell r="BH9">
            <v>8.0825870000000002</v>
          </cell>
          <cell r="BI9">
            <v>6.9475569999999998</v>
          </cell>
          <cell r="BJ9">
            <v>4.0495340000000004</v>
          </cell>
          <cell r="BL9">
            <v>2.7488610000000002</v>
          </cell>
          <cell r="BM9">
            <v>4.103853</v>
          </cell>
          <cell r="BN9">
            <v>5.8889170000000002</v>
          </cell>
          <cell r="BO9">
            <v>1.8524959999999999</v>
          </cell>
          <cell r="BP9">
            <v>1.171565</v>
          </cell>
          <cell r="BT9">
            <v>1.8058270000000001</v>
          </cell>
          <cell r="BW9">
            <v>24.479541999999999</v>
          </cell>
          <cell r="BX9">
            <v>8.6677219999999995</v>
          </cell>
          <cell r="BY9">
            <v>3.9864350000000002</v>
          </cell>
          <cell r="BZ9">
            <v>2.6358290000000002</v>
          </cell>
          <cell r="CA9">
            <v>3.8156129999999999</v>
          </cell>
          <cell r="CB9">
            <v>2.8974799999999998</v>
          </cell>
          <cell r="CD9">
            <v>2.0093169999999998</v>
          </cell>
          <cell r="CE9">
            <v>2.0093169999999998</v>
          </cell>
          <cell r="CF9">
            <v>2.8750369999999998</v>
          </cell>
          <cell r="CG9">
            <v>1.489492</v>
          </cell>
          <cell r="CH9">
            <v>1.1740839999999999</v>
          </cell>
          <cell r="CI9">
            <v>2.3323589999999998</v>
          </cell>
          <cell r="CJ9">
            <v>1.43858</v>
          </cell>
          <cell r="CK9">
            <v>6.4352809999999998</v>
          </cell>
          <cell r="CL9">
            <v>3.9114249999999999</v>
          </cell>
          <cell r="CM9">
            <v>1.620117</v>
          </cell>
          <cell r="CN9">
            <v>5.1792879999999997</v>
          </cell>
          <cell r="CO9">
            <v>3.989131</v>
          </cell>
          <cell r="CP9">
            <v>1.433832</v>
          </cell>
          <cell r="CQ9">
            <v>2.6198649999999999</v>
          </cell>
          <cell r="CR9">
            <v>9.9090240000000005</v>
          </cell>
          <cell r="CS9">
            <v>3.5808740000000001</v>
          </cell>
          <cell r="CU9">
            <v>21.692342</v>
          </cell>
          <cell r="CV9">
            <v>9.8860189999999992</v>
          </cell>
          <cell r="CW9">
            <v>14.394600000000001</v>
          </cell>
          <cell r="CX9">
            <v>5.426412</v>
          </cell>
          <cell r="CY9">
            <v>8.6148009999999999</v>
          </cell>
          <cell r="CZ9">
            <v>6.7611809999999997</v>
          </cell>
          <cell r="DA9">
            <v>8.8226379999999995</v>
          </cell>
          <cell r="DB9">
            <v>9.6563339999999993</v>
          </cell>
          <cell r="DD9">
            <v>8.2711450000000006</v>
          </cell>
          <cell r="DE9">
            <v>6.462885</v>
          </cell>
          <cell r="DH9">
            <v>5747.271854781</v>
          </cell>
          <cell r="DI9">
            <v>23543.787593376001</v>
          </cell>
          <cell r="DJ9">
            <v>468.29356080100001</v>
          </cell>
          <cell r="DK9">
            <v>1642.0866968990001</v>
          </cell>
          <cell r="DL9">
            <v>709.69459835099997</v>
          </cell>
          <cell r="DM9">
            <v>2145.3488838109997</v>
          </cell>
          <cell r="DN9">
            <v>317.172871407</v>
          </cell>
          <cell r="DO9">
            <v>1698.890671077</v>
          </cell>
          <cell r="DP9">
            <v>164.70549304900001</v>
          </cell>
          <cell r="DQ9">
            <v>917.74639000000002</v>
          </cell>
          <cell r="DR9">
            <v>546.43951648899997</v>
          </cell>
          <cell r="DS9">
            <v>826.45605823100004</v>
          </cell>
          <cell r="DT9">
            <v>90.576838647000002</v>
          </cell>
          <cell r="DU9">
            <v>489.24720615500001</v>
          </cell>
          <cell r="DV9">
            <v>124.264902854</v>
          </cell>
          <cell r="DW9">
            <v>720.592725546</v>
          </cell>
          <cell r="DX9">
            <v>52.927658670999996</v>
          </cell>
          <cell r="DY9">
            <v>677.11626515099999</v>
          </cell>
          <cell r="DZ9">
            <v>33.390157813999998</v>
          </cell>
          <cell r="EA9">
            <v>139.404241541</v>
          </cell>
          <cell r="EB9">
            <v>116.985416241</v>
          </cell>
          <cell r="EC9">
            <v>501.00341721300003</v>
          </cell>
          <cell r="ED9">
            <v>166.29206276400001</v>
          </cell>
          <cell r="EE9">
            <v>633.87960875800002</v>
          </cell>
          <cell r="EF9">
            <v>19.849755000000002</v>
          </cell>
          <cell r="EG9">
            <v>143.86649180000001</v>
          </cell>
          <cell r="EH9">
            <v>27.976711420000001</v>
          </cell>
          <cell r="EI9">
            <v>252.17656879500001</v>
          </cell>
          <cell r="EJ9">
            <v>1105.0713349959999</v>
          </cell>
          <cell r="EK9">
            <v>2608.8013486930004</v>
          </cell>
          <cell r="EL9">
            <v>36.225214553999997</v>
          </cell>
          <cell r="EM9">
            <v>148.59193910700003</v>
          </cell>
          <cell r="EN9">
            <v>15.566094510999999</v>
          </cell>
          <cell r="EO9">
            <v>170.23778574900001</v>
          </cell>
          <cell r="EP9">
            <v>236.32986424500001</v>
          </cell>
          <cell r="EQ9">
            <v>203.80423727300001</v>
          </cell>
          <cell r="ER9">
            <v>48.624063449000005</v>
          </cell>
          <cell r="ES9">
            <v>358.28758853700003</v>
          </cell>
          <cell r="ET9">
            <v>268.274732228</v>
          </cell>
          <cell r="EU9">
            <v>2346.0200199320002</v>
          </cell>
          <cell r="EV9">
            <v>114.99764897300001</v>
          </cell>
          <cell r="EW9">
            <v>440.711381104</v>
          </cell>
          <cell r="EX9">
            <v>110.31907316099999</v>
          </cell>
          <cell r="EY9">
            <v>432.72689668100003</v>
          </cell>
        </row>
        <row r="10">
          <cell r="A10">
            <v>46082</v>
          </cell>
          <cell r="B10">
            <v>6.2296560000000003</v>
          </cell>
          <cell r="C10">
            <v>5.697241</v>
          </cell>
          <cell r="D10">
            <v>1.4953270000000001</v>
          </cell>
          <cell r="E10">
            <v>5.6913600000000004</v>
          </cell>
          <cell r="F10">
            <v>0</v>
          </cell>
          <cell r="G10">
            <v>0</v>
          </cell>
          <cell r="H10">
            <v>7.1590879999999997</v>
          </cell>
          <cell r="J10">
            <v>5.1765759999999998</v>
          </cell>
          <cell r="K10">
            <v>7.8262270000000003</v>
          </cell>
          <cell r="L10">
            <v>7.9</v>
          </cell>
          <cell r="M10">
            <v>2.936909</v>
          </cell>
          <cell r="N10">
            <v>2.2075589999999998</v>
          </cell>
          <cell r="R10">
            <v>0</v>
          </cell>
          <cell r="U10">
            <v>40.632997000000003</v>
          </cell>
          <cell r="V10">
            <v>18.413397</v>
          </cell>
          <cell r="W10">
            <v>4.95</v>
          </cell>
          <cell r="X10">
            <v>4.9669629999999998</v>
          </cell>
          <cell r="Y10">
            <v>4.1452669999999996</v>
          </cell>
          <cell r="Z10">
            <v>5.95</v>
          </cell>
          <cell r="AB10">
            <v>5.5</v>
          </cell>
          <cell r="AC10">
            <v>5.5</v>
          </cell>
          <cell r="AD10">
            <v>6.95</v>
          </cell>
          <cell r="AE10">
            <v>2.8389669999999998</v>
          </cell>
          <cell r="AF10">
            <v>1.7518739999999999</v>
          </cell>
          <cell r="AG10">
            <v>5.95</v>
          </cell>
          <cell r="AH10">
            <v>2.5995490000000001</v>
          </cell>
          <cell r="AI10">
            <v>8.0805349999999994</v>
          </cell>
          <cell r="AJ10">
            <v>5.1740469999999998</v>
          </cell>
          <cell r="AK10">
            <v>2.723182</v>
          </cell>
          <cell r="AL10">
            <v>17.133932999999999</v>
          </cell>
          <cell r="AM10">
            <v>8.0747640000000001</v>
          </cell>
          <cell r="AN10">
            <v>5</v>
          </cell>
          <cell r="AO10">
            <v>4.1462969999999997</v>
          </cell>
          <cell r="AP10">
            <v>0</v>
          </cell>
          <cell r="AQ10">
            <v>5.386215</v>
          </cell>
          <cell r="AS10">
            <v>0</v>
          </cell>
          <cell r="AT10">
            <v>23.688397999999999</v>
          </cell>
          <cell r="AU10">
            <v>27.194503000000001</v>
          </cell>
          <cell r="AV10">
            <v>9.9</v>
          </cell>
          <cell r="AW10">
            <v>9.1247950000000007</v>
          </cell>
          <cell r="AX10">
            <v>19.278592</v>
          </cell>
          <cell r="AY10">
            <v>14.890243999999999</v>
          </cell>
          <cell r="AZ10">
            <v>15.331493</v>
          </cell>
          <cell r="BB10">
            <v>17.457498000000001</v>
          </cell>
          <cell r="BC10">
            <v>6.5104050000000004</v>
          </cell>
          <cell r="BD10">
            <v>3.7061609999999998</v>
          </cell>
          <cell r="BE10">
            <v>3.9448569999999998</v>
          </cell>
          <cell r="BF10">
            <v>1.3479509999999999</v>
          </cell>
          <cell r="BG10">
            <v>2.3672970000000002</v>
          </cell>
          <cell r="BH10">
            <v>6.3642010000000004</v>
          </cell>
          <cell r="BI10">
            <v>7.7809920000000004</v>
          </cell>
          <cell r="BJ10">
            <v>4.0427010000000001</v>
          </cell>
          <cell r="BL10">
            <v>3.4052380000000002</v>
          </cell>
          <cell r="BM10">
            <v>4.1416829999999996</v>
          </cell>
          <cell r="BN10">
            <v>5.9253010000000002</v>
          </cell>
          <cell r="BO10">
            <v>1.679467</v>
          </cell>
          <cell r="BP10">
            <v>1.160995</v>
          </cell>
          <cell r="BT10">
            <v>1.7468079999999999</v>
          </cell>
          <cell r="BW10">
            <v>24.957737000000002</v>
          </cell>
          <cell r="BX10">
            <v>7.4389310000000002</v>
          </cell>
          <cell r="BY10">
            <v>3.9981789999999999</v>
          </cell>
          <cell r="BZ10">
            <v>2.1470210000000001</v>
          </cell>
          <cell r="CA10">
            <v>2.521782</v>
          </cell>
          <cell r="CB10">
            <v>2.6738689999999998</v>
          </cell>
          <cell r="CD10">
            <v>2.009522</v>
          </cell>
          <cell r="CE10">
            <v>2.009522</v>
          </cell>
          <cell r="CF10">
            <v>2.8665500000000002</v>
          </cell>
          <cell r="CG10">
            <v>1.489552</v>
          </cell>
          <cell r="CH10">
            <v>0.77205999999999997</v>
          </cell>
          <cell r="CI10">
            <v>2.3331019999999998</v>
          </cell>
          <cell r="CJ10">
            <v>1.517854</v>
          </cell>
          <cell r="CK10">
            <v>6.9162879999999998</v>
          </cell>
          <cell r="CL10">
            <v>3.9320919999999999</v>
          </cell>
          <cell r="CM10">
            <v>0.84553900000000004</v>
          </cell>
          <cell r="CN10">
            <v>5.1792879999999997</v>
          </cell>
          <cell r="CO10">
            <v>4.3126429999999996</v>
          </cell>
          <cell r="CP10">
            <v>1.4735499999999999</v>
          </cell>
          <cell r="CQ10">
            <v>2.1899579999999998</v>
          </cell>
          <cell r="CR10">
            <v>9.8679880000000004</v>
          </cell>
          <cell r="CS10">
            <v>3.536543</v>
          </cell>
          <cell r="CU10">
            <v>0</v>
          </cell>
          <cell r="CV10">
            <v>10.358432000000001</v>
          </cell>
          <cell r="CW10">
            <v>9.7782879999999999</v>
          </cell>
          <cell r="CX10">
            <v>5.8351810000000004</v>
          </cell>
          <cell r="CY10">
            <v>6.2346899999999996</v>
          </cell>
          <cell r="CZ10">
            <v>6.1777620000000004</v>
          </cell>
          <cell r="DA10">
            <v>8.8396869999999996</v>
          </cell>
          <cell r="DB10">
            <v>9.6703250000000001</v>
          </cell>
          <cell r="DD10">
            <v>8.2176760000000009</v>
          </cell>
          <cell r="DE10">
            <v>6.454237</v>
          </cell>
          <cell r="DH10">
            <v>7432.1936371799993</v>
          </cell>
          <cell r="DI10">
            <v>28885.959696004003</v>
          </cell>
          <cell r="DJ10">
            <v>514.625772471</v>
          </cell>
          <cell r="DK10">
            <v>2051.985795524</v>
          </cell>
          <cell r="DL10">
            <v>934.85897256599992</v>
          </cell>
          <cell r="DM10">
            <v>2421.7856163440001</v>
          </cell>
          <cell r="DN10">
            <v>462.28353387099997</v>
          </cell>
          <cell r="DO10">
            <v>1715.9816024090001</v>
          </cell>
          <cell r="DP10">
            <v>175.10071896599999</v>
          </cell>
          <cell r="DQ10">
            <v>1102.6314609999999</v>
          </cell>
          <cell r="DR10">
            <v>613.97745099799999</v>
          </cell>
          <cell r="DS10">
            <v>1017.14236458</v>
          </cell>
          <cell r="DT10">
            <v>173.90697991100001</v>
          </cell>
          <cell r="DU10">
            <v>733.67272558100001</v>
          </cell>
          <cell r="DV10">
            <v>185.76219398700002</v>
          </cell>
          <cell r="DW10">
            <v>846.34292942299999</v>
          </cell>
          <cell r="DX10">
            <v>35.192724520000006</v>
          </cell>
          <cell r="DY10">
            <v>654.32608368699994</v>
          </cell>
          <cell r="DZ10">
            <v>58.390433085000005</v>
          </cell>
          <cell r="EA10">
            <v>208.44311982299999</v>
          </cell>
          <cell r="EB10">
            <v>201.42197658800001</v>
          </cell>
          <cell r="EC10">
            <v>695.42280740299998</v>
          </cell>
          <cell r="ED10">
            <v>272.799245767</v>
          </cell>
          <cell r="EE10">
            <v>1078.70535118</v>
          </cell>
          <cell r="EF10">
            <v>34.865076078000001</v>
          </cell>
          <cell r="EG10">
            <v>235.1312198</v>
          </cell>
          <cell r="EH10">
            <v>32.177797894000001</v>
          </cell>
          <cell r="EI10">
            <v>362.27972883899997</v>
          </cell>
          <cell r="EJ10">
            <v>1414.8379030820001</v>
          </cell>
          <cell r="EK10">
            <v>3418.0594450050003</v>
          </cell>
          <cell r="EL10">
            <v>59.071291436000003</v>
          </cell>
          <cell r="EM10">
            <v>254.38964381300002</v>
          </cell>
          <cell r="EN10">
            <v>11.059852373</v>
          </cell>
          <cell r="EO10">
            <v>131.604513156</v>
          </cell>
          <cell r="EP10">
            <v>364.28601446900007</v>
          </cell>
          <cell r="EQ10">
            <v>280.80249409100003</v>
          </cell>
          <cell r="ER10">
            <v>80.640975568000002</v>
          </cell>
          <cell r="ES10">
            <v>500.27215147999999</v>
          </cell>
          <cell r="ET10">
            <v>405.60586291199996</v>
          </cell>
          <cell r="EU10">
            <v>2877.8885138360001</v>
          </cell>
          <cell r="EV10">
            <v>173.06008059300001</v>
          </cell>
          <cell r="EW10">
            <v>600.78646855500006</v>
          </cell>
          <cell r="EX10">
            <v>163.53124251599999</v>
          </cell>
          <cell r="EY10">
            <v>690.48537614199995</v>
          </cell>
        </row>
        <row r="11">
          <cell r="A11">
            <v>46054</v>
          </cell>
          <cell r="B11">
            <v>6.1462539999999999</v>
          </cell>
          <cell r="C11">
            <v>6.410304</v>
          </cell>
          <cell r="D11">
            <v>1.5702389999999999</v>
          </cell>
          <cell r="E11">
            <v>5.5602099999999997</v>
          </cell>
          <cell r="F11">
            <v>0</v>
          </cell>
          <cell r="G11">
            <v>0</v>
          </cell>
          <cell r="H11">
            <v>6.8126930000000003</v>
          </cell>
          <cell r="J11">
            <v>5.3810560000000001</v>
          </cell>
          <cell r="K11">
            <v>7.7100939999999998</v>
          </cell>
          <cell r="L11">
            <v>7.9</v>
          </cell>
          <cell r="M11">
            <v>2.8668360000000002</v>
          </cell>
          <cell r="N11">
            <v>2.1952609999999999</v>
          </cell>
          <cell r="R11">
            <v>0</v>
          </cell>
          <cell r="U11">
            <v>40.349327000000002</v>
          </cell>
          <cell r="V11">
            <v>15.529063000000001</v>
          </cell>
          <cell r="W11">
            <v>4.95</v>
          </cell>
          <cell r="X11">
            <v>5.0100569999999998</v>
          </cell>
          <cell r="Y11">
            <v>4.1254280000000003</v>
          </cell>
          <cell r="Z11">
            <v>6.0107609999999996</v>
          </cell>
          <cell r="AB11">
            <v>5.5</v>
          </cell>
          <cell r="AC11">
            <v>5.5</v>
          </cell>
          <cell r="AD11">
            <v>6.95</v>
          </cell>
          <cell r="AE11">
            <v>2.83866</v>
          </cell>
          <cell r="AF11">
            <v>1.7488649999999999</v>
          </cell>
          <cell r="AG11">
            <v>5.95</v>
          </cell>
          <cell r="AH11">
            <v>0</v>
          </cell>
          <cell r="AI11">
            <v>8.0800269999999994</v>
          </cell>
          <cell r="AJ11">
            <v>5.1706050000000001</v>
          </cell>
          <cell r="AK11">
            <v>2.2578610000000001</v>
          </cell>
          <cell r="AL11">
            <v>18.088977</v>
          </cell>
          <cell r="AM11">
            <v>8.0889950000000006</v>
          </cell>
          <cell r="AN11">
            <v>4.9999989999999999</v>
          </cell>
          <cell r="AO11">
            <v>3.9556070000000001</v>
          </cell>
          <cell r="AP11">
            <v>0</v>
          </cell>
          <cell r="AQ11">
            <v>5.3776060000000001</v>
          </cell>
          <cell r="AS11">
            <v>0</v>
          </cell>
          <cell r="AT11">
            <v>25.931145000000001</v>
          </cell>
          <cell r="AU11">
            <v>0</v>
          </cell>
          <cell r="AV11">
            <v>9.9</v>
          </cell>
          <cell r="AW11">
            <v>8.3978420000000007</v>
          </cell>
          <cell r="AX11">
            <v>15.782536</v>
          </cell>
          <cell r="AY11">
            <v>15.411187</v>
          </cell>
          <cell r="AZ11">
            <v>15.331464</v>
          </cell>
          <cell r="BB11">
            <v>17.425452</v>
          </cell>
          <cell r="BC11">
            <v>6.5121370000000001</v>
          </cell>
          <cell r="BD11">
            <v>3.5325510000000002</v>
          </cell>
          <cell r="BE11">
            <v>3.5577510000000001</v>
          </cell>
          <cell r="BF11">
            <v>1.355969</v>
          </cell>
          <cell r="BG11">
            <v>2.272262</v>
          </cell>
          <cell r="BH11">
            <v>6.6686350000000001</v>
          </cell>
          <cell r="BI11">
            <v>7.6991940000000003</v>
          </cell>
          <cell r="BJ11">
            <v>4.1568529999999999</v>
          </cell>
          <cell r="BL11">
            <v>4.194979</v>
          </cell>
          <cell r="BM11">
            <v>3.9876909999999999</v>
          </cell>
          <cell r="BN11">
            <v>5.7825420000000003</v>
          </cell>
          <cell r="BO11">
            <v>1.6195120000000001</v>
          </cell>
          <cell r="BP11">
            <v>1.2002459999999999</v>
          </cell>
          <cell r="BT11">
            <v>1.5665709999999999</v>
          </cell>
          <cell r="BW11">
            <v>25.488629</v>
          </cell>
          <cell r="BX11">
            <v>7.4411529999999999</v>
          </cell>
          <cell r="BY11">
            <v>4.0131550000000002</v>
          </cell>
          <cell r="BZ11">
            <v>2.0573109999999999</v>
          </cell>
          <cell r="CA11">
            <v>2.8659340000000002</v>
          </cell>
          <cell r="CB11">
            <v>2.521919</v>
          </cell>
          <cell r="CD11">
            <v>2.0095429999999999</v>
          </cell>
          <cell r="CE11">
            <v>2.0095429999999999</v>
          </cell>
          <cell r="CF11">
            <v>2.8638430000000001</v>
          </cell>
          <cell r="CG11">
            <v>1.4290309999999999</v>
          </cell>
          <cell r="CH11">
            <v>0.75883500000000004</v>
          </cell>
          <cell r="CI11">
            <v>2.33005</v>
          </cell>
          <cell r="CJ11">
            <v>1.5259529999999999</v>
          </cell>
          <cell r="CK11">
            <v>5.669556</v>
          </cell>
          <cell r="CL11">
            <v>3.9697809999999998</v>
          </cell>
          <cell r="CM11">
            <v>0.72497999999999996</v>
          </cell>
          <cell r="CN11">
            <v>5.0995419999999996</v>
          </cell>
          <cell r="CO11">
            <v>4.3130290000000002</v>
          </cell>
          <cell r="CP11">
            <v>1.4494610000000001</v>
          </cell>
          <cell r="CQ11">
            <v>2.1269179999999999</v>
          </cell>
          <cell r="CR11">
            <v>0</v>
          </cell>
          <cell r="CS11">
            <v>3.4323130000000002</v>
          </cell>
          <cell r="CU11">
            <v>0</v>
          </cell>
          <cell r="CV11">
            <v>10.279374000000001</v>
          </cell>
          <cell r="CW11">
            <v>9.5601559999999992</v>
          </cell>
          <cell r="CX11">
            <v>5.8390829999999996</v>
          </cell>
          <cell r="CY11">
            <v>5.8418960000000002</v>
          </cell>
          <cell r="CZ11">
            <v>4.8144780000000003</v>
          </cell>
          <cell r="DA11">
            <v>8.8379250000000003</v>
          </cell>
          <cell r="DB11">
            <v>9.668984</v>
          </cell>
          <cell r="DD11">
            <v>8.1618119999999994</v>
          </cell>
          <cell r="DE11">
            <v>6.4533480000000001</v>
          </cell>
          <cell r="DH11">
            <v>5722.6688530540005</v>
          </cell>
          <cell r="DI11">
            <v>22423.979013691001</v>
          </cell>
          <cell r="DJ11">
            <v>393.626795491</v>
          </cell>
          <cell r="DK11">
            <v>1496.945244493</v>
          </cell>
          <cell r="DL11">
            <v>590.89456456400001</v>
          </cell>
          <cell r="DM11">
            <v>1628.297295047</v>
          </cell>
          <cell r="DN11">
            <v>303.958340131</v>
          </cell>
          <cell r="DO11">
            <v>1376.875177265</v>
          </cell>
          <cell r="DP11">
            <v>114.368688539</v>
          </cell>
          <cell r="DQ11">
            <v>752.70286600000009</v>
          </cell>
          <cell r="DR11">
            <v>407.83100271199999</v>
          </cell>
          <cell r="DS11">
            <v>741.94267712999999</v>
          </cell>
          <cell r="DT11">
            <v>148.17625493400001</v>
          </cell>
          <cell r="DU11">
            <v>670.85450542399997</v>
          </cell>
          <cell r="DV11">
            <v>136.223380048</v>
          </cell>
          <cell r="DW11">
            <v>605.18852998099999</v>
          </cell>
          <cell r="DX11">
            <v>29.433528772000003</v>
          </cell>
          <cell r="DY11">
            <v>487.23888743600003</v>
          </cell>
          <cell r="DZ11">
            <v>46.627464152999998</v>
          </cell>
          <cell r="EA11">
            <v>173.72450224900001</v>
          </cell>
          <cell r="EB11">
            <v>138.568149788</v>
          </cell>
          <cell r="EC11">
            <v>703.50795915000003</v>
          </cell>
          <cell r="ED11">
            <v>252.17861734299998</v>
          </cell>
          <cell r="EE11">
            <v>804.93213363799998</v>
          </cell>
          <cell r="EF11">
            <v>36.561623660999999</v>
          </cell>
          <cell r="EG11">
            <v>214.53048699999999</v>
          </cell>
          <cell r="EH11">
            <v>33.348075782999999</v>
          </cell>
          <cell r="EI11">
            <v>266.79136668500001</v>
          </cell>
          <cell r="EJ11">
            <v>1175.1160264520001</v>
          </cell>
          <cell r="EK11">
            <v>2924.049804964</v>
          </cell>
          <cell r="EL11">
            <v>65.301360869999996</v>
          </cell>
          <cell r="EM11">
            <v>244.00581939600002</v>
          </cell>
          <cell r="EN11">
            <v>2.1855260510000001</v>
          </cell>
          <cell r="EO11">
            <v>69.222693473999996</v>
          </cell>
          <cell r="EP11">
            <v>314.76752797400002</v>
          </cell>
          <cell r="EQ11">
            <v>251.469226803</v>
          </cell>
          <cell r="ER11">
            <v>81.106649820000001</v>
          </cell>
          <cell r="ES11">
            <v>514.33439260800003</v>
          </cell>
          <cell r="ET11">
            <v>294.27749754800004</v>
          </cell>
          <cell r="EU11">
            <v>2288.7683475130002</v>
          </cell>
          <cell r="EV11">
            <v>140.090918026</v>
          </cell>
          <cell r="EW11">
            <v>495.3880992</v>
          </cell>
          <cell r="EX11">
            <v>158.51153790399999</v>
          </cell>
          <cell r="EY11">
            <v>557.18909967499997</v>
          </cell>
        </row>
        <row r="12">
          <cell r="A12">
            <v>46023</v>
          </cell>
          <cell r="B12">
            <v>5.8125499999999999</v>
          </cell>
          <cell r="C12">
            <v>6.1470840000000004</v>
          </cell>
          <cell r="D12">
            <v>1.4272860000000001</v>
          </cell>
          <cell r="E12">
            <v>5.6471280000000004</v>
          </cell>
          <cell r="F12">
            <v>0</v>
          </cell>
          <cell r="G12">
            <v>0</v>
          </cell>
          <cell r="H12">
            <v>6.6598680000000003</v>
          </cell>
          <cell r="J12">
            <v>4.4356499999999999</v>
          </cell>
          <cell r="K12">
            <v>7.9</v>
          </cell>
          <cell r="L12">
            <v>7.9</v>
          </cell>
          <cell r="M12">
            <v>0</v>
          </cell>
          <cell r="N12">
            <v>2.2059790000000001</v>
          </cell>
          <cell r="R12">
            <v>0</v>
          </cell>
          <cell r="U12">
            <v>41.231552000000001</v>
          </cell>
          <cell r="V12">
            <v>16.367474999999999</v>
          </cell>
          <cell r="W12">
            <v>4.95</v>
          </cell>
          <cell r="X12">
            <v>5.0227880000000003</v>
          </cell>
          <cell r="Y12">
            <v>3.822416</v>
          </cell>
          <cell r="Z12">
            <v>6.9672510000000001</v>
          </cell>
          <cell r="AB12">
            <v>5.1937709999999999</v>
          </cell>
          <cell r="AC12">
            <v>5.1937709999999999</v>
          </cell>
          <cell r="AD12">
            <v>6.95</v>
          </cell>
          <cell r="AE12">
            <v>2.9521329999999999</v>
          </cell>
          <cell r="AF12">
            <v>1.7631129999999999</v>
          </cell>
          <cell r="AG12">
            <v>5.95</v>
          </cell>
          <cell r="AH12">
            <v>0</v>
          </cell>
          <cell r="AI12">
            <v>8.0790369999999996</v>
          </cell>
          <cell r="AJ12">
            <v>5.1709319999999996</v>
          </cell>
          <cell r="AK12">
            <v>0</v>
          </cell>
          <cell r="AL12">
            <v>18.128776999999999</v>
          </cell>
          <cell r="AM12">
            <v>8.2912680000000005</v>
          </cell>
          <cell r="AN12">
            <v>5</v>
          </cell>
          <cell r="AO12">
            <v>4.1510860000000003</v>
          </cell>
          <cell r="AP12">
            <v>0</v>
          </cell>
          <cell r="AQ12">
            <v>5.7377479999999998</v>
          </cell>
          <cell r="AS12">
            <v>0</v>
          </cell>
          <cell r="AT12">
            <v>0</v>
          </cell>
          <cell r="AU12">
            <v>0</v>
          </cell>
          <cell r="AV12">
            <v>9.9</v>
          </cell>
          <cell r="AW12">
            <v>8.2736070000000002</v>
          </cell>
          <cell r="AX12">
            <v>15.648998000000001</v>
          </cell>
          <cell r="AY12">
            <v>15.267859</v>
          </cell>
          <cell r="AZ12">
            <v>15.331466000000001</v>
          </cell>
          <cell r="BB12">
            <v>17.428498999999999</v>
          </cell>
          <cell r="BC12">
            <v>6.5119730000000002</v>
          </cell>
          <cell r="BD12">
            <v>3.4425490000000001</v>
          </cell>
          <cell r="BE12">
            <v>3.3340890000000001</v>
          </cell>
          <cell r="BF12">
            <v>1.339334</v>
          </cell>
          <cell r="BG12">
            <v>2.280319</v>
          </cell>
          <cell r="BH12">
            <v>6.1780530000000002</v>
          </cell>
          <cell r="BI12">
            <v>7.4860670000000002</v>
          </cell>
          <cell r="BJ12">
            <v>4.0849339999999996</v>
          </cell>
          <cell r="BL12">
            <v>3.2968700000000002</v>
          </cell>
          <cell r="BM12">
            <v>4.0379149999999999</v>
          </cell>
          <cell r="BN12">
            <v>5.9003310000000004</v>
          </cell>
          <cell r="BO12">
            <v>1.6195120000000001</v>
          </cell>
          <cell r="BP12">
            <v>1.1876850000000001</v>
          </cell>
          <cell r="BT12">
            <v>1.552125</v>
          </cell>
          <cell r="BW12">
            <v>25.594435000000001</v>
          </cell>
          <cell r="BX12">
            <v>7.5024329999999999</v>
          </cell>
          <cell r="BY12">
            <v>4.0129339999999996</v>
          </cell>
          <cell r="BZ12">
            <v>2.1859579999999998</v>
          </cell>
          <cell r="CA12">
            <v>2.7003029999999999</v>
          </cell>
          <cell r="CB12">
            <v>2.6116579999999998</v>
          </cell>
          <cell r="CD12">
            <v>1.9252720000000001</v>
          </cell>
          <cell r="CE12">
            <v>1.9252720000000001</v>
          </cell>
          <cell r="CF12">
            <v>2.8591470000000001</v>
          </cell>
          <cell r="CG12">
            <v>1.4196150000000001</v>
          </cell>
          <cell r="CH12">
            <v>0.76932299999999998</v>
          </cell>
          <cell r="CI12">
            <v>2.3291789999999999</v>
          </cell>
          <cell r="CJ12">
            <v>1.574171</v>
          </cell>
          <cell r="CK12">
            <v>5.6461389999999998</v>
          </cell>
          <cell r="CL12">
            <v>3.9696150000000001</v>
          </cell>
          <cell r="CM12">
            <v>0.72492400000000001</v>
          </cell>
          <cell r="CN12">
            <v>5.1792879999999997</v>
          </cell>
          <cell r="CO12">
            <v>4.3126090000000001</v>
          </cell>
          <cell r="CP12">
            <v>1.4315530000000001</v>
          </cell>
          <cell r="CQ12">
            <v>2.085102</v>
          </cell>
          <cell r="CR12">
            <v>0</v>
          </cell>
          <cell r="CS12">
            <v>3.6499600000000001</v>
          </cell>
          <cell r="CU12">
            <v>0</v>
          </cell>
          <cell r="CV12">
            <v>0</v>
          </cell>
          <cell r="CW12">
            <v>0</v>
          </cell>
          <cell r="CX12">
            <v>5.5381119999999999</v>
          </cell>
          <cell r="CY12">
            <v>5.8617309999999998</v>
          </cell>
          <cell r="CZ12">
            <v>4.802098</v>
          </cell>
          <cell r="DA12">
            <v>8.8396869999999996</v>
          </cell>
          <cell r="DB12">
            <v>9.6703250000000001</v>
          </cell>
          <cell r="DD12">
            <v>8.1781579999999998</v>
          </cell>
          <cell r="DE12">
            <v>6.454237</v>
          </cell>
          <cell r="DH12">
            <v>5752.6447822390001</v>
          </cell>
          <cell r="DI12">
            <v>22722.680751280004</v>
          </cell>
          <cell r="DJ12">
            <v>375.99856874400001</v>
          </cell>
          <cell r="DK12">
            <v>1453.7489834769999</v>
          </cell>
          <cell r="DL12">
            <v>549.237653045</v>
          </cell>
          <cell r="DM12">
            <v>1681.1394676719999</v>
          </cell>
          <cell r="DN12">
            <v>362.91368256100003</v>
          </cell>
          <cell r="DO12">
            <v>1233.4258093000001</v>
          </cell>
          <cell r="DP12">
            <v>116.203634691</v>
          </cell>
          <cell r="DQ12">
            <v>760.2320383</v>
          </cell>
          <cell r="DR12">
            <v>397.51871186900001</v>
          </cell>
          <cell r="DS12">
            <v>764.688885379</v>
          </cell>
          <cell r="DT12">
            <v>129.37844020700001</v>
          </cell>
          <cell r="DU12">
            <v>671.36487053300004</v>
          </cell>
          <cell r="DV12">
            <v>147.909873586</v>
          </cell>
          <cell r="DW12">
            <v>575.73279499299997</v>
          </cell>
          <cell r="DX12">
            <v>26.478942711000002</v>
          </cell>
          <cell r="DY12">
            <v>480.95238672100004</v>
          </cell>
          <cell r="DZ12">
            <v>54.439885451000002</v>
          </cell>
          <cell r="EA12">
            <v>176.78295945600001</v>
          </cell>
          <cell r="EB12">
            <v>165.08961073399999</v>
          </cell>
          <cell r="EC12">
            <v>691.37074454900005</v>
          </cell>
          <cell r="ED12">
            <v>270.94062420100005</v>
          </cell>
          <cell r="EE12">
            <v>877.11407064699995</v>
          </cell>
          <cell r="EF12">
            <v>47.952207061999999</v>
          </cell>
          <cell r="EG12">
            <v>211.15632099999999</v>
          </cell>
          <cell r="EH12">
            <v>33.917482268000001</v>
          </cell>
          <cell r="EI12">
            <v>295.06951521799999</v>
          </cell>
          <cell r="EJ12">
            <v>1233.7733124230001</v>
          </cell>
          <cell r="EK12">
            <v>2839.5131209840001</v>
          </cell>
          <cell r="EL12">
            <v>62.195000477000001</v>
          </cell>
          <cell r="EM12">
            <v>271.86112624600003</v>
          </cell>
          <cell r="EN12">
            <v>0.59230131500000005</v>
          </cell>
          <cell r="EO12">
            <v>60.358032523000006</v>
          </cell>
          <cell r="EP12">
            <v>272.90460719499998</v>
          </cell>
          <cell r="EQ12">
            <v>249.86164695200003</v>
          </cell>
          <cell r="ER12">
            <v>78.313730047999996</v>
          </cell>
          <cell r="ES12">
            <v>557.72386449800001</v>
          </cell>
          <cell r="ET12">
            <v>280.31319413199998</v>
          </cell>
          <cell r="EU12">
            <v>2340.9394471709998</v>
          </cell>
          <cell r="EV12">
            <v>154.545671787</v>
          </cell>
          <cell r="EW12">
            <v>513.35117334400002</v>
          </cell>
          <cell r="EX12">
            <v>138.567038994</v>
          </cell>
          <cell r="EY12">
            <v>608.98224902999993</v>
          </cell>
        </row>
        <row r="13">
          <cell r="A13">
            <v>45992</v>
          </cell>
          <cell r="B13">
            <v>5.1246879999999999</v>
          </cell>
          <cell r="C13">
            <v>6.3808410000000002</v>
          </cell>
          <cell r="D13">
            <v>1.382431</v>
          </cell>
          <cell r="E13">
            <v>5.587904</v>
          </cell>
          <cell r="F13">
            <v>0</v>
          </cell>
          <cell r="G13">
            <v>0</v>
          </cell>
          <cell r="H13">
            <v>6.8867589999999996</v>
          </cell>
          <cell r="J13">
            <v>4.0713699999999999</v>
          </cell>
          <cell r="K13">
            <v>7.9</v>
          </cell>
          <cell r="L13">
            <v>7.9</v>
          </cell>
          <cell r="M13">
            <v>0</v>
          </cell>
          <cell r="N13">
            <v>2.2333280000000002</v>
          </cell>
          <cell r="R13">
            <v>0</v>
          </cell>
          <cell r="U13">
            <v>41.231552000000001</v>
          </cell>
          <cell r="V13">
            <v>17.384533999999999</v>
          </cell>
          <cell r="W13">
            <v>4.5431290000000004</v>
          </cell>
          <cell r="X13">
            <v>5.6296249999999999</v>
          </cell>
          <cell r="Y13">
            <v>3.9391910000000001</v>
          </cell>
          <cell r="Z13">
            <v>6.9260109999999999</v>
          </cell>
          <cell r="AB13">
            <v>5.464359</v>
          </cell>
          <cell r="AC13">
            <v>5.464359</v>
          </cell>
          <cell r="AD13">
            <v>6.95</v>
          </cell>
          <cell r="AE13">
            <v>2.4646349999999999</v>
          </cell>
          <cell r="AF13">
            <v>2.1722790000000001</v>
          </cell>
          <cell r="AG13">
            <v>5.95</v>
          </cell>
          <cell r="AH13">
            <v>0</v>
          </cell>
          <cell r="AI13">
            <v>8.0781989999999997</v>
          </cell>
          <cell r="AJ13">
            <v>5.1709319999999996</v>
          </cell>
          <cell r="AK13">
            <v>0</v>
          </cell>
          <cell r="AL13">
            <v>18.128776999999999</v>
          </cell>
          <cell r="AM13">
            <v>8.1116530000000004</v>
          </cell>
          <cell r="AN13">
            <v>5.2229890000000001</v>
          </cell>
          <cell r="AO13">
            <v>4.178032</v>
          </cell>
          <cell r="AP13">
            <v>0</v>
          </cell>
          <cell r="AQ13">
            <v>8.2159530000000007</v>
          </cell>
          <cell r="AS13">
            <v>0</v>
          </cell>
          <cell r="AT13">
            <v>0</v>
          </cell>
          <cell r="AU13">
            <v>0</v>
          </cell>
          <cell r="AV13">
            <v>9.9</v>
          </cell>
          <cell r="AW13">
            <v>8.6586029999999994</v>
          </cell>
          <cell r="AX13">
            <v>16.470911999999998</v>
          </cell>
          <cell r="AY13">
            <v>15.799999</v>
          </cell>
          <cell r="AZ13">
            <v>15.331466000000001</v>
          </cell>
          <cell r="BB13">
            <v>17.428498999999999</v>
          </cell>
          <cell r="BC13">
            <v>6.5119730000000002</v>
          </cell>
          <cell r="BD13">
            <v>2.8093370000000002</v>
          </cell>
          <cell r="BE13">
            <v>3.3261400000000001</v>
          </cell>
          <cell r="BF13">
            <v>1.1601509999999999</v>
          </cell>
          <cell r="BG13">
            <v>2.5474549999999998</v>
          </cell>
          <cell r="BH13">
            <v>6.2680899999999999</v>
          </cell>
          <cell r="BI13">
            <v>7.2362549999999999</v>
          </cell>
          <cell r="BJ13">
            <v>4.0652710000000001</v>
          </cell>
          <cell r="BL13">
            <v>2.5938210000000002</v>
          </cell>
          <cell r="BM13">
            <v>4.0962079999999998</v>
          </cell>
          <cell r="BN13">
            <v>5.915686</v>
          </cell>
          <cell r="BO13">
            <v>1.6151759999999999</v>
          </cell>
          <cell r="BP13">
            <v>1.2543979999999999</v>
          </cell>
          <cell r="BT13">
            <v>1.542775</v>
          </cell>
          <cell r="BW13">
            <v>23.315189</v>
          </cell>
          <cell r="BX13">
            <v>7.4389310000000002</v>
          </cell>
          <cell r="BY13">
            <v>3.9941059999999999</v>
          </cell>
          <cell r="BZ13">
            <v>2.3815499999999998</v>
          </cell>
          <cell r="CA13">
            <v>2.7154479999999999</v>
          </cell>
          <cell r="CB13">
            <v>2.8621789999999998</v>
          </cell>
          <cell r="CD13">
            <v>2.0060280000000001</v>
          </cell>
          <cell r="CE13">
            <v>1.9776629999999999</v>
          </cell>
          <cell r="CF13">
            <v>2.9208340000000002</v>
          </cell>
          <cell r="CG13">
            <v>1.4916529999999999</v>
          </cell>
          <cell r="CH13">
            <v>0.827955</v>
          </cell>
          <cell r="CI13">
            <v>2.321577</v>
          </cell>
          <cell r="CJ13">
            <v>1.6106529999999999</v>
          </cell>
          <cell r="CK13">
            <v>4.862654</v>
          </cell>
          <cell r="CL13">
            <v>3.9189590000000001</v>
          </cell>
          <cell r="CM13">
            <v>0.75332200000000005</v>
          </cell>
          <cell r="CN13">
            <v>5.1792879999999997</v>
          </cell>
          <cell r="CO13">
            <v>4.3228720000000003</v>
          </cell>
          <cell r="CP13">
            <v>1.358905</v>
          </cell>
          <cell r="CQ13">
            <v>2.1344080000000001</v>
          </cell>
          <cell r="CR13">
            <v>0</v>
          </cell>
          <cell r="CS13">
            <v>4.6003160000000003</v>
          </cell>
          <cell r="CU13">
            <v>0</v>
          </cell>
          <cell r="CV13">
            <v>0</v>
          </cell>
          <cell r="CW13">
            <v>0</v>
          </cell>
          <cell r="CX13">
            <v>5.3164340000000001</v>
          </cell>
          <cell r="CY13">
            <v>6.0554959999999998</v>
          </cell>
          <cell r="CZ13">
            <v>5.5494919999999999</v>
          </cell>
          <cell r="DA13">
            <v>8.8396869999999996</v>
          </cell>
          <cell r="DB13">
            <v>9.6629090000000009</v>
          </cell>
          <cell r="DD13">
            <v>8.2176760000000009</v>
          </cell>
          <cell r="DE13">
            <v>6.454237</v>
          </cell>
          <cell r="DH13">
            <v>6471.7441763420002</v>
          </cell>
          <cell r="DI13">
            <v>25440.925046982</v>
          </cell>
          <cell r="DJ13">
            <v>413.51658080100003</v>
          </cell>
          <cell r="DK13">
            <v>1578.359421997</v>
          </cell>
          <cell r="DL13">
            <v>655.593272555</v>
          </cell>
          <cell r="DM13">
            <v>1779.238198539</v>
          </cell>
          <cell r="DN13">
            <v>383.434298695</v>
          </cell>
          <cell r="DO13">
            <v>1481.9975287669999</v>
          </cell>
          <cell r="DP13">
            <v>157.24495755500001</v>
          </cell>
          <cell r="DQ13">
            <v>857.50126797500002</v>
          </cell>
          <cell r="DR13">
            <v>434.54633376700002</v>
          </cell>
          <cell r="DS13">
            <v>790.12372324</v>
          </cell>
          <cell r="DT13">
            <v>145.86867941800003</v>
          </cell>
          <cell r="DU13">
            <v>640.02188239999998</v>
          </cell>
          <cell r="DV13">
            <v>152.47012169599998</v>
          </cell>
          <cell r="DW13">
            <v>667.39797889200008</v>
          </cell>
          <cell r="DX13">
            <v>30.735607909999999</v>
          </cell>
          <cell r="DY13">
            <v>477.57191145600001</v>
          </cell>
          <cell r="DZ13">
            <v>64.059551935000002</v>
          </cell>
          <cell r="EA13">
            <v>279.47937321199998</v>
          </cell>
          <cell r="EB13">
            <v>184.29170795600001</v>
          </cell>
          <cell r="EC13">
            <v>827.70662926299997</v>
          </cell>
          <cell r="ED13">
            <v>276.41870503399997</v>
          </cell>
          <cell r="EE13">
            <v>1015.5249113630001</v>
          </cell>
          <cell r="EF13">
            <v>45.933271894999997</v>
          </cell>
          <cell r="EG13">
            <v>225.630571</v>
          </cell>
          <cell r="EH13">
            <v>29.401843121999999</v>
          </cell>
          <cell r="EI13">
            <v>295.36790793900002</v>
          </cell>
          <cell r="EJ13">
            <v>1337.087055573</v>
          </cell>
          <cell r="EK13">
            <v>3164.4822794020001</v>
          </cell>
          <cell r="EL13">
            <v>75.343354894000001</v>
          </cell>
          <cell r="EM13">
            <v>337.18405907900001</v>
          </cell>
          <cell r="EN13">
            <v>3.1338112520000001</v>
          </cell>
          <cell r="EO13">
            <v>65.903442878999996</v>
          </cell>
          <cell r="EP13">
            <v>322.06241243600005</v>
          </cell>
          <cell r="EQ13">
            <v>290.69238834000004</v>
          </cell>
          <cell r="ER13">
            <v>82.085440520000006</v>
          </cell>
          <cell r="ES13">
            <v>609.2395281360001</v>
          </cell>
          <cell r="ET13">
            <v>331.05839042399998</v>
          </cell>
          <cell r="EU13">
            <v>2839.1504805660002</v>
          </cell>
          <cell r="EV13">
            <v>178.92849582099998</v>
          </cell>
          <cell r="EW13">
            <v>598.04953403900004</v>
          </cell>
          <cell r="EX13">
            <v>133.44292553599999</v>
          </cell>
          <cell r="EY13">
            <v>643.38146968400008</v>
          </cell>
        </row>
        <row r="14">
          <cell r="A14">
            <v>45962</v>
          </cell>
          <cell r="B14">
            <v>5.1188399999999996</v>
          </cell>
          <cell r="C14">
            <v>6.4809210000000004</v>
          </cell>
          <cell r="D14">
            <v>1.2313289999999999</v>
          </cell>
          <cell r="E14">
            <v>5.594487</v>
          </cell>
          <cell r="F14">
            <v>0</v>
          </cell>
          <cell r="G14">
            <v>12.720742</v>
          </cell>
          <cell r="H14">
            <v>7.5411710000000003</v>
          </cell>
          <cell r="J14">
            <v>3.9626830000000002</v>
          </cell>
          <cell r="K14">
            <v>7.9</v>
          </cell>
          <cell r="L14">
            <v>7.9</v>
          </cell>
          <cell r="M14">
            <v>2.848684</v>
          </cell>
          <cell r="N14">
            <v>2.3668100000000001</v>
          </cell>
          <cell r="R14">
            <v>2.858158</v>
          </cell>
          <cell r="U14">
            <v>39.230300999999997</v>
          </cell>
          <cell r="V14">
            <v>26.089577999999999</v>
          </cell>
          <cell r="W14">
            <v>4.8628989999999996</v>
          </cell>
          <cell r="X14">
            <v>5.8160540000000003</v>
          </cell>
          <cell r="Y14">
            <v>7.5901690000000004</v>
          </cell>
          <cell r="Z14">
            <v>6.9333070000000001</v>
          </cell>
          <cell r="AB14">
            <v>5.9206300000000001</v>
          </cell>
          <cell r="AC14">
            <v>5.9244479999999999</v>
          </cell>
          <cell r="AD14">
            <v>6.95</v>
          </cell>
          <cell r="AE14">
            <v>2.9897629999999999</v>
          </cell>
          <cell r="AF14">
            <v>2.8945729999999998</v>
          </cell>
          <cell r="AG14">
            <v>5.95</v>
          </cell>
          <cell r="AH14">
            <v>0</v>
          </cell>
          <cell r="AI14">
            <v>8.0809339999999992</v>
          </cell>
          <cell r="AJ14">
            <v>5.1708309999999997</v>
          </cell>
          <cell r="AK14">
            <v>2.7642180000000001</v>
          </cell>
          <cell r="AL14">
            <v>18.012468999999999</v>
          </cell>
          <cell r="AM14">
            <v>7.949999</v>
          </cell>
          <cell r="AN14">
            <v>5.8680440000000003</v>
          </cell>
          <cell r="AO14">
            <v>6.8921580000000002</v>
          </cell>
          <cell r="AP14">
            <v>0</v>
          </cell>
          <cell r="AQ14">
            <v>8.4876009999999997</v>
          </cell>
          <cell r="AS14">
            <v>0</v>
          </cell>
          <cell r="AT14">
            <v>0</v>
          </cell>
          <cell r="AU14">
            <v>0</v>
          </cell>
          <cell r="AV14">
            <v>9.9</v>
          </cell>
          <cell r="AW14">
            <v>0</v>
          </cell>
          <cell r="AX14">
            <v>21.236008000000002</v>
          </cell>
          <cell r="AY14">
            <v>15.340246</v>
          </cell>
          <cell r="AZ14">
            <v>15.331466000000001</v>
          </cell>
          <cell r="BB14">
            <v>17.42755</v>
          </cell>
          <cell r="BC14">
            <v>6.5120240000000003</v>
          </cell>
          <cell r="BD14">
            <v>2.2576849999999999</v>
          </cell>
          <cell r="BE14">
            <v>3.246327</v>
          </cell>
          <cell r="BF14">
            <v>1.047442</v>
          </cell>
          <cell r="BG14">
            <v>3.528883</v>
          </cell>
          <cell r="BH14">
            <v>7.3981300000000001</v>
          </cell>
          <cell r="BI14">
            <v>8.0114260000000002</v>
          </cell>
          <cell r="BJ14">
            <v>5.9845730000000001</v>
          </cell>
          <cell r="BL14">
            <v>2.541426</v>
          </cell>
          <cell r="BM14">
            <v>3.9835340000000001</v>
          </cell>
          <cell r="BN14">
            <v>5.916004</v>
          </cell>
          <cell r="BO14">
            <v>1.6120589999999999</v>
          </cell>
          <cell r="BP14">
            <v>1.606854</v>
          </cell>
          <cell r="BT14">
            <v>1.5270410000000001</v>
          </cell>
          <cell r="BW14">
            <v>22.497429</v>
          </cell>
          <cell r="BX14">
            <v>7.4396250000000004</v>
          </cell>
          <cell r="BY14">
            <v>3.5862599999999998</v>
          </cell>
          <cell r="BZ14">
            <v>4.1417229999999998</v>
          </cell>
          <cell r="CA14">
            <v>4.558395</v>
          </cell>
          <cell r="CB14">
            <v>2.856341</v>
          </cell>
          <cell r="CD14">
            <v>2.2278479999999998</v>
          </cell>
          <cell r="CE14">
            <v>2.1716069999999998</v>
          </cell>
          <cell r="CF14">
            <v>3.0272540000000001</v>
          </cell>
          <cell r="CG14">
            <v>1.4766090000000001</v>
          </cell>
          <cell r="CH14">
            <v>1.310038</v>
          </cell>
          <cell r="CI14">
            <v>2.4616929999999999</v>
          </cell>
          <cell r="CJ14">
            <v>1.610608</v>
          </cell>
          <cell r="CK14">
            <v>4.9415500000000003</v>
          </cell>
          <cell r="CL14">
            <v>3.907708</v>
          </cell>
          <cell r="CM14">
            <v>1.08999</v>
          </cell>
          <cell r="CN14">
            <v>5.1792879999999997</v>
          </cell>
          <cell r="CO14">
            <v>4.5503520000000002</v>
          </cell>
          <cell r="CP14">
            <v>1.3728689999999999</v>
          </cell>
          <cell r="CQ14">
            <v>3.1288939999999998</v>
          </cell>
          <cell r="CR14">
            <v>0</v>
          </cell>
          <cell r="CS14">
            <v>5.0921649999999996</v>
          </cell>
          <cell r="CU14">
            <v>0</v>
          </cell>
          <cell r="CV14">
            <v>0</v>
          </cell>
          <cell r="CW14">
            <v>0</v>
          </cell>
          <cell r="CX14">
            <v>5.6426619999999996</v>
          </cell>
          <cell r="CY14">
            <v>7.718623</v>
          </cell>
          <cell r="CZ14">
            <v>7.329682</v>
          </cell>
          <cell r="DA14">
            <v>8.8391369999999991</v>
          </cell>
          <cell r="DB14">
            <v>9.6177489999999999</v>
          </cell>
          <cell r="DD14">
            <v>8.2254190000000005</v>
          </cell>
          <cell r="DE14">
            <v>6.4539600000000004</v>
          </cell>
          <cell r="DH14">
            <v>5219.9591023360008</v>
          </cell>
          <cell r="DI14">
            <v>21436.378330698997</v>
          </cell>
          <cell r="DJ14">
            <v>310.73411724099998</v>
          </cell>
          <cell r="DK14">
            <v>1323.125994154</v>
          </cell>
          <cell r="DL14">
            <v>636.28678089300001</v>
          </cell>
          <cell r="DM14">
            <v>1561.6222107569999</v>
          </cell>
          <cell r="DN14">
            <v>209.637090465</v>
          </cell>
          <cell r="DO14">
            <v>1324.9946584530001</v>
          </cell>
          <cell r="DP14">
            <v>105.80349263799999</v>
          </cell>
          <cell r="DQ14">
            <v>727.45250325799998</v>
          </cell>
          <cell r="DR14">
            <v>363.22732545900004</v>
          </cell>
          <cell r="DS14">
            <v>762.90865698599998</v>
          </cell>
          <cell r="DT14">
            <v>102.943250647</v>
          </cell>
          <cell r="DU14">
            <v>492.88202935500004</v>
          </cell>
          <cell r="DV14">
            <v>115.583000086</v>
          </cell>
          <cell r="DW14">
            <v>521.85909437800001</v>
          </cell>
          <cell r="DX14">
            <v>38.919201672000007</v>
          </cell>
          <cell r="DY14">
            <v>395.345531489</v>
          </cell>
          <cell r="DZ14">
            <v>46.672830118</v>
          </cell>
          <cell r="EA14">
            <v>164.653291</v>
          </cell>
          <cell r="EB14">
            <v>99.600409028000001</v>
          </cell>
          <cell r="EC14">
            <v>548.21019687900002</v>
          </cell>
          <cell r="ED14">
            <v>157.814100599</v>
          </cell>
          <cell r="EE14">
            <v>790.57174926099992</v>
          </cell>
          <cell r="EF14">
            <v>55.716856665000002</v>
          </cell>
          <cell r="EG14">
            <v>220.913388</v>
          </cell>
          <cell r="EH14">
            <v>18.621721329</v>
          </cell>
          <cell r="EI14">
            <v>179.10653662999999</v>
          </cell>
          <cell r="EJ14">
            <v>1025.497481334</v>
          </cell>
          <cell r="EK14">
            <v>2587.3038105820001</v>
          </cell>
          <cell r="EL14">
            <v>57.307674749</v>
          </cell>
          <cell r="EM14">
            <v>239.63602087800001</v>
          </cell>
          <cell r="EN14">
            <v>6.1612433490000003</v>
          </cell>
          <cell r="EO14">
            <v>62.810086061</v>
          </cell>
          <cell r="EP14">
            <v>285.18682591999999</v>
          </cell>
          <cell r="EQ14">
            <v>207.849281537</v>
          </cell>
          <cell r="ER14">
            <v>84.890772339999998</v>
          </cell>
          <cell r="ES14">
            <v>609.67298389500002</v>
          </cell>
          <cell r="ET14">
            <v>259.57886798700002</v>
          </cell>
          <cell r="EU14">
            <v>2290.241892128</v>
          </cell>
          <cell r="EV14">
            <v>128.33012542</v>
          </cell>
          <cell r="EW14">
            <v>466.93386705</v>
          </cell>
          <cell r="EX14">
            <v>87.970851557999993</v>
          </cell>
          <cell r="EY14">
            <v>315.677436457</v>
          </cell>
        </row>
        <row r="15">
          <cell r="A15">
            <v>45931</v>
          </cell>
          <cell r="B15">
            <v>6.7475170000000002</v>
          </cell>
          <cell r="C15">
            <v>6.4854310000000002</v>
          </cell>
          <cell r="D15">
            <v>1.363254</v>
          </cell>
          <cell r="E15">
            <v>9.2117620000000002</v>
          </cell>
          <cell r="F15">
            <v>0</v>
          </cell>
          <cell r="G15">
            <v>19.215592999999998</v>
          </cell>
          <cell r="H15">
            <v>14.26708</v>
          </cell>
          <cell r="J15">
            <v>4.1762240000000004</v>
          </cell>
          <cell r="K15">
            <v>7.550713</v>
          </cell>
          <cell r="L15">
            <v>0</v>
          </cell>
          <cell r="M15">
            <v>2.9099149999999998</v>
          </cell>
          <cell r="N15">
            <v>2.3545669999999999</v>
          </cell>
          <cell r="R15">
            <v>2.9</v>
          </cell>
          <cell r="U15">
            <v>42.253286000000003</v>
          </cell>
          <cell r="V15">
            <v>28.508990000000001</v>
          </cell>
          <cell r="W15">
            <v>4.9474929999999997</v>
          </cell>
          <cell r="X15">
            <v>6.25</v>
          </cell>
          <cell r="Y15">
            <v>9.5995849999999994</v>
          </cell>
          <cell r="Z15">
            <v>6.869103</v>
          </cell>
          <cell r="AB15">
            <v>5.9295689999999999</v>
          </cell>
          <cell r="AC15">
            <v>5.95</v>
          </cell>
          <cell r="AD15">
            <v>6.95</v>
          </cell>
          <cell r="AE15">
            <v>2.9913470000000002</v>
          </cell>
          <cell r="AF15">
            <v>0</v>
          </cell>
          <cell r="AG15">
            <v>5.95</v>
          </cell>
          <cell r="AH15">
            <v>2.5926930000000001</v>
          </cell>
          <cell r="AI15">
            <v>8.0949939999999998</v>
          </cell>
          <cell r="AJ15">
            <v>5.1771750000000001</v>
          </cell>
          <cell r="AK15">
            <v>0</v>
          </cell>
          <cell r="AL15">
            <v>18.123699999999999</v>
          </cell>
          <cell r="AM15">
            <v>7.5897860000000001</v>
          </cell>
          <cell r="AN15">
            <v>5.8999990000000002</v>
          </cell>
          <cell r="AO15">
            <v>7.6508849999999997</v>
          </cell>
          <cell r="AP15">
            <v>0</v>
          </cell>
          <cell r="AQ15">
            <v>8.949999</v>
          </cell>
          <cell r="AS15">
            <v>0</v>
          </cell>
          <cell r="AT15">
            <v>0</v>
          </cell>
          <cell r="AU15">
            <v>0</v>
          </cell>
          <cell r="AV15">
            <v>10.306402</v>
          </cell>
          <cell r="AW15">
            <v>0</v>
          </cell>
          <cell r="AX15">
            <v>20.559674000000001</v>
          </cell>
          <cell r="AY15">
            <v>15.650396000000001</v>
          </cell>
          <cell r="AZ15">
            <v>15.331519</v>
          </cell>
          <cell r="BB15">
            <v>17.486592999999999</v>
          </cell>
          <cell r="BC15">
            <v>6.508832</v>
          </cell>
          <cell r="BD15">
            <v>3.3789549999999999</v>
          </cell>
          <cell r="BE15">
            <v>3.2439170000000002</v>
          </cell>
          <cell r="BF15">
            <v>1.1097360000000001</v>
          </cell>
          <cell r="BG15">
            <v>3.5873219999999999</v>
          </cell>
          <cell r="BH15">
            <v>9.2906239999999993</v>
          </cell>
          <cell r="BI15">
            <v>10.126391999999999</v>
          </cell>
          <cell r="BJ15">
            <v>13.063732</v>
          </cell>
          <cell r="BL15">
            <v>2.8629259999999999</v>
          </cell>
          <cell r="BM15">
            <v>3.3147180000000001</v>
          </cell>
          <cell r="BN15">
            <v>5.9578959999999999</v>
          </cell>
          <cell r="BO15">
            <v>1.6881600000000001</v>
          </cell>
          <cell r="BP15">
            <v>1.7979989999999999</v>
          </cell>
          <cell r="BT15">
            <v>1.4521500000000001</v>
          </cell>
          <cell r="BW15">
            <v>23.781486999999998</v>
          </cell>
          <cell r="BX15">
            <v>7.5506950000000002</v>
          </cell>
          <cell r="BY15">
            <v>4.0590909999999996</v>
          </cell>
          <cell r="BZ15">
            <v>4.5573230000000002</v>
          </cell>
          <cell r="CA15">
            <v>4.559831</v>
          </cell>
          <cell r="CB15">
            <v>2.7788020000000002</v>
          </cell>
          <cell r="CD15">
            <v>2.3044310000000001</v>
          </cell>
          <cell r="CE15">
            <v>2.3044310000000001</v>
          </cell>
          <cell r="CF15">
            <v>3.1142029999999998</v>
          </cell>
          <cell r="CG15">
            <v>1.486809</v>
          </cell>
          <cell r="CH15">
            <v>1.3084260000000001</v>
          </cell>
          <cell r="CI15">
            <v>2.553563</v>
          </cell>
          <cell r="CJ15">
            <v>1.6122590000000001</v>
          </cell>
          <cell r="CK15">
            <v>3.9666760000000001</v>
          </cell>
          <cell r="CL15">
            <v>3.907524</v>
          </cell>
          <cell r="CM15">
            <v>1.7098150000000001</v>
          </cell>
          <cell r="CN15">
            <v>5.1792879999999997</v>
          </cell>
          <cell r="CO15">
            <v>4.4868459999999999</v>
          </cell>
          <cell r="CP15">
            <v>1.3409</v>
          </cell>
          <cell r="CQ15">
            <v>3.6935250000000002</v>
          </cell>
          <cell r="CR15">
            <v>0</v>
          </cell>
          <cell r="CS15">
            <v>4.9644339999999998</v>
          </cell>
          <cell r="CU15">
            <v>0</v>
          </cell>
          <cell r="CV15">
            <v>0</v>
          </cell>
          <cell r="CW15">
            <v>0</v>
          </cell>
          <cell r="CX15">
            <v>6.6958349999999998</v>
          </cell>
          <cell r="CY15">
            <v>7.7387490000000003</v>
          </cell>
          <cell r="CZ15">
            <v>7.0433589999999997</v>
          </cell>
          <cell r="DA15">
            <v>8.8204779999999996</v>
          </cell>
          <cell r="DB15">
            <v>9.6663899999999998</v>
          </cell>
          <cell r="DD15">
            <v>8.2845519999999997</v>
          </cell>
          <cell r="DE15">
            <v>6.462885</v>
          </cell>
          <cell r="DH15">
            <v>4657.7620510810002</v>
          </cell>
          <cell r="DI15">
            <v>20960.081112157</v>
          </cell>
          <cell r="DJ15">
            <v>261.03090518499999</v>
          </cell>
          <cell r="DK15">
            <v>1299.8976299650001</v>
          </cell>
          <cell r="DL15">
            <v>457.59862169200005</v>
          </cell>
          <cell r="DM15">
            <v>1746.4588277600001</v>
          </cell>
          <cell r="DN15">
            <v>184.799588185</v>
          </cell>
          <cell r="DO15">
            <v>1083.8180965619999</v>
          </cell>
          <cell r="DP15">
            <v>86.482469794000011</v>
          </cell>
          <cell r="DQ15">
            <v>980.072135</v>
          </cell>
          <cell r="DR15">
            <v>326.71032130499998</v>
          </cell>
          <cell r="DS15">
            <v>789.43463877900001</v>
          </cell>
          <cell r="DT15">
            <v>84.622753443999997</v>
          </cell>
          <cell r="DU15">
            <v>385.03954793100002</v>
          </cell>
          <cell r="DV15">
            <v>116.984973604</v>
          </cell>
          <cell r="DW15">
            <v>561.049333262</v>
          </cell>
          <cell r="DX15">
            <v>86.266980576999998</v>
          </cell>
          <cell r="DY15">
            <v>549.97616123900002</v>
          </cell>
          <cell r="DZ15">
            <v>32.392240649000001</v>
          </cell>
          <cell r="EA15">
            <v>119.00404539</v>
          </cell>
          <cell r="EB15">
            <v>52.559049464999994</v>
          </cell>
          <cell r="EC15">
            <v>490.05585880799998</v>
          </cell>
          <cell r="ED15">
            <v>112.514682339</v>
          </cell>
          <cell r="EE15">
            <v>681.18012076499997</v>
          </cell>
          <cell r="EF15">
            <v>38.931567337000004</v>
          </cell>
          <cell r="EG15">
            <v>328.44025500000004</v>
          </cell>
          <cell r="EH15">
            <v>25.172465141</v>
          </cell>
          <cell r="EI15">
            <v>180.694933397</v>
          </cell>
          <cell r="EJ15">
            <v>952.68414507299997</v>
          </cell>
          <cell r="EK15">
            <v>2344.1515960679999</v>
          </cell>
          <cell r="EL15">
            <v>52.828141581000004</v>
          </cell>
          <cell r="EM15">
            <v>204.08356318700001</v>
          </cell>
          <cell r="EN15">
            <v>6.4597360520000002</v>
          </cell>
          <cell r="EO15">
            <v>66.669187113000007</v>
          </cell>
          <cell r="EP15">
            <v>201.51598344300001</v>
          </cell>
          <cell r="EQ15">
            <v>182.58530459100001</v>
          </cell>
          <cell r="ER15">
            <v>67.939265790999997</v>
          </cell>
          <cell r="ES15">
            <v>570.04842226100004</v>
          </cell>
          <cell r="ET15">
            <v>248.22907115800001</v>
          </cell>
          <cell r="EU15">
            <v>2185.298303221</v>
          </cell>
          <cell r="EV15">
            <v>121.220727142</v>
          </cell>
          <cell r="EW15">
            <v>451.06293800200001</v>
          </cell>
          <cell r="EX15">
            <v>76.719587206</v>
          </cell>
          <cell r="EY15">
            <v>267.46917547499999</v>
          </cell>
        </row>
        <row r="16">
          <cell r="A16">
            <v>45901</v>
          </cell>
          <cell r="B16">
            <v>6.8699500000000002</v>
          </cell>
          <cell r="C16">
            <v>6.2247849999999998</v>
          </cell>
          <cell r="D16">
            <v>2.1433870000000002</v>
          </cell>
          <cell r="E16">
            <v>8.7880629999999993</v>
          </cell>
          <cell r="F16">
            <v>0</v>
          </cell>
          <cell r="G16">
            <v>17.227976999999999</v>
          </cell>
          <cell r="H16">
            <v>13.529189000000001</v>
          </cell>
          <cell r="J16">
            <v>5.8440620000000001</v>
          </cell>
          <cell r="K16">
            <v>7.9</v>
          </cell>
          <cell r="L16">
            <v>0</v>
          </cell>
          <cell r="M16">
            <v>0</v>
          </cell>
          <cell r="N16">
            <v>2.3876740000000001</v>
          </cell>
          <cell r="R16">
            <v>2.9</v>
          </cell>
          <cell r="U16">
            <v>45.863059</v>
          </cell>
          <cell r="V16">
            <v>29.019870000000001</v>
          </cell>
          <cell r="W16">
            <v>4.95</v>
          </cell>
          <cell r="X16">
            <v>7.7912730000000003</v>
          </cell>
          <cell r="Y16">
            <v>9.0788740000000008</v>
          </cell>
          <cell r="Z16">
            <v>7.4666620000000004</v>
          </cell>
          <cell r="AB16">
            <v>5.8696409999999997</v>
          </cell>
          <cell r="AC16">
            <v>5.95</v>
          </cell>
          <cell r="AD16">
            <v>6.95</v>
          </cell>
          <cell r="AE16">
            <v>3.0112429999999999</v>
          </cell>
          <cell r="AF16">
            <v>2.9435750000000001</v>
          </cell>
          <cell r="AG16">
            <v>5.95</v>
          </cell>
          <cell r="AH16">
            <v>2.582659</v>
          </cell>
          <cell r="AI16">
            <v>6.3825010000000004</v>
          </cell>
          <cell r="AJ16">
            <v>5.1740469999999998</v>
          </cell>
          <cell r="AK16">
            <v>2.949999</v>
          </cell>
          <cell r="AL16">
            <v>18.129155000000001</v>
          </cell>
          <cell r="AM16">
            <v>7.5</v>
          </cell>
          <cell r="AN16">
            <v>5.9</v>
          </cell>
          <cell r="AO16">
            <v>7.8823449999999999</v>
          </cell>
          <cell r="AP16">
            <v>0</v>
          </cell>
          <cell r="AQ16">
            <v>8.949999</v>
          </cell>
          <cell r="AS16">
            <v>0</v>
          </cell>
          <cell r="AT16">
            <v>0</v>
          </cell>
          <cell r="AU16">
            <v>0</v>
          </cell>
          <cell r="AV16">
            <v>10.193057</v>
          </cell>
          <cell r="AW16">
            <v>0</v>
          </cell>
          <cell r="AX16">
            <v>21.66921</v>
          </cell>
          <cell r="AY16">
            <v>14.974415</v>
          </cell>
          <cell r="AZ16">
            <v>15.331493</v>
          </cell>
          <cell r="BB16">
            <v>17.457498000000001</v>
          </cell>
          <cell r="BC16">
            <v>6.5104050000000004</v>
          </cell>
          <cell r="BD16">
            <v>4.1042730000000001</v>
          </cell>
          <cell r="BE16">
            <v>3.3788800000000001</v>
          </cell>
          <cell r="BF16">
            <v>1.4587209999999999</v>
          </cell>
          <cell r="BG16">
            <v>3.671605</v>
          </cell>
          <cell r="BH16">
            <v>8.9950139999999994</v>
          </cell>
          <cell r="BI16">
            <v>12.118485</v>
          </cell>
          <cell r="BJ16">
            <v>13.74231</v>
          </cell>
          <cell r="BL16">
            <v>3.7802630000000002</v>
          </cell>
          <cell r="BM16">
            <v>3.5483449999999999</v>
          </cell>
          <cell r="BN16">
            <v>5.9758889999999996</v>
          </cell>
          <cell r="BO16">
            <v>1.814479</v>
          </cell>
          <cell r="BP16">
            <v>1.6734039999999999</v>
          </cell>
          <cell r="BT16">
            <v>1.5117849999999999</v>
          </cell>
          <cell r="BW16">
            <v>27.286287999999999</v>
          </cell>
          <cell r="BX16">
            <v>8.1931170000000009</v>
          </cell>
          <cell r="BY16">
            <v>4.0058170000000004</v>
          </cell>
          <cell r="BZ16">
            <v>4.4659420000000001</v>
          </cell>
          <cell r="CA16">
            <v>4.5590440000000001</v>
          </cell>
          <cell r="CB16">
            <v>2.962475</v>
          </cell>
          <cell r="CD16">
            <v>2.1911990000000001</v>
          </cell>
          <cell r="CE16">
            <v>2.1913070000000001</v>
          </cell>
          <cell r="CF16">
            <v>3.3538410000000001</v>
          </cell>
          <cell r="CG16">
            <v>1.5661020000000001</v>
          </cell>
          <cell r="CH16">
            <v>1.297941</v>
          </cell>
          <cell r="CI16">
            <v>2.6930510000000001</v>
          </cell>
          <cell r="CJ16">
            <v>1.612644</v>
          </cell>
          <cell r="CK16">
            <v>3.917316</v>
          </cell>
          <cell r="CL16">
            <v>3.907524</v>
          </cell>
          <cell r="CM16">
            <v>1.685789</v>
          </cell>
          <cell r="CN16">
            <v>5.1795260000000001</v>
          </cell>
          <cell r="CO16">
            <v>4.8878170000000001</v>
          </cell>
          <cell r="CP16">
            <v>1.496421</v>
          </cell>
          <cell r="CQ16">
            <v>3.5672609999999998</v>
          </cell>
          <cell r="CR16">
            <v>0</v>
          </cell>
          <cell r="CS16">
            <v>4.9484870000000001</v>
          </cell>
          <cell r="CU16">
            <v>0</v>
          </cell>
          <cell r="CV16">
            <v>0</v>
          </cell>
          <cell r="CW16">
            <v>0</v>
          </cell>
          <cell r="CX16">
            <v>6.5084710000000001</v>
          </cell>
          <cell r="CY16">
            <v>7.8604219999999998</v>
          </cell>
          <cell r="CZ16">
            <v>7.0476229999999997</v>
          </cell>
          <cell r="DA16">
            <v>8.8306480000000001</v>
          </cell>
          <cell r="DB16">
            <v>9.6833580000000001</v>
          </cell>
          <cell r="DD16">
            <v>8.2561230000000005</v>
          </cell>
          <cell r="DE16">
            <v>6.4677860000000003</v>
          </cell>
          <cell r="DH16">
            <v>5559.4886235720005</v>
          </cell>
          <cell r="DI16">
            <v>26084.347740180998</v>
          </cell>
          <cell r="DJ16">
            <v>344.19793206200001</v>
          </cell>
          <cell r="DK16">
            <v>1849.1251514810001</v>
          </cell>
          <cell r="DL16">
            <v>664.32619892999992</v>
          </cell>
          <cell r="DM16">
            <v>2244.4039947739998</v>
          </cell>
          <cell r="DN16">
            <v>206.24769654100001</v>
          </cell>
          <cell r="DO16">
            <v>1522.4827336230001</v>
          </cell>
          <cell r="DP16">
            <v>156.91099199999999</v>
          </cell>
          <cell r="DQ16">
            <v>1422.630975</v>
          </cell>
          <cell r="DR16">
            <v>403.28835639499999</v>
          </cell>
          <cell r="DS16">
            <v>1034.4957415040001</v>
          </cell>
          <cell r="DT16">
            <v>47.955117849000004</v>
          </cell>
          <cell r="DU16">
            <v>418.39174322300005</v>
          </cell>
          <cell r="DV16">
            <v>136.602203699</v>
          </cell>
          <cell r="DW16">
            <v>721.48129942200001</v>
          </cell>
          <cell r="DX16">
            <v>141.410024351</v>
          </cell>
          <cell r="DY16">
            <v>765.01740829900007</v>
          </cell>
          <cell r="DZ16">
            <v>9.5061586819999988</v>
          </cell>
          <cell r="EA16">
            <v>70.56011406799999</v>
          </cell>
          <cell r="EB16">
            <v>118.561451965</v>
          </cell>
          <cell r="EC16">
            <v>607.62827331400001</v>
          </cell>
          <cell r="ED16">
            <v>75.166779933000001</v>
          </cell>
          <cell r="EE16">
            <v>724.58690195500003</v>
          </cell>
          <cell r="EF16">
            <v>24.455836999999999</v>
          </cell>
          <cell r="EG16">
            <v>271.76997</v>
          </cell>
          <cell r="EH16">
            <v>21.447424525999999</v>
          </cell>
          <cell r="EI16">
            <v>195.91676280200002</v>
          </cell>
          <cell r="EJ16">
            <v>1136.5114391449999</v>
          </cell>
          <cell r="EK16">
            <v>2896.439646451</v>
          </cell>
          <cell r="EL16">
            <v>46.764026635</v>
          </cell>
          <cell r="EM16">
            <v>218.86634554899999</v>
          </cell>
          <cell r="EN16">
            <v>11.329573415999999</v>
          </cell>
          <cell r="EO16">
            <v>107.26635934799999</v>
          </cell>
          <cell r="EP16">
            <v>209.41070195099999</v>
          </cell>
          <cell r="EQ16">
            <v>197.06144198999999</v>
          </cell>
          <cell r="ER16">
            <v>54.375180649000001</v>
          </cell>
          <cell r="ES16">
            <v>508.55041446900003</v>
          </cell>
          <cell r="ET16">
            <v>287.41468205800004</v>
          </cell>
          <cell r="EU16">
            <v>2759.0748018049999</v>
          </cell>
          <cell r="EV16">
            <v>131.42932199500001</v>
          </cell>
          <cell r="EW16">
            <v>551.10444249599993</v>
          </cell>
          <cell r="EX16">
            <v>90.524758591999998</v>
          </cell>
          <cell r="EY16">
            <v>365.51169197899998</v>
          </cell>
        </row>
        <row r="17">
          <cell r="A17">
            <v>45870</v>
          </cell>
          <cell r="B17">
            <v>6.9156060000000004</v>
          </cell>
          <cell r="C17">
            <v>6.4761620000000004</v>
          </cell>
          <cell r="D17">
            <v>2.2999999999999998</v>
          </cell>
          <cell r="E17">
            <v>8.9356209999999994</v>
          </cell>
          <cell r="F17">
            <v>0</v>
          </cell>
          <cell r="G17">
            <v>16.470946999999999</v>
          </cell>
          <cell r="H17">
            <v>12.922195</v>
          </cell>
          <cell r="J17">
            <v>5.8940939999999999</v>
          </cell>
          <cell r="K17">
            <v>0</v>
          </cell>
          <cell r="L17">
            <v>0</v>
          </cell>
          <cell r="M17">
            <v>0</v>
          </cell>
          <cell r="N17">
            <v>2.2971720000000002</v>
          </cell>
          <cell r="R17">
            <v>2.6228020000000001</v>
          </cell>
          <cell r="U17">
            <v>49.122228</v>
          </cell>
          <cell r="V17">
            <v>29.037099000000001</v>
          </cell>
          <cell r="W17">
            <v>0</v>
          </cell>
          <cell r="X17">
            <v>9.0478269999999998</v>
          </cell>
          <cell r="Y17">
            <v>0</v>
          </cell>
          <cell r="Z17">
            <v>7.6266540000000003</v>
          </cell>
          <cell r="AB17">
            <v>5.9123460000000003</v>
          </cell>
          <cell r="AC17">
            <v>5.95</v>
          </cell>
          <cell r="AD17">
            <v>6.95</v>
          </cell>
          <cell r="AE17">
            <v>3.1950949999999998</v>
          </cell>
          <cell r="AF17">
            <v>2.946777</v>
          </cell>
          <cell r="AG17">
            <v>5.95</v>
          </cell>
          <cell r="AH17">
            <v>0</v>
          </cell>
          <cell r="AI17">
            <v>0</v>
          </cell>
          <cell r="AJ17">
            <v>5.1709319999999996</v>
          </cell>
          <cell r="AK17">
            <v>2.949999</v>
          </cell>
          <cell r="AL17">
            <v>19.120093000000001</v>
          </cell>
          <cell r="AM17">
            <v>7.5</v>
          </cell>
          <cell r="AN17">
            <v>5.9</v>
          </cell>
          <cell r="AO17">
            <v>8.2028850000000002</v>
          </cell>
          <cell r="AP17">
            <v>0</v>
          </cell>
          <cell r="AQ17">
            <v>8.949999</v>
          </cell>
          <cell r="AS17">
            <v>0</v>
          </cell>
          <cell r="AT17">
            <v>0</v>
          </cell>
          <cell r="AU17">
            <v>0</v>
          </cell>
          <cell r="AV17">
            <v>10.662945000000001</v>
          </cell>
          <cell r="AW17">
            <v>0</v>
          </cell>
          <cell r="AX17">
            <v>0</v>
          </cell>
          <cell r="AY17">
            <v>15.234676</v>
          </cell>
          <cell r="AZ17">
            <v>15.331466000000001</v>
          </cell>
          <cell r="BB17">
            <v>17.428498999999999</v>
          </cell>
          <cell r="BC17">
            <v>6.5119730000000002</v>
          </cell>
          <cell r="BD17">
            <v>4.171265</v>
          </cell>
          <cell r="BE17">
            <v>3.7232370000000001</v>
          </cell>
          <cell r="BF17">
            <v>1.6350659999999999</v>
          </cell>
          <cell r="BG17">
            <v>3.532934</v>
          </cell>
          <cell r="BH17">
            <v>9.1144719999999992</v>
          </cell>
          <cell r="BI17">
            <v>12.151277</v>
          </cell>
          <cell r="BJ17">
            <v>13.374433</v>
          </cell>
          <cell r="BL17">
            <v>3.8867029999999998</v>
          </cell>
          <cell r="BM17">
            <v>3.7720560000000001</v>
          </cell>
          <cell r="BN17">
            <v>6.0406639999999996</v>
          </cell>
          <cell r="BO17">
            <v>1.7759670000000001</v>
          </cell>
          <cell r="BP17">
            <v>1.751598</v>
          </cell>
          <cell r="BT17">
            <v>1.49621</v>
          </cell>
          <cell r="BW17">
            <v>28.127824</v>
          </cell>
          <cell r="BX17">
            <v>8.1610910000000008</v>
          </cell>
          <cell r="BY17">
            <v>0</v>
          </cell>
          <cell r="BZ17">
            <v>4.4858450000000003</v>
          </cell>
          <cell r="CA17">
            <v>4.6590150000000001</v>
          </cell>
          <cell r="CB17">
            <v>3.0510269999999999</v>
          </cell>
          <cell r="CD17">
            <v>2.3172030000000001</v>
          </cell>
          <cell r="CE17">
            <v>2.317923</v>
          </cell>
          <cell r="CF17">
            <v>3.5208390000000001</v>
          </cell>
          <cell r="CG17">
            <v>1.5942179999999999</v>
          </cell>
          <cell r="CH17">
            <v>1.396237</v>
          </cell>
          <cell r="CI17">
            <v>2.7108050000000001</v>
          </cell>
          <cell r="CJ17">
            <v>1.6089180000000001</v>
          </cell>
          <cell r="CK17">
            <v>3.9632619999999998</v>
          </cell>
          <cell r="CL17">
            <v>3.9075229999999999</v>
          </cell>
          <cell r="CM17">
            <v>1.6770309999999999</v>
          </cell>
          <cell r="CN17">
            <v>5.1840200000000003</v>
          </cell>
          <cell r="CO17">
            <v>4.9713849999999997</v>
          </cell>
          <cell r="CP17">
            <v>1.7267490000000001</v>
          </cell>
          <cell r="CQ17">
            <v>3.5226929999999999</v>
          </cell>
          <cell r="CR17">
            <v>0</v>
          </cell>
          <cell r="CS17">
            <v>4.9378580000000003</v>
          </cell>
          <cell r="CU17">
            <v>0</v>
          </cell>
          <cell r="CV17">
            <v>0</v>
          </cell>
          <cell r="CW17">
            <v>0</v>
          </cell>
          <cell r="CX17">
            <v>6.839709</v>
          </cell>
          <cell r="CY17">
            <v>7.7912699999999999</v>
          </cell>
          <cell r="CZ17">
            <v>7.1021720000000004</v>
          </cell>
          <cell r="DA17">
            <v>8.8314880000000002</v>
          </cell>
          <cell r="DB17">
            <v>9.6833570000000009</v>
          </cell>
          <cell r="DD17">
            <v>8.2635839999999998</v>
          </cell>
          <cell r="DE17">
            <v>6.7830519999999996</v>
          </cell>
          <cell r="DH17">
            <v>4383.2570995800006</v>
          </cell>
          <cell r="DI17">
            <v>20425.015992292003</v>
          </cell>
          <cell r="DJ17">
            <v>292.35497384600001</v>
          </cell>
          <cell r="DK17">
            <v>1606.57306638</v>
          </cell>
          <cell r="DL17">
            <v>630.00863296299997</v>
          </cell>
          <cell r="DM17">
            <v>2107.898093277</v>
          </cell>
          <cell r="DN17">
            <v>207.24909918500001</v>
          </cell>
          <cell r="DO17">
            <v>1399.7468223359999</v>
          </cell>
          <cell r="DP17">
            <v>178.234763563</v>
          </cell>
          <cell r="DQ17">
            <v>1546.5395604999999</v>
          </cell>
          <cell r="DR17">
            <v>371.56207936300001</v>
          </cell>
          <cell r="DS17">
            <v>908.07939992000001</v>
          </cell>
          <cell r="DT17">
            <v>34.892700609999999</v>
          </cell>
          <cell r="DU17">
            <v>265.35019599500004</v>
          </cell>
          <cell r="DV17">
            <v>123.222092273</v>
          </cell>
          <cell r="DW17">
            <v>637.50558066600001</v>
          </cell>
          <cell r="DX17">
            <v>140.02367184299999</v>
          </cell>
          <cell r="DY17">
            <v>689.34172353099996</v>
          </cell>
          <cell r="DZ17">
            <v>4.7631021199999992</v>
          </cell>
          <cell r="EA17">
            <v>36.047910608000002</v>
          </cell>
          <cell r="EB17">
            <v>53.788279518000003</v>
          </cell>
          <cell r="EC17">
            <v>392.523981789</v>
          </cell>
          <cell r="ED17">
            <v>51.346154180999996</v>
          </cell>
          <cell r="EE17">
            <v>470.80235615499998</v>
          </cell>
          <cell r="EF17">
            <v>14.2196368</v>
          </cell>
          <cell r="EG17">
            <v>135.91385449999999</v>
          </cell>
          <cell r="EH17">
            <v>16.493754065000001</v>
          </cell>
          <cell r="EI17">
            <v>194.48937615600002</v>
          </cell>
          <cell r="EJ17">
            <v>837.00527964800006</v>
          </cell>
          <cell r="EK17">
            <v>2229.1429932030001</v>
          </cell>
          <cell r="EL17">
            <v>16.777138011999998</v>
          </cell>
          <cell r="EM17">
            <v>110.962654816</v>
          </cell>
          <cell r="EN17">
            <v>13.976219332000001</v>
          </cell>
          <cell r="EO17">
            <v>122.97802574400001</v>
          </cell>
          <cell r="EP17">
            <v>132.75415882199999</v>
          </cell>
          <cell r="EQ17">
            <v>149.62458197000001</v>
          </cell>
          <cell r="ER17">
            <v>14.185239895</v>
          </cell>
          <cell r="ES17">
            <v>205.29450559300003</v>
          </cell>
          <cell r="ET17">
            <v>213.74296290499998</v>
          </cell>
          <cell r="EU17">
            <v>2009.569550444</v>
          </cell>
          <cell r="EV17">
            <v>95.367161026000005</v>
          </cell>
          <cell r="EW17">
            <v>397.46072469800004</v>
          </cell>
          <cell r="EX17">
            <v>53.720855797999995</v>
          </cell>
          <cell r="EY17">
            <v>212.04332721399999</v>
          </cell>
        </row>
        <row r="18">
          <cell r="A18">
            <v>45839</v>
          </cell>
          <cell r="B18">
            <v>6.4542339999999996</v>
          </cell>
          <cell r="C18">
            <v>6.2346079999999997</v>
          </cell>
          <cell r="D18">
            <v>2.205816</v>
          </cell>
          <cell r="E18">
            <v>9.3253710000000005</v>
          </cell>
          <cell r="F18">
            <v>0</v>
          </cell>
          <cell r="G18">
            <v>18.727592999999999</v>
          </cell>
          <cell r="H18">
            <v>14.645439</v>
          </cell>
          <cell r="J18">
            <v>6.8080480000000003</v>
          </cell>
          <cell r="K18">
            <v>0</v>
          </cell>
          <cell r="L18">
            <v>0</v>
          </cell>
          <cell r="M18">
            <v>0</v>
          </cell>
          <cell r="N18">
            <v>2.375572</v>
          </cell>
          <cell r="R18">
            <v>2.5302799999999999</v>
          </cell>
          <cell r="U18">
            <v>48.551670999999999</v>
          </cell>
          <cell r="V18">
            <v>28.852305999999999</v>
          </cell>
          <cell r="W18">
            <v>0</v>
          </cell>
          <cell r="X18">
            <v>8.9499999999999993</v>
          </cell>
          <cell r="Y18">
            <v>8.9499999999999993</v>
          </cell>
          <cell r="Z18">
            <v>6.8523759999999996</v>
          </cell>
          <cell r="AB18">
            <v>5.8145959999999999</v>
          </cell>
          <cell r="AC18">
            <v>5.95</v>
          </cell>
          <cell r="AD18">
            <v>6.95</v>
          </cell>
          <cell r="AE18">
            <v>3.1674169999999999</v>
          </cell>
          <cell r="AF18">
            <v>2.9492720000000001</v>
          </cell>
          <cell r="AG18">
            <v>5.95</v>
          </cell>
          <cell r="AH18">
            <v>0</v>
          </cell>
          <cell r="AI18">
            <v>6.2014620000000003</v>
          </cell>
          <cell r="AJ18">
            <v>5.1709319999999996</v>
          </cell>
          <cell r="AK18">
            <v>3.040187</v>
          </cell>
          <cell r="AL18">
            <v>19.730892999999998</v>
          </cell>
          <cell r="AM18">
            <v>0</v>
          </cell>
          <cell r="AN18">
            <v>5.9</v>
          </cell>
          <cell r="AO18">
            <v>8.1861669999999993</v>
          </cell>
          <cell r="AP18">
            <v>0</v>
          </cell>
          <cell r="AQ18">
            <v>8.6169740000000008</v>
          </cell>
          <cell r="AS18">
            <v>0</v>
          </cell>
          <cell r="AT18">
            <v>0</v>
          </cell>
          <cell r="AU18">
            <v>0</v>
          </cell>
          <cell r="AV18">
            <v>11.739928000000001</v>
          </cell>
          <cell r="AW18">
            <v>0</v>
          </cell>
          <cell r="AX18">
            <v>0</v>
          </cell>
          <cell r="AY18">
            <v>16.411452000000001</v>
          </cell>
          <cell r="AZ18">
            <v>15.331466000000001</v>
          </cell>
          <cell r="BB18">
            <v>17.428498999999999</v>
          </cell>
          <cell r="BC18">
            <v>6.5119730000000002</v>
          </cell>
          <cell r="BD18">
            <v>4.1256459999999997</v>
          </cell>
          <cell r="BE18">
            <v>3.8596659999999998</v>
          </cell>
          <cell r="BF18">
            <v>1.667551</v>
          </cell>
          <cell r="BG18">
            <v>3.6599309999999998</v>
          </cell>
          <cell r="BH18">
            <v>9.8520380000000003</v>
          </cell>
          <cell r="BI18">
            <v>12.116707999999999</v>
          </cell>
          <cell r="BJ18">
            <v>13.357008</v>
          </cell>
          <cell r="BL18">
            <v>3.941821</v>
          </cell>
          <cell r="BM18">
            <v>3.7086299999999999</v>
          </cell>
          <cell r="BN18">
            <v>6.0623709999999997</v>
          </cell>
          <cell r="BO18">
            <v>1.7951269999999999</v>
          </cell>
          <cell r="BP18">
            <v>1.7608509999999999</v>
          </cell>
          <cell r="BT18">
            <v>1.5120690000000001</v>
          </cell>
          <cell r="BW18">
            <v>27.716380999999998</v>
          </cell>
          <cell r="BX18">
            <v>8.1266560000000005</v>
          </cell>
          <cell r="BY18">
            <v>0</v>
          </cell>
          <cell r="BZ18">
            <v>4.5223120000000003</v>
          </cell>
          <cell r="CA18">
            <v>4.6081240000000001</v>
          </cell>
          <cell r="CB18">
            <v>3.0510269999999999</v>
          </cell>
          <cell r="CD18">
            <v>2.3223609999999999</v>
          </cell>
          <cell r="CE18">
            <v>2.322489</v>
          </cell>
          <cell r="CF18">
            <v>3.5876000000000001</v>
          </cell>
          <cell r="CG18">
            <v>1.8181020000000001</v>
          </cell>
          <cell r="CH18">
            <v>1.4769749999999999</v>
          </cell>
          <cell r="CI18">
            <v>2.365834</v>
          </cell>
          <cell r="CJ18">
            <v>1.613378</v>
          </cell>
          <cell r="CK18">
            <v>3.9642919999999999</v>
          </cell>
          <cell r="CL18">
            <v>3.9075229999999999</v>
          </cell>
          <cell r="CM18">
            <v>1.6813530000000001</v>
          </cell>
          <cell r="CN18">
            <v>5.7103469999999996</v>
          </cell>
          <cell r="CO18">
            <v>4.9852869999999996</v>
          </cell>
          <cell r="CP18">
            <v>2.173584</v>
          </cell>
          <cell r="CQ18">
            <v>3.5969449999999998</v>
          </cell>
          <cell r="CR18">
            <v>7.9913119999999997</v>
          </cell>
          <cell r="CS18">
            <v>5.0853679999999999</v>
          </cell>
          <cell r="CU18">
            <v>0</v>
          </cell>
          <cell r="CV18">
            <v>0</v>
          </cell>
          <cell r="CW18">
            <v>0</v>
          </cell>
          <cell r="CX18">
            <v>7.5351439999999998</v>
          </cell>
          <cell r="CY18">
            <v>7.8734909999999996</v>
          </cell>
          <cell r="CZ18">
            <v>7.1445480000000003</v>
          </cell>
          <cell r="DA18">
            <v>8.7850900000000003</v>
          </cell>
          <cell r="DB18">
            <v>9.6833580000000001</v>
          </cell>
          <cell r="DD18">
            <v>8.2845519999999997</v>
          </cell>
          <cell r="DE18">
            <v>6.7830519999999996</v>
          </cell>
          <cell r="DH18">
            <v>4325.0957974169996</v>
          </cell>
          <cell r="DI18">
            <v>19697.699949108002</v>
          </cell>
          <cell r="DJ18">
            <v>394.06374884900004</v>
          </cell>
          <cell r="DK18">
            <v>1387.0011276750001</v>
          </cell>
          <cell r="DL18">
            <v>718.8412145530001</v>
          </cell>
          <cell r="DM18">
            <v>2011.0916200290001</v>
          </cell>
          <cell r="DN18">
            <v>215.194700549</v>
          </cell>
          <cell r="DO18">
            <v>1518.3001399660002</v>
          </cell>
          <cell r="DP18">
            <v>175.954369227</v>
          </cell>
          <cell r="DQ18">
            <v>1596.9057249</v>
          </cell>
          <cell r="DR18">
            <v>349.97425637000003</v>
          </cell>
          <cell r="DS18">
            <v>924.762143025</v>
          </cell>
          <cell r="DT18">
            <v>29.432602974000002</v>
          </cell>
          <cell r="DU18">
            <v>268.17601130499997</v>
          </cell>
          <cell r="DV18">
            <v>107.16144057300001</v>
          </cell>
          <cell r="DW18">
            <v>593.46805080199999</v>
          </cell>
          <cell r="DX18">
            <v>117.39076177500002</v>
          </cell>
          <cell r="DY18">
            <v>706.25409499500006</v>
          </cell>
          <cell r="DZ18">
            <v>4.4844663999999996</v>
          </cell>
          <cell r="EA18">
            <v>35.956211433000007</v>
          </cell>
          <cell r="EB18">
            <v>43.474991904000007</v>
          </cell>
          <cell r="EC18">
            <v>315.34568884399999</v>
          </cell>
          <cell r="ED18">
            <v>62.832159046000001</v>
          </cell>
          <cell r="EE18">
            <v>475.79617202000003</v>
          </cell>
          <cell r="EF18">
            <v>12.6821109</v>
          </cell>
          <cell r="EG18">
            <v>128.4350537</v>
          </cell>
          <cell r="EH18">
            <v>20.607945886000003</v>
          </cell>
          <cell r="EI18">
            <v>185.93960529100002</v>
          </cell>
          <cell r="EJ18">
            <v>728.42956997800002</v>
          </cell>
          <cell r="EK18">
            <v>1971.1803105840002</v>
          </cell>
          <cell r="EL18">
            <v>9.5710608620000013</v>
          </cell>
          <cell r="EM18">
            <v>102.20565832</v>
          </cell>
          <cell r="EN18">
            <v>14.714506351000001</v>
          </cell>
          <cell r="EO18">
            <v>119.331246871</v>
          </cell>
          <cell r="EP18">
            <v>108.618830328</v>
          </cell>
          <cell r="EQ18">
            <v>140.88030945200001</v>
          </cell>
          <cell r="ER18">
            <v>13.622162645000001</v>
          </cell>
          <cell r="ES18">
            <v>155.79027225199999</v>
          </cell>
          <cell r="ET18">
            <v>200.51111504800002</v>
          </cell>
          <cell r="EU18">
            <v>1837.854416614</v>
          </cell>
          <cell r="EV18">
            <v>85.245580154999999</v>
          </cell>
          <cell r="EW18">
            <v>373.127335088</v>
          </cell>
          <cell r="EX18">
            <v>44.705604241000003</v>
          </cell>
          <cell r="EY18">
            <v>228.42388281000001</v>
          </cell>
        </row>
        <row r="19">
          <cell r="A19">
            <v>45809</v>
          </cell>
          <cell r="B19">
            <v>7.1399460000000001</v>
          </cell>
          <cell r="C19">
            <v>5.7186130000000004</v>
          </cell>
          <cell r="D19">
            <v>2.2999999999999998</v>
          </cell>
          <cell r="E19">
            <v>8.8895</v>
          </cell>
          <cell r="F19">
            <v>0</v>
          </cell>
          <cell r="G19">
            <v>19.353731</v>
          </cell>
          <cell r="H19">
            <v>15.91835</v>
          </cell>
          <cell r="J19">
            <v>8.5249140000000008</v>
          </cell>
          <cell r="K19">
            <v>7.9</v>
          </cell>
          <cell r="L19">
            <v>8.4529549999999993</v>
          </cell>
          <cell r="M19">
            <v>0</v>
          </cell>
          <cell r="N19">
            <v>2.8141919999999998</v>
          </cell>
          <cell r="R19">
            <v>2.7870750000000002</v>
          </cell>
          <cell r="U19">
            <v>41.601801000000002</v>
          </cell>
          <cell r="V19">
            <v>28.73978</v>
          </cell>
          <cell r="W19">
            <v>0</v>
          </cell>
          <cell r="X19">
            <v>8.9499999999999993</v>
          </cell>
          <cell r="Y19">
            <v>9.1470699999999994</v>
          </cell>
          <cell r="Z19">
            <v>5.95</v>
          </cell>
          <cell r="AB19">
            <v>5.8330200000000003</v>
          </cell>
          <cell r="AC19">
            <v>5.95</v>
          </cell>
          <cell r="AD19">
            <v>6.95</v>
          </cell>
          <cell r="AE19">
            <v>3.4257559999999998</v>
          </cell>
          <cell r="AF19">
            <v>2.95</v>
          </cell>
          <cell r="AG19">
            <v>0</v>
          </cell>
          <cell r="AH19">
            <v>0</v>
          </cell>
          <cell r="AI19">
            <v>7.2609089999999998</v>
          </cell>
          <cell r="AJ19">
            <v>5.1740469999999998</v>
          </cell>
          <cell r="AK19">
            <v>3.1560199999999998</v>
          </cell>
          <cell r="AL19">
            <v>17.833106000000001</v>
          </cell>
          <cell r="AM19">
            <v>7.5115679999999996</v>
          </cell>
          <cell r="AN19">
            <v>5.9</v>
          </cell>
          <cell r="AO19">
            <v>7.580476</v>
          </cell>
          <cell r="AP19">
            <v>9.5</v>
          </cell>
          <cell r="AQ19">
            <v>8.6741019999999995</v>
          </cell>
          <cell r="AS19">
            <v>0</v>
          </cell>
          <cell r="AT19">
            <v>12.769475999999999</v>
          </cell>
          <cell r="AU19">
            <v>0</v>
          </cell>
          <cell r="AV19">
            <v>0</v>
          </cell>
          <cell r="AW19">
            <v>0</v>
          </cell>
          <cell r="AX19">
            <v>21.668398</v>
          </cell>
          <cell r="AY19">
            <v>15.562689000000001</v>
          </cell>
          <cell r="AZ19">
            <v>15.331493</v>
          </cell>
          <cell r="BB19">
            <v>17.457498000000001</v>
          </cell>
          <cell r="BC19">
            <v>6.4446640000000004</v>
          </cell>
          <cell r="BD19">
            <v>4.1357010000000001</v>
          </cell>
          <cell r="BE19">
            <v>3.945789</v>
          </cell>
          <cell r="BF19">
            <v>1.542483</v>
          </cell>
          <cell r="BG19">
            <v>3.437532</v>
          </cell>
          <cell r="BH19">
            <v>9.8446829999999999</v>
          </cell>
          <cell r="BI19">
            <v>12.194138000000001</v>
          </cell>
          <cell r="BJ19">
            <v>13.322877999999999</v>
          </cell>
          <cell r="BL19">
            <v>4.4298140000000004</v>
          </cell>
          <cell r="BM19">
            <v>3.847626</v>
          </cell>
          <cell r="BN19">
            <v>6.1298139999999997</v>
          </cell>
          <cell r="BO19">
            <v>1.714845</v>
          </cell>
          <cell r="BP19">
            <v>1.659087</v>
          </cell>
          <cell r="BT19">
            <v>1.430442</v>
          </cell>
          <cell r="BW19">
            <v>25.522207000000002</v>
          </cell>
          <cell r="BX19">
            <v>8.2160670000000007</v>
          </cell>
          <cell r="BY19">
            <v>0</v>
          </cell>
          <cell r="BZ19">
            <v>4.6787809999999999</v>
          </cell>
          <cell r="CA19">
            <v>4.8433060000000001</v>
          </cell>
          <cell r="CB19">
            <v>3.535933</v>
          </cell>
          <cell r="CD19">
            <v>2.3347509999999998</v>
          </cell>
          <cell r="CE19">
            <v>2.3436659999999998</v>
          </cell>
          <cell r="CF19">
            <v>3.7645940000000002</v>
          </cell>
          <cell r="CG19">
            <v>1.938687</v>
          </cell>
          <cell r="CH19">
            <v>1.588714</v>
          </cell>
          <cell r="CI19">
            <v>2.3638309999999998</v>
          </cell>
          <cell r="CJ19">
            <v>1.6077729999999999</v>
          </cell>
          <cell r="CK19">
            <v>3.951673</v>
          </cell>
          <cell r="CL19">
            <v>3.9075229999999999</v>
          </cell>
          <cell r="CM19">
            <v>1.6852259999999999</v>
          </cell>
          <cell r="CN19">
            <v>6.3319749999999999</v>
          </cell>
          <cell r="CO19">
            <v>4.9971959999999997</v>
          </cell>
          <cell r="CP19">
            <v>2.101817</v>
          </cell>
          <cell r="CQ19">
            <v>3.8980950000000001</v>
          </cell>
          <cell r="CR19">
            <v>8.3138609999999993</v>
          </cell>
          <cell r="CS19">
            <v>5.2735839999999996</v>
          </cell>
          <cell r="CU19">
            <v>20.142167000000001</v>
          </cell>
          <cell r="CV19">
            <v>9.1606260000000006</v>
          </cell>
          <cell r="CW19">
            <v>10.515836</v>
          </cell>
          <cell r="CX19">
            <v>5.9829299999999996</v>
          </cell>
          <cell r="CY19">
            <v>7.8731780000000002</v>
          </cell>
          <cell r="CZ19">
            <v>7.1214069999999996</v>
          </cell>
          <cell r="DA19">
            <v>9.0255720000000004</v>
          </cell>
          <cell r="DB19">
            <v>9.6979209999999991</v>
          </cell>
          <cell r="DD19">
            <v>8.2931329999999992</v>
          </cell>
          <cell r="DE19">
            <v>6.7830519999999996</v>
          </cell>
          <cell r="DH19">
            <v>5968.7435527540001</v>
          </cell>
          <cell r="DI19">
            <v>28366.928300218002</v>
          </cell>
          <cell r="DJ19">
            <v>598.52033802899996</v>
          </cell>
          <cell r="DK19">
            <v>2033.2364094459999</v>
          </cell>
          <cell r="DL19">
            <v>955.02133731700008</v>
          </cell>
          <cell r="DM19">
            <v>3329.9129916730003</v>
          </cell>
          <cell r="DN19">
            <v>287.35531195800002</v>
          </cell>
          <cell r="DO19">
            <v>2256.0906952769997</v>
          </cell>
          <cell r="DP19">
            <v>165.77396954699998</v>
          </cell>
          <cell r="DQ19">
            <v>2133.8802780320002</v>
          </cell>
          <cell r="DR19">
            <v>464.60392913499999</v>
          </cell>
          <cell r="DS19">
            <v>1327.495336277</v>
          </cell>
          <cell r="DT19">
            <v>56.917600016999998</v>
          </cell>
          <cell r="DU19">
            <v>350.98486421299998</v>
          </cell>
          <cell r="DV19">
            <v>146.61765915000001</v>
          </cell>
          <cell r="DW19">
            <v>830.40194779000001</v>
          </cell>
          <cell r="DX19">
            <v>157.27638684499999</v>
          </cell>
          <cell r="DY19">
            <v>831.39997498599996</v>
          </cell>
          <cell r="DZ19">
            <v>11.23129647</v>
          </cell>
          <cell r="EA19">
            <v>66.898223111000007</v>
          </cell>
          <cell r="EB19">
            <v>82.466658504000009</v>
          </cell>
          <cell r="EC19">
            <v>493.87976186600002</v>
          </cell>
          <cell r="ED19">
            <v>141.13789387400001</v>
          </cell>
          <cell r="EE19">
            <v>731.310952112</v>
          </cell>
          <cell r="EF19">
            <v>21.041902999999998</v>
          </cell>
          <cell r="EG19">
            <v>158.353917</v>
          </cell>
          <cell r="EH19">
            <v>30.809104246</v>
          </cell>
          <cell r="EI19">
            <v>307.74524687899998</v>
          </cell>
          <cell r="EJ19">
            <v>1007.444117155</v>
          </cell>
          <cell r="EK19">
            <v>2700.7195788420004</v>
          </cell>
          <cell r="EL19">
            <v>16.300927227999999</v>
          </cell>
          <cell r="EM19">
            <v>144.30060423800001</v>
          </cell>
          <cell r="EN19">
            <v>23.292649193000003</v>
          </cell>
          <cell r="EO19">
            <v>194.48454303</v>
          </cell>
          <cell r="EP19">
            <v>153.41442301900003</v>
          </cell>
          <cell r="EQ19">
            <v>193.87800486700002</v>
          </cell>
          <cell r="ER19">
            <v>22.402989847000001</v>
          </cell>
          <cell r="ES19">
            <v>175.351687301</v>
          </cell>
          <cell r="ET19">
            <v>233.73753118400001</v>
          </cell>
          <cell r="EU19">
            <v>2542.3354070999999</v>
          </cell>
          <cell r="EV19">
            <v>127.83179711800001</v>
          </cell>
          <cell r="EW19">
            <v>508.644207456</v>
          </cell>
          <cell r="EX19">
            <v>83.719090248000001</v>
          </cell>
          <cell r="EY19">
            <v>334.402995127</v>
          </cell>
        </row>
        <row r="20">
          <cell r="A20">
            <v>45778</v>
          </cell>
          <cell r="B20">
            <v>5.8132979999999996</v>
          </cell>
          <cell r="C20">
            <v>6.2443220000000004</v>
          </cell>
          <cell r="D20">
            <v>2.6351249999999999</v>
          </cell>
          <cell r="E20">
            <v>7.3084160000000002</v>
          </cell>
          <cell r="F20">
            <v>0</v>
          </cell>
          <cell r="G20">
            <v>13.34909</v>
          </cell>
          <cell r="H20">
            <v>14.121216</v>
          </cell>
          <cell r="J20">
            <v>4.9939260000000001</v>
          </cell>
          <cell r="K20">
            <v>7.9</v>
          </cell>
          <cell r="L20">
            <v>8.3351659999999992</v>
          </cell>
          <cell r="M20">
            <v>0</v>
          </cell>
          <cell r="N20">
            <v>2.969703</v>
          </cell>
          <cell r="R20">
            <v>2.9144030000000001</v>
          </cell>
          <cell r="U20">
            <v>41.515101999999999</v>
          </cell>
          <cell r="V20">
            <v>29.13513</v>
          </cell>
          <cell r="W20">
            <v>0</v>
          </cell>
          <cell r="X20">
            <v>7.2389409999999996</v>
          </cell>
          <cell r="Y20">
            <v>6.2127650000000001</v>
          </cell>
          <cell r="Z20">
            <v>5.95</v>
          </cell>
          <cell r="AB20">
            <v>0</v>
          </cell>
          <cell r="AC20">
            <v>5.5983029999999996</v>
          </cell>
          <cell r="AD20">
            <v>6.8031069999999998</v>
          </cell>
          <cell r="AE20">
            <v>3.1701839999999999</v>
          </cell>
          <cell r="AF20">
            <v>0</v>
          </cell>
          <cell r="AG20">
            <v>5.3</v>
          </cell>
          <cell r="AH20">
            <v>0</v>
          </cell>
          <cell r="AI20">
            <v>7.5</v>
          </cell>
          <cell r="AJ20">
            <v>5.1709319999999996</v>
          </cell>
          <cell r="AK20">
            <v>3.2</v>
          </cell>
          <cell r="AL20">
            <v>17.778403000000001</v>
          </cell>
          <cell r="AM20">
            <v>7.5183410000000004</v>
          </cell>
          <cell r="AN20">
            <v>5.7317790000000004</v>
          </cell>
          <cell r="AO20">
            <v>6.9077159999999997</v>
          </cell>
          <cell r="AP20">
            <v>9.5</v>
          </cell>
          <cell r="AQ20">
            <v>5.8605910000000003</v>
          </cell>
          <cell r="AS20">
            <v>20.121258000000001</v>
          </cell>
          <cell r="AT20">
            <v>14.078438999999999</v>
          </cell>
          <cell r="AU20">
            <v>17.317471999999999</v>
          </cell>
          <cell r="AV20">
            <v>10.799999</v>
          </cell>
          <cell r="AW20">
            <v>0</v>
          </cell>
          <cell r="AX20">
            <v>20.276952000000001</v>
          </cell>
          <cell r="AY20">
            <v>16.410796999999999</v>
          </cell>
          <cell r="AZ20">
            <v>15.331466000000001</v>
          </cell>
          <cell r="BB20">
            <v>17.428498999999999</v>
          </cell>
          <cell r="BC20">
            <v>6.4955210000000001</v>
          </cell>
          <cell r="BD20">
            <v>2.8603079999999999</v>
          </cell>
          <cell r="BE20">
            <v>4.3485250000000004</v>
          </cell>
          <cell r="BF20">
            <v>1.648083</v>
          </cell>
          <cell r="BG20">
            <v>3.6584439999999998</v>
          </cell>
          <cell r="BH20">
            <v>8.8283330000000007</v>
          </cell>
          <cell r="BI20">
            <v>9.9043150000000004</v>
          </cell>
          <cell r="BJ20">
            <v>11.925428</v>
          </cell>
          <cell r="BL20">
            <v>3.2550249999999998</v>
          </cell>
          <cell r="BM20">
            <v>4.3999889999999997</v>
          </cell>
          <cell r="BN20">
            <v>6.0489730000000002</v>
          </cell>
          <cell r="BO20">
            <v>1.774875</v>
          </cell>
          <cell r="BP20">
            <v>2.2528160000000002</v>
          </cell>
          <cell r="BT20">
            <v>1.6371100000000001</v>
          </cell>
          <cell r="BW20">
            <v>24.926300000000001</v>
          </cell>
          <cell r="BX20">
            <v>7.9340070000000003</v>
          </cell>
          <cell r="BY20">
            <v>0</v>
          </cell>
          <cell r="BZ20">
            <v>4.1417149999999996</v>
          </cell>
          <cell r="CA20">
            <v>4.6406590000000003</v>
          </cell>
          <cell r="CB20">
            <v>3.7081110000000002</v>
          </cell>
          <cell r="CD20">
            <v>2.322711</v>
          </cell>
          <cell r="CE20">
            <v>2.4080759999999999</v>
          </cell>
          <cell r="CF20">
            <v>3.5098050000000001</v>
          </cell>
          <cell r="CG20">
            <v>1.3740110000000001</v>
          </cell>
          <cell r="CH20">
            <v>1.767301</v>
          </cell>
          <cell r="CI20">
            <v>2.3591579999999999</v>
          </cell>
          <cell r="CJ20">
            <v>1.6041859999999999</v>
          </cell>
          <cell r="CK20">
            <v>3.9492370000000001</v>
          </cell>
          <cell r="CL20">
            <v>3.907524</v>
          </cell>
          <cell r="CM20">
            <v>1.6229709999999999</v>
          </cell>
          <cell r="CN20">
            <v>6.146058</v>
          </cell>
          <cell r="CO20">
            <v>4.4263690000000002</v>
          </cell>
          <cell r="CP20">
            <v>1.68432</v>
          </cell>
          <cell r="CQ20">
            <v>3.8094730000000001</v>
          </cell>
          <cell r="CR20">
            <v>7.9308750000000003</v>
          </cell>
          <cell r="CS20">
            <v>3.5542889999999998</v>
          </cell>
          <cell r="CU20">
            <v>20.672177000000001</v>
          </cell>
          <cell r="CV20">
            <v>8.9711680000000005</v>
          </cell>
          <cell r="CW20">
            <v>10.784287000000001</v>
          </cell>
          <cell r="CX20">
            <v>5.5013730000000001</v>
          </cell>
          <cell r="CY20">
            <v>7.874657</v>
          </cell>
          <cell r="CZ20">
            <v>7.1053610000000003</v>
          </cell>
          <cell r="DA20">
            <v>9.283944</v>
          </cell>
          <cell r="DB20">
            <v>9.7153840000000002</v>
          </cell>
          <cell r="DD20">
            <v>8.2795369999999995</v>
          </cell>
          <cell r="DE20">
            <v>5.721768</v>
          </cell>
          <cell r="DH20">
            <v>5595.5193138190007</v>
          </cell>
          <cell r="DI20">
            <v>23541.8367239</v>
          </cell>
          <cell r="DJ20">
            <v>461.63985939700001</v>
          </cell>
          <cell r="DK20">
            <v>1661.1090283600001</v>
          </cell>
          <cell r="DL20">
            <v>681.93083611600002</v>
          </cell>
          <cell r="DM20">
            <v>2144.78054238</v>
          </cell>
          <cell r="DN20">
            <v>382.03283987700001</v>
          </cell>
          <cell r="DO20">
            <v>1784.3860629189999</v>
          </cell>
          <cell r="DP20">
            <v>120.07959783100002</v>
          </cell>
          <cell r="DQ20">
            <v>1243.960906</v>
          </cell>
          <cell r="DR20">
            <v>519.94220193199999</v>
          </cell>
          <cell r="DS20">
            <v>909.477081914</v>
          </cell>
          <cell r="DT20">
            <v>66.87907731</v>
          </cell>
          <cell r="DU20">
            <v>346.15799284800005</v>
          </cell>
          <cell r="DV20">
            <v>132.50177657200001</v>
          </cell>
          <cell r="DW20">
            <v>616.72255616399991</v>
          </cell>
          <cell r="DX20">
            <v>148.592968455</v>
          </cell>
          <cell r="DY20">
            <v>739.59923422300005</v>
          </cell>
          <cell r="DZ20">
            <v>13.717103666000002</v>
          </cell>
          <cell r="EA20">
            <v>82.213286479000004</v>
          </cell>
          <cell r="EB20">
            <v>72.161030975999992</v>
          </cell>
          <cell r="EC20">
            <v>483.046673344</v>
          </cell>
          <cell r="ED20">
            <v>179.484040212</v>
          </cell>
          <cell r="EE20">
            <v>608.59269566800003</v>
          </cell>
          <cell r="EF20">
            <v>11.943885</v>
          </cell>
          <cell r="EG20">
            <v>145.20401999999999</v>
          </cell>
          <cell r="EH20">
            <v>19.278934244000002</v>
          </cell>
          <cell r="EI20">
            <v>243.15564762</v>
          </cell>
          <cell r="EJ20">
            <v>996.13699473300005</v>
          </cell>
          <cell r="EK20">
            <v>2339.1836721450004</v>
          </cell>
          <cell r="EL20">
            <v>22.586234504</v>
          </cell>
          <cell r="EM20">
            <v>138.86906026299999</v>
          </cell>
          <cell r="EN20">
            <v>19.842012727</v>
          </cell>
          <cell r="EO20">
            <v>165.228844786</v>
          </cell>
          <cell r="EP20">
            <v>131.47505376800001</v>
          </cell>
          <cell r="EQ20">
            <v>171.69533389899999</v>
          </cell>
          <cell r="ER20">
            <v>29.976188181000001</v>
          </cell>
          <cell r="ES20">
            <v>271.82577420500002</v>
          </cell>
          <cell r="ET20">
            <v>205.54855557299999</v>
          </cell>
          <cell r="EU20">
            <v>2255.8466564280002</v>
          </cell>
          <cell r="EV20">
            <v>113.620131664</v>
          </cell>
          <cell r="EW20">
            <v>460.07113452199997</v>
          </cell>
          <cell r="EX20">
            <v>82.99076640700001</v>
          </cell>
          <cell r="EY20">
            <v>368.37748474099999</v>
          </cell>
        </row>
        <row r="21">
          <cell r="A21">
            <v>45748</v>
          </cell>
          <cell r="B21">
            <v>4.9491019999999999</v>
          </cell>
          <cell r="C21">
            <v>6.6199979999999998</v>
          </cell>
          <cell r="D21">
            <v>1.5680080000000001</v>
          </cell>
          <cell r="E21">
            <v>6.5919080000000001</v>
          </cell>
          <cell r="F21">
            <v>0</v>
          </cell>
          <cell r="G21">
            <v>0</v>
          </cell>
          <cell r="H21">
            <v>7.9947889999999999</v>
          </cell>
          <cell r="J21">
            <v>3.2498170000000002</v>
          </cell>
          <cell r="K21">
            <v>7.9</v>
          </cell>
          <cell r="L21">
            <v>0</v>
          </cell>
          <cell r="M21">
            <v>3.0540050000000001</v>
          </cell>
          <cell r="N21">
            <v>2.314378</v>
          </cell>
          <cell r="R21">
            <v>3.0539230000000002</v>
          </cell>
          <cell r="U21">
            <v>40.245413999999997</v>
          </cell>
          <cell r="V21">
            <v>29.272376000000001</v>
          </cell>
          <cell r="W21">
            <v>0</v>
          </cell>
          <cell r="X21">
            <v>5.3382069999999997</v>
          </cell>
          <cell r="Y21">
            <v>3.9153319999999998</v>
          </cell>
          <cell r="Z21">
            <v>0</v>
          </cell>
          <cell r="AB21">
            <v>5.3153990000000002</v>
          </cell>
          <cell r="AC21">
            <v>0</v>
          </cell>
          <cell r="AD21">
            <v>6.2540480000000001</v>
          </cell>
          <cell r="AE21">
            <v>3.1905350000000001</v>
          </cell>
          <cell r="AF21">
            <v>0</v>
          </cell>
          <cell r="AG21">
            <v>5.3</v>
          </cell>
          <cell r="AH21">
            <v>0</v>
          </cell>
          <cell r="AI21">
            <v>7.5</v>
          </cell>
          <cell r="AJ21">
            <v>5.1708309999999997</v>
          </cell>
          <cell r="AK21">
            <v>3.2841629999999999</v>
          </cell>
          <cell r="AL21">
            <v>17.763860999999999</v>
          </cell>
          <cell r="AM21">
            <v>7.5</v>
          </cell>
          <cell r="AN21">
            <v>5.7</v>
          </cell>
          <cell r="AO21">
            <v>5.3403359999999997</v>
          </cell>
          <cell r="AP21">
            <v>0</v>
          </cell>
          <cell r="AQ21">
            <v>4.9161890000000001</v>
          </cell>
          <cell r="AS21">
            <v>0</v>
          </cell>
          <cell r="AT21">
            <v>13.407899</v>
          </cell>
          <cell r="AU21">
            <v>24.390737000000001</v>
          </cell>
          <cell r="AV21">
            <v>10.799999</v>
          </cell>
          <cell r="AW21">
            <v>0</v>
          </cell>
          <cell r="AX21">
            <v>20.217631999999998</v>
          </cell>
          <cell r="AY21">
            <v>16.419505000000001</v>
          </cell>
          <cell r="AZ21">
            <v>15.331466000000001</v>
          </cell>
          <cell r="BB21">
            <v>17.42755</v>
          </cell>
          <cell r="BC21">
            <v>6.5120240000000003</v>
          </cell>
          <cell r="BD21">
            <v>2.5491600000000001</v>
          </cell>
          <cell r="BE21">
            <v>4.6101150000000004</v>
          </cell>
          <cell r="BF21">
            <v>1.3535109999999999</v>
          </cell>
          <cell r="BG21">
            <v>2.6704249999999998</v>
          </cell>
          <cell r="BH21">
            <v>6.3868429999999998</v>
          </cell>
          <cell r="BI21">
            <v>9.2104300000000006</v>
          </cell>
          <cell r="BJ21">
            <v>9.3942700000000006</v>
          </cell>
          <cell r="BL21">
            <v>2.6961930000000001</v>
          </cell>
          <cell r="BM21">
            <v>4.5121570000000002</v>
          </cell>
          <cell r="BN21">
            <v>5.9507570000000003</v>
          </cell>
          <cell r="BO21">
            <v>1.882142</v>
          </cell>
          <cell r="BP21">
            <v>1.5033879999999999</v>
          </cell>
          <cell r="BT21">
            <v>1.6709240000000001</v>
          </cell>
          <cell r="BW21">
            <v>22.518917999999999</v>
          </cell>
          <cell r="BX21">
            <v>7.8088949999999997</v>
          </cell>
          <cell r="BY21">
            <v>3.6159520000000001</v>
          </cell>
          <cell r="BZ21">
            <v>2.2409240000000001</v>
          </cell>
          <cell r="CA21">
            <v>2.7484410000000001</v>
          </cell>
          <cell r="CB21">
            <v>3.0961889999999999</v>
          </cell>
          <cell r="CD21">
            <v>2.3158249999999998</v>
          </cell>
          <cell r="CE21">
            <v>2.3159019999999999</v>
          </cell>
          <cell r="CF21">
            <v>2.9491079999999998</v>
          </cell>
          <cell r="CG21">
            <v>1.365915</v>
          </cell>
          <cell r="CH21">
            <v>1.225965</v>
          </cell>
          <cell r="CI21">
            <v>2.359531</v>
          </cell>
          <cell r="CJ21">
            <v>1.467398</v>
          </cell>
          <cell r="CK21">
            <v>3.946164</v>
          </cell>
          <cell r="CL21">
            <v>3.9075229999999999</v>
          </cell>
          <cell r="CM21">
            <v>1.6397219999999999</v>
          </cell>
          <cell r="CN21">
            <v>5.1767219999999998</v>
          </cell>
          <cell r="CO21">
            <v>4.3190059999999999</v>
          </cell>
          <cell r="CP21">
            <v>1.6847510000000001</v>
          </cell>
          <cell r="CQ21">
            <v>2.457103</v>
          </cell>
          <cell r="CR21">
            <v>8.8223710000000004</v>
          </cell>
          <cell r="CS21">
            <v>2.9644339999999998</v>
          </cell>
          <cell r="CU21">
            <v>24.132052999999999</v>
          </cell>
          <cell r="CV21">
            <v>9.4444859999999995</v>
          </cell>
          <cell r="CW21">
            <v>12.260448</v>
          </cell>
          <cell r="CX21">
            <v>5.5690989999999996</v>
          </cell>
          <cell r="CY21">
            <v>7.8382540000000001</v>
          </cell>
          <cell r="CZ21">
            <v>7.0837810000000001</v>
          </cell>
          <cell r="DA21">
            <v>9.7491520000000005</v>
          </cell>
          <cell r="DB21">
            <v>9.6476109999999995</v>
          </cell>
          <cell r="DD21">
            <v>8.2937589999999997</v>
          </cell>
          <cell r="DE21">
            <v>5.9064399999999999</v>
          </cell>
          <cell r="DH21">
            <v>5565.4456596459995</v>
          </cell>
          <cell r="DI21">
            <v>22653.822474718003</v>
          </cell>
          <cell r="DJ21">
            <v>394.83840859399999</v>
          </cell>
          <cell r="DK21">
            <v>1454.035792827</v>
          </cell>
          <cell r="DL21">
            <v>723.57720153800005</v>
          </cell>
          <cell r="DM21">
            <v>1940.557184688</v>
          </cell>
          <cell r="DN21">
            <v>364.04168569699999</v>
          </cell>
          <cell r="DO21">
            <v>1458.128999758</v>
          </cell>
          <cell r="DP21">
            <v>135.063682787</v>
          </cell>
          <cell r="DQ21">
            <v>963.18929243100001</v>
          </cell>
          <cell r="DR21">
            <v>538.54716116200007</v>
          </cell>
          <cell r="DS21">
            <v>854.14266937000002</v>
          </cell>
          <cell r="DT21">
            <v>98.472861760000001</v>
          </cell>
          <cell r="DU21">
            <v>425.43047579400002</v>
          </cell>
          <cell r="DV21">
            <v>119.971408373</v>
          </cell>
          <cell r="DW21">
            <v>686.95707684600006</v>
          </cell>
          <cell r="DX21">
            <v>70.637531680999999</v>
          </cell>
          <cell r="DY21">
            <v>642.16423669799997</v>
          </cell>
          <cell r="DZ21">
            <v>21.782927895</v>
          </cell>
          <cell r="EA21">
            <v>155.40194023700002</v>
          </cell>
          <cell r="EB21">
            <v>116.665670459</v>
          </cell>
          <cell r="EC21">
            <v>563.16554677900001</v>
          </cell>
          <cell r="ED21">
            <v>204.48598398799999</v>
          </cell>
          <cell r="EE21">
            <v>672.40001018900011</v>
          </cell>
          <cell r="EF21">
            <v>7.1950510000000003</v>
          </cell>
          <cell r="EG21">
            <v>138.06610500000002</v>
          </cell>
          <cell r="EH21">
            <v>15.075289256</v>
          </cell>
          <cell r="EI21">
            <v>253.25629128</v>
          </cell>
          <cell r="EJ21">
            <v>982.06417230400007</v>
          </cell>
          <cell r="EK21">
            <v>2380.161819377</v>
          </cell>
          <cell r="EL21">
            <v>35.194787755999997</v>
          </cell>
          <cell r="EM21">
            <v>154.61168328799999</v>
          </cell>
          <cell r="EN21">
            <v>16.868005534000002</v>
          </cell>
          <cell r="EO21">
            <v>160.12792831300001</v>
          </cell>
          <cell r="EP21">
            <v>181.87121695100001</v>
          </cell>
          <cell r="EQ21">
            <v>186.920562762</v>
          </cell>
          <cell r="ER21">
            <v>39.479975822</v>
          </cell>
          <cell r="ES21">
            <v>283.96404813700002</v>
          </cell>
          <cell r="ET21">
            <v>199.793644943</v>
          </cell>
          <cell r="EU21">
            <v>2230.6013819909999</v>
          </cell>
          <cell r="EV21">
            <v>116.04504609200001</v>
          </cell>
          <cell r="EW21">
            <v>459.49013445999998</v>
          </cell>
          <cell r="EX21">
            <v>97.839916408999997</v>
          </cell>
          <cell r="EY21">
            <v>470.73715337300001</v>
          </cell>
        </row>
        <row r="22">
          <cell r="A22">
            <v>45717</v>
          </cell>
          <cell r="B22">
            <v>4.9289839999999998</v>
          </cell>
          <cell r="C22">
            <v>5.8383000000000003</v>
          </cell>
          <cell r="D22">
            <v>1.0936870000000001</v>
          </cell>
          <cell r="E22">
            <v>6.1476350000000002</v>
          </cell>
          <cell r="F22">
            <v>0</v>
          </cell>
          <cell r="G22">
            <v>0</v>
          </cell>
          <cell r="H22">
            <v>7.2395899999999997</v>
          </cell>
          <cell r="J22">
            <v>3.8988070000000001</v>
          </cell>
          <cell r="K22">
            <v>7.6401089999999998</v>
          </cell>
          <cell r="L22">
            <v>0</v>
          </cell>
          <cell r="M22">
            <v>2.9113869999999999</v>
          </cell>
          <cell r="N22">
            <v>2.2075589999999998</v>
          </cell>
          <cell r="R22">
            <v>0</v>
          </cell>
          <cell r="U22">
            <v>40.257223000000003</v>
          </cell>
          <cell r="V22">
            <v>17.809984</v>
          </cell>
          <cell r="W22">
            <v>4.5846780000000003</v>
          </cell>
          <cell r="X22">
            <v>5.3</v>
          </cell>
          <cell r="Y22">
            <v>3.7456360000000002</v>
          </cell>
          <cell r="Z22">
            <v>5.9371780000000003</v>
          </cell>
          <cell r="AB22">
            <v>0</v>
          </cell>
          <cell r="AC22">
            <v>4.95</v>
          </cell>
          <cell r="AD22">
            <v>6.0431549999999996</v>
          </cell>
          <cell r="AE22">
            <v>2.949843</v>
          </cell>
          <cell r="AF22">
            <v>1.95</v>
          </cell>
          <cell r="AG22">
            <v>5.3</v>
          </cell>
          <cell r="AH22">
            <v>2.8161070000000001</v>
          </cell>
          <cell r="AI22">
            <v>7.5</v>
          </cell>
          <cell r="AJ22">
            <v>5.1740469999999998</v>
          </cell>
          <cell r="AK22">
            <v>3.1591279999999999</v>
          </cell>
          <cell r="AL22">
            <v>17.704032000000002</v>
          </cell>
          <cell r="AM22">
            <v>7.5</v>
          </cell>
          <cell r="AN22">
            <v>5.7</v>
          </cell>
          <cell r="AO22">
            <v>4.9082689999999998</v>
          </cell>
          <cell r="AP22">
            <v>0</v>
          </cell>
          <cell r="AQ22">
            <v>4.9413299999999998</v>
          </cell>
          <cell r="AS22">
            <v>0</v>
          </cell>
          <cell r="AT22">
            <v>16.335687</v>
          </cell>
          <cell r="AU22">
            <v>0</v>
          </cell>
          <cell r="AV22">
            <v>10.799999</v>
          </cell>
          <cell r="AW22">
            <v>8.6498120000000007</v>
          </cell>
          <cell r="AX22">
            <v>20.544225000000001</v>
          </cell>
          <cell r="AY22">
            <v>15.598826000000001</v>
          </cell>
          <cell r="AZ22">
            <v>15.331493</v>
          </cell>
          <cell r="BB22">
            <v>17.457498000000001</v>
          </cell>
          <cell r="BC22">
            <v>6.3394550000000001</v>
          </cell>
          <cell r="BD22">
            <v>2.3208760000000002</v>
          </cell>
          <cell r="BE22">
            <v>4.2398020000000001</v>
          </cell>
          <cell r="BF22">
            <v>0.97093200000000002</v>
          </cell>
          <cell r="BG22">
            <v>2.243239</v>
          </cell>
          <cell r="BH22">
            <v>5.9345410000000003</v>
          </cell>
          <cell r="BI22">
            <v>8.6644600000000001</v>
          </cell>
          <cell r="BJ22">
            <v>7.8674609999999996</v>
          </cell>
          <cell r="BL22">
            <v>2.6565569999999998</v>
          </cell>
          <cell r="BM22">
            <v>4.5468539999999997</v>
          </cell>
          <cell r="BN22">
            <v>6.0723149999999997</v>
          </cell>
          <cell r="BO22">
            <v>1.823666</v>
          </cell>
          <cell r="BP22">
            <v>1.3168550000000001</v>
          </cell>
          <cell r="BT22">
            <v>1.696753</v>
          </cell>
          <cell r="BW22">
            <v>21.590726</v>
          </cell>
          <cell r="BX22">
            <v>7.5731109999999999</v>
          </cell>
          <cell r="BY22">
            <v>3.8986700000000001</v>
          </cell>
          <cell r="BZ22">
            <v>2.2314240000000001</v>
          </cell>
          <cell r="CA22">
            <v>2.8425509999999998</v>
          </cell>
          <cell r="CB22">
            <v>2.5576639999999999</v>
          </cell>
          <cell r="CD22">
            <v>2.3156699999999999</v>
          </cell>
          <cell r="CE22">
            <v>2.3156699999999999</v>
          </cell>
          <cell r="CF22">
            <v>2.8740999999999999</v>
          </cell>
          <cell r="CG22">
            <v>1.3642080000000001</v>
          </cell>
          <cell r="CH22">
            <v>0.71138500000000005</v>
          </cell>
          <cell r="CI22">
            <v>2.3594270000000002</v>
          </cell>
          <cell r="CJ22">
            <v>1.555472</v>
          </cell>
          <cell r="CK22">
            <v>3.8685670000000001</v>
          </cell>
          <cell r="CL22">
            <v>3.907702</v>
          </cell>
          <cell r="CM22">
            <v>0.84897500000000004</v>
          </cell>
          <cell r="CN22">
            <v>5.1682899999999998</v>
          </cell>
          <cell r="CO22">
            <v>4.312754</v>
          </cell>
          <cell r="CP22">
            <v>1.6788209999999999</v>
          </cell>
          <cell r="CQ22">
            <v>2.4534470000000002</v>
          </cell>
          <cell r="CR22">
            <v>8.9934150000000006</v>
          </cell>
          <cell r="CS22">
            <v>2.964766</v>
          </cell>
          <cell r="CU22">
            <v>0</v>
          </cell>
          <cell r="CV22">
            <v>10.261361000000001</v>
          </cell>
          <cell r="CW22">
            <v>9.675027</v>
          </cell>
          <cell r="CX22">
            <v>5.046945</v>
          </cell>
          <cell r="CY22">
            <v>6.0219310000000004</v>
          </cell>
          <cell r="CZ22">
            <v>6.0340100000000003</v>
          </cell>
          <cell r="DA22">
            <v>9.8052600000000005</v>
          </cell>
          <cell r="DB22">
            <v>9.6815429999999996</v>
          </cell>
          <cell r="DD22">
            <v>8.2479180000000003</v>
          </cell>
          <cell r="DE22">
            <v>6.454237</v>
          </cell>
          <cell r="DH22">
            <v>7041.6240816999989</v>
          </cell>
          <cell r="DI22">
            <v>29095.092888177001</v>
          </cell>
          <cell r="DJ22">
            <v>528.69426884999996</v>
          </cell>
          <cell r="DK22">
            <v>1887.5937241430001</v>
          </cell>
          <cell r="DL22">
            <v>871.94249720800008</v>
          </cell>
          <cell r="DM22">
            <v>2272.3581592370001</v>
          </cell>
          <cell r="DN22">
            <v>508.06669676000001</v>
          </cell>
          <cell r="DO22">
            <v>1664.739852982</v>
          </cell>
          <cell r="DP22">
            <v>195.614411257</v>
          </cell>
          <cell r="DQ22">
            <v>1163.5949779999999</v>
          </cell>
          <cell r="DR22">
            <v>456.681355553</v>
          </cell>
          <cell r="DS22">
            <v>1237.3556478089999</v>
          </cell>
          <cell r="DT22">
            <v>157.90976462999998</v>
          </cell>
          <cell r="DU22">
            <v>639.80436873600001</v>
          </cell>
          <cell r="DV22">
            <v>172.877973051</v>
          </cell>
          <cell r="DW22">
            <v>825.31937230100004</v>
          </cell>
          <cell r="DX22">
            <v>34.590876260999998</v>
          </cell>
          <cell r="DY22">
            <v>615.37050802600004</v>
          </cell>
          <cell r="DZ22">
            <v>48.471531550000002</v>
          </cell>
          <cell r="EA22">
            <v>223.19237670500002</v>
          </cell>
          <cell r="EB22">
            <v>185.06566734200001</v>
          </cell>
          <cell r="EC22">
            <v>942.78154676700001</v>
          </cell>
          <cell r="ED22">
            <v>313.26843877299996</v>
          </cell>
          <cell r="EE22">
            <v>946.57441370799995</v>
          </cell>
          <cell r="EF22">
            <v>32.924866000000002</v>
          </cell>
          <cell r="EG22">
            <v>205.488361</v>
          </cell>
          <cell r="EH22">
            <v>30.105578107000003</v>
          </cell>
          <cell r="EI22">
            <v>386.59998416900004</v>
          </cell>
          <cell r="EJ22">
            <v>1341.7274555500001</v>
          </cell>
          <cell r="EK22">
            <v>3465.1343467080001</v>
          </cell>
          <cell r="EL22">
            <v>66.233435448999998</v>
          </cell>
          <cell r="EM22">
            <v>247.60325793800001</v>
          </cell>
          <cell r="EN22">
            <v>11.673267490000001</v>
          </cell>
          <cell r="EO22">
            <v>126.682213534</v>
          </cell>
          <cell r="EP22">
            <v>269.35352217200005</v>
          </cell>
          <cell r="EQ22">
            <v>274.21409709600005</v>
          </cell>
          <cell r="ER22">
            <v>55.309847286</v>
          </cell>
          <cell r="ES22">
            <v>513.19718173199999</v>
          </cell>
          <cell r="ET22">
            <v>224.25527806600002</v>
          </cell>
          <cell r="EU22">
            <v>2960.83013983</v>
          </cell>
          <cell r="EV22">
            <v>170.67055215400001</v>
          </cell>
          <cell r="EW22">
            <v>596.69480004799993</v>
          </cell>
          <cell r="EX22">
            <v>183.19813527700001</v>
          </cell>
          <cell r="EY22">
            <v>658.68306632600002</v>
          </cell>
        </row>
        <row r="23">
          <cell r="A23">
            <v>45689</v>
          </cell>
          <cell r="B23">
            <v>4.9232469999999999</v>
          </cell>
          <cell r="C23">
            <v>5.4293079999999998</v>
          </cell>
          <cell r="D23">
            <v>1.0914740000000001</v>
          </cell>
          <cell r="E23">
            <v>6.3556809999999997</v>
          </cell>
          <cell r="F23">
            <v>0</v>
          </cell>
          <cell r="G23">
            <v>0</v>
          </cell>
          <cell r="H23">
            <v>5.9852299999999996</v>
          </cell>
          <cell r="J23">
            <v>4.2748749999999998</v>
          </cell>
          <cell r="K23">
            <v>7.7283369999999998</v>
          </cell>
          <cell r="L23">
            <v>0</v>
          </cell>
          <cell r="M23">
            <v>2.6769829999999999</v>
          </cell>
          <cell r="N23">
            <v>2.2058119999999999</v>
          </cell>
          <cell r="R23">
            <v>0</v>
          </cell>
          <cell r="U23">
            <v>40.200946999999999</v>
          </cell>
          <cell r="V23">
            <v>15.999999000000001</v>
          </cell>
          <cell r="W23">
            <v>4.6908469999999998</v>
          </cell>
          <cell r="X23">
            <v>5.15435</v>
          </cell>
          <cell r="Y23">
            <v>3.9122279999999998</v>
          </cell>
          <cell r="Z23">
            <v>5.7592150000000002</v>
          </cell>
          <cell r="AB23">
            <v>5.0091890000000001</v>
          </cell>
          <cell r="AC23">
            <v>4.95</v>
          </cell>
          <cell r="AD23">
            <v>5.95</v>
          </cell>
          <cell r="AE23">
            <v>2.684374</v>
          </cell>
          <cell r="AF23">
            <v>1.95</v>
          </cell>
          <cell r="AG23">
            <v>5.2999989999999997</v>
          </cell>
          <cell r="AH23">
            <v>2.6942550000000001</v>
          </cell>
          <cell r="AI23">
            <v>7.5</v>
          </cell>
          <cell r="AJ23">
            <v>5.1706050000000001</v>
          </cell>
          <cell r="AK23">
            <v>3.2477459999999998</v>
          </cell>
          <cell r="AL23">
            <v>17.894098</v>
          </cell>
          <cell r="AM23">
            <v>7.5</v>
          </cell>
          <cell r="AN23">
            <v>5.7026680000000001</v>
          </cell>
          <cell r="AO23">
            <v>5.1554500000000001</v>
          </cell>
          <cell r="AP23">
            <v>0</v>
          </cell>
          <cell r="AQ23">
            <v>4.949999</v>
          </cell>
          <cell r="AS23">
            <v>0</v>
          </cell>
          <cell r="AT23">
            <v>0</v>
          </cell>
          <cell r="AU23">
            <v>0</v>
          </cell>
          <cell r="AV23">
            <v>10.799999</v>
          </cell>
          <cell r="AW23">
            <v>7.6838449999999998</v>
          </cell>
          <cell r="AX23">
            <v>14.865304999999999</v>
          </cell>
          <cell r="AY23">
            <v>15.820694</v>
          </cell>
          <cell r="AZ23">
            <v>15.331464</v>
          </cell>
          <cell r="BB23">
            <v>17.425452</v>
          </cell>
          <cell r="BC23">
            <v>6.2878619999999996</v>
          </cell>
          <cell r="BD23">
            <v>2.35704</v>
          </cell>
          <cell r="BE23">
            <v>3.6282830000000001</v>
          </cell>
          <cell r="BF23">
            <v>0.90056199999999997</v>
          </cell>
          <cell r="BG23">
            <v>2.2155079999999998</v>
          </cell>
          <cell r="BH23">
            <v>6.0093310000000004</v>
          </cell>
          <cell r="BI23">
            <v>8.0592100000000002</v>
          </cell>
          <cell r="BJ23">
            <v>6.7303930000000003</v>
          </cell>
          <cell r="BL23">
            <v>2.7111499999999999</v>
          </cell>
          <cell r="BM23">
            <v>4.3626440000000004</v>
          </cell>
          <cell r="BN23">
            <v>6.0701580000000002</v>
          </cell>
          <cell r="BO23">
            <v>1.530384</v>
          </cell>
          <cell r="BP23">
            <v>1.280969</v>
          </cell>
          <cell r="BT23">
            <v>1.3765229999999999</v>
          </cell>
          <cell r="BW23">
            <v>22.167341</v>
          </cell>
          <cell r="BX23">
            <v>7.5756030000000001</v>
          </cell>
          <cell r="BY23">
            <v>3.9776370000000001</v>
          </cell>
          <cell r="BZ23">
            <v>2.2876240000000001</v>
          </cell>
          <cell r="CA23">
            <v>2.3316940000000002</v>
          </cell>
          <cell r="CB23">
            <v>2.5265369999999998</v>
          </cell>
          <cell r="CD23">
            <v>2.3293979999999999</v>
          </cell>
          <cell r="CE23">
            <v>2.3293979999999999</v>
          </cell>
          <cell r="CF23">
            <v>2.8620670000000001</v>
          </cell>
          <cell r="CG23">
            <v>1.3692420000000001</v>
          </cell>
          <cell r="CH23">
            <v>0.71186000000000005</v>
          </cell>
          <cell r="CI23">
            <v>2.3591869999999999</v>
          </cell>
          <cell r="CJ23">
            <v>1.3444480000000001</v>
          </cell>
          <cell r="CK23">
            <v>3.8978510000000002</v>
          </cell>
          <cell r="CL23">
            <v>3.907721</v>
          </cell>
          <cell r="CM23">
            <v>0.73186499999999999</v>
          </cell>
          <cell r="CN23">
            <v>5.1682899999999998</v>
          </cell>
          <cell r="CO23">
            <v>4.3168850000000001</v>
          </cell>
          <cell r="CP23">
            <v>1.687924</v>
          </cell>
          <cell r="CQ23">
            <v>2.425297</v>
          </cell>
          <cell r="CR23">
            <v>8.8999989999999993</v>
          </cell>
          <cell r="CS23">
            <v>2.9505059999999999</v>
          </cell>
          <cell r="CU23">
            <v>0</v>
          </cell>
          <cell r="CV23">
            <v>10.779915000000001</v>
          </cell>
          <cell r="CW23">
            <v>9.3943659999999998</v>
          </cell>
          <cell r="CX23">
            <v>5.221641</v>
          </cell>
          <cell r="CY23">
            <v>5.3904269999999999</v>
          </cell>
          <cell r="CZ23">
            <v>4.1782339999999998</v>
          </cell>
          <cell r="DA23">
            <v>9.803858</v>
          </cell>
          <cell r="DB23">
            <v>9.6970840000000003</v>
          </cell>
          <cell r="DD23">
            <v>8.1842299999999994</v>
          </cell>
          <cell r="DE23">
            <v>6.4533480000000001</v>
          </cell>
          <cell r="DH23">
            <v>5553.3687656789998</v>
          </cell>
          <cell r="DI23">
            <v>21840.992603328999</v>
          </cell>
          <cell r="DJ23">
            <v>387.86459322799999</v>
          </cell>
          <cell r="DK23">
            <v>1505.5064275889999</v>
          </cell>
          <cell r="DL23">
            <v>657.77631652500008</v>
          </cell>
          <cell r="DM23">
            <v>1517.5722256410002</v>
          </cell>
          <cell r="DN23">
            <v>358.14945263700002</v>
          </cell>
          <cell r="DO23">
            <v>1188.5042783919998</v>
          </cell>
          <cell r="DP23">
            <v>133.10762159200002</v>
          </cell>
          <cell r="DQ23">
            <v>737.91456200000005</v>
          </cell>
          <cell r="DR23">
            <v>416.64780574400004</v>
          </cell>
          <cell r="DS23">
            <v>786.82881106800005</v>
          </cell>
          <cell r="DT23">
            <v>142.51706560700001</v>
          </cell>
          <cell r="DU23">
            <v>570.76774420800007</v>
          </cell>
          <cell r="DV23">
            <v>122.913321352</v>
          </cell>
          <cell r="DW23">
            <v>631.08831094899995</v>
          </cell>
          <cell r="DX23">
            <v>22.966771646000002</v>
          </cell>
          <cell r="DY23">
            <v>521.32613305000007</v>
          </cell>
          <cell r="DZ23">
            <v>45.843420832000007</v>
          </cell>
          <cell r="EA23">
            <v>175.047572949</v>
          </cell>
          <cell r="EB23">
            <v>137.42870531200001</v>
          </cell>
          <cell r="EC23">
            <v>622.79425132299991</v>
          </cell>
          <cell r="ED23">
            <v>274.34762247499998</v>
          </cell>
          <cell r="EE23">
            <v>1071.063620054</v>
          </cell>
          <cell r="EF23">
            <v>37.835450318000007</v>
          </cell>
          <cell r="EG23">
            <v>179.042799</v>
          </cell>
          <cell r="EH23">
            <v>21.960269433000001</v>
          </cell>
          <cell r="EI23">
            <v>306.92749581499999</v>
          </cell>
          <cell r="EJ23">
            <v>1085.707813084</v>
          </cell>
          <cell r="EK23">
            <v>2605.0534860600001</v>
          </cell>
          <cell r="EL23">
            <v>62.875000084</v>
          </cell>
          <cell r="EM23">
            <v>235.89510761700001</v>
          </cell>
          <cell r="EN23">
            <v>2.4254785929999998</v>
          </cell>
          <cell r="EO23">
            <v>70.890910306000009</v>
          </cell>
          <cell r="EP23">
            <v>231.86568837800002</v>
          </cell>
          <cell r="EQ23">
            <v>233.73772488600002</v>
          </cell>
          <cell r="ER23">
            <v>62.800547125000001</v>
          </cell>
          <cell r="ES23">
            <v>501.34563283700004</v>
          </cell>
          <cell r="ET23">
            <v>179.18975463800001</v>
          </cell>
          <cell r="EU23">
            <v>2248.8757127580002</v>
          </cell>
          <cell r="EV23">
            <v>139.77377850799999</v>
          </cell>
          <cell r="EW23">
            <v>485.20780663800002</v>
          </cell>
          <cell r="EX23">
            <v>143.05419395799998</v>
          </cell>
          <cell r="EY23">
            <v>590.72756880200006</v>
          </cell>
        </row>
        <row r="24">
          <cell r="A24">
            <v>45658</v>
          </cell>
          <cell r="B24">
            <v>4.9230390000000002</v>
          </cell>
          <cell r="C24">
            <v>5.5574779999999997</v>
          </cell>
          <cell r="D24">
            <v>1.0709470000000001</v>
          </cell>
          <cell r="E24">
            <v>6.2834079999999997</v>
          </cell>
          <cell r="F24">
            <v>0</v>
          </cell>
          <cell r="G24">
            <v>0</v>
          </cell>
          <cell r="H24">
            <v>5.615132</v>
          </cell>
          <cell r="J24">
            <v>4.1514860000000002</v>
          </cell>
          <cell r="K24">
            <v>7.6952059999999998</v>
          </cell>
          <cell r="L24">
            <v>0</v>
          </cell>
          <cell r="M24">
            <v>0</v>
          </cell>
          <cell r="N24">
            <v>2.125902</v>
          </cell>
          <cell r="R24">
            <v>0</v>
          </cell>
          <cell r="U24">
            <v>38.685060999999997</v>
          </cell>
          <cell r="V24">
            <v>15.999999000000001</v>
          </cell>
          <cell r="W24">
            <v>4.6896579999999997</v>
          </cell>
          <cell r="X24">
            <v>5.4333150000000003</v>
          </cell>
          <cell r="Y24">
            <v>3.646433</v>
          </cell>
          <cell r="Z24">
            <v>5.695252</v>
          </cell>
          <cell r="AB24">
            <v>5.0057130000000001</v>
          </cell>
          <cell r="AC24">
            <v>4.95</v>
          </cell>
          <cell r="AD24">
            <v>5.95</v>
          </cell>
          <cell r="AE24">
            <v>2.8082699999999998</v>
          </cell>
          <cell r="AF24">
            <v>0</v>
          </cell>
          <cell r="AG24">
            <v>5.3</v>
          </cell>
          <cell r="AH24">
            <v>0</v>
          </cell>
          <cell r="AI24">
            <v>7.358187</v>
          </cell>
          <cell r="AJ24">
            <v>5.1709319999999996</v>
          </cell>
          <cell r="AK24">
            <v>3.1314150000000001</v>
          </cell>
          <cell r="AL24">
            <v>18</v>
          </cell>
          <cell r="AM24">
            <v>7.6147400000000003</v>
          </cell>
          <cell r="AN24">
            <v>5.7009189999999998</v>
          </cell>
          <cell r="AO24">
            <v>5.1470989999999999</v>
          </cell>
          <cell r="AP24">
            <v>0</v>
          </cell>
          <cell r="AQ24">
            <v>4.949999</v>
          </cell>
          <cell r="AS24">
            <v>0</v>
          </cell>
          <cell r="AT24">
            <v>0</v>
          </cell>
          <cell r="AU24">
            <v>0</v>
          </cell>
          <cell r="AV24">
            <v>10.799999</v>
          </cell>
          <cell r="AW24">
            <v>7.3856250000000001</v>
          </cell>
          <cell r="AX24">
            <v>16.815472</v>
          </cell>
          <cell r="AY24">
            <v>15.804791</v>
          </cell>
          <cell r="AZ24">
            <v>15.331466000000001</v>
          </cell>
          <cell r="BB24">
            <v>17.428498999999999</v>
          </cell>
          <cell r="BC24">
            <v>6.2880269999999996</v>
          </cell>
          <cell r="BD24">
            <v>2.360608</v>
          </cell>
          <cell r="BE24">
            <v>3.4880460000000002</v>
          </cell>
          <cell r="BF24">
            <v>0.89227800000000002</v>
          </cell>
          <cell r="BG24">
            <v>2.3707940000000001</v>
          </cell>
          <cell r="BH24">
            <v>5.9504330000000003</v>
          </cell>
          <cell r="BI24">
            <v>8.0592100000000002</v>
          </cell>
          <cell r="BJ24">
            <v>6.8355699999999997</v>
          </cell>
          <cell r="BL24">
            <v>2.7454010000000002</v>
          </cell>
          <cell r="BM24">
            <v>3.9876149999999999</v>
          </cell>
          <cell r="BN24">
            <v>6.3875469999999996</v>
          </cell>
          <cell r="BO24">
            <v>1.5178259999999999</v>
          </cell>
          <cell r="BP24">
            <v>1.3379179999999999</v>
          </cell>
          <cell r="BT24">
            <v>1.3613980000000001</v>
          </cell>
          <cell r="BW24">
            <v>22.043975</v>
          </cell>
          <cell r="BX24">
            <v>7.5731109999999999</v>
          </cell>
          <cell r="BY24">
            <v>3.9732430000000001</v>
          </cell>
          <cell r="BZ24">
            <v>2.2750270000000001</v>
          </cell>
          <cell r="CA24">
            <v>2.861888</v>
          </cell>
          <cell r="CB24">
            <v>2.6235080000000002</v>
          </cell>
          <cell r="CD24">
            <v>2.3236970000000001</v>
          </cell>
          <cell r="CE24">
            <v>2.3147160000000002</v>
          </cell>
          <cell r="CF24">
            <v>2.9092959999999999</v>
          </cell>
          <cell r="CG24">
            <v>1.34138</v>
          </cell>
          <cell r="CH24">
            <v>0.72839500000000001</v>
          </cell>
          <cell r="CI24">
            <v>2.359051</v>
          </cell>
          <cell r="CJ24">
            <v>1.3045819999999999</v>
          </cell>
          <cell r="CK24">
            <v>3.8858069999999998</v>
          </cell>
          <cell r="CL24">
            <v>3.907702</v>
          </cell>
          <cell r="CM24">
            <v>0.74876900000000002</v>
          </cell>
          <cell r="CN24">
            <v>5.1682899999999998</v>
          </cell>
          <cell r="CO24">
            <v>4.3298870000000003</v>
          </cell>
          <cell r="CP24">
            <v>1.7321709999999999</v>
          </cell>
          <cell r="CQ24">
            <v>2.4235250000000002</v>
          </cell>
          <cell r="CR24">
            <v>0</v>
          </cell>
          <cell r="CS24">
            <v>2.9811130000000001</v>
          </cell>
          <cell r="CU24">
            <v>0</v>
          </cell>
          <cell r="CV24">
            <v>10.595124</v>
          </cell>
          <cell r="CW24">
            <v>0</v>
          </cell>
          <cell r="CX24">
            <v>5.4910350000000001</v>
          </cell>
          <cell r="CY24">
            <v>5.4534659999999997</v>
          </cell>
          <cell r="CZ24">
            <v>4.4974829999999999</v>
          </cell>
          <cell r="DA24">
            <v>9.7546940000000006</v>
          </cell>
          <cell r="DB24">
            <v>9.6983510000000006</v>
          </cell>
          <cell r="DD24">
            <v>8.2450539999999997</v>
          </cell>
          <cell r="DE24">
            <v>6.454237</v>
          </cell>
          <cell r="DH24">
            <v>5460.2942463879999</v>
          </cell>
          <cell r="DI24">
            <v>22538.508446479002</v>
          </cell>
          <cell r="DJ24">
            <v>356.42822602500001</v>
          </cell>
          <cell r="DK24">
            <v>1453.3261552619999</v>
          </cell>
          <cell r="DL24">
            <v>566.9768135600001</v>
          </cell>
          <cell r="DM24">
            <v>1588.3367414279999</v>
          </cell>
          <cell r="DN24">
            <v>307.85328546</v>
          </cell>
          <cell r="DO24">
            <v>1213.702553111</v>
          </cell>
          <cell r="DP24">
            <v>127.368198651</v>
          </cell>
          <cell r="DQ24">
            <v>726.14681700000006</v>
          </cell>
          <cell r="DR24">
            <v>378.55957954800004</v>
          </cell>
          <cell r="DS24">
            <v>791.95568481200007</v>
          </cell>
          <cell r="DT24">
            <v>121.30186753800001</v>
          </cell>
          <cell r="DU24">
            <v>680.22277247500006</v>
          </cell>
          <cell r="DV24">
            <v>134.83470012800001</v>
          </cell>
          <cell r="DW24">
            <v>676.44404600900009</v>
          </cell>
          <cell r="DX24">
            <v>25.578745364</v>
          </cell>
          <cell r="DY24">
            <v>454.36878675200001</v>
          </cell>
          <cell r="DZ24">
            <v>53.666603099</v>
          </cell>
          <cell r="EA24">
            <v>192.65973845300005</v>
          </cell>
          <cell r="EB24">
            <v>202.25728340700002</v>
          </cell>
          <cell r="EC24">
            <v>686.22062448400004</v>
          </cell>
          <cell r="ED24">
            <v>303.45862457999999</v>
          </cell>
          <cell r="EE24">
            <v>892.58284753000009</v>
          </cell>
          <cell r="EF24">
            <v>46.322454805</v>
          </cell>
          <cell r="EG24">
            <v>218.52846100000002</v>
          </cell>
          <cell r="EH24">
            <v>30.396150462000001</v>
          </cell>
          <cell r="EI24">
            <v>289.14044472500001</v>
          </cell>
          <cell r="EJ24">
            <v>1047.0491551759999</v>
          </cell>
          <cell r="EK24">
            <v>2888.9563759499997</v>
          </cell>
          <cell r="EL24">
            <v>50.986059343000001</v>
          </cell>
          <cell r="EM24">
            <v>274.33242367500003</v>
          </cell>
          <cell r="EN24">
            <v>0.52295287000000001</v>
          </cell>
          <cell r="EO24">
            <v>62.123705559000001</v>
          </cell>
          <cell r="EP24">
            <v>213.429287563</v>
          </cell>
          <cell r="EQ24">
            <v>235.35499619600003</v>
          </cell>
          <cell r="ER24">
            <v>71.028957835</v>
          </cell>
          <cell r="ES24">
            <v>542.31625761800001</v>
          </cell>
          <cell r="ET24">
            <v>192.912075028</v>
          </cell>
          <cell r="EU24">
            <v>2277.8158583680001</v>
          </cell>
          <cell r="EV24">
            <v>151.26308045800002</v>
          </cell>
          <cell r="EW24">
            <v>511.53062083399999</v>
          </cell>
          <cell r="EX24">
            <v>131.41397567199999</v>
          </cell>
          <cell r="EY24">
            <v>530.76038615799996</v>
          </cell>
        </row>
        <row r="25">
          <cell r="A25">
            <v>45627</v>
          </cell>
          <cell r="B25">
            <v>4.9263659999999998</v>
          </cell>
          <cell r="C25">
            <v>5.4963129999999998</v>
          </cell>
          <cell r="D25">
            <v>1.057644</v>
          </cell>
          <cell r="E25">
            <v>6.0513019999999997</v>
          </cell>
          <cell r="F25">
            <v>0</v>
          </cell>
          <cell r="G25">
            <v>0</v>
          </cell>
          <cell r="H25">
            <v>6.1607799999999999</v>
          </cell>
          <cell r="J25">
            <v>4.1245000000000003</v>
          </cell>
          <cell r="K25">
            <v>7.3887980000000004</v>
          </cell>
          <cell r="L25">
            <v>0</v>
          </cell>
          <cell r="M25">
            <v>0</v>
          </cell>
          <cell r="N25">
            <v>2.2294130000000001</v>
          </cell>
          <cell r="R25">
            <v>0</v>
          </cell>
          <cell r="U25">
            <v>37.968240999999999</v>
          </cell>
          <cell r="V25">
            <v>16.729588</v>
          </cell>
          <cell r="W25">
            <v>4.2458720000000003</v>
          </cell>
          <cell r="X25">
            <v>5.0929469999999997</v>
          </cell>
          <cell r="Y25">
            <v>4.6629019999999999</v>
          </cell>
          <cell r="Z25">
            <v>5.7788219999999999</v>
          </cell>
          <cell r="AB25">
            <v>5.000604</v>
          </cell>
          <cell r="AC25">
            <v>4.95</v>
          </cell>
          <cell r="AD25">
            <v>5.95</v>
          </cell>
          <cell r="AE25">
            <v>2.832751</v>
          </cell>
          <cell r="AF25">
            <v>0</v>
          </cell>
          <cell r="AG25">
            <v>5.3</v>
          </cell>
          <cell r="AH25">
            <v>0</v>
          </cell>
          <cell r="AI25">
            <v>6.4782929999999999</v>
          </cell>
          <cell r="AJ25">
            <v>5.3307450000000003</v>
          </cell>
          <cell r="AK25">
            <v>2.9647480000000002</v>
          </cell>
          <cell r="AL25">
            <v>18</v>
          </cell>
          <cell r="AM25">
            <v>7.5</v>
          </cell>
          <cell r="AN25">
            <v>5.750292</v>
          </cell>
          <cell r="AO25">
            <v>5.814419</v>
          </cell>
          <cell r="AP25">
            <v>0</v>
          </cell>
          <cell r="AQ25">
            <v>5.9144819999999996</v>
          </cell>
          <cell r="AS25">
            <v>0</v>
          </cell>
          <cell r="AT25">
            <v>0</v>
          </cell>
          <cell r="AU25">
            <v>0</v>
          </cell>
          <cell r="AV25">
            <v>10.799999</v>
          </cell>
          <cell r="AW25">
            <v>7.3881170000000003</v>
          </cell>
          <cell r="AX25">
            <v>19.855101000000001</v>
          </cell>
          <cell r="AY25">
            <v>16.930122000000001</v>
          </cell>
          <cell r="AZ25">
            <v>15.33278</v>
          </cell>
          <cell r="BB25">
            <v>18.886536</v>
          </cell>
          <cell r="BC25">
            <v>6.3668389999999997</v>
          </cell>
          <cell r="BD25">
            <v>2.3306990000000001</v>
          </cell>
          <cell r="BE25">
            <v>3.435873</v>
          </cell>
          <cell r="BF25">
            <v>0.90168300000000001</v>
          </cell>
          <cell r="BG25">
            <v>2.783814</v>
          </cell>
          <cell r="BH25">
            <v>6.2187359999999998</v>
          </cell>
          <cell r="BI25">
            <v>8.1650559999999999</v>
          </cell>
          <cell r="BJ25">
            <v>7.7549070000000002</v>
          </cell>
          <cell r="BL25">
            <v>2.2600500000000001</v>
          </cell>
          <cell r="BM25">
            <v>4.3005120000000003</v>
          </cell>
          <cell r="BN25">
            <v>6.627796</v>
          </cell>
          <cell r="BO25">
            <v>1.5974980000000001</v>
          </cell>
          <cell r="BP25">
            <v>1.3390169999999999</v>
          </cell>
          <cell r="BT25">
            <v>1.3812180000000001</v>
          </cell>
          <cell r="BW25">
            <v>20.004276000000001</v>
          </cell>
          <cell r="BX25">
            <v>7.6907209999999999</v>
          </cell>
          <cell r="BY25">
            <v>4.1205509999999999</v>
          </cell>
          <cell r="BZ25">
            <v>2.4897450000000001</v>
          </cell>
          <cell r="CA25">
            <v>3.6780979999999999</v>
          </cell>
          <cell r="CB25">
            <v>2.7793450000000002</v>
          </cell>
          <cell r="CD25">
            <v>2.3226420000000001</v>
          </cell>
          <cell r="CE25">
            <v>2.3226420000000001</v>
          </cell>
          <cell r="CF25">
            <v>3.1337769999999998</v>
          </cell>
          <cell r="CG25">
            <v>1.3705769999999999</v>
          </cell>
          <cell r="CH25">
            <v>0.94265699999999997</v>
          </cell>
          <cell r="CI25">
            <v>2.3632330000000001</v>
          </cell>
          <cell r="CJ25">
            <v>1.294478</v>
          </cell>
          <cell r="CK25">
            <v>3.8665440000000002</v>
          </cell>
          <cell r="CL25">
            <v>3.9073530000000001</v>
          </cell>
          <cell r="CM25">
            <v>0.75174399999999997</v>
          </cell>
          <cell r="CN25">
            <v>5.1682899999999998</v>
          </cell>
          <cell r="CO25">
            <v>4.3248189999999997</v>
          </cell>
          <cell r="CP25">
            <v>2.0561780000000001</v>
          </cell>
          <cell r="CQ25">
            <v>3.2139030000000002</v>
          </cell>
          <cell r="CR25">
            <v>0</v>
          </cell>
          <cell r="CS25">
            <v>3.9131109999999998</v>
          </cell>
          <cell r="CU25">
            <v>0</v>
          </cell>
          <cell r="CV25">
            <v>0</v>
          </cell>
          <cell r="CW25">
            <v>0</v>
          </cell>
          <cell r="CX25">
            <v>5.8259860000000003</v>
          </cell>
          <cell r="CY25">
            <v>5.7409619999999997</v>
          </cell>
          <cell r="CZ25">
            <v>6.3170310000000001</v>
          </cell>
          <cell r="DA25">
            <v>9.7232099999999999</v>
          </cell>
          <cell r="DB25">
            <v>9.6910480000000003</v>
          </cell>
          <cell r="DD25">
            <v>8.2663790000000006</v>
          </cell>
          <cell r="DE25">
            <v>6.454237</v>
          </cell>
          <cell r="DH25">
            <v>6301.4694238339998</v>
          </cell>
          <cell r="DI25">
            <v>25435.194216451997</v>
          </cell>
          <cell r="DJ25">
            <v>419.09595138599997</v>
          </cell>
          <cell r="DK25">
            <v>1558.0312637320001</v>
          </cell>
          <cell r="DL25">
            <v>677.80321093299995</v>
          </cell>
          <cell r="DM25">
            <v>1794.5776642660001</v>
          </cell>
          <cell r="DN25">
            <v>440.94573986099999</v>
          </cell>
          <cell r="DO25">
            <v>1346.8774127470001</v>
          </cell>
          <cell r="DP25">
            <v>177.54667854900001</v>
          </cell>
          <cell r="DQ25">
            <v>865.083529</v>
          </cell>
          <cell r="DR25">
            <v>369.82599613799999</v>
          </cell>
          <cell r="DS25">
            <v>955.83400222599994</v>
          </cell>
          <cell r="DT25">
            <v>125.59999932300001</v>
          </cell>
          <cell r="DU25">
            <v>730.48233445800008</v>
          </cell>
          <cell r="DV25">
            <v>157.674524483</v>
          </cell>
          <cell r="DW25">
            <v>697.19066442999997</v>
          </cell>
          <cell r="DX25">
            <v>32.757374338000005</v>
          </cell>
          <cell r="DY25">
            <v>500.074223346</v>
          </cell>
          <cell r="DZ25">
            <v>85.148614468999995</v>
          </cell>
          <cell r="EA25">
            <v>280.55244797900002</v>
          </cell>
          <cell r="EB25">
            <v>173.65545829000001</v>
          </cell>
          <cell r="EC25">
            <v>917.69516512500013</v>
          </cell>
          <cell r="ED25">
            <v>293.106750267</v>
          </cell>
          <cell r="EE25">
            <v>991.51016525199998</v>
          </cell>
          <cell r="EF25">
            <v>57.661297644000001</v>
          </cell>
          <cell r="EG25">
            <v>216.726111</v>
          </cell>
          <cell r="EH25">
            <v>32.862280503000001</v>
          </cell>
          <cell r="EI25">
            <v>281.50670249499996</v>
          </cell>
          <cell r="EJ25">
            <v>1235.2622251550001</v>
          </cell>
          <cell r="EK25">
            <v>3177.0344162699998</v>
          </cell>
          <cell r="EL25">
            <v>65.309870480000001</v>
          </cell>
          <cell r="EM25">
            <v>334.29897466</v>
          </cell>
          <cell r="EN25">
            <v>1.353786283</v>
          </cell>
          <cell r="EO25">
            <v>69.143066536000006</v>
          </cell>
          <cell r="EP25">
            <v>271.41562537199997</v>
          </cell>
          <cell r="EQ25">
            <v>291.08199483600004</v>
          </cell>
          <cell r="ER25">
            <v>85.512666406999998</v>
          </cell>
          <cell r="ES25">
            <v>569.97933276400011</v>
          </cell>
          <cell r="ET25">
            <v>240.08137536699999</v>
          </cell>
          <cell r="EU25">
            <v>2682.4953941690001</v>
          </cell>
          <cell r="EV25">
            <v>174.06096468199999</v>
          </cell>
          <cell r="EW25">
            <v>627.07545722199995</v>
          </cell>
          <cell r="EX25">
            <v>111.62670239900001</v>
          </cell>
          <cell r="EY25">
            <v>641.95322893600007</v>
          </cell>
        </row>
        <row r="26">
          <cell r="A26">
            <v>45597</v>
          </cell>
          <cell r="B26">
            <v>4.9879239999999996</v>
          </cell>
          <cell r="C26">
            <v>5.3867229999999999</v>
          </cell>
          <cell r="D26">
            <v>1.070951</v>
          </cell>
          <cell r="E26">
            <v>5.9161289999999997</v>
          </cell>
          <cell r="F26">
            <v>0</v>
          </cell>
          <cell r="G26">
            <v>0</v>
          </cell>
          <cell r="H26">
            <v>13.170712999999999</v>
          </cell>
          <cell r="J26">
            <v>4.3141660000000002</v>
          </cell>
          <cell r="K26">
            <v>7.6491360000000004</v>
          </cell>
          <cell r="L26">
            <v>7.7736169999999998</v>
          </cell>
          <cell r="M26">
            <v>0</v>
          </cell>
          <cell r="N26">
            <v>2.462024</v>
          </cell>
          <cell r="R26">
            <v>2.2088739999999998</v>
          </cell>
          <cell r="U26">
            <v>38.391331999999998</v>
          </cell>
          <cell r="V26">
            <v>19.372596000000001</v>
          </cell>
          <cell r="W26">
            <v>4.6750489999999996</v>
          </cell>
          <cell r="X26">
            <v>6.5730930000000001</v>
          </cell>
          <cell r="Y26">
            <v>7.0778220000000003</v>
          </cell>
          <cell r="Z26">
            <v>6.4759640000000003</v>
          </cell>
          <cell r="AB26">
            <v>5.097137</v>
          </cell>
          <cell r="AC26">
            <v>4.95</v>
          </cell>
          <cell r="AD26">
            <v>5.95</v>
          </cell>
          <cell r="AE26">
            <v>3.0558040000000002</v>
          </cell>
          <cell r="AF26">
            <v>2.4922070000000001</v>
          </cell>
          <cell r="AG26">
            <v>5.3180160000000001</v>
          </cell>
          <cell r="AH26">
            <v>0</v>
          </cell>
          <cell r="AI26">
            <v>7.0411140000000003</v>
          </cell>
          <cell r="AJ26">
            <v>5.2049149999999997</v>
          </cell>
          <cell r="AK26">
            <v>0</v>
          </cell>
          <cell r="AL26">
            <v>17.847207999999998</v>
          </cell>
          <cell r="AM26">
            <v>7.5</v>
          </cell>
          <cell r="AN26">
            <v>5.7</v>
          </cell>
          <cell r="AO26">
            <v>6.1852309999999999</v>
          </cell>
          <cell r="AP26">
            <v>0</v>
          </cell>
          <cell r="AQ26">
            <v>8.2686860000000006</v>
          </cell>
          <cell r="AS26">
            <v>0</v>
          </cell>
          <cell r="AT26">
            <v>0</v>
          </cell>
          <cell r="AU26">
            <v>0</v>
          </cell>
          <cell r="AV26">
            <v>10.688931999999999</v>
          </cell>
          <cell r="AW26">
            <v>9.8169109999999993</v>
          </cell>
          <cell r="AX26">
            <v>20.205286000000001</v>
          </cell>
          <cell r="AY26">
            <v>17.000796000000001</v>
          </cell>
          <cell r="AZ26">
            <v>15.33175</v>
          </cell>
          <cell r="BB26">
            <v>17.743611999999999</v>
          </cell>
          <cell r="BC26">
            <v>6.3050600000000001</v>
          </cell>
          <cell r="BD26">
            <v>2.3423880000000001</v>
          </cell>
          <cell r="BE26">
            <v>3.444782</v>
          </cell>
          <cell r="BF26">
            <v>0.91036099999999998</v>
          </cell>
          <cell r="BG26">
            <v>3.4189509999999999</v>
          </cell>
          <cell r="BH26">
            <v>8.2091829999999995</v>
          </cell>
          <cell r="BI26">
            <v>9.9790189999999992</v>
          </cell>
          <cell r="BJ26">
            <v>6.4683190000000002</v>
          </cell>
          <cell r="BL26">
            <v>2.837726</v>
          </cell>
          <cell r="BM26">
            <v>4.471654</v>
          </cell>
          <cell r="BN26">
            <v>6.5360550000000002</v>
          </cell>
          <cell r="BO26">
            <v>1.628058</v>
          </cell>
          <cell r="BP26">
            <v>1.671994</v>
          </cell>
          <cell r="BT26">
            <v>1.530672</v>
          </cell>
          <cell r="BW26">
            <v>21.448640000000001</v>
          </cell>
          <cell r="BX26">
            <v>7.9737410000000004</v>
          </cell>
          <cell r="BY26">
            <v>4.2911679999999999</v>
          </cell>
          <cell r="BZ26">
            <v>3.8504</v>
          </cell>
          <cell r="CA26">
            <v>4.478707</v>
          </cell>
          <cell r="CB26">
            <v>2.7944010000000001</v>
          </cell>
          <cell r="CD26">
            <v>2.3297690000000002</v>
          </cell>
          <cell r="CE26">
            <v>2.322657</v>
          </cell>
          <cell r="CF26">
            <v>3.288986</v>
          </cell>
          <cell r="CG26">
            <v>1.6249309999999999</v>
          </cell>
          <cell r="CH26">
            <v>1.3755999999999999</v>
          </cell>
          <cell r="CI26">
            <v>2.5043600000000001</v>
          </cell>
          <cell r="CJ26">
            <v>1.5166839999999999</v>
          </cell>
          <cell r="CK26">
            <v>3.8709319999999998</v>
          </cell>
          <cell r="CL26">
            <v>3.905494</v>
          </cell>
          <cell r="CM26">
            <v>1.0685309999999999</v>
          </cell>
          <cell r="CN26">
            <v>5.1702250000000003</v>
          </cell>
          <cell r="CO26">
            <v>4.1731730000000002</v>
          </cell>
          <cell r="CP26">
            <v>2.12676</v>
          </cell>
          <cell r="CQ26">
            <v>3.7711519999999998</v>
          </cell>
          <cell r="CR26">
            <v>0</v>
          </cell>
          <cell r="CS26">
            <v>5.0998080000000003</v>
          </cell>
          <cell r="CU26">
            <v>0</v>
          </cell>
          <cell r="CV26">
            <v>0</v>
          </cell>
          <cell r="CW26">
            <v>0</v>
          </cell>
          <cell r="CX26">
            <v>5.1566939999999999</v>
          </cell>
          <cell r="CY26">
            <v>7.4805630000000001</v>
          </cell>
          <cell r="CZ26">
            <v>6.6884940000000004</v>
          </cell>
          <cell r="DA26">
            <v>9.9148700000000005</v>
          </cell>
          <cell r="DB26">
            <v>9.6401289999999999</v>
          </cell>
          <cell r="DD26">
            <v>8.2051839999999991</v>
          </cell>
          <cell r="DE26">
            <v>6.4223670000000004</v>
          </cell>
          <cell r="DH26">
            <v>4906.2659901969992</v>
          </cell>
          <cell r="DI26">
            <v>21235.673629280001</v>
          </cell>
          <cell r="DJ26">
            <v>280.36748217899998</v>
          </cell>
          <cell r="DK26">
            <v>1320.131058617</v>
          </cell>
          <cell r="DL26">
            <v>674.50460585199994</v>
          </cell>
          <cell r="DM26">
            <v>1484.4329202370002</v>
          </cell>
          <cell r="DN26">
            <v>187.47963958</v>
          </cell>
          <cell r="DO26">
            <v>1327.5092498929998</v>
          </cell>
          <cell r="DP26">
            <v>129.37037820800001</v>
          </cell>
          <cell r="DQ26">
            <v>770.59013200000004</v>
          </cell>
          <cell r="DR26">
            <v>306.36808406599999</v>
          </cell>
          <cell r="DS26">
            <v>765.81700634200001</v>
          </cell>
          <cell r="DT26">
            <v>96.917990641000003</v>
          </cell>
          <cell r="DU26">
            <v>488.02350623000001</v>
          </cell>
          <cell r="DV26">
            <v>111.173797119</v>
          </cell>
          <cell r="DW26">
            <v>585.73572251100006</v>
          </cell>
          <cell r="DX26">
            <v>46.663022962000007</v>
          </cell>
          <cell r="DY26">
            <v>384.70277382099999</v>
          </cell>
          <cell r="DZ26">
            <v>54.095449273</v>
          </cell>
          <cell r="EA26">
            <v>184.66093690400001</v>
          </cell>
          <cell r="EB26">
            <v>89.37218704</v>
          </cell>
          <cell r="EC26">
            <v>573.06551690100002</v>
          </cell>
          <cell r="ED26">
            <v>135.47388172699999</v>
          </cell>
          <cell r="EE26">
            <v>851.49250605500004</v>
          </cell>
          <cell r="EF26">
            <v>42.131769192</v>
          </cell>
          <cell r="EG26">
            <v>216.887418</v>
          </cell>
          <cell r="EH26">
            <v>29.326394024000003</v>
          </cell>
          <cell r="EI26">
            <v>155.054427554</v>
          </cell>
          <cell r="EJ26">
            <v>1008.6572040120001</v>
          </cell>
          <cell r="EK26">
            <v>2449.1561476010002</v>
          </cell>
          <cell r="EL26">
            <v>58.034206345999998</v>
          </cell>
          <cell r="EM26">
            <v>266.350189376</v>
          </cell>
          <cell r="EN26">
            <v>3.6427708290000003</v>
          </cell>
          <cell r="EO26">
            <v>55.886233077</v>
          </cell>
          <cell r="EP26">
            <v>199.817829988</v>
          </cell>
          <cell r="EQ26">
            <v>207.055450162</v>
          </cell>
          <cell r="ER26">
            <v>63.373565401</v>
          </cell>
          <cell r="ES26">
            <v>523.64329498699999</v>
          </cell>
          <cell r="ET26">
            <v>194.577293494</v>
          </cell>
          <cell r="EU26">
            <v>2148.5557692860002</v>
          </cell>
          <cell r="EV26">
            <v>130.96608690599999</v>
          </cell>
          <cell r="EW26">
            <v>495.080802775</v>
          </cell>
          <cell r="EX26">
            <v>72.552032437000008</v>
          </cell>
          <cell r="EY26">
            <v>312.76149148999997</v>
          </cell>
        </row>
        <row r="27">
          <cell r="A27">
            <v>45566</v>
          </cell>
          <cell r="B27">
            <v>6.3420949999999996</v>
          </cell>
          <cell r="C27">
            <v>5.9025939999999997</v>
          </cell>
          <cell r="D27">
            <v>1.763576</v>
          </cell>
          <cell r="E27">
            <v>6.5761320000000003</v>
          </cell>
          <cell r="F27">
            <v>0</v>
          </cell>
          <cell r="G27">
            <v>19.023374</v>
          </cell>
          <cell r="H27">
            <v>16.386407999999999</v>
          </cell>
          <cell r="J27">
            <v>5.7557369999999999</v>
          </cell>
          <cell r="K27">
            <v>8.3326949999999993</v>
          </cell>
          <cell r="L27">
            <v>7.7831840000000003</v>
          </cell>
          <cell r="M27">
            <v>0</v>
          </cell>
          <cell r="N27">
            <v>2.65577</v>
          </cell>
          <cell r="R27">
            <v>2.4664779999999999</v>
          </cell>
          <cell r="U27">
            <v>39.459628000000002</v>
          </cell>
          <cell r="V27">
            <v>22.486878999999998</v>
          </cell>
          <cell r="W27">
            <v>4.9337920000000004</v>
          </cell>
          <cell r="X27">
            <v>7.7730249999999996</v>
          </cell>
          <cell r="Y27">
            <v>7.9218469999999996</v>
          </cell>
          <cell r="Z27">
            <v>6.7638290000000003</v>
          </cell>
          <cell r="AB27">
            <v>5.3114929999999996</v>
          </cell>
          <cell r="AC27">
            <v>5.1415410000000001</v>
          </cell>
          <cell r="AD27">
            <v>5.95</v>
          </cell>
          <cell r="AE27">
            <v>3.6314350000000002</v>
          </cell>
          <cell r="AF27">
            <v>0</v>
          </cell>
          <cell r="AG27">
            <v>5.3433659999999996</v>
          </cell>
          <cell r="AH27">
            <v>2.3850470000000001</v>
          </cell>
          <cell r="AI27">
            <v>7.4884760000000004</v>
          </cell>
          <cell r="AJ27">
            <v>5.1387200000000002</v>
          </cell>
          <cell r="AK27">
            <v>0</v>
          </cell>
          <cell r="AL27">
            <v>18.150755</v>
          </cell>
          <cell r="AM27">
            <v>7.5</v>
          </cell>
          <cell r="AN27">
            <v>5.7</v>
          </cell>
          <cell r="AO27">
            <v>6.31942</v>
          </cell>
          <cell r="AP27">
            <v>0</v>
          </cell>
          <cell r="AQ27">
            <v>8.7396060000000002</v>
          </cell>
          <cell r="AS27">
            <v>0</v>
          </cell>
          <cell r="AT27">
            <v>0</v>
          </cell>
          <cell r="AU27">
            <v>0</v>
          </cell>
          <cell r="AV27">
            <v>10.577415</v>
          </cell>
          <cell r="AW27">
            <v>0</v>
          </cell>
          <cell r="AX27">
            <v>20.631858000000001</v>
          </cell>
          <cell r="AY27">
            <v>16.585618</v>
          </cell>
          <cell r="AZ27">
            <v>15.331466000000001</v>
          </cell>
          <cell r="BB27">
            <v>17.428498999999999</v>
          </cell>
          <cell r="BC27">
            <v>6.193549</v>
          </cell>
          <cell r="BD27">
            <v>3.7991060000000001</v>
          </cell>
          <cell r="BE27">
            <v>3.6184620000000001</v>
          </cell>
          <cell r="BF27">
            <v>1.4264129999999999</v>
          </cell>
          <cell r="BG27">
            <v>3.5251939999999999</v>
          </cell>
          <cell r="BH27">
            <v>9.1465119999999995</v>
          </cell>
          <cell r="BI27">
            <v>11.554144000000001</v>
          </cell>
          <cell r="BJ27">
            <v>13.662105</v>
          </cell>
          <cell r="BL27">
            <v>3.5510989999999998</v>
          </cell>
          <cell r="BM27">
            <v>4.9483040000000003</v>
          </cell>
          <cell r="BN27">
            <v>6.6048309999999999</v>
          </cell>
          <cell r="BO27">
            <v>1.7977609999999999</v>
          </cell>
          <cell r="BP27">
            <v>1.8353710000000001</v>
          </cell>
          <cell r="BT27">
            <v>1.6728749999999999</v>
          </cell>
          <cell r="BW27">
            <v>25.932562999999998</v>
          </cell>
          <cell r="BX27">
            <v>8.8315590000000004</v>
          </cell>
          <cell r="BY27">
            <v>4.3846410000000002</v>
          </cell>
          <cell r="BZ27">
            <v>4.8462350000000001</v>
          </cell>
          <cell r="CA27">
            <v>5.432194</v>
          </cell>
          <cell r="CB27">
            <v>3.3924650000000001</v>
          </cell>
          <cell r="CD27">
            <v>2.4438930000000001</v>
          </cell>
          <cell r="CE27">
            <v>2.3576969999999999</v>
          </cell>
          <cell r="CF27">
            <v>3.978399</v>
          </cell>
          <cell r="CG27">
            <v>1.994086</v>
          </cell>
          <cell r="CH27">
            <v>1.497714</v>
          </cell>
          <cell r="CI27">
            <v>3.0489250000000001</v>
          </cell>
          <cell r="CJ27">
            <v>1.530305</v>
          </cell>
          <cell r="CK27">
            <v>3.874679</v>
          </cell>
          <cell r="CL27">
            <v>3.9056329999999999</v>
          </cell>
          <cell r="CM27">
            <v>1.598214</v>
          </cell>
          <cell r="CN27">
            <v>5.3435980000000001</v>
          </cell>
          <cell r="CO27">
            <v>4.5521380000000002</v>
          </cell>
          <cell r="CP27">
            <v>2.3082729999999998</v>
          </cell>
          <cell r="CQ27">
            <v>4.1117900000000001</v>
          </cell>
          <cell r="CR27">
            <v>0</v>
          </cell>
          <cell r="CS27">
            <v>5.1374240000000002</v>
          </cell>
          <cell r="CU27">
            <v>0</v>
          </cell>
          <cell r="CV27">
            <v>0</v>
          </cell>
          <cell r="CW27">
            <v>0</v>
          </cell>
          <cell r="CX27">
            <v>7.1272630000000001</v>
          </cell>
          <cell r="CY27">
            <v>7.5708650000000004</v>
          </cell>
          <cell r="CZ27">
            <v>8.0565879999999996</v>
          </cell>
          <cell r="DA27">
            <v>9.7999849999999995</v>
          </cell>
          <cell r="DB27">
            <v>9.6803980000000003</v>
          </cell>
          <cell r="DD27">
            <v>8.6261019999999995</v>
          </cell>
          <cell r="DE27">
            <v>6.3018369999999999</v>
          </cell>
          <cell r="DH27">
            <v>4273.3201747459998</v>
          </cell>
          <cell r="DI27">
            <v>20931.587258378</v>
          </cell>
          <cell r="DJ27">
            <v>266.31093346500001</v>
          </cell>
          <cell r="DK27">
            <v>1230.6010941290001</v>
          </cell>
          <cell r="DL27">
            <v>400.90414854400001</v>
          </cell>
          <cell r="DM27">
            <v>1712.532090814</v>
          </cell>
          <cell r="DN27">
            <v>143.20489599200002</v>
          </cell>
          <cell r="DO27">
            <v>1054.7249968880001</v>
          </cell>
          <cell r="DP27">
            <v>98.217025280000001</v>
          </cell>
          <cell r="DQ27">
            <v>964.86467800000003</v>
          </cell>
          <cell r="DR27">
            <v>279.78154532500002</v>
          </cell>
          <cell r="DS27">
            <v>793.29642081299994</v>
          </cell>
          <cell r="DT27">
            <v>85.757514714999999</v>
          </cell>
          <cell r="DU27">
            <v>360.27909111500003</v>
          </cell>
          <cell r="DV27">
            <v>106.230623364</v>
          </cell>
          <cell r="DW27">
            <v>605.53243361099999</v>
          </cell>
          <cell r="DX27">
            <v>112.223088729</v>
          </cell>
          <cell r="DY27">
            <v>458.20580983899998</v>
          </cell>
          <cell r="DZ27">
            <v>35.711293855000001</v>
          </cell>
          <cell r="EA27">
            <v>121.857451803</v>
          </cell>
          <cell r="EB27">
            <v>65.576674379000011</v>
          </cell>
          <cell r="EC27">
            <v>539.83888312099998</v>
          </cell>
          <cell r="ED27">
            <v>106.511250858</v>
          </cell>
          <cell r="EE27">
            <v>647.16073671100003</v>
          </cell>
          <cell r="EF27">
            <v>25.000166662000002</v>
          </cell>
          <cell r="EG27">
            <v>307.4715923</v>
          </cell>
          <cell r="EH27">
            <v>20.451377886</v>
          </cell>
          <cell r="EI27">
            <v>224.33241589599999</v>
          </cell>
          <cell r="EJ27">
            <v>852.847653143</v>
          </cell>
          <cell r="EK27">
            <v>2307.3526566650003</v>
          </cell>
          <cell r="EL27">
            <v>40.711163667000001</v>
          </cell>
          <cell r="EM27">
            <v>212.87850667400002</v>
          </cell>
          <cell r="EN27">
            <v>10.67649604</v>
          </cell>
          <cell r="EO27">
            <v>61.007577353000002</v>
          </cell>
          <cell r="EP27">
            <v>172.47315495399999</v>
          </cell>
          <cell r="EQ27">
            <v>188.339429051</v>
          </cell>
          <cell r="ER27">
            <v>52.157648446000003</v>
          </cell>
          <cell r="ES27">
            <v>503.32765282700001</v>
          </cell>
          <cell r="ET27">
            <v>199.28804316900002</v>
          </cell>
          <cell r="EU27">
            <v>2029.4201637460001</v>
          </cell>
          <cell r="EV27">
            <v>124.91657276500001</v>
          </cell>
          <cell r="EW27">
            <v>433.60953798099996</v>
          </cell>
          <cell r="EX27">
            <v>83.839457550000006</v>
          </cell>
          <cell r="EY27">
            <v>298.59596653400001</v>
          </cell>
        </row>
        <row r="28">
          <cell r="A28">
            <v>45536</v>
          </cell>
          <cell r="B28">
            <v>6.9</v>
          </cell>
          <cell r="C28">
            <v>6.4233250000000002</v>
          </cell>
          <cell r="D28">
            <v>2.4221010000000001</v>
          </cell>
          <cell r="E28">
            <v>8.4938450000000003</v>
          </cell>
          <cell r="F28">
            <v>0</v>
          </cell>
          <cell r="G28">
            <v>19.340910000000001</v>
          </cell>
          <cell r="H28">
            <v>16.998799999999999</v>
          </cell>
          <cell r="J28">
            <v>6.9308009999999998</v>
          </cell>
          <cell r="K28">
            <v>8.1113459999999993</v>
          </cell>
          <cell r="L28">
            <v>7.7758219999999998</v>
          </cell>
          <cell r="M28">
            <v>0</v>
          </cell>
          <cell r="N28">
            <v>2.682401</v>
          </cell>
          <cell r="R28">
            <v>2.573245</v>
          </cell>
          <cell r="U28">
            <v>43.191830000000003</v>
          </cell>
          <cell r="V28">
            <v>23.69829</v>
          </cell>
          <cell r="W28">
            <v>5.1045689999999997</v>
          </cell>
          <cell r="X28">
            <v>7.9</v>
          </cell>
          <cell r="Y28">
            <v>8.1526720000000008</v>
          </cell>
          <cell r="Z28">
            <v>6.7744450000000001</v>
          </cell>
          <cell r="AB28">
            <v>5.4283359999999998</v>
          </cell>
          <cell r="AC28">
            <v>5.2941820000000002</v>
          </cell>
          <cell r="AD28">
            <v>6.1335740000000003</v>
          </cell>
          <cell r="AE28">
            <v>2.8985059999999998</v>
          </cell>
          <cell r="AF28">
            <v>0</v>
          </cell>
          <cell r="AG28">
            <v>5.4433400000000001</v>
          </cell>
          <cell r="AH28">
            <v>2.5044339999999998</v>
          </cell>
          <cell r="AI28">
            <v>6.4759440000000001</v>
          </cell>
          <cell r="AJ28">
            <v>5.1135380000000001</v>
          </cell>
          <cell r="AK28">
            <v>0</v>
          </cell>
          <cell r="AL28">
            <v>18.667997</v>
          </cell>
          <cell r="AM28">
            <v>7.5186710000000003</v>
          </cell>
          <cell r="AN28">
            <v>5.7</v>
          </cell>
          <cell r="AO28">
            <v>6.7900960000000001</v>
          </cell>
          <cell r="AP28">
            <v>0</v>
          </cell>
          <cell r="AQ28">
            <v>8.7341630000000006</v>
          </cell>
          <cell r="AS28">
            <v>0</v>
          </cell>
          <cell r="AT28">
            <v>0</v>
          </cell>
          <cell r="AU28">
            <v>0</v>
          </cell>
          <cell r="AV28">
            <v>10.060822</v>
          </cell>
          <cell r="AW28">
            <v>10.035994000000001</v>
          </cell>
          <cell r="AX28">
            <v>21.182444</v>
          </cell>
          <cell r="AY28">
            <v>15.150119999999999</v>
          </cell>
          <cell r="AZ28">
            <v>15.331466000000001</v>
          </cell>
          <cell r="BB28">
            <v>17.42755</v>
          </cell>
          <cell r="BC28">
            <v>6.1199389999999996</v>
          </cell>
          <cell r="BD28">
            <v>4.4783790000000003</v>
          </cell>
          <cell r="BE28">
            <v>3.7353190000000001</v>
          </cell>
          <cell r="BF28">
            <v>1.7417020000000001</v>
          </cell>
          <cell r="BG28">
            <v>3.6850700000000001</v>
          </cell>
          <cell r="BH28">
            <v>9.9483800000000002</v>
          </cell>
          <cell r="BI28">
            <v>11.722937</v>
          </cell>
          <cell r="BJ28">
            <v>13.141817</v>
          </cell>
          <cell r="BL28">
            <v>3.9586739999999998</v>
          </cell>
          <cell r="BM28">
            <v>5.040216</v>
          </cell>
          <cell r="BN28">
            <v>6.5798319999999997</v>
          </cell>
          <cell r="BO28">
            <v>1.8662399999999999</v>
          </cell>
          <cell r="BP28">
            <v>1.8042879999999999</v>
          </cell>
          <cell r="BT28">
            <v>1.7202660000000001</v>
          </cell>
          <cell r="BW28">
            <v>30.358539</v>
          </cell>
          <cell r="BX28">
            <v>9.5893719999999991</v>
          </cell>
          <cell r="BY28">
            <v>4.5992449999999998</v>
          </cell>
          <cell r="BZ28">
            <v>4.9254490000000004</v>
          </cell>
          <cell r="CA28">
            <v>5.1831500000000004</v>
          </cell>
          <cell r="CB28">
            <v>3.453462</v>
          </cell>
          <cell r="CD28">
            <v>2.3937210000000002</v>
          </cell>
          <cell r="CE28">
            <v>2.3474330000000001</v>
          </cell>
          <cell r="CF28">
            <v>4.1512500000000001</v>
          </cell>
          <cell r="CG28">
            <v>2.0349179999999998</v>
          </cell>
          <cell r="CH28">
            <v>1.5683910000000001</v>
          </cell>
          <cell r="CI28">
            <v>3.879508</v>
          </cell>
          <cell r="CJ28">
            <v>1.5146219999999999</v>
          </cell>
          <cell r="CK28">
            <v>3.8959079999999999</v>
          </cell>
          <cell r="CL28">
            <v>3.9074080000000002</v>
          </cell>
          <cell r="CM28">
            <v>1.7785660000000001</v>
          </cell>
          <cell r="CN28">
            <v>5.7085499999999998</v>
          </cell>
          <cell r="CO28">
            <v>4.5495539999999997</v>
          </cell>
          <cell r="CP28">
            <v>2.1011639999999998</v>
          </cell>
          <cell r="CQ28">
            <v>4.2345839999999999</v>
          </cell>
          <cell r="CR28">
            <v>0</v>
          </cell>
          <cell r="CS28">
            <v>5.1291209999999996</v>
          </cell>
          <cell r="CU28">
            <v>0</v>
          </cell>
          <cell r="CV28">
            <v>0</v>
          </cell>
          <cell r="CW28">
            <v>0</v>
          </cell>
          <cell r="CX28">
            <v>7.2595090000000004</v>
          </cell>
          <cell r="CY28">
            <v>7.6298649999999997</v>
          </cell>
          <cell r="CZ28">
            <v>8.1266660000000002</v>
          </cell>
          <cell r="DA28">
            <v>9.693543</v>
          </cell>
          <cell r="DB28">
            <v>9.7106650000000005</v>
          </cell>
          <cell r="DD28">
            <v>8.8159659999999995</v>
          </cell>
          <cell r="DE28">
            <v>6.3766740000000004</v>
          </cell>
          <cell r="DH28">
            <v>5032.871889733</v>
          </cell>
          <cell r="DI28">
            <v>25504.185216567002</v>
          </cell>
          <cell r="DJ28">
            <v>319.26266288199997</v>
          </cell>
          <cell r="DK28">
            <v>1699.467465058</v>
          </cell>
          <cell r="DL28">
            <v>531.39679087599995</v>
          </cell>
          <cell r="DM28">
            <v>2272.694845775</v>
          </cell>
          <cell r="DN28">
            <v>192.418733121</v>
          </cell>
          <cell r="DO28">
            <v>1368.347711095</v>
          </cell>
          <cell r="DP28">
            <v>167.35558969900001</v>
          </cell>
          <cell r="DQ28">
            <v>1597.4975537</v>
          </cell>
          <cell r="DR28">
            <v>361.48537862199998</v>
          </cell>
          <cell r="DS28">
            <v>1035.5197700690001</v>
          </cell>
          <cell r="DT28">
            <v>49.999891394000002</v>
          </cell>
          <cell r="DU28">
            <v>336.12098880000002</v>
          </cell>
          <cell r="DV28">
            <v>139.19061041200001</v>
          </cell>
          <cell r="DW28">
            <v>779.67294641500007</v>
          </cell>
          <cell r="DX28">
            <v>160.066581595</v>
          </cell>
          <cell r="DY28">
            <v>718.5766259080001</v>
          </cell>
          <cell r="DZ28">
            <v>10.580183361</v>
          </cell>
          <cell r="EA28">
            <v>69.563153080999996</v>
          </cell>
          <cell r="EB28">
            <v>59.632005254999996</v>
          </cell>
          <cell r="EC28">
            <v>482.29020335299998</v>
          </cell>
          <cell r="ED28">
            <v>61.231052318000003</v>
          </cell>
          <cell r="EE28">
            <v>727.90678824999998</v>
          </cell>
          <cell r="EF28">
            <v>24.130686000000001</v>
          </cell>
          <cell r="EG28">
            <v>294.78708219999999</v>
          </cell>
          <cell r="EH28">
            <v>20.462410947000002</v>
          </cell>
          <cell r="EI28">
            <v>251.37419784899998</v>
          </cell>
          <cell r="EJ28">
            <v>1014.08833529</v>
          </cell>
          <cell r="EK28">
            <v>2784.2345726740004</v>
          </cell>
          <cell r="EL28">
            <v>41.694226430000001</v>
          </cell>
          <cell r="EM28">
            <v>190.04552441400003</v>
          </cell>
          <cell r="EN28">
            <v>11.09372127</v>
          </cell>
          <cell r="EO28">
            <v>104.394025692</v>
          </cell>
          <cell r="EP28">
            <v>184.56300752799999</v>
          </cell>
          <cell r="EQ28">
            <v>207.191830678</v>
          </cell>
          <cell r="ER28">
            <v>45.914305726000002</v>
          </cell>
          <cell r="ES28">
            <v>525.53492248399994</v>
          </cell>
          <cell r="ET28">
            <v>216.19449234000001</v>
          </cell>
          <cell r="EU28">
            <v>2552.5040086090003</v>
          </cell>
          <cell r="EV28">
            <v>151.98085717199999</v>
          </cell>
          <cell r="EW28">
            <v>503.86739146399998</v>
          </cell>
          <cell r="EX28">
            <v>71.582495863999995</v>
          </cell>
          <cell r="EY28">
            <v>302.53369770199998</v>
          </cell>
        </row>
        <row r="29">
          <cell r="A29">
            <v>45505</v>
          </cell>
          <cell r="B29">
            <v>6.9</v>
          </cell>
          <cell r="C29">
            <v>6.196377</v>
          </cell>
          <cell r="D29">
            <v>2.4303469999999998</v>
          </cell>
          <cell r="E29">
            <v>7.3818390000000003</v>
          </cell>
          <cell r="F29">
            <v>0</v>
          </cell>
          <cell r="G29">
            <v>16.982993</v>
          </cell>
          <cell r="H29">
            <v>15.996824999999999</v>
          </cell>
          <cell r="J29">
            <v>6.8672779999999998</v>
          </cell>
          <cell r="K29">
            <v>0</v>
          </cell>
          <cell r="L29">
            <v>7.8028000000000004</v>
          </cell>
          <cell r="M29">
            <v>0</v>
          </cell>
          <cell r="N29">
            <v>2.548556</v>
          </cell>
          <cell r="R29">
            <v>2.5882770000000002</v>
          </cell>
          <cell r="U29">
            <v>0</v>
          </cell>
          <cell r="V29">
            <v>23.876370000000001</v>
          </cell>
          <cell r="W29">
            <v>0</v>
          </cell>
          <cell r="X29">
            <v>7.9102699999999997</v>
          </cell>
          <cell r="Y29">
            <v>0</v>
          </cell>
          <cell r="Z29">
            <v>6.731732</v>
          </cell>
          <cell r="AB29">
            <v>5.6312930000000003</v>
          </cell>
          <cell r="AC29">
            <v>5.4876889999999996</v>
          </cell>
          <cell r="AD29">
            <v>6.7934289999999997</v>
          </cell>
          <cell r="AE29">
            <v>3.4496709999999999</v>
          </cell>
          <cell r="AF29">
            <v>0</v>
          </cell>
          <cell r="AG29">
            <v>5.4449459999999998</v>
          </cell>
          <cell r="AH29">
            <v>2.6106039999999999</v>
          </cell>
          <cell r="AI29">
            <v>6.5522729999999996</v>
          </cell>
          <cell r="AJ29">
            <v>5.1136660000000003</v>
          </cell>
          <cell r="AK29">
            <v>0</v>
          </cell>
          <cell r="AL29">
            <v>19.158421000000001</v>
          </cell>
          <cell r="AM29">
            <v>7.6607399999999997</v>
          </cell>
          <cell r="AN29">
            <v>5.6423829999999997</v>
          </cell>
          <cell r="AO29">
            <v>7.057906</v>
          </cell>
          <cell r="AP29">
            <v>0</v>
          </cell>
          <cell r="AQ29">
            <v>8.7269020000000008</v>
          </cell>
          <cell r="AS29">
            <v>0</v>
          </cell>
          <cell r="AT29">
            <v>0</v>
          </cell>
          <cell r="AU29">
            <v>0</v>
          </cell>
          <cell r="AV29">
            <v>10.692766000000001</v>
          </cell>
          <cell r="AW29">
            <v>0</v>
          </cell>
          <cell r="AX29">
            <v>0</v>
          </cell>
          <cell r="AY29">
            <v>15.852429000000001</v>
          </cell>
          <cell r="AZ29">
            <v>15.331466000000001</v>
          </cell>
          <cell r="BB29">
            <v>17.428498999999999</v>
          </cell>
          <cell r="BC29">
            <v>6.1200669999999997</v>
          </cell>
          <cell r="BD29">
            <v>4.5027379999999999</v>
          </cell>
          <cell r="BE29">
            <v>3.6248930000000001</v>
          </cell>
          <cell r="BF29">
            <v>1.6059330000000001</v>
          </cell>
          <cell r="BG29">
            <v>3.7535069999999999</v>
          </cell>
          <cell r="BH29">
            <v>9.5241530000000001</v>
          </cell>
          <cell r="BI29">
            <v>11.833529</v>
          </cell>
          <cell r="BJ29">
            <v>13.122553</v>
          </cell>
          <cell r="BL29">
            <v>3.6200770000000002</v>
          </cell>
          <cell r="BM29">
            <v>5.2420400000000003</v>
          </cell>
          <cell r="BN29">
            <v>6.6094499999999998</v>
          </cell>
          <cell r="BO29">
            <v>1.8165750000000001</v>
          </cell>
          <cell r="BP29">
            <v>1.768991</v>
          </cell>
          <cell r="BT29">
            <v>1.6089610000000001</v>
          </cell>
          <cell r="BW29">
            <v>29.920210000000001</v>
          </cell>
          <cell r="BX29">
            <v>9.0874989999999993</v>
          </cell>
          <cell r="BY29">
            <v>4.9892000000000003</v>
          </cell>
          <cell r="BZ29">
            <v>4.8269719999999996</v>
          </cell>
          <cell r="CA29">
            <v>5.2091099999999999</v>
          </cell>
          <cell r="CB29">
            <v>3.427743</v>
          </cell>
          <cell r="CD29">
            <v>2.7544050000000002</v>
          </cell>
          <cell r="CE29">
            <v>2.5869949999999999</v>
          </cell>
          <cell r="CF29">
            <v>4.305593</v>
          </cell>
          <cell r="CG29">
            <v>2.0773540000000001</v>
          </cell>
          <cell r="CH29">
            <v>1.6204130000000001</v>
          </cell>
          <cell r="CI29">
            <v>4.391337</v>
          </cell>
          <cell r="CJ29">
            <v>1.5110749999999999</v>
          </cell>
          <cell r="CK29">
            <v>3.9144459999999999</v>
          </cell>
          <cell r="CL29">
            <v>3.9074119999999999</v>
          </cell>
          <cell r="CM29">
            <v>1.765744</v>
          </cell>
          <cell r="CN29">
            <v>5.7014279999999999</v>
          </cell>
          <cell r="CO29">
            <v>5.2267900000000003</v>
          </cell>
          <cell r="CP29">
            <v>2.053903</v>
          </cell>
          <cell r="CQ29">
            <v>4.3333269999999997</v>
          </cell>
          <cell r="CR29">
            <v>0</v>
          </cell>
          <cell r="CS29">
            <v>5.1354319999999998</v>
          </cell>
          <cell r="CU29">
            <v>0</v>
          </cell>
          <cell r="CV29">
            <v>0</v>
          </cell>
          <cell r="CW29">
            <v>0</v>
          </cell>
          <cell r="CX29">
            <v>7.3655549999999996</v>
          </cell>
          <cell r="CY29">
            <v>7.6595789999999999</v>
          </cell>
          <cell r="CZ29">
            <v>7.9916080000000003</v>
          </cell>
          <cell r="DA29">
            <v>9.4898830000000007</v>
          </cell>
          <cell r="DB29">
            <v>9.7018620000000002</v>
          </cell>
          <cell r="DD29">
            <v>9.8508580000000006</v>
          </cell>
          <cell r="DE29">
            <v>6.7830519999999996</v>
          </cell>
          <cell r="DH29">
            <v>4155.4164832340002</v>
          </cell>
          <cell r="DI29">
            <v>20652.805685497002</v>
          </cell>
          <cell r="DJ29">
            <v>319.28161316299997</v>
          </cell>
          <cell r="DK29">
            <v>1565.3790100599999</v>
          </cell>
          <cell r="DL29">
            <v>578.13951294200001</v>
          </cell>
          <cell r="DM29">
            <v>2228.5933991100001</v>
          </cell>
          <cell r="DN29">
            <v>195.36928112199999</v>
          </cell>
          <cell r="DO29">
            <v>1413.085053926</v>
          </cell>
          <cell r="DP29">
            <v>177.235914417</v>
          </cell>
          <cell r="DQ29">
            <v>1505.016684251</v>
          </cell>
          <cell r="DR29">
            <v>338.22122899799996</v>
          </cell>
          <cell r="DS29">
            <v>976.39438592300007</v>
          </cell>
          <cell r="DT29">
            <v>32.661495327000004</v>
          </cell>
          <cell r="DU29">
            <v>227.11452927900001</v>
          </cell>
          <cell r="DV29">
            <v>132.26251415800002</v>
          </cell>
          <cell r="DW29">
            <v>733.42014301899997</v>
          </cell>
          <cell r="DX29">
            <v>153.49171312999999</v>
          </cell>
          <cell r="DY29">
            <v>635.66907912099998</v>
          </cell>
          <cell r="DZ29">
            <v>2.3189904000000001</v>
          </cell>
          <cell r="EA29">
            <v>32.453268319999999</v>
          </cell>
          <cell r="EB29">
            <v>42.623951738000002</v>
          </cell>
          <cell r="EC29">
            <v>327.56813278500005</v>
          </cell>
          <cell r="ED29">
            <v>38.518658483999999</v>
          </cell>
          <cell r="EE29">
            <v>405.98218016100003</v>
          </cell>
          <cell r="EF29">
            <v>13.279984000000001</v>
          </cell>
          <cell r="EG29">
            <v>135.28533329999999</v>
          </cell>
          <cell r="EH29">
            <v>16.055283042999999</v>
          </cell>
          <cell r="EI29">
            <v>170.45975088</v>
          </cell>
          <cell r="EJ29">
            <v>742.93791055399993</v>
          </cell>
          <cell r="EK29">
            <v>2199.7433729889999</v>
          </cell>
          <cell r="EL29">
            <v>17.492284642999998</v>
          </cell>
          <cell r="EM29">
            <v>92.214450380000002</v>
          </cell>
          <cell r="EN29">
            <v>11.971704908</v>
          </cell>
          <cell r="EO29">
            <v>116.49711000400001</v>
          </cell>
          <cell r="EP29">
            <v>101.372646739</v>
          </cell>
          <cell r="EQ29">
            <v>142.98618493500001</v>
          </cell>
          <cell r="ER29">
            <v>14.441511259</v>
          </cell>
          <cell r="ES29">
            <v>185.048642726</v>
          </cell>
          <cell r="ET29">
            <v>178.280315043</v>
          </cell>
          <cell r="EU29">
            <v>1998.2369207690001</v>
          </cell>
          <cell r="EV29">
            <v>95.312608093000009</v>
          </cell>
          <cell r="EW29">
            <v>383.70431411699997</v>
          </cell>
          <cell r="EX29">
            <v>50.997735552999998</v>
          </cell>
          <cell r="EY29">
            <v>192.55477404300001</v>
          </cell>
        </row>
        <row r="30">
          <cell r="A30">
            <v>45474</v>
          </cell>
          <cell r="B30">
            <v>6.8182910000000003</v>
          </cell>
          <cell r="C30">
            <v>6.0235960000000004</v>
          </cell>
          <cell r="D30">
            <v>2.2432400000000001</v>
          </cell>
          <cell r="E30">
            <v>8.1347360000000002</v>
          </cell>
          <cell r="F30">
            <v>0</v>
          </cell>
          <cell r="G30">
            <v>18.487223</v>
          </cell>
          <cell r="H30">
            <v>16.642909</v>
          </cell>
          <cell r="J30">
            <v>7.4750129999999997</v>
          </cell>
          <cell r="K30">
            <v>0</v>
          </cell>
          <cell r="L30">
            <v>7.8037219999999996</v>
          </cell>
          <cell r="M30">
            <v>0</v>
          </cell>
          <cell r="N30">
            <v>2.6225429999999998</v>
          </cell>
          <cell r="R30">
            <v>2.5096039999999999</v>
          </cell>
          <cell r="U30">
            <v>48.589782</v>
          </cell>
          <cell r="V30">
            <v>25.853905000000001</v>
          </cell>
          <cell r="W30">
            <v>0</v>
          </cell>
          <cell r="X30">
            <v>8.1943260000000002</v>
          </cell>
          <cell r="Y30">
            <v>8.2836210000000001</v>
          </cell>
          <cell r="Z30">
            <v>6.8587569999999998</v>
          </cell>
          <cell r="AB30">
            <v>5.7544919999999999</v>
          </cell>
          <cell r="AC30">
            <v>5.6190300000000004</v>
          </cell>
          <cell r="AD30">
            <v>6.7634280000000002</v>
          </cell>
          <cell r="AE30">
            <v>4.0315859999999999</v>
          </cell>
          <cell r="AF30">
            <v>0</v>
          </cell>
          <cell r="AG30">
            <v>5.4540980000000001</v>
          </cell>
          <cell r="AH30">
            <v>2.5019900000000002</v>
          </cell>
          <cell r="AI30">
            <v>5.945894</v>
          </cell>
          <cell r="AJ30">
            <v>5.1136660000000003</v>
          </cell>
          <cell r="AK30">
            <v>2.8308460000000002</v>
          </cell>
          <cell r="AL30">
            <v>16.871690999999998</v>
          </cell>
          <cell r="AM30">
            <v>0</v>
          </cell>
          <cell r="AN30">
            <v>5.8611649999999997</v>
          </cell>
          <cell r="AO30">
            <v>7.1721089999999998</v>
          </cell>
          <cell r="AP30">
            <v>0</v>
          </cell>
          <cell r="AQ30">
            <v>8.8420620000000003</v>
          </cell>
          <cell r="AS30">
            <v>0</v>
          </cell>
          <cell r="AT30">
            <v>0</v>
          </cell>
          <cell r="AU30">
            <v>0</v>
          </cell>
          <cell r="AV30">
            <v>11.445198</v>
          </cell>
          <cell r="AW30">
            <v>0</v>
          </cell>
          <cell r="AX30">
            <v>0</v>
          </cell>
          <cell r="AY30">
            <v>15.738538</v>
          </cell>
          <cell r="AZ30">
            <v>15.331466000000001</v>
          </cell>
          <cell r="BB30">
            <v>17.428498999999999</v>
          </cell>
          <cell r="BC30">
            <v>6.1200669999999997</v>
          </cell>
          <cell r="BD30">
            <v>4.7279689999999999</v>
          </cell>
          <cell r="BE30">
            <v>3.5512990000000002</v>
          </cell>
          <cell r="BF30">
            <v>1.705543</v>
          </cell>
          <cell r="BG30">
            <v>3.6569609999999999</v>
          </cell>
          <cell r="BH30">
            <v>10.976995000000001</v>
          </cell>
          <cell r="BI30">
            <v>11.569585</v>
          </cell>
          <cell r="BJ30">
            <v>13.033035</v>
          </cell>
          <cell r="BL30">
            <v>3.7103060000000001</v>
          </cell>
          <cell r="BM30">
            <v>5.3748120000000004</v>
          </cell>
          <cell r="BN30">
            <v>6.3363820000000004</v>
          </cell>
          <cell r="BO30">
            <v>1.8328180000000001</v>
          </cell>
          <cell r="BP30">
            <v>1.7219420000000001</v>
          </cell>
          <cell r="BT30">
            <v>1.531282</v>
          </cell>
          <cell r="BW30">
            <v>26.700187</v>
          </cell>
          <cell r="BX30">
            <v>8.9858569999999993</v>
          </cell>
          <cell r="BY30">
            <v>4.8284580000000004</v>
          </cell>
          <cell r="BZ30">
            <v>4.9883550000000003</v>
          </cell>
          <cell r="CA30">
            <v>5.4186649999999998</v>
          </cell>
          <cell r="CB30">
            <v>3.42435</v>
          </cell>
          <cell r="CD30">
            <v>3.066268</v>
          </cell>
          <cell r="CE30">
            <v>2.8095159999999999</v>
          </cell>
          <cell r="CF30">
            <v>4.6549069999999997</v>
          </cell>
          <cell r="CG30">
            <v>2.248021</v>
          </cell>
          <cell r="CH30">
            <v>1.6944589999999999</v>
          </cell>
          <cell r="CI30">
            <v>2.3981159999999999</v>
          </cell>
          <cell r="CJ30">
            <v>1.519371</v>
          </cell>
          <cell r="CK30">
            <v>4.2797660000000004</v>
          </cell>
          <cell r="CL30">
            <v>3.9075229999999999</v>
          </cell>
          <cell r="CM30">
            <v>1.7701720000000001</v>
          </cell>
          <cell r="CN30">
            <v>5.6130449999999996</v>
          </cell>
          <cell r="CO30">
            <v>5.3578840000000003</v>
          </cell>
          <cell r="CP30">
            <v>2.2061060000000001</v>
          </cell>
          <cell r="CQ30">
            <v>4.629308</v>
          </cell>
          <cell r="CR30">
            <v>0</v>
          </cell>
          <cell r="CS30">
            <v>5.1792540000000002</v>
          </cell>
          <cell r="CU30">
            <v>0</v>
          </cell>
          <cell r="CV30">
            <v>0</v>
          </cell>
          <cell r="CW30">
            <v>0</v>
          </cell>
          <cell r="CX30">
            <v>8.8643859999999997</v>
          </cell>
          <cell r="CY30">
            <v>7.6248209999999998</v>
          </cell>
          <cell r="CZ30">
            <v>7.9534940000000001</v>
          </cell>
          <cell r="DA30">
            <v>9.822559</v>
          </cell>
          <cell r="DB30">
            <v>9.7106650000000005</v>
          </cell>
          <cell r="DD30">
            <v>9.8986049999999999</v>
          </cell>
          <cell r="DE30">
            <v>6.4697040000000001</v>
          </cell>
          <cell r="DH30">
            <v>4230.1540311739991</v>
          </cell>
          <cell r="DI30">
            <v>19587.374738332001</v>
          </cell>
          <cell r="DJ30">
            <v>393.29428563400006</v>
          </cell>
          <cell r="DK30">
            <v>1417.6705005490001</v>
          </cell>
          <cell r="DL30">
            <v>600.12298903999999</v>
          </cell>
          <cell r="DM30">
            <v>1975.909029016</v>
          </cell>
          <cell r="DN30">
            <v>230.51048555899999</v>
          </cell>
          <cell r="DO30">
            <v>1426.8924455240001</v>
          </cell>
          <cell r="DP30">
            <v>207.805826674</v>
          </cell>
          <cell r="DQ30">
            <v>1617.7663443930001</v>
          </cell>
          <cell r="DR30">
            <v>328.43200814200003</v>
          </cell>
          <cell r="DS30">
            <v>1061.7343901190002</v>
          </cell>
          <cell r="DT30">
            <v>31.934259109999999</v>
          </cell>
          <cell r="DU30">
            <v>219.58159805</v>
          </cell>
          <cell r="DV30">
            <v>108.93347918399999</v>
          </cell>
          <cell r="DW30">
            <v>672.88196990100005</v>
          </cell>
          <cell r="DX30">
            <v>131.27129226399998</v>
          </cell>
          <cell r="DY30">
            <v>622.65671153200003</v>
          </cell>
          <cell r="DZ30">
            <v>5.1601729999999995</v>
          </cell>
          <cell r="EA30">
            <v>37.831800687000005</v>
          </cell>
          <cell r="EB30">
            <v>45.121219949</v>
          </cell>
          <cell r="EC30">
            <v>376.334364865</v>
          </cell>
          <cell r="ED30">
            <v>65.246475942000004</v>
          </cell>
          <cell r="EE30">
            <v>430.05732352400003</v>
          </cell>
          <cell r="EF30">
            <v>12.429043</v>
          </cell>
          <cell r="EG30">
            <v>141.446449</v>
          </cell>
          <cell r="EH30">
            <v>17.004474827999999</v>
          </cell>
          <cell r="EI30">
            <v>190.88441699800001</v>
          </cell>
          <cell r="EJ30">
            <v>757.31699611199997</v>
          </cell>
          <cell r="EK30">
            <v>1994.260776799</v>
          </cell>
          <cell r="EL30">
            <v>19.367614387000003</v>
          </cell>
          <cell r="EM30">
            <v>98.946954371000004</v>
          </cell>
          <cell r="EN30">
            <v>12.193136128000001</v>
          </cell>
          <cell r="EO30">
            <v>134.18809783099999</v>
          </cell>
          <cell r="EP30">
            <v>109.111771011</v>
          </cell>
          <cell r="EQ30">
            <v>135.89499987900001</v>
          </cell>
          <cell r="ER30">
            <v>8.7807579039999997</v>
          </cell>
          <cell r="ES30">
            <v>142.716948981</v>
          </cell>
          <cell r="ET30">
            <v>187.89066871900002</v>
          </cell>
          <cell r="EU30">
            <v>1789.282023384</v>
          </cell>
          <cell r="EV30">
            <v>94.962753911999997</v>
          </cell>
          <cell r="EW30">
            <v>368.99060484099999</v>
          </cell>
          <cell r="EX30">
            <v>61.016810785000004</v>
          </cell>
          <cell r="EY30">
            <v>211.70714377900001</v>
          </cell>
        </row>
        <row r="31">
          <cell r="A31">
            <v>45444</v>
          </cell>
          <cell r="B31">
            <v>7.7203249999999999</v>
          </cell>
          <cell r="C31">
            <v>5.4382669999999997</v>
          </cell>
          <cell r="D31">
            <v>2.4677560000000001</v>
          </cell>
          <cell r="E31">
            <v>7.1182169999999996</v>
          </cell>
          <cell r="F31">
            <v>0</v>
          </cell>
          <cell r="G31">
            <v>18.697761</v>
          </cell>
          <cell r="H31">
            <v>17.905168</v>
          </cell>
          <cell r="J31">
            <v>6.3477800000000002</v>
          </cell>
          <cell r="K31">
            <v>0</v>
          </cell>
          <cell r="L31">
            <v>0</v>
          </cell>
          <cell r="M31">
            <v>0</v>
          </cell>
          <cell r="N31">
            <v>2.902685</v>
          </cell>
          <cell r="R31">
            <v>2.4701369999999998</v>
          </cell>
          <cell r="U31">
            <v>42.227680999999997</v>
          </cell>
          <cell r="V31">
            <v>22.871700000000001</v>
          </cell>
          <cell r="W31">
            <v>0</v>
          </cell>
          <cell r="X31">
            <v>8.5397499999999997</v>
          </cell>
          <cell r="Y31">
            <v>8.5542890000000007</v>
          </cell>
          <cell r="Z31">
            <v>6.7805359999999997</v>
          </cell>
          <cell r="AB31">
            <v>5.9557190000000002</v>
          </cell>
          <cell r="AC31">
            <v>5.975536</v>
          </cell>
          <cell r="AD31">
            <v>6.2311110000000003</v>
          </cell>
          <cell r="AE31">
            <v>3.6983169999999999</v>
          </cell>
          <cell r="AF31">
            <v>0</v>
          </cell>
          <cell r="AG31">
            <v>5.3361039999999997</v>
          </cell>
          <cell r="AH31">
            <v>2.617791</v>
          </cell>
          <cell r="AI31">
            <v>7.1535339999999996</v>
          </cell>
          <cell r="AJ31">
            <v>5.117559</v>
          </cell>
          <cell r="AK31">
            <v>2.8766600000000002</v>
          </cell>
          <cell r="AL31">
            <v>15.031171000000001</v>
          </cell>
          <cell r="AM31">
            <v>6.7536040000000002</v>
          </cell>
          <cell r="AN31">
            <v>5.8378909999999999</v>
          </cell>
          <cell r="AO31">
            <v>8.1990970000000001</v>
          </cell>
          <cell r="AP31">
            <v>0</v>
          </cell>
          <cell r="AQ31">
            <v>6.0108199999999998</v>
          </cell>
          <cell r="AS31">
            <v>0</v>
          </cell>
          <cell r="AT31">
            <v>16.647373999999999</v>
          </cell>
          <cell r="AU31">
            <v>19.16358</v>
          </cell>
          <cell r="AV31">
            <v>9.9508399999999995</v>
          </cell>
          <cell r="AW31">
            <v>0</v>
          </cell>
          <cell r="AX31">
            <v>21.416682999999999</v>
          </cell>
          <cell r="AY31">
            <v>15.300634000000001</v>
          </cell>
          <cell r="AZ31">
            <v>15.331493</v>
          </cell>
          <cell r="BB31">
            <v>17.457498000000001</v>
          </cell>
          <cell r="BC31">
            <v>6.1239860000000004</v>
          </cell>
          <cell r="BD31">
            <v>4.0794290000000002</v>
          </cell>
          <cell r="BE31">
            <v>3.7163889999999999</v>
          </cell>
          <cell r="BF31">
            <v>1.526923</v>
          </cell>
          <cell r="BG31">
            <v>4.0560559999999999</v>
          </cell>
          <cell r="BH31">
            <v>10.04876</v>
          </cell>
          <cell r="BI31">
            <v>9.9817970000000003</v>
          </cell>
          <cell r="BJ31">
            <v>12.342282000000001</v>
          </cell>
          <cell r="BL31">
            <v>4.4935980000000004</v>
          </cell>
          <cell r="BM31">
            <v>5.2964200000000003</v>
          </cell>
          <cell r="BN31">
            <v>6.5487019999999996</v>
          </cell>
          <cell r="BO31">
            <v>1.7690520000000001</v>
          </cell>
          <cell r="BP31">
            <v>1.7400869999999999</v>
          </cell>
          <cell r="BT31">
            <v>1.388474</v>
          </cell>
          <cell r="BW31">
            <v>24.848545000000001</v>
          </cell>
          <cell r="BX31">
            <v>9.7276810000000005</v>
          </cell>
          <cell r="BY31">
            <v>5.3313170000000003</v>
          </cell>
          <cell r="BZ31">
            <v>5.5119059999999998</v>
          </cell>
          <cell r="CA31">
            <v>5.8759860000000002</v>
          </cell>
          <cell r="CB31">
            <v>3.747007</v>
          </cell>
          <cell r="CD31">
            <v>2.9662739999999999</v>
          </cell>
          <cell r="CE31">
            <v>2.938272</v>
          </cell>
          <cell r="CF31">
            <v>4.7938330000000002</v>
          </cell>
          <cell r="CG31">
            <v>2.2150110000000001</v>
          </cell>
          <cell r="CH31">
            <v>1.7533859999999999</v>
          </cell>
          <cell r="CI31">
            <v>2.1245500000000002</v>
          </cell>
          <cell r="CJ31">
            <v>1.523792</v>
          </cell>
          <cell r="CK31">
            <v>3.9842379999999999</v>
          </cell>
          <cell r="CL31">
            <v>3.9075229999999999</v>
          </cell>
          <cell r="CM31">
            <v>1.78654</v>
          </cell>
          <cell r="CN31">
            <v>5.785037</v>
          </cell>
          <cell r="CO31">
            <v>4.6801250000000003</v>
          </cell>
          <cell r="CP31">
            <v>2.1989399999999999</v>
          </cell>
          <cell r="CQ31">
            <v>4.7920590000000001</v>
          </cell>
          <cell r="CR31">
            <v>8.8560470000000002</v>
          </cell>
          <cell r="CS31">
            <v>5.0413959999999998</v>
          </cell>
          <cell r="CU31">
            <v>18.375861</v>
          </cell>
          <cell r="CV31">
            <v>7.7366359999999998</v>
          </cell>
          <cell r="CW31">
            <v>11.8065</v>
          </cell>
          <cell r="CX31">
            <v>5.2393799999999997</v>
          </cell>
          <cell r="CY31">
            <v>7.6701969999999999</v>
          </cell>
          <cell r="CZ31">
            <v>7.893497</v>
          </cell>
          <cell r="DA31">
            <v>9.8207109999999993</v>
          </cell>
          <cell r="DB31">
            <v>9.7015670000000007</v>
          </cell>
          <cell r="DD31">
            <v>9.8887730000000005</v>
          </cell>
          <cell r="DE31">
            <v>6.7830519999999996</v>
          </cell>
          <cell r="DH31">
            <v>5915.2986851239993</v>
          </cell>
          <cell r="DI31">
            <v>27227.422064936</v>
          </cell>
          <cell r="DJ31">
            <v>514.98809792099996</v>
          </cell>
          <cell r="DK31">
            <v>1882.447056724</v>
          </cell>
          <cell r="DL31">
            <v>790.074814145</v>
          </cell>
          <cell r="DM31">
            <v>2880.6111094869998</v>
          </cell>
          <cell r="DN31">
            <v>335.209642137</v>
          </cell>
          <cell r="DO31">
            <v>1988.9220491140002</v>
          </cell>
          <cell r="DP31">
            <v>222.93867602000003</v>
          </cell>
          <cell r="DQ31">
            <v>1825.6168283440002</v>
          </cell>
          <cell r="DR31">
            <v>403.41399670900006</v>
          </cell>
          <cell r="DS31">
            <v>1304.4588292000001</v>
          </cell>
          <cell r="DT31">
            <v>55.470439915000007</v>
          </cell>
          <cell r="DU31">
            <v>325.47890593200003</v>
          </cell>
          <cell r="DV31">
            <v>154.819445325</v>
          </cell>
          <cell r="DW31">
            <v>866.92749397399996</v>
          </cell>
          <cell r="DX31">
            <v>215.96802801699999</v>
          </cell>
          <cell r="DY31">
            <v>901.4035351230001</v>
          </cell>
          <cell r="DZ31">
            <v>10.988989136000001</v>
          </cell>
          <cell r="EA31">
            <v>65.954675749999993</v>
          </cell>
          <cell r="EB31">
            <v>79.103176340000005</v>
          </cell>
          <cell r="EC31">
            <v>501.26729133399999</v>
          </cell>
          <cell r="ED31">
            <v>135.97064785199998</v>
          </cell>
          <cell r="EE31">
            <v>708.00801106100005</v>
          </cell>
          <cell r="EF31">
            <v>17.52956</v>
          </cell>
          <cell r="EG31">
            <v>164.82078000000001</v>
          </cell>
          <cell r="EH31">
            <v>27.350919765</v>
          </cell>
          <cell r="EI31">
            <v>352.11621147199997</v>
          </cell>
          <cell r="EJ31">
            <v>1124.1508652270002</v>
          </cell>
          <cell r="EK31">
            <v>2761.1231324750001</v>
          </cell>
          <cell r="EL31">
            <v>39.178102756000001</v>
          </cell>
          <cell r="EM31">
            <v>154.58392504599999</v>
          </cell>
          <cell r="EN31">
            <v>18.550796743999999</v>
          </cell>
          <cell r="EO31">
            <v>177.57972367899998</v>
          </cell>
          <cell r="EP31">
            <v>142.34800253</v>
          </cell>
          <cell r="EQ31">
            <v>200.46073613099998</v>
          </cell>
          <cell r="ER31">
            <v>31.085047125000003</v>
          </cell>
          <cell r="ES31">
            <v>279.46852272500001</v>
          </cell>
          <cell r="ET31">
            <v>304.27536843700005</v>
          </cell>
          <cell r="EU31">
            <v>2584.7676581410001</v>
          </cell>
          <cell r="EV31">
            <v>137.06676017299998</v>
          </cell>
          <cell r="EW31">
            <v>531.18519340500006</v>
          </cell>
          <cell r="EX31">
            <v>77.659536506000009</v>
          </cell>
          <cell r="EY31">
            <v>382.76086505500001</v>
          </cell>
        </row>
        <row r="32">
          <cell r="A32">
            <v>45413</v>
          </cell>
          <cell r="B32">
            <v>5.3569570000000004</v>
          </cell>
          <cell r="C32">
            <v>5.4313219999999998</v>
          </cell>
          <cell r="D32">
            <v>2.7923879999999999</v>
          </cell>
          <cell r="E32">
            <v>4.9038040000000001</v>
          </cell>
          <cell r="F32">
            <v>0</v>
          </cell>
          <cell r="G32">
            <v>11.957413000000001</v>
          </cell>
          <cell r="H32">
            <v>9.0172100000000004</v>
          </cell>
          <cell r="J32">
            <v>3.37805</v>
          </cell>
          <cell r="K32">
            <v>7.7733220000000003</v>
          </cell>
          <cell r="L32">
            <v>0</v>
          </cell>
          <cell r="M32">
            <v>2.4304969999999999</v>
          </cell>
          <cell r="N32">
            <v>2.7628149999999998</v>
          </cell>
          <cell r="R32">
            <v>2.3529209999999998</v>
          </cell>
          <cell r="U32">
            <v>46.312958000000002</v>
          </cell>
          <cell r="V32">
            <v>23.764986</v>
          </cell>
          <cell r="W32">
            <v>0</v>
          </cell>
          <cell r="X32">
            <v>5.6757850000000003</v>
          </cell>
          <cell r="Y32">
            <v>5.3579140000000001</v>
          </cell>
          <cell r="Z32">
            <v>6.8314859999999999</v>
          </cell>
          <cell r="AB32">
            <v>0</v>
          </cell>
          <cell r="AC32">
            <v>5.95</v>
          </cell>
          <cell r="AD32">
            <v>6.2469970000000004</v>
          </cell>
          <cell r="AE32">
            <v>3.1378729999999999</v>
          </cell>
          <cell r="AF32">
            <v>0</v>
          </cell>
          <cell r="AG32">
            <v>5.3</v>
          </cell>
          <cell r="AH32">
            <v>2.6553239999999998</v>
          </cell>
          <cell r="AI32">
            <v>7.4688569999999999</v>
          </cell>
          <cell r="AJ32">
            <v>5.1136660000000003</v>
          </cell>
          <cell r="AK32">
            <v>2.8350719999999998</v>
          </cell>
          <cell r="AL32">
            <v>14.69326</v>
          </cell>
          <cell r="AM32">
            <v>7.1916529999999996</v>
          </cell>
          <cell r="AN32">
            <v>4.9218780000000004</v>
          </cell>
          <cell r="AO32">
            <v>5.8141439999999998</v>
          </cell>
          <cell r="AP32">
            <v>8.3658940000000008</v>
          </cell>
          <cell r="AQ32">
            <v>5.0786730000000002</v>
          </cell>
          <cell r="AS32">
            <v>28.582339000000001</v>
          </cell>
          <cell r="AT32">
            <v>16.602692000000001</v>
          </cell>
          <cell r="AU32">
            <v>19.019964000000002</v>
          </cell>
          <cell r="AV32">
            <v>9.8100079999999998</v>
          </cell>
          <cell r="AW32">
            <v>0</v>
          </cell>
          <cell r="AX32">
            <v>22.733132000000001</v>
          </cell>
          <cell r="AY32">
            <v>15.921856</v>
          </cell>
          <cell r="AZ32">
            <v>15.331466000000001</v>
          </cell>
          <cell r="BB32">
            <v>17.428498999999999</v>
          </cell>
          <cell r="BC32">
            <v>6.3300159999999996</v>
          </cell>
          <cell r="BD32">
            <v>3.3689360000000002</v>
          </cell>
          <cell r="BE32">
            <v>3.7169660000000002</v>
          </cell>
          <cell r="BF32">
            <v>1.5892139999999999</v>
          </cell>
          <cell r="BG32">
            <v>3.8181769999999999</v>
          </cell>
          <cell r="BH32">
            <v>8.5121179999999992</v>
          </cell>
          <cell r="BI32">
            <v>9.9634</v>
          </cell>
          <cell r="BJ32">
            <v>10.348513000000001</v>
          </cell>
          <cell r="BL32">
            <v>2.734407</v>
          </cell>
          <cell r="BM32">
            <v>5.254696</v>
          </cell>
          <cell r="BN32">
            <v>6.2008089999999996</v>
          </cell>
          <cell r="BO32">
            <v>1.8126580000000001</v>
          </cell>
          <cell r="BP32">
            <v>1.938104</v>
          </cell>
          <cell r="BT32">
            <v>1.527404</v>
          </cell>
          <cell r="BW32">
            <v>23.514116000000001</v>
          </cell>
          <cell r="BX32">
            <v>9.1372020000000003</v>
          </cell>
          <cell r="BY32">
            <v>4.7817720000000001</v>
          </cell>
          <cell r="BZ32">
            <v>4.6531739999999999</v>
          </cell>
          <cell r="CA32">
            <v>4.3087780000000002</v>
          </cell>
          <cell r="CB32">
            <v>4.0763400000000001</v>
          </cell>
          <cell r="CD32">
            <v>1.7564820000000001</v>
          </cell>
          <cell r="CE32">
            <v>1.795949</v>
          </cell>
          <cell r="CF32">
            <v>3.714118</v>
          </cell>
          <cell r="CG32">
            <v>1.814997</v>
          </cell>
          <cell r="CH32">
            <v>1.9551179999999999</v>
          </cell>
          <cell r="CI32">
            <v>2.1734049999999998</v>
          </cell>
          <cell r="CJ32">
            <v>1.574265</v>
          </cell>
          <cell r="CK32">
            <v>3.8554560000000002</v>
          </cell>
          <cell r="CL32">
            <v>3.9075229999999999</v>
          </cell>
          <cell r="CM32">
            <v>1.5553809999999999</v>
          </cell>
          <cell r="CN32">
            <v>5.7483170000000001</v>
          </cell>
          <cell r="CO32">
            <v>3.451057</v>
          </cell>
          <cell r="CP32">
            <v>1.9934339999999999</v>
          </cell>
          <cell r="CQ32">
            <v>3.8408679999999999</v>
          </cell>
          <cell r="CR32">
            <v>8.3114369999999997</v>
          </cell>
          <cell r="CS32">
            <v>3.1934100000000001</v>
          </cell>
          <cell r="CU32">
            <v>20.59789</v>
          </cell>
          <cell r="CV32">
            <v>7.2029189999999996</v>
          </cell>
          <cell r="CW32">
            <v>10.034029</v>
          </cell>
          <cell r="CX32">
            <v>5.3481940000000003</v>
          </cell>
          <cell r="CY32">
            <v>7.8293809999999997</v>
          </cell>
          <cell r="CZ32">
            <v>7.6499899999999998</v>
          </cell>
          <cell r="DA32">
            <v>9.7867180000000005</v>
          </cell>
          <cell r="DB32">
            <v>9.7106650000000005</v>
          </cell>
          <cell r="DD32">
            <v>9.8319890000000001</v>
          </cell>
          <cell r="DE32">
            <v>6.4830379999999996</v>
          </cell>
          <cell r="DH32">
            <v>5592.2418617920002</v>
          </cell>
          <cell r="DI32">
            <v>22598.967499838003</v>
          </cell>
          <cell r="DJ32">
            <v>428.73718814</v>
          </cell>
          <cell r="DK32">
            <v>1634.498360517</v>
          </cell>
          <cell r="DL32">
            <v>645.38660673200002</v>
          </cell>
          <cell r="DM32">
            <v>1934.4271218250001</v>
          </cell>
          <cell r="DN32">
            <v>327.70370303600004</v>
          </cell>
          <cell r="DO32">
            <v>1632.532555342</v>
          </cell>
          <cell r="DP32">
            <v>174.755966035</v>
          </cell>
          <cell r="DQ32">
            <v>1158.426511997</v>
          </cell>
          <cell r="DR32">
            <v>399.73560813</v>
          </cell>
          <cell r="DS32">
            <v>990.21952541899998</v>
          </cell>
          <cell r="DT32">
            <v>81.549948547000014</v>
          </cell>
          <cell r="DU32">
            <v>313.50745585000004</v>
          </cell>
          <cell r="DV32">
            <v>143.880986181</v>
          </cell>
          <cell r="DW32">
            <v>676.02647328</v>
          </cell>
          <cell r="DX32">
            <v>185.880654376</v>
          </cell>
          <cell r="DY32">
            <v>640.81795233799994</v>
          </cell>
          <cell r="DZ32">
            <v>14.948411162000001</v>
          </cell>
          <cell r="EA32">
            <v>69.902802792999992</v>
          </cell>
          <cell r="EB32">
            <v>87.394138624000007</v>
          </cell>
          <cell r="EC32">
            <v>331.70391206699998</v>
          </cell>
          <cell r="ED32">
            <v>185.04962802100002</v>
          </cell>
          <cell r="EE32">
            <v>656.439013649</v>
          </cell>
          <cell r="EF32">
            <v>6.2164279999999996</v>
          </cell>
          <cell r="EG32">
            <v>121.2963312</v>
          </cell>
          <cell r="EH32">
            <v>27.209920645</v>
          </cell>
          <cell r="EI32">
            <v>242.94002072100002</v>
          </cell>
          <cell r="EJ32">
            <v>949.96079056800011</v>
          </cell>
          <cell r="EK32">
            <v>2361.8610614519998</v>
          </cell>
          <cell r="EL32">
            <v>36.675098403999996</v>
          </cell>
          <cell r="EM32">
            <v>143.08054174</v>
          </cell>
          <cell r="EN32">
            <v>19.068495250000002</v>
          </cell>
          <cell r="EO32">
            <v>142.630391293</v>
          </cell>
          <cell r="EP32">
            <v>147.86624475099998</v>
          </cell>
          <cell r="EQ32">
            <v>170.75944739599998</v>
          </cell>
          <cell r="ER32">
            <v>87.422832894999999</v>
          </cell>
          <cell r="ES32">
            <v>279.84298759199999</v>
          </cell>
          <cell r="ET32">
            <v>279.60556304600004</v>
          </cell>
          <cell r="EU32">
            <v>2098.672236546</v>
          </cell>
          <cell r="EV32">
            <v>130.86403424900001</v>
          </cell>
          <cell r="EW32">
            <v>462.08404750099999</v>
          </cell>
          <cell r="EX32">
            <v>77.487884183999995</v>
          </cell>
          <cell r="EY32">
            <v>380.35151152100002</v>
          </cell>
        </row>
        <row r="33">
          <cell r="A33">
            <v>45383</v>
          </cell>
          <cell r="B33">
            <v>4.621124</v>
          </cell>
          <cell r="C33">
            <v>5.6221120000000004</v>
          </cell>
          <cell r="D33">
            <v>1.8121689999999999</v>
          </cell>
          <cell r="E33">
            <v>4.9905650000000001</v>
          </cell>
          <cell r="F33">
            <v>0</v>
          </cell>
          <cell r="G33">
            <v>9.6212660000000003</v>
          </cell>
          <cell r="H33">
            <v>7.3733820000000003</v>
          </cell>
          <cell r="J33">
            <v>2.974577</v>
          </cell>
          <cell r="K33">
            <v>8.2750699999999995</v>
          </cell>
          <cell r="L33">
            <v>0</v>
          </cell>
          <cell r="M33">
            <v>2.7101649999999999</v>
          </cell>
          <cell r="N33">
            <v>2.1376729999999999</v>
          </cell>
          <cell r="R33">
            <v>2.5953189999999999</v>
          </cell>
          <cell r="U33">
            <v>40.080905999999999</v>
          </cell>
          <cell r="V33">
            <v>24.101088000000001</v>
          </cell>
          <cell r="W33">
            <v>4.7854739999999998</v>
          </cell>
          <cell r="X33">
            <v>4.5880349999999996</v>
          </cell>
          <cell r="Y33">
            <v>4.0723580000000004</v>
          </cell>
          <cell r="Z33">
            <v>0</v>
          </cell>
          <cell r="AB33">
            <v>5.0482529999999999</v>
          </cell>
          <cell r="AC33">
            <v>0</v>
          </cell>
          <cell r="AD33">
            <v>5.9061000000000003</v>
          </cell>
          <cell r="AE33">
            <v>2.772856</v>
          </cell>
          <cell r="AF33">
            <v>0</v>
          </cell>
          <cell r="AG33">
            <v>5.3</v>
          </cell>
          <cell r="AH33">
            <v>2.5873599999999999</v>
          </cell>
          <cell r="AI33">
            <v>7.5225619999999997</v>
          </cell>
          <cell r="AJ33">
            <v>5.117559</v>
          </cell>
          <cell r="AK33">
            <v>3.1151930000000001</v>
          </cell>
          <cell r="AL33">
            <v>15.445347</v>
          </cell>
          <cell r="AM33">
            <v>7.488035</v>
          </cell>
          <cell r="AN33">
            <v>4.8</v>
          </cell>
          <cell r="AO33">
            <v>4.5888960000000001</v>
          </cell>
          <cell r="AP33">
            <v>8.7777709999999995</v>
          </cell>
          <cell r="AQ33">
            <v>4.8090529999999996</v>
          </cell>
          <cell r="AS33">
            <v>28.733801</v>
          </cell>
          <cell r="AT33">
            <v>17.960723000000002</v>
          </cell>
          <cell r="AU33">
            <v>22.018402999999999</v>
          </cell>
          <cell r="AV33">
            <v>10.183074</v>
          </cell>
          <cell r="AW33">
            <v>0</v>
          </cell>
          <cell r="AX33">
            <v>19.729863999999999</v>
          </cell>
          <cell r="AY33">
            <v>15.889670000000001</v>
          </cell>
          <cell r="AZ33">
            <v>15.331493</v>
          </cell>
          <cell r="BB33">
            <v>17.457498000000001</v>
          </cell>
          <cell r="BC33">
            <v>6.4</v>
          </cell>
          <cell r="BD33">
            <v>3.0787930000000001</v>
          </cell>
          <cell r="BE33">
            <v>3.4808300000000001</v>
          </cell>
          <cell r="BF33">
            <v>1.110249</v>
          </cell>
          <cell r="BG33">
            <v>3.2539889999999998</v>
          </cell>
          <cell r="BH33">
            <v>7.8923370000000004</v>
          </cell>
          <cell r="BI33">
            <v>10.369315</v>
          </cell>
          <cell r="BJ33">
            <v>9.9003700000000006</v>
          </cell>
          <cell r="BL33">
            <v>2.2694969999999999</v>
          </cell>
          <cell r="BM33">
            <v>5.1119149999999998</v>
          </cell>
          <cell r="BN33">
            <v>6.0220459999999996</v>
          </cell>
          <cell r="BO33">
            <v>1.7735209999999999</v>
          </cell>
          <cell r="BP33">
            <v>1.298074</v>
          </cell>
          <cell r="BT33">
            <v>1.6905030000000001</v>
          </cell>
          <cell r="BW33">
            <v>19.605841999999999</v>
          </cell>
          <cell r="BX33">
            <v>8.5123639999999998</v>
          </cell>
          <cell r="BY33">
            <v>4.4114250000000004</v>
          </cell>
          <cell r="BZ33">
            <v>2.9925290000000002</v>
          </cell>
          <cell r="CA33">
            <v>3.2148870000000001</v>
          </cell>
          <cell r="CB33">
            <v>2.975816</v>
          </cell>
          <cell r="CD33">
            <v>1.7096009999999999</v>
          </cell>
          <cell r="CE33">
            <v>1.7096009999999999</v>
          </cell>
          <cell r="CF33">
            <v>3.1146449999999999</v>
          </cell>
          <cell r="CG33">
            <v>1.879575</v>
          </cell>
          <cell r="CH33">
            <v>1.568055</v>
          </cell>
          <cell r="CI33">
            <v>2.2713489999999998</v>
          </cell>
          <cell r="CJ33">
            <v>1.4364459999999999</v>
          </cell>
          <cell r="CK33">
            <v>5.3025450000000003</v>
          </cell>
          <cell r="CL33">
            <v>3.907524</v>
          </cell>
          <cell r="CM33">
            <v>1.8016190000000001</v>
          </cell>
          <cell r="CN33">
            <v>5.481115</v>
          </cell>
          <cell r="CO33">
            <v>3.4783439999999999</v>
          </cell>
          <cell r="CP33">
            <v>2.098395</v>
          </cell>
          <cell r="CQ33">
            <v>2.4411870000000002</v>
          </cell>
          <cell r="CR33">
            <v>8.3308319999999991</v>
          </cell>
          <cell r="CS33">
            <v>2.5935220000000001</v>
          </cell>
          <cell r="CU33">
            <v>24.260954999999999</v>
          </cell>
          <cell r="CV33">
            <v>7.738861</v>
          </cell>
          <cell r="CW33">
            <v>11.595639</v>
          </cell>
          <cell r="CX33">
            <v>5.3368739999999999</v>
          </cell>
          <cell r="CY33">
            <v>8.0234729999999992</v>
          </cell>
          <cell r="CZ33">
            <v>7.811312</v>
          </cell>
          <cell r="DA33">
            <v>9.8281989999999997</v>
          </cell>
          <cell r="DB33">
            <v>9.7024170000000005</v>
          </cell>
          <cell r="DD33">
            <v>9.8437059999999992</v>
          </cell>
          <cell r="DE33">
            <v>6.2981480000000003</v>
          </cell>
          <cell r="DH33">
            <v>5740.4888463660009</v>
          </cell>
          <cell r="DI33">
            <v>22053.065264957</v>
          </cell>
          <cell r="DJ33">
            <v>422.28393424199999</v>
          </cell>
          <cell r="DK33">
            <v>1471.6335459930001</v>
          </cell>
          <cell r="DL33">
            <v>549.08315644900006</v>
          </cell>
          <cell r="DM33">
            <v>1874.5110057750001</v>
          </cell>
          <cell r="DN33">
            <v>394.90712490700002</v>
          </cell>
          <cell r="DO33">
            <v>1354.1937978020001</v>
          </cell>
          <cell r="DP33">
            <v>179.81740958400002</v>
          </cell>
          <cell r="DQ33">
            <v>875.7840625</v>
          </cell>
          <cell r="DR33">
            <v>520.39412154900003</v>
          </cell>
          <cell r="DS33">
            <v>878.66378039599999</v>
          </cell>
          <cell r="DT33">
            <v>87.499593031000003</v>
          </cell>
          <cell r="DU33">
            <v>413.86051475799997</v>
          </cell>
          <cell r="DV33">
            <v>145.52492336</v>
          </cell>
          <cell r="DW33">
            <v>695.17645172200002</v>
          </cell>
          <cell r="DX33">
            <v>133.26726734300001</v>
          </cell>
          <cell r="DY33">
            <v>534.83759825100003</v>
          </cell>
          <cell r="DZ33">
            <v>30.599299473999999</v>
          </cell>
          <cell r="EA33">
            <v>125.508142811</v>
          </cell>
          <cell r="EB33">
            <v>146.85133459400001</v>
          </cell>
          <cell r="EC33">
            <v>485.63445208100006</v>
          </cell>
          <cell r="ED33">
            <v>205.88724726900003</v>
          </cell>
          <cell r="EE33">
            <v>645.88185372800001</v>
          </cell>
          <cell r="EF33">
            <v>4.5303280000000008</v>
          </cell>
          <cell r="EG33">
            <v>155.63886400000001</v>
          </cell>
          <cell r="EH33">
            <v>20.769019457999999</v>
          </cell>
          <cell r="EI33">
            <v>215.144176262</v>
          </cell>
          <cell r="EJ33">
            <v>948.63336505799998</v>
          </cell>
          <cell r="EK33">
            <v>2643.1147563109998</v>
          </cell>
          <cell r="EL33">
            <v>33.818681187000003</v>
          </cell>
          <cell r="EM33">
            <v>155.00690620399999</v>
          </cell>
          <cell r="EN33">
            <v>16.689271794</v>
          </cell>
          <cell r="EO33">
            <v>142.18428482800002</v>
          </cell>
          <cell r="EP33">
            <v>167.94035470900002</v>
          </cell>
          <cell r="EQ33">
            <v>176.247397724</v>
          </cell>
          <cell r="ER33">
            <v>65.498028383000005</v>
          </cell>
          <cell r="ES33">
            <v>343.96873537100004</v>
          </cell>
          <cell r="ET33">
            <v>257.45126636999998</v>
          </cell>
          <cell r="EU33">
            <v>2017.4053126389999</v>
          </cell>
          <cell r="EV33">
            <v>116.743415472</v>
          </cell>
          <cell r="EW33">
            <v>453.796904165</v>
          </cell>
          <cell r="EX33">
            <v>107.767441597</v>
          </cell>
          <cell r="EY33">
            <v>441.45039289100004</v>
          </cell>
        </row>
        <row r="34">
          <cell r="A34">
            <v>45352</v>
          </cell>
          <cell r="B34">
            <v>4.5998130000000002</v>
          </cell>
          <cell r="C34">
            <v>5.4756419999999997</v>
          </cell>
          <cell r="D34">
            <v>1.356107</v>
          </cell>
          <cell r="E34">
            <v>4.8779019999999997</v>
          </cell>
          <cell r="F34">
            <v>0</v>
          </cell>
          <cell r="G34">
            <v>9.5996520000000007</v>
          </cell>
          <cell r="H34">
            <v>6.6997169999999997</v>
          </cell>
          <cell r="J34">
            <v>3.8345820000000002</v>
          </cell>
          <cell r="K34">
            <v>8.4171130000000005</v>
          </cell>
          <cell r="L34">
            <v>0</v>
          </cell>
          <cell r="M34">
            <v>2.8405499999999999</v>
          </cell>
          <cell r="N34">
            <v>2.2093189999999998</v>
          </cell>
          <cell r="R34">
            <v>2.898596</v>
          </cell>
          <cell r="U34">
            <v>41.640881999999998</v>
          </cell>
          <cell r="V34">
            <v>19.496673000000001</v>
          </cell>
          <cell r="W34">
            <v>4.9123710000000003</v>
          </cell>
          <cell r="X34">
            <v>4.9985910000000002</v>
          </cell>
          <cell r="Y34">
            <v>3.3802379999999999</v>
          </cell>
          <cell r="Z34">
            <v>6.3</v>
          </cell>
          <cell r="AB34">
            <v>4.966164</v>
          </cell>
          <cell r="AC34">
            <v>4.8499999999999996</v>
          </cell>
          <cell r="AD34">
            <v>5.9189970000000001</v>
          </cell>
          <cell r="AE34">
            <v>3.0614530000000002</v>
          </cell>
          <cell r="AF34">
            <v>0</v>
          </cell>
          <cell r="AG34">
            <v>5.3</v>
          </cell>
          <cell r="AH34">
            <v>2.8278370000000002</v>
          </cell>
          <cell r="AI34">
            <v>7.4933149999999999</v>
          </cell>
          <cell r="AJ34">
            <v>5.1136660000000003</v>
          </cell>
          <cell r="AK34">
            <v>3.2745829999999998</v>
          </cell>
          <cell r="AL34">
            <v>15.382107</v>
          </cell>
          <cell r="AM34">
            <v>7.1581450000000002</v>
          </cell>
          <cell r="AN34">
            <v>4.7999989999999997</v>
          </cell>
          <cell r="AO34">
            <v>4.5713689999999998</v>
          </cell>
          <cell r="AP34">
            <v>0</v>
          </cell>
          <cell r="AQ34">
            <v>4.8071060000000001</v>
          </cell>
          <cell r="AS34">
            <v>0</v>
          </cell>
          <cell r="AT34">
            <v>19.228608999999999</v>
          </cell>
          <cell r="AU34">
            <v>26.389975</v>
          </cell>
          <cell r="AV34">
            <v>10.446183</v>
          </cell>
          <cell r="AW34">
            <v>8.5476799999999997</v>
          </cell>
          <cell r="AX34">
            <v>19.032112000000001</v>
          </cell>
          <cell r="AY34">
            <v>15.907128</v>
          </cell>
          <cell r="AZ34">
            <v>15.331466000000001</v>
          </cell>
          <cell r="BB34">
            <v>17.428498999999999</v>
          </cell>
          <cell r="BC34">
            <v>6.4</v>
          </cell>
          <cell r="BD34">
            <v>2.3607429999999998</v>
          </cell>
          <cell r="BE34">
            <v>3.249816</v>
          </cell>
          <cell r="BF34">
            <v>1.0978699999999999</v>
          </cell>
          <cell r="BG34">
            <v>2.9244919999999999</v>
          </cell>
          <cell r="BH34">
            <v>6.384125</v>
          </cell>
          <cell r="BI34">
            <v>9.1229060000000004</v>
          </cell>
          <cell r="BJ34">
            <v>8.8190000000000008</v>
          </cell>
          <cell r="BL34">
            <v>2.2860230000000001</v>
          </cell>
          <cell r="BM34">
            <v>5.0401340000000001</v>
          </cell>
          <cell r="BN34">
            <v>6.0388529999999996</v>
          </cell>
          <cell r="BO34">
            <v>1.9807239999999999</v>
          </cell>
          <cell r="BP34">
            <v>1.216221</v>
          </cell>
          <cell r="BT34">
            <v>1.84456</v>
          </cell>
          <cell r="BW34">
            <v>20.569455999999999</v>
          </cell>
          <cell r="BX34">
            <v>8.1389270000000007</v>
          </cell>
          <cell r="BY34">
            <v>4.1491150000000001</v>
          </cell>
          <cell r="BZ34">
            <v>2.989385</v>
          </cell>
          <cell r="CA34">
            <v>3.2792249999999998</v>
          </cell>
          <cell r="CB34">
            <v>2.7602340000000001</v>
          </cell>
          <cell r="CD34">
            <v>1.774205</v>
          </cell>
          <cell r="CE34">
            <v>1.755298</v>
          </cell>
          <cell r="CF34">
            <v>3.1240770000000002</v>
          </cell>
          <cell r="CG34">
            <v>1.9188590000000001</v>
          </cell>
          <cell r="CH34">
            <v>0.93635199999999996</v>
          </cell>
          <cell r="CI34">
            <v>2.5963790000000002</v>
          </cell>
          <cell r="CJ34">
            <v>1.627796</v>
          </cell>
          <cell r="CK34">
            <v>3.830028</v>
          </cell>
          <cell r="CL34">
            <v>3.9114680000000002</v>
          </cell>
          <cell r="CM34">
            <v>1.3476490000000001</v>
          </cell>
          <cell r="CN34">
            <v>5.5033960000000004</v>
          </cell>
          <cell r="CO34">
            <v>3.68879</v>
          </cell>
          <cell r="CP34">
            <v>2.4191020000000001</v>
          </cell>
          <cell r="CQ34">
            <v>2.6142970000000001</v>
          </cell>
          <cell r="CR34">
            <v>8.703519</v>
          </cell>
          <cell r="CS34">
            <v>3.0489609999999998</v>
          </cell>
          <cell r="CU34">
            <v>0</v>
          </cell>
          <cell r="CV34">
            <v>8.8069260000000007</v>
          </cell>
          <cell r="CW34">
            <v>10.952055</v>
          </cell>
          <cell r="CX34">
            <v>5.0272690000000004</v>
          </cell>
          <cell r="CY34">
            <v>6.6729700000000003</v>
          </cell>
          <cell r="CZ34">
            <v>7.0366280000000003</v>
          </cell>
          <cell r="DA34">
            <v>9.8117380000000001</v>
          </cell>
          <cell r="DB34">
            <v>9.69252</v>
          </cell>
          <cell r="DD34">
            <v>9.6669540000000005</v>
          </cell>
          <cell r="DE34">
            <v>6.2789510000000002</v>
          </cell>
          <cell r="DH34">
            <v>6986.1722620020009</v>
          </cell>
          <cell r="DI34">
            <v>27620.994000032999</v>
          </cell>
          <cell r="DJ34">
            <v>562.32229550200009</v>
          </cell>
          <cell r="DK34">
            <v>1807.5015284760002</v>
          </cell>
          <cell r="DL34">
            <v>808.34867914100005</v>
          </cell>
          <cell r="DM34">
            <v>2100.7537776449999</v>
          </cell>
          <cell r="DN34">
            <v>388.47367410000004</v>
          </cell>
          <cell r="DO34">
            <v>1620.2646943770001</v>
          </cell>
          <cell r="DP34">
            <v>243.54747071600002</v>
          </cell>
          <cell r="DQ34">
            <v>972.6984314</v>
          </cell>
          <cell r="DR34">
            <v>433.41956601499999</v>
          </cell>
          <cell r="DS34">
            <v>1106.1824090179998</v>
          </cell>
          <cell r="DT34">
            <v>141.18186086</v>
          </cell>
          <cell r="DU34">
            <v>645.79426095100007</v>
          </cell>
          <cell r="DV34">
            <v>184.04208790600001</v>
          </cell>
          <cell r="DW34">
            <v>923.81640486699996</v>
          </cell>
          <cell r="DX34">
            <v>105.22363959100001</v>
          </cell>
          <cell r="DY34">
            <v>581.86000396600002</v>
          </cell>
          <cell r="DZ34">
            <v>54.985071336000004</v>
          </cell>
          <cell r="EA34">
            <v>239.967806688</v>
          </cell>
          <cell r="EB34">
            <v>214.798572089</v>
          </cell>
          <cell r="EC34">
            <v>691.78518394799994</v>
          </cell>
          <cell r="ED34">
            <v>320.56257651800001</v>
          </cell>
          <cell r="EE34">
            <v>960.32601634100001</v>
          </cell>
          <cell r="EF34">
            <v>22.907871</v>
          </cell>
          <cell r="EG34">
            <v>213.196451</v>
          </cell>
          <cell r="EH34">
            <v>37.844441621000001</v>
          </cell>
          <cell r="EI34">
            <v>346.09881426499999</v>
          </cell>
          <cell r="EJ34">
            <v>1214.4371993929999</v>
          </cell>
          <cell r="EK34">
            <v>3397.9328616809998</v>
          </cell>
          <cell r="EL34">
            <v>59.850911830999998</v>
          </cell>
          <cell r="EM34">
            <v>243.21581306100001</v>
          </cell>
          <cell r="EN34">
            <v>16.716644179999999</v>
          </cell>
          <cell r="EO34">
            <v>126.84605580900001</v>
          </cell>
          <cell r="EP34">
            <v>236.61200558100001</v>
          </cell>
          <cell r="EQ34">
            <v>258.56935907000002</v>
          </cell>
          <cell r="ER34">
            <v>85.462408535999998</v>
          </cell>
          <cell r="ES34">
            <v>511.177494658</v>
          </cell>
          <cell r="ET34">
            <v>348.05398320700004</v>
          </cell>
          <cell r="EU34">
            <v>2671.8215772419999</v>
          </cell>
          <cell r="EV34">
            <v>176.0087656</v>
          </cell>
          <cell r="EW34">
            <v>595.05846384400002</v>
          </cell>
          <cell r="EX34">
            <v>144.211716392</v>
          </cell>
          <cell r="EY34">
            <v>643.01237884900002</v>
          </cell>
        </row>
        <row r="35">
          <cell r="A35">
            <v>45323</v>
          </cell>
          <cell r="B35">
            <v>4.726458</v>
          </cell>
          <cell r="C35">
            <v>5.2100470000000003</v>
          </cell>
          <cell r="D35">
            <v>1.3773439999999999</v>
          </cell>
          <cell r="E35">
            <v>4.666201</v>
          </cell>
          <cell r="F35">
            <v>0</v>
          </cell>
          <cell r="G35">
            <v>9.6476419999999994</v>
          </cell>
          <cell r="H35">
            <v>6.5961040000000004</v>
          </cell>
          <cell r="J35">
            <v>4.3817969999999997</v>
          </cell>
          <cell r="K35">
            <v>7.7856209999999999</v>
          </cell>
          <cell r="L35">
            <v>0</v>
          </cell>
          <cell r="M35">
            <v>2.733247</v>
          </cell>
          <cell r="N35">
            <v>2.198712</v>
          </cell>
          <cell r="R35">
            <v>0</v>
          </cell>
          <cell r="U35">
            <v>38.390818000000003</v>
          </cell>
          <cell r="V35">
            <v>17.382121000000001</v>
          </cell>
          <cell r="W35">
            <v>4.9412120000000002</v>
          </cell>
          <cell r="X35">
            <v>5.6293920000000002</v>
          </cell>
          <cell r="Y35">
            <v>3.9577230000000001</v>
          </cell>
          <cell r="Z35">
            <v>6.3577839999999997</v>
          </cell>
          <cell r="AB35">
            <v>4.9166829999999999</v>
          </cell>
          <cell r="AC35">
            <v>4.8975340000000003</v>
          </cell>
          <cell r="AD35">
            <v>6.1575480000000002</v>
          </cell>
          <cell r="AE35">
            <v>3.0730870000000001</v>
          </cell>
          <cell r="AF35">
            <v>0</v>
          </cell>
          <cell r="AG35">
            <v>5.3060859999999996</v>
          </cell>
          <cell r="AH35">
            <v>2.995384</v>
          </cell>
          <cell r="AI35">
            <v>7.717441</v>
          </cell>
          <cell r="AJ35">
            <v>5.1134019999999998</v>
          </cell>
          <cell r="AK35">
            <v>3.1772499999999999</v>
          </cell>
          <cell r="AL35">
            <v>16.054213000000001</v>
          </cell>
          <cell r="AM35">
            <v>7.222486</v>
          </cell>
          <cell r="AN35">
            <v>4.9446839999999996</v>
          </cell>
          <cell r="AO35">
            <v>5.0318949999999996</v>
          </cell>
          <cell r="AP35">
            <v>0</v>
          </cell>
          <cell r="AQ35">
            <v>5.5096990000000003</v>
          </cell>
          <cell r="AS35">
            <v>0</v>
          </cell>
          <cell r="AT35">
            <v>21.909482000000001</v>
          </cell>
          <cell r="AU35">
            <v>26.017074999999998</v>
          </cell>
          <cell r="AV35">
            <v>9.9993730000000003</v>
          </cell>
          <cell r="AW35">
            <v>7.3198569999999998</v>
          </cell>
          <cell r="AX35">
            <v>18.309535</v>
          </cell>
          <cell r="AY35">
            <v>15.921754</v>
          </cell>
          <cell r="AZ35">
            <v>15.331465</v>
          </cell>
          <cell r="BB35">
            <v>17.426535999999999</v>
          </cell>
          <cell r="BC35">
            <v>6.4</v>
          </cell>
          <cell r="BD35">
            <v>2.443705</v>
          </cell>
          <cell r="BE35">
            <v>3.207703</v>
          </cell>
          <cell r="BF35">
            <v>1.075224</v>
          </cell>
          <cell r="BG35">
            <v>2.9218199999999999</v>
          </cell>
          <cell r="BH35">
            <v>6.8187870000000004</v>
          </cell>
          <cell r="BI35">
            <v>8.6242450000000002</v>
          </cell>
          <cell r="BJ35">
            <v>7.9974590000000001</v>
          </cell>
          <cell r="BL35">
            <v>2.871273</v>
          </cell>
          <cell r="BM35">
            <v>4.9084199999999996</v>
          </cell>
          <cell r="BN35">
            <v>6.0197669999999999</v>
          </cell>
          <cell r="BO35">
            <v>1.7842249999999999</v>
          </cell>
          <cell r="BP35">
            <v>1.348325</v>
          </cell>
          <cell r="BT35">
            <v>1.518465</v>
          </cell>
          <cell r="BW35">
            <v>23.732583000000002</v>
          </cell>
          <cell r="BX35">
            <v>7.4540119999999996</v>
          </cell>
          <cell r="BY35">
            <v>3.9600629999999999</v>
          </cell>
          <cell r="BZ35">
            <v>3.610258</v>
          </cell>
          <cell r="CA35">
            <v>3.304459</v>
          </cell>
          <cell r="CB35">
            <v>2.9708000000000001</v>
          </cell>
          <cell r="CD35">
            <v>1.769182</v>
          </cell>
          <cell r="CE35">
            <v>1.7780400000000001</v>
          </cell>
          <cell r="CF35">
            <v>3.2351760000000001</v>
          </cell>
          <cell r="CG35">
            <v>2.004562</v>
          </cell>
          <cell r="CH35">
            <v>0.94352999999999998</v>
          </cell>
          <cell r="CI35">
            <v>2.829653</v>
          </cell>
          <cell r="CJ35">
            <v>1.5973649999999999</v>
          </cell>
          <cell r="CK35">
            <v>5.1298279999999998</v>
          </cell>
          <cell r="CL35">
            <v>4.0317299999999996</v>
          </cell>
          <cell r="CM35">
            <v>0.90229400000000004</v>
          </cell>
          <cell r="CN35">
            <v>5.3865499999999997</v>
          </cell>
          <cell r="CO35">
            <v>3.4933070000000002</v>
          </cell>
          <cell r="CP35">
            <v>2.4307270000000001</v>
          </cell>
          <cell r="CQ35">
            <v>2.4252129999999998</v>
          </cell>
          <cell r="CR35">
            <v>8.7452240000000003</v>
          </cell>
          <cell r="CS35">
            <v>3.468213</v>
          </cell>
          <cell r="CU35">
            <v>0</v>
          </cell>
          <cell r="CV35">
            <v>10.727565</v>
          </cell>
          <cell r="CW35">
            <v>9.7638630000000006</v>
          </cell>
          <cell r="CX35">
            <v>4.9408770000000004</v>
          </cell>
          <cell r="CY35">
            <v>4.8720829999999999</v>
          </cell>
          <cell r="CZ35">
            <v>4.8023309999999997</v>
          </cell>
          <cell r="DA35">
            <v>9.8141979999999993</v>
          </cell>
          <cell r="DB35">
            <v>9.6972020000000008</v>
          </cell>
          <cell r="DD35">
            <v>9.580603</v>
          </cell>
          <cell r="DE35">
            <v>6.2765709999999997</v>
          </cell>
          <cell r="DH35">
            <v>5396.641949375</v>
          </cell>
          <cell r="DI35">
            <v>21221.721535048</v>
          </cell>
          <cell r="DJ35">
            <v>404.11276513600001</v>
          </cell>
          <cell r="DK35">
            <v>1423.2185489419999</v>
          </cell>
          <cell r="DL35">
            <v>478.49568395099999</v>
          </cell>
          <cell r="DM35">
            <v>1474.180947024</v>
          </cell>
          <cell r="DN35">
            <v>286.33968288400001</v>
          </cell>
          <cell r="DO35">
            <v>1129.750590483</v>
          </cell>
          <cell r="DP35">
            <v>185.148568944</v>
          </cell>
          <cell r="DQ35">
            <v>747.05835863100003</v>
          </cell>
          <cell r="DR35">
            <v>311.88440907099999</v>
          </cell>
          <cell r="DS35">
            <v>805.22751800900005</v>
          </cell>
          <cell r="DT35">
            <v>152.31825429599999</v>
          </cell>
          <cell r="DU35">
            <v>607.02797507499997</v>
          </cell>
          <cell r="DV35">
            <v>153.58187274300002</v>
          </cell>
          <cell r="DW35">
            <v>631.00991768599999</v>
          </cell>
          <cell r="DX35">
            <v>30.305069994000004</v>
          </cell>
          <cell r="DY35">
            <v>468.93802701199996</v>
          </cell>
          <cell r="DZ35">
            <v>59.893477738000001</v>
          </cell>
          <cell r="EA35">
            <v>165.91235349300001</v>
          </cell>
          <cell r="EB35">
            <v>138.624146567</v>
          </cell>
          <cell r="EC35">
            <v>691.181276637</v>
          </cell>
          <cell r="ED35">
            <v>211.79522165</v>
          </cell>
          <cell r="EE35">
            <v>862.78725605199998</v>
          </cell>
          <cell r="EF35">
            <v>38.787618693999995</v>
          </cell>
          <cell r="EG35">
            <v>173.20106400000003</v>
          </cell>
          <cell r="EH35">
            <v>29.208900609000001</v>
          </cell>
          <cell r="EI35">
            <v>297.11853351500002</v>
          </cell>
          <cell r="EJ35">
            <v>1029.0609510910001</v>
          </cell>
          <cell r="EK35">
            <v>2693.4869525230001</v>
          </cell>
          <cell r="EL35">
            <v>57.074142696000003</v>
          </cell>
          <cell r="EM35">
            <v>220.53058225400002</v>
          </cell>
          <cell r="EN35">
            <v>2.234191998</v>
          </cell>
          <cell r="EO35">
            <v>69.594552133000008</v>
          </cell>
          <cell r="EP35">
            <v>220.917260801</v>
          </cell>
          <cell r="EQ35">
            <v>222.35712486000003</v>
          </cell>
          <cell r="ER35">
            <v>79.352169427000007</v>
          </cell>
          <cell r="ES35">
            <v>482.56778391800003</v>
          </cell>
          <cell r="ET35">
            <v>272.62461074800001</v>
          </cell>
          <cell r="EU35">
            <v>2030.0643722029999</v>
          </cell>
          <cell r="EV35">
            <v>139.940202669</v>
          </cell>
          <cell r="EW35">
            <v>471.262705203</v>
          </cell>
          <cell r="EX35">
            <v>111.950199427</v>
          </cell>
          <cell r="EY35">
            <v>647.83663297800001</v>
          </cell>
        </row>
        <row r="36">
          <cell r="A36">
            <v>45292</v>
          </cell>
          <cell r="B36">
            <v>4.4653119999999999</v>
          </cell>
          <cell r="C36">
            <v>4.998043</v>
          </cell>
          <cell r="D36">
            <v>1.3696109999999999</v>
          </cell>
          <cell r="E36">
            <v>5.3439930000000002</v>
          </cell>
          <cell r="F36">
            <v>0</v>
          </cell>
          <cell r="G36">
            <v>9.7509949999999996</v>
          </cell>
          <cell r="H36">
            <v>6.9818730000000002</v>
          </cell>
          <cell r="J36">
            <v>4.7924769999999999</v>
          </cell>
          <cell r="K36">
            <v>7.7578399999999998</v>
          </cell>
          <cell r="L36">
            <v>0</v>
          </cell>
          <cell r="M36">
            <v>0</v>
          </cell>
          <cell r="N36">
            <v>2.2426759999999999</v>
          </cell>
          <cell r="R36">
            <v>0</v>
          </cell>
          <cell r="U36">
            <v>40.341785999999999</v>
          </cell>
          <cell r="V36">
            <v>17.357972</v>
          </cell>
          <cell r="W36">
            <v>4.8430879999999998</v>
          </cell>
          <cell r="X36">
            <v>5.337294</v>
          </cell>
          <cell r="Y36">
            <v>4.5629999999999997</v>
          </cell>
          <cell r="Z36">
            <v>6.5722120000000004</v>
          </cell>
          <cell r="AB36">
            <v>5.2831929999999998</v>
          </cell>
          <cell r="AC36">
            <v>5.1530769999999997</v>
          </cell>
          <cell r="AD36">
            <v>6.2</v>
          </cell>
          <cell r="AE36">
            <v>3.278181</v>
          </cell>
          <cell r="AF36">
            <v>0</v>
          </cell>
          <cell r="AG36">
            <v>5.3015150000000002</v>
          </cell>
          <cell r="AH36">
            <v>0</v>
          </cell>
          <cell r="AI36">
            <v>8.0052260000000004</v>
          </cell>
          <cell r="AJ36">
            <v>5.1136660000000003</v>
          </cell>
          <cell r="AK36">
            <v>3.0149710000000001</v>
          </cell>
          <cell r="AL36">
            <v>17.722505000000002</v>
          </cell>
          <cell r="AM36">
            <v>7.4999989999999999</v>
          </cell>
          <cell r="AN36">
            <v>4.8171569999999999</v>
          </cell>
          <cell r="AO36">
            <v>4.942615</v>
          </cell>
          <cell r="AP36">
            <v>0</v>
          </cell>
          <cell r="AQ36">
            <v>5.8194730000000003</v>
          </cell>
          <cell r="AS36">
            <v>0</v>
          </cell>
          <cell r="AT36">
            <v>0</v>
          </cell>
          <cell r="AU36">
            <v>0</v>
          </cell>
          <cell r="AV36">
            <v>9.892023</v>
          </cell>
          <cell r="AW36">
            <v>7.1466640000000003</v>
          </cell>
          <cell r="AX36">
            <v>15.028992000000001</v>
          </cell>
          <cell r="AY36">
            <v>15.919079</v>
          </cell>
          <cell r="AZ36">
            <v>15.331466000000001</v>
          </cell>
          <cell r="BB36">
            <v>17.428498999999999</v>
          </cell>
          <cell r="BC36">
            <v>6.4</v>
          </cell>
          <cell r="BD36">
            <v>2.8245269999999998</v>
          </cell>
          <cell r="BE36">
            <v>3.2520579999999999</v>
          </cell>
          <cell r="BF36">
            <v>0.87164900000000001</v>
          </cell>
          <cell r="BG36">
            <v>3.5382530000000001</v>
          </cell>
          <cell r="BH36">
            <v>6.3898789999999996</v>
          </cell>
          <cell r="BI36">
            <v>9.4222009999999994</v>
          </cell>
          <cell r="BJ36">
            <v>7.3831259999999999</v>
          </cell>
          <cell r="BL36">
            <v>3.18466</v>
          </cell>
          <cell r="BM36">
            <v>5.053401</v>
          </cell>
          <cell r="BN36">
            <v>5.9462109999999999</v>
          </cell>
          <cell r="BO36">
            <v>1.754</v>
          </cell>
          <cell r="BP36">
            <v>1.308622</v>
          </cell>
          <cell r="BT36">
            <v>1.5156769999999999</v>
          </cell>
          <cell r="BW36">
            <v>25.529921999999999</v>
          </cell>
          <cell r="BX36">
            <v>7.9716810000000002</v>
          </cell>
          <cell r="BY36">
            <v>3.7449300000000001</v>
          </cell>
          <cell r="BZ36">
            <v>4.0213190000000001</v>
          </cell>
          <cell r="CA36">
            <v>3.3945150000000002</v>
          </cell>
          <cell r="CB36">
            <v>3.549493</v>
          </cell>
          <cell r="CD36">
            <v>1.7747120000000001</v>
          </cell>
          <cell r="CE36">
            <v>1.7747120000000001</v>
          </cell>
          <cell r="CF36">
            <v>3.0997840000000001</v>
          </cell>
          <cell r="CG36">
            <v>2.1015000000000001</v>
          </cell>
          <cell r="CH36">
            <v>0.93933299999999997</v>
          </cell>
          <cell r="CI36">
            <v>3.0039220000000002</v>
          </cell>
          <cell r="CJ36">
            <v>1.5414429999999999</v>
          </cell>
          <cell r="CK36">
            <v>3.3554840000000001</v>
          </cell>
          <cell r="CL36">
            <v>3.9532259999999999</v>
          </cell>
          <cell r="CM36">
            <v>1.2192369999999999</v>
          </cell>
          <cell r="CN36">
            <v>5.3865499999999997</v>
          </cell>
          <cell r="CO36">
            <v>3.763204</v>
          </cell>
          <cell r="CP36">
            <v>2.4340160000000002</v>
          </cell>
          <cell r="CQ36">
            <v>2.900369</v>
          </cell>
          <cell r="CR36">
            <v>0</v>
          </cell>
          <cell r="CS36">
            <v>3.8366799999999999</v>
          </cell>
          <cell r="CU36">
            <v>0</v>
          </cell>
          <cell r="CV36">
            <v>0</v>
          </cell>
          <cell r="CW36">
            <v>0</v>
          </cell>
          <cell r="CX36">
            <v>4.9732079999999996</v>
          </cell>
          <cell r="CY36">
            <v>5.4308069999999997</v>
          </cell>
          <cell r="CZ36">
            <v>5.394927</v>
          </cell>
          <cell r="DA36">
            <v>9.7627729999999993</v>
          </cell>
          <cell r="DB36">
            <v>9.6993130000000001</v>
          </cell>
          <cell r="DD36">
            <v>9.6566320000000001</v>
          </cell>
          <cell r="DE36">
            <v>6.2838510000000003</v>
          </cell>
          <cell r="DH36">
            <v>5317.8471795240002</v>
          </cell>
          <cell r="DI36">
            <v>21230.077037267998</v>
          </cell>
          <cell r="DJ36">
            <v>345.06047672300002</v>
          </cell>
          <cell r="DK36">
            <v>1380.716635082</v>
          </cell>
          <cell r="DL36">
            <v>475.38921713100001</v>
          </cell>
          <cell r="DM36">
            <v>1518.3980649380001</v>
          </cell>
          <cell r="DN36">
            <v>335.06469292100002</v>
          </cell>
          <cell r="DO36">
            <v>1015.907183344</v>
          </cell>
          <cell r="DP36">
            <v>147.72438268400001</v>
          </cell>
          <cell r="DQ36">
            <v>699.76205101099993</v>
          </cell>
          <cell r="DR36">
            <v>304.10441041000001</v>
          </cell>
          <cell r="DS36">
            <v>817.89905837800006</v>
          </cell>
          <cell r="DT36">
            <v>135.650647542</v>
          </cell>
          <cell r="DU36">
            <v>561.01222845099994</v>
          </cell>
          <cell r="DV36">
            <v>122.58224240200001</v>
          </cell>
          <cell r="DW36">
            <v>632.434847408</v>
          </cell>
          <cell r="DX36">
            <v>26.520382789999999</v>
          </cell>
          <cell r="DY36">
            <v>422.69231642099999</v>
          </cell>
          <cell r="DZ36">
            <v>56.944636390999996</v>
          </cell>
          <cell r="EA36">
            <v>167.98356534199999</v>
          </cell>
          <cell r="EB36">
            <v>171.453742546</v>
          </cell>
          <cell r="EC36">
            <v>618.536053649</v>
          </cell>
          <cell r="ED36">
            <v>242.97310335600002</v>
          </cell>
          <cell r="EE36">
            <v>806.33176307400004</v>
          </cell>
          <cell r="EF36">
            <v>39.997229137000005</v>
          </cell>
          <cell r="EG36">
            <v>201.6717611</v>
          </cell>
          <cell r="EH36">
            <v>28.467714451999999</v>
          </cell>
          <cell r="EI36">
            <v>308.02423537499999</v>
          </cell>
          <cell r="EJ36">
            <v>1122.3224079040001</v>
          </cell>
          <cell r="EK36">
            <v>2691.517331343</v>
          </cell>
          <cell r="EL36">
            <v>57.449216214000003</v>
          </cell>
          <cell r="EM36">
            <v>261.85196124000004</v>
          </cell>
          <cell r="EN36">
            <v>1.9063176450000001</v>
          </cell>
          <cell r="EO36">
            <v>60.47113298</v>
          </cell>
          <cell r="EP36">
            <v>214.677463985</v>
          </cell>
          <cell r="EQ36">
            <v>227.846372729</v>
          </cell>
          <cell r="ER36">
            <v>89.061376676999998</v>
          </cell>
          <cell r="ES36">
            <v>549.10844160699992</v>
          </cell>
          <cell r="ET36">
            <v>244.77569894900003</v>
          </cell>
          <cell r="EU36">
            <v>2021.0618823470002</v>
          </cell>
          <cell r="EV36">
            <v>141.49253214500001</v>
          </cell>
          <cell r="EW36">
            <v>470.33168754000002</v>
          </cell>
          <cell r="EX36">
            <v>147.91455839699998</v>
          </cell>
          <cell r="EY36">
            <v>571.09479337800008</v>
          </cell>
        </row>
        <row r="37">
          <cell r="A37">
            <v>45261</v>
          </cell>
          <cell r="B37">
            <v>4.4401859999999997</v>
          </cell>
          <cell r="C37">
            <v>5.1670829999999999</v>
          </cell>
          <cell r="D37">
            <v>1.525315</v>
          </cell>
          <cell r="E37">
            <v>5.549366</v>
          </cell>
          <cell r="F37">
            <v>0</v>
          </cell>
          <cell r="G37">
            <v>15.05621</v>
          </cell>
          <cell r="H37">
            <v>6.6608739999999997</v>
          </cell>
          <cell r="J37">
            <v>4.6863239999999999</v>
          </cell>
          <cell r="K37">
            <v>7.5157410000000002</v>
          </cell>
          <cell r="L37">
            <v>8.4179560000000002</v>
          </cell>
          <cell r="M37">
            <v>0</v>
          </cell>
          <cell r="N37">
            <v>2.0691489999999999</v>
          </cell>
          <cell r="R37">
            <v>0</v>
          </cell>
          <cell r="U37">
            <v>42.625664</v>
          </cell>
          <cell r="V37">
            <v>19.241880999999999</v>
          </cell>
          <cell r="W37">
            <v>4.0433260000000004</v>
          </cell>
          <cell r="X37">
            <v>6.5175660000000004</v>
          </cell>
          <cell r="Y37">
            <v>6.8704219999999996</v>
          </cell>
          <cell r="Z37">
            <v>6.6</v>
          </cell>
          <cell r="AB37">
            <v>5.7455699999999998</v>
          </cell>
          <cell r="AC37">
            <v>5.5705689999999999</v>
          </cell>
          <cell r="AD37">
            <v>6.2</v>
          </cell>
          <cell r="AE37">
            <v>3.358908</v>
          </cell>
          <cell r="AF37">
            <v>0</v>
          </cell>
          <cell r="AG37">
            <v>5.246391</v>
          </cell>
          <cell r="AH37">
            <v>0</v>
          </cell>
          <cell r="AI37">
            <v>4.8890399999999996</v>
          </cell>
          <cell r="AJ37">
            <v>5.1136660000000003</v>
          </cell>
          <cell r="AK37">
            <v>0</v>
          </cell>
          <cell r="AL37">
            <v>18.213512999999999</v>
          </cell>
          <cell r="AM37">
            <v>7.5890630000000003</v>
          </cell>
          <cell r="AN37">
            <v>4.8</v>
          </cell>
          <cell r="AO37">
            <v>5.3441190000000001</v>
          </cell>
          <cell r="AP37">
            <v>0</v>
          </cell>
          <cell r="AQ37">
            <v>7.2967149999999998</v>
          </cell>
          <cell r="AS37">
            <v>0</v>
          </cell>
          <cell r="AT37">
            <v>0</v>
          </cell>
          <cell r="AU37">
            <v>0</v>
          </cell>
          <cell r="AV37">
            <v>9.9256550000000008</v>
          </cell>
          <cell r="AW37">
            <v>8.8119669999999992</v>
          </cell>
          <cell r="AX37">
            <v>15.338621</v>
          </cell>
          <cell r="AY37">
            <v>15.125033</v>
          </cell>
          <cell r="AZ37">
            <v>15.331466000000001</v>
          </cell>
          <cell r="BB37">
            <v>17.428498999999999</v>
          </cell>
          <cell r="BC37">
            <v>6.4</v>
          </cell>
          <cell r="BD37">
            <v>2.4376099999999998</v>
          </cell>
          <cell r="BE37">
            <v>3.1589510000000001</v>
          </cell>
          <cell r="BF37">
            <v>0.97634200000000004</v>
          </cell>
          <cell r="BG37">
            <v>3.3187869999999999</v>
          </cell>
          <cell r="BH37">
            <v>6.7175120000000001</v>
          </cell>
          <cell r="BI37">
            <v>7.7580840000000002</v>
          </cell>
          <cell r="BJ37">
            <v>8.9675849999999997</v>
          </cell>
          <cell r="BL37">
            <v>2.2956379999999998</v>
          </cell>
          <cell r="BM37">
            <v>4.895562</v>
          </cell>
          <cell r="BN37">
            <v>5.7732869999999998</v>
          </cell>
          <cell r="BO37">
            <v>1.787598</v>
          </cell>
          <cell r="BP37">
            <v>1.286786</v>
          </cell>
          <cell r="BT37">
            <v>1.5833569999999999</v>
          </cell>
          <cell r="BW37">
            <v>23.314643</v>
          </cell>
          <cell r="BX37">
            <v>8.6875870000000006</v>
          </cell>
          <cell r="BY37">
            <v>3.9405000000000001</v>
          </cell>
          <cell r="BZ37">
            <v>3.928636</v>
          </cell>
          <cell r="CA37">
            <v>3.8333870000000001</v>
          </cell>
          <cell r="CB37">
            <v>3.7517999999999998</v>
          </cell>
          <cell r="CD37">
            <v>1.865693</v>
          </cell>
          <cell r="CE37">
            <v>1.865693</v>
          </cell>
          <cell r="CF37">
            <v>3.1160890000000001</v>
          </cell>
          <cell r="CG37">
            <v>1.927206</v>
          </cell>
          <cell r="CH37">
            <v>1.3252250000000001</v>
          </cell>
          <cell r="CI37">
            <v>3.6150820000000001</v>
          </cell>
          <cell r="CJ37">
            <v>1.5193399999999999</v>
          </cell>
          <cell r="CK37">
            <v>4.0691050000000004</v>
          </cell>
          <cell r="CL37">
            <v>3.9070100000000001</v>
          </cell>
          <cell r="CM37">
            <v>1.5396510000000001</v>
          </cell>
          <cell r="CN37">
            <v>5.327426</v>
          </cell>
          <cell r="CO37">
            <v>3.6882649999999999</v>
          </cell>
          <cell r="CP37">
            <v>2.3506649999999998</v>
          </cell>
          <cell r="CQ37">
            <v>2.9032049999999998</v>
          </cell>
          <cell r="CR37">
            <v>0</v>
          </cell>
          <cell r="CS37">
            <v>4.4437300000000004</v>
          </cell>
          <cell r="CU37">
            <v>0</v>
          </cell>
          <cell r="CV37">
            <v>0</v>
          </cell>
          <cell r="CW37">
            <v>0</v>
          </cell>
          <cell r="CX37">
            <v>6.2712440000000003</v>
          </cell>
          <cell r="CY37">
            <v>6.890161</v>
          </cell>
          <cell r="CZ37">
            <v>7.6755339999999999</v>
          </cell>
          <cell r="DA37">
            <v>9.7232099999999999</v>
          </cell>
          <cell r="DB37">
            <v>9.6932039999999997</v>
          </cell>
          <cell r="DD37">
            <v>9.6637339999999998</v>
          </cell>
          <cell r="DE37">
            <v>6.2774369999999999</v>
          </cell>
          <cell r="DH37">
            <v>6155.6968032469995</v>
          </cell>
          <cell r="DI37">
            <v>24590.182508847003</v>
          </cell>
          <cell r="DJ37">
            <v>427.95837167899998</v>
          </cell>
          <cell r="DK37">
            <v>1525.7596071</v>
          </cell>
          <cell r="DL37">
            <v>543.662920783</v>
          </cell>
          <cell r="DM37">
            <v>1669.9974999420001</v>
          </cell>
          <cell r="DN37">
            <v>359.52689713500001</v>
          </cell>
          <cell r="DO37">
            <v>1344.496313415</v>
          </cell>
          <cell r="DP37">
            <v>227.90047554399999</v>
          </cell>
          <cell r="DQ37">
            <v>816.196923621</v>
          </cell>
          <cell r="DR37">
            <v>347.95922382999998</v>
          </cell>
          <cell r="DS37">
            <v>922.55846741799996</v>
          </cell>
          <cell r="DT37">
            <v>136.956737868</v>
          </cell>
          <cell r="DU37">
            <v>725.82127741500005</v>
          </cell>
          <cell r="DV37">
            <v>172.422990747</v>
          </cell>
          <cell r="DW37">
            <v>747.94586596199997</v>
          </cell>
          <cell r="DX37">
            <v>37.317734508000001</v>
          </cell>
          <cell r="DY37">
            <v>363.10107809000004</v>
          </cell>
          <cell r="DZ37">
            <v>67.730536143000009</v>
          </cell>
          <cell r="EA37">
            <v>307.65979732</v>
          </cell>
          <cell r="EB37">
            <v>146.60359309099999</v>
          </cell>
          <cell r="EC37">
            <v>718.91613333999999</v>
          </cell>
          <cell r="ED37">
            <v>252.305601174</v>
          </cell>
          <cell r="EE37">
            <v>996.28622488100007</v>
          </cell>
          <cell r="EF37">
            <v>32.778468000000004</v>
          </cell>
          <cell r="EG37">
            <v>231.26801699999999</v>
          </cell>
          <cell r="EH37">
            <v>28.32885894</v>
          </cell>
          <cell r="EI37">
            <v>244.07363755000003</v>
          </cell>
          <cell r="EJ37">
            <v>1205.5310097219999</v>
          </cell>
          <cell r="EK37">
            <v>3255.49623084</v>
          </cell>
          <cell r="EL37">
            <v>84.061706545999996</v>
          </cell>
          <cell r="EM37">
            <v>313.14186099900002</v>
          </cell>
          <cell r="EN37">
            <v>3.9453131180000001</v>
          </cell>
          <cell r="EO37">
            <v>66.278419416999995</v>
          </cell>
          <cell r="EP37">
            <v>274.89356851000002</v>
          </cell>
          <cell r="EQ37">
            <v>303.14813910600003</v>
          </cell>
          <cell r="ER37">
            <v>103.71260011</v>
          </cell>
          <cell r="ES37">
            <v>606.51793984699998</v>
          </cell>
          <cell r="ET37">
            <v>307.25809976200003</v>
          </cell>
          <cell r="EU37">
            <v>2548.6266469100001</v>
          </cell>
          <cell r="EV37">
            <v>187.00138731300001</v>
          </cell>
          <cell r="EW37">
            <v>602.92059888400001</v>
          </cell>
          <cell r="EX37">
            <v>135.50693168700002</v>
          </cell>
          <cell r="EY37">
            <v>617.98535450500003</v>
          </cell>
        </row>
        <row r="38">
          <cell r="A38">
            <v>45231</v>
          </cell>
          <cell r="B38">
            <v>5.0755429999999997</v>
          </cell>
          <cell r="C38">
            <v>6.4184299999999999</v>
          </cell>
          <cell r="D38">
            <v>1.658711</v>
          </cell>
          <cell r="E38">
            <v>6.5515280000000002</v>
          </cell>
          <cell r="F38">
            <v>0</v>
          </cell>
          <cell r="G38">
            <v>16.697586000000001</v>
          </cell>
          <cell r="H38">
            <v>7.2698859999999996</v>
          </cell>
          <cell r="J38">
            <v>4.8481860000000001</v>
          </cell>
          <cell r="K38">
            <v>7.7553099999999997</v>
          </cell>
          <cell r="L38">
            <v>8.4438800000000001</v>
          </cell>
          <cell r="M38">
            <v>0</v>
          </cell>
          <cell r="N38">
            <v>2.5495999999999999</v>
          </cell>
          <cell r="R38">
            <v>0</v>
          </cell>
          <cell r="U38">
            <v>38.772956000000001</v>
          </cell>
          <cell r="V38">
            <v>23.124309</v>
          </cell>
          <cell r="W38">
            <v>4.7302819999999999</v>
          </cell>
          <cell r="X38">
            <v>7.492858</v>
          </cell>
          <cell r="Y38">
            <v>7.9720829999999996</v>
          </cell>
          <cell r="Z38">
            <v>6.6</v>
          </cell>
          <cell r="AB38">
            <v>6.1865459999999999</v>
          </cell>
          <cell r="AC38">
            <v>6.105181</v>
          </cell>
          <cell r="AD38">
            <v>6.2</v>
          </cell>
          <cell r="AE38">
            <v>3.2788970000000002</v>
          </cell>
          <cell r="AF38">
            <v>2.6755580000000001</v>
          </cell>
          <cell r="AG38">
            <v>5.3064900000000002</v>
          </cell>
          <cell r="AH38">
            <v>2.5491869999999999</v>
          </cell>
          <cell r="AI38">
            <v>5.7716479999999999</v>
          </cell>
          <cell r="AJ38">
            <v>5.1135380000000001</v>
          </cell>
          <cell r="AK38">
            <v>2.977732</v>
          </cell>
          <cell r="AL38">
            <v>19.015999999999998</v>
          </cell>
          <cell r="AM38">
            <v>7.165864</v>
          </cell>
          <cell r="AN38">
            <v>4.7480549999999999</v>
          </cell>
          <cell r="AO38">
            <v>6.5600719999999999</v>
          </cell>
          <cell r="AP38">
            <v>0</v>
          </cell>
          <cell r="AQ38">
            <v>7.949999</v>
          </cell>
          <cell r="AS38">
            <v>0</v>
          </cell>
          <cell r="AT38">
            <v>0</v>
          </cell>
          <cell r="AU38">
            <v>0</v>
          </cell>
          <cell r="AV38">
            <v>10.365802</v>
          </cell>
          <cell r="AW38">
            <v>9.4994370000000004</v>
          </cell>
          <cell r="AX38">
            <v>18.991613000000001</v>
          </cell>
          <cell r="AY38">
            <v>15.810748999999999</v>
          </cell>
          <cell r="AZ38">
            <v>15.331466000000001</v>
          </cell>
          <cell r="BB38">
            <v>17.42755</v>
          </cell>
          <cell r="BC38">
            <v>6.4</v>
          </cell>
          <cell r="BD38">
            <v>2.4097029999999999</v>
          </cell>
          <cell r="BE38">
            <v>3.1773829999999998</v>
          </cell>
          <cell r="BF38">
            <v>1.2288760000000001</v>
          </cell>
          <cell r="BG38">
            <v>4.1855460000000004</v>
          </cell>
          <cell r="BH38">
            <v>8.2438020000000005</v>
          </cell>
          <cell r="BI38">
            <v>9.8311489999999999</v>
          </cell>
          <cell r="BJ38">
            <v>10.330943</v>
          </cell>
          <cell r="BL38">
            <v>2.6705950000000001</v>
          </cell>
          <cell r="BM38">
            <v>4.8393410000000001</v>
          </cell>
          <cell r="BN38">
            <v>5.9457979999999999</v>
          </cell>
          <cell r="BO38">
            <v>1.998569</v>
          </cell>
          <cell r="BP38">
            <v>1.5535760000000001</v>
          </cell>
          <cell r="BT38">
            <v>1.6125499999999999</v>
          </cell>
          <cell r="BW38">
            <v>21.075642999999999</v>
          </cell>
          <cell r="BX38">
            <v>9.4341159999999995</v>
          </cell>
          <cell r="BY38">
            <v>4.2356020000000001</v>
          </cell>
          <cell r="BZ38">
            <v>4.5947810000000002</v>
          </cell>
          <cell r="CA38">
            <v>4.8504420000000001</v>
          </cell>
          <cell r="CB38">
            <v>3.7554650000000001</v>
          </cell>
          <cell r="CD38">
            <v>1.986348</v>
          </cell>
          <cell r="CE38">
            <v>1.524724</v>
          </cell>
          <cell r="CF38">
            <v>3.3011279999999998</v>
          </cell>
          <cell r="CG38">
            <v>1.968718</v>
          </cell>
          <cell r="CH38">
            <v>1.5701419999999999</v>
          </cell>
          <cell r="CI38">
            <v>3.2065429999999999</v>
          </cell>
          <cell r="CJ38">
            <v>1.6919200000000001</v>
          </cell>
          <cell r="CK38">
            <v>4.0189849999999998</v>
          </cell>
          <cell r="CL38">
            <v>3.907708</v>
          </cell>
          <cell r="CM38">
            <v>1.789614</v>
          </cell>
          <cell r="CN38">
            <v>5.1428539999999998</v>
          </cell>
          <cell r="CO38">
            <v>4.0343359999999997</v>
          </cell>
          <cell r="CP38">
            <v>2.3299859999999999</v>
          </cell>
          <cell r="CQ38">
            <v>3.630741</v>
          </cell>
          <cell r="CR38">
            <v>0</v>
          </cell>
          <cell r="CS38">
            <v>4.7070650000000001</v>
          </cell>
          <cell r="CU38">
            <v>0</v>
          </cell>
          <cell r="CV38">
            <v>0</v>
          </cell>
          <cell r="CW38">
            <v>0</v>
          </cell>
          <cell r="CX38">
            <v>6.4146799999999997</v>
          </cell>
          <cell r="CY38">
            <v>7.5982459999999996</v>
          </cell>
          <cell r="CZ38">
            <v>7.9197230000000003</v>
          </cell>
          <cell r="DA38">
            <v>9.7526250000000001</v>
          </cell>
          <cell r="DB38">
            <v>9.6709049999999994</v>
          </cell>
          <cell r="DD38">
            <v>9.550516</v>
          </cell>
          <cell r="DE38">
            <v>6.3511480000000002</v>
          </cell>
          <cell r="DH38">
            <v>4785.4133445609996</v>
          </cell>
          <cell r="DI38">
            <v>20533.165614956004</v>
          </cell>
          <cell r="DJ38">
            <v>268.91744194199998</v>
          </cell>
          <cell r="DK38">
            <v>1396.360999991</v>
          </cell>
          <cell r="DL38">
            <v>416.57650270700003</v>
          </cell>
          <cell r="DM38">
            <v>1332.1733567830001</v>
          </cell>
          <cell r="DN38">
            <v>244.22807224300001</v>
          </cell>
          <cell r="DO38">
            <v>1060.7109291890001</v>
          </cell>
          <cell r="DP38">
            <v>173.883346488</v>
          </cell>
          <cell r="DQ38">
            <v>754.98233008300008</v>
          </cell>
          <cell r="DR38">
            <v>283.49784430400001</v>
          </cell>
          <cell r="DS38">
            <v>840.13599292899994</v>
          </cell>
          <cell r="DT38">
            <v>118.13129294800001</v>
          </cell>
          <cell r="DU38">
            <v>491.41891922600001</v>
          </cell>
          <cell r="DV38">
            <v>111.22398658899999</v>
          </cell>
          <cell r="DW38">
            <v>611.06607535800003</v>
          </cell>
          <cell r="DX38">
            <v>23.516319413000002</v>
          </cell>
          <cell r="DY38">
            <v>345.23592187500003</v>
          </cell>
          <cell r="DZ38">
            <v>62.320092386999995</v>
          </cell>
          <cell r="EA38">
            <v>165.86448036400003</v>
          </cell>
          <cell r="EB38">
            <v>99.642016779000002</v>
          </cell>
          <cell r="EC38">
            <v>480.08175177600003</v>
          </cell>
          <cell r="ED38">
            <v>141.24856543199999</v>
          </cell>
          <cell r="EE38">
            <v>713.98907305199998</v>
          </cell>
          <cell r="EF38">
            <v>33.262677044</v>
          </cell>
          <cell r="EG38">
            <v>380.39885119999997</v>
          </cell>
          <cell r="EH38">
            <v>28.130684555000002</v>
          </cell>
          <cell r="EI38">
            <v>158.190804939</v>
          </cell>
          <cell r="EJ38">
            <v>889.908892659</v>
          </cell>
          <cell r="EK38">
            <v>2768.555418462</v>
          </cell>
          <cell r="EL38">
            <v>65.11571635300001</v>
          </cell>
          <cell r="EM38">
            <v>263.08394974499998</v>
          </cell>
          <cell r="EN38">
            <v>6.5141439840000004</v>
          </cell>
          <cell r="EO38">
            <v>63.694271212000004</v>
          </cell>
          <cell r="EP38">
            <v>193.38529933300001</v>
          </cell>
          <cell r="EQ38">
            <v>199.17553567900001</v>
          </cell>
          <cell r="ER38">
            <v>90.674794840999994</v>
          </cell>
          <cell r="ES38">
            <v>569.91859797999996</v>
          </cell>
          <cell r="ET38">
            <v>257.39948706899997</v>
          </cell>
          <cell r="EU38">
            <v>1938.8086889040001</v>
          </cell>
          <cell r="EV38">
            <v>138.62920921599999</v>
          </cell>
          <cell r="EW38">
            <v>468.93978418</v>
          </cell>
          <cell r="EX38">
            <v>89.514199689000009</v>
          </cell>
          <cell r="EY38">
            <v>402.68345397400003</v>
          </cell>
        </row>
        <row r="39">
          <cell r="A39">
            <v>45200</v>
          </cell>
          <cell r="B39">
            <v>6.623011</v>
          </cell>
          <cell r="C39">
            <v>7.3896329999999999</v>
          </cell>
          <cell r="D39">
            <v>2.15726</v>
          </cell>
          <cell r="E39">
            <v>7.4779540000000004</v>
          </cell>
          <cell r="F39">
            <v>0</v>
          </cell>
          <cell r="G39">
            <v>18.024688999999999</v>
          </cell>
          <cell r="H39">
            <v>12.217181999999999</v>
          </cell>
          <cell r="J39">
            <v>5.5479039999999999</v>
          </cell>
          <cell r="K39">
            <v>7.6097109999999999</v>
          </cell>
          <cell r="L39">
            <v>8.2121169999999992</v>
          </cell>
          <cell r="M39">
            <v>2.5978289999999999</v>
          </cell>
          <cell r="N39">
            <v>2.8024990000000001</v>
          </cell>
          <cell r="R39">
            <v>2.6058539999999999</v>
          </cell>
          <cell r="U39">
            <v>42.423012999999997</v>
          </cell>
          <cell r="V39">
            <v>24.598047000000001</v>
          </cell>
          <cell r="W39">
            <v>5.559526</v>
          </cell>
          <cell r="X39">
            <v>7.963584</v>
          </cell>
          <cell r="Y39">
            <v>8.6236669999999993</v>
          </cell>
          <cell r="Z39">
            <v>6.7622049999999998</v>
          </cell>
          <cell r="AB39">
            <v>6.4351929999999999</v>
          </cell>
          <cell r="AC39">
            <v>6.3585729999999998</v>
          </cell>
          <cell r="AD39">
            <v>6.3124120000000001</v>
          </cell>
          <cell r="AE39">
            <v>3.3282600000000002</v>
          </cell>
          <cell r="AF39">
            <v>0</v>
          </cell>
          <cell r="AG39">
            <v>5.3642609999999999</v>
          </cell>
          <cell r="AH39">
            <v>2.6628560000000001</v>
          </cell>
          <cell r="AI39">
            <v>6.1024960000000004</v>
          </cell>
          <cell r="AJ39">
            <v>5.1136660000000003</v>
          </cell>
          <cell r="AK39">
            <v>3.5</v>
          </cell>
          <cell r="AL39">
            <v>19.328351000000001</v>
          </cell>
          <cell r="AM39">
            <v>7.5727440000000001</v>
          </cell>
          <cell r="AN39">
            <v>4.8251460000000002</v>
          </cell>
          <cell r="AO39">
            <v>7.222308</v>
          </cell>
          <cell r="AP39">
            <v>0</v>
          </cell>
          <cell r="AQ39">
            <v>7.949999</v>
          </cell>
          <cell r="AS39">
            <v>0</v>
          </cell>
          <cell r="AT39">
            <v>0</v>
          </cell>
          <cell r="AU39">
            <v>0</v>
          </cell>
          <cell r="AV39">
            <v>10.816694999999999</v>
          </cell>
          <cell r="AW39">
            <v>10.228115000000001</v>
          </cell>
          <cell r="AX39">
            <v>19.831765999999998</v>
          </cell>
          <cell r="AY39">
            <v>16.178006</v>
          </cell>
          <cell r="AZ39">
            <v>15.331466000000001</v>
          </cell>
          <cell r="BB39">
            <v>17.428498999999999</v>
          </cell>
          <cell r="BC39">
            <v>6.4</v>
          </cell>
          <cell r="BD39">
            <v>3.575059</v>
          </cell>
          <cell r="BE39">
            <v>3.5864120000000002</v>
          </cell>
          <cell r="BF39">
            <v>1.3645929999999999</v>
          </cell>
          <cell r="BG39">
            <v>4.4035089999999997</v>
          </cell>
          <cell r="BH39">
            <v>8.5000859999999996</v>
          </cell>
          <cell r="BI39">
            <v>11.112641</v>
          </cell>
          <cell r="BJ39">
            <v>11.428330000000001</v>
          </cell>
          <cell r="BL39">
            <v>3.0043639999999998</v>
          </cell>
          <cell r="BM39">
            <v>4.3005930000000001</v>
          </cell>
          <cell r="BN39">
            <v>5.972772</v>
          </cell>
          <cell r="BO39">
            <v>1.8829089999999999</v>
          </cell>
          <cell r="BP39">
            <v>1.7207730000000001</v>
          </cell>
          <cell r="BT39">
            <v>1.55125</v>
          </cell>
          <cell r="BW39">
            <v>24.479800999999998</v>
          </cell>
          <cell r="BX39">
            <v>10.388971</v>
          </cell>
          <cell r="BY39">
            <v>4.431057</v>
          </cell>
          <cell r="BZ39">
            <v>4.9122940000000002</v>
          </cell>
          <cell r="CA39">
            <v>5.2160200000000003</v>
          </cell>
          <cell r="CB39">
            <v>3.9460920000000002</v>
          </cell>
          <cell r="CD39">
            <v>2.1446559999999999</v>
          </cell>
          <cell r="CE39">
            <v>2.160158</v>
          </cell>
          <cell r="CF39">
            <v>3.5013070000000002</v>
          </cell>
          <cell r="CG39">
            <v>2.0925850000000001</v>
          </cell>
          <cell r="CH39">
            <v>1.571747</v>
          </cell>
          <cell r="CI39">
            <v>3.2705060000000001</v>
          </cell>
          <cell r="CJ39">
            <v>1.799363</v>
          </cell>
          <cell r="CK39">
            <v>4.0427239999999998</v>
          </cell>
          <cell r="CL39">
            <v>3.8559700000000001</v>
          </cell>
          <cell r="CM39">
            <v>1.899545</v>
          </cell>
          <cell r="CN39">
            <v>4.9937649999999998</v>
          </cell>
          <cell r="CO39">
            <v>4.582757</v>
          </cell>
          <cell r="CP39">
            <v>2.3407490000000002</v>
          </cell>
          <cell r="CQ39">
            <v>3.933182</v>
          </cell>
          <cell r="CR39">
            <v>0</v>
          </cell>
          <cell r="CS39">
            <v>4.7654180000000004</v>
          </cell>
          <cell r="CU39">
            <v>0</v>
          </cell>
          <cell r="CV39">
            <v>0</v>
          </cell>
          <cell r="CW39">
            <v>0</v>
          </cell>
          <cell r="CX39">
            <v>8.1272179999999992</v>
          </cell>
          <cell r="CY39">
            <v>7.5934220000000003</v>
          </cell>
          <cell r="CZ39">
            <v>8.0129660000000005</v>
          </cell>
          <cell r="DA39">
            <v>9.7860410000000009</v>
          </cell>
          <cell r="DB39">
            <v>8.8683519999999998</v>
          </cell>
          <cell r="DD39">
            <v>9.485595</v>
          </cell>
          <cell r="DE39">
            <v>6.3206160000000002</v>
          </cell>
          <cell r="DH39">
            <v>4216.5648155660001</v>
          </cell>
          <cell r="DI39">
            <v>20325.407804859002</v>
          </cell>
          <cell r="DJ39">
            <v>226.46220549600002</v>
          </cell>
          <cell r="DK39">
            <v>1262.5851913890001</v>
          </cell>
          <cell r="DL39">
            <v>411.85507791599997</v>
          </cell>
          <cell r="DM39">
            <v>1526.976857895</v>
          </cell>
          <cell r="DN39">
            <v>158.26682325100001</v>
          </cell>
          <cell r="DO39">
            <v>1178.33993616</v>
          </cell>
          <cell r="DP39">
            <v>116.76708038</v>
          </cell>
          <cell r="DQ39">
            <v>903.44438248100005</v>
          </cell>
          <cell r="DR39">
            <v>295.21541391</v>
          </cell>
          <cell r="DS39">
            <v>799.93137195899999</v>
          </cell>
          <cell r="DT39">
            <v>76.205821188999991</v>
          </cell>
          <cell r="DU39">
            <v>415.549741912</v>
          </cell>
          <cell r="DV39">
            <v>96.119750969000009</v>
          </cell>
          <cell r="DW39">
            <v>623.53509849099999</v>
          </cell>
          <cell r="DX39">
            <v>49.802273754000005</v>
          </cell>
          <cell r="DY39">
            <v>453.94382733700002</v>
          </cell>
          <cell r="DZ39">
            <v>36.26142231</v>
          </cell>
          <cell r="EA39">
            <v>121.57218475399999</v>
          </cell>
          <cell r="EB39">
            <v>80.993969760000013</v>
          </cell>
          <cell r="EC39">
            <v>484.04713694300005</v>
          </cell>
          <cell r="ED39">
            <v>120.94838871600001</v>
          </cell>
          <cell r="EE39">
            <v>630.33306897400007</v>
          </cell>
          <cell r="EF39">
            <v>23.099601959000001</v>
          </cell>
          <cell r="EG39">
            <v>303.53856060000004</v>
          </cell>
          <cell r="EH39">
            <v>24.020731732000002</v>
          </cell>
          <cell r="EI39">
            <v>211.37564740100001</v>
          </cell>
          <cell r="EJ39">
            <v>793.43692015599993</v>
          </cell>
          <cell r="EK39">
            <v>2454.5496362809999</v>
          </cell>
          <cell r="EL39">
            <v>44.203021203999995</v>
          </cell>
          <cell r="EM39">
            <v>187.26768153900002</v>
          </cell>
          <cell r="EN39">
            <v>8.23256561</v>
          </cell>
          <cell r="EO39">
            <v>64.276445288000005</v>
          </cell>
          <cell r="EP39">
            <v>151.11350042999999</v>
          </cell>
          <cell r="EQ39">
            <v>160.82445870199999</v>
          </cell>
          <cell r="ER39">
            <v>63.470415125999999</v>
          </cell>
          <cell r="ES39">
            <v>484.40355230600005</v>
          </cell>
          <cell r="ET39">
            <v>221.87385698200001</v>
          </cell>
          <cell r="EU39">
            <v>1954.5457511030002</v>
          </cell>
          <cell r="EV39">
            <v>124.88902072499999</v>
          </cell>
          <cell r="EW39">
            <v>423.23109316200004</v>
          </cell>
          <cell r="EX39">
            <v>76.88251464199999</v>
          </cell>
          <cell r="EY39">
            <v>345.18399670100001</v>
          </cell>
        </row>
        <row r="40">
          <cell r="A40">
            <v>45170</v>
          </cell>
          <cell r="B40">
            <v>7.9024390000000002</v>
          </cell>
          <cell r="C40">
            <v>7.7606900000000003</v>
          </cell>
          <cell r="D40">
            <v>2.8862700000000001</v>
          </cell>
          <cell r="E40">
            <v>6.7687369999999998</v>
          </cell>
          <cell r="F40">
            <v>0</v>
          </cell>
          <cell r="G40">
            <v>19.102104000000001</v>
          </cell>
          <cell r="H40">
            <v>17.124784999999999</v>
          </cell>
          <cell r="J40">
            <v>6.7627629999999996</v>
          </cell>
          <cell r="K40">
            <v>0</v>
          </cell>
          <cell r="L40">
            <v>0</v>
          </cell>
          <cell r="M40">
            <v>2.8171240000000002</v>
          </cell>
          <cell r="N40">
            <v>2.8609079999999998</v>
          </cell>
          <cell r="R40">
            <v>2.7299479999999998</v>
          </cell>
          <cell r="U40">
            <v>44.842236</v>
          </cell>
          <cell r="V40">
            <v>24.419360999999999</v>
          </cell>
          <cell r="W40">
            <v>5.401421</v>
          </cell>
          <cell r="X40">
            <v>7.9571480000000001</v>
          </cell>
          <cell r="Y40">
            <v>8.8526209999999992</v>
          </cell>
          <cell r="Z40">
            <v>6.8764560000000001</v>
          </cell>
          <cell r="AB40">
            <v>6.4900250000000002</v>
          </cell>
          <cell r="AC40">
            <v>6.4626809999999999</v>
          </cell>
          <cell r="AD40">
            <v>6.4774029999999998</v>
          </cell>
          <cell r="AE40">
            <v>3.5006279999999999</v>
          </cell>
          <cell r="AF40">
            <v>0</v>
          </cell>
          <cell r="AG40">
            <v>5.3890390000000004</v>
          </cell>
          <cell r="AH40">
            <v>2.628965</v>
          </cell>
          <cell r="AI40">
            <v>6.1290230000000001</v>
          </cell>
          <cell r="AJ40">
            <v>5.1135380000000001</v>
          </cell>
          <cell r="AK40">
            <v>3.5</v>
          </cell>
          <cell r="AL40">
            <v>19.606456999999999</v>
          </cell>
          <cell r="AM40">
            <v>7.7570639999999997</v>
          </cell>
          <cell r="AN40">
            <v>4.9556990000000001</v>
          </cell>
          <cell r="AO40">
            <v>7.6241180000000002</v>
          </cell>
          <cell r="AP40">
            <v>0</v>
          </cell>
          <cell r="AQ40">
            <v>7.949999</v>
          </cell>
          <cell r="AS40">
            <v>0</v>
          </cell>
          <cell r="AT40">
            <v>0</v>
          </cell>
          <cell r="AU40">
            <v>0</v>
          </cell>
          <cell r="AV40">
            <v>10.258656999999999</v>
          </cell>
          <cell r="AW40">
            <v>10.272897</v>
          </cell>
          <cell r="AX40">
            <v>19.831789000000001</v>
          </cell>
          <cell r="AY40">
            <v>16.361041</v>
          </cell>
          <cell r="AZ40">
            <v>15.331466000000001</v>
          </cell>
          <cell r="BB40">
            <v>17.42755</v>
          </cell>
          <cell r="BC40">
            <v>6.4</v>
          </cell>
          <cell r="BD40">
            <v>4.2729860000000004</v>
          </cell>
          <cell r="BE40">
            <v>3.8050630000000001</v>
          </cell>
          <cell r="BF40">
            <v>1.7314369999999999</v>
          </cell>
          <cell r="BG40">
            <v>3.9940120000000001</v>
          </cell>
          <cell r="BH40">
            <v>9.5696429999999992</v>
          </cell>
          <cell r="BI40">
            <v>11.249162</v>
          </cell>
          <cell r="BJ40">
            <v>11.649699999999999</v>
          </cell>
          <cell r="BL40">
            <v>3.5994769999999998</v>
          </cell>
          <cell r="BM40">
            <v>4.3919579999999998</v>
          </cell>
          <cell r="BN40">
            <v>6.0080799999999996</v>
          </cell>
          <cell r="BO40">
            <v>1.9560230000000001</v>
          </cell>
          <cell r="BP40">
            <v>1.753463</v>
          </cell>
          <cell r="BT40">
            <v>1.5633630000000001</v>
          </cell>
          <cell r="BW40">
            <v>30.250682000000001</v>
          </cell>
          <cell r="BX40">
            <v>10.828124000000001</v>
          </cell>
          <cell r="BY40">
            <v>4.5538369999999997</v>
          </cell>
          <cell r="BZ40">
            <v>4.9238860000000004</v>
          </cell>
          <cell r="CA40">
            <v>5.3041619999999998</v>
          </cell>
          <cell r="CB40">
            <v>4.0310160000000002</v>
          </cell>
          <cell r="CD40">
            <v>2.2411500000000002</v>
          </cell>
          <cell r="CE40">
            <v>2.2429109999999999</v>
          </cell>
          <cell r="CF40">
            <v>3.4980090000000001</v>
          </cell>
          <cell r="CG40">
            <v>2.0881959999999999</v>
          </cell>
          <cell r="CH40">
            <v>1.645642</v>
          </cell>
          <cell r="CI40">
            <v>3.5472100000000002</v>
          </cell>
          <cell r="CJ40">
            <v>1.784635</v>
          </cell>
          <cell r="CK40">
            <v>3.6109939999999998</v>
          </cell>
          <cell r="CL40">
            <v>3.7238220000000002</v>
          </cell>
          <cell r="CM40">
            <v>1.8814900000000001</v>
          </cell>
          <cell r="CN40">
            <v>4.9824029999999997</v>
          </cell>
          <cell r="CO40">
            <v>4.9733660000000004</v>
          </cell>
          <cell r="CP40">
            <v>2.3398509999999999</v>
          </cell>
          <cell r="CQ40">
            <v>4.1652670000000001</v>
          </cell>
          <cell r="CR40">
            <v>0</v>
          </cell>
          <cell r="CS40">
            <v>4.6516840000000004</v>
          </cell>
          <cell r="CU40">
            <v>0</v>
          </cell>
          <cell r="CV40">
            <v>0</v>
          </cell>
          <cell r="CW40">
            <v>0</v>
          </cell>
          <cell r="CX40">
            <v>7.5408039999999996</v>
          </cell>
          <cell r="CY40">
            <v>7.5643690000000001</v>
          </cell>
          <cell r="CZ40">
            <v>8.1544790000000003</v>
          </cell>
          <cell r="DA40">
            <v>9.7776180000000004</v>
          </cell>
          <cell r="DB40">
            <v>9.4326030000000003</v>
          </cell>
          <cell r="DD40">
            <v>9.3358360000000005</v>
          </cell>
          <cell r="DE40">
            <v>6.2905069999999998</v>
          </cell>
          <cell r="DH40">
            <v>4943.7505260270009</v>
          </cell>
          <cell r="DI40">
            <v>24305.95441785</v>
          </cell>
          <cell r="DJ40">
            <v>288.82835327399999</v>
          </cell>
          <cell r="DK40">
            <v>1602.752333186</v>
          </cell>
          <cell r="DL40">
            <v>498.937846369</v>
          </cell>
          <cell r="DM40">
            <v>2036.868979003</v>
          </cell>
          <cell r="DN40">
            <v>188.59130797200001</v>
          </cell>
          <cell r="DO40">
            <v>1403.2347519690002</v>
          </cell>
          <cell r="DP40">
            <v>180.655400383</v>
          </cell>
          <cell r="DQ40">
            <v>1516.0257450000001</v>
          </cell>
          <cell r="DR40">
            <v>312.01815224400002</v>
          </cell>
          <cell r="DS40">
            <v>1019.295714898</v>
          </cell>
          <cell r="DT40">
            <v>40.523050641000005</v>
          </cell>
          <cell r="DU40">
            <v>429.50917984800003</v>
          </cell>
          <cell r="DV40">
            <v>118.799575671</v>
          </cell>
          <cell r="DW40">
            <v>799.90950757999997</v>
          </cell>
          <cell r="DX40">
            <v>190.672996568</v>
          </cell>
          <cell r="DY40">
            <v>701.68727816099999</v>
          </cell>
          <cell r="DZ40">
            <v>11.685819093000001</v>
          </cell>
          <cell r="EA40">
            <v>70.978727311</v>
          </cell>
          <cell r="EB40">
            <v>73.334676466000005</v>
          </cell>
          <cell r="EC40">
            <v>520.47468380700002</v>
          </cell>
          <cell r="ED40">
            <v>94.540446901999999</v>
          </cell>
          <cell r="EE40">
            <v>627.41136925400008</v>
          </cell>
          <cell r="EF40">
            <v>21.372755000000002</v>
          </cell>
          <cell r="EG40">
            <v>312.75737300000003</v>
          </cell>
          <cell r="EH40">
            <v>25.382313631000002</v>
          </cell>
          <cell r="EI40">
            <v>235.68210975100001</v>
          </cell>
          <cell r="EJ40">
            <v>962.00191140999993</v>
          </cell>
          <cell r="EK40">
            <v>2806.932428653</v>
          </cell>
          <cell r="EL40">
            <v>36.820731108000004</v>
          </cell>
          <cell r="EM40">
            <v>188.60001288399999</v>
          </cell>
          <cell r="EN40">
            <v>11.521198425000001</v>
          </cell>
          <cell r="EO40">
            <v>102.658356927</v>
          </cell>
          <cell r="EP40">
            <v>147.937353516</v>
          </cell>
          <cell r="EQ40">
            <v>177.598473926</v>
          </cell>
          <cell r="ER40">
            <v>42.542531383000004</v>
          </cell>
          <cell r="ES40">
            <v>436.07274114200004</v>
          </cell>
          <cell r="ET40">
            <v>258.17839334199999</v>
          </cell>
          <cell r="EU40">
            <v>2351.5946805870003</v>
          </cell>
          <cell r="EV40">
            <v>138.54720155200002</v>
          </cell>
          <cell r="EW40">
            <v>470.748883449</v>
          </cell>
          <cell r="EX40">
            <v>87.646853890000003</v>
          </cell>
          <cell r="EY40">
            <v>336.574803057</v>
          </cell>
        </row>
        <row r="41">
          <cell r="A41">
            <v>45139</v>
          </cell>
          <cell r="B41">
            <v>8.0306499999999996</v>
          </cell>
          <cell r="C41">
            <v>7.3706839999999998</v>
          </cell>
          <cell r="D41">
            <v>2.8177880000000002</v>
          </cell>
          <cell r="E41">
            <v>7.7280129999999998</v>
          </cell>
          <cell r="F41">
            <v>0</v>
          </cell>
          <cell r="G41">
            <v>18.490559999999999</v>
          </cell>
          <cell r="H41">
            <v>16.021148</v>
          </cell>
          <cell r="J41">
            <v>7.0544890000000002</v>
          </cell>
          <cell r="K41">
            <v>0</v>
          </cell>
          <cell r="L41">
            <v>0</v>
          </cell>
          <cell r="M41">
            <v>2.421176</v>
          </cell>
          <cell r="N41">
            <v>2.3770570000000002</v>
          </cell>
          <cell r="R41">
            <v>2.5645039999999999</v>
          </cell>
          <cell r="U41">
            <v>48.009864</v>
          </cell>
          <cell r="V41">
            <v>23.256837000000001</v>
          </cell>
          <cell r="W41">
            <v>5.1866139999999996</v>
          </cell>
          <cell r="X41">
            <v>8.0115929999999995</v>
          </cell>
          <cell r="Y41">
            <v>8.7164059999999992</v>
          </cell>
          <cell r="Z41">
            <v>6.9164019999999997</v>
          </cell>
          <cell r="AB41">
            <v>6.5</v>
          </cell>
          <cell r="AC41">
            <v>6.5</v>
          </cell>
          <cell r="AD41">
            <v>6.5</v>
          </cell>
          <cell r="AE41">
            <v>3.6884999999999999</v>
          </cell>
          <cell r="AF41">
            <v>0</v>
          </cell>
          <cell r="AG41">
            <v>5.3246909999999996</v>
          </cell>
          <cell r="AH41">
            <v>2.6201690000000002</v>
          </cell>
          <cell r="AI41">
            <v>5.5960000000000001</v>
          </cell>
          <cell r="AJ41">
            <v>5.1136660000000003</v>
          </cell>
          <cell r="AK41">
            <v>3.5</v>
          </cell>
          <cell r="AL41">
            <v>19.703599000000001</v>
          </cell>
          <cell r="AM41">
            <v>7.7525649999999997</v>
          </cell>
          <cell r="AN41">
            <v>4.9748530000000004</v>
          </cell>
          <cell r="AO41">
            <v>7.5</v>
          </cell>
          <cell r="AP41">
            <v>0</v>
          </cell>
          <cell r="AQ41">
            <v>8.2546759999999999</v>
          </cell>
          <cell r="AS41">
            <v>0</v>
          </cell>
          <cell r="AT41">
            <v>0</v>
          </cell>
          <cell r="AU41">
            <v>0</v>
          </cell>
          <cell r="AV41">
            <v>10.537348</v>
          </cell>
          <cell r="AW41">
            <v>9.8146419999999992</v>
          </cell>
          <cell r="AX41">
            <v>20.232279999999999</v>
          </cell>
          <cell r="AY41">
            <v>16.342613</v>
          </cell>
          <cell r="AZ41">
            <v>15.331466000000001</v>
          </cell>
          <cell r="BB41">
            <v>17.428498999999999</v>
          </cell>
          <cell r="BC41">
            <v>6.4</v>
          </cell>
          <cell r="BD41">
            <v>4.2926539999999997</v>
          </cell>
          <cell r="BE41">
            <v>3.7860689999999999</v>
          </cell>
          <cell r="BF41">
            <v>1.8007200000000001</v>
          </cell>
          <cell r="BG41">
            <v>4.0717829999999999</v>
          </cell>
          <cell r="BH41">
            <v>8.8254099999999998</v>
          </cell>
          <cell r="BI41">
            <v>11.307069</v>
          </cell>
          <cell r="BJ41">
            <v>11.532500000000001</v>
          </cell>
          <cell r="BL41">
            <v>3.363083</v>
          </cell>
          <cell r="BM41">
            <v>4.5608810000000002</v>
          </cell>
          <cell r="BN41">
            <v>6.0548729999999997</v>
          </cell>
          <cell r="BO41">
            <v>1.8272889999999999</v>
          </cell>
          <cell r="BP41">
            <v>1.7043200000000001</v>
          </cell>
          <cell r="BT41">
            <v>1.369435</v>
          </cell>
          <cell r="BW41">
            <v>30.340855000000001</v>
          </cell>
          <cell r="BX41">
            <v>10.75807</v>
          </cell>
          <cell r="BY41">
            <v>4.5</v>
          </cell>
          <cell r="BZ41">
            <v>4.7452319999999997</v>
          </cell>
          <cell r="CA41">
            <v>5.1380460000000001</v>
          </cell>
          <cell r="CB41">
            <v>4.0166789999999999</v>
          </cell>
          <cell r="CD41">
            <v>2.9434089999999999</v>
          </cell>
          <cell r="CE41">
            <v>2.9321609999999998</v>
          </cell>
          <cell r="CF41">
            <v>3.5100030000000002</v>
          </cell>
          <cell r="CG41">
            <v>2.2107169999999998</v>
          </cell>
          <cell r="CH41">
            <v>1.7274510000000001</v>
          </cell>
          <cell r="CI41">
            <v>3.9533610000000001</v>
          </cell>
          <cell r="CJ41">
            <v>1.7955449999999999</v>
          </cell>
          <cell r="CK41">
            <v>3.261069</v>
          </cell>
          <cell r="CL41">
            <v>3.7260930000000001</v>
          </cell>
          <cell r="CM41">
            <v>1.882333</v>
          </cell>
          <cell r="CN41">
            <v>4.6180919999999999</v>
          </cell>
          <cell r="CO41">
            <v>5.2039759999999999</v>
          </cell>
          <cell r="CP41">
            <v>2.3413710000000001</v>
          </cell>
          <cell r="CQ41">
            <v>3.9569679999999998</v>
          </cell>
          <cell r="CR41">
            <v>0</v>
          </cell>
          <cell r="CS41">
            <v>4.5390990000000002</v>
          </cell>
          <cell r="CU41">
            <v>0</v>
          </cell>
          <cell r="CV41">
            <v>0</v>
          </cell>
          <cell r="CW41">
            <v>0</v>
          </cell>
          <cell r="CX41">
            <v>7.7822120000000004</v>
          </cell>
          <cell r="CY41">
            <v>7.5657690000000004</v>
          </cell>
          <cell r="CZ41">
            <v>8.1012020000000007</v>
          </cell>
          <cell r="DA41">
            <v>9.7867180000000005</v>
          </cell>
          <cell r="DB41">
            <v>9.6979670000000002</v>
          </cell>
          <cell r="DD41">
            <v>9.3412830000000007</v>
          </cell>
          <cell r="DE41">
            <v>6.6747880000000004</v>
          </cell>
          <cell r="DH41">
            <v>4061.8599738709995</v>
          </cell>
          <cell r="DI41">
            <v>19476.536218450005</v>
          </cell>
          <cell r="DJ41">
            <v>266.88763790299998</v>
          </cell>
          <cell r="DK41">
            <v>1433.18157821</v>
          </cell>
          <cell r="DL41">
            <v>459.19345797200003</v>
          </cell>
          <cell r="DM41">
            <v>1879.7102123410002</v>
          </cell>
          <cell r="DN41">
            <v>204.45260298100001</v>
          </cell>
          <cell r="DO41">
            <v>1316.8542313270002</v>
          </cell>
          <cell r="DP41">
            <v>188.06584656300001</v>
          </cell>
          <cell r="DQ41">
            <v>1369.0467879999999</v>
          </cell>
          <cell r="DR41">
            <v>275.42922473100003</v>
          </cell>
          <cell r="DS41">
            <v>930.14592190799999</v>
          </cell>
          <cell r="DT41">
            <v>26.785</v>
          </cell>
          <cell r="DU41">
            <v>243.68508470200001</v>
          </cell>
          <cell r="DV41">
            <v>144.18018099100001</v>
          </cell>
          <cell r="DW41">
            <v>701.75640458099997</v>
          </cell>
          <cell r="DX41">
            <v>160.42865025100002</v>
          </cell>
          <cell r="DY41">
            <v>626.68930588400008</v>
          </cell>
          <cell r="DZ41">
            <v>6.6033499999999998</v>
          </cell>
          <cell r="EA41">
            <v>35.958942764</v>
          </cell>
          <cell r="EB41">
            <v>47.869875687000004</v>
          </cell>
          <cell r="EC41">
            <v>341.57600782200001</v>
          </cell>
          <cell r="ED41">
            <v>63.732412622999995</v>
          </cell>
          <cell r="EE41">
            <v>431.83897646600002</v>
          </cell>
          <cell r="EF41">
            <v>11.631401</v>
          </cell>
          <cell r="EG41">
            <v>135.28902100000002</v>
          </cell>
          <cell r="EH41">
            <v>15.987549188999999</v>
          </cell>
          <cell r="EI41">
            <v>158.03906836000002</v>
          </cell>
          <cell r="EJ41">
            <v>709.59004237599993</v>
          </cell>
          <cell r="EK41">
            <v>2202.5116816710001</v>
          </cell>
          <cell r="EL41">
            <v>18.924021117000002</v>
          </cell>
          <cell r="EM41">
            <v>89.638520193999994</v>
          </cell>
          <cell r="EN41">
            <v>12.339159567000001</v>
          </cell>
          <cell r="EO41">
            <v>118.179170625</v>
          </cell>
          <cell r="EP41">
            <v>117.037139067</v>
          </cell>
          <cell r="EQ41">
            <v>134.66938925299999</v>
          </cell>
          <cell r="ER41">
            <v>22.468626007000001</v>
          </cell>
          <cell r="ES41">
            <v>197.091915344</v>
          </cell>
          <cell r="ET41">
            <v>226.020663488</v>
          </cell>
          <cell r="EU41">
            <v>1915.2142394729999</v>
          </cell>
          <cell r="EV41">
            <v>102.01854794499999</v>
          </cell>
          <cell r="EW41">
            <v>373.25720348000004</v>
          </cell>
          <cell r="EX41">
            <v>50.272868222</v>
          </cell>
          <cell r="EY41">
            <v>253.13506271200001</v>
          </cell>
        </row>
        <row r="42">
          <cell r="A42">
            <v>45108</v>
          </cell>
          <cell r="B42">
            <v>8.4058449999999993</v>
          </cell>
          <cell r="C42">
            <v>7.6698649999999997</v>
          </cell>
          <cell r="D42">
            <v>2.7951199999999998</v>
          </cell>
          <cell r="E42">
            <v>8.5082620000000002</v>
          </cell>
          <cell r="F42">
            <v>0</v>
          </cell>
          <cell r="G42">
            <v>16.974961</v>
          </cell>
          <cell r="H42">
            <v>14.560876</v>
          </cell>
          <cell r="J42">
            <v>6.3901529999999998</v>
          </cell>
          <cell r="K42">
            <v>8.4894599999999993</v>
          </cell>
          <cell r="L42">
            <v>0</v>
          </cell>
          <cell r="M42">
            <v>2.72228</v>
          </cell>
          <cell r="N42">
            <v>2.6579540000000001</v>
          </cell>
          <cell r="R42">
            <v>2.764742</v>
          </cell>
          <cell r="U42">
            <v>44.236136999999999</v>
          </cell>
          <cell r="V42">
            <v>23.855632</v>
          </cell>
          <cell r="W42">
            <v>0</v>
          </cell>
          <cell r="X42">
            <v>8.2212510000000005</v>
          </cell>
          <cell r="Y42">
            <v>8.9105849999999993</v>
          </cell>
          <cell r="Z42">
            <v>6.9176469999999997</v>
          </cell>
          <cell r="AB42">
            <v>6.3670780000000002</v>
          </cell>
          <cell r="AC42">
            <v>6.5</v>
          </cell>
          <cell r="AD42">
            <v>6.5</v>
          </cell>
          <cell r="AE42">
            <v>3.8279969999999999</v>
          </cell>
          <cell r="AF42">
            <v>0</v>
          </cell>
          <cell r="AG42">
            <v>5.3</v>
          </cell>
          <cell r="AH42">
            <v>2.7863509999999998</v>
          </cell>
          <cell r="AI42">
            <v>0</v>
          </cell>
          <cell r="AJ42">
            <v>5.1136660000000003</v>
          </cell>
          <cell r="AK42">
            <v>3.4925310000000001</v>
          </cell>
          <cell r="AL42">
            <v>19.698983999999999</v>
          </cell>
          <cell r="AM42">
            <v>8.2517829999999996</v>
          </cell>
          <cell r="AN42">
            <v>5.0707069999999996</v>
          </cell>
          <cell r="AO42">
            <v>7.5910890000000002</v>
          </cell>
          <cell r="AP42">
            <v>0</v>
          </cell>
          <cell r="AQ42">
            <v>8.7543220000000002</v>
          </cell>
          <cell r="AS42">
            <v>0</v>
          </cell>
          <cell r="AT42">
            <v>0</v>
          </cell>
          <cell r="AU42">
            <v>0</v>
          </cell>
          <cell r="AV42">
            <v>10.991961999999999</v>
          </cell>
          <cell r="AW42">
            <v>9.6320259999999998</v>
          </cell>
          <cell r="AX42">
            <v>20.683377</v>
          </cell>
          <cell r="AY42">
            <v>15.336512000000001</v>
          </cell>
          <cell r="AZ42">
            <v>15.331466000000001</v>
          </cell>
          <cell r="BB42">
            <v>17.428498999999999</v>
          </cell>
          <cell r="BC42">
            <v>6.4</v>
          </cell>
          <cell r="BD42">
            <v>4.4571329999999998</v>
          </cell>
          <cell r="BE42">
            <v>3.9527800000000002</v>
          </cell>
          <cell r="BF42">
            <v>1.7229270000000001</v>
          </cell>
          <cell r="BG42">
            <v>4.012473</v>
          </cell>
          <cell r="BH42">
            <v>9.630846</v>
          </cell>
          <cell r="BI42">
            <v>12.08337</v>
          </cell>
          <cell r="BJ42">
            <v>11.277025</v>
          </cell>
          <cell r="BL42">
            <v>3.392944</v>
          </cell>
          <cell r="BM42">
            <v>4.5553759999999999</v>
          </cell>
          <cell r="BN42">
            <v>5.9478799999999996</v>
          </cell>
          <cell r="BO42">
            <v>1.883367</v>
          </cell>
          <cell r="BP42">
            <v>1.7783690000000001</v>
          </cell>
          <cell r="BT42">
            <v>1.3244910000000001</v>
          </cell>
          <cell r="BW42">
            <v>29.670563000000001</v>
          </cell>
          <cell r="BX42">
            <v>10.16014</v>
          </cell>
          <cell r="BY42">
            <v>4.1861750000000004</v>
          </cell>
          <cell r="BZ42">
            <v>4.6971299999999996</v>
          </cell>
          <cell r="CA42">
            <v>5.1651429999999996</v>
          </cell>
          <cell r="CB42">
            <v>4.0185620000000002</v>
          </cell>
          <cell r="CD42">
            <v>3.238991</v>
          </cell>
          <cell r="CE42">
            <v>3.207093</v>
          </cell>
          <cell r="CF42">
            <v>3.6009410000000002</v>
          </cell>
          <cell r="CG42">
            <v>2.4065460000000001</v>
          </cell>
          <cell r="CH42">
            <v>1.7213160000000001</v>
          </cell>
          <cell r="CI42">
            <v>2.890676</v>
          </cell>
          <cell r="CJ42">
            <v>1.7929109999999999</v>
          </cell>
          <cell r="CK42">
            <v>3.2748499999999998</v>
          </cell>
          <cell r="CL42">
            <v>3.7260930000000001</v>
          </cell>
          <cell r="CM42">
            <v>1.8768990000000001</v>
          </cell>
          <cell r="CN42">
            <v>4.7656349999999996</v>
          </cell>
          <cell r="CO42">
            <v>5.5371899999999998</v>
          </cell>
          <cell r="CP42">
            <v>2.3091140000000001</v>
          </cell>
          <cell r="CQ42">
            <v>4.1634120000000001</v>
          </cell>
          <cell r="CR42">
            <v>7.9548310000000004</v>
          </cell>
          <cell r="CS42">
            <v>4.6212609999999996</v>
          </cell>
          <cell r="CU42">
            <v>0</v>
          </cell>
          <cell r="CV42">
            <v>8.1427160000000001</v>
          </cell>
          <cell r="CW42">
            <v>11.318129000000001</v>
          </cell>
          <cell r="CX42">
            <v>7.6456530000000003</v>
          </cell>
          <cell r="CY42">
            <v>7.6192549999999999</v>
          </cell>
          <cell r="CZ42">
            <v>8.0655140000000003</v>
          </cell>
          <cell r="DA42">
            <v>9.7867180000000005</v>
          </cell>
          <cell r="DB42">
            <v>9.7056489999999993</v>
          </cell>
          <cell r="DD42">
            <v>9.4760860000000005</v>
          </cell>
          <cell r="DE42">
            <v>6.7661049999999996</v>
          </cell>
          <cell r="DH42">
            <v>4068.9923016019998</v>
          </cell>
          <cell r="DI42">
            <v>18656.794894152001</v>
          </cell>
          <cell r="DJ42">
            <v>381.26341783300001</v>
          </cell>
          <cell r="DK42">
            <v>1337.6241832800001</v>
          </cell>
          <cell r="DL42">
            <v>534.73890496800004</v>
          </cell>
          <cell r="DM42">
            <v>1798.650346676</v>
          </cell>
          <cell r="DN42">
            <v>207.24579219</v>
          </cell>
          <cell r="DO42">
            <v>1320.1889613430001</v>
          </cell>
          <cell r="DP42">
            <v>214.65577263600002</v>
          </cell>
          <cell r="DQ42">
            <v>1588.4021116269998</v>
          </cell>
          <cell r="DR42">
            <v>293.32652236799998</v>
          </cell>
          <cell r="DS42">
            <v>907.44088446299997</v>
          </cell>
          <cell r="DT42">
            <v>30.639474759000002</v>
          </cell>
          <cell r="DU42">
            <v>232.28019996100002</v>
          </cell>
          <cell r="DV42">
            <v>107.65330689000001</v>
          </cell>
          <cell r="DW42">
            <v>666.36181884200005</v>
          </cell>
          <cell r="DX42">
            <v>143.727088877</v>
          </cell>
          <cell r="DY42">
            <v>587.22630758100001</v>
          </cell>
          <cell r="DZ42">
            <v>6.4622460000000004</v>
          </cell>
          <cell r="EA42">
            <v>32.319084435000001</v>
          </cell>
          <cell r="EB42">
            <v>36.558189427999999</v>
          </cell>
          <cell r="EC42">
            <v>282.95917442300004</v>
          </cell>
          <cell r="ED42">
            <v>75.350113547000007</v>
          </cell>
          <cell r="EE42">
            <v>348.23456247000001</v>
          </cell>
          <cell r="EF42">
            <v>9.1403029999999994</v>
          </cell>
          <cell r="EG42">
            <v>114.83493300000001</v>
          </cell>
          <cell r="EH42">
            <v>19.343073232999998</v>
          </cell>
          <cell r="EI42">
            <v>191.44868882800003</v>
          </cell>
          <cell r="EJ42">
            <v>649.27547725600004</v>
          </cell>
          <cell r="EK42">
            <v>2002.4068809990001</v>
          </cell>
          <cell r="EL42">
            <v>16.627312248999999</v>
          </cell>
          <cell r="EM42">
            <v>89.577037374000014</v>
          </cell>
          <cell r="EN42">
            <v>12.838180883000001</v>
          </cell>
          <cell r="EO42">
            <v>103.902052193</v>
          </cell>
          <cell r="EP42">
            <v>108.52559880499999</v>
          </cell>
          <cell r="EQ42">
            <v>120.25032975600001</v>
          </cell>
          <cell r="ER42">
            <v>16.871122014000001</v>
          </cell>
          <cell r="ES42">
            <v>143.489031149</v>
          </cell>
          <cell r="ET42">
            <v>216.33870217100002</v>
          </cell>
          <cell r="EU42">
            <v>1814.4863589649999</v>
          </cell>
          <cell r="EV42">
            <v>84.799308046000007</v>
          </cell>
          <cell r="EW42">
            <v>359.92600720400003</v>
          </cell>
          <cell r="EX42">
            <v>43.297419942000005</v>
          </cell>
          <cell r="EY42">
            <v>221.51026630600001</v>
          </cell>
        </row>
        <row r="43">
          <cell r="A43">
            <v>45078</v>
          </cell>
          <cell r="B43">
            <v>6.6671069999999997</v>
          </cell>
          <cell r="C43">
            <v>7.3498669999999997</v>
          </cell>
          <cell r="D43">
            <v>2.818943</v>
          </cell>
          <cell r="E43">
            <v>8.2967709999999997</v>
          </cell>
          <cell r="F43">
            <v>0</v>
          </cell>
          <cell r="G43">
            <v>19.625067999999999</v>
          </cell>
          <cell r="H43">
            <v>17.776502000000001</v>
          </cell>
          <cell r="J43">
            <v>8.6929309999999997</v>
          </cell>
          <cell r="K43">
            <v>7.7467059999999996</v>
          </cell>
          <cell r="L43">
            <v>7.9858479999999998</v>
          </cell>
          <cell r="M43">
            <v>2.397348</v>
          </cell>
          <cell r="N43">
            <v>2.7712509999999999</v>
          </cell>
          <cell r="R43">
            <v>2.4630329999999998</v>
          </cell>
          <cell r="U43">
            <v>43.425643999999998</v>
          </cell>
          <cell r="V43">
            <v>25.303569</v>
          </cell>
          <cell r="W43">
            <v>0</v>
          </cell>
          <cell r="X43">
            <v>8.3638899999999996</v>
          </cell>
          <cell r="Y43">
            <v>8.8999950000000005</v>
          </cell>
          <cell r="Z43">
            <v>6.5803520000000004</v>
          </cell>
          <cell r="AB43">
            <v>6.4908989999999998</v>
          </cell>
          <cell r="AC43">
            <v>6.2905059999999997</v>
          </cell>
          <cell r="AD43">
            <v>6.5</v>
          </cell>
          <cell r="AE43">
            <v>3.1710440000000002</v>
          </cell>
          <cell r="AF43">
            <v>1.8212250000000001</v>
          </cell>
          <cell r="AG43">
            <v>5.3</v>
          </cell>
          <cell r="AH43">
            <v>2.7725339999999998</v>
          </cell>
          <cell r="AI43">
            <v>7.7445639999999996</v>
          </cell>
          <cell r="AJ43">
            <v>5.117559</v>
          </cell>
          <cell r="AK43">
            <v>3.719071</v>
          </cell>
          <cell r="AL43">
            <v>18.495916999999999</v>
          </cell>
          <cell r="AM43">
            <v>7.0408140000000001</v>
          </cell>
          <cell r="AN43">
            <v>5.5274130000000001</v>
          </cell>
          <cell r="AO43">
            <v>8.3875399999999996</v>
          </cell>
          <cell r="AP43">
            <v>9.9360850000000003</v>
          </cell>
          <cell r="AQ43">
            <v>5.9591820000000002</v>
          </cell>
          <cell r="AS43">
            <v>19.571356000000002</v>
          </cell>
          <cell r="AT43">
            <v>14.712918999999999</v>
          </cell>
          <cell r="AU43">
            <v>17.440940999999999</v>
          </cell>
          <cell r="AV43">
            <v>10.939462000000001</v>
          </cell>
          <cell r="AW43">
            <v>10.309324</v>
          </cell>
          <cell r="AX43">
            <v>22.068434</v>
          </cell>
          <cell r="AY43">
            <v>16.655968000000001</v>
          </cell>
          <cell r="AZ43">
            <v>15.331493</v>
          </cell>
          <cell r="BB43">
            <v>17.457498000000001</v>
          </cell>
          <cell r="BC43">
            <v>6.4</v>
          </cell>
          <cell r="BD43">
            <v>4.0138199999999999</v>
          </cell>
          <cell r="BE43">
            <v>4.4186860000000001</v>
          </cell>
          <cell r="BF43">
            <v>1.808551</v>
          </cell>
          <cell r="BG43">
            <v>4.0665709999999997</v>
          </cell>
          <cell r="BH43">
            <v>8.4393119999999993</v>
          </cell>
          <cell r="BI43">
            <v>11.883817000000001</v>
          </cell>
          <cell r="BJ43">
            <v>10.422355</v>
          </cell>
          <cell r="BL43">
            <v>4.1471119999999999</v>
          </cell>
          <cell r="BM43">
            <v>4.5553759999999999</v>
          </cell>
          <cell r="BN43">
            <v>5.9595310000000001</v>
          </cell>
          <cell r="BO43">
            <v>1.9214690000000001</v>
          </cell>
          <cell r="BP43">
            <v>1.771401</v>
          </cell>
          <cell r="BT43">
            <v>1.550179</v>
          </cell>
          <cell r="BW43">
            <v>29.271087999999999</v>
          </cell>
          <cell r="BX43">
            <v>9.7254640000000006</v>
          </cell>
          <cell r="BY43">
            <v>4.0879570000000003</v>
          </cell>
          <cell r="BZ43">
            <v>5.2663190000000002</v>
          </cell>
          <cell r="CA43">
            <v>5.5776159999999999</v>
          </cell>
          <cell r="CB43">
            <v>4.0357630000000002</v>
          </cell>
          <cell r="CD43">
            <v>2.9710109999999998</v>
          </cell>
          <cell r="CE43">
            <v>2.9908090000000001</v>
          </cell>
          <cell r="CF43">
            <v>3.6641590000000002</v>
          </cell>
          <cell r="CG43">
            <v>2.1719620000000002</v>
          </cell>
          <cell r="CH43">
            <v>1.937538</v>
          </cell>
          <cell r="CI43">
            <v>2.7668219999999999</v>
          </cell>
          <cell r="CJ43">
            <v>1.801269</v>
          </cell>
          <cell r="CK43">
            <v>3.8760650000000001</v>
          </cell>
          <cell r="CL43">
            <v>3.7260930000000001</v>
          </cell>
          <cell r="CM43">
            <v>1.9322079999999999</v>
          </cell>
          <cell r="CN43">
            <v>4.9358880000000003</v>
          </cell>
          <cell r="CO43">
            <v>5.5121830000000003</v>
          </cell>
          <cell r="CP43">
            <v>2.2094079999999998</v>
          </cell>
          <cell r="CQ43">
            <v>4.74627</v>
          </cell>
          <cell r="CR43">
            <v>7.8857489999999997</v>
          </cell>
          <cell r="CS43">
            <v>4.7497619999999996</v>
          </cell>
          <cell r="CU43">
            <v>20.163878</v>
          </cell>
          <cell r="CV43">
            <v>8.3477259999999998</v>
          </cell>
          <cell r="CW43">
            <v>11.947331</v>
          </cell>
          <cell r="CX43">
            <v>5.9121779999999999</v>
          </cell>
          <cell r="CY43">
            <v>7.6337739999999998</v>
          </cell>
          <cell r="CZ43">
            <v>7.9971719999999999</v>
          </cell>
          <cell r="DA43">
            <v>9.8148750000000007</v>
          </cell>
          <cell r="DB43">
            <v>9.7103950000000001</v>
          </cell>
          <cell r="DD43">
            <v>9.4478120000000008</v>
          </cell>
          <cell r="DE43">
            <v>6.729387</v>
          </cell>
          <cell r="DH43">
            <v>5468.4365807469994</v>
          </cell>
          <cell r="DI43">
            <v>26647.280169984999</v>
          </cell>
          <cell r="DJ43">
            <v>468.54085064000003</v>
          </cell>
          <cell r="DK43">
            <v>1910.6229031950002</v>
          </cell>
          <cell r="DL43">
            <v>782.70996744200011</v>
          </cell>
          <cell r="DM43">
            <v>2771.7374008769998</v>
          </cell>
          <cell r="DN43">
            <v>280.48612440700003</v>
          </cell>
          <cell r="DO43">
            <v>2004.1693070640001</v>
          </cell>
          <cell r="DP43">
            <v>241.98082431</v>
          </cell>
          <cell r="DQ43">
            <v>2270.5147522849998</v>
          </cell>
          <cell r="DR43">
            <v>341.31805211300002</v>
          </cell>
          <cell r="DS43">
            <v>1324.0130678800001</v>
          </cell>
          <cell r="DT43">
            <v>59.707880603</v>
          </cell>
          <cell r="DU43">
            <v>342.56280235000003</v>
          </cell>
          <cell r="DV43">
            <v>130.66281089399999</v>
          </cell>
          <cell r="DW43">
            <v>888.46431635600004</v>
          </cell>
          <cell r="DX43">
            <v>203.56545082599999</v>
          </cell>
          <cell r="DY43">
            <v>776.51389775200005</v>
          </cell>
          <cell r="DZ43">
            <v>12.617176943999999</v>
          </cell>
          <cell r="EA43">
            <v>53.177938238000003</v>
          </cell>
          <cell r="EB43">
            <v>45.113593424999998</v>
          </cell>
          <cell r="EC43">
            <v>435.96241885999996</v>
          </cell>
          <cell r="ED43">
            <v>103.70768015899999</v>
          </cell>
          <cell r="EE43">
            <v>544.98969488500006</v>
          </cell>
          <cell r="EF43">
            <v>10.483041999999999</v>
          </cell>
          <cell r="EG43">
            <v>141.41366500000001</v>
          </cell>
          <cell r="EH43">
            <v>27.877867694000003</v>
          </cell>
          <cell r="EI43">
            <v>267.68591591199998</v>
          </cell>
          <cell r="EJ43">
            <v>905.68877428799999</v>
          </cell>
          <cell r="EK43">
            <v>2716.5648716589999</v>
          </cell>
          <cell r="EL43">
            <v>26.612432053000003</v>
          </cell>
          <cell r="EM43">
            <v>117.976086826</v>
          </cell>
          <cell r="EN43">
            <v>22.758999812999999</v>
          </cell>
          <cell r="EO43">
            <v>181.98572300500001</v>
          </cell>
          <cell r="EP43">
            <v>143.41500565100003</v>
          </cell>
          <cell r="EQ43">
            <v>184.992416115</v>
          </cell>
          <cell r="ER43">
            <v>16.950336439000001</v>
          </cell>
          <cell r="ES43">
            <v>179.53128179700002</v>
          </cell>
          <cell r="ET43">
            <v>257.36485693200001</v>
          </cell>
          <cell r="EU43">
            <v>2428.3996186879999</v>
          </cell>
          <cell r="EV43">
            <v>125.19540619700001</v>
          </cell>
          <cell r="EW43">
            <v>502.95325537500003</v>
          </cell>
          <cell r="EX43">
            <v>73.956883931000007</v>
          </cell>
          <cell r="EY43">
            <v>309.35669350000001</v>
          </cell>
        </row>
        <row r="44">
          <cell r="A44">
            <v>45047</v>
          </cell>
          <cell r="B44">
            <v>5.67056</v>
          </cell>
          <cell r="C44">
            <v>6.9659849999999999</v>
          </cell>
          <cell r="D44">
            <v>2.792869</v>
          </cell>
          <cell r="E44">
            <v>5.9598250000000004</v>
          </cell>
          <cell r="F44">
            <v>0</v>
          </cell>
          <cell r="G44">
            <v>12.832362</v>
          </cell>
          <cell r="H44">
            <v>11.806271000000001</v>
          </cell>
          <cell r="J44">
            <v>4.6325399999999997</v>
          </cell>
          <cell r="K44">
            <v>8.269342</v>
          </cell>
          <cell r="L44">
            <v>9.1376810000000006</v>
          </cell>
          <cell r="M44">
            <v>2.724361</v>
          </cell>
          <cell r="N44">
            <v>2.9565929999999998</v>
          </cell>
          <cell r="R44">
            <v>2.6787869999999998</v>
          </cell>
          <cell r="U44">
            <v>41.476073</v>
          </cell>
          <cell r="V44">
            <v>26.571878999999999</v>
          </cell>
          <cell r="W44">
            <v>0</v>
          </cell>
          <cell r="X44">
            <v>6.4156529999999998</v>
          </cell>
          <cell r="Y44">
            <v>6.8135019999999997</v>
          </cell>
          <cell r="Z44">
            <v>6.1727829999999999</v>
          </cell>
          <cell r="AB44">
            <v>5.3147640000000003</v>
          </cell>
          <cell r="AC44">
            <v>5.1823519999999998</v>
          </cell>
          <cell r="AD44">
            <v>6.4911390000000004</v>
          </cell>
          <cell r="AE44">
            <v>3.4090780000000001</v>
          </cell>
          <cell r="AF44">
            <v>2.32762</v>
          </cell>
          <cell r="AG44">
            <v>5.3</v>
          </cell>
          <cell r="AH44">
            <v>2.7158630000000001</v>
          </cell>
          <cell r="AI44">
            <v>7.8269099999999998</v>
          </cell>
          <cell r="AJ44">
            <v>5.117559</v>
          </cell>
          <cell r="AK44">
            <v>3.886396</v>
          </cell>
          <cell r="AL44">
            <v>18.988295999999998</v>
          </cell>
          <cell r="AM44">
            <v>7.1348690000000001</v>
          </cell>
          <cell r="AN44">
            <v>5.0878509999999997</v>
          </cell>
          <cell r="AO44">
            <v>5.8020750000000003</v>
          </cell>
          <cell r="AP44">
            <v>9.9490970000000001</v>
          </cell>
          <cell r="AQ44">
            <v>4.9170049999999996</v>
          </cell>
          <cell r="AS44">
            <v>26.590032000000001</v>
          </cell>
          <cell r="AT44">
            <v>13.819255999999999</v>
          </cell>
          <cell r="AU44">
            <v>17.602274999999999</v>
          </cell>
          <cell r="AV44">
            <v>11.540174</v>
          </cell>
          <cell r="AW44">
            <v>9.9867840000000001</v>
          </cell>
          <cell r="AX44">
            <v>22.119416999999999</v>
          </cell>
          <cell r="AY44">
            <v>16.079628</v>
          </cell>
          <cell r="AZ44">
            <v>15.620507</v>
          </cell>
          <cell r="BB44">
            <v>16.909032</v>
          </cell>
          <cell r="BC44">
            <v>6.963578</v>
          </cell>
          <cell r="BD44">
            <v>2.8057129999999999</v>
          </cell>
          <cell r="BE44">
            <v>4.9413150000000003</v>
          </cell>
          <cell r="BF44">
            <v>1.816889</v>
          </cell>
          <cell r="BG44">
            <v>4.3562000000000003</v>
          </cell>
          <cell r="BH44">
            <v>6.6066580000000004</v>
          </cell>
          <cell r="BI44">
            <v>10.791823000000001</v>
          </cell>
          <cell r="BJ44">
            <v>10.122025000000001</v>
          </cell>
          <cell r="BL44">
            <v>2.653607</v>
          </cell>
          <cell r="BM44">
            <v>4.4537969999999998</v>
          </cell>
          <cell r="BN44">
            <v>5.4546530000000004</v>
          </cell>
          <cell r="BO44">
            <v>2.0943399999999999</v>
          </cell>
          <cell r="BP44">
            <v>1.9554290000000001</v>
          </cell>
          <cell r="BT44">
            <v>1.5136639999999999</v>
          </cell>
          <cell r="BW44">
            <v>28.366748000000001</v>
          </cell>
          <cell r="BX44">
            <v>9.2765070000000005</v>
          </cell>
          <cell r="BY44">
            <v>4.3045179999999998</v>
          </cell>
          <cell r="BZ44">
            <v>4.6328680000000002</v>
          </cell>
          <cell r="CA44">
            <v>5.21251</v>
          </cell>
          <cell r="CB44">
            <v>3.9927779999999999</v>
          </cell>
          <cell r="CD44">
            <v>2.1224509999999999</v>
          </cell>
          <cell r="CE44">
            <v>2.2270970000000001</v>
          </cell>
          <cell r="CF44">
            <v>3.3002989999999999</v>
          </cell>
          <cell r="CG44">
            <v>1.7515270000000001</v>
          </cell>
          <cell r="CH44">
            <v>1.9697579999999999</v>
          </cell>
          <cell r="CI44">
            <v>2.7545419999999998</v>
          </cell>
          <cell r="CJ44">
            <v>1.7142230000000001</v>
          </cell>
          <cell r="CK44">
            <v>3.8904610000000002</v>
          </cell>
          <cell r="CL44">
            <v>3.7216849999999999</v>
          </cell>
          <cell r="CM44">
            <v>1.7768919999999999</v>
          </cell>
          <cell r="CN44">
            <v>4.6180919999999999</v>
          </cell>
          <cell r="CO44">
            <v>4.0150110000000003</v>
          </cell>
          <cell r="CP44">
            <v>2.0405859999999998</v>
          </cell>
          <cell r="CQ44">
            <v>4.0448550000000001</v>
          </cell>
          <cell r="CR44">
            <v>7.7136490000000002</v>
          </cell>
          <cell r="CS44">
            <v>3.0355599999999998</v>
          </cell>
          <cell r="CU44">
            <v>21.478227</v>
          </cell>
          <cell r="CV44">
            <v>8.4378290000000007</v>
          </cell>
          <cell r="CW44">
            <v>10.771523999999999</v>
          </cell>
          <cell r="CX44">
            <v>5.9681490000000004</v>
          </cell>
          <cell r="CY44">
            <v>7.6337739999999998</v>
          </cell>
          <cell r="CZ44">
            <v>8.6854790000000008</v>
          </cell>
          <cell r="DA44">
            <v>9.7827699999999993</v>
          </cell>
          <cell r="DB44">
            <v>9.6823099999999993</v>
          </cell>
          <cell r="DD44">
            <v>9.4091459999999998</v>
          </cell>
          <cell r="DE44">
            <v>6.4071829999999999</v>
          </cell>
          <cell r="DH44">
            <v>5277.3393183460003</v>
          </cell>
          <cell r="DI44">
            <v>22388.835214924002</v>
          </cell>
          <cell r="DJ44">
            <v>412.611955244</v>
          </cell>
          <cell r="DK44">
            <v>1434.7220114839999</v>
          </cell>
          <cell r="DL44">
            <v>569.71283060300004</v>
          </cell>
          <cell r="DM44">
            <v>1740.8973759190001</v>
          </cell>
          <cell r="DN44">
            <v>222.936758707</v>
          </cell>
          <cell r="DO44">
            <v>1563.407884969</v>
          </cell>
          <cell r="DP44">
            <v>189.956082466</v>
          </cell>
          <cell r="DQ44">
            <v>1283.193727334</v>
          </cell>
          <cell r="DR44">
            <v>376.85410872900002</v>
          </cell>
          <cell r="DS44">
            <v>962.01260174700008</v>
          </cell>
          <cell r="DT44">
            <v>78.249455740000002</v>
          </cell>
          <cell r="DU44">
            <v>381.00446400999999</v>
          </cell>
          <cell r="DV44">
            <v>116.840693824</v>
          </cell>
          <cell r="DW44">
            <v>671.27417280700001</v>
          </cell>
          <cell r="DX44">
            <v>192.79903555599998</v>
          </cell>
          <cell r="DY44">
            <v>743.55391392000001</v>
          </cell>
          <cell r="DZ44">
            <v>17.699788915000003</v>
          </cell>
          <cell r="EA44">
            <v>76.907084216999991</v>
          </cell>
          <cell r="EB44">
            <v>79.242533476000006</v>
          </cell>
          <cell r="EC44">
            <v>413.43680777900005</v>
          </cell>
          <cell r="ED44">
            <v>147.72753769299999</v>
          </cell>
          <cell r="EE44">
            <v>512.61565988799998</v>
          </cell>
          <cell r="EF44">
            <v>8.1943859999999997</v>
          </cell>
          <cell r="EG44">
            <v>120.238377</v>
          </cell>
          <cell r="EH44">
            <v>30.333022193000001</v>
          </cell>
          <cell r="EI44">
            <v>265.93645009300002</v>
          </cell>
          <cell r="EJ44">
            <v>1006.1435433529999</v>
          </cell>
          <cell r="EK44">
            <v>2380.9043025179999</v>
          </cell>
          <cell r="EL44">
            <v>35.580288249999995</v>
          </cell>
          <cell r="EM44">
            <v>148.62288613999999</v>
          </cell>
          <cell r="EN44">
            <v>18.422985117</v>
          </cell>
          <cell r="EO44">
            <v>136.38690182100001</v>
          </cell>
          <cell r="EP44">
            <v>152.23659457900001</v>
          </cell>
          <cell r="EQ44">
            <v>159.75182601200001</v>
          </cell>
          <cell r="ER44">
            <v>42.854887752000003</v>
          </cell>
          <cell r="ES44">
            <v>271.47290329999998</v>
          </cell>
          <cell r="ET44">
            <v>215.66443975600001</v>
          </cell>
          <cell r="EU44">
            <v>2072.9850413120002</v>
          </cell>
          <cell r="EV44">
            <v>112.846881506</v>
          </cell>
          <cell r="EW44">
            <v>432.67555993100001</v>
          </cell>
          <cell r="EX44">
            <v>70.062416994000003</v>
          </cell>
          <cell r="EY44">
            <v>377.314154573</v>
          </cell>
        </row>
        <row r="45">
          <cell r="A45">
            <v>45017</v>
          </cell>
          <cell r="B45">
            <v>5.6167699999999998</v>
          </cell>
          <cell r="C45">
            <v>7.6389310000000004</v>
          </cell>
          <cell r="D45">
            <v>2.0771730000000002</v>
          </cell>
          <cell r="E45">
            <v>5.5620529999999997</v>
          </cell>
          <cell r="F45">
            <v>0</v>
          </cell>
          <cell r="G45">
            <v>10.929159</v>
          </cell>
          <cell r="H45">
            <v>7.6302729999999999</v>
          </cell>
          <cell r="J45">
            <v>3.5883219999999998</v>
          </cell>
          <cell r="K45">
            <v>8.6067669999999996</v>
          </cell>
          <cell r="L45">
            <v>0</v>
          </cell>
          <cell r="M45">
            <v>2.7997359999999998</v>
          </cell>
          <cell r="N45">
            <v>2.7259350000000002</v>
          </cell>
          <cell r="R45">
            <v>2.8597260000000002</v>
          </cell>
          <cell r="U45">
            <v>40.118940000000002</v>
          </cell>
          <cell r="V45">
            <v>20.611847000000001</v>
          </cell>
          <cell r="W45">
            <v>0</v>
          </cell>
          <cell r="X45">
            <v>5.3376720000000004</v>
          </cell>
          <cell r="Y45">
            <v>5.3435560000000004</v>
          </cell>
          <cell r="Z45">
            <v>5.1480839999999999</v>
          </cell>
          <cell r="AB45">
            <v>5.0280880000000003</v>
          </cell>
          <cell r="AC45">
            <v>4.95</v>
          </cell>
          <cell r="AD45">
            <v>6.4881479999999998</v>
          </cell>
          <cell r="AE45">
            <v>3.08087</v>
          </cell>
          <cell r="AF45">
            <v>2.2331379999999998</v>
          </cell>
          <cell r="AG45">
            <v>5.3392970000000002</v>
          </cell>
          <cell r="AH45">
            <v>2.7883789999999999</v>
          </cell>
          <cell r="AI45">
            <v>7.5699129999999997</v>
          </cell>
          <cell r="AJ45">
            <v>5.1135380000000001</v>
          </cell>
          <cell r="AK45">
            <v>3.8372850000000001</v>
          </cell>
          <cell r="AL45">
            <v>19.260169999999999</v>
          </cell>
          <cell r="AM45">
            <v>7.2790850000000002</v>
          </cell>
          <cell r="AN45">
            <v>4.994434</v>
          </cell>
          <cell r="AO45">
            <v>4.0292389999999996</v>
          </cell>
          <cell r="AP45">
            <v>9.9315289999999994</v>
          </cell>
          <cell r="AQ45">
            <v>4.6048799999999996</v>
          </cell>
          <cell r="AS45">
            <v>0</v>
          </cell>
          <cell r="AT45">
            <v>15.502257</v>
          </cell>
          <cell r="AU45">
            <v>17.595648000000001</v>
          </cell>
          <cell r="AV45">
            <v>11.116185</v>
          </cell>
          <cell r="AW45">
            <v>9.8396650000000001</v>
          </cell>
          <cell r="AX45">
            <v>20.732438999999999</v>
          </cell>
          <cell r="AY45">
            <v>16.49877</v>
          </cell>
          <cell r="AZ45">
            <v>15.91797</v>
          </cell>
          <cell r="BB45">
            <v>16.643378999999999</v>
          </cell>
          <cell r="BC45">
            <v>7.5436829999999997</v>
          </cell>
          <cell r="BD45">
            <v>3.4432800000000001</v>
          </cell>
          <cell r="BE45">
            <v>5.0084160000000004</v>
          </cell>
          <cell r="BF45">
            <v>1.3046059999999999</v>
          </cell>
          <cell r="BG45">
            <v>4.0336100000000004</v>
          </cell>
          <cell r="BH45">
            <v>5.8853179999999998</v>
          </cell>
          <cell r="BI45">
            <v>10.027170999999999</v>
          </cell>
          <cell r="BJ45">
            <v>8.6168239999999994</v>
          </cell>
          <cell r="BL45">
            <v>2.4864839999999999</v>
          </cell>
          <cell r="BM45">
            <v>4.5375350000000001</v>
          </cell>
          <cell r="BN45">
            <v>5.2030849999999997</v>
          </cell>
          <cell r="BO45">
            <v>2.200942</v>
          </cell>
          <cell r="BP45">
            <v>1.2861100000000001</v>
          </cell>
          <cell r="BT45">
            <v>1.975495</v>
          </cell>
          <cell r="BW45">
            <v>25.139061000000002</v>
          </cell>
          <cell r="BX45">
            <v>8.5527689999999996</v>
          </cell>
          <cell r="BY45">
            <v>4.5371449999999998</v>
          </cell>
          <cell r="BZ45">
            <v>3.0199549999999999</v>
          </cell>
          <cell r="CA45">
            <v>3.3803299999999998</v>
          </cell>
          <cell r="CB45">
            <v>3.649178</v>
          </cell>
          <cell r="CD45">
            <v>2.0435400000000001</v>
          </cell>
          <cell r="CE45">
            <v>2.0473599999999998</v>
          </cell>
          <cell r="CF45">
            <v>3.14317</v>
          </cell>
          <cell r="CG45">
            <v>1.636422</v>
          </cell>
          <cell r="CH45">
            <v>1.5023740000000001</v>
          </cell>
          <cell r="CI45">
            <v>2.7574230000000002</v>
          </cell>
          <cell r="CJ45">
            <v>1.628344</v>
          </cell>
          <cell r="CK45">
            <v>3.8391799999999998</v>
          </cell>
          <cell r="CL45">
            <v>3.7182499999999998</v>
          </cell>
          <cell r="CM45">
            <v>1.8151390000000001</v>
          </cell>
          <cell r="CN45">
            <v>4.6089770000000003</v>
          </cell>
          <cell r="CO45">
            <v>3.998421</v>
          </cell>
          <cell r="CP45">
            <v>2.0418379999999998</v>
          </cell>
          <cell r="CQ45">
            <v>2.5523850000000001</v>
          </cell>
          <cell r="CR45">
            <v>9.0240080000000003</v>
          </cell>
          <cell r="CS45">
            <v>2.5960519999999998</v>
          </cell>
          <cell r="CU45">
            <v>19.898119000000001</v>
          </cell>
          <cell r="CV45">
            <v>7.8643169999999998</v>
          </cell>
          <cell r="CW45">
            <v>10.726035</v>
          </cell>
          <cell r="CX45">
            <v>5.968426</v>
          </cell>
          <cell r="CY45">
            <v>7.5976100000000004</v>
          </cell>
          <cell r="CZ45">
            <v>8.7489690000000007</v>
          </cell>
          <cell r="DA45">
            <v>9.7606579999999994</v>
          </cell>
          <cell r="DB45">
            <v>9.7056489999999993</v>
          </cell>
          <cell r="DD45">
            <v>9.4339770000000005</v>
          </cell>
          <cell r="DE45">
            <v>6.2164919999999997</v>
          </cell>
          <cell r="DH45">
            <v>5657.4784244480006</v>
          </cell>
          <cell r="DI45">
            <v>21298.798463426003</v>
          </cell>
          <cell r="DJ45">
            <v>365.79940840500001</v>
          </cell>
          <cell r="DK45">
            <v>1331.441226942</v>
          </cell>
          <cell r="DL45">
            <v>544.52318928399995</v>
          </cell>
          <cell r="DM45">
            <v>1633.24381264</v>
          </cell>
          <cell r="DN45">
            <v>317.58268765100001</v>
          </cell>
          <cell r="DO45">
            <v>1303.0931249500002</v>
          </cell>
          <cell r="DP45">
            <v>190.97933948900001</v>
          </cell>
          <cell r="DQ45">
            <v>868.90871638200008</v>
          </cell>
          <cell r="DR45">
            <v>433.64656672000001</v>
          </cell>
          <cell r="DS45">
            <v>831.53991142899997</v>
          </cell>
          <cell r="DT45">
            <v>93.894587786999992</v>
          </cell>
          <cell r="DU45">
            <v>503.17702271100001</v>
          </cell>
          <cell r="DV45">
            <v>126.86204463200001</v>
          </cell>
          <cell r="DW45">
            <v>759.45753904499998</v>
          </cell>
          <cell r="DX45">
            <v>124.563535774</v>
          </cell>
          <cell r="DY45">
            <v>493.30651359500001</v>
          </cell>
          <cell r="DZ45">
            <v>28.097646304000001</v>
          </cell>
          <cell r="EA45">
            <v>166.30380250100001</v>
          </cell>
          <cell r="EB45">
            <v>136.20189588700001</v>
          </cell>
          <cell r="EC45">
            <v>570.68771035700001</v>
          </cell>
          <cell r="ED45">
            <v>206.190546939</v>
          </cell>
          <cell r="EE45">
            <v>606.98550847700005</v>
          </cell>
          <cell r="EF45">
            <v>15.746348797000001</v>
          </cell>
          <cell r="EG45">
            <v>145.202933</v>
          </cell>
          <cell r="EH45">
            <v>28.217740216999999</v>
          </cell>
          <cell r="EI45">
            <v>227.19478022499999</v>
          </cell>
          <cell r="EJ45">
            <v>1002.478310491</v>
          </cell>
          <cell r="EK45">
            <v>2640.0162482840001</v>
          </cell>
          <cell r="EL45">
            <v>50.453767169999999</v>
          </cell>
          <cell r="EM45">
            <v>191.50477628300001</v>
          </cell>
          <cell r="EN45">
            <v>15.827559351</v>
          </cell>
          <cell r="EO45">
            <v>150.41395387900002</v>
          </cell>
          <cell r="EP45">
            <v>175.54961129999998</v>
          </cell>
          <cell r="EQ45">
            <v>176.33426918499998</v>
          </cell>
          <cell r="ER45">
            <v>63.711102924000002</v>
          </cell>
          <cell r="ES45">
            <v>326.10087152400001</v>
          </cell>
          <cell r="ET45">
            <v>275.63411835100004</v>
          </cell>
          <cell r="EU45">
            <v>2009.753935099</v>
          </cell>
          <cell r="EV45">
            <v>117.912326002</v>
          </cell>
          <cell r="EW45">
            <v>437.96891294100004</v>
          </cell>
          <cell r="EX45">
            <v>108.57234049099999</v>
          </cell>
          <cell r="EY45">
            <v>496.42885334200002</v>
          </cell>
        </row>
        <row r="46">
          <cell r="A46">
            <v>44986</v>
          </cell>
          <cell r="B46">
            <v>5.9043020000000004</v>
          </cell>
          <cell r="C46">
            <v>7.9925360000000003</v>
          </cell>
          <cell r="D46">
            <v>1.8762749999999999</v>
          </cell>
          <cell r="E46">
            <v>5.3202400000000001</v>
          </cell>
          <cell r="F46">
            <v>0</v>
          </cell>
          <cell r="G46">
            <v>10.901199999999999</v>
          </cell>
          <cell r="H46">
            <v>8.0051389999999998</v>
          </cell>
          <cell r="J46">
            <v>5.0193430000000001</v>
          </cell>
          <cell r="K46">
            <v>8.6051549999999999</v>
          </cell>
          <cell r="L46">
            <v>8.3622309999999995</v>
          </cell>
          <cell r="M46">
            <v>2.5906479999999998</v>
          </cell>
          <cell r="N46">
            <v>2.6365069999999999</v>
          </cell>
          <cell r="R46">
            <v>2.763204</v>
          </cell>
          <cell r="U46">
            <v>40.704951999999999</v>
          </cell>
          <cell r="V46">
            <v>17.059792999999999</v>
          </cell>
          <cell r="W46">
            <v>4.9430209999999999</v>
          </cell>
          <cell r="X46">
            <v>5.5302879999999996</v>
          </cell>
          <cell r="Y46">
            <v>5.1538880000000002</v>
          </cell>
          <cell r="Z46">
            <v>5.0722149999999999</v>
          </cell>
          <cell r="AB46">
            <v>5.2629910000000004</v>
          </cell>
          <cell r="AC46">
            <v>5.1681819999999998</v>
          </cell>
          <cell r="AD46">
            <v>6.4883660000000001</v>
          </cell>
          <cell r="AE46">
            <v>2.7853829999999999</v>
          </cell>
          <cell r="AF46">
            <v>1.7097020000000001</v>
          </cell>
          <cell r="AG46">
            <v>5.3859399999999997</v>
          </cell>
          <cell r="AH46">
            <v>2.708507</v>
          </cell>
          <cell r="AI46">
            <v>7.7424179999999998</v>
          </cell>
          <cell r="AJ46">
            <v>5.1136660000000003</v>
          </cell>
          <cell r="AK46">
            <v>2.65821</v>
          </cell>
          <cell r="AL46">
            <v>19.260406</v>
          </cell>
          <cell r="AM46">
            <v>7.4477919999999997</v>
          </cell>
          <cell r="AN46">
            <v>4.9999989999999999</v>
          </cell>
          <cell r="AO46">
            <v>3.9927779999999999</v>
          </cell>
          <cell r="AP46">
            <v>0</v>
          </cell>
          <cell r="AQ46">
            <v>4.1317839999999997</v>
          </cell>
          <cell r="AS46">
            <v>0</v>
          </cell>
          <cell r="AT46">
            <v>18.971060000000001</v>
          </cell>
          <cell r="AU46">
            <v>21.901475999999999</v>
          </cell>
          <cell r="AV46">
            <v>11.296205</v>
          </cell>
          <cell r="AW46">
            <v>8.8720560000000006</v>
          </cell>
          <cell r="AX46">
            <v>19.067022000000001</v>
          </cell>
          <cell r="AY46">
            <v>16.020177</v>
          </cell>
          <cell r="AZ46">
            <v>15.918312999999999</v>
          </cell>
          <cell r="BB46">
            <v>16.644687999999999</v>
          </cell>
          <cell r="BC46">
            <v>7.5443499999999997</v>
          </cell>
          <cell r="BD46">
            <v>3.7822469999999999</v>
          </cell>
          <cell r="BE46">
            <v>5.6083270000000001</v>
          </cell>
          <cell r="BF46">
            <v>1.4040330000000001</v>
          </cell>
          <cell r="BG46">
            <v>4.3180639999999997</v>
          </cell>
          <cell r="BH46">
            <v>5.4285050000000004</v>
          </cell>
          <cell r="BI46">
            <v>9.1756569999999993</v>
          </cell>
          <cell r="BJ46">
            <v>7.451765</v>
          </cell>
          <cell r="BL46">
            <v>2.380322</v>
          </cell>
          <cell r="BM46">
            <v>4.6262369999999997</v>
          </cell>
          <cell r="BN46">
            <v>5.6867970000000003</v>
          </cell>
          <cell r="BO46">
            <v>2.1966589999999999</v>
          </cell>
          <cell r="BP46">
            <v>1.4219059999999999</v>
          </cell>
          <cell r="BT46">
            <v>1.9336370000000001</v>
          </cell>
          <cell r="BW46">
            <v>26.846433999999999</v>
          </cell>
          <cell r="BX46">
            <v>8.1670499999999997</v>
          </cell>
          <cell r="BY46">
            <v>4.1274170000000003</v>
          </cell>
          <cell r="BZ46">
            <v>3.3544719999999999</v>
          </cell>
          <cell r="CA46">
            <v>3.3545690000000001</v>
          </cell>
          <cell r="CB46">
            <v>3.059939</v>
          </cell>
          <cell r="CD46">
            <v>2.1397300000000001</v>
          </cell>
          <cell r="CE46">
            <v>2.0131640000000002</v>
          </cell>
          <cell r="CF46">
            <v>3.4018489999999999</v>
          </cell>
          <cell r="CG46">
            <v>1.7591319999999999</v>
          </cell>
          <cell r="CH46">
            <v>1.0475220000000001</v>
          </cell>
          <cell r="CI46">
            <v>2.7573759999999998</v>
          </cell>
          <cell r="CJ46">
            <v>1.733811</v>
          </cell>
          <cell r="CK46">
            <v>4.036257</v>
          </cell>
          <cell r="CL46">
            <v>3.7197179999999999</v>
          </cell>
          <cell r="CM46">
            <v>1.398234</v>
          </cell>
          <cell r="CN46">
            <v>4.6820560000000002</v>
          </cell>
          <cell r="CO46">
            <v>3.8820079999999999</v>
          </cell>
          <cell r="CP46">
            <v>2.0447980000000001</v>
          </cell>
          <cell r="CQ46">
            <v>2.5744729999999998</v>
          </cell>
          <cell r="CR46">
            <v>9.0622330000000009</v>
          </cell>
          <cell r="CS46">
            <v>2.5124339999999998</v>
          </cell>
          <cell r="CU46">
            <v>0</v>
          </cell>
          <cell r="CV46">
            <v>9.2541849999999997</v>
          </cell>
          <cell r="CW46">
            <v>8.8706750000000003</v>
          </cell>
          <cell r="CX46">
            <v>5.3464669999999996</v>
          </cell>
          <cell r="CY46">
            <v>6.5034960000000002</v>
          </cell>
          <cell r="CZ46">
            <v>7.4482359999999996</v>
          </cell>
          <cell r="DA46">
            <v>9.6429109999999998</v>
          </cell>
          <cell r="DB46">
            <v>9.6891739999999995</v>
          </cell>
          <cell r="DD46">
            <v>9.4015029999999999</v>
          </cell>
          <cell r="DE46">
            <v>6.0023759999999999</v>
          </cell>
          <cell r="DH46">
            <v>6918.8254022600004</v>
          </cell>
          <cell r="DI46">
            <v>26215.811976739005</v>
          </cell>
          <cell r="DJ46">
            <v>416.85489511500003</v>
          </cell>
          <cell r="DK46">
            <v>1730.56595414</v>
          </cell>
          <cell r="DL46">
            <v>665.58056389600006</v>
          </cell>
          <cell r="DM46">
            <v>1819.905864476</v>
          </cell>
          <cell r="DN46">
            <v>313.59666237099998</v>
          </cell>
          <cell r="DO46">
            <v>1379.179212233</v>
          </cell>
          <cell r="DP46">
            <v>267.26380252899997</v>
          </cell>
          <cell r="DQ46">
            <v>908.47840638800005</v>
          </cell>
          <cell r="DR46">
            <v>463.70847888499998</v>
          </cell>
          <cell r="DS46">
            <v>1107.7387722380001</v>
          </cell>
          <cell r="DT46">
            <v>153.53923637400001</v>
          </cell>
          <cell r="DU46">
            <v>756.56536201200004</v>
          </cell>
          <cell r="DV46">
            <v>155.365474613</v>
          </cell>
          <cell r="DW46">
            <v>878.55702221700005</v>
          </cell>
          <cell r="DX46">
            <v>129.76694810700002</v>
          </cell>
          <cell r="DY46">
            <v>509.25745352000001</v>
          </cell>
          <cell r="DZ46">
            <v>66.952165191999995</v>
          </cell>
          <cell r="EA46">
            <v>185.27188862699998</v>
          </cell>
          <cell r="EB46">
            <v>181.90821765100003</v>
          </cell>
          <cell r="EC46">
            <v>767.63040859799992</v>
          </cell>
          <cell r="ED46">
            <v>315.04654735900004</v>
          </cell>
          <cell r="EE46">
            <v>899.73602447799999</v>
          </cell>
          <cell r="EF46">
            <v>32.588002832999997</v>
          </cell>
          <cell r="EG46">
            <v>205.16636300000002</v>
          </cell>
          <cell r="EH46">
            <v>36.997032754000003</v>
          </cell>
          <cell r="EI46">
            <v>334.88658299800005</v>
          </cell>
          <cell r="EJ46">
            <v>1426.2606757010001</v>
          </cell>
          <cell r="EK46">
            <v>3295.0646777970001</v>
          </cell>
          <cell r="EL46">
            <v>69.281079073000001</v>
          </cell>
          <cell r="EM46">
            <v>294.47749310299997</v>
          </cell>
          <cell r="EN46">
            <v>12.744352425999999</v>
          </cell>
          <cell r="EO46">
            <v>116.318847045</v>
          </cell>
          <cell r="EP46">
            <v>267.07602294100002</v>
          </cell>
          <cell r="EQ46">
            <v>265.81207858800002</v>
          </cell>
          <cell r="ER46">
            <v>101.592698403</v>
          </cell>
          <cell r="ES46">
            <v>571.77613555699998</v>
          </cell>
          <cell r="ET46">
            <v>356.08233413900001</v>
          </cell>
          <cell r="EU46">
            <v>2444.2710444649997</v>
          </cell>
          <cell r="EV46">
            <v>164.430816693</v>
          </cell>
          <cell r="EW46">
            <v>586.31831009100006</v>
          </cell>
          <cell r="EX46">
            <v>179.56190040400003</v>
          </cell>
          <cell r="EY46">
            <v>700.49578058899999</v>
          </cell>
        </row>
        <row r="47">
          <cell r="A47">
            <v>44958</v>
          </cell>
          <cell r="B47">
            <v>5.5893810000000004</v>
          </cell>
          <cell r="C47">
            <v>7.2032910000000001</v>
          </cell>
          <cell r="D47">
            <v>1.7603230000000001</v>
          </cell>
          <cell r="E47">
            <v>4.7318300000000004</v>
          </cell>
          <cell r="F47">
            <v>0</v>
          </cell>
          <cell r="G47">
            <v>10.54264</v>
          </cell>
          <cell r="H47">
            <v>8.5948019999999996</v>
          </cell>
          <cell r="J47">
            <v>5.6793870000000002</v>
          </cell>
          <cell r="K47">
            <v>8.0332670000000004</v>
          </cell>
          <cell r="L47">
            <v>8.2511749999999999</v>
          </cell>
          <cell r="M47">
            <v>0</v>
          </cell>
          <cell r="N47">
            <v>2.6604809999999999</v>
          </cell>
          <cell r="R47">
            <v>2.2520289999999998</v>
          </cell>
          <cell r="U47">
            <v>41.319794000000002</v>
          </cell>
          <cell r="V47">
            <v>17.058126999999999</v>
          </cell>
          <cell r="W47">
            <v>4.95</v>
          </cell>
          <cell r="X47">
            <v>5.1982169999999996</v>
          </cell>
          <cell r="Y47">
            <v>5.5918619999999999</v>
          </cell>
          <cell r="Z47">
            <v>4.8928859999999998</v>
          </cell>
          <cell r="AB47">
            <v>5.4174699999999998</v>
          </cell>
          <cell r="AC47">
            <v>5.395899</v>
          </cell>
          <cell r="AD47">
            <v>6.579561</v>
          </cell>
          <cell r="AE47">
            <v>2.6049690000000001</v>
          </cell>
          <cell r="AF47">
            <v>1.700955</v>
          </cell>
          <cell r="AG47">
            <v>5.6129959999999999</v>
          </cell>
          <cell r="AH47">
            <v>2.7048130000000001</v>
          </cell>
          <cell r="AI47">
            <v>7.9817470000000004</v>
          </cell>
          <cell r="AJ47">
            <v>5.1132569999999999</v>
          </cell>
          <cell r="AK47">
            <v>2.652736</v>
          </cell>
          <cell r="AL47">
            <v>19.520437000000001</v>
          </cell>
          <cell r="AM47">
            <v>6.8409810000000002</v>
          </cell>
          <cell r="AN47">
            <v>4.8591110000000004</v>
          </cell>
          <cell r="AO47">
            <v>3.9977969999999998</v>
          </cell>
          <cell r="AP47">
            <v>0</v>
          </cell>
          <cell r="AQ47">
            <v>4.3105520000000004</v>
          </cell>
          <cell r="AS47">
            <v>0</v>
          </cell>
          <cell r="AT47">
            <v>0</v>
          </cell>
          <cell r="AU47">
            <v>0</v>
          </cell>
          <cell r="AV47">
            <v>10.890212</v>
          </cell>
          <cell r="AW47">
            <v>7.7624440000000003</v>
          </cell>
          <cell r="AX47">
            <v>14.895308999999999</v>
          </cell>
          <cell r="AY47">
            <v>15.80301</v>
          </cell>
          <cell r="AZ47">
            <v>15.917213</v>
          </cell>
          <cell r="BB47">
            <v>16.640488000000001</v>
          </cell>
          <cell r="BC47">
            <v>7.5422089999999997</v>
          </cell>
          <cell r="BD47">
            <v>4.3705999999999996</v>
          </cell>
          <cell r="BE47">
            <v>4.9127960000000002</v>
          </cell>
          <cell r="BF47">
            <v>1.437036</v>
          </cell>
          <cell r="BG47">
            <v>3.5544720000000001</v>
          </cell>
          <cell r="BH47">
            <v>4.9560700000000004</v>
          </cell>
          <cell r="BI47">
            <v>9.1157660000000007</v>
          </cell>
          <cell r="BJ47">
            <v>6.5871560000000002</v>
          </cell>
          <cell r="BL47">
            <v>3.1534260000000001</v>
          </cell>
          <cell r="BM47">
            <v>4.3463260000000004</v>
          </cell>
          <cell r="BN47">
            <v>5.9163009999999998</v>
          </cell>
          <cell r="BO47">
            <v>2.007908</v>
          </cell>
          <cell r="BP47">
            <v>1.3945700000000001</v>
          </cell>
          <cell r="BT47">
            <v>1.496148</v>
          </cell>
          <cell r="BW47">
            <v>25.565299</v>
          </cell>
          <cell r="BX47">
            <v>8.4154470000000003</v>
          </cell>
          <cell r="BY47">
            <v>3.775728</v>
          </cell>
          <cell r="BZ47">
            <v>3.2780369999999999</v>
          </cell>
          <cell r="CA47">
            <v>3.4329809999999998</v>
          </cell>
          <cell r="CB47">
            <v>3.124546</v>
          </cell>
          <cell r="CD47">
            <v>2.013061</v>
          </cell>
          <cell r="CE47">
            <v>2.013061</v>
          </cell>
          <cell r="CF47">
            <v>3.796284</v>
          </cell>
          <cell r="CG47">
            <v>1.6996549999999999</v>
          </cell>
          <cell r="CH47">
            <v>1.112614</v>
          </cell>
          <cell r="CI47">
            <v>2.7468530000000002</v>
          </cell>
          <cell r="CJ47">
            <v>1.6028230000000001</v>
          </cell>
          <cell r="CK47">
            <v>5.1535140000000004</v>
          </cell>
          <cell r="CL47">
            <v>3.7215400000000001</v>
          </cell>
          <cell r="CM47">
            <v>1.378207</v>
          </cell>
          <cell r="CN47">
            <v>4.6207380000000002</v>
          </cell>
          <cell r="CO47">
            <v>3.589585</v>
          </cell>
          <cell r="CP47">
            <v>2.1853229999999999</v>
          </cell>
          <cell r="CQ47">
            <v>2.3606090000000002</v>
          </cell>
          <cell r="CR47">
            <v>10.411617</v>
          </cell>
          <cell r="CS47">
            <v>2.9668160000000001</v>
          </cell>
          <cell r="CU47">
            <v>0</v>
          </cell>
          <cell r="CV47">
            <v>9.7452310000000004</v>
          </cell>
          <cell r="CW47">
            <v>9.7141990000000007</v>
          </cell>
          <cell r="CX47">
            <v>5.4441319999999997</v>
          </cell>
          <cell r="CY47">
            <v>5.6076930000000003</v>
          </cell>
          <cell r="CZ47">
            <v>4.5282689999999999</v>
          </cell>
          <cell r="DA47">
            <v>9.6315500000000007</v>
          </cell>
          <cell r="DB47">
            <v>9.7128540000000001</v>
          </cell>
          <cell r="DD47">
            <v>9.3248119999999997</v>
          </cell>
          <cell r="DE47">
            <v>6.2791009999999998</v>
          </cell>
          <cell r="DH47">
            <v>5173.0839303939993</v>
          </cell>
          <cell r="DI47">
            <v>20398.399909996002</v>
          </cell>
          <cell r="DJ47">
            <v>340.78873920800004</v>
          </cell>
          <cell r="DK47">
            <v>1362.863645266</v>
          </cell>
          <cell r="DL47">
            <v>431.43394959099999</v>
          </cell>
          <cell r="DM47">
            <v>1285.1298167030002</v>
          </cell>
          <cell r="DN47">
            <v>258.66604179400002</v>
          </cell>
          <cell r="DO47">
            <v>1049.9704733430001</v>
          </cell>
          <cell r="DP47">
            <v>196.47816612599999</v>
          </cell>
          <cell r="DQ47">
            <v>638.030707452</v>
          </cell>
          <cell r="DR47">
            <v>310.739774135</v>
          </cell>
          <cell r="DS47">
            <v>772.29179733299998</v>
          </cell>
          <cell r="DT47">
            <v>154.76504864</v>
          </cell>
          <cell r="DU47">
            <v>664.44795074400008</v>
          </cell>
          <cell r="DV47">
            <v>106.253291018</v>
          </cell>
          <cell r="DW47">
            <v>617.90116367500002</v>
          </cell>
          <cell r="DX47">
            <v>36.253792385000004</v>
          </cell>
          <cell r="DY47">
            <v>465.180999859</v>
          </cell>
          <cell r="DZ47">
            <v>55.465782508000004</v>
          </cell>
          <cell r="EA47">
            <v>167.10473610700001</v>
          </cell>
          <cell r="EB47">
            <v>136.21530107700002</v>
          </cell>
          <cell r="EC47">
            <v>588.60102116100006</v>
          </cell>
          <cell r="ED47">
            <v>251.136315123</v>
          </cell>
          <cell r="EE47">
            <v>693.99220208500003</v>
          </cell>
          <cell r="EF47">
            <v>22.963430000000002</v>
          </cell>
          <cell r="EG47">
            <v>173.839259</v>
          </cell>
          <cell r="EH47">
            <v>29.180601169000003</v>
          </cell>
          <cell r="EI47">
            <v>293.22941531499998</v>
          </cell>
          <cell r="EJ47">
            <v>1023.535531323</v>
          </cell>
          <cell r="EK47">
            <v>2805.0515954719999</v>
          </cell>
          <cell r="EL47">
            <v>59.030153724999998</v>
          </cell>
          <cell r="EM47">
            <v>260.703985106</v>
          </cell>
          <cell r="EN47">
            <v>2.1324328220000002</v>
          </cell>
          <cell r="EO47">
            <v>70.003360618000002</v>
          </cell>
          <cell r="EP47">
            <v>223.84095380699998</v>
          </cell>
          <cell r="EQ47">
            <v>209.649357372</v>
          </cell>
          <cell r="ER47">
            <v>79.127035356999997</v>
          </cell>
          <cell r="ES47">
            <v>480.42545041200003</v>
          </cell>
          <cell r="ET47">
            <v>262.04764427800001</v>
          </cell>
          <cell r="EU47">
            <v>1942.588854054</v>
          </cell>
          <cell r="EV47">
            <v>126.290070245</v>
          </cell>
          <cell r="EW47">
            <v>456.14729085699997</v>
          </cell>
          <cell r="EX47">
            <v>115.863545657</v>
          </cell>
          <cell r="EY47">
            <v>687.78431733600007</v>
          </cell>
        </row>
        <row r="48">
          <cell r="A48">
            <v>44927</v>
          </cell>
          <cell r="B48">
            <v>5.2517709999999997</v>
          </cell>
          <cell r="C48">
            <v>5.61557</v>
          </cell>
          <cell r="D48">
            <v>1.5702160000000001</v>
          </cell>
          <cell r="E48">
            <v>4.4794039999999997</v>
          </cell>
          <cell r="F48">
            <v>0</v>
          </cell>
          <cell r="G48">
            <v>10.430342</v>
          </cell>
          <cell r="H48">
            <v>7.0709220000000004</v>
          </cell>
          <cell r="J48">
            <v>5.5172889999999999</v>
          </cell>
          <cell r="K48">
            <v>8.2556729999999998</v>
          </cell>
          <cell r="L48">
            <v>8.2342270000000006</v>
          </cell>
          <cell r="M48">
            <v>0</v>
          </cell>
          <cell r="N48">
            <v>2.4000970000000001</v>
          </cell>
          <cell r="R48">
            <v>0</v>
          </cell>
          <cell r="U48">
            <v>36.118375</v>
          </cell>
          <cell r="V48">
            <v>16.923044999999998</v>
          </cell>
          <cell r="W48">
            <v>4.95</v>
          </cell>
          <cell r="X48">
            <v>4.6831060000000004</v>
          </cell>
          <cell r="Y48">
            <v>4.9311749999999996</v>
          </cell>
          <cell r="Z48">
            <v>4.8500110000000003</v>
          </cell>
          <cell r="AB48">
            <v>5.5056989999999999</v>
          </cell>
          <cell r="AC48">
            <v>5.4565359999999998</v>
          </cell>
          <cell r="AD48">
            <v>6.6484370000000004</v>
          </cell>
          <cell r="AE48">
            <v>2.8623750000000001</v>
          </cell>
          <cell r="AF48">
            <v>1.7561880000000001</v>
          </cell>
          <cell r="AG48">
            <v>5.7495659999999997</v>
          </cell>
          <cell r="AH48">
            <v>0</v>
          </cell>
          <cell r="AI48">
            <v>8.0562830000000005</v>
          </cell>
          <cell r="AJ48">
            <v>5.1136660000000003</v>
          </cell>
          <cell r="AK48">
            <v>2.1273849999999999</v>
          </cell>
          <cell r="AL48">
            <v>19.807628999999999</v>
          </cell>
          <cell r="AM48">
            <v>6.9195979999999997</v>
          </cell>
          <cell r="AN48">
            <v>4.9738980000000002</v>
          </cell>
          <cell r="AO48">
            <v>3.990192</v>
          </cell>
          <cell r="AP48">
            <v>0</v>
          </cell>
          <cell r="AQ48">
            <v>4.565436</v>
          </cell>
          <cell r="AS48">
            <v>0</v>
          </cell>
          <cell r="AT48">
            <v>0</v>
          </cell>
          <cell r="AU48">
            <v>0</v>
          </cell>
          <cell r="AV48">
            <v>10.094006</v>
          </cell>
          <cell r="AW48">
            <v>7.6853759999999998</v>
          </cell>
          <cell r="AX48">
            <v>12.338319</v>
          </cell>
          <cell r="AY48">
            <v>16.666402000000001</v>
          </cell>
          <cell r="AZ48">
            <v>15.918312999999999</v>
          </cell>
          <cell r="BB48">
            <v>16.644687999999999</v>
          </cell>
          <cell r="BC48">
            <v>7.5443499999999997</v>
          </cell>
          <cell r="BD48">
            <v>3.3129200000000001</v>
          </cell>
          <cell r="BE48">
            <v>3.5833659999999998</v>
          </cell>
          <cell r="BF48">
            <v>1.1823269999999999</v>
          </cell>
          <cell r="BG48">
            <v>2.7674970000000001</v>
          </cell>
          <cell r="BH48">
            <v>4.3224299999999998</v>
          </cell>
          <cell r="BI48">
            <v>9.7145919999999997</v>
          </cell>
          <cell r="BJ48">
            <v>5.4002980000000003</v>
          </cell>
          <cell r="BL48">
            <v>2.7627280000000001</v>
          </cell>
          <cell r="BM48">
            <v>4.3019499999999997</v>
          </cell>
          <cell r="BN48">
            <v>5.8686109999999996</v>
          </cell>
          <cell r="BO48">
            <v>1.9415260000000001</v>
          </cell>
          <cell r="BP48">
            <v>1.188925</v>
          </cell>
          <cell r="BT48">
            <v>1.4120820000000001</v>
          </cell>
          <cell r="BW48">
            <v>28.354642999999999</v>
          </cell>
          <cell r="BX48">
            <v>7.8866420000000002</v>
          </cell>
          <cell r="BY48">
            <v>3.9726789999999998</v>
          </cell>
          <cell r="BZ48">
            <v>2.8681329999999998</v>
          </cell>
          <cell r="CA48">
            <v>2.9722309999999998</v>
          </cell>
          <cell r="CB48">
            <v>3.0590609999999998</v>
          </cell>
          <cell r="CD48">
            <v>2.0119090000000002</v>
          </cell>
          <cell r="CE48">
            <v>2.0119090000000002</v>
          </cell>
          <cell r="CF48">
            <v>3.8176869999999998</v>
          </cell>
          <cell r="CG48">
            <v>1.7896920000000001</v>
          </cell>
          <cell r="CH48">
            <v>1.0277130000000001</v>
          </cell>
          <cell r="CI48">
            <v>2.7465959999999998</v>
          </cell>
          <cell r="CJ48">
            <v>1.5588610000000001</v>
          </cell>
          <cell r="CK48">
            <v>4.1850069999999997</v>
          </cell>
          <cell r="CL48">
            <v>3.8329230000000001</v>
          </cell>
          <cell r="CM48">
            <v>1.4202330000000001</v>
          </cell>
          <cell r="CN48">
            <v>4.6280140000000003</v>
          </cell>
          <cell r="CO48">
            <v>3.7975300000000001</v>
          </cell>
          <cell r="CP48">
            <v>2.1829010000000002</v>
          </cell>
          <cell r="CQ48">
            <v>2.6337229999999998</v>
          </cell>
          <cell r="CR48">
            <v>0</v>
          </cell>
          <cell r="CS48">
            <v>2.9254319999999998</v>
          </cell>
          <cell r="CU48">
            <v>0</v>
          </cell>
          <cell r="CV48">
            <v>0</v>
          </cell>
          <cell r="CW48">
            <v>0</v>
          </cell>
          <cell r="CX48">
            <v>5.3859450000000004</v>
          </cell>
          <cell r="CY48">
            <v>5.7104150000000002</v>
          </cell>
          <cell r="CZ48">
            <v>4.5596860000000001</v>
          </cell>
          <cell r="DA48">
            <v>9.7191709999999993</v>
          </cell>
          <cell r="DB48">
            <v>9.7151409999999991</v>
          </cell>
          <cell r="DD48">
            <v>9.306559</v>
          </cell>
          <cell r="DE48">
            <v>6.115227</v>
          </cell>
          <cell r="DH48">
            <v>5454.7732105610003</v>
          </cell>
          <cell r="DI48">
            <v>20418.405274943001</v>
          </cell>
          <cell r="DJ48">
            <v>401.82882965700003</v>
          </cell>
          <cell r="DK48">
            <v>1327.2933812420001</v>
          </cell>
          <cell r="DL48">
            <v>423.58410210400001</v>
          </cell>
          <cell r="DM48">
            <v>1296.068471387</v>
          </cell>
          <cell r="DN48">
            <v>253.35594646600001</v>
          </cell>
          <cell r="DO48">
            <v>1022.982003311</v>
          </cell>
          <cell r="DP48">
            <v>172.12224482799999</v>
          </cell>
          <cell r="DQ48">
            <v>730.37896153099996</v>
          </cell>
          <cell r="DR48">
            <v>276.78281038400002</v>
          </cell>
          <cell r="DS48">
            <v>796.56741572600004</v>
          </cell>
          <cell r="DT48">
            <v>137.29279930799999</v>
          </cell>
          <cell r="DU48">
            <v>655.42861201400001</v>
          </cell>
          <cell r="DV48">
            <v>117.567706051</v>
          </cell>
          <cell r="DW48">
            <v>590.86525963500003</v>
          </cell>
          <cell r="DX48">
            <v>25.068637413000001</v>
          </cell>
          <cell r="DY48">
            <v>372.34732074499999</v>
          </cell>
          <cell r="DZ48">
            <v>62.794828922000001</v>
          </cell>
          <cell r="EA48">
            <v>172.09742023300001</v>
          </cell>
          <cell r="EB48">
            <v>147.257979877</v>
          </cell>
          <cell r="EC48">
            <v>617.01718095000001</v>
          </cell>
          <cell r="ED48">
            <v>397.787077205</v>
          </cell>
          <cell r="EE48">
            <v>753.9127035890001</v>
          </cell>
          <cell r="EF48">
            <v>29.138914</v>
          </cell>
          <cell r="EG48">
            <v>210.239282</v>
          </cell>
          <cell r="EH48">
            <v>27.788580845000002</v>
          </cell>
          <cell r="EI48">
            <v>275.080092009</v>
          </cell>
          <cell r="EJ48">
            <v>1183.0433068550001</v>
          </cell>
          <cell r="EK48">
            <v>2698.1080367430004</v>
          </cell>
          <cell r="EL48">
            <v>66.733654557999998</v>
          </cell>
          <cell r="EM48">
            <v>299.01310436300002</v>
          </cell>
          <cell r="EN48">
            <v>6.0999999999999999E-2</v>
          </cell>
          <cell r="EO48">
            <v>59.741285269000002</v>
          </cell>
          <cell r="EP48">
            <v>226.50343852099999</v>
          </cell>
          <cell r="EQ48">
            <v>218.860051731</v>
          </cell>
          <cell r="ER48">
            <v>90.784535296000001</v>
          </cell>
          <cell r="ES48">
            <v>589.90612601999999</v>
          </cell>
          <cell r="ET48">
            <v>254.29396392999999</v>
          </cell>
          <cell r="EU48">
            <v>1884.4351447860001</v>
          </cell>
          <cell r="EV48">
            <v>135.192092874</v>
          </cell>
          <cell r="EW48">
            <v>465.54218693000001</v>
          </cell>
          <cell r="EX48">
            <v>120.43994685700001</v>
          </cell>
          <cell r="EY48">
            <v>581.99187020400007</v>
          </cell>
        </row>
        <row r="49">
          <cell r="A49">
            <v>44896</v>
          </cell>
          <cell r="B49">
            <v>4.8934100000000003</v>
          </cell>
          <cell r="C49">
            <v>5.5096819999999997</v>
          </cell>
          <cell r="D49">
            <v>1.627122</v>
          </cell>
          <cell r="E49">
            <v>5.089569</v>
          </cell>
          <cell r="F49">
            <v>0</v>
          </cell>
          <cell r="G49">
            <v>10.484591999999999</v>
          </cell>
          <cell r="H49">
            <v>6.83141</v>
          </cell>
          <cell r="J49">
            <v>5.7675840000000003</v>
          </cell>
          <cell r="K49">
            <v>8.5933039999999998</v>
          </cell>
          <cell r="L49">
            <v>7.8389600000000002</v>
          </cell>
          <cell r="M49">
            <v>2.6117189999999999</v>
          </cell>
          <cell r="N49">
            <v>2.3753479999999998</v>
          </cell>
          <cell r="R49">
            <v>2.5466690000000001</v>
          </cell>
          <cell r="U49">
            <v>34.711520999999998</v>
          </cell>
          <cell r="V49">
            <v>16.806695000000001</v>
          </cell>
          <cell r="W49">
            <v>4.9377760000000004</v>
          </cell>
          <cell r="X49">
            <v>5.7583960000000003</v>
          </cell>
          <cell r="Y49">
            <v>5.5443100000000003</v>
          </cell>
          <cell r="Z49">
            <v>4.8598020000000002</v>
          </cell>
          <cell r="AB49">
            <v>5.474342</v>
          </cell>
          <cell r="AC49">
            <v>5.4584809999999999</v>
          </cell>
          <cell r="AD49">
            <v>6.6293439999999997</v>
          </cell>
          <cell r="AE49">
            <v>2.8103940000000001</v>
          </cell>
          <cell r="AF49">
            <v>2.246721</v>
          </cell>
          <cell r="AG49">
            <v>5.7842739999999999</v>
          </cell>
          <cell r="AH49">
            <v>0</v>
          </cell>
          <cell r="AI49">
            <v>8.1805830000000004</v>
          </cell>
          <cell r="AJ49">
            <v>5.117559</v>
          </cell>
          <cell r="AK49">
            <v>0</v>
          </cell>
          <cell r="AL49">
            <v>19.016216</v>
          </cell>
          <cell r="AM49">
            <v>6.95</v>
          </cell>
          <cell r="AN49">
            <v>5.1129249999999997</v>
          </cell>
          <cell r="AO49">
            <v>5.8356300000000001</v>
          </cell>
          <cell r="AP49">
            <v>0</v>
          </cell>
          <cell r="AQ49">
            <v>6.8493599999999999</v>
          </cell>
          <cell r="AS49">
            <v>0</v>
          </cell>
          <cell r="AT49">
            <v>0</v>
          </cell>
          <cell r="AU49">
            <v>0</v>
          </cell>
          <cell r="AV49">
            <v>9.4320950000000003</v>
          </cell>
          <cell r="AW49">
            <v>8.8734029999999997</v>
          </cell>
          <cell r="AX49">
            <v>18.276004</v>
          </cell>
          <cell r="AY49">
            <v>16.618625999999999</v>
          </cell>
          <cell r="AZ49">
            <v>15.928789999999999</v>
          </cell>
          <cell r="BB49">
            <v>16.684660000000001</v>
          </cell>
          <cell r="BC49">
            <v>7.5647279999999997</v>
          </cell>
          <cell r="BD49">
            <v>4.0069549999999996</v>
          </cell>
          <cell r="BE49">
            <v>3.651011</v>
          </cell>
          <cell r="BF49">
            <v>1.0565329999999999</v>
          </cell>
          <cell r="BG49">
            <v>3.1313849999999999</v>
          </cell>
          <cell r="BH49">
            <v>4.5481790000000002</v>
          </cell>
          <cell r="BI49">
            <v>9.6836950000000002</v>
          </cell>
          <cell r="BJ49">
            <v>6.5114679999999998</v>
          </cell>
          <cell r="BL49">
            <v>2.919921</v>
          </cell>
          <cell r="BM49">
            <v>4.4906110000000004</v>
          </cell>
          <cell r="BN49">
            <v>6.7102259999999996</v>
          </cell>
          <cell r="BO49">
            <v>1.988585</v>
          </cell>
          <cell r="BP49">
            <v>1.065585</v>
          </cell>
          <cell r="BT49">
            <v>1.588206</v>
          </cell>
          <cell r="BW49">
            <v>24.478308999999999</v>
          </cell>
          <cell r="BX49">
            <v>7.946968</v>
          </cell>
          <cell r="BY49">
            <v>4.0144270000000004</v>
          </cell>
          <cell r="BZ49">
            <v>2.8585669999999999</v>
          </cell>
          <cell r="CA49">
            <v>3.1555960000000001</v>
          </cell>
          <cell r="CB49">
            <v>3.041172</v>
          </cell>
          <cell r="CD49">
            <v>2.0209860000000002</v>
          </cell>
          <cell r="CE49">
            <v>2.0209860000000002</v>
          </cell>
          <cell r="CF49">
            <v>3.7993130000000002</v>
          </cell>
          <cell r="CG49">
            <v>2.1018810000000001</v>
          </cell>
          <cell r="CH49">
            <v>1.2079549999999999</v>
          </cell>
          <cell r="CI49">
            <v>2.7602009999999999</v>
          </cell>
          <cell r="CJ49">
            <v>1.466777</v>
          </cell>
          <cell r="CK49">
            <v>4.3812119999999997</v>
          </cell>
          <cell r="CL49">
            <v>3.7532510000000001</v>
          </cell>
          <cell r="CM49">
            <v>1.455859</v>
          </cell>
          <cell r="CN49">
            <v>5.1757609999999996</v>
          </cell>
          <cell r="CO49">
            <v>3.5956429999999999</v>
          </cell>
          <cell r="CP49">
            <v>2.0475780000000001</v>
          </cell>
          <cell r="CQ49">
            <v>2.5538889999999999</v>
          </cell>
          <cell r="CR49">
            <v>0</v>
          </cell>
          <cell r="CS49">
            <v>4.4133950000000004</v>
          </cell>
          <cell r="CU49">
            <v>0</v>
          </cell>
          <cell r="CV49">
            <v>0</v>
          </cell>
          <cell r="CW49">
            <v>0</v>
          </cell>
          <cell r="CX49">
            <v>5.6708679999999996</v>
          </cell>
          <cell r="CY49">
            <v>6.0823270000000003</v>
          </cell>
          <cell r="CZ49">
            <v>5.8685780000000003</v>
          </cell>
          <cell r="DA49">
            <v>9.3984480000000001</v>
          </cell>
          <cell r="DB49">
            <v>9.645899</v>
          </cell>
          <cell r="DD49">
            <v>9.3069959999999998</v>
          </cell>
          <cell r="DE49">
            <v>6.012645</v>
          </cell>
          <cell r="DH49">
            <v>6190.1608908670005</v>
          </cell>
          <cell r="DI49">
            <v>23696.916785221005</v>
          </cell>
          <cell r="DJ49">
            <v>436.76175306199997</v>
          </cell>
          <cell r="DK49">
            <v>1403.9534964760001</v>
          </cell>
          <cell r="DL49">
            <v>450.30137291600005</v>
          </cell>
          <cell r="DM49">
            <v>1464.6431029580001</v>
          </cell>
          <cell r="DN49">
            <v>322.12560549599999</v>
          </cell>
          <cell r="DO49">
            <v>1267.5664015490001</v>
          </cell>
          <cell r="DP49">
            <v>239.17016207600003</v>
          </cell>
          <cell r="DQ49">
            <v>851.19735677300002</v>
          </cell>
          <cell r="DR49">
            <v>283.24018742300001</v>
          </cell>
          <cell r="DS49">
            <v>857.34637836500008</v>
          </cell>
          <cell r="DT49">
            <v>138.469575284</v>
          </cell>
          <cell r="DU49">
            <v>727.16336637199993</v>
          </cell>
          <cell r="DV49">
            <v>141.414496907</v>
          </cell>
          <cell r="DW49">
            <v>689.21986087700009</v>
          </cell>
          <cell r="DX49">
            <v>35.399187091000002</v>
          </cell>
          <cell r="DY49">
            <v>422.03795693500001</v>
          </cell>
          <cell r="DZ49">
            <v>88.86079419299999</v>
          </cell>
          <cell r="EA49">
            <v>311.16790169500001</v>
          </cell>
          <cell r="EB49">
            <v>167.359752052</v>
          </cell>
          <cell r="EC49">
            <v>868.49670927500006</v>
          </cell>
          <cell r="ED49">
            <v>330.36508098100001</v>
          </cell>
          <cell r="EE49">
            <v>784.41178303100003</v>
          </cell>
          <cell r="EF49">
            <v>32.242187000000001</v>
          </cell>
          <cell r="EG49">
            <v>213.58322000000001</v>
          </cell>
          <cell r="EH49">
            <v>29.642516665999999</v>
          </cell>
          <cell r="EI49">
            <v>270.17781202900005</v>
          </cell>
          <cell r="EJ49">
            <v>1251.5496956259999</v>
          </cell>
          <cell r="EK49">
            <v>3431.212443209</v>
          </cell>
          <cell r="EL49">
            <v>83.464393700000002</v>
          </cell>
          <cell r="EM49">
            <v>328.32941624599999</v>
          </cell>
          <cell r="EN49">
            <v>2.6254505300000002</v>
          </cell>
          <cell r="EO49">
            <v>68.665811289000004</v>
          </cell>
          <cell r="EP49">
            <v>257.59584241599998</v>
          </cell>
          <cell r="EQ49">
            <v>276.685637128</v>
          </cell>
          <cell r="ER49">
            <v>119.23952760899999</v>
          </cell>
          <cell r="ES49">
            <v>637.30739613500009</v>
          </cell>
          <cell r="ET49">
            <v>344.12449850000002</v>
          </cell>
          <cell r="EU49">
            <v>2413.7373753679999</v>
          </cell>
          <cell r="EV49">
            <v>167.189035061</v>
          </cell>
          <cell r="EW49">
            <v>583.22295903000008</v>
          </cell>
          <cell r="EX49">
            <v>120.37945836200001</v>
          </cell>
          <cell r="EY49">
            <v>676.15318535799997</v>
          </cell>
        </row>
        <row r="50">
          <cell r="A50">
            <v>44866</v>
          </cell>
          <cell r="B50">
            <v>4.9675219999999998</v>
          </cell>
          <cell r="C50">
            <v>5.5827220000000004</v>
          </cell>
          <cell r="D50">
            <v>1.6534660000000001</v>
          </cell>
          <cell r="E50">
            <v>7.2774000000000001</v>
          </cell>
          <cell r="F50">
            <v>0</v>
          </cell>
          <cell r="G50">
            <v>11.053088000000001</v>
          </cell>
          <cell r="H50">
            <v>8.7017319999999998</v>
          </cell>
          <cell r="J50">
            <v>6.1353600000000004</v>
          </cell>
          <cell r="K50">
            <v>8.1979729999999993</v>
          </cell>
          <cell r="L50">
            <v>8.3002830000000003</v>
          </cell>
          <cell r="M50">
            <v>2.6811419999999999</v>
          </cell>
          <cell r="N50">
            <v>2.6236790000000001</v>
          </cell>
          <cell r="R50">
            <v>2.7188379999999999</v>
          </cell>
          <cell r="U50">
            <v>36.656511000000002</v>
          </cell>
          <cell r="V50">
            <v>21.847702999999999</v>
          </cell>
          <cell r="W50">
            <v>4.9540790000000001</v>
          </cell>
          <cell r="X50">
            <v>6.5130229999999996</v>
          </cell>
          <cell r="Y50">
            <v>7.1706450000000004</v>
          </cell>
          <cell r="Z50">
            <v>5.2831489999999999</v>
          </cell>
          <cell r="AB50">
            <v>5.6408589999999998</v>
          </cell>
          <cell r="AC50">
            <v>5.5939639999999997</v>
          </cell>
          <cell r="AD50">
            <v>6.6044859999999996</v>
          </cell>
          <cell r="AE50">
            <v>3.1107390000000001</v>
          </cell>
          <cell r="AF50">
            <v>2.959524</v>
          </cell>
          <cell r="AG50">
            <v>5.8248069999999998</v>
          </cell>
          <cell r="AH50">
            <v>0</v>
          </cell>
          <cell r="AI50">
            <v>8.2329030000000003</v>
          </cell>
          <cell r="AJ50">
            <v>5.1135380000000001</v>
          </cell>
          <cell r="AK50">
            <v>2.930078</v>
          </cell>
          <cell r="AL50">
            <v>19.221139999999998</v>
          </cell>
          <cell r="AM50">
            <v>6.7689760000000003</v>
          </cell>
          <cell r="AN50">
            <v>4.7334889999999996</v>
          </cell>
          <cell r="AO50">
            <v>6.4917610000000003</v>
          </cell>
          <cell r="AP50">
            <v>0</v>
          </cell>
          <cell r="AQ50">
            <v>7.5214619999999996</v>
          </cell>
          <cell r="AS50">
            <v>0</v>
          </cell>
          <cell r="AT50">
            <v>0</v>
          </cell>
          <cell r="AU50">
            <v>0</v>
          </cell>
          <cell r="AV50">
            <v>9.3325580000000006</v>
          </cell>
          <cell r="AW50">
            <v>9.5741250000000004</v>
          </cell>
          <cell r="AX50">
            <v>21.764232</v>
          </cell>
          <cell r="AY50">
            <v>16.895510999999999</v>
          </cell>
          <cell r="AZ50">
            <v>15.91797</v>
          </cell>
          <cell r="BB50">
            <v>16.643378999999999</v>
          </cell>
          <cell r="BC50">
            <v>7.5436829999999997</v>
          </cell>
          <cell r="BD50">
            <v>3.1907139999999998</v>
          </cell>
          <cell r="BE50">
            <v>3.834892</v>
          </cell>
          <cell r="BF50">
            <v>1.355729</v>
          </cell>
          <cell r="BG50">
            <v>3.543234</v>
          </cell>
          <cell r="BH50">
            <v>6.044537</v>
          </cell>
          <cell r="BI50">
            <v>10.857305999999999</v>
          </cell>
          <cell r="BJ50">
            <v>8.7753069999999997</v>
          </cell>
          <cell r="BL50">
            <v>3.1339779999999999</v>
          </cell>
          <cell r="BM50">
            <v>4.6333520000000004</v>
          </cell>
          <cell r="BN50">
            <v>6.8976709999999999</v>
          </cell>
          <cell r="BO50">
            <v>1.9953430000000001</v>
          </cell>
          <cell r="BP50">
            <v>1.609424</v>
          </cell>
          <cell r="BT50">
            <v>1.7477739999999999</v>
          </cell>
          <cell r="BW50">
            <v>21.698174000000002</v>
          </cell>
          <cell r="BX50">
            <v>8.4608030000000003</v>
          </cell>
          <cell r="BY50">
            <v>4.2559380000000004</v>
          </cell>
          <cell r="BZ50">
            <v>3.8932359999999999</v>
          </cell>
          <cell r="CA50">
            <v>4.288176</v>
          </cell>
          <cell r="CB50">
            <v>3.1700279999999998</v>
          </cell>
          <cell r="CD50">
            <v>2.0336219999999998</v>
          </cell>
          <cell r="CE50">
            <v>2.039806</v>
          </cell>
          <cell r="CF50">
            <v>3.8288600000000002</v>
          </cell>
          <cell r="CG50">
            <v>1.9460010000000001</v>
          </cell>
          <cell r="CH50">
            <v>1.652542</v>
          </cell>
          <cell r="CI50">
            <v>2.8936579999999998</v>
          </cell>
          <cell r="CJ50">
            <v>1.513417</v>
          </cell>
          <cell r="CK50">
            <v>4.3149559999999996</v>
          </cell>
          <cell r="CL50">
            <v>3.5281120000000001</v>
          </cell>
          <cell r="CM50">
            <v>1.6194809999999999</v>
          </cell>
          <cell r="CN50">
            <v>5.578665</v>
          </cell>
          <cell r="CO50">
            <v>3.699173</v>
          </cell>
          <cell r="CP50">
            <v>2.038465</v>
          </cell>
          <cell r="CQ50">
            <v>3.481185</v>
          </cell>
          <cell r="CR50">
            <v>0</v>
          </cell>
          <cell r="CS50">
            <v>4.7057270000000004</v>
          </cell>
          <cell r="CU50">
            <v>0</v>
          </cell>
          <cell r="CV50">
            <v>0</v>
          </cell>
          <cell r="CW50">
            <v>0</v>
          </cell>
          <cell r="CX50">
            <v>6.6334359999999997</v>
          </cell>
          <cell r="CY50">
            <v>6.3337830000000004</v>
          </cell>
          <cell r="CZ50">
            <v>8.5892250000000008</v>
          </cell>
          <cell r="DA50">
            <v>9.4933019999999999</v>
          </cell>
          <cell r="DB50">
            <v>9.6396080000000008</v>
          </cell>
          <cell r="DD50">
            <v>9.3776419999999998</v>
          </cell>
          <cell r="DE50">
            <v>6.0020540000000002</v>
          </cell>
          <cell r="DH50">
            <v>4743.2072683599999</v>
          </cell>
          <cell r="DI50">
            <v>19756.391624849999</v>
          </cell>
          <cell r="DJ50">
            <v>308.594481277</v>
          </cell>
          <cell r="DK50">
            <v>1255.3439159899999</v>
          </cell>
          <cell r="DL50">
            <v>542.01093426500006</v>
          </cell>
          <cell r="DM50">
            <v>1155.645691833</v>
          </cell>
          <cell r="DN50">
            <v>198.05323059900002</v>
          </cell>
          <cell r="DO50">
            <v>1024.6235094149999</v>
          </cell>
          <cell r="DP50">
            <v>157.14648472899998</v>
          </cell>
          <cell r="DQ50">
            <v>864.46548639000002</v>
          </cell>
          <cell r="DR50">
            <v>218.88024015400001</v>
          </cell>
          <cell r="DS50">
            <v>817.27122139200003</v>
          </cell>
          <cell r="DT50">
            <v>104.736514012</v>
          </cell>
          <cell r="DU50">
            <v>494.70162883300003</v>
          </cell>
          <cell r="DV50">
            <v>91.231678379000002</v>
          </cell>
          <cell r="DW50">
            <v>549.90989365400003</v>
          </cell>
          <cell r="DX50">
            <v>45.960897516999999</v>
          </cell>
          <cell r="DY50">
            <v>338.59302541399995</v>
          </cell>
          <cell r="DZ50">
            <v>63.389846720999998</v>
          </cell>
          <cell r="EA50">
            <v>173.38189084699999</v>
          </cell>
          <cell r="EB50">
            <v>110.697194791</v>
          </cell>
          <cell r="EC50">
            <v>519.164633675</v>
          </cell>
          <cell r="ED50">
            <v>182.77487052699999</v>
          </cell>
          <cell r="EE50">
            <v>640.8289993950001</v>
          </cell>
          <cell r="EF50">
            <v>29.686613000000001</v>
          </cell>
          <cell r="EG50">
            <v>199.133072</v>
          </cell>
          <cell r="EH50">
            <v>25.207886240000001</v>
          </cell>
          <cell r="EI50">
            <v>169.06464101399999</v>
          </cell>
          <cell r="EJ50">
            <v>825.62192890199992</v>
          </cell>
          <cell r="EK50">
            <v>2741.561258537</v>
          </cell>
          <cell r="EL50">
            <v>57.856587087000001</v>
          </cell>
          <cell r="EM50">
            <v>238.07358641700003</v>
          </cell>
          <cell r="EN50">
            <v>5.8322902279999997</v>
          </cell>
          <cell r="EO50">
            <v>56.638279147000006</v>
          </cell>
          <cell r="EP50">
            <v>194.501134441</v>
          </cell>
          <cell r="EQ50">
            <v>189.318040212</v>
          </cell>
          <cell r="ER50">
            <v>80.260814280000005</v>
          </cell>
          <cell r="ES50">
            <v>527.13382194299993</v>
          </cell>
          <cell r="ET50">
            <v>295.49005947000001</v>
          </cell>
          <cell r="EU50">
            <v>1854.637042716</v>
          </cell>
          <cell r="EV50">
            <v>121.63835882799999</v>
          </cell>
          <cell r="EW50">
            <v>436.01961342300001</v>
          </cell>
          <cell r="EX50">
            <v>79.143490665000002</v>
          </cell>
          <cell r="EY50">
            <v>383.93841413400003</v>
          </cell>
        </row>
        <row r="51">
          <cell r="A51">
            <v>44835</v>
          </cell>
          <cell r="B51">
            <v>6.5800299999999998</v>
          </cell>
          <cell r="C51">
            <v>6.2360249999999997</v>
          </cell>
          <cell r="D51">
            <v>2.2274229999999999</v>
          </cell>
          <cell r="E51">
            <v>8.2680969999999991</v>
          </cell>
          <cell r="F51">
            <v>0</v>
          </cell>
          <cell r="G51">
            <v>15.176038</v>
          </cell>
          <cell r="H51">
            <v>13.352672999999999</v>
          </cell>
          <cell r="J51">
            <v>7.1513419999999996</v>
          </cell>
          <cell r="K51">
            <v>8.0945389999999993</v>
          </cell>
          <cell r="L51">
            <v>0</v>
          </cell>
          <cell r="M51">
            <v>2.6763110000000001</v>
          </cell>
          <cell r="N51">
            <v>2.6895910000000001</v>
          </cell>
          <cell r="R51">
            <v>2.6547839999999998</v>
          </cell>
          <cell r="U51">
            <v>40.900142000000002</v>
          </cell>
          <cell r="V51">
            <v>26.870958999999999</v>
          </cell>
          <cell r="W51">
            <v>4.9556449999999996</v>
          </cell>
          <cell r="X51">
            <v>7.3396220000000003</v>
          </cell>
          <cell r="Y51">
            <v>8.4786490000000008</v>
          </cell>
          <cell r="Z51">
            <v>6.0246500000000003</v>
          </cell>
          <cell r="AB51">
            <v>5.9985799999999996</v>
          </cell>
          <cell r="AC51">
            <v>5.9803899999999999</v>
          </cell>
          <cell r="AD51">
            <v>6.6122810000000003</v>
          </cell>
          <cell r="AE51">
            <v>3.4121649999999999</v>
          </cell>
          <cell r="AF51">
            <v>2.8945460000000001</v>
          </cell>
          <cell r="AG51">
            <v>5.7997420000000002</v>
          </cell>
          <cell r="AH51">
            <v>0</v>
          </cell>
          <cell r="AI51">
            <v>6.8355110000000003</v>
          </cell>
          <cell r="AJ51">
            <v>5.097124</v>
          </cell>
          <cell r="AK51">
            <v>3.6520139999999999</v>
          </cell>
          <cell r="AL51">
            <v>18.549863999999999</v>
          </cell>
          <cell r="AM51">
            <v>7.3966440000000002</v>
          </cell>
          <cell r="AN51">
            <v>4.3076499999999998</v>
          </cell>
          <cell r="AO51">
            <v>7.5116949999999996</v>
          </cell>
          <cell r="AP51">
            <v>0</v>
          </cell>
          <cell r="AQ51">
            <v>7.5369469999999996</v>
          </cell>
          <cell r="AS51">
            <v>0</v>
          </cell>
          <cell r="AT51">
            <v>0</v>
          </cell>
          <cell r="AU51">
            <v>0</v>
          </cell>
          <cell r="AV51">
            <v>9.4070339999999995</v>
          </cell>
          <cell r="AW51">
            <v>9.6457429999999995</v>
          </cell>
          <cell r="AX51">
            <v>21.910806999999998</v>
          </cell>
          <cell r="AY51">
            <v>14.394048</v>
          </cell>
          <cell r="AZ51">
            <v>15.889918</v>
          </cell>
          <cell r="BB51">
            <v>16.644687999999999</v>
          </cell>
          <cell r="BC51">
            <v>7.4960769999999997</v>
          </cell>
          <cell r="BD51">
            <v>3.4686859999999999</v>
          </cell>
          <cell r="BE51">
            <v>4.1044409999999996</v>
          </cell>
          <cell r="BF51">
            <v>1.519164</v>
          </cell>
          <cell r="BG51">
            <v>3.964995</v>
          </cell>
          <cell r="BH51">
            <v>7.5034780000000003</v>
          </cell>
          <cell r="BI51">
            <v>12.01403</v>
          </cell>
          <cell r="BJ51">
            <v>10.951157</v>
          </cell>
          <cell r="BL51">
            <v>3.9185750000000001</v>
          </cell>
          <cell r="BM51">
            <v>3.9540690000000001</v>
          </cell>
          <cell r="BN51">
            <v>6.912884</v>
          </cell>
          <cell r="BO51">
            <v>1.999916</v>
          </cell>
          <cell r="BP51">
            <v>1.8900049999999999</v>
          </cell>
          <cell r="BT51">
            <v>1.661424</v>
          </cell>
          <cell r="BW51">
            <v>26.381844999999998</v>
          </cell>
          <cell r="BX51">
            <v>9.5120229999999992</v>
          </cell>
          <cell r="BY51">
            <v>4.5137260000000001</v>
          </cell>
          <cell r="BZ51">
            <v>4.7043860000000004</v>
          </cell>
          <cell r="CA51">
            <v>6.1764570000000001</v>
          </cell>
          <cell r="CB51">
            <v>3.3231920000000001</v>
          </cell>
          <cell r="CD51">
            <v>2.0180009999999999</v>
          </cell>
          <cell r="CE51">
            <v>2.0202629999999999</v>
          </cell>
          <cell r="CF51">
            <v>3.8018160000000001</v>
          </cell>
          <cell r="CG51">
            <v>2.0474779999999999</v>
          </cell>
          <cell r="CH51">
            <v>1.738829</v>
          </cell>
          <cell r="CI51">
            <v>3.3737620000000001</v>
          </cell>
          <cell r="CJ51">
            <v>1.53146</v>
          </cell>
          <cell r="CK51">
            <v>4.2619749999999996</v>
          </cell>
          <cell r="CL51">
            <v>3.5355120000000002</v>
          </cell>
          <cell r="CM51">
            <v>1.9528220000000001</v>
          </cell>
          <cell r="CN51">
            <v>5.5640260000000001</v>
          </cell>
          <cell r="CO51">
            <v>4.0227909999999998</v>
          </cell>
          <cell r="CP51">
            <v>2.0090249999999998</v>
          </cell>
          <cell r="CQ51">
            <v>4.2671580000000002</v>
          </cell>
          <cell r="CR51">
            <v>0</v>
          </cell>
          <cell r="CS51">
            <v>4.6262790000000003</v>
          </cell>
          <cell r="CU51">
            <v>0</v>
          </cell>
          <cell r="CV51">
            <v>0</v>
          </cell>
          <cell r="CW51">
            <v>0</v>
          </cell>
          <cell r="CX51">
            <v>8.0825840000000007</v>
          </cell>
          <cell r="CY51">
            <v>6.2131400000000001</v>
          </cell>
          <cell r="CZ51">
            <v>8.8625489999999996</v>
          </cell>
          <cell r="DA51">
            <v>9.6832100000000008</v>
          </cell>
          <cell r="DB51">
            <v>9.6579180000000004</v>
          </cell>
          <cell r="DD51">
            <v>9.3796520000000001</v>
          </cell>
          <cell r="DE51">
            <v>5.9247050000000003</v>
          </cell>
          <cell r="DH51">
            <v>4286.484297686</v>
          </cell>
          <cell r="DI51">
            <v>18929.617895655996</v>
          </cell>
          <cell r="DJ51">
            <v>312.05248232399998</v>
          </cell>
          <cell r="DK51">
            <v>1005.9340583490001</v>
          </cell>
          <cell r="DL51">
            <v>350.335181358</v>
          </cell>
          <cell r="DM51">
            <v>1318.5885760830001</v>
          </cell>
          <cell r="DN51">
            <v>234.500003956</v>
          </cell>
          <cell r="DO51">
            <v>1044.4668481470001</v>
          </cell>
          <cell r="DP51">
            <v>126.992532846</v>
          </cell>
          <cell r="DQ51">
            <v>938.268204137</v>
          </cell>
          <cell r="DR51">
            <v>208.00236986600001</v>
          </cell>
          <cell r="DS51">
            <v>748.25879839600009</v>
          </cell>
          <cell r="DT51">
            <v>73.359667324</v>
          </cell>
          <cell r="DU51">
            <v>426.66461825100004</v>
          </cell>
          <cell r="DV51">
            <v>95.651544172000001</v>
          </cell>
          <cell r="DW51">
            <v>544.40423806300009</v>
          </cell>
          <cell r="DX51">
            <v>68.365564155000001</v>
          </cell>
          <cell r="DY51">
            <v>429.80169516000001</v>
          </cell>
          <cell r="DZ51">
            <v>35.728699558000002</v>
          </cell>
          <cell r="EA51">
            <v>124.25647937400001</v>
          </cell>
          <cell r="EB51">
            <v>74.086363393000013</v>
          </cell>
          <cell r="EC51">
            <v>503.82280660499998</v>
          </cell>
          <cell r="ED51">
            <v>131.81472537400001</v>
          </cell>
          <cell r="EE51">
            <v>491.90594380200002</v>
          </cell>
          <cell r="EF51">
            <v>23.315908</v>
          </cell>
          <cell r="EG51">
            <v>359.27607</v>
          </cell>
          <cell r="EH51">
            <v>26.888133146000001</v>
          </cell>
          <cell r="EI51">
            <v>159.95723444699999</v>
          </cell>
          <cell r="EJ51">
            <v>830.49302550100003</v>
          </cell>
          <cell r="EK51">
            <v>2324.8721046930004</v>
          </cell>
          <cell r="EL51">
            <v>42.391099118999996</v>
          </cell>
          <cell r="EM51">
            <v>216.61110587299999</v>
          </cell>
          <cell r="EN51">
            <v>6.7388709489999998</v>
          </cell>
          <cell r="EO51">
            <v>63.759825572000004</v>
          </cell>
          <cell r="EP51">
            <v>166.34629019800002</v>
          </cell>
          <cell r="EQ51">
            <v>163.44175108900001</v>
          </cell>
          <cell r="ER51">
            <v>59.847180786999999</v>
          </cell>
          <cell r="ES51">
            <v>494.98920386399999</v>
          </cell>
          <cell r="ET51">
            <v>242.579999509</v>
          </cell>
          <cell r="EU51">
            <v>1730.535195898</v>
          </cell>
          <cell r="EV51">
            <v>129.56139122100001</v>
          </cell>
          <cell r="EW51">
            <v>396.00561965200001</v>
          </cell>
          <cell r="EX51">
            <v>69.460300680000003</v>
          </cell>
          <cell r="EY51">
            <v>348.15171841700004</v>
          </cell>
        </row>
        <row r="52">
          <cell r="A52">
            <v>44805</v>
          </cell>
          <cell r="B52">
            <v>7.8241860000000001</v>
          </cell>
          <cell r="C52">
            <v>7.771865</v>
          </cell>
          <cell r="D52">
            <v>3.024416</v>
          </cell>
          <cell r="E52">
            <v>7.9568139999999996</v>
          </cell>
          <cell r="F52">
            <v>0</v>
          </cell>
          <cell r="G52">
            <v>19.311367000000001</v>
          </cell>
          <cell r="H52">
            <v>15.993105999999999</v>
          </cell>
          <cell r="J52">
            <v>6.5205029999999997</v>
          </cell>
          <cell r="K52">
            <v>8.1020900000000005</v>
          </cell>
          <cell r="L52">
            <v>0</v>
          </cell>
          <cell r="M52">
            <v>2.7123940000000002</v>
          </cell>
          <cell r="N52">
            <v>2.6800980000000001</v>
          </cell>
          <cell r="R52">
            <v>2.442669</v>
          </cell>
          <cell r="U52">
            <v>41.374617999999998</v>
          </cell>
          <cell r="V52">
            <v>28.091108999999999</v>
          </cell>
          <cell r="W52">
            <v>5.0188009999999998</v>
          </cell>
          <cell r="X52">
            <v>7.1382770000000004</v>
          </cell>
          <cell r="Y52">
            <v>8.4903670000000009</v>
          </cell>
          <cell r="Z52">
            <v>5.7137789999999997</v>
          </cell>
          <cell r="AB52">
            <v>6.1816440000000004</v>
          </cell>
          <cell r="AC52">
            <v>6.1854050000000003</v>
          </cell>
          <cell r="AD52">
            <v>6.6590480000000003</v>
          </cell>
          <cell r="AE52">
            <v>3.575501</v>
          </cell>
          <cell r="AF52">
            <v>2.8632499999999999</v>
          </cell>
          <cell r="AG52">
            <v>5.6871710000000002</v>
          </cell>
          <cell r="AH52">
            <v>0</v>
          </cell>
          <cell r="AI52">
            <v>6.10154</v>
          </cell>
          <cell r="AJ52">
            <v>4.9427070000000004</v>
          </cell>
          <cell r="AK52">
            <v>3.6758690000000001</v>
          </cell>
          <cell r="AL52">
            <v>17.951993000000002</v>
          </cell>
          <cell r="AM52">
            <v>7.9737809999999998</v>
          </cell>
          <cell r="AN52">
            <v>4.797593</v>
          </cell>
          <cell r="AO52">
            <v>8.2941590000000005</v>
          </cell>
          <cell r="AP52">
            <v>0</v>
          </cell>
          <cell r="AQ52">
            <v>7.3892009999999999</v>
          </cell>
          <cell r="AS52">
            <v>0</v>
          </cell>
          <cell r="AT52">
            <v>0</v>
          </cell>
          <cell r="AU52">
            <v>0</v>
          </cell>
          <cell r="AV52">
            <v>8.9901389999999992</v>
          </cell>
          <cell r="AW52">
            <v>9.9991540000000008</v>
          </cell>
          <cell r="AX52">
            <v>22.356309</v>
          </cell>
          <cell r="AY52">
            <v>15.574468</v>
          </cell>
          <cell r="AZ52">
            <v>15.834287</v>
          </cell>
          <cell r="BB52">
            <v>18.238603999999999</v>
          </cell>
          <cell r="BC52">
            <v>7.4557079999999996</v>
          </cell>
          <cell r="BD52">
            <v>4.7539499999999997</v>
          </cell>
          <cell r="BE52">
            <v>4.2927999999999997</v>
          </cell>
          <cell r="BF52">
            <v>1.7291609999999999</v>
          </cell>
          <cell r="BG52">
            <v>3.8431129999999998</v>
          </cell>
          <cell r="BH52">
            <v>9.3789250000000006</v>
          </cell>
          <cell r="BI52">
            <v>13.224081</v>
          </cell>
          <cell r="BJ52">
            <v>12.420655</v>
          </cell>
          <cell r="BL52">
            <v>3.8630490000000002</v>
          </cell>
          <cell r="BM52">
            <v>3.8987050000000001</v>
          </cell>
          <cell r="BN52">
            <v>6.9577239999999998</v>
          </cell>
          <cell r="BO52">
            <v>2.1251310000000001</v>
          </cell>
          <cell r="BP52">
            <v>1.9700230000000001</v>
          </cell>
          <cell r="BT52">
            <v>1.7887759999999999</v>
          </cell>
          <cell r="BW52">
            <v>29.799405</v>
          </cell>
          <cell r="BX52">
            <v>9.6791280000000004</v>
          </cell>
          <cell r="BY52">
            <v>4.7712599999999998</v>
          </cell>
          <cell r="BZ52">
            <v>4.9390650000000003</v>
          </cell>
          <cell r="CA52">
            <v>6.543113</v>
          </cell>
          <cell r="CB52">
            <v>3.415238</v>
          </cell>
          <cell r="CD52">
            <v>2.2063999999999999</v>
          </cell>
          <cell r="CE52">
            <v>2.2063999999999999</v>
          </cell>
          <cell r="CF52">
            <v>3.8057660000000002</v>
          </cell>
          <cell r="CG52">
            <v>2.050154</v>
          </cell>
          <cell r="CH52">
            <v>1.8312870000000001</v>
          </cell>
          <cell r="CI52">
            <v>3.6930540000000001</v>
          </cell>
          <cell r="CJ52">
            <v>1.532958</v>
          </cell>
          <cell r="CK52">
            <v>3.5287280000000001</v>
          </cell>
          <cell r="CL52">
            <v>3.538516</v>
          </cell>
          <cell r="CM52">
            <v>1.9552670000000001</v>
          </cell>
          <cell r="CN52">
            <v>5.6155530000000002</v>
          </cell>
          <cell r="CO52">
            <v>3.968944</v>
          </cell>
          <cell r="CP52">
            <v>2.0434760000000001</v>
          </cell>
          <cell r="CQ52">
            <v>4.8648020000000001</v>
          </cell>
          <cell r="CR52">
            <v>0</v>
          </cell>
          <cell r="CS52">
            <v>4.7628029999999999</v>
          </cell>
          <cell r="CU52">
            <v>0</v>
          </cell>
          <cell r="CV52">
            <v>0</v>
          </cell>
          <cell r="CW52">
            <v>0</v>
          </cell>
          <cell r="CX52">
            <v>7.2712320000000004</v>
          </cell>
          <cell r="CY52">
            <v>6.2164849999999996</v>
          </cell>
          <cell r="CZ52">
            <v>9.0097909999999999</v>
          </cell>
          <cell r="DA52">
            <v>9.0733779999999999</v>
          </cell>
          <cell r="DB52">
            <v>9.5299879999999995</v>
          </cell>
          <cell r="DD52">
            <v>9.1086150000000004</v>
          </cell>
          <cell r="DE52">
            <v>5.8414450000000002</v>
          </cell>
          <cell r="DH52">
            <v>5070.0313731459992</v>
          </cell>
          <cell r="DI52">
            <v>23441.647221873001</v>
          </cell>
          <cell r="DJ52">
            <v>348.80527519700001</v>
          </cell>
          <cell r="DK52">
            <v>1374.356500544</v>
          </cell>
          <cell r="DL52">
            <v>422.89880796800003</v>
          </cell>
          <cell r="DM52">
            <v>1722.8169621449999</v>
          </cell>
          <cell r="DN52">
            <v>194.00154203899999</v>
          </cell>
          <cell r="DO52">
            <v>1265.7877585489998</v>
          </cell>
          <cell r="DP52">
            <v>168.192340043</v>
          </cell>
          <cell r="DQ52">
            <v>1473.936776578</v>
          </cell>
          <cell r="DR52">
            <v>270.61007854900004</v>
          </cell>
          <cell r="DS52">
            <v>997.75390799199999</v>
          </cell>
          <cell r="DT52">
            <v>50.898939740000003</v>
          </cell>
          <cell r="DU52">
            <v>493.87492306799999</v>
          </cell>
          <cell r="DV52">
            <v>140.70762162300002</v>
          </cell>
          <cell r="DW52">
            <v>756.85276355300005</v>
          </cell>
          <cell r="DX52">
            <v>141.03648459600001</v>
          </cell>
          <cell r="DY52">
            <v>660.00815467500001</v>
          </cell>
          <cell r="DZ52">
            <v>16.700595720000003</v>
          </cell>
          <cell r="EA52">
            <v>79.643889090999991</v>
          </cell>
          <cell r="EB52">
            <v>69.327554931000009</v>
          </cell>
          <cell r="EC52">
            <v>599.16212349900002</v>
          </cell>
          <cell r="ED52">
            <v>124.100195692</v>
          </cell>
          <cell r="EE52">
            <v>605.07945683499997</v>
          </cell>
          <cell r="EF52">
            <v>20.057030999999998</v>
          </cell>
          <cell r="EG52">
            <v>268.45392800000002</v>
          </cell>
          <cell r="EH52">
            <v>32.439062448000001</v>
          </cell>
          <cell r="EI52">
            <v>275.24038651699999</v>
          </cell>
          <cell r="EJ52">
            <v>1046.413288939</v>
          </cell>
          <cell r="EK52">
            <v>2764.2532010800001</v>
          </cell>
          <cell r="EL52">
            <v>43.731206438000001</v>
          </cell>
          <cell r="EM52">
            <v>211.27398840500001</v>
          </cell>
          <cell r="EN52">
            <v>13.740800818</v>
          </cell>
          <cell r="EO52">
            <v>90.406643427999995</v>
          </cell>
          <cell r="EP52">
            <v>191.59912649900002</v>
          </cell>
          <cell r="EQ52">
            <v>173.42766072399999</v>
          </cell>
          <cell r="ER52">
            <v>50.791231832000001</v>
          </cell>
          <cell r="ES52">
            <v>517.73052841200001</v>
          </cell>
          <cell r="ET52">
            <v>292.11359759800001</v>
          </cell>
          <cell r="EU52">
            <v>2283.9412620970002</v>
          </cell>
          <cell r="EV52">
            <v>139.679738536</v>
          </cell>
          <cell r="EW52">
            <v>483.463504419</v>
          </cell>
          <cell r="EX52">
            <v>79.854185001999994</v>
          </cell>
          <cell r="EY52">
            <v>346.33026396200006</v>
          </cell>
        </row>
        <row r="53">
          <cell r="A53">
            <v>44774</v>
          </cell>
          <cell r="B53">
            <v>7.7582199999999997</v>
          </cell>
          <cell r="C53">
            <v>6.3657199999999996</v>
          </cell>
          <cell r="D53">
            <v>2.9433050000000001</v>
          </cell>
          <cell r="E53">
            <v>6.3173649999999997</v>
          </cell>
          <cell r="F53">
            <v>0</v>
          </cell>
          <cell r="G53">
            <v>18.320405999999998</v>
          </cell>
          <cell r="H53">
            <v>14.921110000000001</v>
          </cell>
          <cell r="J53">
            <v>5.2863059999999997</v>
          </cell>
          <cell r="K53">
            <v>0</v>
          </cell>
          <cell r="L53">
            <v>0</v>
          </cell>
          <cell r="M53">
            <v>2.781018</v>
          </cell>
          <cell r="N53">
            <v>2.8517459999999999</v>
          </cell>
          <cell r="R53">
            <v>2.536162</v>
          </cell>
          <cell r="U53">
            <v>47.429336999999997</v>
          </cell>
          <cell r="V53">
            <v>27.456458000000001</v>
          </cell>
          <cell r="W53">
            <v>5.8891980000000004</v>
          </cell>
          <cell r="X53">
            <v>7.2806829999999998</v>
          </cell>
          <cell r="Y53">
            <v>8.307226</v>
          </cell>
          <cell r="Z53">
            <v>5.6279250000000003</v>
          </cell>
          <cell r="AB53">
            <v>6.1475739999999996</v>
          </cell>
          <cell r="AC53">
            <v>6.1475739999999996</v>
          </cell>
          <cell r="AD53">
            <v>6.7995450000000002</v>
          </cell>
          <cell r="AE53">
            <v>3.7437969999999998</v>
          </cell>
          <cell r="AF53">
            <v>2.8641329999999998</v>
          </cell>
          <cell r="AG53">
            <v>5.7591919999999996</v>
          </cell>
          <cell r="AH53">
            <v>0</v>
          </cell>
          <cell r="AI53">
            <v>5.8523319999999996</v>
          </cell>
          <cell r="AJ53">
            <v>4.9427329999999996</v>
          </cell>
          <cell r="AK53">
            <v>3.5387740000000001</v>
          </cell>
          <cell r="AL53">
            <v>19.161138000000001</v>
          </cell>
          <cell r="AM53">
            <v>7.9248760000000003</v>
          </cell>
          <cell r="AN53">
            <v>5.2932030000000001</v>
          </cell>
          <cell r="AO53">
            <v>7.6505859999999997</v>
          </cell>
          <cell r="AP53">
            <v>0</v>
          </cell>
          <cell r="AQ53">
            <v>7.3624349999999996</v>
          </cell>
          <cell r="AS53">
            <v>0</v>
          </cell>
          <cell r="AT53">
            <v>0</v>
          </cell>
          <cell r="AU53">
            <v>0</v>
          </cell>
          <cell r="AV53">
            <v>9.6234830000000002</v>
          </cell>
          <cell r="AW53">
            <v>0</v>
          </cell>
          <cell r="AX53">
            <v>22.610786000000001</v>
          </cell>
          <cell r="AY53">
            <v>16.002417000000001</v>
          </cell>
          <cell r="AZ53">
            <v>15.659477000000001</v>
          </cell>
          <cell r="BB53">
            <v>16.628426000000001</v>
          </cell>
          <cell r="BC53">
            <v>8.3378180000000004</v>
          </cell>
          <cell r="BD53">
            <v>4.3962110000000001</v>
          </cell>
          <cell r="BE53">
            <v>4.0784690000000001</v>
          </cell>
          <cell r="BF53">
            <v>1.600698</v>
          </cell>
          <cell r="BG53">
            <v>3.6595</v>
          </cell>
          <cell r="BH53">
            <v>8.7729710000000001</v>
          </cell>
          <cell r="BI53">
            <v>11.765998</v>
          </cell>
          <cell r="BJ53">
            <v>11.305194</v>
          </cell>
          <cell r="BL53">
            <v>2.9545689999999998</v>
          </cell>
          <cell r="BM53">
            <v>3.7265969999999999</v>
          </cell>
          <cell r="BN53">
            <v>6.2190880000000002</v>
          </cell>
          <cell r="BO53">
            <v>1.750564</v>
          </cell>
          <cell r="BP53">
            <v>1.8318939999999999</v>
          </cell>
          <cell r="BT53">
            <v>1.511628</v>
          </cell>
          <cell r="BW53">
            <v>29.075911000000001</v>
          </cell>
          <cell r="BX53">
            <v>10.003617999999999</v>
          </cell>
          <cell r="BY53">
            <v>4.6436590000000004</v>
          </cell>
          <cell r="BZ53">
            <v>4.693943</v>
          </cell>
          <cell r="CA53">
            <v>5.6981830000000002</v>
          </cell>
          <cell r="CB53">
            <v>3.3346239999999998</v>
          </cell>
          <cell r="CD53">
            <v>2.3571780000000002</v>
          </cell>
          <cell r="CE53">
            <v>2.2964709999999999</v>
          </cell>
          <cell r="CF53">
            <v>3.9104549999999998</v>
          </cell>
          <cell r="CG53">
            <v>2.0539239999999999</v>
          </cell>
          <cell r="CH53">
            <v>1.761889</v>
          </cell>
          <cell r="CI53">
            <v>4.110519</v>
          </cell>
          <cell r="CJ53">
            <v>1.5362260000000001</v>
          </cell>
          <cell r="CK53">
            <v>2.9174660000000001</v>
          </cell>
          <cell r="CL53">
            <v>3.538516</v>
          </cell>
          <cell r="CM53">
            <v>1.959322</v>
          </cell>
          <cell r="CN53">
            <v>5.6132309999999999</v>
          </cell>
          <cell r="CO53">
            <v>4.0445169999999999</v>
          </cell>
          <cell r="CP53">
            <v>2.0381740000000002</v>
          </cell>
          <cell r="CQ53">
            <v>4.7236940000000001</v>
          </cell>
          <cell r="CR53">
            <v>0</v>
          </cell>
          <cell r="CS53">
            <v>4.8954279999999999</v>
          </cell>
          <cell r="CU53">
            <v>0</v>
          </cell>
          <cell r="CV53">
            <v>0</v>
          </cell>
          <cell r="CW53">
            <v>0</v>
          </cell>
          <cell r="CX53">
            <v>7.0703230000000001</v>
          </cell>
          <cell r="CY53">
            <v>6.1799780000000002</v>
          </cell>
          <cell r="CZ53">
            <v>9.0135159999999992</v>
          </cell>
          <cell r="DA53">
            <v>9.6417789999999997</v>
          </cell>
          <cell r="DB53">
            <v>9.5212690000000002</v>
          </cell>
          <cell r="DD53">
            <v>9.0671859999999995</v>
          </cell>
          <cell r="DE53">
            <v>5.7511510000000001</v>
          </cell>
          <cell r="DH53">
            <v>3798.2992031300005</v>
          </cell>
          <cell r="DI53">
            <v>18412.609873176003</v>
          </cell>
          <cell r="DJ53">
            <v>280.39282383900002</v>
          </cell>
          <cell r="DK53">
            <v>1360.3003874440001</v>
          </cell>
          <cell r="DL53">
            <v>399.64697699599998</v>
          </cell>
          <cell r="DM53">
            <v>1738.5731129310002</v>
          </cell>
          <cell r="DN53">
            <v>166.71084848200002</v>
          </cell>
          <cell r="DO53">
            <v>1185.6570044470002</v>
          </cell>
          <cell r="DP53">
            <v>207.829352258</v>
          </cell>
          <cell r="DQ53">
            <v>1398.745441799</v>
          </cell>
          <cell r="DR53">
            <v>273.45348147300001</v>
          </cell>
          <cell r="DS53">
            <v>893.15928809599995</v>
          </cell>
          <cell r="DT53">
            <v>24.843858302000001</v>
          </cell>
          <cell r="DU53">
            <v>291.86826260199996</v>
          </cell>
          <cell r="DV53">
            <v>101.10677921700001</v>
          </cell>
          <cell r="DW53">
            <v>633.37426895999999</v>
          </cell>
          <cell r="DX53">
            <v>132.195964796</v>
          </cell>
          <cell r="DY53">
            <v>597.23975638900004</v>
          </cell>
          <cell r="DZ53">
            <v>5.0746000000000002</v>
          </cell>
          <cell r="EA53">
            <v>30.980449257</v>
          </cell>
          <cell r="EB53">
            <v>54.290271273000002</v>
          </cell>
          <cell r="EC53">
            <v>350.603135925</v>
          </cell>
          <cell r="ED53">
            <v>66.427253347000004</v>
          </cell>
          <cell r="EE53">
            <v>353.21264241099999</v>
          </cell>
          <cell r="EF53">
            <v>8.129662999999999</v>
          </cell>
          <cell r="EG53">
            <v>126.988366</v>
          </cell>
          <cell r="EH53">
            <v>12.672068161</v>
          </cell>
          <cell r="EI53">
            <v>155.76630430099999</v>
          </cell>
          <cell r="EJ53">
            <v>735.23052094600007</v>
          </cell>
          <cell r="EK53">
            <v>2148.6073259929999</v>
          </cell>
          <cell r="EL53">
            <v>19.281455009000002</v>
          </cell>
          <cell r="EM53">
            <v>108.19903838500001</v>
          </cell>
          <cell r="EN53">
            <v>10.980736473</v>
          </cell>
          <cell r="EO53">
            <v>97.54250296699999</v>
          </cell>
          <cell r="EP53">
            <v>96.256976932000001</v>
          </cell>
          <cell r="EQ53">
            <v>126.03805553100001</v>
          </cell>
          <cell r="ER53">
            <v>20.270701698</v>
          </cell>
          <cell r="ES53">
            <v>195.393652989</v>
          </cell>
          <cell r="ET53">
            <v>211.401920254</v>
          </cell>
          <cell r="EU53">
            <v>1765.3437793550002</v>
          </cell>
          <cell r="EV53">
            <v>73.551691388000009</v>
          </cell>
          <cell r="EW53">
            <v>359.16723129500002</v>
          </cell>
          <cell r="EX53">
            <v>47.507878439000002</v>
          </cell>
          <cell r="EY53">
            <v>227.63511371100003</v>
          </cell>
        </row>
        <row r="54">
          <cell r="A54">
            <v>44743</v>
          </cell>
          <cell r="B54">
            <v>8.9214120000000001</v>
          </cell>
          <cell r="C54">
            <v>6.860862</v>
          </cell>
          <cell r="D54">
            <v>2.8012169999999998</v>
          </cell>
          <cell r="E54">
            <v>7.0419749999999999</v>
          </cell>
          <cell r="F54">
            <v>0</v>
          </cell>
          <cell r="G54">
            <v>17.50159</v>
          </cell>
          <cell r="H54">
            <v>14.944246</v>
          </cell>
          <cell r="J54">
            <v>5.4445350000000001</v>
          </cell>
          <cell r="K54">
            <v>0</v>
          </cell>
          <cell r="L54">
            <v>0</v>
          </cell>
          <cell r="M54">
            <v>2.6627360000000002</v>
          </cell>
          <cell r="N54">
            <v>2.703776</v>
          </cell>
          <cell r="R54">
            <v>2.2975300000000001</v>
          </cell>
          <cell r="U54">
            <v>0</v>
          </cell>
          <cell r="V54">
            <v>27.531738000000001</v>
          </cell>
          <cell r="W54">
            <v>5.2176039999999997</v>
          </cell>
          <cell r="X54">
            <v>7.4143309999999998</v>
          </cell>
          <cell r="Y54">
            <v>8.3145340000000001</v>
          </cell>
          <cell r="Z54">
            <v>5.650887</v>
          </cell>
          <cell r="AB54">
            <v>5.8955479999999998</v>
          </cell>
          <cell r="AC54">
            <v>5.757924</v>
          </cell>
          <cell r="AD54">
            <v>6.7100689999999998</v>
          </cell>
          <cell r="AE54">
            <v>3.859801</v>
          </cell>
          <cell r="AF54">
            <v>2.9175369999999998</v>
          </cell>
          <cell r="AG54">
            <v>5.8781090000000003</v>
          </cell>
          <cell r="AH54">
            <v>0</v>
          </cell>
          <cell r="AI54">
            <v>0</v>
          </cell>
          <cell r="AJ54">
            <v>4.9427329999999996</v>
          </cell>
          <cell r="AK54">
            <v>3.5228009999999998</v>
          </cell>
          <cell r="AL54">
            <v>18.878207</v>
          </cell>
          <cell r="AM54">
            <v>7.9344900000000003</v>
          </cell>
          <cell r="AN54">
            <v>5.3481019999999999</v>
          </cell>
          <cell r="AO54">
            <v>7.0477480000000003</v>
          </cell>
          <cell r="AP54">
            <v>0</v>
          </cell>
          <cell r="AQ54">
            <v>7.9173270000000002</v>
          </cell>
          <cell r="AS54">
            <v>0</v>
          </cell>
          <cell r="AT54">
            <v>0</v>
          </cell>
          <cell r="AU54">
            <v>0</v>
          </cell>
          <cell r="AV54">
            <v>9.7208769999999998</v>
          </cell>
          <cell r="AW54">
            <v>10.156000000000001</v>
          </cell>
          <cell r="AX54">
            <v>22.808595</v>
          </cell>
          <cell r="AY54">
            <v>15.658996999999999</v>
          </cell>
          <cell r="AZ54">
            <v>15.624890000000001</v>
          </cell>
          <cell r="BB54">
            <v>16.336762</v>
          </cell>
          <cell r="BC54">
            <v>0</v>
          </cell>
          <cell r="BD54">
            <v>4.2848329999999999</v>
          </cell>
          <cell r="BE54">
            <v>3.9331209999999999</v>
          </cell>
          <cell r="BF54">
            <v>1.6982900000000001</v>
          </cell>
          <cell r="BG54">
            <v>3.5991469999999999</v>
          </cell>
          <cell r="BH54">
            <v>9.9804119999999994</v>
          </cell>
          <cell r="BI54">
            <v>11.406401000000001</v>
          </cell>
          <cell r="BJ54">
            <v>11.999912999999999</v>
          </cell>
          <cell r="BL54">
            <v>2.8775469999999999</v>
          </cell>
          <cell r="BM54">
            <v>4.0529380000000002</v>
          </cell>
          <cell r="BN54">
            <v>6.8803070000000002</v>
          </cell>
          <cell r="BO54">
            <v>1.8620429999999999</v>
          </cell>
          <cell r="BP54">
            <v>1.7850440000000001</v>
          </cell>
          <cell r="BT54">
            <v>1.507935</v>
          </cell>
          <cell r="BW54">
            <v>27.668828999999999</v>
          </cell>
          <cell r="BX54">
            <v>9.6226610000000008</v>
          </cell>
          <cell r="BY54">
            <v>4.5407599999999997</v>
          </cell>
          <cell r="BZ54">
            <v>4.2772519999999998</v>
          </cell>
          <cell r="CA54">
            <v>5.3498190000000001</v>
          </cell>
          <cell r="CB54">
            <v>3.4790100000000002</v>
          </cell>
          <cell r="CD54">
            <v>2.6615929999999999</v>
          </cell>
          <cell r="CE54">
            <v>2.5212789999999998</v>
          </cell>
          <cell r="CF54">
            <v>4.0440569999999996</v>
          </cell>
          <cell r="CG54">
            <v>2.3223699999999998</v>
          </cell>
          <cell r="CH54">
            <v>1.718191</v>
          </cell>
          <cell r="CI54">
            <v>3.6332529999999998</v>
          </cell>
          <cell r="CJ54">
            <v>1.528178</v>
          </cell>
          <cell r="CK54">
            <v>2.9498609999999998</v>
          </cell>
          <cell r="CL54">
            <v>3.538516</v>
          </cell>
          <cell r="CM54">
            <v>1.9143410000000001</v>
          </cell>
          <cell r="CN54">
            <v>5.5826010000000004</v>
          </cell>
          <cell r="CO54">
            <v>4.1852340000000003</v>
          </cell>
          <cell r="CP54">
            <v>2.143405</v>
          </cell>
          <cell r="CQ54">
            <v>4.2810449999999998</v>
          </cell>
          <cell r="CR54">
            <v>7.9148310000000004</v>
          </cell>
          <cell r="CS54">
            <v>4.9886200000000001</v>
          </cell>
          <cell r="CU54">
            <v>0</v>
          </cell>
          <cell r="CV54">
            <v>0</v>
          </cell>
          <cell r="CW54">
            <v>0</v>
          </cell>
          <cell r="CX54">
            <v>7.8186439999999999</v>
          </cell>
          <cell r="CY54">
            <v>6.2352090000000002</v>
          </cell>
          <cell r="CZ54">
            <v>8.1524260000000002</v>
          </cell>
          <cell r="DA54">
            <v>9.5933220000000006</v>
          </cell>
          <cell r="DB54">
            <v>9.4814500000000006</v>
          </cell>
          <cell r="DD54">
            <v>9.0978890000000003</v>
          </cell>
          <cell r="DE54">
            <v>5.7511510000000001</v>
          </cell>
          <cell r="DH54">
            <v>3888.1901313469998</v>
          </cell>
          <cell r="DI54">
            <v>18285.214749752002</v>
          </cell>
          <cell r="DJ54">
            <v>371.22493469599999</v>
          </cell>
          <cell r="DK54">
            <v>1307.6006333280002</v>
          </cell>
          <cell r="DL54">
            <v>476.78874235500001</v>
          </cell>
          <cell r="DM54">
            <v>1728.4891681900001</v>
          </cell>
          <cell r="DN54">
            <v>189.854262713</v>
          </cell>
          <cell r="DO54">
            <v>1304.6544426579999</v>
          </cell>
          <cell r="DP54">
            <v>215.37431277900001</v>
          </cell>
          <cell r="DQ54">
            <v>1672.295800744</v>
          </cell>
          <cell r="DR54">
            <v>242.21765750100002</v>
          </cell>
          <cell r="DS54">
            <v>845.67324584900007</v>
          </cell>
          <cell r="DT54">
            <v>22.793629693</v>
          </cell>
          <cell r="DU54">
            <v>272.08415115700001</v>
          </cell>
          <cell r="DV54">
            <v>117.57481269</v>
          </cell>
          <cell r="DW54">
            <v>645.71174353499998</v>
          </cell>
          <cell r="DX54">
            <v>128.17354949899999</v>
          </cell>
          <cell r="DY54">
            <v>598.33964121600002</v>
          </cell>
          <cell r="DZ54">
            <v>5.47689</v>
          </cell>
          <cell r="EA54">
            <v>35.064690749</v>
          </cell>
          <cell r="EB54">
            <v>41.860273928000005</v>
          </cell>
          <cell r="EC54">
            <v>269.66164455400002</v>
          </cell>
          <cell r="ED54">
            <v>92.407336404000006</v>
          </cell>
          <cell r="EE54">
            <v>318.72824083700004</v>
          </cell>
          <cell r="EF54">
            <v>7.5323599999999997</v>
          </cell>
          <cell r="EG54">
            <v>119.85878</v>
          </cell>
          <cell r="EH54">
            <v>24.186927415</v>
          </cell>
          <cell r="EI54">
            <v>187.331428426</v>
          </cell>
          <cell r="EJ54">
            <v>692.87990198500006</v>
          </cell>
          <cell r="EK54">
            <v>1867.8919864670002</v>
          </cell>
          <cell r="EL54">
            <v>20.935387569</v>
          </cell>
          <cell r="EM54">
            <v>75.028463390000013</v>
          </cell>
          <cell r="EN54">
            <v>18.69386235</v>
          </cell>
          <cell r="EO54">
            <v>107.65452053300001</v>
          </cell>
          <cell r="EP54">
            <v>94.200882085000003</v>
          </cell>
          <cell r="EQ54">
            <v>127.47143285600001</v>
          </cell>
          <cell r="ER54">
            <v>21.701449994000001</v>
          </cell>
          <cell r="ES54">
            <v>139.92919723699998</v>
          </cell>
          <cell r="ET54">
            <v>212.59766994399999</v>
          </cell>
          <cell r="EU54">
            <v>1607.0225073070001</v>
          </cell>
          <cell r="EV54">
            <v>67.294780104000012</v>
          </cell>
          <cell r="EW54">
            <v>341.87358759100005</v>
          </cell>
          <cell r="EX54">
            <v>42.752536327000001</v>
          </cell>
          <cell r="EY54">
            <v>226.87290155000002</v>
          </cell>
        </row>
        <row r="55">
          <cell r="A55">
            <v>44713</v>
          </cell>
          <cell r="B55">
            <v>7.9847029999999997</v>
          </cell>
          <cell r="C55">
            <v>6.6670550000000004</v>
          </cell>
          <cell r="D55">
            <v>2.7660879999999999</v>
          </cell>
          <cell r="E55">
            <v>8.2615459999999992</v>
          </cell>
          <cell r="F55">
            <v>0</v>
          </cell>
          <cell r="G55">
            <v>15.437738</v>
          </cell>
          <cell r="H55">
            <v>16.986992999999998</v>
          </cell>
          <cell r="J55">
            <v>8.0983699999999992</v>
          </cell>
          <cell r="K55">
            <v>8.1183779999999999</v>
          </cell>
          <cell r="L55">
            <v>6.9524480000000004</v>
          </cell>
          <cell r="M55">
            <v>2.3123629999999999</v>
          </cell>
          <cell r="N55">
            <v>2.6259299999999999</v>
          </cell>
          <cell r="R55">
            <v>2.1950310000000002</v>
          </cell>
          <cell r="U55">
            <v>40.788531999999996</v>
          </cell>
          <cell r="V55">
            <v>27.813973000000001</v>
          </cell>
          <cell r="W55">
            <v>0</v>
          </cell>
          <cell r="X55">
            <v>7.9872969999999999</v>
          </cell>
          <cell r="Y55">
            <v>8.9132250000000006</v>
          </cell>
          <cell r="Z55">
            <v>5.9910810000000003</v>
          </cell>
          <cell r="AB55">
            <v>5.7927460000000002</v>
          </cell>
          <cell r="AC55">
            <v>5.8357720000000004</v>
          </cell>
          <cell r="AD55">
            <v>5.8828670000000001</v>
          </cell>
          <cell r="AE55">
            <v>4.2103109999999999</v>
          </cell>
          <cell r="AF55">
            <v>2.9418600000000001</v>
          </cell>
          <cell r="AG55">
            <v>5.8130470000000001</v>
          </cell>
          <cell r="AH55">
            <v>3.0719750000000001</v>
          </cell>
          <cell r="AI55">
            <v>0</v>
          </cell>
          <cell r="AJ55">
            <v>4.943511</v>
          </cell>
          <cell r="AK55">
            <v>3.3997950000000001</v>
          </cell>
          <cell r="AL55">
            <v>12.751535000000001</v>
          </cell>
          <cell r="AM55">
            <v>7.930714</v>
          </cell>
          <cell r="AN55">
            <v>5.510548</v>
          </cell>
          <cell r="AO55">
            <v>7.5986039999999999</v>
          </cell>
          <cell r="AP55">
            <v>9.6218219999999999</v>
          </cell>
          <cell r="AQ55">
            <v>8.5270460000000003</v>
          </cell>
          <cell r="AS55">
            <v>0</v>
          </cell>
          <cell r="AT55">
            <v>14.218686999999999</v>
          </cell>
          <cell r="AU55">
            <v>17.454250999999999</v>
          </cell>
          <cell r="AV55">
            <v>9.9319319999999998</v>
          </cell>
          <cell r="AW55">
            <v>10.234806000000001</v>
          </cell>
          <cell r="AX55">
            <v>21.511161000000001</v>
          </cell>
          <cell r="AY55">
            <v>16.601687999999999</v>
          </cell>
          <cell r="AZ55">
            <v>15.630141</v>
          </cell>
          <cell r="BB55">
            <v>18.880144999999999</v>
          </cell>
          <cell r="BC55">
            <v>0</v>
          </cell>
          <cell r="BD55">
            <v>3.9335399999999998</v>
          </cell>
          <cell r="BE55">
            <v>4.072457</v>
          </cell>
          <cell r="BF55">
            <v>1.670976</v>
          </cell>
          <cell r="BG55">
            <v>3.5708630000000001</v>
          </cell>
          <cell r="BH55">
            <v>8.4872460000000007</v>
          </cell>
          <cell r="BI55">
            <v>10.489684</v>
          </cell>
          <cell r="BJ55">
            <v>10.423798</v>
          </cell>
          <cell r="BL55">
            <v>4.1274579999999998</v>
          </cell>
          <cell r="BM55">
            <v>4.0515429999999997</v>
          </cell>
          <cell r="BN55">
            <v>6.8901009999999996</v>
          </cell>
          <cell r="BO55">
            <v>1.660944</v>
          </cell>
          <cell r="BP55">
            <v>1.72481</v>
          </cell>
          <cell r="BT55">
            <v>1.4479500000000001</v>
          </cell>
          <cell r="BW55">
            <v>26.547322000000001</v>
          </cell>
          <cell r="BX55">
            <v>9.4536160000000002</v>
          </cell>
          <cell r="BY55">
            <v>4.5602130000000001</v>
          </cell>
          <cell r="BZ55">
            <v>4.4149599999999998</v>
          </cell>
          <cell r="CA55">
            <v>5.1240300000000003</v>
          </cell>
          <cell r="CB55">
            <v>3.6121379999999998</v>
          </cell>
          <cell r="CD55">
            <v>2.954002</v>
          </cell>
          <cell r="CE55">
            <v>2.8836219999999999</v>
          </cell>
          <cell r="CF55">
            <v>4.4815880000000003</v>
          </cell>
          <cell r="CG55">
            <v>2.4554369999999999</v>
          </cell>
          <cell r="CH55">
            <v>1.7654570000000001</v>
          </cell>
          <cell r="CI55">
            <v>2.7471480000000001</v>
          </cell>
          <cell r="CJ55">
            <v>1.514467</v>
          </cell>
          <cell r="CK55">
            <v>3.1665350000000001</v>
          </cell>
          <cell r="CL55">
            <v>3.538516</v>
          </cell>
          <cell r="CM55">
            <v>1.893608</v>
          </cell>
          <cell r="CN55">
            <v>5.578665</v>
          </cell>
          <cell r="CO55">
            <v>4.6966279999999996</v>
          </cell>
          <cell r="CP55">
            <v>2.1614010000000001</v>
          </cell>
          <cell r="CQ55">
            <v>4.0756569999999996</v>
          </cell>
          <cell r="CR55">
            <v>7.6451659999999997</v>
          </cell>
          <cell r="CS55">
            <v>5.122331</v>
          </cell>
          <cell r="CU55">
            <v>19.209123999999999</v>
          </cell>
          <cell r="CV55">
            <v>8.3029329999999995</v>
          </cell>
          <cell r="CW55">
            <v>11.799771</v>
          </cell>
          <cell r="CX55">
            <v>5.4741299999999997</v>
          </cell>
          <cell r="CY55">
            <v>6.3289900000000001</v>
          </cell>
          <cell r="CZ55">
            <v>7.0663499999999999</v>
          </cell>
          <cell r="DA55">
            <v>9.3143429999999992</v>
          </cell>
          <cell r="DB55">
            <v>9.516985</v>
          </cell>
          <cell r="DD55">
            <v>9.1231910000000003</v>
          </cell>
          <cell r="DE55">
            <v>5.737622</v>
          </cell>
          <cell r="DH55">
            <v>5744.2805627529997</v>
          </cell>
          <cell r="DI55">
            <v>25990.655247126</v>
          </cell>
          <cell r="DJ55">
            <v>466.09607830200002</v>
          </cell>
          <cell r="DK55">
            <v>1891.3302028349999</v>
          </cell>
          <cell r="DL55">
            <v>700.77706220499999</v>
          </cell>
          <cell r="DM55">
            <v>2612.2434651839999</v>
          </cell>
          <cell r="DN55">
            <v>285.23170856000002</v>
          </cell>
          <cell r="DO55">
            <v>1946.324148533</v>
          </cell>
          <cell r="DP55">
            <v>243.91586264700001</v>
          </cell>
          <cell r="DQ55">
            <v>2280.616236287</v>
          </cell>
          <cell r="DR55">
            <v>365.74422755200004</v>
          </cell>
          <cell r="DS55">
            <v>1328.0185486830001</v>
          </cell>
          <cell r="DT55">
            <v>45.459167347000005</v>
          </cell>
          <cell r="DU55">
            <v>341.78061567099996</v>
          </cell>
          <cell r="DV55">
            <v>171.13239929100001</v>
          </cell>
          <cell r="DW55">
            <v>789.6920477540001</v>
          </cell>
          <cell r="DX55">
            <v>196.711251774</v>
          </cell>
          <cell r="DY55">
            <v>754.62907908099999</v>
          </cell>
          <cell r="DZ55">
            <v>11.755104600000001</v>
          </cell>
          <cell r="EA55">
            <v>60.367719081000004</v>
          </cell>
          <cell r="EB55">
            <v>81.915977116999997</v>
          </cell>
          <cell r="EC55">
            <v>457.58317786100002</v>
          </cell>
          <cell r="ED55">
            <v>144.86977484400001</v>
          </cell>
          <cell r="EE55">
            <v>561.83332506299996</v>
          </cell>
          <cell r="EF55">
            <v>12.513975</v>
          </cell>
          <cell r="EG55">
            <v>161.685778</v>
          </cell>
          <cell r="EH55">
            <v>36.375355296000002</v>
          </cell>
          <cell r="EI55">
            <v>312.42686814000001</v>
          </cell>
          <cell r="EJ55">
            <v>1155.6033581199999</v>
          </cell>
          <cell r="EK55">
            <v>2561.0696361329997</v>
          </cell>
          <cell r="EL55">
            <v>27.661034291</v>
          </cell>
          <cell r="EM55">
            <v>134.76540227300001</v>
          </cell>
          <cell r="EN55">
            <v>23.006073141000002</v>
          </cell>
          <cell r="EO55">
            <v>172.250816257</v>
          </cell>
          <cell r="EP55">
            <v>126.68930969600001</v>
          </cell>
          <cell r="EQ55">
            <v>178.24121128999997</v>
          </cell>
          <cell r="ER55">
            <v>42.562828506999999</v>
          </cell>
          <cell r="ES55">
            <v>217.933620179</v>
          </cell>
          <cell r="ET55">
            <v>257.97957893799997</v>
          </cell>
          <cell r="EU55">
            <v>2353.311762368</v>
          </cell>
          <cell r="EV55">
            <v>97.388574930999994</v>
          </cell>
          <cell r="EW55">
            <v>488.027052884</v>
          </cell>
          <cell r="EX55">
            <v>69.404456252000003</v>
          </cell>
          <cell r="EY55">
            <v>392.151545537</v>
          </cell>
        </row>
        <row r="56">
          <cell r="A56">
            <v>44682</v>
          </cell>
          <cell r="B56">
            <v>4.5554920000000001</v>
          </cell>
          <cell r="C56">
            <v>6.0737030000000001</v>
          </cell>
          <cell r="D56">
            <v>2.766219</v>
          </cell>
          <cell r="E56">
            <v>5.6796920000000002</v>
          </cell>
          <cell r="F56">
            <v>0</v>
          </cell>
          <cell r="G56">
            <v>10.920082000000001</v>
          </cell>
          <cell r="H56">
            <v>9.4837209999999992</v>
          </cell>
          <cell r="J56">
            <v>4.5108639999999998</v>
          </cell>
          <cell r="K56">
            <v>8.5288129999999995</v>
          </cell>
          <cell r="L56">
            <v>0</v>
          </cell>
          <cell r="M56">
            <v>2.693136</v>
          </cell>
          <cell r="N56">
            <v>3.4287589999999999</v>
          </cell>
          <cell r="R56">
            <v>2.5594960000000002</v>
          </cell>
          <cell r="U56">
            <v>36.982647</v>
          </cell>
          <cell r="V56">
            <v>28.998633999999999</v>
          </cell>
          <cell r="W56">
            <v>0</v>
          </cell>
          <cell r="X56">
            <v>6.4290570000000002</v>
          </cell>
          <cell r="Y56">
            <v>6.6168779999999998</v>
          </cell>
          <cell r="Z56">
            <v>6.0890940000000002</v>
          </cell>
          <cell r="AB56">
            <v>0</v>
          </cell>
          <cell r="AC56">
            <v>6.2148810000000001</v>
          </cell>
          <cell r="AD56">
            <v>5.7522489999999999</v>
          </cell>
          <cell r="AE56">
            <v>3.5949499999999999</v>
          </cell>
          <cell r="AF56">
            <v>2.726064</v>
          </cell>
          <cell r="AG56">
            <v>5.7315779999999998</v>
          </cell>
          <cell r="AH56">
            <v>3.083806</v>
          </cell>
          <cell r="AI56">
            <v>6.3626100000000001</v>
          </cell>
          <cell r="AJ56">
            <v>4.943511</v>
          </cell>
          <cell r="AK56">
            <v>3.590465</v>
          </cell>
          <cell r="AL56">
            <v>14.151631999999999</v>
          </cell>
          <cell r="AM56">
            <v>8.1832390000000004</v>
          </cell>
          <cell r="AN56">
            <v>4.7393679999999998</v>
          </cell>
          <cell r="AO56">
            <v>5.3467560000000001</v>
          </cell>
          <cell r="AP56">
            <v>9.9454589999999996</v>
          </cell>
          <cell r="AQ56">
            <v>5.3216580000000002</v>
          </cell>
          <cell r="AS56">
            <v>25.862721000000001</v>
          </cell>
          <cell r="AT56">
            <v>15.729048000000001</v>
          </cell>
          <cell r="AU56">
            <v>18.550896999999999</v>
          </cell>
          <cell r="AV56">
            <v>9.9</v>
          </cell>
          <cell r="AW56">
            <v>10.196146000000001</v>
          </cell>
          <cell r="AX56">
            <v>21.401838000000001</v>
          </cell>
          <cell r="AY56">
            <v>16.231733999999999</v>
          </cell>
          <cell r="AZ56">
            <v>15.838343</v>
          </cell>
          <cell r="BB56">
            <v>17.064198000000001</v>
          </cell>
          <cell r="BC56">
            <v>0</v>
          </cell>
          <cell r="BD56">
            <v>3.0276320000000001</v>
          </cell>
          <cell r="BE56">
            <v>4.0123540000000002</v>
          </cell>
          <cell r="BF56">
            <v>1.5875440000000001</v>
          </cell>
          <cell r="BG56">
            <v>3.8243230000000001</v>
          </cell>
          <cell r="BH56">
            <v>6.2357329999999997</v>
          </cell>
          <cell r="BI56">
            <v>9.2786439999999999</v>
          </cell>
          <cell r="BJ56">
            <v>8.742146</v>
          </cell>
          <cell r="BL56">
            <v>2.9642270000000002</v>
          </cell>
          <cell r="BM56">
            <v>3.8247070000000001</v>
          </cell>
          <cell r="BN56">
            <v>6.6036149999999996</v>
          </cell>
          <cell r="BO56">
            <v>1.78267</v>
          </cell>
          <cell r="BP56">
            <v>1.8170759999999999</v>
          </cell>
          <cell r="BT56">
            <v>1.452283</v>
          </cell>
          <cell r="BW56">
            <v>23.657817999999999</v>
          </cell>
          <cell r="BX56">
            <v>8.7356700000000007</v>
          </cell>
          <cell r="BY56">
            <v>4.6544189999999999</v>
          </cell>
          <cell r="BZ56">
            <v>4.0726490000000002</v>
          </cell>
          <cell r="CA56">
            <v>4.6170879999999999</v>
          </cell>
          <cell r="CB56">
            <v>3.8147000000000002</v>
          </cell>
          <cell r="CD56">
            <v>2.2960720000000001</v>
          </cell>
          <cell r="CE56">
            <v>2.4743140000000001</v>
          </cell>
          <cell r="CF56">
            <v>3.9141780000000002</v>
          </cell>
          <cell r="CG56">
            <v>1.7345029999999999</v>
          </cell>
          <cell r="CH56">
            <v>1.9706319999999999</v>
          </cell>
          <cell r="CI56">
            <v>2.6153059999999999</v>
          </cell>
          <cell r="CJ56">
            <v>1.4955689999999999</v>
          </cell>
          <cell r="CK56">
            <v>3.1555520000000001</v>
          </cell>
          <cell r="CL56">
            <v>3.538516</v>
          </cell>
          <cell r="CM56">
            <v>1.7095769999999999</v>
          </cell>
          <cell r="CN56">
            <v>5.578665</v>
          </cell>
          <cell r="CO56">
            <v>4.0033079999999996</v>
          </cell>
          <cell r="CP56">
            <v>1.529169</v>
          </cell>
          <cell r="CQ56">
            <v>4.1305750000000003</v>
          </cell>
          <cell r="CR56">
            <v>6.8315549999999998</v>
          </cell>
          <cell r="CS56">
            <v>3.0865619999999998</v>
          </cell>
          <cell r="CU56">
            <v>20.270282999999999</v>
          </cell>
          <cell r="CV56">
            <v>6.3542959999999997</v>
          </cell>
          <cell r="CW56">
            <v>10.712358999999999</v>
          </cell>
          <cell r="CX56">
            <v>5.5397270000000001</v>
          </cell>
          <cell r="CY56">
            <v>7.2741249999999997</v>
          </cell>
          <cell r="CZ56">
            <v>7.6919729999999999</v>
          </cell>
          <cell r="DA56">
            <v>8.4754649999999998</v>
          </cell>
          <cell r="DB56">
            <v>9.5155969999999996</v>
          </cell>
          <cell r="DD56">
            <v>9.0514899999999994</v>
          </cell>
          <cell r="DE56">
            <v>5.7511510000000001</v>
          </cell>
          <cell r="DH56">
            <v>5303.6070733659999</v>
          </cell>
          <cell r="DI56">
            <v>22044.769403972001</v>
          </cell>
          <cell r="DJ56">
            <v>435.85478541999998</v>
          </cell>
          <cell r="DK56">
            <v>1489.8344913649998</v>
          </cell>
          <cell r="DL56">
            <v>555.86120988300001</v>
          </cell>
          <cell r="DM56">
            <v>1889.6182035270001</v>
          </cell>
          <cell r="DN56">
            <v>286.09886218100002</v>
          </cell>
          <cell r="DO56">
            <v>1535.2649066470001</v>
          </cell>
          <cell r="DP56">
            <v>222.01056636300001</v>
          </cell>
          <cell r="DQ56">
            <v>1414.0341787509999</v>
          </cell>
          <cell r="DR56">
            <v>365.33801632499996</v>
          </cell>
          <cell r="DS56">
            <v>915.51659121199998</v>
          </cell>
          <cell r="DT56">
            <v>57.057141274000003</v>
          </cell>
          <cell r="DU56">
            <v>364.88410854900002</v>
          </cell>
          <cell r="DV56">
            <v>101.40279257</v>
          </cell>
          <cell r="DW56">
            <v>628.20245723000005</v>
          </cell>
          <cell r="DX56">
            <v>195.144410306</v>
          </cell>
          <cell r="DY56">
            <v>702.94077010399997</v>
          </cell>
          <cell r="DZ56">
            <v>17.139866357999999</v>
          </cell>
          <cell r="EA56">
            <v>72.844703590999998</v>
          </cell>
          <cell r="EB56">
            <v>88.206017939000006</v>
          </cell>
          <cell r="EC56">
            <v>378.84058834100006</v>
          </cell>
          <cell r="ED56">
            <v>154.15223587200001</v>
          </cell>
          <cell r="EE56">
            <v>434.29407134999997</v>
          </cell>
          <cell r="EF56">
            <v>7.8845900000000002</v>
          </cell>
          <cell r="EG56">
            <v>113.725685</v>
          </cell>
          <cell r="EH56">
            <v>36.150455130000005</v>
          </cell>
          <cell r="EI56">
            <v>263.01520085999999</v>
          </cell>
          <cell r="EJ56">
            <v>977.55646098400007</v>
          </cell>
          <cell r="EK56">
            <v>2358.1767729310004</v>
          </cell>
          <cell r="EL56">
            <v>25.155288874000004</v>
          </cell>
          <cell r="EM56">
            <v>131.051675948</v>
          </cell>
          <cell r="EN56">
            <v>29.266330417000002</v>
          </cell>
          <cell r="EO56">
            <v>149.55887664900001</v>
          </cell>
          <cell r="EP56">
            <v>113.53255089299999</v>
          </cell>
          <cell r="EQ56">
            <v>164.063726199</v>
          </cell>
          <cell r="ER56">
            <v>49.535868102999999</v>
          </cell>
          <cell r="ES56">
            <v>230.75720307399999</v>
          </cell>
          <cell r="ET56">
            <v>215.7908922</v>
          </cell>
          <cell r="EU56">
            <v>1860.611415929</v>
          </cell>
          <cell r="EV56">
            <v>83.658484702999999</v>
          </cell>
          <cell r="EW56">
            <v>419.70074114499999</v>
          </cell>
          <cell r="EX56">
            <v>88.344909279000007</v>
          </cell>
          <cell r="EY56">
            <v>389.713733058</v>
          </cell>
        </row>
        <row r="57">
          <cell r="A57">
            <v>44652</v>
          </cell>
          <cell r="B57">
            <v>4.3538730000000001</v>
          </cell>
          <cell r="C57">
            <v>5.7157939999999998</v>
          </cell>
          <cell r="D57">
            <v>1.9438059999999999</v>
          </cell>
          <cell r="E57">
            <v>5.1957310000000003</v>
          </cell>
          <cell r="F57">
            <v>0</v>
          </cell>
          <cell r="G57">
            <v>11.232499000000001</v>
          </cell>
          <cell r="H57">
            <v>8.0167889999999993</v>
          </cell>
          <cell r="J57">
            <v>4.5139670000000001</v>
          </cell>
          <cell r="K57">
            <v>8.6</v>
          </cell>
          <cell r="L57">
            <v>0</v>
          </cell>
          <cell r="M57">
            <v>2.8911349999999998</v>
          </cell>
          <cell r="N57">
            <v>2.307836</v>
          </cell>
          <cell r="R57">
            <v>2.7416710000000002</v>
          </cell>
          <cell r="U57">
            <v>39.028492999999997</v>
          </cell>
          <cell r="V57">
            <v>26.177434000000002</v>
          </cell>
          <cell r="W57">
            <v>0</v>
          </cell>
          <cell r="X57">
            <v>5.1551119999999999</v>
          </cell>
          <cell r="Y57">
            <v>4.5540000000000003</v>
          </cell>
          <cell r="Z57">
            <v>5.5645179999999996</v>
          </cell>
          <cell r="AB57">
            <v>0</v>
          </cell>
          <cell r="AC57">
            <v>0</v>
          </cell>
          <cell r="AD57">
            <v>5.3780039999999998</v>
          </cell>
          <cell r="AE57">
            <v>3.6651280000000002</v>
          </cell>
          <cell r="AF57">
            <v>2.6393659999999999</v>
          </cell>
          <cell r="AG57">
            <v>5.7702679999999997</v>
          </cell>
          <cell r="AH57">
            <v>3.0848300000000002</v>
          </cell>
          <cell r="AI57">
            <v>6.903632</v>
          </cell>
          <cell r="AJ57">
            <v>4.9427070000000004</v>
          </cell>
          <cell r="AK57">
            <v>3.559186</v>
          </cell>
          <cell r="AL57">
            <v>14.660021</v>
          </cell>
          <cell r="AM57">
            <v>8.0464680000000008</v>
          </cell>
          <cell r="AN57">
            <v>4.7886899999999999</v>
          </cell>
          <cell r="AO57">
            <v>3.7884609999999999</v>
          </cell>
          <cell r="AP57">
            <v>0</v>
          </cell>
          <cell r="AQ57">
            <v>4.6663639999999997</v>
          </cell>
          <cell r="AS57">
            <v>0</v>
          </cell>
          <cell r="AT57">
            <v>17.269784999999999</v>
          </cell>
          <cell r="AU57">
            <v>18.751809000000002</v>
          </cell>
          <cell r="AV57">
            <v>9.9</v>
          </cell>
          <cell r="AW57">
            <v>8.9404330000000005</v>
          </cell>
          <cell r="AX57">
            <v>21.785722</v>
          </cell>
          <cell r="AY57">
            <v>16.869195999999999</v>
          </cell>
          <cell r="AZ57">
            <v>15.681951</v>
          </cell>
          <cell r="BB57">
            <v>18.123486</v>
          </cell>
          <cell r="BC57">
            <v>7.3759009999999998</v>
          </cell>
          <cell r="BD57">
            <v>2.6124649999999998</v>
          </cell>
          <cell r="BE57">
            <v>3.942704</v>
          </cell>
          <cell r="BF57">
            <v>1.217908</v>
          </cell>
          <cell r="BG57">
            <v>4.0287249999999997</v>
          </cell>
          <cell r="BH57">
            <v>5.8670929999999997</v>
          </cell>
          <cell r="BI57">
            <v>8.7646750000000004</v>
          </cell>
          <cell r="BJ57">
            <v>7.5142509999999998</v>
          </cell>
          <cell r="BL57">
            <v>3.1938309999999999</v>
          </cell>
          <cell r="BM57">
            <v>4.484775</v>
          </cell>
          <cell r="BN57">
            <v>5.568505</v>
          </cell>
          <cell r="BO57">
            <v>2.1218650000000001</v>
          </cell>
          <cell r="BP57">
            <v>1.3244800000000001</v>
          </cell>
          <cell r="BT57">
            <v>1.9199539999999999</v>
          </cell>
          <cell r="BW57">
            <v>22.641694999999999</v>
          </cell>
          <cell r="BX57">
            <v>8.6181140000000003</v>
          </cell>
          <cell r="BY57">
            <v>4.5435210000000001</v>
          </cell>
          <cell r="BZ57">
            <v>2.7512840000000001</v>
          </cell>
          <cell r="CA57">
            <v>2.8997959999999998</v>
          </cell>
          <cell r="CB57">
            <v>3.3993370000000001</v>
          </cell>
          <cell r="CD57">
            <v>1.99682</v>
          </cell>
          <cell r="CE57">
            <v>1.967252</v>
          </cell>
          <cell r="CF57">
            <v>3.3208389999999999</v>
          </cell>
          <cell r="CG57">
            <v>1.969689</v>
          </cell>
          <cell r="CH57">
            <v>1.374716</v>
          </cell>
          <cell r="CI57">
            <v>2.5794299999999999</v>
          </cell>
          <cell r="CJ57">
            <v>1.3585560000000001</v>
          </cell>
          <cell r="CK57">
            <v>3.138036</v>
          </cell>
          <cell r="CL57">
            <v>3.5302479999999998</v>
          </cell>
          <cell r="CM57">
            <v>1.8586469999999999</v>
          </cell>
          <cell r="CN57">
            <v>5.578665</v>
          </cell>
          <cell r="CO57">
            <v>4.3076749999999997</v>
          </cell>
          <cell r="CP57">
            <v>1.920855</v>
          </cell>
          <cell r="CQ57">
            <v>2.962332</v>
          </cell>
          <cell r="CR57">
            <v>8.6215960000000003</v>
          </cell>
          <cell r="CS57">
            <v>2.3018149999999999</v>
          </cell>
          <cell r="CU57">
            <v>20.622164000000001</v>
          </cell>
          <cell r="CV57">
            <v>8.0725660000000001</v>
          </cell>
          <cell r="CW57">
            <v>12.128558</v>
          </cell>
          <cell r="CX57">
            <v>5.4785079999999997</v>
          </cell>
          <cell r="CY57">
            <v>7.3923800000000002</v>
          </cell>
          <cell r="CZ57">
            <v>8.4903499999999994</v>
          </cell>
          <cell r="DA57">
            <v>9.0504390000000008</v>
          </cell>
          <cell r="DB57">
            <v>9.5105649999999997</v>
          </cell>
          <cell r="DD57">
            <v>9.0910019999999996</v>
          </cell>
          <cell r="DE57">
            <v>5.7425160000000002</v>
          </cell>
          <cell r="DH57">
            <v>5379.9446914199998</v>
          </cell>
          <cell r="DI57">
            <v>21358.423312529001</v>
          </cell>
          <cell r="DJ57">
            <v>376.044301158</v>
          </cell>
          <cell r="DK57">
            <v>1393.7388623200002</v>
          </cell>
          <cell r="DL57">
            <v>505.31541987400004</v>
          </cell>
          <cell r="DM57">
            <v>1645.118902508</v>
          </cell>
          <cell r="DN57">
            <v>258.21848618899998</v>
          </cell>
          <cell r="DO57">
            <v>1388.288987828</v>
          </cell>
          <cell r="DP57">
            <v>188.70885728799999</v>
          </cell>
          <cell r="DQ57">
            <v>1023.3273775140001</v>
          </cell>
          <cell r="DR57">
            <v>354.156427409</v>
          </cell>
          <cell r="DS57">
            <v>829.04335314799994</v>
          </cell>
          <cell r="DT57">
            <v>82.787073593000002</v>
          </cell>
          <cell r="DU57">
            <v>492.13502212600002</v>
          </cell>
          <cell r="DV57">
            <v>120.258845944</v>
          </cell>
          <cell r="DW57">
            <v>506.54470530600003</v>
          </cell>
          <cell r="DX57">
            <v>174.66414882500001</v>
          </cell>
          <cell r="DY57">
            <v>667.29123464399993</v>
          </cell>
          <cell r="DZ57">
            <v>29.298818897999997</v>
          </cell>
          <cell r="EA57">
            <v>137.62602747100001</v>
          </cell>
          <cell r="EB57">
            <v>141.408411704</v>
          </cell>
          <cell r="EC57">
            <v>659.22601981299999</v>
          </cell>
          <cell r="ED57">
            <v>244.185971381</v>
          </cell>
          <cell r="EE57">
            <v>511.33506587800002</v>
          </cell>
          <cell r="EF57">
            <v>3.593518</v>
          </cell>
          <cell r="EG57">
            <v>131.43311199999999</v>
          </cell>
          <cell r="EH57">
            <v>31.769380237000004</v>
          </cell>
          <cell r="EI57">
            <v>244.408049006</v>
          </cell>
          <cell r="EJ57">
            <v>1034.939972464</v>
          </cell>
          <cell r="EK57">
            <v>2291.9498409590001</v>
          </cell>
          <cell r="EL57">
            <v>35.602893545999997</v>
          </cell>
          <cell r="EM57">
            <v>187.007271194</v>
          </cell>
          <cell r="EN57">
            <v>18.426590496000003</v>
          </cell>
          <cell r="EO57">
            <v>154.23696955700001</v>
          </cell>
          <cell r="EP57">
            <v>135.78055592999999</v>
          </cell>
          <cell r="EQ57">
            <v>182.37421242400001</v>
          </cell>
          <cell r="ER57">
            <v>56.841954301999998</v>
          </cell>
          <cell r="ES57">
            <v>336.559475195</v>
          </cell>
          <cell r="ET57">
            <v>203.92968643100002</v>
          </cell>
          <cell r="EU57">
            <v>1966.8729757970002</v>
          </cell>
          <cell r="EV57">
            <v>91.365480007000002</v>
          </cell>
          <cell r="EW57">
            <v>443.64580406100004</v>
          </cell>
          <cell r="EX57">
            <v>123.20002133600001</v>
          </cell>
          <cell r="EY57">
            <v>478.61635475200001</v>
          </cell>
        </row>
        <row r="58">
          <cell r="A58">
            <v>44621</v>
          </cell>
          <cell r="B58">
            <v>4.357494</v>
          </cell>
          <cell r="C58">
            <v>4.8419949999999998</v>
          </cell>
          <cell r="D58">
            <v>1.575359</v>
          </cell>
          <cell r="E58">
            <v>4.5779069999999997</v>
          </cell>
          <cell r="F58">
            <v>0</v>
          </cell>
          <cell r="G58">
            <v>11.366097</v>
          </cell>
          <cell r="H58">
            <v>7.2487729999999999</v>
          </cell>
          <cell r="J58">
            <v>4.154649</v>
          </cell>
          <cell r="K58">
            <v>8.5940790000000007</v>
          </cell>
          <cell r="L58">
            <v>0</v>
          </cell>
          <cell r="M58">
            <v>2.961722</v>
          </cell>
          <cell r="N58">
            <v>1.9545269999999999</v>
          </cell>
          <cell r="R58">
            <v>2.8168319999999998</v>
          </cell>
          <cell r="U58">
            <v>39.911971000000001</v>
          </cell>
          <cell r="V58">
            <v>20.249154000000001</v>
          </cell>
          <cell r="W58">
            <v>4.6569570000000002</v>
          </cell>
          <cell r="X58">
            <v>5.0883190000000003</v>
          </cell>
          <cell r="Y58">
            <v>4.3250999999999999</v>
          </cell>
          <cell r="Z58">
            <v>5.6932809999999998</v>
          </cell>
          <cell r="AB58">
            <v>0</v>
          </cell>
          <cell r="AC58">
            <v>4.3640980000000003</v>
          </cell>
          <cell r="AD58">
            <v>5.1990679999999996</v>
          </cell>
          <cell r="AE58">
            <v>3.5363790000000002</v>
          </cell>
          <cell r="AF58">
            <v>1.8785860000000001</v>
          </cell>
          <cell r="AG58">
            <v>5.4571290000000001</v>
          </cell>
          <cell r="AH58">
            <v>3.0624180000000001</v>
          </cell>
          <cell r="AI58">
            <v>6.9042300000000001</v>
          </cell>
          <cell r="AJ58">
            <v>4.9427329999999996</v>
          </cell>
          <cell r="AK58">
            <v>2.6978629999999999</v>
          </cell>
          <cell r="AL58">
            <v>14.737721000000001</v>
          </cell>
          <cell r="AM58">
            <v>7.3062810000000002</v>
          </cell>
          <cell r="AN58">
            <v>4.9000000000000004</v>
          </cell>
          <cell r="AO58">
            <v>4.0668540000000002</v>
          </cell>
          <cell r="AP58">
            <v>0</v>
          </cell>
          <cell r="AQ58">
            <v>4.4796189999999996</v>
          </cell>
          <cell r="AS58">
            <v>0</v>
          </cell>
          <cell r="AT58">
            <v>17.891348000000001</v>
          </cell>
          <cell r="AU58">
            <v>19.689395000000001</v>
          </cell>
          <cell r="AV58">
            <v>9.9</v>
          </cell>
          <cell r="AW58">
            <v>7.8191879999999996</v>
          </cell>
          <cell r="AX58">
            <v>20.481120000000001</v>
          </cell>
          <cell r="AY58">
            <v>15.162989</v>
          </cell>
          <cell r="AZ58">
            <v>15.624890000000001</v>
          </cell>
          <cell r="BB58">
            <v>16.957962999999999</v>
          </cell>
          <cell r="BC58">
            <v>7.1204039999999997</v>
          </cell>
          <cell r="BD58">
            <v>2.7068469999999998</v>
          </cell>
          <cell r="BE58">
            <v>3.7050130000000001</v>
          </cell>
          <cell r="BF58">
            <v>1.266947</v>
          </cell>
          <cell r="BG58">
            <v>3.5781459999999998</v>
          </cell>
          <cell r="BH58">
            <v>4.8925859999999997</v>
          </cell>
          <cell r="BI58">
            <v>6.5774910000000002</v>
          </cell>
          <cell r="BJ58">
            <v>6.2903960000000003</v>
          </cell>
          <cell r="BL58">
            <v>2.5953539999999999</v>
          </cell>
          <cell r="BM58">
            <v>4.2577309999999997</v>
          </cell>
          <cell r="BN58">
            <v>4.9974509999999999</v>
          </cell>
          <cell r="BO58">
            <v>2.1508129999999999</v>
          </cell>
          <cell r="BP58">
            <v>1.1022179999999999</v>
          </cell>
          <cell r="BT58">
            <v>2.027501</v>
          </cell>
          <cell r="BW58">
            <v>22.858367999999999</v>
          </cell>
          <cell r="BX58">
            <v>7.7183229999999998</v>
          </cell>
          <cell r="BY58">
            <v>3.8481559999999999</v>
          </cell>
          <cell r="BZ58">
            <v>2.5732599999999999</v>
          </cell>
          <cell r="CA58">
            <v>2.7479260000000001</v>
          </cell>
          <cell r="CB58">
            <v>3.113559</v>
          </cell>
          <cell r="CD58">
            <v>1.9661979999999999</v>
          </cell>
          <cell r="CE58">
            <v>1.8963449999999999</v>
          </cell>
          <cell r="CF58">
            <v>3.322438</v>
          </cell>
          <cell r="CG58">
            <v>1.9442900000000001</v>
          </cell>
          <cell r="CH58">
            <v>1.113958</v>
          </cell>
          <cell r="CI58">
            <v>2.5794890000000001</v>
          </cell>
          <cell r="CJ58">
            <v>1.4468540000000001</v>
          </cell>
          <cell r="CK58">
            <v>3.3691230000000001</v>
          </cell>
          <cell r="CL58">
            <v>3.5228100000000002</v>
          </cell>
          <cell r="CM58">
            <v>1.3282860000000001</v>
          </cell>
          <cell r="CN58">
            <v>5.578665</v>
          </cell>
          <cell r="CO58">
            <v>4.1500880000000002</v>
          </cell>
          <cell r="CP58">
            <v>2.1170979999999999</v>
          </cell>
          <cell r="CQ58">
            <v>3.0577909999999999</v>
          </cell>
          <cell r="CR58">
            <v>7.7177829999999998</v>
          </cell>
          <cell r="CS58">
            <v>2.4493550000000002</v>
          </cell>
          <cell r="CU58">
            <v>0</v>
          </cell>
          <cell r="CV58">
            <v>8.5657219999999992</v>
          </cell>
          <cell r="CW58">
            <v>10.326324</v>
          </cell>
          <cell r="CX58">
            <v>5.4961330000000004</v>
          </cell>
          <cell r="CY58">
            <v>5.6719099999999996</v>
          </cell>
          <cell r="CZ58">
            <v>7.4982069999999998</v>
          </cell>
          <cell r="DA58">
            <v>9.1013719999999996</v>
          </cell>
          <cell r="DB58">
            <v>9.527018</v>
          </cell>
          <cell r="DD58">
            <v>9.084797</v>
          </cell>
          <cell r="DE58">
            <v>5.7347359999999998</v>
          </cell>
          <cell r="DH58">
            <v>6793.2200657849999</v>
          </cell>
          <cell r="DI58">
            <v>26516.677081265996</v>
          </cell>
          <cell r="DJ58">
            <v>488.73197066</v>
          </cell>
          <cell r="DK58">
            <v>1789.737382194</v>
          </cell>
          <cell r="DL58">
            <v>633.39413351500002</v>
          </cell>
          <cell r="DM58">
            <v>1841.2948469620001</v>
          </cell>
          <cell r="DN58">
            <v>351.35106053800001</v>
          </cell>
          <cell r="DO58">
            <v>1488.9965074400002</v>
          </cell>
          <cell r="DP58">
            <v>263.08437996700002</v>
          </cell>
          <cell r="DQ58">
            <v>936.56939208899996</v>
          </cell>
          <cell r="DR58">
            <v>490.36147675300003</v>
          </cell>
          <cell r="DS58">
            <v>1071.774052519</v>
          </cell>
          <cell r="DT58">
            <v>133.32462996500001</v>
          </cell>
          <cell r="DU58">
            <v>767.64754266299997</v>
          </cell>
          <cell r="DV58">
            <v>167.15713251100001</v>
          </cell>
          <cell r="DW58">
            <v>902.16896061700004</v>
          </cell>
          <cell r="DX58">
            <v>130.413172382</v>
          </cell>
          <cell r="DY58">
            <v>593.66997583500006</v>
          </cell>
          <cell r="DZ58">
            <v>55.826516132000009</v>
          </cell>
          <cell r="EA58">
            <v>243.82492557399999</v>
          </cell>
          <cell r="EB58">
            <v>172.91047225399998</v>
          </cell>
          <cell r="EC58">
            <v>897.62665294500005</v>
          </cell>
          <cell r="ED58">
            <v>322.16920678100001</v>
          </cell>
          <cell r="EE58">
            <v>755.49637164000001</v>
          </cell>
          <cell r="EF58">
            <v>21.244868999999998</v>
          </cell>
          <cell r="EG58">
            <v>161.73793400000002</v>
          </cell>
          <cell r="EH58">
            <v>51.252520237999995</v>
          </cell>
          <cell r="EI58">
            <v>377.46119640400002</v>
          </cell>
          <cell r="EJ58">
            <v>1416.494206821</v>
          </cell>
          <cell r="EK58">
            <v>3065.6749757039997</v>
          </cell>
          <cell r="EL58">
            <v>57.232079849000002</v>
          </cell>
          <cell r="EM58">
            <v>296.69768558300001</v>
          </cell>
          <cell r="EN58">
            <v>17.529222885999999</v>
          </cell>
          <cell r="EO58">
            <v>129.65522049500001</v>
          </cell>
          <cell r="EP58">
            <v>228.83286291000002</v>
          </cell>
          <cell r="EQ58">
            <v>253.12496012700001</v>
          </cell>
          <cell r="ER58">
            <v>73.403180426999995</v>
          </cell>
          <cell r="ES58">
            <v>508.95693577100002</v>
          </cell>
          <cell r="ET58">
            <v>236.706510667</v>
          </cell>
          <cell r="EU58">
            <v>2457.7256574490002</v>
          </cell>
          <cell r="EV58">
            <v>132.71025899199998</v>
          </cell>
          <cell r="EW58">
            <v>586.72138842100003</v>
          </cell>
          <cell r="EX58">
            <v>173.41427588900001</v>
          </cell>
          <cell r="EY58">
            <v>732.34442149200004</v>
          </cell>
        </row>
        <row r="59">
          <cell r="A59">
            <v>44593</v>
          </cell>
          <cell r="B59">
            <v>4.2738339999999999</v>
          </cell>
          <cell r="C59">
            <v>4.3154110000000001</v>
          </cell>
          <cell r="D59">
            <v>1.690064</v>
          </cell>
          <cell r="E59">
            <v>4.2309679999999998</v>
          </cell>
          <cell r="F59">
            <v>0</v>
          </cell>
          <cell r="G59">
            <v>11.758063</v>
          </cell>
          <cell r="H59">
            <v>7.2328729999999997</v>
          </cell>
          <cell r="J59">
            <v>4.5784279999999997</v>
          </cell>
          <cell r="K59">
            <v>8.0364159999999991</v>
          </cell>
          <cell r="L59">
            <v>7.5670359999999999</v>
          </cell>
          <cell r="M59">
            <v>0</v>
          </cell>
          <cell r="N59">
            <v>2.1218859999999999</v>
          </cell>
          <cell r="R59">
            <v>2.5529890000000002</v>
          </cell>
          <cell r="U59">
            <v>37.900236999999997</v>
          </cell>
          <cell r="V59">
            <v>18.48451</v>
          </cell>
          <cell r="W59">
            <v>4.7390639999999999</v>
          </cell>
          <cell r="X59">
            <v>4.9154739999999997</v>
          </cell>
          <cell r="Y59">
            <v>4.5091780000000004</v>
          </cell>
          <cell r="Z59">
            <v>5.6621579999999998</v>
          </cell>
          <cell r="AB59">
            <v>0</v>
          </cell>
          <cell r="AC59">
            <v>4.583367</v>
          </cell>
          <cell r="AD59">
            <v>5.4386140000000003</v>
          </cell>
          <cell r="AE59">
            <v>3.122369</v>
          </cell>
          <cell r="AF59">
            <v>1.803647</v>
          </cell>
          <cell r="AG59">
            <v>5.558954</v>
          </cell>
          <cell r="AH59">
            <v>2.8915169999999999</v>
          </cell>
          <cell r="AI59">
            <v>7.0255970000000003</v>
          </cell>
          <cell r="AJ59">
            <v>4.9426509999999997</v>
          </cell>
          <cell r="AK59">
            <v>2.47662</v>
          </cell>
          <cell r="AL59">
            <v>14.887294000000001</v>
          </cell>
          <cell r="AM59">
            <v>6.9168500000000002</v>
          </cell>
          <cell r="AN59">
            <v>4.9000000000000004</v>
          </cell>
          <cell r="AO59">
            <v>4.2850630000000001</v>
          </cell>
          <cell r="AP59">
            <v>0</v>
          </cell>
          <cell r="AQ59">
            <v>3.7536170000000002</v>
          </cell>
          <cell r="AS59">
            <v>0</v>
          </cell>
          <cell r="AT59">
            <v>20.057112</v>
          </cell>
          <cell r="AU59">
            <v>0</v>
          </cell>
          <cell r="AV59">
            <v>9.5326280000000008</v>
          </cell>
          <cell r="AW59">
            <v>6.6004339999999999</v>
          </cell>
          <cell r="AX59">
            <v>13.372216</v>
          </cell>
          <cell r="AY59">
            <v>16.505998999999999</v>
          </cell>
          <cell r="AZ59">
            <v>15.624338</v>
          </cell>
          <cell r="BB59">
            <v>16.640488000000001</v>
          </cell>
          <cell r="BC59">
            <v>7.117934</v>
          </cell>
          <cell r="BD59">
            <v>3.1194139999999999</v>
          </cell>
          <cell r="BE59">
            <v>3.232262</v>
          </cell>
          <cell r="BF59">
            <v>1.286626</v>
          </cell>
          <cell r="BG59">
            <v>2.9424079999999999</v>
          </cell>
          <cell r="BH59">
            <v>5.0720520000000002</v>
          </cell>
          <cell r="BI59">
            <v>7.0638880000000004</v>
          </cell>
          <cell r="BJ59">
            <v>5.609972</v>
          </cell>
          <cell r="BL59">
            <v>2.9332060000000002</v>
          </cell>
          <cell r="BM59">
            <v>4.2333569999999998</v>
          </cell>
          <cell r="BN59">
            <v>5.6017390000000002</v>
          </cell>
          <cell r="BO59">
            <v>1.840468</v>
          </cell>
          <cell r="BP59">
            <v>1.116846</v>
          </cell>
          <cell r="BT59">
            <v>1.5051570000000001</v>
          </cell>
          <cell r="BW59">
            <v>23.386759999999999</v>
          </cell>
          <cell r="BX59">
            <v>7.8087</v>
          </cell>
          <cell r="BY59">
            <v>3.7703859999999998</v>
          </cell>
          <cell r="BZ59">
            <v>2.8067150000000001</v>
          </cell>
          <cell r="CA59">
            <v>2.4894810000000001</v>
          </cell>
          <cell r="CB59">
            <v>3.142862</v>
          </cell>
          <cell r="CD59">
            <v>1.935864</v>
          </cell>
          <cell r="CE59">
            <v>1.866627</v>
          </cell>
          <cell r="CF59">
            <v>3.4022540000000001</v>
          </cell>
          <cell r="CG59">
            <v>1.949543</v>
          </cell>
          <cell r="CH59">
            <v>1.114832</v>
          </cell>
          <cell r="CI59">
            <v>2.5738979999999998</v>
          </cell>
          <cell r="CJ59">
            <v>1.3793820000000001</v>
          </cell>
          <cell r="CK59">
            <v>6.1822679999999997</v>
          </cell>
          <cell r="CL59">
            <v>3.5211980000000001</v>
          </cell>
          <cell r="CM59">
            <v>1.111615</v>
          </cell>
          <cell r="CN59">
            <v>5.578665</v>
          </cell>
          <cell r="CO59">
            <v>3.0457839999999998</v>
          </cell>
          <cell r="CP59">
            <v>2.1372629999999999</v>
          </cell>
          <cell r="CQ59">
            <v>3.3264610000000001</v>
          </cell>
          <cell r="CR59">
            <v>7.8625189999999998</v>
          </cell>
          <cell r="CS59">
            <v>2.659475</v>
          </cell>
          <cell r="CU59">
            <v>0</v>
          </cell>
          <cell r="CV59">
            <v>9.7508119999999998</v>
          </cell>
          <cell r="CW59">
            <v>9.2783289999999994</v>
          </cell>
          <cell r="CX59">
            <v>5.2954280000000002</v>
          </cell>
          <cell r="CY59">
            <v>4.0985500000000004</v>
          </cell>
          <cell r="CZ59">
            <v>5.2290229999999998</v>
          </cell>
          <cell r="DA59">
            <v>9.0814179999999993</v>
          </cell>
          <cell r="DB59">
            <v>9.5267119999999998</v>
          </cell>
          <cell r="DD59">
            <v>8.8318680000000001</v>
          </cell>
          <cell r="DE59">
            <v>5.718013</v>
          </cell>
          <cell r="DH59">
            <v>5568.8430442399995</v>
          </cell>
          <cell r="DI59">
            <v>20694.639732760003</v>
          </cell>
          <cell r="DJ59">
            <v>458.81444870900003</v>
          </cell>
          <cell r="DK59">
            <v>1398.056100434</v>
          </cell>
          <cell r="DL59">
            <v>452.96444556700004</v>
          </cell>
          <cell r="DM59">
            <v>1285.787813465</v>
          </cell>
          <cell r="DN59">
            <v>314.619722712</v>
          </cell>
          <cell r="DO59">
            <v>950.20096580699999</v>
          </cell>
          <cell r="DP59">
            <v>201.05358294800001</v>
          </cell>
          <cell r="DQ59">
            <v>763.674598629</v>
          </cell>
          <cell r="DR59">
            <v>354.100658899</v>
          </cell>
          <cell r="DS59">
            <v>818.00961268699996</v>
          </cell>
          <cell r="DT59">
            <v>131.47608680499999</v>
          </cell>
          <cell r="DU59">
            <v>683.2497604030001</v>
          </cell>
          <cell r="DV59">
            <v>99.448846764999999</v>
          </cell>
          <cell r="DW59">
            <v>708.33092924300001</v>
          </cell>
          <cell r="DX59">
            <v>39.845602485000001</v>
          </cell>
          <cell r="DY59">
            <v>432.74445035399998</v>
          </cell>
          <cell r="DZ59">
            <v>66.973295887000006</v>
          </cell>
          <cell r="EA59">
            <v>211.826898212</v>
          </cell>
          <cell r="EB59">
            <v>150.057826431</v>
          </cell>
          <cell r="EC59">
            <v>640.27889397800004</v>
          </cell>
          <cell r="ED59">
            <v>273.57502221499999</v>
          </cell>
          <cell r="EE59">
            <v>716.92076325400001</v>
          </cell>
          <cell r="EF59">
            <v>27.094823000000002</v>
          </cell>
          <cell r="EG59">
            <v>141.661483</v>
          </cell>
          <cell r="EH59">
            <v>47.180486956999999</v>
          </cell>
          <cell r="EI59">
            <v>329.50068836099996</v>
          </cell>
          <cell r="EJ59">
            <v>1133.606492959</v>
          </cell>
          <cell r="EK59">
            <v>2600.3112616150001</v>
          </cell>
          <cell r="EL59">
            <v>57.355048192000005</v>
          </cell>
          <cell r="EM59">
            <v>277.52630773700002</v>
          </cell>
          <cell r="EN59">
            <v>2.6497890449999999</v>
          </cell>
          <cell r="EO59">
            <v>71.914423886000009</v>
          </cell>
          <cell r="EP59">
            <v>243.74039741099998</v>
          </cell>
          <cell r="EQ59">
            <v>211.89550628999999</v>
          </cell>
          <cell r="ER59">
            <v>75.178471926</v>
          </cell>
          <cell r="ES59">
            <v>583.04411941499995</v>
          </cell>
          <cell r="ET59">
            <v>181.210628044</v>
          </cell>
          <cell r="EU59">
            <v>2039.8064524340002</v>
          </cell>
          <cell r="EV59">
            <v>98.130659765999994</v>
          </cell>
          <cell r="EW59">
            <v>503.51400564800002</v>
          </cell>
          <cell r="EX59">
            <v>128.35604184300001</v>
          </cell>
          <cell r="EY59">
            <v>518.91804459299999</v>
          </cell>
        </row>
        <row r="60">
          <cell r="A60">
            <v>44562</v>
          </cell>
          <cell r="B60">
            <v>4.026834</v>
          </cell>
          <cell r="C60">
            <v>4.8722349999999999</v>
          </cell>
          <cell r="D60">
            <v>1.274214</v>
          </cell>
          <cell r="E60">
            <v>4.263922</v>
          </cell>
          <cell r="F60">
            <v>0</v>
          </cell>
          <cell r="G60">
            <v>10.891071999999999</v>
          </cell>
          <cell r="H60">
            <v>6.7136139999999997</v>
          </cell>
          <cell r="J60">
            <v>4.3630060000000004</v>
          </cell>
          <cell r="K60">
            <v>9.2548680000000001</v>
          </cell>
          <cell r="L60">
            <v>7.8808439999999997</v>
          </cell>
          <cell r="M60">
            <v>0</v>
          </cell>
          <cell r="N60">
            <v>2.086538</v>
          </cell>
          <cell r="R60">
            <v>0</v>
          </cell>
          <cell r="U60">
            <v>37.763759</v>
          </cell>
          <cell r="V60">
            <v>17.921161000000001</v>
          </cell>
          <cell r="W60">
            <v>4.7384529999999998</v>
          </cell>
          <cell r="X60">
            <v>4.2358390000000004</v>
          </cell>
          <cell r="Y60">
            <v>3.9543140000000001</v>
          </cell>
          <cell r="Z60">
            <v>5.6936049999999998</v>
          </cell>
          <cell r="AB60">
            <v>4.7323050000000002</v>
          </cell>
          <cell r="AC60">
            <v>4.7849279999999998</v>
          </cell>
          <cell r="AD60">
            <v>5.2706220000000004</v>
          </cell>
          <cell r="AE60">
            <v>3.2047539999999999</v>
          </cell>
          <cell r="AF60">
            <v>1.733214</v>
          </cell>
          <cell r="AG60">
            <v>5.5101110000000002</v>
          </cell>
          <cell r="AH60">
            <v>0</v>
          </cell>
          <cell r="AI60">
            <v>6.436712</v>
          </cell>
          <cell r="AJ60">
            <v>4.9427329999999996</v>
          </cell>
          <cell r="AK60">
            <v>0</v>
          </cell>
          <cell r="AL60">
            <v>17.680454000000001</v>
          </cell>
          <cell r="AM60">
            <v>6.4796889999999996</v>
          </cell>
          <cell r="AN60">
            <v>4.9053880000000003</v>
          </cell>
          <cell r="AO60">
            <v>3.9682659999999998</v>
          </cell>
          <cell r="AP60">
            <v>0</v>
          </cell>
          <cell r="AQ60">
            <v>5.5742139999999996</v>
          </cell>
          <cell r="AS60">
            <v>0</v>
          </cell>
          <cell r="AT60">
            <v>0</v>
          </cell>
          <cell r="AU60">
            <v>0</v>
          </cell>
          <cell r="AV60">
            <v>9.4745980000000003</v>
          </cell>
          <cell r="AW60">
            <v>6.5319250000000002</v>
          </cell>
          <cell r="AX60">
            <v>12.62787</v>
          </cell>
          <cell r="AY60">
            <v>16.869630999999998</v>
          </cell>
          <cell r="AZ60">
            <v>15.365271</v>
          </cell>
          <cell r="BB60">
            <v>15.182629</v>
          </cell>
          <cell r="BC60">
            <v>7.1204039999999997</v>
          </cell>
          <cell r="BD60">
            <v>3.2578900000000002</v>
          </cell>
          <cell r="BE60">
            <v>3.0757400000000001</v>
          </cell>
          <cell r="BF60">
            <v>1.0403249999999999</v>
          </cell>
          <cell r="BG60">
            <v>3.177943</v>
          </cell>
          <cell r="BH60">
            <v>4.7553460000000003</v>
          </cell>
          <cell r="BI60">
            <v>6.8804749999999997</v>
          </cell>
          <cell r="BJ60">
            <v>5.2291619999999996</v>
          </cell>
          <cell r="BL60">
            <v>3.1823600000000001</v>
          </cell>
          <cell r="BM60">
            <v>4.1120850000000004</v>
          </cell>
          <cell r="BN60">
            <v>4.9934120000000002</v>
          </cell>
          <cell r="BO60">
            <v>1.81934</v>
          </cell>
          <cell r="BP60">
            <v>1.1166959999999999</v>
          </cell>
          <cell r="BT60">
            <v>1.3673519999999999</v>
          </cell>
          <cell r="BW60">
            <v>26.126272</v>
          </cell>
          <cell r="BX60">
            <v>7.5007089999999996</v>
          </cell>
          <cell r="BY60">
            <v>3.6119460000000001</v>
          </cell>
          <cell r="BZ60">
            <v>2.8460610000000002</v>
          </cell>
          <cell r="CA60">
            <v>2.8317459999999999</v>
          </cell>
          <cell r="CB60">
            <v>3.0881379999999998</v>
          </cell>
          <cell r="CD60">
            <v>1.9446950000000001</v>
          </cell>
          <cell r="CE60">
            <v>1.921198</v>
          </cell>
          <cell r="CF60">
            <v>3.2998259999999999</v>
          </cell>
          <cell r="CG60">
            <v>1.5749089999999999</v>
          </cell>
          <cell r="CH60">
            <v>1.142425</v>
          </cell>
          <cell r="CI60">
            <v>2.5809760000000002</v>
          </cell>
          <cell r="CJ60">
            <v>1.3350580000000001</v>
          </cell>
          <cell r="CK60">
            <v>5.0623290000000001</v>
          </cell>
          <cell r="CL60">
            <v>3.5305089999999999</v>
          </cell>
          <cell r="CM60">
            <v>1.119211</v>
          </cell>
          <cell r="CN60">
            <v>5.578665</v>
          </cell>
          <cell r="CO60">
            <v>3.5590679999999999</v>
          </cell>
          <cell r="CP60">
            <v>1.9982949999999999</v>
          </cell>
          <cell r="CQ60">
            <v>3.0920390000000002</v>
          </cell>
          <cell r="CR60">
            <v>0</v>
          </cell>
          <cell r="CS60">
            <v>2.7628879999999998</v>
          </cell>
          <cell r="CU60">
            <v>0</v>
          </cell>
          <cell r="CV60">
            <v>0</v>
          </cell>
          <cell r="CW60">
            <v>0</v>
          </cell>
          <cell r="CX60">
            <v>5.6008040000000001</v>
          </cell>
          <cell r="CY60">
            <v>4.4144220000000001</v>
          </cell>
          <cell r="CZ60">
            <v>5.0606730000000004</v>
          </cell>
          <cell r="DA60">
            <v>9.001849</v>
          </cell>
          <cell r="DB60">
            <v>10.076199000000001</v>
          </cell>
          <cell r="DD60">
            <v>8.9375660000000003</v>
          </cell>
          <cell r="DE60">
            <v>5.7427890000000001</v>
          </cell>
          <cell r="DH60">
            <v>5329.9553858650006</v>
          </cell>
          <cell r="DI60">
            <v>22443.630812473999</v>
          </cell>
          <cell r="DJ60">
            <v>391.56412915100003</v>
          </cell>
          <cell r="DK60">
            <v>1483.2606543290001</v>
          </cell>
          <cell r="DL60">
            <v>427.15443087099999</v>
          </cell>
          <cell r="DM60">
            <v>1403.4099265890002</v>
          </cell>
          <cell r="DN60">
            <v>293.62376310500002</v>
          </cell>
          <cell r="DO60">
            <v>1147.117184421</v>
          </cell>
          <cell r="DP60">
            <v>155.95357503899999</v>
          </cell>
          <cell r="DQ60">
            <v>766.54180065600008</v>
          </cell>
          <cell r="DR60">
            <v>299.83526462500004</v>
          </cell>
          <cell r="DS60">
            <v>888.71666618900008</v>
          </cell>
          <cell r="DT60">
            <v>129.57047429899998</v>
          </cell>
          <cell r="DU60">
            <v>750.40454533000002</v>
          </cell>
          <cell r="DV60">
            <v>87.434258575999991</v>
          </cell>
          <cell r="DW60">
            <v>810.24685690199999</v>
          </cell>
          <cell r="DX60">
            <v>30.105100543000002</v>
          </cell>
          <cell r="DY60">
            <v>475.14928174300002</v>
          </cell>
          <cell r="DZ60">
            <v>62.966418419</v>
          </cell>
          <cell r="EA60">
            <v>207.46442405400001</v>
          </cell>
          <cell r="EB60">
            <v>223.982362808</v>
          </cell>
          <cell r="EC60">
            <v>756.84340734700004</v>
          </cell>
          <cell r="ED60">
            <v>372.655920439</v>
          </cell>
          <cell r="EE60">
            <v>702.08437147999996</v>
          </cell>
          <cell r="EF60">
            <v>28.988633999999998</v>
          </cell>
          <cell r="EG60">
            <v>176.185517</v>
          </cell>
          <cell r="EH60">
            <v>33.270560186000004</v>
          </cell>
          <cell r="EI60">
            <v>317.53049141000002</v>
          </cell>
          <cell r="EJ60">
            <v>1058.5607834770001</v>
          </cell>
          <cell r="EK60">
            <v>2949.9303078049998</v>
          </cell>
          <cell r="EL60">
            <v>64.325979387000004</v>
          </cell>
          <cell r="EM60">
            <v>279.57547570100002</v>
          </cell>
          <cell r="EN60">
            <v>0.36767233499999996</v>
          </cell>
          <cell r="EO60">
            <v>65.469117406999999</v>
          </cell>
          <cell r="EP60">
            <v>239.93708064100002</v>
          </cell>
          <cell r="EQ60">
            <v>235.505820032</v>
          </cell>
          <cell r="ER60">
            <v>70.544319616999999</v>
          </cell>
          <cell r="ES60">
            <v>581.35620892300005</v>
          </cell>
          <cell r="ET60">
            <v>189.80161675100001</v>
          </cell>
          <cell r="EU60">
            <v>2095.3626679849999</v>
          </cell>
          <cell r="EV60">
            <v>106.44483467800001</v>
          </cell>
          <cell r="EW60">
            <v>532.26066342400009</v>
          </cell>
          <cell r="EX60">
            <v>108.12383169200001</v>
          </cell>
          <cell r="EY60">
            <v>579.23609578600008</v>
          </cell>
        </row>
        <row r="61">
          <cell r="A61">
            <v>44531</v>
          </cell>
          <cell r="B61">
            <v>3.9720300000000002</v>
          </cell>
          <cell r="C61">
            <v>4.6264070000000004</v>
          </cell>
          <cell r="D61">
            <v>1.252974</v>
          </cell>
          <cell r="E61">
            <v>4.032019</v>
          </cell>
          <cell r="F61">
            <v>0</v>
          </cell>
          <cell r="G61">
            <v>11.344727000000001</v>
          </cell>
          <cell r="H61">
            <v>6.5416780000000001</v>
          </cell>
          <cell r="J61">
            <v>4.2228089999999998</v>
          </cell>
          <cell r="K61">
            <v>9.7305650000000004</v>
          </cell>
          <cell r="L61">
            <v>7.3221340000000001</v>
          </cell>
          <cell r="M61">
            <v>2.4882550000000001</v>
          </cell>
          <cell r="N61">
            <v>2.0280290000000001</v>
          </cell>
          <cell r="R61">
            <v>0</v>
          </cell>
          <cell r="U61">
            <v>38.445067000000002</v>
          </cell>
          <cell r="V61">
            <v>17.576362</v>
          </cell>
          <cell r="W61">
            <v>4.7678520000000004</v>
          </cell>
          <cell r="X61">
            <v>5.278861</v>
          </cell>
          <cell r="Y61">
            <v>5.5232260000000002</v>
          </cell>
          <cell r="Z61">
            <v>5.8780279999999996</v>
          </cell>
          <cell r="AB61">
            <v>4.8072249999999999</v>
          </cell>
          <cell r="AC61">
            <v>4.8424180000000003</v>
          </cell>
          <cell r="AD61">
            <v>5.2815969999999997</v>
          </cell>
          <cell r="AE61">
            <v>3.122322</v>
          </cell>
          <cell r="AF61">
            <v>2.2118150000000001</v>
          </cell>
          <cell r="AG61">
            <v>5.5805340000000001</v>
          </cell>
          <cell r="AH61">
            <v>0</v>
          </cell>
          <cell r="AI61">
            <v>7.2995859999999997</v>
          </cell>
          <cell r="AJ61">
            <v>4.9427329999999996</v>
          </cell>
          <cell r="AK61">
            <v>0</v>
          </cell>
          <cell r="AL61">
            <v>20.893360000000001</v>
          </cell>
          <cell r="AM61">
            <v>6.673305</v>
          </cell>
          <cell r="AN61">
            <v>4.95702</v>
          </cell>
          <cell r="AO61">
            <v>5.3849419999999997</v>
          </cell>
          <cell r="AP61">
            <v>0</v>
          </cell>
          <cell r="AQ61">
            <v>6.6824380000000003</v>
          </cell>
          <cell r="AS61">
            <v>0</v>
          </cell>
          <cell r="AT61">
            <v>0</v>
          </cell>
          <cell r="AU61">
            <v>0</v>
          </cell>
          <cell r="AV61">
            <v>9.5003159999999998</v>
          </cell>
          <cell r="AW61">
            <v>7.9915289999999999</v>
          </cell>
          <cell r="AX61">
            <v>18.221910000000001</v>
          </cell>
          <cell r="AY61">
            <v>16.946753999999999</v>
          </cell>
          <cell r="AZ61">
            <v>13.450392000000001</v>
          </cell>
          <cell r="BB61">
            <v>14.796290000000001</v>
          </cell>
          <cell r="BC61">
            <v>7.1204039999999997</v>
          </cell>
          <cell r="BD61">
            <v>3.154175</v>
          </cell>
          <cell r="BE61">
            <v>3.1919940000000002</v>
          </cell>
          <cell r="BF61">
            <v>0.95793200000000001</v>
          </cell>
          <cell r="BG61">
            <v>3.2893089999999998</v>
          </cell>
          <cell r="BH61">
            <v>4.4611710000000002</v>
          </cell>
          <cell r="BI61">
            <v>6.3930290000000003</v>
          </cell>
          <cell r="BJ61">
            <v>6.2531179999999997</v>
          </cell>
          <cell r="BL61">
            <v>2.9968469999999998</v>
          </cell>
          <cell r="BM61">
            <v>4.261323</v>
          </cell>
          <cell r="BN61">
            <v>4.9872690000000004</v>
          </cell>
          <cell r="BO61">
            <v>1.7880180000000001</v>
          </cell>
          <cell r="BP61">
            <v>1.127451</v>
          </cell>
          <cell r="BT61">
            <v>1.5708610000000001</v>
          </cell>
          <cell r="BW61">
            <v>21.727592000000001</v>
          </cell>
          <cell r="BX61">
            <v>7.4821340000000003</v>
          </cell>
          <cell r="BY61">
            <v>3.9536880000000001</v>
          </cell>
          <cell r="BZ61">
            <v>3.2057099999999998</v>
          </cell>
          <cell r="CA61">
            <v>2.8171119999999998</v>
          </cell>
          <cell r="CB61">
            <v>3.0373559999999999</v>
          </cell>
          <cell r="CD61">
            <v>1.929241</v>
          </cell>
          <cell r="CE61">
            <v>1.89879</v>
          </cell>
          <cell r="CF61">
            <v>3.2949519999999999</v>
          </cell>
          <cell r="CG61">
            <v>2.0311750000000002</v>
          </cell>
          <cell r="CH61">
            <v>1.6196250000000001</v>
          </cell>
          <cell r="CI61">
            <v>2.5981969999999999</v>
          </cell>
          <cell r="CJ61">
            <v>1.3477490000000001</v>
          </cell>
          <cell r="CK61">
            <v>3.962091</v>
          </cell>
          <cell r="CL61">
            <v>3.6053600000000001</v>
          </cell>
          <cell r="CM61">
            <v>1.121181</v>
          </cell>
          <cell r="CN61">
            <v>5.578665</v>
          </cell>
          <cell r="CO61">
            <v>3.9169849999999999</v>
          </cell>
          <cell r="CP61">
            <v>2.024953</v>
          </cell>
          <cell r="CQ61">
            <v>2.8810720000000001</v>
          </cell>
          <cell r="CR61">
            <v>0</v>
          </cell>
          <cell r="CS61">
            <v>4.1872210000000001</v>
          </cell>
          <cell r="CU61">
            <v>0</v>
          </cell>
          <cell r="CV61">
            <v>0</v>
          </cell>
          <cell r="CW61">
            <v>0</v>
          </cell>
          <cell r="CX61">
            <v>5.4826110000000003</v>
          </cell>
          <cell r="CY61">
            <v>6.1148439999999997</v>
          </cell>
          <cell r="CZ61">
            <v>6.2242329999999999</v>
          </cell>
          <cell r="DA61">
            <v>9.0062499999999996</v>
          </cell>
          <cell r="DB61">
            <v>10.197524</v>
          </cell>
          <cell r="DD61">
            <v>8.9253309999999999</v>
          </cell>
          <cell r="DE61">
            <v>5.7256780000000003</v>
          </cell>
          <cell r="DH61">
            <v>5886.7747899630003</v>
          </cell>
          <cell r="DI61">
            <v>24540.364188934996</v>
          </cell>
          <cell r="DJ61">
            <v>431.02628697100005</v>
          </cell>
          <cell r="DK61">
            <v>1506.270203285</v>
          </cell>
          <cell r="DL61">
            <v>437.87221364999999</v>
          </cell>
          <cell r="DM61">
            <v>1471.4933820229999</v>
          </cell>
          <cell r="DN61">
            <v>298.39933399</v>
          </cell>
          <cell r="DO61">
            <v>1404.6378136130002</v>
          </cell>
          <cell r="DP61">
            <v>195.941283024</v>
          </cell>
          <cell r="DQ61">
            <v>828.99623580900004</v>
          </cell>
          <cell r="DR61">
            <v>310.833262408</v>
          </cell>
          <cell r="DS61">
            <v>921.188090794</v>
          </cell>
          <cell r="DT61">
            <v>126.97143950900001</v>
          </cell>
          <cell r="DU61">
            <v>797.50305219099994</v>
          </cell>
          <cell r="DV61">
            <v>118.733594874</v>
          </cell>
          <cell r="DW61">
            <v>829.79256858500003</v>
          </cell>
          <cell r="DX61">
            <v>27.374428518000002</v>
          </cell>
          <cell r="DY61">
            <v>510.52926033000006</v>
          </cell>
          <cell r="DZ61">
            <v>80.578234018999993</v>
          </cell>
          <cell r="EA61">
            <v>335.14596755399998</v>
          </cell>
          <cell r="EB61">
            <v>168.55476538100001</v>
          </cell>
          <cell r="EC61">
            <v>865.52767015100005</v>
          </cell>
          <cell r="ED61">
            <v>376.840802951</v>
          </cell>
          <cell r="EE61">
            <v>816.99950371199998</v>
          </cell>
          <cell r="EF61">
            <v>28.081211</v>
          </cell>
          <cell r="EG61">
            <v>193.68351500000003</v>
          </cell>
          <cell r="EH61">
            <v>35.685750831</v>
          </cell>
          <cell r="EI61">
            <v>295.24305157700002</v>
          </cell>
          <cell r="EJ61">
            <v>1288.9270304849999</v>
          </cell>
          <cell r="EK61">
            <v>3169.5864479840002</v>
          </cell>
          <cell r="EL61">
            <v>69.347644259999996</v>
          </cell>
          <cell r="EM61">
            <v>344.966021571</v>
          </cell>
          <cell r="EN61">
            <v>2.1650289899999997</v>
          </cell>
          <cell r="EO61">
            <v>71.073012461000005</v>
          </cell>
          <cell r="EP61">
            <v>265.70785179799998</v>
          </cell>
          <cell r="EQ61">
            <v>277.93101578300002</v>
          </cell>
          <cell r="ER61">
            <v>96.433872179000005</v>
          </cell>
          <cell r="ES61">
            <v>586.36466884699996</v>
          </cell>
          <cell r="ET61">
            <v>220.26875370900001</v>
          </cell>
          <cell r="EU61">
            <v>2497.9761546609998</v>
          </cell>
          <cell r="EV61">
            <v>125.279218548</v>
          </cell>
          <cell r="EW61">
            <v>655.35220308200007</v>
          </cell>
          <cell r="EX61">
            <v>119.189219139</v>
          </cell>
          <cell r="EY61">
            <v>686.89429882499996</v>
          </cell>
        </row>
        <row r="62">
          <cell r="A62">
            <v>44501</v>
          </cell>
          <cell r="B62">
            <v>4.313434</v>
          </cell>
          <cell r="C62">
            <v>5.5354749999999999</v>
          </cell>
          <cell r="D62">
            <v>1.3538289999999999</v>
          </cell>
          <cell r="E62">
            <v>5.0866379999999998</v>
          </cell>
          <cell r="F62">
            <v>0</v>
          </cell>
          <cell r="G62">
            <v>11.965695999999999</v>
          </cell>
          <cell r="H62">
            <v>7.6963299999999997</v>
          </cell>
          <cell r="J62">
            <v>3.4227129999999999</v>
          </cell>
          <cell r="K62">
            <v>9.9404599999999999</v>
          </cell>
          <cell r="L62">
            <v>0</v>
          </cell>
          <cell r="M62">
            <v>2.541957</v>
          </cell>
          <cell r="N62">
            <v>2.2268859999999999</v>
          </cell>
          <cell r="R62">
            <v>2.28152</v>
          </cell>
          <cell r="U62">
            <v>38.044316000000002</v>
          </cell>
          <cell r="V62">
            <v>20.199921</v>
          </cell>
          <cell r="W62">
            <v>4.7609320000000004</v>
          </cell>
          <cell r="X62">
            <v>7.1557550000000001</v>
          </cell>
          <cell r="Y62">
            <v>7.0508329999999999</v>
          </cell>
          <cell r="Z62">
            <v>6.2067620000000003</v>
          </cell>
          <cell r="AB62">
            <v>4.960324</v>
          </cell>
          <cell r="AC62">
            <v>5.0267559999999998</v>
          </cell>
          <cell r="AD62">
            <v>5.3525309999999999</v>
          </cell>
          <cell r="AE62">
            <v>3.0198849999999999</v>
          </cell>
          <cell r="AF62">
            <v>3.0185499999999998</v>
          </cell>
          <cell r="AG62">
            <v>5.809577</v>
          </cell>
          <cell r="AH62">
            <v>2.95</v>
          </cell>
          <cell r="AI62">
            <v>7.9271669999999999</v>
          </cell>
          <cell r="AJ62">
            <v>4.9427070000000004</v>
          </cell>
          <cell r="AK62">
            <v>3.0813709999999999</v>
          </cell>
          <cell r="AL62">
            <v>20.374770999999999</v>
          </cell>
          <cell r="AM62">
            <v>6.4302359999999998</v>
          </cell>
          <cell r="AN62">
            <v>4.9865209999999998</v>
          </cell>
          <cell r="AO62">
            <v>6.6508070000000004</v>
          </cell>
          <cell r="AP62">
            <v>0</v>
          </cell>
          <cell r="AQ62">
            <v>7.7929589999999997</v>
          </cell>
          <cell r="AS62">
            <v>0</v>
          </cell>
          <cell r="AT62">
            <v>0</v>
          </cell>
          <cell r="AU62">
            <v>0</v>
          </cell>
          <cell r="AV62">
            <v>10.002465000000001</v>
          </cell>
          <cell r="AW62">
            <v>9.070506</v>
          </cell>
          <cell r="AX62">
            <v>22.688887999999999</v>
          </cell>
          <cell r="AY62">
            <v>16.925398999999999</v>
          </cell>
          <cell r="AZ62">
            <v>14.339895</v>
          </cell>
          <cell r="BB62">
            <v>14.795738</v>
          </cell>
          <cell r="BC62">
            <v>7.1196349999999997</v>
          </cell>
          <cell r="BD62">
            <v>2.917913</v>
          </cell>
          <cell r="BE62">
            <v>3.439854</v>
          </cell>
          <cell r="BF62">
            <v>0.95587</v>
          </cell>
          <cell r="BG62">
            <v>3.3536100000000002</v>
          </cell>
          <cell r="BH62">
            <v>6.7594430000000001</v>
          </cell>
          <cell r="BI62">
            <v>6.7236479999999998</v>
          </cell>
          <cell r="BJ62">
            <v>7.5132560000000002</v>
          </cell>
          <cell r="BL62">
            <v>2.3005819999999999</v>
          </cell>
          <cell r="BM62">
            <v>4.3567520000000002</v>
          </cell>
          <cell r="BN62">
            <v>5.3260329999999998</v>
          </cell>
          <cell r="BO62">
            <v>1.895996</v>
          </cell>
          <cell r="BP62">
            <v>1.3000579999999999</v>
          </cell>
          <cell r="BT62">
            <v>1.548978</v>
          </cell>
          <cell r="BW62">
            <v>21.534856999999999</v>
          </cell>
          <cell r="BX62">
            <v>8.5255539999999996</v>
          </cell>
          <cell r="BY62">
            <v>4.0426479999999998</v>
          </cell>
          <cell r="BZ62">
            <v>4.097137</v>
          </cell>
          <cell r="CA62">
            <v>4.2793260000000002</v>
          </cell>
          <cell r="CB62">
            <v>3.1723140000000001</v>
          </cell>
          <cell r="CD62">
            <v>1.9688909999999999</v>
          </cell>
          <cell r="CE62">
            <v>1.942186</v>
          </cell>
          <cell r="CF62">
            <v>3.2116850000000001</v>
          </cell>
          <cell r="CG62">
            <v>2.0533169999999998</v>
          </cell>
          <cell r="CH62">
            <v>1.901556</v>
          </cell>
          <cell r="CI62">
            <v>2.8231799999999998</v>
          </cell>
          <cell r="CJ62">
            <v>1.3315900000000001</v>
          </cell>
          <cell r="CK62">
            <v>4.1565640000000004</v>
          </cell>
          <cell r="CL62">
            <v>3.5223070000000001</v>
          </cell>
          <cell r="CM62">
            <v>1.414137</v>
          </cell>
          <cell r="CN62">
            <v>5.578665</v>
          </cell>
          <cell r="CO62">
            <v>4.3722110000000001</v>
          </cell>
          <cell r="CP62">
            <v>2.0808110000000002</v>
          </cell>
          <cell r="CQ62">
            <v>3.9722400000000002</v>
          </cell>
          <cell r="CR62">
            <v>0</v>
          </cell>
          <cell r="CS62">
            <v>4.5817639999999997</v>
          </cell>
          <cell r="CU62">
            <v>0</v>
          </cell>
          <cell r="CV62">
            <v>0</v>
          </cell>
          <cell r="CW62">
            <v>0</v>
          </cell>
          <cell r="CX62">
            <v>5.5448570000000004</v>
          </cell>
          <cell r="CY62">
            <v>7.3974640000000003</v>
          </cell>
          <cell r="CZ62">
            <v>8.3959720000000004</v>
          </cell>
          <cell r="DA62">
            <v>9.2967610000000001</v>
          </cell>
          <cell r="DB62">
            <v>10.157627</v>
          </cell>
          <cell r="DD62">
            <v>8.9279949999999992</v>
          </cell>
          <cell r="DE62">
            <v>5.1408209999999999</v>
          </cell>
          <cell r="DH62">
            <v>4703.0484156970006</v>
          </cell>
          <cell r="DI62">
            <v>19824.830294048999</v>
          </cell>
          <cell r="DJ62">
            <v>381.697714416</v>
          </cell>
          <cell r="DK62">
            <v>1147.1653318340002</v>
          </cell>
          <cell r="DL62">
            <v>348.02913793000005</v>
          </cell>
          <cell r="DM62">
            <v>1299.9176855210001</v>
          </cell>
          <cell r="DN62">
            <v>256.87124822999999</v>
          </cell>
          <cell r="DO62">
            <v>1057.4351039770002</v>
          </cell>
          <cell r="DP62">
            <v>144.42840921000001</v>
          </cell>
          <cell r="DQ62">
            <v>843.95796543500001</v>
          </cell>
          <cell r="DR62">
            <v>286.77853868</v>
          </cell>
          <cell r="DS62">
            <v>824.53087953700003</v>
          </cell>
          <cell r="DT62">
            <v>90.980986726000012</v>
          </cell>
          <cell r="DU62">
            <v>504.96309687500002</v>
          </cell>
          <cell r="DV62">
            <v>88.513883843999992</v>
          </cell>
          <cell r="DW62">
            <v>607.308209842</v>
          </cell>
          <cell r="DX62">
            <v>64.512030057000004</v>
          </cell>
          <cell r="DY62">
            <v>383.78561441099998</v>
          </cell>
          <cell r="DZ62">
            <v>66.406751095999994</v>
          </cell>
          <cell r="EA62">
            <v>181.50113349099999</v>
          </cell>
          <cell r="EB62">
            <v>93.363082457000004</v>
          </cell>
          <cell r="EC62">
            <v>535.42733221000003</v>
          </cell>
          <cell r="ED62">
            <v>177.25905605899999</v>
          </cell>
          <cell r="EE62">
            <v>663.21007911699996</v>
          </cell>
          <cell r="EF62">
            <v>24.027894</v>
          </cell>
          <cell r="EG62">
            <v>196.97230999999999</v>
          </cell>
          <cell r="EH62">
            <v>27.067232814</v>
          </cell>
          <cell r="EI62">
            <v>214.985233776</v>
          </cell>
          <cell r="EJ62">
            <v>1024.1481652530001</v>
          </cell>
          <cell r="EK62">
            <v>2438.9200525580004</v>
          </cell>
          <cell r="EL62">
            <v>48.293540938999996</v>
          </cell>
          <cell r="EM62">
            <v>256.97771356200002</v>
          </cell>
          <cell r="EN62">
            <v>7.285198759</v>
          </cell>
          <cell r="EO62">
            <v>59.467904063000006</v>
          </cell>
          <cell r="EP62">
            <v>201.33512208300002</v>
          </cell>
          <cell r="EQ62">
            <v>195.876013392</v>
          </cell>
          <cell r="ER62">
            <v>81.468320445000003</v>
          </cell>
          <cell r="ES62">
            <v>553.11540049500002</v>
          </cell>
          <cell r="ET62">
            <v>182.45004920400001</v>
          </cell>
          <cell r="EU62">
            <v>1965.356660424</v>
          </cell>
          <cell r="EV62">
            <v>98.384604827000004</v>
          </cell>
          <cell r="EW62">
            <v>490.577404532</v>
          </cell>
          <cell r="EX62">
            <v>92.973091539000009</v>
          </cell>
          <cell r="EY62">
            <v>434.97425017700004</v>
          </cell>
        </row>
        <row r="63">
          <cell r="A63">
            <v>44470</v>
          </cell>
          <cell r="B63">
            <v>6.1764270000000003</v>
          </cell>
          <cell r="C63">
            <v>6.537401</v>
          </cell>
          <cell r="D63">
            <v>2.0311849999999998</v>
          </cell>
          <cell r="E63">
            <v>7.3274169999999996</v>
          </cell>
          <cell r="F63">
            <v>0</v>
          </cell>
          <cell r="G63">
            <v>0</v>
          </cell>
          <cell r="H63">
            <v>0</v>
          </cell>
          <cell r="J63">
            <v>4.0778930000000004</v>
          </cell>
          <cell r="K63">
            <v>10.006361</v>
          </cell>
          <cell r="L63">
            <v>0</v>
          </cell>
          <cell r="M63">
            <v>2.5779770000000002</v>
          </cell>
          <cell r="N63">
            <v>2.5950259999999998</v>
          </cell>
          <cell r="R63">
            <v>2.340932</v>
          </cell>
          <cell r="U63">
            <v>40.671531999999999</v>
          </cell>
          <cell r="V63">
            <v>22.286522000000001</v>
          </cell>
          <cell r="W63">
            <v>4.7748270000000002</v>
          </cell>
          <cell r="X63">
            <v>8.2696860000000001</v>
          </cell>
          <cell r="Y63">
            <v>8.2653429999999997</v>
          </cell>
          <cell r="Z63">
            <v>6.4626289999999997</v>
          </cell>
          <cell r="AB63">
            <v>5.0973129999999998</v>
          </cell>
          <cell r="AC63">
            <v>5.1675000000000004</v>
          </cell>
          <cell r="AD63">
            <v>5.4514019999999999</v>
          </cell>
          <cell r="AE63">
            <v>3.2456239999999998</v>
          </cell>
          <cell r="AF63">
            <v>2.9852069999999999</v>
          </cell>
          <cell r="AG63">
            <v>6.2179640000000003</v>
          </cell>
          <cell r="AH63">
            <v>2.95</v>
          </cell>
          <cell r="AI63">
            <v>0</v>
          </cell>
          <cell r="AJ63">
            <v>4.9427329999999996</v>
          </cell>
          <cell r="AK63">
            <v>0</v>
          </cell>
          <cell r="AL63">
            <v>0</v>
          </cell>
          <cell r="AM63">
            <v>6.6106350000000003</v>
          </cell>
          <cell r="AN63">
            <v>5.0116440000000004</v>
          </cell>
          <cell r="AO63">
            <v>6.9831240000000001</v>
          </cell>
          <cell r="AP63">
            <v>0</v>
          </cell>
          <cell r="AQ63">
            <v>7.8697090000000003</v>
          </cell>
          <cell r="AS63">
            <v>0</v>
          </cell>
          <cell r="AT63">
            <v>0</v>
          </cell>
          <cell r="AU63">
            <v>0</v>
          </cell>
          <cell r="AV63">
            <v>10.704845000000001</v>
          </cell>
          <cell r="AW63">
            <v>8.8427919999999993</v>
          </cell>
          <cell r="AX63">
            <v>22.340987999999999</v>
          </cell>
          <cell r="AY63">
            <v>16.881713000000001</v>
          </cell>
          <cell r="AZ63">
            <v>15.289548999999999</v>
          </cell>
          <cell r="BB63">
            <v>14.796290000000001</v>
          </cell>
          <cell r="BC63">
            <v>7.1204039999999997</v>
          </cell>
          <cell r="BD63">
            <v>3.2629280000000001</v>
          </cell>
          <cell r="BE63">
            <v>3.4942669999999998</v>
          </cell>
          <cell r="BF63">
            <v>1.3046580000000001</v>
          </cell>
          <cell r="BG63">
            <v>3.3667739999999999</v>
          </cell>
          <cell r="BH63">
            <v>7.6179110000000003</v>
          </cell>
          <cell r="BI63">
            <v>0</v>
          </cell>
          <cell r="BJ63">
            <v>0</v>
          </cell>
          <cell r="BL63">
            <v>2.4275799999999998</v>
          </cell>
          <cell r="BM63">
            <v>3.4483890000000001</v>
          </cell>
          <cell r="BN63">
            <v>5.9085840000000003</v>
          </cell>
          <cell r="BO63">
            <v>1.933317</v>
          </cell>
          <cell r="BP63">
            <v>1.4945059999999999</v>
          </cell>
          <cell r="BT63">
            <v>1.5424469999999999</v>
          </cell>
          <cell r="BW63">
            <v>23.466812999999998</v>
          </cell>
          <cell r="BX63">
            <v>8.9840649999999993</v>
          </cell>
          <cell r="BY63">
            <v>4.5013259999999997</v>
          </cell>
          <cell r="BZ63">
            <v>4.49777</v>
          </cell>
          <cell r="CA63">
            <v>5.1564509999999997</v>
          </cell>
          <cell r="CB63">
            <v>3.3002769999999999</v>
          </cell>
          <cell r="CD63">
            <v>1.933108</v>
          </cell>
          <cell r="CE63">
            <v>1.9479230000000001</v>
          </cell>
          <cell r="CF63">
            <v>3.2193710000000002</v>
          </cell>
          <cell r="CG63">
            <v>2.0586540000000002</v>
          </cell>
          <cell r="CH63">
            <v>1.796054</v>
          </cell>
          <cell r="CI63">
            <v>3.1996570000000002</v>
          </cell>
          <cell r="CJ63">
            <v>1.3337429999999999</v>
          </cell>
          <cell r="CK63">
            <v>0</v>
          </cell>
          <cell r="CL63">
            <v>3.518837</v>
          </cell>
          <cell r="CM63">
            <v>1.8173630000000001</v>
          </cell>
          <cell r="CN63">
            <v>0</v>
          </cell>
          <cell r="CO63">
            <v>5.1648420000000002</v>
          </cell>
          <cell r="CP63">
            <v>2.0832660000000001</v>
          </cell>
          <cell r="CQ63">
            <v>3.6230470000000001</v>
          </cell>
          <cell r="CR63">
            <v>0</v>
          </cell>
          <cell r="CS63">
            <v>4.6163860000000003</v>
          </cell>
          <cell r="CU63">
            <v>0</v>
          </cell>
          <cell r="CV63">
            <v>0</v>
          </cell>
          <cell r="CW63">
            <v>0</v>
          </cell>
          <cell r="CX63">
            <v>7.915114</v>
          </cell>
          <cell r="CY63">
            <v>7.4424159999999997</v>
          </cell>
          <cell r="CZ63">
            <v>8.5291149999999991</v>
          </cell>
          <cell r="DA63">
            <v>8.9761559999999996</v>
          </cell>
          <cell r="DB63">
            <v>10.203072000000001</v>
          </cell>
          <cell r="DD63">
            <v>8.9375660000000003</v>
          </cell>
          <cell r="DE63">
            <v>5.7333639999999999</v>
          </cell>
          <cell r="DH63">
            <v>4236.2124822239994</v>
          </cell>
          <cell r="DI63">
            <v>20319.053543530004</v>
          </cell>
          <cell r="DJ63">
            <v>296.86208164800001</v>
          </cell>
          <cell r="DK63">
            <v>1164.2037353419998</v>
          </cell>
          <cell r="DL63">
            <v>324.42577899000003</v>
          </cell>
          <cell r="DM63">
            <v>1326.5044950419999</v>
          </cell>
          <cell r="DN63">
            <v>200.12742926500002</v>
          </cell>
          <cell r="DO63">
            <v>1141.281472378</v>
          </cell>
          <cell r="DP63">
            <v>119.33785169500001</v>
          </cell>
          <cell r="DQ63">
            <v>1004.3158489800001</v>
          </cell>
          <cell r="DR63">
            <v>267.22394043399999</v>
          </cell>
          <cell r="DS63">
            <v>830.81472923700005</v>
          </cell>
          <cell r="DT63">
            <v>60.541672382999998</v>
          </cell>
          <cell r="DU63">
            <v>443.236211115</v>
          </cell>
          <cell r="DV63">
            <v>84.792887566000005</v>
          </cell>
          <cell r="DW63">
            <v>636.11529938800004</v>
          </cell>
          <cell r="DX63">
            <v>87.383874909000014</v>
          </cell>
          <cell r="DY63">
            <v>433.41712100199999</v>
          </cell>
          <cell r="DZ63">
            <v>33.703129509999997</v>
          </cell>
          <cell r="EA63">
            <v>144.760797016</v>
          </cell>
          <cell r="EB63">
            <v>77.918377413000002</v>
          </cell>
          <cell r="EC63">
            <v>534.632762017</v>
          </cell>
          <cell r="ED63">
            <v>85.302987510999998</v>
          </cell>
          <cell r="EE63">
            <v>540.30134089800003</v>
          </cell>
          <cell r="EF63">
            <v>22.782982000000001</v>
          </cell>
          <cell r="EG63">
            <v>284.94803300000001</v>
          </cell>
          <cell r="EH63">
            <v>30.953004937999999</v>
          </cell>
          <cell r="EI63">
            <v>226.33293461700001</v>
          </cell>
          <cell r="EJ63">
            <v>865.42738727699998</v>
          </cell>
          <cell r="EK63">
            <v>2400.0607172770001</v>
          </cell>
          <cell r="EL63">
            <v>40.035010210000003</v>
          </cell>
          <cell r="EM63">
            <v>223.57635832</v>
          </cell>
          <cell r="EN63">
            <v>10.279213438000001</v>
          </cell>
          <cell r="EO63">
            <v>70.187687757000006</v>
          </cell>
          <cell r="EP63">
            <v>129.503521283</v>
          </cell>
          <cell r="EQ63">
            <v>253.62688187400002</v>
          </cell>
          <cell r="ER63">
            <v>69.111456133000004</v>
          </cell>
          <cell r="ES63">
            <v>470.66104573100006</v>
          </cell>
          <cell r="ET63">
            <v>190.294643458</v>
          </cell>
          <cell r="EU63">
            <v>1975.422363954</v>
          </cell>
          <cell r="EV63">
            <v>80.331783576999996</v>
          </cell>
          <cell r="EW63">
            <v>472.79391198100001</v>
          </cell>
          <cell r="EX63">
            <v>79.617321958999995</v>
          </cell>
          <cell r="EY63">
            <v>395.52739971199998</v>
          </cell>
        </row>
        <row r="64">
          <cell r="A64">
            <v>44440</v>
          </cell>
          <cell r="B64">
            <v>8.4064999999999994</v>
          </cell>
          <cell r="C64">
            <v>6.9732130000000003</v>
          </cell>
          <cell r="D64">
            <v>2.322454</v>
          </cell>
          <cell r="E64">
            <v>8.3455929999999992</v>
          </cell>
          <cell r="F64">
            <v>0</v>
          </cell>
          <cell r="G64">
            <v>0</v>
          </cell>
          <cell r="H64">
            <v>0</v>
          </cell>
          <cell r="J64">
            <v>5.848249</v>
          </cell>
          <cell r="K64">
            <v>9.8108090000000008</v>
          </cell>
          <cell r="L64">
            <v>0</v>
          </cell>
          <cell r="M64">
            <v>2.8795459999999999</v>
          </cell>
          <cell r="N64">
            <v>2.6895169999999999</v>
          </cell>
          <cell r="R64">
            <v>2.7413280000000002</v>
          </cell>
          <cell r="U64">
            <v>46.516362000000001</v>
          </cell>
          <cell r="V64">
            <v>23.389475000000001</v>
          </cell>
          <cell r="W64">
            <v>4.8183740000000004</v>
          </cell>
          <cell r="X64">
            <v>8.4678059999999995</v>
          </cell>
          <cell r="Y64">
            <v>8.7418610000000001</v>
          </cell>
          <cell r="Z64">
            <v>6.6859760000000001</v>
          </cell>
          <cell r="AB64">
            <v>5.1016659999999998</v>
          </cell>
          <cell r="AC64">
            <v>5.2537520000000004</v>
          </cell>
          <cell r="AD64">
            <v>5.6659790000000001</v>
          </cell>
          <cell r="AE64">
            <v>3.30979</v>
          </cell>
          <cell r="AF64">
            <v>3.1057079999999999</v>
          </cell>
          <cell r="AG64">
            <v>6.1294570000000004</v>
          </cell>
          <cell r="AH64">
            <v>2.9684110000000001</v>
          </cell>
          <cell r="AI64">
            <v>0</v>
          </cell>
          <cell r="AJ64">
            <v>4.9427070000000004</v>
          </cell>
          <cell r="AK64">
            <v>0</v>
          </cell>
          <cell r="AL64">
            <v>0</v>
          </cell>
          <cell r="AM64">
            <v>6.988416</v>
          </cell>
          <cell r="AN64">
            <v>5.0534270000000001</v>
          </cell>
          <cell r="AO64">
            <v>7.4968820000000003</v>
          </cell>
          <cell r="AP64">
            <v>0</v>
          </cell>
          <cell r="AQ64">
            <v>7.8038530000000002</v>
          </cell>
          <cell r="AS64">
            <v>0</v>
          </cell>
          <cell r="AT64">
            <v>0</v>
          </cell>
          <cell r="AU64">
            <v>0</v>
          </cell>
          <cell r="AV64">
            <v>11.225864</v>
          </cell>
          <cell r="AW64">
            <v>9.309215</v>
          </cell>
          <cell r="AX64">
            <v>26.957957</v>
          </cell>
          <cell r="AY64">
            <v>14.498455</v>
          </cell>
          <cell r="AZ64">
            <v>15.289572</v>
          </cell>
          <cell r="BB64">
            <v>14.795738</v>
          </cell>
          <cell r="BC64">
            <v>7.1196349999999997</v>
          </cell>
          <cell r="BD64">
            <v>4.2291939999999997</v>
          </cell>
          <cell r="BE64">
            <v>3.480229</v>
          </cell>
          <cell r="BF64">
            <v>1.5325690000000001</v>
          </cell>
          <cell r="BG64">
            <v>3.3713310000000001</v>
          </cell>
          <cell r="BH64">
            <v>9.4963619999999995</v>
          </cell>
          <cell r="BI64">
            <v>0</v>
          </cell>
          <cell r="BJ64">
            <v>0</v>
          </cell>
          <cell r="BL64">
            <v>4.1101609999999997</v>
          </cell>
          <cell r="BM64">
            <v>3.5770240000000002</v>
          </cell>
          <cell r="BN64">
            <v>6.1980680000000001</v>
          </cell>
          <cell r="BO64">
            <v>2.214159</v>
          </cell>
          <cell r="BP64">
            <v>1.820416</v>
          </cell>
          <cell r="BT64">
            <v>1.8538479999999999</v>
          </cell>
          <cell r="BW64">
            <v>26.921686999999999</v>
          </cell>
          <cell r="BX64">
            <v>8.4514890000000005</v>
          </cell>
          <cell r="BY64">
            <v>5.199014</v>
          </cell>
          <cell r="BZ64">
            <v>4.8886060000000002</v>
          </cell>
          <cell r="CA64">
            <v>5.4850580000000004</v>
          </cell>
          <cell r="CB64">
            <v>3.718324</v>
          </cell>
          <cell r="CD64">
            <v>1.9641789999999999</v>
          </cell>
          <cell r="CE64">
            <v>1.9673389999999999</v>
          </cell>
          <cell r="CF64">
            <v>3.2946759999999999</v>
          </cell>
          <cell r="CG64">
            <v>2.0316369999999999</v>
          </cell>
          <cell r="CH64">
            <v>1.865326</v>
          </cell>
          <cell r="CI64">
            <v>3.4586920000000001</v>
          </cell>
          <cell r="CJ64">
            <v>1.3231219999999999</v>
          </cell>
          <cell r="CK64">
            <v>0</v>
          </cell>
          <cell r="CL64">
            <v>3.5571269999999999</v>
          </cell>
          <cell r="CM64">
            <v>1.838292</v>
          </cell>
          <cell r="CN64">
            <v>0</v>
          </cell>
          <cell r="CO64">
            <v>5.5641679999999996</v>
          </cell>
          <cell r="CP64">
            <v>2.1648879999999999</v>
          </cell>
          <cell r="CQ64">
            <v>4.0340579999999999</v>
          </cell>
          <cell r="CR64">
            <v>0</v>
          </cell>
          <cell r="CS64">
            <v>4.7170839999999998</v>
          </cell>
          <cell r="CU64">
            <v>0</v>
          </cell>
          <cell r="CV64">
            <v>0</v>
          </cell>
          <cell r="CW64">
            <v>0</v>
          </cell>
          <cell r="CX64">
            <v>7.8973630000000004</v>
          </cell>
          <cell r="CY64">
            <v>7.846349</v>
          </cell>
          <cell r="CZ64">
            <v>9.7645339999999994</v>
          </cell>
          <cell r="DA64">
            <v>8.8273469999999996</v>
          </cell>
          <cell r="DB64">
            <v>10.225552</v>
          </cell>
          <cell r="DD64">
            <v>8.9339949999999995</v>
          </cell>
          <cell r="DE64">
            <v>5.744408</v>
          </cell>
          <cell r="DH64">
            <v>4875.0340439640004</v>
          </cell>
          <cell r="DI64">
            <v>24626.531579738999</v>
          </cell>
          <cell r="DJ64">
            <v>414.35368672400006</v>
          </cell>
          <cell r="DK64">
            <v>1601.2896421519999</v>
          </cell>
          <cell r="DL64">
            <v>427.753887432</v>
          </cell>
          <cell r="DM64">
            <v>1905.5255403130002</v>
          </cell>
          <cell r="DN64">
            <v>180.605135824</v>
          </cell>
          <cell r="DO64">
            <v>1423.2092955829999</v>
          </cell>
          <cell r="DP64">
            <v>174.29010664500001</v>
          </cell>
          <cell r="DQ64">
            <v>1741.0236611550001</v>
          </cell>
          <cell r="DR64">
            <v>258.10686218900003</v>
          </cell>
          <cell r="DS64">
            <v>1132.4666114719998</v>
          </cell>
          <cell r="DT64">
            <v>54.122503793999996</v>
          </cell>
          <cell r="DU64">
            <v>387.72847394499996</v>
          </cell>
          <cell r="DV64">
            <v>122.786722281</v>
          </cell>
          <cell r="DW64">
            <v>812.05776371500008</v>
          </cell>
          <cell r="DX64">
            <v>153.465351408</v>
          </cell>
          <cell r="DY64">
            <v>642.17155461999994</v>
          </cell>
          <cell r="DZ64">
            <v>14.853106174000001</v>
          </cell>
          <cell r="EA64">
            <v>101.20255911299999</v>
          </cell>
          <cell r="EB64">
            <v>43.230944725000001</v>
          </cell>
          <cell r="EC64">
            <v>598.75540355100009</v>
          </cell>
          <cell r="ED64">
            <v>60.116601771000006</v>
          </cell>
          <cell r="EE64">
            <v>622.23130772900004</v>
          </cell>
          <cell r="EF64">
            <v>22.828702000000003</v>
          </cell>
          <cell r="EG64">
            <v>235.06004100000001</v>
          </cell>
          <cell r="EH64">
            <v>19.993994836999999</v>
          </cell>
          <cell r="EI64">
            <v>262.68096915699999</v>
          </cell>
          <cell r="EJ64">
            <v>1065.7541906860001</v>
          </cell>
          <cell r="EK64">
            <v>2607.627092356</v>
          </cell>
          <cell r="EL64">
            <v>40.843766664</v>
          </cell>
          <cell r="EM64">
            <v>215.79643147199999</v>
          </cell>
          <cell r="EN64">
            <v>16.523018158999999</v>
          </cell>
          <cell r="EO64">
            <v>107.06781513600001</v>
          </cell>
          <cell r="EP64">
            <v>143.750036368</v>
          </cell>
          <cell r="EQ64">
            <v>205.41098675200001</v>
          </cell>
          <cell r="ER64">
            <v>54.216656814000004</v>
          </cell>
          <cell r="ES64">
            <v>452.62949985000006</v>
          </cell>
          <cell r="ET64">
            <v>266.77436606500004</v>
          </cell>
          <cell r="EU64">
            <v>2441.7869487890002</v>
          </cell>
          <cell r="EV64">
            <v>102.65585460999999</v>
          </cell>
          <cell r="EW64">
            <v>542.16128055200011</v>
          </cell>
          <cell r="EX64">
            <v>56.485203648000002</v>
          </cell>
          <cell r="EY64">
            <v>460.58153806199999</v>
          </cell>
        </row>
        <row r="65">
          <cell r="A65">
            <v>44409</v>
          </cell>
          <cell r="B65">
            <v>8.6520109999999999</v>
          </cell>
          <cell r="C65">
            <v>7.6464189999999999</v>
          </cell>
          <cell r="D65">
            <v>2.2992279999999998</v>
          </cell>
          <cell r="E65">
            <v>8.4722340000000003</v>
          </cell>
          <cell r="F65">
            <v>0</v>
          </cell>
          <cell r="G65">
            <v>0</v>
          </cell>
          <cell r="H65">
            <v>0</v>
          </cell>
          <cell r="J65">
            <v>6.3759319999999997</v>
          </cell>
          <cell r="K65">
            <v>9.6534469999999999</v>
          </cell>
          <cell r="L65">
            <v>0</v>
          </cell>
          <cell r="M65">
            <v>3.068981</v>
          </cell>
          <cell r="N65">
            <v>2.7745259999999998</v>
          </cell>
          <cell r="R65">
            <v>3.1147089999999999</v>
          </cell>
          <cell r="U65">
            <v>0</v>
          </cell>
          <cell r="V65">
            <v>22.307466000000002</v>
          </cell>
          <cell r="W65">
            <v>5.0998279999999996</v>
          </cell>
          <cell r="X65">
            <v>8.5474359999999994</v>
          </cell>
          <cell r="Y65">
            <v>8.6004880000000004</v>
          </cell>
          <cell r="Z65">
            <v>6.5661560000000003</v>
          </cell>
          <cell r="AB65">
            <v>5.227233</v>
          </cell>
          <cell r="AC65">
            <v>5.3409639999999996</v>
          </cell>
          <cell r="AD65">
            <v>5.7725359999999997</v>
          </cell>
          <cell r="AE65">
            <v>3.5300189999999998</v>
          </cell>
          <cell r="AF65">
            <v>3.1326520000000002</v>
          </cell>
          <cell r="AG65">
            <v>6.7270050000000001</v>
          </cell>
          <cell r="AH65">
            <v>2.9882070000000001</v>
          </cell>
          <cell r="AI65">
            <v>0</v>
          </cell>
          <cell r="AJ65">
            <v>4.9427329999999996</v>
          </cell>
          <cell r="AK65">
            <v>4.0761260000000004</v>
          </cell>
          <cell r="AL65">
            <v>0</v>
          </cell>
          <cell r="AM65">
            <v>7.5387890000000004</v>
          </cell>
          <cell r="AN65">
            <v>4.9945690000000003</v>
          </cell>
          <cell r="AO65">
            <v>7.3302550000000002</v>
          </cell>
          <cell r="AP65">
            <v>0</v>
          </cell>
          <cell r="AQ65">
            <v>8.4196709999999992</v>
          </cell>
          <cell r="AS65">
            <v>0</v>
          </cell>
          <cell r="AT65">
            <v>0</v>
          </cell>
          <cell r="AU65">
            <v>0</v>
          </cell>
          <cell r="AV65">
            <v>11.392334999999999</v>
          </cell>
          <cell r="AW65">
            <v>0</v>
          </cell>
          <cell r="AX65">
            <v>28.830072000000001</v>
          </cell>
          <cell r="AY65">
            <v>16.435573000000002</v>
          </cell>
          <cell r="AZ65">
            <v>15.289548999999999</v>
          </cell>
          <cell r="BB65">
            <v>15.017314000000001</v>
          </cell>
          <cell r="BC65">
            <v>7.0796580000000002</v>
          </cell>
          <cell r="BD65">
            <v>3.8521230000000002</v>
          </cell>
          <cell r="BE65">
            <v>3.6264400000000001</v>
          </cell>
          <cell r="BF65">
            <v>1.428572</v>
          </cell>
          <cell r="BG65">
            <v>3.676472</v>
          </cell>
          <cell r="BH65">
            <v>9.0948010000000004</v>
          </cell>
          <cell r="BI65">
            <v>0</v>
          </cell>
          <cell r="BJ65">
            <v>0</v>
          </cell>
          <cell r="BL65">
            <v>4.0844670000000001</v>
          </cell>
          <cell r="BM65">
            <v>3.5832489999999999</v>
          </cell>
          <cell r="BN65">
            <v>6.8115379999999996</v>
          </cell>
          <cell r="BO65">
            <v>2.3844810000000001</v>
          </cell>
          <cell r="BP65">
            <v>1.950318</v>
          </cell>
          <cell r="BT65">
            <v>2.1253880000000001</v>
          </cell>
          <cell r="BW65">
            <v>30.485785</v>
          </cell>
          <cell r="BX65">
            <v>8.2592529999999993</v>
          </cell>
          <cell r="BY65">
            <v>5.2078490000000004</v>
          </cell>
          <cell r="BZ65">
            <v>5.3851969999999998</v>
          </cell>
          <cell r="CA65">
            <v>5.7478049999999996</v>
          </cell>
          <cell r="CB65">
            <v>3.6424789999999998</v>
          </cell>
          <cell r="CD65">
            <v>2.1999849999999999</v>
          </cell>
          <cell r="CE65">
            <v>2.2134939999999999</v>
          </cell>
          <cell r="CF65">
            <v>3.4023539999999999</v>
          </cell>
          <cell r="CG65">
            <v>2.0335290000000001</v>
          </cell>
          <cell r="CH65">
            <v>1.923441</v>
          </cell>
          <cell r="CI65">
            <v>3.4463550000000001</v>
          </cell>
          <cell r="CJ65">
            <v>1.3274999999999999</v>
          </cell>
          <cell r="CK65">
            <v>0</v>
          </cell>
          <cell r="CL65">
            <v>3.5407540000000002</v>
          </cell>
          <cell r="CM65">
            <v>1.84371</v>
          </cell>
          <cell r="CN65">
            <v>0</v>
          </cell>
          <cell r="CO65">
            <v>6.3002079999999996</v>
          </cell>
          <cell r="CP65">
            <v>2.2014740000000002</v>
          </cell>
          <cell r="CQ65">
            <v>4.5809949999999997</v>
          </cell>
          <cell r="CR65">
            <v>0</v>
          </cell>
          <cell r="CS65">
            <v>4.8794420000000001</v>
          </cell>
          <cell r="CU65">
            <v>0</v>
          </cell>
          <cell r="CV65">
            <v>0</v>
          </cell>
          <cell r="CW65">
            <v>0</v>
          </cell>
          <cell r="CX65">
            <v>8.212313</v>
          </cell>
          <cell r="CY65">
            <v>8.0389619999999997</v>
          </cell>
          <cell r="CZ65">
            <v>9.8349080000000004</v>
          </cell>
          <cell r="DA65">
            <v>9.4917090000000002</v>
          </cell>
          <cell r="DB65">
            <v>10.231215000000001</v>
          </cell>
          <cell r="DD65">
            <v>8.8962190000000003</v>
          </cell>
          <cell r="DE65">
            <v>5.7229039999999998</v>
          </cell>
          <cell r="DH65">
            <v>3897.4019106559995</v>
          </cell>
          <cell r="DI65">
            <v>19762.797985167002</v>
          </cell>
          <cell r="DJ65">
            <v>358.52763927000001</v>
          </cell>
          <cell r="DK65">
            <v>1376.526245109</v>
          </cell>
          <cell r="DL65">
            <v>418.895093782</v>
          </cell>
          <cell r="DM65">
            <v>1835.9025016790001</v>
          </cell>
          <cell r="DN65">
            <v>208.037944103</v>
          </cell>
          <cell r="DO65">
            <v>1263.1682249370001</v>
          </cell>
          <cell r="DP65">
            <v>199.21474591200001</v>
          </cell>
          <cell r="DQ65">
            <v>1435.517652627</v>
          </cell>
          <cell r="DR65">
            <v>224.17220216799998</v>
          </cell>
          <cell r="DS65">
            <v>964.00942814900009</v>
          </cell>
          <cell r="DT65">
            <v>31.007740198</v>
          </cell>
          <cell r="DU65">
            <v>300.65494872599999</v>
          </cell>
          <cell r="DV65">
            <v>57.519715972999997</v>
          </cell>
          <cell r="DW65">
            <v>697.14181463299997</v>
          </cell>
          <cell r="DX65">
            <v>136.661588099</v>
          </cell>
          <cell r="DY65">
            <v>524.63084482700003</v>
          </cell>
          <cell r="DZ65">
            <v>6.564260387</v>
          </cell>
          <cell r="EA65">
            <v>48.815104744999999</v>
          </cell>
          <cell r="EB65">
            <v>53.776640848000007</v>
          </cell>
          <cell r="EC65">
            <v>397.80478252500001</v>
          </cell>
          <cell r="ED65">
            <v>29.108173983</v>
          </cell>
          <cell r="EE65">
            <v>406.72896054800003</v>
          </cell>
          <cell r="EF65">
            <v>12.436706000000001</v>
          </cell>
          <cell r="EG65">
            <v>135.290434</v>
          </cell>
          <cell r="EH65">
            <v>13.634804164</v>
          </cell>
          <cell r="EI65">
            <v>198.259990792</v>
          </cell>
          <cell r="EJ65">
            <v>829.12320449900005</v>
          </cell>
          <cell r="EK65">
            <v>2123.18486695</v>
          </cell>
          <cell r="EL65">
            <v>26.833265865000001</v>
          </cell>
          <cell r="EM65">
            <v>119.550940709</v>
          </cell>
          <cell r="EN65">
            <v>14.869318172</v>
          </cell>
          <cell r="EO65">
            <v>102.66170193800001</v>
          </cell>
          <cell r="EP65">
            <v>100.913388897</v>
          </cell>
          <cell r="EQ65">
            <v>148.57824940500001</v>
          </cell>
          <cell r="ER65">
            <v>32.906651734999997</v>
          </cell>
          <cell r="ES65">
            <v>263.969914942</v>
          </cell>
          <cell r="ET65">
            <v>233.41791318200001</v>
          </cell>
          <cell r="EU65">
            <v>1976.8103164070001</v>
          </cell>
          <cell r="EV65">
            <v>69.362203554000004</v>
          </cell>
          <cell r="EW65">
            <v>425.68627730399999</v>
          </cell>
          <cell r="EX65">
            <v>25.714722231</v>
          </cell>
          <cell r="EY65">
            <v>286.38060099900002</v>
          </cell>
        </row>
        <row r="66">
          <cell r="A66">
            <v>44378</v>
          </cell>
          <cell r="B66">
            <v>8.6681290000000004</v>
          </cell>
          <cell r="C66">
            <v>7.8554890000000004</v>
          </cell>
          <cell r="D66">
            <v>2.5146269999999999</v>
          </cell>
          <cell r="E66">
            <v>8.6284379999999992</v>
          </cell>
          <cell r="F66">
            <v>0</v>
          </cell>
          <cell r="G66">
            <v>0</v>
          </cell>
          <cell r="H66">
            <v>0</v>
          </cell>
          <cell r="J66">
            <v>6.932531</v>
          </cell>
          <cell r="K66">
            <v>9.7000860000000007</v>
          </cell>
          <cell r="L66">
            <v>0</v>
          </cell>
          <cell r="M66">
            <v>2.8617530000000002</v>
          </cell>
          <cell r="N66">
            <v>3.0205440000000001</v>
          </cell>
          <cell r="R66">
            <v>2.9267989999999999</v>
          </cell>
          <cell r="U66">
            <v>0</v>
          </cell>
          <cell r="V66">
            <v>22.910202999999999</v>
          </cell>
          <cell r="W66">
            <v>4.9562759999999999</v>
          </cell>
          <cell r="X66">
            <v>8.4471570000000007</v>
          </cell>
          <cell r="Y66">
            <v>8.8953509999999998</v>
          </cell>
          <cell r="Z66">
            <v>6.5150030000000001</v>
          </cell>
          <cell r="AB66">
            <v>5.2307709999999998</v>
          </cell>
          <cell r="AC66">
            <v>5.4664149999999996</v>
          </cell>
          <cell r="AD66">
            <v>5.8503489999999996</v>
          </cell>
          <cell r="AE66">
            <v>3.9980310000000001</v>
          </cell>
          <cell r="AF66">
            <v>2.9524360000000001</v>
          </cell>
          <cell r="AG66">
            <v>6.6284349999999996</v>
          </cell>
          <cell r="AH66">
            <v>2.979139</v>
          </cell>
          <cell r="AI66">
            <v>0</v>
          </cell>
          <cell r="AJ66">
            <v>4.9427329999999996</v>
          </cell>
          <cell r="AK66">
            <v>3.9331450000000001</v>
          </cell>
          <cell r="AL66">
            <v>0</v>
          </cell>
          <cell r="AM66">
            <v>7.758839</v>
          </cell>
          <cell r="AN66">
            <v>5.1006910000000003</v>
          </cell>
          <cell r="AO66">
            <v>7.4361800000000002</v>
          </cell>
          <cell r="AP66">
            <v>0</v>
          </cell>
          <cell r="AQ66">
            <v>8.6272090000000006</v>
          </cell>
          <cell r="AS66">
            <v>0</v>
          </cell>
          <cell r="AT66">
            <v>0</v>
          </cell>
          <cell r="AU66">
            <v>0</v>
          </cell>
          <cell r="AV66">
            <v>12.139315</v>
          </cell>
          <cell r="AW66">
            <v>8.7736350000000005</v>
          </cell>
          <cell r="AX66">
            <v>24.705189000000001</v>
          </cell>
          <cell r="AY66">
            <v>16.864249999999998</v>
          </cell>
          <cell r="AZ66">
            <v>15.286934</v>
          </cell>
          <cell r="BB66">
            <v>15.102537</v>
          </cell>
          <cell r="BC66">
            <v>8.6181210000000004</v>
          </cell>
          <cell r="BD66">
            <v>4.3143729999999998</v>
          </cell>
          <cell r="BE66">
            <v>3.8047580000000001</v>
          </cell>
          <cell r="BF66">
            <v>1.589845</v>
          </cell>
          <cell r="BG66">
            <v>3.3388840000000002</v>
          </cell>
          <cell r="BH66">
            <v>9.3376439999999992</v>
          </cell>
          <cell r="BI66">
            <v>0</v>
          </cell>
          <cell r="BJ66">
            <v>0</v>
          </cell>
          <cell r="BL66">
            <v>3.9161250000000001</v>
          </cell>
          <cell r="BM66">
            <v>3.5805020000000001</v>
          </cell>
          <cell r="BN66">
            <v>6.5248670000000004</v>
          </cell>
          <cell r="BO66">
            <v>1.980019</v>
          </cell>
          <cell r="BP66">
            <v>1.7543930000000001</v>
          </cell>
          <cell r="BT66">
            <v>1.8336250000000001</v>
          </cell>
          <cell r="BW66">
            <v>29.94716</v>
          </cell>
          <cell r="BX66">
            <v>8.9705809999999992</v>
          </cell>
          <cell r="BY66">
            <v>4.9613899999999997</v>
          </cell>
          <cell r="BZ66">
            <v>5.0312939999999999</v>
          </cell>
          <cell r="CA66">
            <v>5.3914439999999999</v>
          </cell>
          <cell r="CB66">
            <v>3.6158670000000002</v>
          </cell>
          <cell r="CD66">
            <v>2.336605</v>
          </cell>
          <cell r="CE66">
            <v>2.4610750000000001</v>
          </cell>
          <cell r="CF66">
            <v>3.1795870000000002</v>
          </cell>
          <cell r="CG66">
            <v>2.1360839999999999</v>
          </cell>
          <cell r="CH66">
            <v>1.839261</v>
          </cell>
          <cell r="CI66">
            <v>2.4637280000000001</v>
          </cell>
          <cell r="CJ66">
            <v>1.3431569999999999</v>
          </cell>
          <cell r="CK66">
            <v>0</v>
          </cell>
          <cell r="CL66">
            <v>3.544111</v>
          </cell>
          <cell r="CM66">
            <v>1.8355319999999999</v>
          </cell>
          <cell r="CN66">
            <v>0</v>
          </cell>
          <cell r="CO66">
            <v>6.496124</v>
          </cell>
          <cell r="CP66">
            <v>2.1135199999999998</v>
          </cell>
          <cell r="CQ66">
            <v>4.3279040000000002</v>
          </cell>
          <cell r="CR66">
            <v>6.4589590000000001</v>
          </cell>
          <cell r="CS66">
            <v>4.9507409999999998</v>
          </cell>
          <cell r="CU66">
            <v>0</v>
          </cell>
          <cell r="CV66">
            <v>0</v>
          </cell>
          <cell r="CW66">
            <v>0</v>
          </cell>
          <cell r="CX66">
            <v>8.1896850000000008</v>
          </cell>
          <cell r="CY66">
            <v>7.8668300000000002</v>
          </cell>
          <cell r="CZ66">
            <v>8.1903170000000003</v>
          </cell>
          <cell r="DA66">
            <v>9.5663160000000005</v>
          </cell>
          <cell r="DB66">
            <v>10.23526</v>
          </cell>
          <cell r="DD66">
            <v>8.6381390000000007</v>
          </cell>
          <cell r="DE66">
            <v>5.7192769999999999</v>
          </cell>
          <cell r="DH66">
            <v>3941.3386946610003</v>
          </cell>
          <cell r="DI66">
            <v>19271.638002001</v>
          </cell>
          <cell r="DJ66">
            <v>344.489567765</v>
          </cell>
          <cell r="DK66">
            <v>1341.8614208410002</v>
          </cell>
          <cell r="DL66">
            <v>448.56799071099999</v>
          </cell>
          <cell r="DM66">
            <v>1674.6258445639999</v>
          </cell>
          <cell r="DN66">
            <v>185.76003403300001</v>
          </cell>
          <cell r="DO66">
            <v>1256.0360257790001</v>
          </cell>
          <cell r="DP66">
            <v>189.22617786399999</v>
          </cell>
          <cell r="DQ66">
            <v>1670.3626815279999</v>
          </cell>
          <cell r="DR66">
            <v>285.34125612299999</v>
          </cell>
          <cell r="DS66">
            <v>1058.1472520620002</v>
          </cell>
          <cell r="DT66">
            <v>41.569036607000001</v>
          </cell>
          <cell r="DU66">
            <v>282.964082383</v>
          </cell>
          <cell r="DV66">
            <v>93.099294505000003</v>
          </cell>
          <cell r="DW66">
            <v>645.79495590299996</v>
          </cell>
          <cell r="DX66">
            <v>123.130524689</v>
          </cell>
          <cell r="DY66">
            <v>493.142212067</v>
          </cell>
          <cell r="DZ66">
            <v>5.9866742579999999</v>
          </cell>
          <cell r="EA66">
            <v>41.877142679000002</v>
          </cell>
          <cell r="EB66">
            <v>63.062612184000002</v>
          </cell>
          <cell r="EC66">
            <v>364.104211212</v>
          </cell>
          <cell r="ED66">
            <v>73.478343889000001</v>
          </cell>
          <cell r="EE66">
            <v>370.803396389</v>
          </cell>
          <cell r="EF66">
            <v>10.411602999999999</v>
          </cell>
          <cell r="EG66">
            <v>112.909228</v>
          </cell>
          <cell r="EH66">
            <v>16.947520615000002</v>
          </cell>
          <cell r="EI66">
            <v>188.191443252</v>
          </cell>
          <cell r="EJ66">
            <v>768.99462744900006</v>
          </cell>
          <cell r="EK66">
            <v>2070.8280733739998</v>
          </cell>
          <cell r="EL66">
            <v>32.059651118000005</v>
          </cell>
          <cell r="EM66">
            <v>119.20996814700001</v>
          </cell>
          <cell r="EN66">
            <v>16.948603234</v>
          </cell>
          <cell r="EO66">
            <v>112.284928865</v>
          </cell>
          <cell r="EP66">
            <v>89.807836607000013</v>
          </cell>
          <cell r="EQ66">
            <v>139.483822245</v>
          </cell>
          <cell r="ER66">
            <v>35.271276393000001</v>
          </cell>
          <cell r="ES66">
            <v>201.62530852</v>
          </cell>
          <cell r="ET66">
            <v>215.73911640599999</v>
          </cell>
          <cell r="EU66">
            <v>1847.357128419</v>
          </cell>
          <cell r="EV66">
            <v>62.679971754999997</v>
          </cell>
          <cell r="EW66">
            <v>408.272570589</v>
          </cell>
          <cell r="EX66">
            <v>64.236408650000001</v>
          </cell>
          <cell r="EY66">
            <v>247.32081473099998</v>
          </cell>
        </row>
        <row r="67">
          <cell r="A67">
            <v>44348</v>
          </cell>
          <cell r="B67">
            <v>7.6840539999999997</v>
          </cell>
          <cell r="C67">
            <v>7.5543550000000002</v>
          </cell>
          <cell r="D67">
            <v>2.964979</v>
          </cell>
          <cell r="E67">
            <v>7.9549919999999998</v>
          </cell>
          <cell r="F67">
            <v>0</v>
          </cell>
          <cell r="G67">
            <v>0</v>
          </cell>
          <cell r="H67">
            <v>0</v>
          </cell>
          <cell r="J67">
            <v>6.5567270000000004</v>
          </cell>
          <cell r="K67">
            <v>9.6005959999999995</v>
          </cell>
          <cell r="L67">
            <v>8.9634809999999998</v>
          </cell>
          <cell r="M67">
            <v>2.9196770000000001</v>
          </cell>
          <cell r="N67">
            <v>2.8436110000000001</v>
          </cell>
          <cell r="R67">
            <v>2.78627</v>
          </cell>
          <cell r="U67">
            <v>45.497878</v>
          </cell>
          <cell r="V67">
            <v>23.612247</v>
          </cell>
          <cell r="W67">
            <v>0</v>
          </cell>
          <cell r="X67">
            <v>9.0946960000000008</v>
          </cell>
          <cell r="Y67">
            <v>9.5835819999999998</v>
          </cell>
          <cell r="Z67">
            <v>6.741968</v>
          </cell>
          <cell r="AB67">
            <v>5.3458819999999996</v>
          </cell>
          <cell r="AC67">
            <v>5.7178149999999999</v>
          </cell>
          <cell r="AD67">
            <v>6.308935</v>
          </cell>
          <cell r="AE67">
            <v>4.0982789999999998</v>
          </cell>
          <cell r="AF67">
            <v>3.0933459999999999</v>
          </cell>
          <cell r="AG67">
            <v>6.7240989999999998</v>
          </cell>
          <cell r="AH67">
            <v>2.9737809999999998</v>
          </cell>
          <cell r="AI67">
            <v>0</v>
          </cell>
          <cell r="AJ67">
            <v>4.9427070000000004</v>
          </cell>
          <cell r="AK67">
            <v>3.5502799999999999</v>
          </cell>
          <cell r="AL67">
            <v>0</v>
          </cell>
          <cell r="AM67">
            <v>8.1859490000000008</v>
          </cell>
          <cell r="AN67">
            <v>4.8545629999999997</v>
          </cell>
          <cell r="AO67">
            <v>8.6211819999999992</v>
          </cell>
          <cell r="AP67">
            <v>8.8438189999999999</v>
          </cell>
          <cell r="AQ67">
            <v>8.1124069999999993</v>
          </cell>
          <cell r="AS67">
            <v>0</v>
          </cell>
          <cell r="AT67">
            <v>15.871195999999999</v>
          </cell>
          <cell r="AU67">
            <v>17.097425999999999</v>
          </cell>
          <cell r="AV67">
            <v>12.045210000000001</v>
          </cell>
          <cell r="AW67">
            <v>0</v>
          </cell>
          <cell r="AX67">
            <v>26.939261999999999</v>
          </cell>
          <cell r="AY67">
            <v>16.861270000000001</v>
          </cell>
          <cell r="AZ67">
            <v>15.255281999999999</v>
          </cell>
          <cell r="BB67">
            <v>15.103804999999999</v>
          </cell>
          <cell r="BC67">
            <v>6.9883629999999997</v>
          </cell>
          <cell r="BD67">
            <v>3.5872459999999999</v>
          </cell>
          <cell r="BE67">
            <v>4.0108949999999997</v>
          </cell>
          <cell r="BF67">
            <v>1.618498</v>
          </cell>
          <cell r="BG67">
            <v>3.5706150000000001</v>
          </cell>
          <cell r="BH67">
            <v>8.6476209999999991</v>
          </cell>
          <cell r="BI67">
            <v>0</v>
          </cell>
          <cell r="BJ67">
            <v>0</v>
          </cell>
          <cell r="BL67">
            <v>4.4180659999999996</v>
          </cell>
          <cell r="BM67">
            <v>3.5770240000000002</v>
          </cell>
          <cell r="BN67">
            <v>6.2032059999999998</v>
          </cell>
          <cell r="BO67">
            <v>1.9435009999999999</v>
          </cell>
          <cell r="BP67">
            <v>1.4285509999999999</v>
          </cell>
          <cell r="BT67">
            <v>1.584349</v>
          </cell>
          <cell r="BW67">
            <v>29.042356999999999</v>
          </cell>
          <cell r="BX67">
            <v>11.229996999999999</v>
          </cell>
          <cell r="BY67">
            <v>0</v>
          </cell>
          <cell r="BZ67">
            <v>5.1105330000000002</v>
          </cell>
          <cell r="CA67">
            <v>5.6062339999999997</v>
          </cell>
          <cell r="CB67">
            <v>3.8398530000000002</v>
          </cell>
          <cell r="CD67">
            <v>2.1913369999999999</v>
          </cell>
          <cell r="CE67">
            <v>2.5098760000000002</v>
          </cell>
          <cell r="CF67">
            <v>3.453722</v>
          </cell>
          <cell r="CG67">
            <v>2.1478449999999998</v>
          </cell>
          <cell r="CH67">
            <v>1.917959</v>
          </cell>
          <cell r="CI67">
            <v>2.268662</v>
          </cell>
          <cell r="CJ67">
            <v>1.3239110000000001</v>
          </cell>
          <cell r="CK67">
            <v>0</v>
          </cell>
          <cell r="CL67">
            <v>3.538516</v>
          </cell>
          <cell r="CM67">
            <v>1.7861739999999999</v>
          </cell>
          <cell r="CN67">
            <v>0</v>
          </cell>
          <cell r="CO67">
            <v>6.1397709999999996</v>
          </cell>
          <cell r="CP67">
            <v>2.0560040000000002</v>
          </cell>
          <cell r="CQ67">
            <v>4.7879430000000003</v>
          </cell>
          <cell r="CR67">
            <v>5.8857239999999997</v>
          </cell>
          <cell r="CS67">
            <v>5.0298069999999999</v>
          </cell>
          <cell r="CU67">
            <v>18.871086999999999</v>
          </cell>
          <cell r="CV67">
            <v>7.2955220000000001</v>
          </cell>
          <cell r="CW67">
            <v>10.87872</v>
          </cell>
          <cell r="CX67">
            <v>5.7495810000000001</v>
          </cell>
          <cell r="CY67">
            <v>7.973509</v>
          </cell>
          <cell r="CZ67">
            <v>7.1997900000000001</v>
          </cell>
          <cell r="DA67">
            <v>9.6291379999999993</v>
          </cell>
          <cell r="DB67">
            <v>10.250629999999999</v>
          </cell>
          <cell r="DD67">
            <v>8.6235470000000003</v>
          </cell>
          <cell r="DE67">
            <v>5.721495</v>
          </cell>
          <cell r="DH67" t="str">
            <v>(-)</v>
          </cell>
          <cell r="DI67" t="str">
            <v>(-)</v>
          </cell>
          <cell r="DJ67" t="str">
            <v>(-)</v>
          </cell>
          <cell r="DK67" t="str">
            <v>(-)</v>
          </cell>
          <cell r="DL67" t="str">
            <v>(-)</v>
          </cell>
          <cell r="DM67" t="str">
            <v>(-)</v>
          </cell>
          <cell r="DN67" t="str">
            <v>(-)</v>
          </cell>
          <cell r="DO67" t="str">
            <v>(-)</v>
          </cell>
          <cell r="DP67" t="str">
            <v>(-)</v>
          </cell>
          <cell r="DQ67" t="str">
            <v>(-)</v>
          </cell>
          <cell r="DR67" t="str">
            <v>(-)</v>
          </cell>
          <cell r="DS67" t="str">
            <v>(-)</v>
          </cell>
          <cell r="DT67" t="str">
            <v>(-)</v>
          </cell>
          <cell r="DU67" t="str">
            <v>(-)</v>
          </cell>
          <cell r="DV67" t="str">
            <v>(-)</v>
          </cell>
          <cell r="DW67" t="str">
            <v>(-)</v>
          </cell>
          <cell r="DX67" t="str">
            <v>(-)</v>
          </cell>
          <cell r="DY67" t="str">
            <v>(-)</v>
          </cell>
          <cell r="DZ67" t="str">
            <v>(-)</v>
          </cell>
          <cell r="EA67" t="str">
            <v>(-)</v>
          </cell>
          <cell r="EB67" t="str">
            <v>(-)</v>
          </cell>
          <cell r="EC67" t="str">
            <v>(-)</v>
          </cell>
          <cell r="ED67" t="str">
            <v>(-)</v>
          </cell>
          <cell r="EE67" t="str">
            <v>(-)</v>
          </cell>
          <cell r="EF67" t="str">
            <v>(-)</v>
          </cell>
          <cell r="EG67" t="str">
            <v>(-)</v>
          </cell>
          <cell r="EH67" t="str">
            <v>(-)</v>
          </cell>
          <cell r="EI67" t="str">
            <v>(-)</v>
          </cell>
          <cell r="EJ67" t="str">
            <v>(-)</v>
          </cell>
          <cell r="EK67" t="str">
            <v>(-)</v>
          </cell>
          <cell r="EL67" t="str">
            <v>(-)</v>
          </cell>
          <cell r="EM67" t="str">
            <v>(-)</v>
          </cell>
          <cell r="EN67" t="str">
            <v>(-)</v>
          </cell>
          <cell r="EO67" t="str">
            <v>(-)</v>
          </cell>
          <cell r="EP67" t="str">
            <v>(-)</v>
          </cell>
          <cell r="EQ67" t="str">
            <v>(-)</v>
          </cell>
          <cell r="ER67" t="str">
            <v>(-)</v>
          </cell>
          <cell r="ES67" t="str">
            <v>(-)</v>
          </cell>
          <cell r="ET67" t="str">
            <v>(-)</v>
          </cell>
          <cell r="EU67" t="str">
            <v>(-)</v>
          </cell>
          <cell r="EV67" t="str">
            <v>(-)</v>
          </cell>
          <cell r="EW67" t="str">
            <v>(-)</v>
          </cell>
          <cell r="EX67" t="str">
            <v>(-)</v>
          </cell>
          <cell r="EY67" t="str">
            <v>(-)</v>
          </cell>
        </row>
        <row r="68">
          <cell r="A68">
            <v>44317</v>
          </cell>
          <cell r="B68">
            <v>5.8440560000000001</v>
          </cell>
          <cell r="C68">
            <v>8.64405</v>
          </cell>
          <cell r="D68">
            <v>2.734359</v>
          </cell>
          <cell r="E68">
            <v>5.8183550000000004</v>
          </cell>
          <cell r="F68">
            <v>0</v>
          </cell>
          <cell r="G68">
            <v>0</v>
          </cell>
          <cell r="H68">
            <v>0</v>
          </cell>
          <cell r="J68">
            <v>4.1588560000000001</v>
          </cell>
          <cell r="K68">
            <v>10.044509</v>
          </cell>
          <cell r="L68">
            <v>0</v>
          </cell>
          <cell r="M68">
            <v>2.9316390000000001</v>
          </cell>
          <cell r="N68">
            <v>3.4901339999999998</v>
          </cell>
          <cell r="R68">
            <v>2.7721719999999999</v>
          </cell>
          <cell r="U68">
            <v>44.781936999999999</v>
          </cell>
          <cell r="V68">
            <v>22.439453</v>
          </cell>
          <cell r="W68">
            <v>0</v>
          </cell>
          <cell r="X68">
            <v>6.3875299999999999</v>
          </cell>
          <cell r="Y68">
            <v>7.1361109999999996</v>
          </cell>
          <cell r="Z68">
            <v>6.392671</v>
          </cell>
          <cell r="AB68">
            <v>0</v>
          </cell>
          <cell r="AC68">
            <v>5.0471500000000002</v>
          </cell>
          <cell r="AD68">
            <v>0</v>
          </cell>
          <cell r="AE68">
            <v>3.928261</v>
          </cell>
          <cell r="AF68">
            <v>3.3273540000000001</v>
          </cell>
          <cell r="AG68">
            <v>6.6996539999999998</v>
          </cell>
          <cell r="AH68">
            <v>3.1543549999999998</v>
          </cell>
          <cell r="AI68">
            <v>0</v>
          </cell>
          <cell r="AJ68">
            <v>4.9427149999999997</v>
          </cell>
          <cell r="AK68">
            <v>3.4934379999999998</v>
          </cell>
          <cell r="AL68">
            <v>0</v>
          </cell>
          <cell r="AM68">
            <v>8.3737329999999996</v>
          </cell>
          <cell r="AN68">
            <v>4.4015779999999998</v>
          </cell>
          <cell r="AO68">
            <v>6.5797230000000004</v>
          </cell>
          <cell r="AP68">
            <v>9.5110039999999998</v>
          </cell>
          <cell r="AQ68">
            <v>6.0368360000000001</v>
          </cell>
          <cell r="AS68">
            <v>20.451882999999999</v>
          </cell>
          <cell r="AT68">
            <v>15.690078</v>
          </cell>
          <cell r="AU68">
            <v>17.962617000000002</v>
          </cell>
          <cell r="AV68">
            <v>12.139836000000001</v>
          </cell>
          <cell r="AW68">
            <v>9.6229659999999999</v>
          </cell>
          <cell r="AX68">
            <v>27.047305999999999</v>
          </cell>
          <cell r="AY68">
            <v>16.761208</v>
          </cell>
          <cell r="AZ68">
            <v>15.279925</v>
          </cell>
          <cell r="BB68">
            <v>15.606742000000001</v>
          </cell>
          <cell r="BC68">
            <v>7.0090209999999997</v>
          </cell>
          <cell r="BD68">
            <v>3.128279</v>
          </cell>
          <cell r="BE68">
            <v>4.5843470000000002</v>
          </cell>
          <cell r="BF68">
            <v>1.5007539999999999</v>
          </cell>
          <cell r="BG68">
            <v>3.394183</v>
          </cell>
          <cell r="BH68">
            <v>6.4658800000000003</v>
          </cell>
          <cell r="BI68">
            <v>0</v>
          </cell>
          <cell r="BJ68">
            <v>0</v>
          </cell>
          <cell r="BL68">
            <v>2.5916009999999998</v>
          </cell>
          <cell r="BM68">
            <v>4.1953430000000003</v>
          </cell>
          <cell r="BN68">
            <v>6.2072419999999999</v>
          </cell>
          <cell r="BO68">
            <v>1.6314360000000001</v>
          </cell>
          <cell r="BP68">
            <v>1.9080330000000001</v>
          </cell>
          <cell r="BT68">
            <v>1.6138300000000001</v>
          </cell>
          <cell r="BW68">
            <v>27.987684999999999</v>
          </cell>
          <cell r="BX68">
            <v>11.314636999999999</v>
          </cell>
          <cell r="BY68">
            <v>4.6584580000000004</v>
          </cell>
          <cell r="BZ68">
            <v>4.1355659999999999</v>
          </cell>
          <cell r="CA68">
            <v>4.2415229999999999</v>
          </cell>
          <cell r="CB68">
            <v>4.0542109999999996</v>
          </cell>
          <cell r="CD68">
            <v>1.7403630000000001</v>
          </cell>
          <cell r="CE68">
            <v>1.5636810000000001</v>
          </cell>
          <cell r="CF68">
            <v>3.5153490000000001</v>
          </cell>
          <cell r="CG68">
            <v>1.79715</v>
          </cell>
          <cell r="CH68">
            <v>1.8959079999999999</v>
          </cell>
          <cell r="CI68">
            <v>2.289094</v>
          </cell>
          <cell r="CJ68">
            <v>1.347269</v>
          </cell>
          <cell r="CK68">
            <v>0</v>
          </cell>
          <cell r="CL68">
            <v>3.6789489999999998</v>
          </cell>
          <cell r="CM68">
            <v>1.814864</v>
          </cell>
          <cell r="CN68">
            <v>0</v>
          </cell>
          <cell r="CO68">
            <v>4.4395480000000003</v>
          </cell>
          <cell r="CP68">
            <v>1.8668370000000001</v>
          </cell>
          <cell r="CQ68">
            <v>3.752154</v>
          </cell>
          <cell r="CR68">
            <v>6.2448819999999996</v>
          </cell>
          <cell r="CS68">
            <v>3.0485609999999999</v>
          </cell>
          <cell r="CU68">
            <v>18.885677000000001</v>
          </cell>
          <cell r="CV68">
            <v>7.0757269999999997</v>
          </cell>
          <cell r="CW68">
            <v>9.5368770000000005</v>
          </cell>
          <cell r="CX68">
            <v>5.8747699999999998</v>
          </cell>
          <cell r="CY68">
            <v>7.8705999999999996</v>
          </cell>
          <cell r="CZ68">
            <v>7.9463629999999998</v>
          </cell>
          <cell r="DA68">
            <v>9.5841399999999997</v>
          </cell>
          <cell r="DB68">
            <v>10.600908</v>
          </cell>
          <cell r="DD68">
            <v>9.4536130000000007</v>
          </cell>
          <cell r="DE68">
            <v>5.7219499999999996</v>
          </cell>
        </row>
        <row r="69">
          <cell r="A69">
            <v>44287</v>
          </cell>
          <cell r="B69">
            <v>5.2919960000000001</v>
          </cell>
          <cell r="C69">
            <v>9.0589919999999999</v>
          </cell>
          <cell r="D69">
            <v>2.404935</v>
          </cell>
          <cell r="E69">
            <v>5.1962330000000003</v>
          </cell>
          <cell r="F69">
            <v>0</v>
          </cell>
          <cell r="G69">
            <v>0</v>
          </cell>
          <cell r="H69">
            <v>0</v>
          </cell>
          <cell r="J69">
            <v>3.5734210000000002</v>
          </cell>
          <cell r="K69">
            <v>10.027568</v>
          </cell>
          <cell r="L69">
            <v>0</v>
          </cell>
          <cell r="M69">
            <v>2.9951110000000001</v>
          </cell>
          <cell r="N69">
            <v>3.2706719999999998</v>
          </cell>
          <cell r="R69">
            <v>3.0979999999999999</v>
          </cell>
          <cell r="U69">
            <v>45.629302000000003</v>
          </cell>
          <cell r="V69">
            <v>22.076333000000002</v>
          </cell>
          <cell r="W69">
            <v>0</v>
          </cell>
          <cell r="X69">
            <v>5.3142490000000002</v>
          </cell>
          <cell r="Y69">
            <v>5.8617900000000001</v>
          </cell>
          <cell r="Z69">
            <v>0</v>
          </cell>
          <cell r="AB69">
            <v>0</v>
          </cell>
          <cell r="AC69">
            <v>0</v>
          </cell>
          <cell r="AD69">
            <v>0</v>
          </cell>
          <cell r="AE69">
            <v>3.927162</v>
          </cell>
          <cell r="AF69">
            <v>2.7992530000000002</v>
          </cell>
          <cell r="AG69">
            <v>6.6436859999999998</v>
          </cell>
          <cell r="AH69">
            <v>3.1589160000000001</v>
          </cell>
          <cell r="AI69">
            <v>0</v>
          </cell>
          <cell r="AJ69">
            <v>4.9426600000000001</v>
          </cell>
          <cell r="AK69">
            <v>3.9673180000000001</v>
          </cell>
          <cell r="AL69">
            <v>0</v>
          </cell>
          <cell r="AM69">
            <v>8.3589179999999992</v>
          </cell>
          <cell r="AN69">
            <v>4.3918150000000002</v>
          </cell>
          <cell r="AO69">
            <v>5.0548000000000002</v>
          </cell>
          <cell r="AP69">
            <v>0</v>
          </cell>
          <cell r="AQ69">
            <v>6.0048870000000001</v>
          </cell>
          <cell r="AS69">
            <v>0</v>
          </cell>
          <cell r="AT69">
            <v>17.46508</v>
          </cell>
          <cell r="AU69">
            <v>18.904159</v>
          </cell>
          <cell r="AV69">
            <v>12.157228999999999</v>
          </cell>
          <cell r="AW69">
            <v>9.5899459999999994</v>
          </cell>
          <cell r="AX69">
            <v>24.297270000000001</v>
          </cell>
          <cell r="AY69">
            <v>16.820309999999999</v>
          </cell>
          <cell r="AZ69">
            <v>15.289616000000001</v>
          </cell>
          <cell r="BB69">
            <v>15.605221999999999</v>
          </cell>
          <cell r="BC69">
            <v>7.1182119999999998</v>
          </cell>
          <cell r="BD69">
            <v>3.0260769999999999</v>
          </cell>
          <cell r="BE69">
            <v>5.0859569999999996</v>
          </cell>
          <cell r="BF69">
            <v>1.1726460000000001</v>
          </cell>
          <cell r="BG69">
            <v>3.5056889999999998</v>
          </cell>
          <cell r="BH69">
            <v>5.6670569999999998</v>
          </cell>
          <cell r="BI69">
            <v>0</v>
          </cell>
          <cell r="BJ69">
            <v>0</v>
          </cell>
          <cell r="BL69">
            <v>2.8492479999999998</v>
          </cell>
          <cell r="BM69">
            <v>4.4563620000000004</v>
          </cell>
          <cell r="BN69">
            <v>4.5037909999999997</v>
          </cell>
          <cell r="BO69">
            <v>1.99593</v>
          </cell>
          <cell r="BP69">
            <v>1.220283</v>
          </cell>
          <cell r="BT69">
            <v>1.7774799999999999</v>
          </cell>
          <cell r="BW69">
            <v>27.764785</v>
          </cell>
          <cell r="BX69">
            <v>11.764390000000001</v>
          </cell>
          <cell r="BY69">
            <v>4.5667580000000001</v>
          </cell>
          <cell r="BZ69">
            <v>3.6257440000000001</v>
          </cell>
          <cell r="CA69">
            <v>3.3813689999999998</v>
          </cell>
          <cell r="CB69">
            <v>3.543698</v>
          </cell>
          <cell r="CD69">
            <v>1.6237600000000001</v>
          </cell>
          <cell r="CE69">
            <v>1.5421499999999999</v>
          </cell>
          <cell r="CF69">
            <v>3.141794</v>
          </cell>
          <cell r="CG69">
            <v>1.6562239999999999</v>
          </cell>
          <cell r="CH69">
            <v>1.446515</v>
          </cell>
          <cell r="CI69">
            <v>2.4819819999999999</v>
          </cell>
          <cell r="CJ69">
            <v>1.3403499999999999</v>
          </cell>
          <cell r="CK69">
            <v>0</v>
          </cell>
          <cell r="CL69">
            <v>3.7322959999999998</v>
          </cell>
          <cell r="CM69">
            <v>1.622806</v>
          </cell>
          <cell r="CN69">
            <v>0</v>
          </cell>
          <cell r="CO69">
            <v>4.6535099999999998</v>
          </cell>
          <cell r="CP69">
            <v>1.857578</v>
          </cell>
          <cell r="CQ69">
            <v>2.49037</v>
          </cell>
          <cell r="CR69">
            <v>9.0417389999999997</v>
          </cell>
          <cell r="CS69">
            <v>3.100552</v>
          </cell>
          <cell r="CU69">
            <v>0</v>
          </cell>
          <cell r="CV69">
            <v>7.5812350000000004</v>
          </cell>
          <cell r="CW69">
            <v>12.223240000000001</v>
          </cell>
          <cell r="CX69">
            <v>5.957668</v>
          </cell>
          <cell r="CY69">
            <v>7.7830110000000001</v>
          </cell>
          <cell r="CZ69">
            <v>8.1484729999999992</v>
          </cell>
          <cell r="DA69">
            <v>9.4099769999999996</v>
          </cell>
          <cell r="DB69">
            <v>10.881544999999999</v>
          </cell>
          <cell r="DD69">
            <v>9.5857539999999997</v>
          </cell>
          <cell r="DE69">
            <v>5.7128019999999999</v>
          </cell>
        </row>
        <row r="70">
          <cell r="A70">
            <v>44256</v>
          </cell>
          <cell r="B70">
            <v>5.1648810000000003</v>
          </cell>
          <cell r="C70">
            <v>8.0515399999999993</v>
          </cell>
          <cell r="D70">
            <v>2.5254400000000001</v>
          </cell>
          <cell r="E70">
            <v>5.0513950000000003</v>
          </cell>
          <cell r="F70">
            <v>0</v>
          </cell>
          <cell r="G70">
            <v>0</v>
          </cell>
          <cell r="H70">
            <v>0</v>
          </cell>
          <cell r="J70">
            <v>4.6787919999999996</v>
          </cell>
          <cell r="K70">
            <v>10.591975</v>
          </cell>
          <cell r="L70">
            <v>8.3447460000000007</v>
          </cell>
          <cell r="M70">
            <v>3.0733269999999999</v>
          </cell>
          <cell r="N70">
            <v>2.4036620000000002</v>
          </cell>
          <cell r="R70">
            <v>2.9388369999999999</v>
          </cell>
          <cell r="U70">
            <v>43.050249999999998</v>
          </cell>
          <cell r="V70">
            <v>20.157819</v>
          </cell>
          <cell r="W70">
            <v>5.0794540000000001</v>
          </cell>
          <cell r="X70">
            <v>6.2072209999999997</v>
          </cell>
          <cell r="Y70">
            <v>5.2279730000000004</v>
          </cell>
          <cell r="Z70">
            <v>5.7295749999999996</v>
          </cell>
          <cell r="AB70">
            <v>4.6037520000000001</v>
          </cell>
          <cell r="AC70">
            <v>4.5689599999999997</v>
          </cell>
          <cell r="AD70">
            <v>0</v>
          </cell>
          <cell r="AE70">
            <v>4.0728460000000002</v>
          </cell>
          <cell r="AF70">
            <v>1.8186960000000001</v>
          </cell>
          <cell r="AG70">
            <v>6.6639720000000002</v>
          </cell>
          <cell r="AH70">
            <v>3.2406739999999998</v>
          </cell>
          <cell r="AI70">
            <v>0</v>
          </cell>
          <cell r="AJ70">
            <v>4.9427329999999996</v>
          </cell>
          <cell r="AK70">
            <v>2.9988999999999999</v>
          </cell>
          <cell r="AL70">
            <v>0</v>
          </cell>
          <cell r="AM70">
            <v>7.5379430000000003</v>
          </cell>
          <cell r="AN70">
            <v>4.4648560000000002</v>
          </cell>
          <cell r="AO70">
            <v>4.5651859999999997</v>
          </cell>
          <cell r="AP70">
            <v>0</v>
          </cell>
          <cell r="AQ70">
            <v>5.949999</v>
          </cell>
          <cell r="AS70">
            <v>0</v>
          </cell>
          <cell r="AT70">
            <v>19.306374999999999</v>
          </cell>
          <cell r="AU70">
            <v>19.943598000000001</v>
          </cell>
          <cell r="AV70">
            <v>12.321740999999999</v>
          </cell>
          <cell r="AW70">
            <v>9.9959969999999991</v>
          </cell>
          <cell r="AX70">
            <v>23.062483</v>
          </cell>
          <cell r="AY70">
            <v>16.738002000000002</v>
          </cell>
          <cell r="AZ70">
            <v>15.289548999999999</v>
          </cell>
          <cell r="BB70">
            <v>15.607227</v>
          </cell>
          <cell r="BC70">
            <v>7.1204039999999997</v>
          </cell>
          <cell r="BD70">
            <v>3.4310999999999998</v>
          </cell>
          <cell r="BE70">
            <v>3.9028809999999998</v>
          </cell>
          <cell r="BF70">
            <v>1.3148770000000001</v>
          </cell>
          <cell r="BG70">
            <v>3.726731</v>
          </cell>
          <cell r="BH70">
            <v>4.8891879999999999</v>
          </cell>
          <cell r="BI70">
            <v>0</v>
          </cell>
          <cell r="BJ70">
            <v>0</v>
          </cell>
          <cell r="BL70">
            <v>2.477481</v>
          </cell>
          <cell r="BM70">
            <v>4.3834580000000001</v>
          </cell>
          <cell r="BN70">
            <v>5.1303260000000002</v>
          </cell>
          <cell r="BO70">
            <v>1.8276520000000001</v>
          </cell>
          <cell r="BP70">
            <v>1.192529</v>
          </cell>
          <cell r="BT70">
            <v>1.744624</v>
          </cell>
          <cell r="BW70">
            <v>30.149516999999999</v>
          </cell>
          <cell r="BX70">
            <v>11.044612000000001</v>
          </cell>
          <cell r="BY70">
            <v>4.1575129999999998</v>
          </cell>
          <cell r="BZ70">
            <v>2.9863770000000001</v>
          </cell>
          <cell r="CA70">
            <v>2.8536510000000002</v>
          </cell>
          <cell r="CB70">
            <v>2.6094089999999999</v>
          </cell>
          <cell r="CD70">
            <v>1.620126</v>
          </cell>
          <cell r="CE70">
            <v>1.532133</v>
          </cell>
          <cell r="CF70">
            <v>2.9722499999999998</v>
          </cell>
          <cell r="CG70">
            <v>1.7846169999999999</v>
          </cell>
          <cell r="CH70">
            <v>0.96406599999999998</v>
          </cell>
          <cell r="CI70">
            <v>2.5688369999999998</v>
          </cell>
          <cell r="CJ70">
            <v>1.3284229999999999</v>
          </cell>
          <cell r="CK70">
            <v>0</v>
          </cell>
          <cell r="CL70">
            <v>3.708548</v>
          </cell>
          <cell r="CM70">
            <v>1.2520169999999999</v>
          </cell>
          <cell r="CN70">
            <v>0</v>
          </cell>
          <cell r="CO70">
            <v>4.5347780000000002</v>
          </cell>
          <cell r="CP70">
            <v>1.8581939999999999</v>
          </cell>
          <cell r="CQ70">
            <v>2.491228</v>
          </cell>
          <cell r="CR70">
            <v>9.7704210000000007</v>
          </cell>
          <cell r="CS70">
            <v>3.313631</v>
          </cell>
          <cell r="CU70">
            <v>0</v>
          </cell>
          <cell r="CV70">
            <v>7.7795540000000001</v>
          </cell>
          <cell r="CW70">
            <v>10.383005000000001</v>
          </cell>
          <cell r="CX70">
            <v>5.9765699999999997</v>
          </cell>
          <cell r="CY70">
            <v>6.5012379999999999</v>
          </cell>
          <cell r="CZ70">
            <v>6.959149</v>
          </cell>
          <cell r="DA70">
            <v>9.6026520000000009</v>
          </cell>
          <cell r="DB70">
            <v>10.909378</v>
          </cell>
          <cell r="DD70">
            <v>9.5289359999999999</v>
          </cell>
          <cell r="DE70">
            <v>5.7045560000000002</v>
          </cell>
        </row>
        <row r="71">
          <cell r="A71">
            <v>44228</v>
          </cell>
          <cell r="B71">
            <v>6.3469129999999998</v>
          </cell>
          <cell r="C71">
            <v>6.3615950000000003</v>
          </cell>
          <cell r="D71">
            <v>2.31738</v>
          </cell>
          <cell r="E71">
            <v>6.8478459999999997</v>
          </cell>
          <cell r="F71">
            <v>0</v>
          </cell>
          <cell r="G71">
            <v>0</v>
          </cell>
          <cell r="H71">
            <v>0</v>
          </cell>
          <cell r="J71">
            <v>4.2667029999999997</v>
          </cell>
          <cell r="K71">
            <v>10.730831</v>
          </cell>
          <cell r="L71">
            <v>7.7342930000000001</v>
          </cell>
          <cell r="M71">
            <v>2.8695460000000002</v>
          </cell>
          <cell r="N71">
            <v>2.261317</v>
          </cell>
          <cell r="R71">
            <v>2.894136</v>
          </cell>
          <cell r="U71">
            <v>46.215654999999998</v>
          </cell>
          <cell r="V71">
            <v>19.600961000000002</v>
          </cell>
          <cell r="W71">
            <v>4.9756369999999999</v>
          </cell>
          <cell r="X71">
            <v>6.4635429999999996</v>
          </cell>
          <cell r="Y71">
            <v>5.5251270000000003</v>
          </cell>
          <cell r="Z71">
            <v>6.4975240000000003</v>
          </cell>
          <cell r="AB71">
            <v>4.6196000000000002</v>
          </cell>
          <cell r="AC71">
            <v>4.6150640000000003</v>
          </cell>
          <cell r="AD71">
            <v>5.7781969999999996</v>
          </cell>
          <cell r="AE71">
            <v>4.1265729999999996</v>
          </cell>
          <cell r="AF71">
            <v>2.3504619999999998</v>
          </cell>
          <cell r="AG71">
            <v>6.662598</v>
          </cell>
          <cell r="AH71">
            <v>3.2448510000000002</v>
          </cell>
          <cell r="AI71">
            <v>0</v>
          </cell>
          <cell r="AJ71">
            <v>4.9426509999999997</v>
          </cell>
          <cell r="AK71">
            <v>0</v>
          </cell>
          <cell r="AL71">
            <v>0</v>
          </cell>
          <cell r="AM71">
            <v>7.2660780000000003</v>
          </cell>
          <cell r="AN71">
            <v>4.7162670000000002</v>
          </cell>
          <cell r="AO71">
            <v>5.2165210000000002</v>
          </cell>
          <cell r="AP71">
            <v>0</v>
          </cell>
          <cell r="AQ71">
            <v>5.949999</v>
          </cell>
          <cell r="AS71">
            <v>0</v>
          </cell>
          <cell r="AT71">
            <v>21.154112999999999</v>
          </cell>
          <cell r="AU71">
            <v>0</v>
          </cell>
          <cell r="AV71">
            <v>9.5323399999999996</v>
          </cell>
          <cell r="AW71">
            <v>9.5141329999999993</v>
          </cell>
          <cell r="AX71">
            <v>14.959974000000001</v>
          </cell>
          <cell r="AY71">
            <v>16.846799000000001</v>
          </cell>
          <cell r="AZ71">
            <v>15.289624999999999</v>
          </cell>
          <cell r="BB71">
            <v>15.604968</v>
          </cell>
          <cell r="BC71">
            <v>7.117934</v>
          </cell>
          <cell r="BD71">
            <v>4.3157759999999996</v>
          </cell>
          <cell r="BE71">
            <v>3.6258379999999999</v>
          </cell>
          <cell r="BF71">
            <v>1.398774</v>
          </cell>
          <cell r="BG71">
            <v>3.478847</v>
          </cell>
          <cell r="BH71">
            <v>5.6467159999999996</v>
          </cell>
          <cell r="BI71">
            <v>0</v>
          </cell>
          <cell r="BJ71">
            <v>0</v>
          </cell>
          <cell r="BL71">
            <v>3.486205</v>
          </cell>
          <cell r="BM71">
            <v>4.3489279999999999</v>
          </cell>
          <cell r="BN71">
            <v>5.1227559999999999</v>
          </cell>
          <cell r="BO71">
            <v>1.7961119999999999</v>
          </cell>
          <cell r="BP71">
            <v>1.3596729999999999</v>
          </cell>
          <cell r="BT71">
            <v>1.5602199999999999</v>
          </cell>
          <cell r="BW71">
            <v>31.293386000000002</v>
          </cell>
          <cell r="BX71">
            <v>11.041399</v>
          </cell>
          <cell r="BY71">
            <v>3.979212</v>
          </cell>
          <cell r="BZ71">
            <v>3.3372449999999998</v>
          </cell>
          <cell r="CA71">
            <v>3.4207960000000002</v>
          </cell>
          <cell r="CB71">
            <v>2.3351139999999999</v>
          </cell>
          <cell r="CD71">
            <v>1.5717920000000001</v>
          </cell>
          <cell r="CE71">
            <v>1.532597</v>
          </cell>
          <cell r="CF71">
            <v>2.8068960000000001</v>
          </cell>
          <cell r="CG71">
            <v>1.547698</v>
          </cell>
          <cell r="CH71">
            <v>1.0151680000000001</v>
          </cell>
          <cell r="CI71">
            <v>2.5355470000000002</v>
          </cell>
          <cell r="CJ71">
            <v>1.349256</v>
          </cell>
          <cell r="CK71">
            <v>0</v>
          </cell>
          <cell r="CL71">
            <v>3.7073779999999998</v>
          </cell>
          <cell r="CM71">
            <v>1.2179150000000001</v>
          </cell>
          <cell r="CN71">
            <v>0</v>
          </cell>
          <cell r="CO71">
            <v>3.9620129999999998</v>
          </cell>
          <cell r="CP71">
            <v>1.818068</v>
          </cell>
          <cell r="CQ71">
            <v>2.6042529999999999</v>
          </cell>
          <cell r="CR71">
            <v>9.2691049999999997</v>
          </cell>
          <cell r="CS71">
            <v>3.249088</v>
          </cell>
          <cell r="CU71">
            <v>0</v>
          </cell>
          <cell r="CV71">
            <v>10.047485999999999</v>
          </cell>
          <cell r="CW71">
            <v>9.9576340000000005</v>
          </cell>
          <cell r="CX71">
            <v>6.266686</v>
          </cell>
          <cell r="CY71">
            <v>5.61212</v>
          </cell>
          <cell r="CZ71">
            <v>5.1463489999999998</v>
          </cell>
          <cell r="DA71">
            <v>9.6163830000000008</v>
          </cell>
          <cell r="DB71">
            <v>10.908226000000001</v>
          </cell>
          <cell r="DD71">
            <v>9.6321569999999994</v>
          </cell>
          <cell r="DE71">
            <v>5.687138</v>
          </cell>
        </row>
      </sheetData>
      <sheetData sheetId="3">
        <row r="7">
          <cell r="A7">
            <v>46174</v>
          </cell>
          <cell r="B7">
            <v>2.5935417767909588</v>
          </cell>
          <cell r="C7">
            <v>1.3827026544217107</v>
          </cell>
          <cell r="D7">
            <v>2.7681839636837524</v>
          </cell>
          <cell r="E7">
            <v>1.2044141702268316</v>
          </cell>
          <cell r="F7">
            <v>2.9053571428571425</v>
          </cell>
          <cell r="G7">
            <v>1.555738966437773</v>
          </cell>
          <cell r="J7">
            <v>444.96173070900005</v>
          </cell>
          <cell r="K7">
            <v>3606.87063033</v>
          </cell>
          <cell r="L7">
            <v>164.33101855400002</v>
          </cell>
          <cell r="M7">
            <v>1075.8393344990002</v>
          </cell>
          <cell r="N7">
            <v>2.8000000000000001E-2</v>
          </cell>
          <cell r="O7">
            <v>32.921650100000001</v>
          </cell>
          <cell r="P7">
            <v>1186.5357420810001</v>
          </cell>
          <cell r="Q7">
            <v>6691.2331114330009</v>
          </cell>
        </row>
        <row r="8">
          <cell r="A8">
            <v>46143</v>
          </cell>
          <cell r="B8">
            <v>2.5487955443839567</v>
          </cell>
          <cell r="C8">
            <v>1.3555146292271578</v>
          </cell>
          <cell r="D8">
            <v>2.8845665675874308</v>
          </cell>
          <cell r="E8">
            <v>1.1935349596402161</v>
          </cell>
          <cell r="F8">
            <v>2.8863182346109175</v>
          </cell>
          <cell r="G8">
            <v>1.4305887534884896</v>
          </cell>
          <cell r="J8">
            <v>566.20707082599995</v>
          </cell>
          <cell r="K8">
            <v>3794.031873333</v>
          </cell>
          <cell r="L8">
            <v>189.24828398000002</v>
          </cell>
          <cell r="M8">
            <v>1219.8010791790002</v>
          </cell>
          <cell r="N8">
            <v>6.0270000000000001</v>
          </cell>
          <cell r="O8">
            <v>92.143135269000012</v>
          </cell>
          <cell r="P8">
            <v>1197.7793628060001</v>
          </cell>
          <cell r="Q8">
            <v>6483.5844437420001</v>
          </cell>
        </row>
        <row r="9">
          <cell r="A9">
            <v>46113</v>
          </cell>
          <cell r="B9">
            <v>2.6363470694732323</v>
          </cell>
          <cell r="C9">
            <v>1.4617217742799506</v>
          </cell>
          <cell r="D9">
            <v>2.8782951119267333</v>
          </cell>
          <cell r="E9">
            <v>1.234010170976505</v>
          </cell>
          <cell r="F9">
            <v>2.8723134170902465</v>
          </cell>
          <cell r="G9">
            <v>1.4724167991686914</v>
          </cell>
          <cell r="J9">
            <v>463.58209295</v>
          </cell>
          <cell r="K9">
            <v>3587.4009585839999</v>
          </cell>
          <cell r="L9">
            <v>181.64838200000003</v>
          </cell>
          <cell r="M9">
            <v>1175.6631283160002</v>
          </cell>
          <cell r="N9">
            <v>52.134999999999998</v>
          </cell>
          <cell r="O9">
            <v>286.12089892200004</v>
          </cell>
          <cell r="P9">
            <v>987.295625352</v>
          </cell>
          <cell r="Q9">
            <v>6364.0642980660004</v>
          </cell>
        </row>
        <row r="10">
          <cell r="A10">
            <v>46082</v>
          </cell>
          <cell r="B10">
            <v>2.488812213605522</v>
          </cell>
          <cell r="C10">
            <v>1.5709061980908077</v>
          </cell>
          <cell r="D10">
            <v>2.8865116651718132</v>
          </cell>
          <cell r="E10">
            <v>1.2166438127646229</v>
          </cell>
          <cell r="F10">
            <v>2.8770551618550479</v>
          </cell>
          <cell r="G10">
            <v>1.7395120259107268</v>
          </cell>
          <cell r="J10">
            <v>663.28204301100004</v>
          </cell>
          <cell r="K10">
            <v>4970.632198149</v>
          </cell>
          <cell r="L10">
            <v>244.16975433600001</v>
          </cell>
          <cell r="M10">
            <v>1597.93053852</v>
          </cell>
          <cell r="N10">
            <v>96.861437281000008</v>
          </cell>
          <cell r="O10">
            <v>621.52260000500007</v>
          </cell>
          <cell r="P10">
            <v>1283.4649385800001</v>
          </cell>
          <cell r="Q10">
            <v>8442.8977484290008</v>
          </cell>
        </row>
        <row r="11">
          <cell r="A11">
            <v>46054</v>
          </cell>
          <cell r="B11">
            <v>2.370047675724702</v>
          </cell>
          <cell r="C11">
            <v>1.573584750323529</v>
          </cell>
          <cell r="D11">
            <v>2.8931052665248558</v>
          </cell>
          <cell r="E11">
            <v>1.2179860793648383</v>
          </cell>
          <cell r="F11">
            <v>2.8856925647527736</v>
          </cell>
          <cell r="G11">
            <v>1.6194585989990735</v>
          </cell>
          <cell r="J11">
            <v>492.87814159300001</v>
          </cell>
          <cell r="K11">
            <v>4305.749555845</v>
          </cell>
          <cell r="L11">
            <v>224.773010427</v>
          </cell>
          <cell r="M11">
            <v>1231.646354108</v>
          </cell>
          <cell r="N11">
            <v>103.63919</v>
          </cell>
          <cell r="O11">
            <v>851.37115083100002</v>
          </cell>
          <cell r="P11">
            <v>993.086615231</v>
          </cell>
          <cell r="Q11">
            <v>7318.3769576220002</v>
          </cell>
        </row>
        <row r="12">
          <cell r="A12">
            <v>46023</v>
          </cell>
          <cell r="B12">
            <v>2.1175004791978651</v>
          </cell>
          <cell r="C12">
            <v>1.6519536074022751</v>
          </cell>
          <cell r="D12">
            <v>2.8916153527423401</v>
          </cell>
          <cell r="E12">
            <v>1.2529165662154014</v>
          </cell>
          <cell r="F12">
            <v>2.8886858236876543</v>
          </cell>
          <cell r="G12">
            <v>1.6922387675879029</v>
          </cell>
          <cell r="J12">
            <v>668.98896216100002</v>
          </cell>
          <cell r="K12">
            <v>4360.4192778090001</v>
          </cell>
          <cell r="L12">
            <v>229.27500000000001</v>
          </cell>
          <cell r="M12">
            <v>1278.8644129880001</v>
          </cell>
          <cell r="N12">
            <v>135.298404156</v>
          </cell>
          <cell r="O12">
            <v>1056.816924425</v>
          </cell>
          <cell r="P12">
            <v>1149.4084317679999</v>
          </cell>
          <cell r="Q12">
            <v>7692.1044203470001</v>
          </cell>
        </row>
        <row r="13">
          <cell r="A13">
            <v>45992</v>
          </cell>
          <cell r="B13">
            <v>2.4789778748850289</v>
          </cell>
          <cell r="C13">
            <v>1.6326439705427434</v>
          </cell>
          <cell r="D13">
            <v>2.86782262426556</v>
          </cell>
          <cell r="E13">
            <v>1.2649069589441391</v>
          </cell>
          <cell r="F13">
            <v>2.8622275662382548</v>
          </cell>
          <cell r="G13">
            <v>1.6045383944085676</v>
          </cell>
          <cell r="J13">
            <v>559.65097456400008</v>
          </cell>
          <cell r="K13">
            <v>5012.6546695030002</v>
          </cell>
          <cell r="L13">
            <v>291.03183437600001</v>
          </cell>
          <cell r="M13">
            <v>1566.3882068099999</v>
          </cell>
          <cell r="N13">
            <v>185.37203200000002</v>
          </cell>
          <cell r="O13">
            <v>1495.819646037</v>
          </cell>
          <cell r="P13">
            <v>1171.5547266239998</v>
          </cell>
          <cell r="Q13">
            <v>9177.2863451170015</v>
          </cell>
        </row>
        <row r="14">
          <cell r="A14">
            <v>45962</v>
          </cell>
          <cell r="B14">
            <v>2.8448871560084052</v>
          </cell>
          <cell r="C14">
            <v>1.6253999590995059</v>
          </cell>
          <cell r="D14">
            <v>3.1172648472013349</v>
          </cell>
          <cell r="E14">
            <v>1.2895059794571191</v>
          </cell>
          <cell r="F14">
            <v>3.1724541189074524</v>
          </cell>
          <cell r="G14">
            <v>1.5814040438104828</v>
          </cell>
          <cell r="J14">
            <v>409.07174128299999</v>
          </cell>
          <cell r="K14">
            <v>4148.2956458560002</v>
          </cell>
          <cell r="L14">
            <v>206.79292908100001</v>
          </cell>
          <cell r="M14">
            <v>1298.185098984</v>
          </cell>
          <cell r="N14">
            <v>121.267437</v>
          </cell>
          <cell r="O14">
            <v>1017.8675896789999</v>
          </cell>
          <cell r="P14">
            <v>873.75435662699999</v>
          </cell>
          <cell r="Q14">
            <v>7414.299011952</v>
          </cell>
        </row>
        <row r="15">
          <cell r="A15">
            <v>45931</v>
          </cell>
          <cell r="B15">
            <v>2.9787837904767587</v>
          </cell>
          <cell r="C15">
            <v>1.6254191733440242</v>
          </cell>
          <cell r="D15">
            <v>3.2218937465766646</v>
          </cell>
          <cell r="E15">
            <v>1.2556226299969764</v>
          </cell>
          <cell r="F15">
            <v>3.2489188396373057</v>
          </cell>
          <cell r="G15">
            <v>1.719149807339585</v>
          </cell>
          <cell r="J15">
            <v>398.47732346999999</v>
          </cell>
          <cell r="K15">
            <v>3859.9942376280001</v>
          </cell>
          <cell r="L15">
            <v>185.993274095</v>
          </cell>
          <cell r="M15">
            <v>1198.2349323400001</v>
          </cell>
          <cell r="N15">
            <v>111.620087236</v>
          </cell>
          <cell r="O15">
            <v>829.472535526</v>
          </cell>
          <cell r="P15">
            <v>854.405255227</v>
          </cell>
          <cell r="Q15">
            <v>6827.4675915110001</v>
          </cell>
        </row>
        <row r="16">
          <cell r="A16">
            <v>45901</v>
          </cell>
          <cell r="B16">
            <v>3.1007517550748802</v>
          </cell>
          <cell r="C16">
            <v>1.8648163385311876</v>
          </cell>
          <cell r="D16">
            <v>3.3399264393817867</v>
          </cell>
          <cell r="E16">
            <v>1.4050439208997505</v>
          </cell>
          <cell r="F16">
            <v>3.1805782140808962</v>
          </cell>
          <cell r="G16">
            <v>1.8534190851586667</v>
          </cell>
          <cell r="J16">
            <v>538.08741904999999</v>
          </cell>
          <cell r="K16">
            <v>4095.5659150180004</v>
          </cell>
          <cell r="L16">
            <v>216.74913000000001</v>
          </cell>
          <cell r="M16">
            <v>1402.2578551439999</v>
          </cell>
          <cell r="N16">
            <v>59.286000000000001</v>
          </cell>
          <cell r="O16">
            <v>420.00845665100002</v>
          </cell>
          <cell r="P16">
            <v>979.49705089199995</v>
          </cell>
          <cell r="Q16">
            <v>7331.515442979</v>
          </cell>
        </row>
        <row r="17">
          <cell r="A17">
            <v>45870</v>
          </cell>
          <cell r="B17">
            <v>3.1031198384877121</v>
          </cell>
          <cell r="C17">
            <v>2.0322532005472111</v>
          </cell>
          <cell r="D17">
            <v>3.5530593162337301</v>
          </cell>
          <cell r="E17">
            <v>1.4958209431044736</v>
          </cell>
          <cell r="F17">
            <v>3.1334986151038713</v>
          </cell>
          <cell r="G17">
            <v>1.8862910003164508</v>
          </cell>
          <cell r="J17">
            <v>456.12530478900004</v>
          </cell>
          <cell r="K17">
            <v>3128.890962163</v>
          </cell>
          <cell r="L17">
            <v>139.42694002899998</v>
          </cell>
          <cell r="M17">
            <v>1025.544896287</v>
          </cell>
          <cell r="N17">
            <v>13.194520239999999</v>
          </cell>
          <cell r="O17">
            <v>85.595577852999995</v>
          </cell>
          <cell r="P17">
            <v>771.95797018199994</v>
          </cell>
          <cell r="Q17">
            <v>5639.6179771899997</v>
          </cell>
        </row>
        <row r="18">
          <cell r="A18">
            <v>45839</v>
          </cell>
          <cell r="B18">
            <v>3.6052222163517333</v>
          </cell>
          <cell r="C18">
            <v>2.086118660125226</v>
          </cell>
          <cell r="D18">
            <v>3.7964851501678067</v>
          </cell>
          <cell r="E18">
            <v>1.7531264066007941</v>
          </cell>
          <cell r="F18" t="str">
            <v>(-)</v>
          </cell>
          <cell r="G18">
            <v>2.2072067968801958</v>
          </cell>
          <cell r="J18">
            <v>267.40065319899998</v>
          </cell>
          <cell r="K18">
            <v>2316.8586156689998</v>
          </cell>
          <cell r="L18">
            <v>122.06518272</v>
          </cell>
          <cell r="M18">
            <v>743.92003535599997</v>
          </cell>
          <cell r="N18">
            <v>0</v>
          </cell>
          <cell r="O18">
            <v>31.032467060999998</v>
          </cell>
          <cell r="P18">
            <v>656.15654746100006</v>
          </cell>
          <cell r="Q18">
            <v>5062.6603931150003</v>
          </cell>
        </row>
        <row r="19">
          <cell r="A19">
            <v>45809</v>
          </cell>
          <cell r="B19">
            <v>3.3363040674546531</v>
          </cell>
          <cell r="C19">
            <v>1.712201819089159</v>
          </cell>
          <cell r="D19">
            <v>3.6648602024458872</v>
          </cell>
          <cell r="E19">
            <v>1.5331246120091957</v>
          </cell>
          <cell r="F19" t="str">
            <v>(-)</v>
          </cell>
          <cell r="G19">
            <v>1.8997431739655724</v>
          </cell>
          <cell r="J19">
            <v>420.18550051599999</v>
          </cell>
          <cell r="K19">
            <v>3267.5047150570003</v>
          </cell>
          <cell r="L19">
            <v>139.213201</v>
          </cell>
          <cell r="M19">
            <v>1166.6325968670001</v>
          </cell>
          <cell r="N19">
            <v>0</v>
          </cell>
          <cell r="O19">
            <v>57.389884295999998</v>
          </cell>
          <cell r="P19">
            <v>1115.0685631240001</v>
          </cell>
          <cell r="Q19">
            <v>6831.2334798430002</v>
          </cell>
        </row>
        <row r="20">
          <cell r="A20">
            <v>45778</v>
          </cell>
          <cell r="B20">
            <v>2.7200084659303645</v>
          </cell>
          <cell r="C20">
            <v>1.4707931473550639</v>
          </cell>
          <cell r="D20">
            <v>2.9203418056807586</v>
          </cell>
          <cell r="E20">
            <v>1.2435495654190787</v>
          </cell>
          <cell r="F20">
            <v>2.9462469733656174</v>
          </cell>
          <cell r="G20">
            <v>1.5435779772647462</v>
          </cell>
          <cell r="J20">
            <v>354.43208139399997</v>
          </cell>
          <cell r="K20">
            <v>3317.9743391419997</v>
          </cell>
          <cell r="L20">
            <v>152.58459099999999</v>
          </cell>
          <cell r="M20">
            <v>1065.8624583350002</v>
          </cell>
          <cell r="N20">
            <v>2.0649999999999999</v>
          </cell>
          <cell r="O20">
            <v>63.837117097000004</v>
          </cell>
          <cell r="P20">
            <v>818.09659960199997</v>
          </cell>
          <cell r="Q20">
            <v>6011.2817759790005</v>
          </cell>
        </row>
        <row r="21">
          <cell r="A21">
            <v>45748</v>
          </cell>
          <cell r="B21">
            <v>2.7009024178470762</v>
          </cell>
          <cell r="C21">
            <v>1.7109343968665756</v>
          </cell>
          <cell r="D21">
            <v>2.9090320108731267</v>
          </cell>
          <cell r="E21">
            <v>1.243919493572367</v>
          </cell>
          <cell r="F21">
            <v>2.9350421681038568</v>
          </cell>
          <cell r="G21">
            <v>1.8275438530860377</v>
          </cell>
          <cell r="J21">
            <v>395.80788407199998</v>
          </cell>
          <cell r="K21">
            <v>3692.748710798</v>
          </cell>
          <cell r="L21">
            <v>136.036229214</v>
          </cell>
          <cell r="M21">
            <v>1072.486114991</v>
          </cell>
          <cell r="N21">
            <v>10.553000000000001</v>
          </cell>
          <cell r="O21">
            <v>275.92846195700002</v>
          </cell>
          <cell r="P21">
            <v>762.78339144200004</v>
          </cell>
          <cell r="Q21">
            <v>6447.4537473890005</v>
          </cell>
        </row>
        <row r="22">
          <cell r="A22">
            <v>45717</v>
          </cell>
          <cell r="B22">
            <v>2.7863796265247989</v>
          </cell>
          <cell r="C22">
            <v>1.6965286168427813</v>
          </cell>
          <cell r="D22">
            <v>2.9545997535200939</v>
          </cell>
          <cell r="E22">
            <v>1.2376433872536576</v>
          </cell>
          <cell r="F22">
            <v>3.0305586048600373</v>
          </cell>
          <cell r="G22">
            <v>1.6305682890483151</v>
          </cell>
          <cell r="J22">
            <v>492.80787910999999</v>
          </cell>
          <cell r="K22">
            <v>5017.9966543239998</v>
          </cell>
          <cell r="L22">
            <v>214.009704183</v>
          </cell>
          <cell r="M22">
            <v>1540.4119897570001</v>
          </cell>
          <cell r="N22">
            <v>40.082000000000001</v>
          </cell>
          <cell r="O22">
            <v>652.83567877999997</v>
          </cell>
          <cell r="P22">
            <v>952.37942478600007</v>
          </cell>
          <cell r="Q22">
            <v>8567.1238014350001</v>
          </cell>
        </row>
        <row r="23">
          <cell r="A23">
            <v>45689</v>
          </cell>
          <cell r="B23">
            <v>2.9140154985154361</v>
          </cell>
          <cell r="C23">
            <v>1.6213132148905216</v>
          </cell>
          <cell r="D23">
            <v>3.1842913587728785</v>
          </cell>
          <cell r="E23">
            <v>1.2520748812901212</v>
          </cell>
          <cell r="F23">
            <v>3.1787916305558994</v>
          </cell>
          <cell r="G23">
            <v>1.6075407039845404</v>
          </cell>
          <cell r="J23">
            <v>415.40229530100004</v>
          </cell>
          <cell r="K23">
            <v>3860.7432384399999</v>
          </cell>
          <cell r="L23">
            <v>185.62193609500002</v>
          </cell>
          <cell r="M23">
            <v>1203.78088804</v>
          </cell>
          <cell r="N23">
            <v>80.77</v>
          </cell>
          <cell r="O23">
            <v>805.25950020699997</v>
          </cell>
          <cell r="P23">
            <v>789.63034439600005</v>
          </cell>
          <cell r="Q23">
            <v>6777.5863563459998</v>
          </cell>
        </row>
        <row r="24">
          <cell r="A24">
            <v>45658</v>
          </cell>
          <cell r="B24">
            <v>2.9430736666820692</v>
          </cell>
          <cell r="C24">
            <v>1.6552912109759692</v>
          </cell>
          <cell r="D24">
            <v>3.1501663824618658</v>
          </cell>
          <cell r="E24">
            <v>1.2541032025297383</v>
          </cell>
          <cell r="F24">
            <v>3.1798633762706077</v>
          </cell>
          <cell r="G24">
            <v>1.5813340323177265</v>
          </cell>
          <cell r="J24">
            <v>376.06925242199998</v>
          </cell>
          <cell r="K24">
            <v>3875.2065939110003</v>
          </cell>
          <cell r="L24">
            <v>198.23394563400001</v>
          </cell>
          <cell r="M24">
            <v>1208.5476122760001</v>
          </cell>
          <cell r="N24">
            <v>140.51610833200002</v>
          </cell>
          <cell r="O24">
            <v>1075.2048053560002</v>
          </cell>
          <cell r="P24">
            <v>829.23698448800008</v>
          </cell>
          <cell r="Q24">
            <v>7066.8377246049995</v>
          </cell>
        </row>
        <row r="25">
          <cell r="A25">
            <v>45627</v>
          </cell>
          <cell r="B25">
            <v>2.8564828419208212</v>
          </cell>
          <cell r="C25">
            <v>1.6809796974241316</v>
          </cell>
          <cell r="D25">
            <v>3.1298327022999564</v>
          </cell>
          <cell r="E25">
            <v>1.2581031718921318</v>
          </cell>
          <cell r="F25">
            <v>3.1785852836323381</v>
          </cell>
          <cell r="G25">
            <v>1.6333431263223805</v>
          </cell>
          <cell r="J25">
            <v>509.71326101400001</v>
          </cell>
          <cell r="K25">
            <v>4704.6236608469999</v>
          </cell>
          <cell r="L25">
            <v>254.476655201</v>
          </cell>
          <cell r="M25">
            <v>1641.679875558</v>
          </cell>
          <cell r="N25">
            <v>200.110480271</v>
          </cell>
          <cell r="O25">
            <v>1727.0940654579999</v>
          </cell>
          <cell r="P25">
            <v>1070.8645154850001</v>
          </cell>
          <cell r="Q25">
            <v>9239.8797533100005</v>
          </cell>
        </row>
        <row r="26">
          <cell r="A26">
            <v>45597</v>
          </cell>
          <cell r="B26">
            <v>2.8259211675563565</v>
          </cell>
          <cell r="C26">
            <v>1.5946871791539861</v>
          </cell>
          <cell r="D26">
            <v>3.0547747138809034</v>
          </cell>
          <cell r="E26">
            <v>1.3080445998034294</v>
          </cell>
          <cell r="F26">
            <v>3.0848586267086877</v>
          </cell>
          <cell r="G26">
            <v>1.6295807750919362</v>
          </cell>
          <cell r="J26">
            <v>387.25541405400003</v>
          </cell>
          <cell r="K26">
            <v>3825.3293264439999</v>
          </cell>
          <cell r="L26">
            <v>193.653168779</v>
          </cell>
          <cell r="M26">
            <v>1223.4562695840002</v>
          </cell>
          <cell r="N26">
            <v>122.780926679</v>
          </cell>
          <cell r="O26">
            <v>1140.3793868740001</v>
          </cell>
          <cell r="P26">
            <v>841.72925320100001</v>
          </cell>
          <cell r="Q26">
            <v>7009.2506436840004</v>
          </cell>
        </row>
        <row r="27">
          <cell r="A27">
            <v>45566</v>
          </cell>
          <cell r="B27">
            <v>2.8893387424816308</v>
          </cell>
          <cell r="C27">
            <v>1.7234950763926058</v>
          </cell>
          <cell r="D27">
            <v>2.9007649798715689</v>
          </cell>
          <cell r="E27">
            <v>1.449846611330265</v>
          </cell>
          <cell r="F27">
            <v>2.8981514346846073</v>
          </cell>
          <cell r="G27">
            <v>1.8418576504815327</v>
          </cell>
          <cell r="J27">
            <v>384.96794886800001</v>
          </cell>
          <cell r="K27">
            <v>3790.160718657</v>
          </cell>
          <cell r="L27">
            <v>191.88908761600001</v>
          </cell>
          <cell r="M27">
            <v>1222.888833472</v>
          </cell>
          <cell r="N27">
            <v>115.57636152799999</v>
          </cell>
          <cell r="O27">
            <v>860.3380494490001</v>
          </cell>
          <cell r="P27">
            <v>814.06211742200003</v>
          </cell>
          <cell r="Q27">
            <v>6763.5166686230004</v>
          </cell>
        </row>
        <row r="28">
          <cell r="A28">
            <v>45536</v>
          </cell>
          <cell r="B28">
            <v>2.9832053283466622</v>
          </cell>
          <cell r="C28">
            <v>1.7606693001261475</v>
          </cell>
          <cell r="D28">
            <v>3.1671790594922764</v>
          </cell>
          <cell r="E28">
            <v>1.5113838617956932</v>
          </cell>
          <cell r="F28">
            <v>3.0967209998445488</v>
          </cell>
          <cell r="G28">
            <v>1.8176208114787145</v>
          </cell>
          <cell r="J28">
            <v>540.59238289400002</v>
          </cell>
          <cell r="K28">
            <v>4435.6041422079998</v>
          </cell>
          <cell r="L28">
            <v>209.61426786600001</v>
          </cell>
          <cell r="M28">
            <v>1294.2329531419998</v>
          </cell>
          <cell r="N28">
            <v>62.804971100000003</v>
          </cell>
          <cell r="O28">
            <v>507.41245817200002</v>
          </cell>
          <cell r="P28">
            <v>998.22453039900006</v>
          </cell>
          <cell r="Q28">
            <v>7404.7964305699998</v>
          </cell>
        </row>
        <row r="29">
          <cell r="A29">
            <v>45505</v>
          </cell>
          <cell r="B29">
            <v>3.4048576779766044</v>
          </cell>
          <cell r="C29">
            <v>1.9419320356887404</v>
          </cell>
          <cell r="D29">
            <v>3.3935846425478711</v>
          </cell>
          <cell r="E29">
            <v>1.7989003219568076</v>
          </cell>
          <cell r="F29">
            <v>3.4747202912942732</v>
          </cell>
          <cell r="G29">
            <v>2.1758905281031629</v>
          </cell>
          <cell r="J29">
            <v>341.10402825799997</v>
          </cell>
          <cell r="K29">
            <v>3368.7058662580002</v>
          </cell>
          <cell r="L29">
            <v>119.25090234</v>
          </cell>
          <cell r="M29">
            <v>720.313420372</v>
          </cell>
          <cell r="N29">
            <v>3.0209999999999999</v>
          </cell>
          <cell r="O29">
            <v>100.492916683</v>
          </cell>
          <cell r="P29">
            <v>667.37737526500007</v>
          </cell>
          <cell r="Q29">
            <v>5252.3374626530003</v>
          </cell>
        </row>
        <row r="30">
          <cell r="A30">
            <v>45474</v>
          </cell>
          <cell r="B30">
            <v>3.5206199778295275</v>
          </cell>
          <cell r="C30">
            <v>2.037846553755112</v>
          </cell>
          <cell r="D30">
            <v>3.4207569842196994</v>
          </cell>
          <cell r="E30">
            <v>2.0668029457290364</v>
          </cell>
          <cell r="F30">
            <v>2.95</v>
          </cell>
          <cell r="G30">
            <v>2.3066291222087765</v>
          </cell>
          <cell r="J30">
            <v>289.944540141</v>
          </cell>
          <cell r="K30">
            <v>2370.1869441120002</v>
          </cell>
          <cell r="L30">
            <v>75.484180506000001</v>
          </cell>
          <cell r="M30">
            <v>674.26413861599997</v>
          </cell>
          <cell r="N30">
            <v>1E-3</v>
          </cell>
          <cell r="O30">
            <v>60.018500198000005</v>
          </cell>
          <cell r="P30">
            <v>663.065118912</v>
          </cell>
          <cell r="Q30">
            <v>4941.1491067070001</v>
          </cell>
        </row>
        <row r="31">
          <cell r="A31">
            <v>45444</v>
          </cell>
          <cell r="B31">
            <v>3.0719935081206664</v>
          </cell>
          <cell r="C31">
            <v>1.842000811406439</v>
          </cell>
          <cell r="D31">
            <v>2.8398896090844743</v>
          </cell>
          <cell r="E31">
            <v>1.8503026853553539</v>
          </cell>
          <cell r="F31">
            <v>2.9223316777041943</v>
          </cell>
          <cell r="G31">
            <v>2.2341499792070914</v>
          </cell>
          <cell r="J31">
            <v>395.45389494400001</v>
          </cell>
          <cell r="K31">
            <v>3550.0835950360001</v>
          </cell>
          <cell r="L31">
            <v>91.931821669000001</v>
          </cell>
          <cell r="M31">
            <v>1167.004814246</v>
          </cell>
          <cell r="N31">
            <v>3.6240000000000001</v>
          </cell>
          <cell r="O31">
            <v>53.517668720000003</v>
          </cell>
          <cell r="P31">
            <v>1063.6610156070001</v>
          </cell>
          <cell r="Q31">
            <v>6877.2969012010008</v>
          </cell>
        </row>
        <row r="32">
          <cell r="A32">
            <v>45413</v>
          </cell>
          <cell r="B32">
            <v>2.8863441873578655</v>
          </cell>
          <cell r="C32">
            <v>1.6697480064300896</v>
          </cell>
          <cell r="D32">
            <v>2.8341329286432355</v>
          </cell>
          <cell r="E32">
            <v>1.5990471992096242</v>
          </cell>
          <cell r="F32">
            <v>2.9399214866696792</v>
          </cell>
          <cell r="G32">
            <v>1.7163030124497218</v>
          </cell>
          <cell r="J32">
            <v>491.249719852</v>
          </cell>
          <cell r="K32">
            <v>3298.7155635970003</v>
          </cell>
          <cell r="L32">
            <v>133.62148869999999</v>
          </cell>
          <cell r="M32">
            <v>920.47112267199998</v>
          </cell>
          <cell r="N32">
            <v>35.408000000000001</v>
          </cell>
          <cell r="O32">
            <v>45.237417579999999</v>
          </cell>
          <cell r="P32">
            <v>877.79533026000001</v>
          </cell>
          <cell r="Q32">
            <v>5849.914730775</v>
          </cell>
        </row>
        <row r="33">
          <cell r="A33">
            <v>45383</v>
          </cell>
          <cell r="B33">
            <v>2.9381866869242623</v>
          </cell>
          <cell r="C33">
            <v>1.6485638769199584</v>
          </cell>
          <cell r="D33">
            <v>2.838514952679291</v>
          </cell>
          <cell r="E33">
            <v>1.5385005270213719</v>
          </cell>
          <cell r="F33">
            <v>2.9343595184954814</v>
          </cell>
          <cell r="G33">
            <v>1.8190166197471533</v>
          </cell>
          <cell r="J33">
            <v>521.55195908200005</v>
          </cell>
          <cell r="K33">
            <v>3184.200146876</v>
          </cell>
          <cell r="L33">
            <v>140.65269555199998</v>
          </cell>
          <cell r="M33">
            <v>932.82418468100002</v>
          </cell>
          <cell r="N33">
            <v>54.661999999999999</v>
          </cell>
          <cell r="O33">
            <v>117.56193304200001</v>
          </cell>
          <cell r="P33">
            <v>946.22497634599995</v>
          </cell>
          <cell r="Q33">
            <v>5616.3543720469997</v>
          </cell>
        </row>
        <row r="34">
          <cell r="A34">
            <v>45352</v>
          </cell>
          <cell r="B34">
            <v>2.9151905254101118</v>
          </cell>
          <cell r="C34">
            <v>1.7655782569288965</v>
          </cell>
          <cell r="D34">
            <v>2.8222521241640313</v>
          </cell>
          <cell r="E34">
            <v>1.5291761952686602</v>
          </cell>
          <cell r="F34">
            <v>2.9281792915430991</v>
          </cell>
          <cell r="G34">
            <v>1.9854931123916699</v>
          </cell>
          <cell r="J34">
            <v>645.05387889199994</v>
          </cell>
          <cell r="K34">
            <v>4563.1691305040003</v>
          </cell>
          <cell r="L34">
            <v>255.63561441900001</v>
          </cell>
          <cell r="M34">
            <v>1292.9400739760001</v>
          </cell>
          <cell r="N34">
            <v>137.048254208</v>
          </cell>
          <cell r="O34">
            <v>585.35953915599998</v>
          </cell>
          <cell r="P34">
            <v>1283.9006431070002</v>
          </cell>
          <cell r="Q34">
            <v>8195.3836235720009</v>
          </cell>
        </row>
        <row r="35">
          <cell r="A35">
            <v>45323</v>
          </cell>
          <cell r="B35">
            <v>2.8872649990627766</v>
          </cell>
          <cell r="C35">
            <v>1.709781686451211</v>
          </cell>
          <cell r="D35">
            <v>2.942587108536769</v>
          </cell>
          <cell r="E35">
            <v>1.5637133143453201</v>
          </cell>
          <cell r="F35">
            <v>2.9632610681169047</v>
          </cell>
          <cell r="G35">
            <v>1.9652621324826196</v>
          </cell>
          <cell r="J35">
            <v>495.32583742200001</v>
          </cell>
          <cell r="K35">
            <v>3719.4238671590001</v>
          </cell>
          <cell r="L35">
            <v>189.16755666199998</v>
          </cell>
          <cell r="M35">
            <v>983.32861042100012</v>
          </cell>
          <cell r="N35">
            <v>161.74866011100002</v>
          </cell>
          <cell r="O35">
            <v>675.44655092200003</v>
          </cell>
          <cell r="P35">
            <v>1003.100095169</v>
          </cell>
          <cell r="Q35">
            <v>6284.9634918360007</v>
          </cell>
        </row>
        <row r="36">
          <cell r="A36">
            <v>45292</v>
          </cell>
          <cell r="B36">
            <v>3.0035190036463759</v>
          </cell>
          <cell r="C36">
            <v>1.8218709908778505</v>
          </cell>
          <cell r="D36">
            <v>3.0617504918928651</v>
          </cell>
          <cell r="E36">
            <v>1.5612518438461109</v>
          </cell>
          <cell r="F36">
            <v>3.0816491942839401</v>
          </cell>
          <cell r="G36">
            <v>1.9613272638962185</v>
          </cell>
          <cell r="J36">
            <v>429.98633165900003</v>
          </cell>
          <cell r="K36">
            <v>3490.6272895260004</v>
          </cell>
          <cell r="L36">
            <v>202.708369234</v>
          </cell>
          <cell r="M36">
            <v>997.66969671200002</v>
          </cell>
          <cell r="N36">
            <v>170.039231333</v>
          </cell>
          <cell r="O36">
            <v>854.61151699499999</v>
          </cell>
          <cell r="P36">
            <v>949.39849524800002</v>
          </cell>
          <cell r="Q36">
            <v>6254.5870971370005</v>
          </cell>
        </row>
        <row r="37">
          <cell r="A37">
            <v>45261</v>
          </cell>
          <cell r="B37">
            <v>2.914086673213391</v>
          </cell>
          <cell r="C37">
            <v>1.8043425761872376</v>
          </cell>
          <cell r="D37">
            <v>3.185378455364912</v>
          </cell>
          <cell r="E37">
            <v>1.5926698476270822</v>
          </cell>
          <cell r="F37">
            <v>3.0898737458514143</v>
          </cell>
          <cell r="G37">
            <v>1.841083535524884</v>
          </cell>
          <cell r="J37">
            <v>567.19258175200002</v>
          </cell>
          <cell r="K37">
            <v>4754.4112330090002</v>
          </cell>
          <cell r="L37">
            <v>274.31277408100004</v>
          </cell>
          <cell r="M37">
            <v>1448.0494329989999</v>
          </cell>
          <cell r="N37">
            <v>294.86816708200001</v>
          </cell>
          <cell r="O37">
            <v>1655.9374784430001</v>
          </cell>
          <cell r="P37">
            <v>1288.741040308</v>
          </cell>
          <cell r="Q37">
            <v>9144.6816712340005</v>
          </cell>
        </row>
        <row r="38">
          <cell r="A38">
            <v>45231</v>
          </cell>
          <cell r="B38">
            <v>2.9569424444182748</v>
          </cell>
          <cell r="C38">
            <v>1.7340856106463463</v>
          </cell>
          <cell r="D38">
            <v>3.0675455114457315</v>
          </cell>
          <cell r="E38">
            <v>1.6364138583951717</v>
          </cell>
          <cell r="F38">
            <v>3.0298975684865468</v>
          </cell>
          <cell r="G38">
            <v>1.6973439975066125</v>
          </cell>
          <cell r="J38">
            <v>444.11763182200002</v>
          </cell>
          <cell r="K38">
            <v>3637.5884703649999</v>
          </cell>
          <cell r="L38">
            <v>215.37928832900002</v>
          </cell>
          <cell r="M38">
            <v>1082.0577628880001</v>
          </cell>
          <cell r="N38">
            <v>191.32123053999999</v>
          </cell>
          <cell r="O38">
            <v>1177.870926435</v>
          </cell>
          <cell r="P38">
            <v>989.32099514799995</v>
          </cell>
          <cell r="Q38">
            <v>6816.8266834039996</v>
          </cell>
        </row>
        <row r="39">
          <cell r="A39">
            <v>45200</v>
          </cell>
          <cell r="B39">
            <v>2.9011628058208991</v>
          </cell>
          <cell r="C39">
            <v>1.7195864446277145</v>
          </cell>
          <cell r="D39">
            <v>2.766870577803592</v>
          </cell>
          <cell r="E39">
            <v>1.5440029550156709</v>
          </cell>
          <cell r="F39">
            <v>2.5803489285456092</v>
          </cell>
          <cell r="G39">
            <v>1.9110788536979253</v>
          </cell>
          <cell r="J39">
            <v>437.65698997499999</v>
          </cell>
          <cell r="K39">
            <v>3575.7357771660004</v>
          </cell>
          <cell r="L39">
            <v>194.16864439299999</v>
          </cell>
          <cell r="M39">
            <v>1026.9667311640001</v>
          </cell>
          <cell r="N39">
            <v>194.676503298</v>
          </cell>
          <cell r="O39">
            <v>731.87043023399997</v>
          </cell>
          <cell r="P39">
            <v>973.71522744599997</v>
          </cell>
          <cell r="Q39">
            <v>6194.9178594880004</v>
          </cell>
        </row>
        <row r="40">
          <cell r="A40">
            <v>45170</v>
          </cell>
          <cell r="B40">
            <v>3.1670366617915287</v>
          </cell>
          <cell r="C40">
            <v>1.85127648417917</v>
          </cell>
          <cell r="D40">
            <v>3.4478588620590891</v>
          </cell>
          <cell r="E40">
            <v>1.6576473372727232</v>
          </cell>
          <cell r="F40">
            <v>3.3602579515780047</v>
          </cell>
          <cell r="G40">
            <v>2.2052834884085133</v>
          </cell>
          <cell r="J40">
            <v>580.70839558600005</v>
          </cell>
          <cell r="K40">
            <v>3778.3209029160003</v>
          </cell>
          <cell r="L40">
            <v>202.67810137700002</v>
          </cell>
          <cell r="M40">
            <v>1050.4676216130001</v>
          </cell>
          <cell r="N40">
            <v>53.612000000000002</v>
          </cell>
          <cell r="O40">
            <v>393.56931413900003</v>
          </cell>
          <cell r="P40">
            <v>995.80260909100002</v>
          </cell>
          <cell r="Q40">
            <v>6524.7893347680001</v>
          </cell>
        </row>
        <row r="41">
          <cell r="A41">
            <v>45139</v>
          </cell>
          <cell r="B41">
            <v>3.5157214204968579</v>
          </cell>
          <cell r="C41">
            <v>1.9790387617087641</v>
          </cell>
          <cell r="D41">
            <v>3.6902423006036726</v>
          </cell>
          <cell r="E41">
            <v>1.7783389259118514</v>
          </cell>
          <cell r="F41">
            <v>3.7042017416545718</v>
          </cell>
          <cell r="G41">
            <v>2.6927691700632521</v>
          </cell>
          <cell r="J41">
            <v>386.95254377400005</v>
          </cell>
          <cell r="K41">
            <v>3034.24163331</v>
          </cell>
          <cell r="L41">
            <v>142.96139083</v>
          </cell>
          <cell r="M41">
            <v>743.49241829200002</v>
          </cell>
          <cell r="N41">
            <v>4.1340000000000003</v>
          </cell>
          <cell r="O41">
            <v>103.954079874</v>
          </cell>
          <cell r="P41">
            <v>694.69630673500001</v>
          </cell>
          <cell r="Q41">
            <v>5053.8521878609999</v>
          </cell>
        </row>
        <row r="42">
          <cell r="A42">
            <v>45108</v>
          </cell>
          <cell r="B42">
            <v>3.6752235781891205</v>
          </cell>
          <cell r="C42">
            <v>1.9101045488284454</v>
          </cell>
          <cell r="D42">
            <v>3.849770569077005</v>
          </cell>
          <cell r="E42">
            <v>1.7943877525226237</v>
          </cell>
          <cell r="F42">
            <v>3.5491074926736892</v>
          </cell>
          <cell r="G42">
            <v>2.6551800452990548</v>
          </cell>
          <cell r="J42">
            <v>280.08448071999999</v>
          </cell>
          <cell r="K42">
            <v>2215.4128213999998</v>
          </cell>
          <cell r="L42">
            <v>88.822931033000003</v>
          </cell>
          <cell r="M42">
            <v>700.78184934900003</v>
          </cell>
          <cell r="N42">
            <v>5.1188692970000007</v>
          </cell>
          <cell r="O42">
            <v>61.827630620999997</v>
          </cell>
          <cell r="P42">
            <v>668.830809585</v>
          </cell>
          <cell r="Q42">
            <v>4938.6238201240003</v>
          </cell>
        </row>
        <row r="43">
          <cell r="A43">
            <v>45078</v>
          </cell>
          <cell r="B43">
            <v>3.3852467039648717</v>
          </cell>
          <cell r="C43">
            <v>1.775440593204594</v>
          </cell>
          <cell r="D43">
            <v>3.096780759597173</v>
          </cell>
          <cell r="E43">
            <v>1.6699731244556713</v>
          </cell>
          <cell r="F43">
            <v>3.2935215453194648</v>
          </cell>
          <cell r="G43">
            <v>2.1067234787411793</v>
          </cell>
          <cell r="J43">
            <v>274.20210984500005</v>
          </cell>
          <cell r="K43">
            <v>3510.4757777669997</v>
          </cell>
          <cell r="L43">
            <v>138.100435</v>
          </cell>
          <cell r="M43">
            <v>833.24723681499995</v>
          </cell>
          <cell r="N43">
            <v>5.3840000000000003</v>
          </cell>
          <cell r="O43">
            <v>41.306711999999997</v>
          </cell>
          <cell r="P43">
            <v>1091.2693560540001</v>
          </cell>
          <cell r="Q43">
            <v>6355.388841035</v>
          </cell>
        </row>
        <row r="44">
          <cell r="A44">
            <v>45047</v>
          </cell>
          <cell r="B44">
            <v>2.5549228862402877</v>
          </cell>
          <cell r="C44">
            <v>1.6376308640493382</v>
          </cell>
          <cell r="D44">
            <v>2.7915358838726392</v>
          </cell>
          <cell r="E44">
            <v>1.4801233616103413</v>
          </cell>
          <cell r="F44">
            <v>2.8153658022348726</v>
          </cell>
          <cell r="G44">
            <v>1.6721241041377199</v>
          </cell>
          <cell r="J44">
            <v>413.56608546799998</v>
          </cell>
          <cell r="K44">
            <v>3128.1947898050003</v>
          </cell>
          <cell r="L44">
            <v>179.58659247200001</v>
          </cell>
          <cell r="M44">
            <v>868.75044564799998</v>
          </cell>
          <cell r="N44">
            <v>4.7430000000000003</v>
          </cell>
          <cell r="O44">
            <v>82.051306870999994</v>
          </cell>
          <cell r="P44">
            <v>842.20904906200008</v>
          </cell>
          <cell r="Q44">
            <v>6066.1437135360002</v>
          </cell>
        </row>
        <row r="45">
          <cell r="A45">
            <v>45017</v>
          </cell>
          <cell r="B45">
            <v>2.6379158576276649</v>
          </cell>
          <cell r="C45">
            <v>1.6498540469628198</v>
          </cell>
          <cell r="D45">
            <v>2.7661310507985566</v>
          </cell>
          <cell r="E45">
            <v>1.4692135575935867</v>
          </cell>
          <cell r="F45">
            <v>2.7885735252611301</v>
          </cell>
          <cell r="G45">
            <v>1.8570177564048833</v>
          </cell>
          <cell r="J45">
            <v>558.78371918300002</v>
          </cell>
          <cell r="K45">
            <v>3093.2693822110004</v>
          </cell>
          <cell r="L45">
            <v>175.30199605799999</v>
          </cell>
          <cell r="M45">
            <v>985.98602777100007</v>
          </cell>
          <cell r="N45">
            <v>43.317262000000007</v>
          </cell>
          <cell r="O45">
            <v>201.64106926900001</v>
          </cell>
          <cell r="P45">
            <v>998.33543929300004</v>
          </cell>
          <cell r="Q45">
            <v>6067.5695199769998</v>
          </cell>
        </row>
        <row r="46">
          <cell r="A46">
            <v>44986</v>
          </cell>
          <cell r="B46">
            <v>2.6127726470920907</v>
          </cell>
          <cell r="C46">
            <v>1.6967621852419896</v>
          </cell>
          <cell r="D46">
            <v>2.7698559103172595</v>
          </cell>
          <cell r="E46">
            <v>1.4956614876749192</v>
          </cell>
          <cell r="F46">
            <v>2.7143224464633868</v>
          </cell>
          <cell r="G46">
            <v>1.8198369185279355</v>
          </cell>
          <cell r="J46">
            <v>583.55172291700001</v>
          </cell>
          <cell r="K46">
            <v>4580.2956741770004</v>
          </cell>
          <cell r="L46">
            <v>240.358293538</v>
          </cell>
          <cell r="M46">
            <v>1214.1574085309999</v>
          </cell>
          <cell r="N46">
            <v>126.580337</v>
          </cell>
          <cell r="O46">
            <v>674.35994186100004</v>
          </cell>
          <cell r="P46">
            <v>1128.644326439</v>
          </cell>
          <cell r="Q46">
            <v>8145.9801200679995</v>
          </cell>
        </row>
        <row r="47">
          <cell r="A47">
            <v>44958</v>
          </cell>
          <cell r="B47">
            <v>2.6341044618850438</v>
          </cell>
          <cell r="C47">
            <v>1.6028838459518984</v>
          </cell>
          <cell r="D47">
            <v>2.7330622887867624</v>
          </cell>
          <cell r="E47">
            <v>1.485393147387168</v>
          </cell>
          <cell r="F47">
            <v>2.72806064469968</v>
          </cell>
          <cell r="G47">
            <v>1.7574777074241226</v>
          </cell>
          <cell r="J47">
            <v>526.47810009500006</v>
          </cell>
          <cell r="K47">
            <v>3649.3373789510001</v>
          </cell>
          <cell r="L47">
            <v>195.50162708300002</v>
          </cell>
          <cell r="M47">
            <v>1034.968953046</v>
          </cell>
          <cell r="N47">
            <v>162.82873187700002</v>
          </cell>
          <cell r="O47">
            <v>754.15253882599995</v>
          </cell>
          <cell r="P47">
            <v>1031.3712147620001</v>
          </cell>
          <cell r="Q47">
            <v>6385.1999489439995</v>
          </cell>
        </row>
        <row r="48">
          <cell r="A48">
            <v>44927</v>
          </cell>
          <cell r="B48">
            <v>2.5976813347283789</v>
          </cell>
          <cell r="C48">
            <v>1.7031764627337025</v>
          </cell>
          <cell r="D48">
            <v>2.7745134326836109</v>
          </cell>
          <cell r="E48">
            <v>1.5354461056691266</v>
          </cell>
          <cell r="F48">
            <v>2.7556941383166551</v>
          </cell>
          <cell r="G48">
            <v>1.8339303165989576</v>
          </cell>
          <cell r="J48">
            <v>503.53078190700001</v>
          </cell>
          <cell r="K48">
            <v>3523.14720562</v>
          </cell>
          <cell r="L48">
            <v>208.70771315600001</v>
          </cell>
          <cell r="M48">
            <v>1071.842857637</v>
          </cell>
          <cell r="N48">
            <v>181.77019229100003</v>
          </cell>
          <cell r="O48">
            <v>858.42953006500011</v>
          </cell>
          <cell r="P48">
            <v>1043.5631981250001</v>
          </cell>
          <cell r="Q48">
            <v>6472.3961783750001</v>
          </cell>
        </row>
        <row r="49">
          <cell r="A49">
            <v>44896</v>
          </cell>
          <cell r="B49">
            <v>2.7438908014717489</v>
          </cell>
          <cell r="C49">
            <v>1.7505576135332725</v>
          </cell>
          <cell r="D49">
            <v>2.8462911499020285</v>
          </cell>
          <cell r="E49">
            <v>1.5993050538754776</v>
          </cell>
          <cell r="F49">
            <v>2.7445136406078725</v>
          </cell>
          <cell r="G49">
            <v>1.8259223144131327</v>
          </cell>
          <cell r="J49">
            <v>629.766164409</v>
          </cell>
          <cell r="K49">
            <v>4448.5098746479998</v>
          </cell>
          <cell r="L49">
            <v>263.21256631099999</v>
          </cell>
          <cell r="M49">
            <v>1402.0417767920001</v>
          </cell>
          <cell r="N49">
            <v>276.13171899999998</v>
          </cell>
          <cell r="O49">
            <v>1734.808104473</v>
          </cell>
          <cell r="P49">
            <v>1338.9158031689999</v>
          </cell>
          <cell r="Q49">
            <v>8971.1828683069998</v>
          </cell>
        </row>
        <row r="50">
          <cell r="A50">
            <v>44866</v>
          </cell>
          <cell r="B50">
            <v>2.8286886844197996</v>
          </cell>
          <cell r="C50">
            <v>1.6879613705436645</v>
          </cell>
          <cell r="D50">
            <v>2.8707355790366291</v>
          </cell>
          <cell r="E50">
            <v>1.61442034088635</v>
          </cell>
          <cell r="F50">
            <v>2.8555679602370487</v>
          </cell>
          <cell r="G50">
            <v>1.7599938304388842</v>
          </cell>
          <cell r="J50">
            <v>402.29557865800001</v>
          </cell>
          <cell r="K50">
            <v>3359.755153907</v>
          </cell>
          <cell r="L50">
            <v>188.57414184300001</v>
          </cell>
          <cell r="M50">
            <v>1058.481043111</v>
          </cell>
          <cell r="N50">
            <v>156.93</v>
          </cell>
          <cell r="O50">
            <v>1043.7646372720001</v>
          </cell>
          <cell r="P50">
            <v>882.795232263</v>
          </cell>
          <cell r="Q50">
            <v>6406.7534243750006</v>
          </cell>
        </row>
        <row r="51">
          <cell r="A51">
            <v>44835</v>
          </cell>
          <cell r="B51">
            <v>2.5322813706564853</v>
          </cell>
          <cell r="C51">
            <v>1.6726463000501512</v>
          </cell>
          <cell r="D51">
            <v>2.7256808444034202</v>
          </cell>
          <cell r="E51">
            <v>1.4862956533231557</v>
          </cell>
          <cell r="F51">
            <v>2.6505604437049821</v>
          </cell>
          <cell r="G51">
            <v>1.7917918891163671</v>
          </cell>
          <cell r="J51">
            <v>524.24890097100001</v>
          </cell>
          <cell r="K51">
            <v>3050.6842186540002</v>
          </cell>
          <cell r="L51">
            <v>178.67896903300002</v>
          </cell>
          <cell r="M51">
            <v>1049.587499257</v>
          </cell>
          <cell r="N51">
            <v>150.559671114</v>
          </cell>
          <cell r="O51">
            <v>821.22831306299997</v>
          </cell>
          <cell r="P51">
            <v>964.20734909100008</v>
          </cell>
          <cell r="Q51">
            <v>5891.5141553260009</v>
          </cell>
        </row>
        <row r="52">
          <cell r="A52">
            <v>44805</v>
          </cell>
          <cell r="B52">
            <v>2.6540866404096461</v>
          </cell>
          <cell r="C52">
            <v>1.766253296595498</v>
          </cell>
          <cell r="D52">
            <v>3.0662671368834475</v>
          </cell>
          <cell r="E52">
            <v>1.5612846248104792</v>
          </cell>
          <cell r="F52">
            <v>3.0543381062755888</v>
          </cell>
          <cell r="G52">
            <v>1.7789978799884447</v>
          </cell>
          <cell r="J52">
            <v>738.75574807700002</v>
          </cell>
          <cell r="K52">
            <v>3716.0767509300003</v>
          </cell>
          <cell r="L52">
            <v>210.33974853200002</v>
          </cell>
          <cell r="M52">
            <v>1243.415901242</v>
          </cell>
          <cell r="N52">
            <v>92.326000000000008</v>
          </cell>
          <cell r="O52">
            <v>621.51006569900005</v>
          </cell>
          <cell r="P52">
            <v>1247.496083642</v>
          </cell>
          <cell r="Q52">
            <v>6844.0140360899995</v>
          </cell>
        </row>
        <row r="53">
          <cell r="A53">
            <v>44774</v>
          </cell>
          <cell r="B53">
            <v>3.0428949871572635</v>
          </cell>
          <cell r="C53">
            <v>1.7393369694843719</v>
          </cell>
          <cell r="D53">
            <v>3.2664992196404041</v>
          </cell>
          <cell r="E53">
            <v>1.5368587369496785</v>
          </cell>
          <cell r="F53">
            <v>3.270823170731707</v>
          </cell>
          <cell r="G53">
            <v>1.9862890114940182</v>
          </cell>
          <cell r="J53">
            <v>408.94917088300002</v>
          </cell>
          <cell r="K53">
            <v>3090.5582922650001</v>
          </cell>
          <cell r="L53">
            <v>118.634866461</v>
          </cell>
          <cell r="M53">
            <v>774.31221643499998</v>
          </cell>
          <cell r="N53">
            <v>1.968</v>
          </cell>
          <cell r="O53">
            <v>99.045520999999994</v>
          </cell>
          <cell r="P53">
            <v>662.29237788100011</v>
          </cell>
          <cell r="Q53">
            <v>4931.673263828</v>
          </cell>
        </row>
        <row r="54">
          <cell r="A54">
            <v>44743</v>
          </cell>
          <cell r="B54">
            <v>3.5211226431184817</v>
          </cell>
          <cell r="C54">
            <v>1.8263334742061124</v>
          </cell>
          <cell r="D54">
            <v>3.5915985637315622</v>
          </cell>
          <cell r="E54">
            <v>1.8169250174250953</v>
          </cell>
          <cell r="F54" t="str">
            <v>(-)</v>
          </cell>
          <cell r="G54">
            <v>2.004084219988306</v>
          </cell>
          <cell r="J54">
            <v>317.98151826100002</v>
          </cell>
          <cell r="K54">
            <v>2204.1278930650001</v>
          </cell>
          <cell r="L54">
            <v>91.115677670000011</v>
          </cell>
          <cell r="M54">
            <v>553.66519076700001</v>
          </cell>
          <cell r="N54">
            <v>0</v>
          </cell>
          <cell r="O54">
            <v>55.099819951999997</v>
          </cell>
          <cell r="P54">
            <v>633.37506185000007</v>
          </cell>
          <cell r="Q54">
            <v>4693.6784046069997</v>
          </cell>
        </row>
        <row r="55">
          <cell r="A55">
            <v>44713</v>
          </cell>
          <cell r="B55">
            <v>3.246712110934288</v>
          </cell>
          <cell r="C55">
            <v>1.7504448695381356</v>
          </cell>
          <cell r="D55">
            <v>3.045189076806091</v>
          </cell>
          <cell r="E55">
            <v>1.7697761053424177</v>
          </cell>
          <cell r="F55">
            <v>2.580978934324659</v>
          </cell>
          <cell r="G55">
            <v>1.9112083444166705</v>
          </cell>
          <cell r="J55">
            <v>425.40846210000001</v>
          </cell>
          <cell r="K55">
            <v>2878.9372697140002</v>
          </cell>
          <cell r="L55">
            <v>89.067075772999999</v>
          </cell>
          <cell r="M55">
            <v>1076.959565912</v>
          </cell>
          <cell r="N55">
            <v>0.80700000000000005</v>
          </cell>
          <cell r="O55">
            <v>76.443344427</v>
          </cell>
          <cell r="P55">
            <v>950.99346901899992</v>
          </cell>
          <cell r="Q55">
            <v>6689.5156128629997</v>
          </cell>
        </row>
        <row r="56">
          <cell r="A56">
            <v>44682</v>
          </cell>
          <cell r="B56">
            <v>2.4402419302666862</v>
          </cell>
          <cell r="C56">
            <v>1.5151637563098541</v>
          </cell>
          <cell r="D56">
            <v>2.4864550473946441</v>
          </cell>
          <cell r="E56">
            <v>1.403826666696524</v>
          </cell>
          <cell r="F56">
            <v>2.5865599104143335</v>
          </cell>
          <cell r="G56">
            <v>1.5669972765116944</v>
          </cell>
          <cell r="J56">
            <v>441.48387956199997</v>
          </cell>
          <cell r="K56">
            <v>2869.5032746420002</v>
          </cell>
          <cell r="L56">
            <v>76.238361999999995</v>
          </cell>
          <cell r="M56">
            <v>904.71062628599998</v>
          </cell>
          <cell r="N56">
            <v>22.324999999999999</v>
          </cell>
          <cell r="O56">
            <v>73.426676584999996</v>
          </cell>
          <cell r="P56">
            <v>711.89133011800004</v>
          </cell>
          <cell r="Q56">
            <v>5508.4747791379996</v>
          </cell>
        </row>
        <row r="57">
          <cell r="A57">
            <v>44652</v>
          </cell>
          <cell r="B57">
            <v>2.4200379672883883</v>
          </cell>
          <cell r="C57">
            <v>1.6194781699378238</v>
          </cell>
          <cell r="D57">
            <v>2.4827487650166997</v>
          </cell>
          <cell r="E57">
            <v>1.3261237176720924</v>
          </cell>
          <cell r="F57">
            <v>2.5916290107603785</v>
          </cell>
          <cell r="G57">
            <v>1.9308491202074187</v>
          </cell>
          <cell r="J57">
            <v>473.47063493300004</v>
          </cell>
          <cell r="K57">
            <v>3367.4465532940003</v>
          </cell>
          <cell r="L57">
            <v>83.265777951000004</v>
          </cell>
          <cell r="M57">
            <v>1030.3605592000001</v>
          </cell>
          <cell r="N57">
            <v>30.760999999999999</v>
          </cell>
          <cell r="O57">
            <v>289.492331595</v>
          </cell>
          <cell r="P57">
            <v>645.76462854399995</v>
          </cell>
          <cell r="Q57">
            <v>6274.859415238001</v>
          </cell>
        </row>
        <row r="58">
          <cell r="A58">
            <v>44621</v>
          </cell>
          <cell r="B58">
            <v>2.5347460133586481</v>
          </cell>
          <cell r="C58">
            <v>1.66475851546913</v>
          </cell>
          <cell r="D58">
            <v>2.5352428754696756</v>
          </cell>
          <cell r="E58">
            <v>1.3334079787252469</v>
          </cell>
          <cell r="F58">
            <v>2.5727373368551896</v>
          </cell>
          <cell r="G58">
            <v>1.8381783739345263</v>
          </cell>
          <cell r="J58">
            <v>542.23858302899998</v>
          </cell>
          <cell r="K58">
            <v>4457.6691266990001</v>
          </cell>
          <cell r="L58">
            <v>143.260415395</v>
          </cell>
          <cell r="M58">
            <v>1277.7240972960001</v>
          </cell>
          <cell r="N58">
            <v>51.488</v>
          </cell>
          <cell r="O58">
            <v>630.37598420699999</v>
          </cell>
          <cell r="P58">
            <v>874.26110172699998</v>
          </cell>
          <cell r="Q58">
            <v>7946.1037703900001</v>
          </cell>
        </row>
        <row r="59">
          <cell r="A59">
            <v>44593</v>
          </cell>
          <cell r="B59">
            <v>2.6308304515799499</v>
          </cell>
          <cell r="C59">
            <v>1.6226805465533125</v>
          </cell>
          <cell r="D59">
            <v>2.549872331712848</v>
          </cell>
          <cell r="E59">
            <v>1.383618999525146</v>
          </cell>
          <cell r="F59">
            <v>2.5479888268156423</v>
          </cell>
          <cell r="G59">
            <v>1.7484102339399314</v>
          </cell>
          <cell r="J59">
            <v>398.32484270800001</v>
          </cell>
          <cell r="K59">
            <v>3586.2648676479998</v>
          </cell>
          <cell r="L59">
            <v>201.32800065999999</v>
          </cell>
          <cell r="M59">
            <v>1097.696568888</v>
          </cell>
          <cell r="N59">
            <v>89.141999999999996</v>
          </cell>
          <cell r="O59">
            <v>839.8495429840001</v>
          </cell>
          <cell r="P59">
            <v>760.55275276600003</v>
          </cell>
          <cell r="Q59">
            <v>6533.0724425569997</v>
          </cell>
        </row>
        <row r="60">
          <cell r="A60">
            <v>44562</v>
          </cell>
          <cell r="B60">
            <v>2.5708395950380543</v>
          </cell>
          <cell r="C60">
            <v>1.6086404069261375</v>
          </cell>
          <cell r="D60">
            <v>2.5548967375754739</v>
          </cell>
          <cell r="E60">
            <v>1.3886645875865062</v>
          </cell>
          <cell r="F60">
            <v>2.5772891110971266</v>
          </cell>
          <cell r="G60">
            <v>1.7366930636110043</v>
          </cell>
          <cell r="J60">
            <v>457.39435894000002</v>
          </cell>
          <cell r="K60">
            <v>3545.351383062</v>
          </cell>
          <cell r="L60">
            <v>225.24023231800001</v>
          </cell>
          <cell r="M60">
            <v>1141.0360838220001</v>
          </cell>
          <cell r="N60">
            <v>86.650505342000002</v>
          </cell>
          <cell r="O60">
            <v>956.761516293</v>
          </cell>
          <cell r="P60">
            <v>869.98202760900006</v>
          </cell>
          <cell r="Q60">
            <v>6686.3793727949997</v>
          </cell>
        </row>
        <row r="61">
          <cell r="A61">
            <v>44531</v>
          </cell>
          <cell r="B61">
            <v>2.340680489179789</v>
          </cell>
          <cell r="C61">
            <v>1.676296380436709</v>
          </cell>
          <cell r="D61">
            <v>2.5725742061108194</v>
          </cell>
          <cell r="E61">
            <v>1.3824114197761117</v>
          </cell>
          <cell r="F61">
            <v>2.5818987066733037</v>
          </cell>
          <cell r="G61">
            <v>1.7592235603523569</v>
          </cell>
          <cell r="J61">
            <v>645.99748036599999</v>
          </cell>
          <cell r="K61">
            <v>4234.211091526</v>
          </cell>
          <cell r="L61">
            <v>264.29432658499996</v>
          </cell>
          <cell r="M61">
            <v>1484.0311544389999</v>
          </cell>
          <cell r="N61">
            <v>221.01459424999999</v>
          </cell>
          <cell r="O61">
            <v>1669.5918759630001</v>
          </cell>
          <cell r="P61">
            <v>1236.6748645599998</v>
          </cell>
          <cell r="Q61">
            <v>8781.4474206199993</v>
          </cell>
        </row>
        <row r="62">
          <cell r="A62">
            <v>44501</v>
          </cell>
          <cell r="B62">
            <v>2.5567020263823514</v>
          </cell>
          <cell r="C62">
            <v>1.736797073551704</v>
          </cell>
          <cell r="D62">
            <v>2.7062020033539893</v>
          </cell>
          <cell r="E62">
            <v>1.4427326635403395</v>
          </cell>
          <cell r="F62">
            <v>2.7716147878110777</v>
          </cell>
          <cell r="G62">
            <v>1.7765286557884128</v>
          </cell>
          <cell r="J62">
            <v>503.86378900900002</v>
          </cell>
          <cell r="K62">
            <v>2893.863395674</v>
          </cell>
          <cell r="L62">
            <v>212.56563396600001</v>
          </cell>
          <cell r="M62">
            <v>1182.3778938400001</v>
          </cell>
          <cell r="N62">
            <v>175.77017823200001</v>
          </cell>
          <cell r="O62">
            <v>1074.2663187800001</v>
          </cell>
          <cell r="P62">
            <v>993.50848333500005</v>
          </cell>
          <cell r="Q62">
            <v>6178.4697270600009</v>
          </cell>
        </row>
        <row r="63">
          <cell r="A63">
            <v>44470</v>
          </cell>
          <cell r="B63">
            <v>2.4940313262982654</v>
          </cell>
          <cell r="C63">
            <v>1.709541719033419</v>
          </cell>
          <cell r="D63">
            <v>2.687672600268562</v>
          </cell>
          <cell r="E63">
            <v>1.3703951559249941</v>
          </cell>
          <cell r="F63">
            <v>2.5985712317467118</v>
          </cell>
          <cell r="G63">
            <v>1.8403275170065536</v>
          </cell>
          <cell r="J63">
            <v>550.31094379399997</v>
          </cell>
          <cell r="K63">
            <v>2945.9723479960003</v>
          </cell>
          <cell r="L63">
            <v>179.34694284</v>
          </cell>
          <cell r="M63">
            <v>1170.222848505</v>
          </cell>
          <cell r="N63">
            <v>177.41764937500002</v>
          </cell>
          <cell r="O63">
            <v>872.50019010300002</v>
          </cell>
          <cell r="P63">
            <v>986.27691024400008</v>
          </cell>
          <cell r="Q63">
            <v>5998.0176304730003</v>
          </cell>
        </row>
        <row r="64">
          <cell r="A64">
            <v>44440</v>
          </cell>
          <cell r="B64">
            <v>2.6638748430557335</v>
          </cell>
          <cell r="C64">
            <v>1.7136263527916686</v>
          </cell>
          <cell r="D64">
            <v>2.6855776392920561</v>
          </cell>
          <cell r="E64">
            <v>1.4686195571143534</v>
          </cell>
          <cell r="F64">
            <v>2.7005207129063389</v>
          </cell>
          <cell r="G64">
            <v>2.004164802749417</v>
          </cell>
          <cell r="J64">
            <v>591.64617105400009</v>
          </cell>
          <cell r="K64">
            <v>3342.3462664379999</v>
          </cell>
          <cell r="L64">
            <v>201.60066631800001</v>
          </cell>
          <cell r="M64">
            <v>1243.3287670980001</v>
          </cell>
          <cell r="N64">
            <v>119.530924704</v>
          </cell>
          <cell r="O64">
            <v>469.318096583</v>
          </cell>
          <cell r="P64">
            <v>1018.095444618</v>
          </cell>
          <cell r="Q64">
            <v>6413.2385821000007</v>
          </cell>
        </row>
        <row r="65">
          <cell r="A65">
            <v>44409</v>
          </cell>
          <cell r="B65">
            <v>2.8047164474818285</v>
          </cell>
          <cell r="C65">
            <v>1.827414751738792</v>
          </cell>
          <cell r="D65">
            <v>2.8724884947819671</v>
          </cell>
          <cell r="E65">
            <v>1.6763716512398101</v>
          </cell>
          <cell r="F65">
            <v>3.5058076275420511</v>
          </cell>
          <cell r="G65">
            <v>2.5106942771851597</v>
          </cell>
          <cell r="J65">
            <v>451.31510756799997</v>
          </cell>
          <cell r="K65">
            <v>3005.3193154259998</v>
          </cell>
          <cell r="L65">
            <v>133.80377326600001</v>
          </cell>
          <cell r="M65">
            <v>824.87813892600002</v>
          </cell>
          <cell r="N65">
            <v>10.808200000000001</v>
          </cell>
          <cell r="O65">
            <v>75.721111112000003</v>
          </cell>
          <cell r="P65">
            <v>715.95433453200008</v>
          </cell>
          <cell r="Q65">
            <v>5200.2626940119999</v>
          </cell>
        </row>
        <row r="66">
          <cell r="A66">
            <v>44378</v>
          </cell>
          <cell r="B66">
            <v>3.1301240101322212</v>
          </cell>
          <cell r="C66">
            <v>1.8740333260282656</v>
          </cell>
          <cell r="D66">
            <v>3.1495292419582448</v>
          </cell>
          <cell r="E66">
            <v>1.9009662419557949</v>
          </cell>
          <cell r="F66">
            <v>3.6236376141052893</v>
          </cell>
          <cell r="G66">
            <v>2.8234692093844775</v>
          </cell>
          <cell r="J66">
            <v>410.66903452100001</v>
          </cell>
          <cell r="K66">
            <v>2019.03869564</v>
          </cell>
          <cell r="L66">
            <v>76.812708000000001</v>
          </cell>
          <cell r="M66">
            <v>759.32294173299999</v>
          </cell>
          <cell r="N66">
            <v>7.9969999999999999</v>
          </cell>
          <cell r="O66">
            <v>66.442989503999996</v>
          </cell>
          <cell r="P66">
            <v>785.19562884100003</v>
          </cell>
          <cell r="Q66">
            <v>4872.5163477760007</v>
          </cell>
        </row>
        <row r="67">
          <cell r="A67">
            <v>44348</v>
          </cell>
          <cell r="B67" t="str">
            <v>(-)</v>
          </cell>
          <cell r="C67" t="str">
            <v>(-)</v>
          </cell>
          <cell r="D67" t="str">
            <v>(-)</v>
          </cell>
          <cell r="E67" t="str">
            <v>(-)</v>
          </cell>
          <cell r="F67" t="str">
            <v>(-)</v>
          </cell>
          <cell r="G67" t="str">
            <v>(-)</v>
          </cell>
          <cell r="J67" t="str">
            <v>(-)</v>
          </cell>
          <cell r="K67" t="str">
            <v>(-)</v>
          </cell>
          <cell r="L67" t="str">
            <v>(-)</v>
          </cell>
          <cell r="M67" t="str">
            <v>(-)</v>
          </cell>
          <cell r="N67" t="str">
            <v>(-)</v>
          </cell>
          <cell r="O67" t="str">
            <v>(-)</v>
          </cell>
          <cell r="P67" t="str">
            <v>(-)</v>
          </cell>
          <cell r="Q67" t="str">
            <v>(-)</v>
          </cell>
        </row>
      </sheetData>
      <sheetData sheetId="4">
        <row r="7">
          <cell r="A7">
            <v>46174</v>
          </cell>
          <cell r="B7">
            <v>91.767685842471593</v>
          </cell>
          <cell r="C7">
            <v>70.509600000000006</v>
          </cell>
          <cell r="E7">
            <v>21218.877941396004</v>
          </cell>
          <cell r="F7">
            <v>258353.122058604</v>
          </cell>
          <cell r="Z7">
            <v>1.9351431583071048</v>
          </cell>
          <cell r="AA7">
            <v>1.7219678314296782</v>
          </cell>
          <cell r="AB7">
            <v>1.9170176167960458</v>
          </cell>
          <cell r="AC7">
            <v>1.4642183662333244</v>
          </cell>
          <cell r="AD7">
            <v>3172.4126706210004</v>
          </cell>
          <cell r="AE7">
            <v>4878.7737307200005</v>
          </cell>
          <cell r="AF7">
            <v>1403.786558283</v>
          </cell>
          <cell r="AG7">
            <v>16184.609713974001</v>
          </cell>
          <cell r="AH7">
            <v>20.50696808133446</v>
          </cell>
          <cell r="AI7">
            <v>17.809470206661217</v>
          </cell>
          <cell r="AJ7">
            <v>26.263384548009199</v>
          </cell>
          <cell r="AK7">
            <v>21.614134822121077</v>
          </cell>
          <cell r="AL7">
            <v>25.078777984670861</v>
          </cell>
          <cell r="AM7">
            <v>19.913138492040723</v>
          </cell>
          <cell r="AN7">
            <v>16.37748495642635</v>
          </cell>
          <cell r="AO7">
            <v>10.797513825291327</v>
          </cell>
          <cell r="AP7">
            <v>33.811862197836035</v>
          </cell>
          <cell r="AQ7">
            <v>22.321004453456826</v>
          </cell>
          <cell r="AR7">
            <v>10.81954148384183</v>
          </cell>
          <cell r="AS7">
            <v>7.2472878101341394</v>
          </cell>
          <cell r="AT7">
            <v>32.624135266000003</v>
          </cell>
          <cell r="AU7">
            <v>278.57812227099998</v>
          </cell>
          <cell r="AV7">
            <v>6.3022299999999998</v>
          </cell>
          <cell r="AW7">
            <v>165.86096693100001</v>
          </cell>
          <cell r="AX7">
            <v>97.935304529999996</v>
          </cell>
          <cell r="AY7">
            <v>857.87415483200004</v>
          </cell>
          <cell r="AZ7">
            <v>179.06317376699999</v>
          </cell>
          <cell r="BA7">
            <v>1894.21323955</v>
          </cell>
          <cell r="BB7">
            <v>39.104243599</v>
          </cell>
          <cell r="BC7">
            <v>452.89420433399999</v>
          </cell>
          <cell r="BD7">
            <v>110.355559294</v>
          </cell>
          <cell r="BE7">
            <v>1180.964128311</v>
          </cell>
          <cell r="BF7">
            <v>24.32056289775058</v>
          </cell>
          <cell r="BG7">
            <v>19.207471459975114</v>
          </cell>
          <cell r="BH7">
            <v>21.596421037953142</v>
          </cell>
          <cell r="BI7">
            <v>14.469142850960498</v>
          </cell>
          <cell r="BJ7">
            <v>88.021778927</v>
          </cell>
          <cell r="BK7">
            <v>328.08781051699998</v>
          </cell>
          <cell r="BL7">
            <v>18.209108491999999</v>
          </cell>
          <cell r="BM7">
            <v>917.07115262900004</v>
          </cell>
          <cell r="BN7">
            <v>12.958875496695013</v>
          </cell>
          <cell r="BO7">
            <v>8.1036364157328791</v>
          </cell>
          <cell r="BP7">
            <v>11.973213502612273</v>
          </cell>
          <cell r="BQ7">
            <v>7.6570577861295552</v>
          </cell>
          <cell r="BR7">
            <v>6.4675212228572807</v>
          </cell>
          <cell r="BS7">
            <v>4.6831366806088335</v>
          </cell>
          <cell r="BT7">
            <v>57.652734244999998</v>
          </cell>
          <cell r="BU7">
            <v>1116.561706295</v>
          </cell>
          <cell r="BV7">
            <v>9.2352500000000006</v>
          </cell>
          <cell r="BW7">
            <v>931.84221454500005</v>
          </cell>
          <cell r="BX7">
            <v>69.260144758999999</v>
          </cell>
          <cell r="BY7">
            <v>759.4991360009999</v>
          </cell>
          <cell r="BZ7">
            <v>5.2730947687397283</v>
          </cell>
          <cell r="CA7">
            <v>4.5410645764655948</v>
          </cell>
          <cell r="CB7">
            <v>5.7682453880892899</v>
          </cell>
          <cell r="CC7">
            <v>5.2728113197841564</v>
          </cell>
          <cell r="CD7">
            <v>3.7340332222496784</v>
          </cell>
          <cell r="CE7">
            <v>3.7518838365307388</v>
          </cell>
          <cell r="CF7">
            <v>4.9292877455686472</v>
          </cell>
          <cell r="CG7">
            <v>4.0074564290681174</v>
          </cell>
          <cell r="CH7">
            <v>204.66906750699999</v>
          </cell>
          <cell r="CI7">
            <v>1500.5903921869999</v>
          </cell>
          <cell r="CJ7">
            <v>163.88912696</v>
          </cell>
          <cell r="CK7">
            <v>681.40997367</v>
          </cell>
          <cell r="CL7">
            <v>1408.0410114399999</v>
          </cell>
          <cell r="CM7">
            <v>3491.2911056409998</v>
          </cell>
          <cell r="CN7">
            <v>294.85308005899998</v>
          </cell>
          <cell r="CO7">
            <v>2098.1756507140003</v>
          </cell>
          <cell r="CP7">
            <v>775.80459453500009</v>
          </cell>
          <cell r="CQ7">
            <v>10088.983837850999</v>
          </cell>
          <cell r="CR7">
            <v>158.69151184</v>
          </cell>
          <cell r="CS7">
            <v>2029.653940528</v>
          </cell>
          <cell r="CT7">
            <v>118.830669618</v>
          </cell>
          <cell r="CU7">
            <v>1349.7454096049998</v>
          </cell>
          <cell r="CV7">
            <v>183.94759286899998</v>
          </cell>
          <cell r="CW7">
            <v>3436.7556642649997</v>
          </cell>
          <cell r="CX7">
            <v>4729.1336265089994</v>
          </cell>
          <cell r="CY7">
            <v>22894.93145656</v>
          </cell>
        </row>
        <row r="8">
          <cell r="A8">
            <v>46143</v>
          </cell>
          <cell r="B8">
            <v>85.784300000000002</v>
          </cell>
          <cell r="C8">
            <v>66.378799999999998</v>
          </cell>
          <cell r="E8">
            <v>25978.300998425002</v>
          </cell>
          <cell r="F8">
            <v>296354.69900157501</v>
          </cell>
          <cell r="Z8">
            <v>1.939324029910803</v>
          </cell>
          <cell r="AA8">
            <v>1.7142129437116616</v>
          </cell>
          <cell r="AB8">
            <v>1.9185268342854478</v>
          </cell>
          <cell r="AC8">
            <v>1.4576447347127219</v>
          </cell>
          <cell r="AD8">
            <v>2709.854009096</v>
          </cell>
          <cell r="AE8">
            <v>4130.8417435669999</v>
          </cell>
          <cell r="AF8">
            <v>1254.177124073</v>
          </cell>
          <cell r="AG8">
            <v>13489.217420663999</v>
          </cell>
          <cell r="AH8">
            <v>20.279790915265096</v>
          </cell>
          <cell r="AI8">
            <v>17.415774015098126</v>
          </cell>
          <cell r="AJ8">
            <v>21.850896211939261</v>
          </cell>
          <cell r="AK8">
            <v>21.739020599715243</v>
          </cell>
          <cell r="AL8">
            <v>25.082044462748065</v>
          </cell>
          <cell r="AM8">
            <v>19.714672910685529</v>
          </cell>
          <cell r="AN8">
            <v>16.624409938239854</v>
          </cell>
          <cell r="AO8">
            <v>10.287611755606051</v>
          </cell>
          <cell r="AP8">
            <v>34.69845779844939</v>
          </cell>
          <cell r="AQ8">
            <v>22.435533876244872</v>
          </cell>
          <cell r="AR8">
            <v>10.782237680834562</v>
          </cell>
          <cell r="AS8">
            <v>7.1358505576666973</v>
          </cell>
          <cell r="AT8">
            <v>30.020789048999998</v>
          </cell>
          <cell r="AU8">
            <v>204.47438985800002</v>
          </cell>
          <cell r="AV8">
            <v>14.292713463</v>
          </cell>
          <cell r="AW8">
            <v>205.77407066000001</v>
          </cell>
          <cell r="AX8">
            <v>70.725454291999995</v>
          </cell>
          <cell r="AY8">
            <v>783.212596287</v>
          </cell>
          <cell r="AZ8">
            <v>107.661633986</v>
          </cell>
          <cell r="BA8">
            <v>1395.281385298</v>
          </cell>
          <cell r="BB8">
            <v>33.538621575999997</v>
          </cell>
          <cell r="BC8">
            <v>424.55026572500003</v>
          </cell>
          <cell r="BD8">
            <v>87.63085538</v>
          </cell>
          <cell r="BE8">
            <v>926.04845428499993</v>
          </cell>
          <cell r="BF8">
            <v>24.530767454918319</v>
          </cell>
          <cell r="BG8">
            <v>19.011775231668878</v>
          </cell>
          <cell r="BH8">
            <v>21.517815249032186</v>
          </cell>
          <cell r="BI8">
            <v>14.585619586876273</v>
          </cell>
          <cell r="BJ8">
            <v>73.742590280000002</v>
          </cell>
          <cell r="BK8">
            <v>308.65336880000001</v>
          </cell>
          <cell r="BL8">
            <v>18.004649270999998</v>
          </cell>
          <cell r="BM8">
            <v>906.58040872900006</v>
          </cell>
          <cell r="BN8">
            <v>12.680896787673019</v>
          </cell>
          <cell r="BO8">
            <v>8.0807833338587916</v>
          </cell>
          <cell r="BP8">
            <v>12.004284642113438</v>
          </cell>
          <cell r="BQ8">
            <v>7.3844592514545591</v>
          </cell>
          <cell r="BR8">
            <v>6.6544869334568135</v>
          </cell>
          <cell r="BS8">
            <v>4.6567839430746432</v>
          </cell>
          <cell r="BT8">
            <v>52.561355311</v>
          </cell>
          <cell r="BU8">
            <v>1045.4187894080001</v>
          </cell>
          <cell r="BV8">
            <v>9.8426759770000007</v>
          </cell>
          <cell r="BW8">
            <v>938.01470977899999</v>
          </cell>
          <cell r="BX8">
            <v>51.484160000000003</v>
          </cell>
          <cell r="BY8">
            <v>676.16068088700001</v>
          </cell>
          <cell r="BZ8">
            <v>5.084944454678463</v>
          </cell>
          <cell r="CA8">
            <v>4.5792729780774115</v>
          </cell>
          <cell r="CB8">
            <v>5.7456035470126539</v>
          </cell>
          <cell r="CC8">
            <v>5.2736754388382874</v>
          </cell>
          <cell r="CD8">
            <v>3.7973712404673781</v>
          </cell>
          <cell r="CE8">
            <v>3.7966482790224849</v>
          </cell>
          <cell r="CF8">
            <v>5.0227597082443687</v>
          </cell>
          <cell r="CG8">
            <v>4.0756092349878426</v>
          </cell>
          <cell r="CH8">
            <v>155.85980773100002</v>
          </cell>
          <cell r="CI8">
            <v>1167.199093336</v>
          </cell>
          <cell r="CJ8">
            <v>142.812094274</v>
          </cell>
          <cell r="CK8">
            <v>551.517155656</v>
          </cell>
          <cell r="CL8">
            <v>1098.053088911</v>
          </cell>
          <cell r="CM8">
            <v>2676.0478571370004</v>
          </cell>
          <cell r="CN8">
            <v>247.87762604100001</v>
          </cell>
          <cell r="CO8">
            <v>1696.832515375</v>
          </cell>
          <cell r="CP8">
            <v>599.846955783</v>
          </cell>
          <cell r="CQ8">
            <v>8506.7917422189985</v>
          </cell>
          <cell r="CR8">
            <v>153.667289705</v>
          </cell>
          <cell r="CS8">
            <v>1676.443578547</v>
          </cell>
          <cell r="CT8">
            <v>102.875422786</v>
          </cell>
          <cell r="CU8">
            <v>1305.9223490730001</v>
          </cell>
          <cell r="CV8">
            <v>156.19610877100001</v>
          </cell>
          <cell r="CW8">
            <v>3208.056607168</v>
          </cell>
          <cell r="CX8">
            <v>4062.0131793780001</v>
          </cell>
          <cell r="CY8">
            <v>19223.354412031</v>
          </cell>
        </row>
        <row r="9">
          <cell r="A9">
            <v>46113</v>
          </cell>
          <cell r="B9">
            <v>86.091800000000006</v>
          </cell>
          <cell r="C9">
            <v>66.047300000000007</v>
          </cell>
          <cell r="E9">
            <v>25504.892266635001</v>
          </cell>
          <cell r="F9">
            <v>295496.39973336487</v>
          </cell>
          <cell r="Z9">
            <v>1.9445549269583748</v>
          </cell>
          <cell r="AA9">
            <v>1.7240343522561057</v>
          </cell>
          <cell r="AB9">
            <v>1.9293885084136644</v>
          </cell>
          <cell r="AC9">
            <v>1.4393614414988443</v>
          </cell>
          <cell r="AD9">
            <v>2558.989882933</v>
          </cell>
          <cell r="AE9">
            <v>4009.8774634259998</v>
          </cell>
          <cell r="AF9">
            <v>1196.1836047710001</v>
          </cell>
          <cell r="AG9">
            <v>13742.00748674</v>
          </cell>
          <cell r="AH9">
            <v>22.81394858865896</v>
          </cell>
          <cell r="AI9">
            <v>17.15614935296178</v>
          </cell>
          <cell r="AJ9">
            <v>24.060015630807904</v>
          </cell>
          <cell r="AK9">
            <v>21.50506919703226</v>
          </cell>
          <cell r="AL9">
            <v>25.672009474614729</v>
          </cell>
          <cell r="AM9">
            <v>19.397161515682932</v>
          </cell>
          <cell r="AN9">
            <v>15.892299109851537</v>
          </cell>
          <cell r="AO9">
            <v>10.21776086788811</v>
          </cell>
          <cell r="AP9">
            <v>33.202546107996668</v>
          </cell>
          <cell r="AQ9">
            <v>22.256762200979857</v>
          </cell>
          <cell r="AR9">
            <v>10.609674076117628</v>
          </cell>
          <cell r="AS9">
            <v>7.234777882407899</v>
          </cell>
          <cell r="AT9">
            <v>15.380539741</v>
          </cell>
          <cell r="AU9">
            <v>197.56084705999999</v>
          </cell>
          <cell r="AV9">
            <v>13.722519098999999</v>
          </cell>
          <cell r="AW9">
            <v>236.57461534200002</v>
          </cell>
          <cell r="AX9">
            <v>73.077968013999993</v>
          </cell>
          <cell r="AY9">
            <v>771.68173606899995</v>
          </cell>
          <cell r="AZ9">
            <v>104.640344527</v>
          </cell>
          <cell r="BA9">
            <v>1175.910157993</v>
          </cell>
          <cell r="BB9">
            <v>35.306866055</v>
          </cell>
          <cell r="BC9">
            <v>419.93726080599998</v>
          </cell>
          <cell r="BD9">
            <v>85.925232745000002</v>
          </cell>
          <cell r="BE9">
            <v>840.991166787</v>
          </cell>
          <cell r="BF9">
            <v>23.718031880350296</v>
          </cell>
          <cell r="BG9">
            <v>19.053128122419153</v>
          </cell>
          <cell r="BH9">
            <v>21.265360891883542</v>
          </cell>
          <cell r="BI9">
            <v>14.665140960477782</v>
          </cell>
          <cell r="BJ9">
            <v>83.491624437000013</v>
          </cell>
          <cell r="BK9">
            <v>297.604950449</v>
          </cell>
          <cell r="BL9">
            <v>17.934180000000001</v>
          </cell>
          <cell r="BM9">
            <v>803.3541455080001</v>
          </cell>
          <cell r="BN9">
            <v>12.608638501760371</v>
          </cell>
          <cell r="BO9">
            <v>8.013536789686631</v>
          </cell>
          <cell r="BP9">
            <v>11.900197607783424</v>
          </cell>
          <cell r="BQ9">
            <v>7.3517120213962546</v>
          </cell>
          <cell r="BR9">
            <v>6.5857656129765783</v>
          </cell>
          <cell r="BS9">
            <v>4.6928121871932538</v>
          </cell>
          <cell r="BT9">
            <v>50.892816717000002</v>
          </cell>
          <cell r="BU9">
            <v>1059.896632299</v>
          </cell>
          <cell r="BV9">
            <v>8.6029</v>
          </cell>
          <cell r="BW9">
            <v>858.48294508200001</v>
          </cell>
          <cell r="BX9">
            <v>51.748977246999999</v>
          </cell>
          <cell r="BY9">
            <v>623.15068824499997</v>
          </cell>
          <cell r="BZ9">
            <v>5.1445773742118135</v>
          </cell>
          <cell r="CA9">
            <v>4.6043013511516619</v>
          </cell>
          <cell r="CB9">
            <v>5.7894337197574268</v>
          </cell>
          <cell r="CC9">
            <v>5.2210687485278831</v>
          </cell>
          <cell r="CD9">
            <v>3.7729253731413057</v>
          </cell>
          <cell r="CE9">
            <v>3.8043759655216172</v>
          </cell>
          <cell r="CF9">
            <v>5.0989173773030831</v>
          </cell>
          <cell r="CG9">
            <v>4.041538724841085</v>
          </cell>
          <cell r="CH9">
            <v>152.35944431199999</v>
          </cell>
          <cell r="CI9">
            <v>1153.109614425</v>
          </cell>
          <cell r="CJ9">
            <v>131.88597054099998</v>
          </cell>
          <cell r="CK9">
            <v>514.07126232799999</v>
          </cell>
          <cell r="CL9">
            <v>998.98042071500004</v>
          </cell>
          <cell r="CM9">
            <v>2618.5301987859998</v>
          </cell>
          <cell r="CN9">
            <v>228.61071729299999</v>
          </cell>
          <cell r="CO9">
            <v>1666.5542004199999</v>
          </cell>
          <cell r="CP9">
            <v>562.88018342300006</v>
          </cell>
          <cell r="CQ9">
            <v>7981.5870067140004</v>
          </cell>
          <cell r="CR9">
            <v>134.939383531</v>
          </cell>
          <cell r="CS9">
            <v>1695.6672675069999</v>
          </cell>
          <cell r="CT9">
            <v>111.90073443700001</v>
          </cell>
          <cell r="CU9">
            <v>1185.632393528</v>
          </cell>
          <cell r="CV9">
            <v>153.84725663899999</v>
          </cell>
          <cell r="CW9">
            <v>3099.2009502020001</v>
          </cell>
          <cell r="CX9">
            <v>3820.9975454779997</v>
          </cell>
          <cell r="CY9">
            <v>19266.844175303002</v>
          </cell>
        </row>
        <row r="10">
          <cell r="A10">
            <v>46082</v>
          </cell>
          <cell r="B10">
            <v>86.377300000000005</v>
          </cell>
          <cell r="C10">
            <v>66.768100000000004</v>
          </cell>
          <cell r="E10">
            <v>25420.376464579997</v>
          </cell>
          <cell r="F10">
            <v>294546.81853541988</v>
          </cell>
          <cell r="Z10">
            <v>1.9402324455832127</v>
          </cell>
          <cell r="AA10">
            <v>1.7426381949964516</v>
          </cell>
          <cell r="AB10">
            <v>1.9317602606685349</v>
          </cell>
          <cell r="AC10">
            <v>1.4529233198626241</v>
          </cell>
          <cell r="AD10">
            <v>3503.977323994</v>
          </cell>
          <cell r="AE10">
            <v>5089.7178002460005</v>
          </cell>
          <cell r="AF10">
            <v>1563.256195658</v>
          </cell>
          <cell r="AG10">
            <v>17925.468058090999</v>
          </cell>
          <cell r="AH10">
            <v>23.264121573588405</v>
          </cell>
          <cell r="AI10">
            <v>16.296049891752954</v>
          </cell>
          <cell r="AJ10">
            <v>24.247667060384074</v>
          </cell>
          <cell r="AK10">
            <v>20.441858952113492</v>
          </cell>
          <cell r="AL10">
            <v>24.997996781985087</v>
          </cell>
          <cell r="AM10">
            <v>19.85129192519457</v>
          </cell>
          <cell r="AN10">
            <v>16.033185080098502</v>
          </cell>
          <cell r="AO10">
            <v>10.046595116633977</v>
          </cell>
          <cell r="AP10">
            <v>34.672709590540606</v>
          </cell>
          <cell r="AQ10">
            <v>22.654369027965167</v>
          </cell>
          <cell r="AR10">
            <v>10.130798782894862</v>
          </cell>
          <cell r="AS10">
            <v>7.3239118126327263</v>
          </cell>
          <cell r="AT10">
            <v>20.005069193000001</v>
          </cell>
          <cell r="AU10">
            <v>294.28755902300003</v>
          </cell>
          <cell r="AV10">
            <v>41.963462141000001</v>
          </cell>
          <cell r="AW10">
            <v>513.19589176900001</v>
          </cell>
          <cell r="AX10">
            <v>108.684877222</v>
          </cell>
          <cell r="AY10">
            <v>932.52994388799993</v>
          </cell>
          <cell r="AZ10">
            <v>119.33596740599999</v>
          </cell>
          <cell r="BA10">
            <v>1348.601995261</v>
          </cell>
          <cell r="BB10">
            <v>45.273073990999997</v>
          </cell>
          <cell r="BC10">
            <v>563.31437732200004</v>
          </cell>
          <cell r="BD10">
            <v>113.431144699</v>
          </cell>
          <cell r="BE10">
            <v>1075.3870417839998</v>
          </cell>
          <cell r="BF10">
            <v>23.865263975345176</v>
          </cell>
          <cell r="BG10">
            <v>19.116220627616034</v>
          </cell>
          <cell r="BH10">
            <v>21.146597019765387</v>
          </cell>
          <cell r="BI10">
            <v>14.521301884229317</v>
          </cell>
          <cell r="BJ10">
            <v>111.286821371</v>
          </cell>
          <cell r="BK10">
            <v>382.62582575199997</v>
          </cell>
          <cell r="BL10">
            <v>23.839333879999998</v>
          </cell>
          <cell r="BM10">
            <v>1185.185971143</v>
          </cell>
          <cell r="BN10">
            <v>12.384097778634159</v>
          </cell>
          <cell r="BO10">
            <v>8.0759104469988756</v>
          </cell>
          <cell r="BP10">
            <v>11.959910629642652</v>
          </cell>
          <cell r="BQ10">
            <v>7.187994507917332</v>
          </cell>
          <cell r="BR10">
            <v>6.4580121087673357</v>
          </cell>
          <cell r="BS10">
            <v>4.701560508103932</v>
          </cell>
          <cell r="BT10">
            <v>65.508614956000002</v>
          </cell>
          <cell r="BU10">
            <v>1390.267149284</v>
          </cell>
          <cell r="BV10">
            <v>11.23415</v>
          </cell>
          <cell r="BW10">
            <v>1190.6699459190002</v>
          </cell>
          <cell r="BX10">
            <v>74.454779169000005</v>
          </cell>
          <cell r="BY10">
            <v>786.66132813200011</v>
          </cell>
          <cell r="BZ10">
            <v>5.0232224274988031</v>
          </cell>
          <cell r="CA10">
            <v>4.5961872701216278</v>
          </cell>
          <cell r="CB10">
            <v>5.8750356365614556</v>
          </cell>
          <cell r="CC10">
            <v>5.2091156962270242</v>
          </cell>
          <cell r="CD10">
            <v>3.7160812746374003</v>
          </cell>
          <cell r="CE10">
            <v>3.721152026145186</v>
          </cell>
          <cell r="CF10">
            <v>4.764185800629213</v>
          </cell>
          <cell r="CG10">
            <v>4.0950863304727765</v>
          </cell>
          <cell r="CH10">
            <v>203.82128561900001</v>
          </cell>
          <cell r="CI10">
            <v>1492.950325458</v>
          </cell>
          <cell r="CJ10">
            <v>213.97959535199999</v>
          </cell>
          <cell r="CK10">
            <v>695.05816398499996</v>
          </cell>
          <cell r="CL10">
            <v>1334.1130985540001</v>
          </cell>
          <cell r="CM10">
            <v>3269.9040520399999</v>
          </cell>
          <cell r="CN10">
            <v>326.737739723</v>
          </cell>
          <cell r="CO10">
            <v>2289.0387541700002</v>
          </cell>
          <cell r="CP10">
            <v>754.68993881699998</v>
          </cell>
          <cell r="CQ10">
            <v>10345.627128855</v>
          </cell>
          <cell r="CR10">
            <v>168.59768948599998</v>
          </cell>
          <cell r="CS10">
            <v>2013.509661991</v>
          </cell>
          <cell r="CT10">
            <v>149.142775621</v>
          </cell>
          <cell r="CU10">
            <v>1671.460563329</v>
          </cell>
          <cell r="CV10">
            <v>206.57712257100002</v>
          </cell>
          <cell r="CW10">
            <v>4061.6958671749999</v>
          </cell>
          <cell r="CX10">
            <v>5137.0220819229999</v>
          </cell>
          <cell r="CY10">
            <v>25101.033177567002</v>
          </cell>
        </row>
        <row r="11">
          <cell r="A11">
            <v>46054</v>
          </cell>
          <cell r="B11">
            <v>89.549094909634107</v>
          </cell>
          <cell r="C11">
            <v>67.704170345480094</v>
          </cell>
          <cell r="E11">
            <v>21839.918286622997</v>
          </cell>
          <cell r="F11">
            <v>257923.06871337703</v>
          </cell>
          <cell r="Z11">
            <v>1.945607577669801</v>
          </cell>
          <cell r="AA11">
            <v>1.7589753556890002</v>
          </cell>
          <cell r="AB11">
            <v>1.924213375464048</v>
          </cell>
          <cell r="AC11">
            <v>1.5019521135148544</v>
          </cell>
          <cell r="AD11">
            <v>2785.6421935060002</v>
          </cell>
          <cell r="AE11">
            <v>4168.8678889470002</v>
          </cell>
          <cell r="AF11">
            <v>1308.0734351609999</v>
          </cell>
          <cell r="AG11">
            <v>13385.904370652999</v>
          </cell>
          <cell r="AH11">
            <v>21.696039783709157</v>
          </cell>
          <cell r="AI11">
            <v>16.864055971967183</v>
          </cell>
          <cell r="AJ11">
            <v>25.540947493811796</v>
          </cell>
          <cell r="AK11">
            <v>19.985143879937745</v>
          </cell>
          <cell r="AL11">
            <v>25.938152605042195</v>
          </cell>
          <cell r="AM11">
            <v>20.240380851767117</v>
          </cell>
          <cell r="AN11">
            <v>16.431347723941112</v>
          </cell>
          <cell r="AO11">
            <v>9.9941047215957699</v>
          </cell>
          <cell r="AP11">
            <v>35.506784821062247</v>
          </cell>
          <cell r="AQ11">
            <v>22.562181215963079</v>
          </cell>
          <cell r="AR11">
            <v>9.5031301229312657</v>
          </cell>
          <cell r="AS11">
            <v>7.3028324994076428</v>
          </cell>
          <cell r="AT11">
            <v>22.10555171</v>
          </cell>
          <cell r="AU11">
            <v>203.95923885900001</v>
          </cell>
          <cell r="AV11">
            <v>48.229178397999995</v>
          </cell>
          <cell r="AW11">
            <v>652.6602702030001</v>
          </cell>
          <cell r="AX11">
            <v>67.172960830999997</v>
          </cell>
          <cell r="AY11">
            <v>774.6901143</v>
          </cell>
          <cell r="AZ11">
            <v>79.331318780000004</v>
          </cell>
          <cell r="BA11">
            <v>1001.2082333149999</v>
          </cell>
          <cell r="BB11">
            <v>32.209667653000004</v>
          </cell>
          <cell r="BC11">
            <v>441.92840076200002</v>
          </cell>
          <cell r="BD11">
            <v>82.515657905999987</v>
          </cell>
          <cell r="BE11">
            <v>845.94793482900002</v>
          </cell>
          <cell r="BF11">
            <v>24.126951418493547</v>
          </cell>
          <cell r="BG11">
            <v>19.401960640902789</v>
          </cell>
          <cell r="BH11">
            <v>21.742376386902233</v>
          </cell>
          <cell r="BI11">
            <v>14.676744306741293</v>
          </cell>
          <cell r="BJ11">
            <v>88.397194691999999</v>
          </cell>
          <cell r="BK11">
            <v>304.53368271099998</v>
          </cell>
          <cell r="BL11">
            <v>15.520200000000001</v>
          </cell>
          <cell r="BM11">
            <v>850.72763360399995</v>
          </cell>
          <cell r="BN11">
            <v>12.565010571642254</v>
          </cell>
          <cell r="BO11">
            <v>8.1966931489016126</v>
          </cell>
          <cell r="BP11">
            <v>12.259596972063536</v>
          </cell>
          <cell r="BQ11">
            <v>7.0173428880664961</v>
          </cell>
          <cell r="BR11">
            <v>6.5454097117275944</v>
          </cell>
          <cell r="BS11">
            <v>4.588217308680548</v>
          </cell>
          <cell r="BT11">
            <v>49.237758661999997</v>
          </cell>
          <cell r="BU11">
            <v>1046.9199758909999</v>
          </cell>
          <cell r="BV11">
            <v>8.1309500000000003</v>
          </cell>
          <cell r="BW11">
            <v>1007.7049334569999</v>
          </cell>
          <cell r="BX11">
            <v>52.659219999999998</v>
          </cell>
          <cell r="BY11">
            <v>655.13325782000004</v>
          </cell>
          <cell r="BZ11">
            <v>5.0624052446684189</v>
          </cell>
          <cell r="CA11">
            <v>4.6315504614846716</v>
          </cell>
          <cell r="CB11">
            <v>5.9406772826416834</v>
          </cell>
          <cell r="CC11">
            <v>5.2563139261909742</v>
          </cell>
          <cell r="CD11">
            <v>3.8109577819678861</v>
          </cell>
          <cell r="CE11">
            <v>3.777189992347771</v>
          </cell>
          <cell r="CF11">
            <v>4.8257296464193784</v>
          </cell>
          <cell r="CG11">
            <v>4.1336069156828286</v>
          </cell>
          <cell r="CH11">
            <v>151.694788015</v>
          </cell>
          <cell r="CI11">
            <v>1148.4652455180001</v>
          </cell>
          <cell r="CJ11">
            <v>153.76497534500001</v>
          </cell>
          <cell r="CK11">
            <v>550.088360427</v>
          </cell>
          <cell r="CL11">
            <v>986.13042944900008</v>
          </cell>
          <cell r="CM11">
            <v>2498.5460937549997</v>
          </cell>
          <cell r="CN11">
            <v>280.290513793</v>
          </cell>
          <cell r="CO11">
            <v>1743.117023492</v>
          </cell>
          <cell r="CP11">
            <v>589.44183782200002</v>
          </cell>
          <cell r="CQ11">
            <v>8494.798140148001</v>
          </cell>
          <cell r="CR11">
            <v>115.42271005900001</v>
          </cell>
          <cell r="CS11">
            <v>1539.9554708199998</v>
          </cell>
          <cell r="CT11">
            <v>115.30122469200001</v>
          </cell>
          <cell r="CU11">
            <v>1237.5645134169999</v>
          </cell>
          <cell r="CV11">
            <v>151.434005638</v>
          </cell>
          <cell r="CW11">
            <v>3264.6680941720001</v>
          </cell>
          <cell r="CX11">
            <v>4137.5001082990002</v>
          </cell>
          <cell r="CY11">
            <v>19305.966093139999</v>
          </cell>
        </row>
        <row r="12">
          <cell r="A12">
            <v>46023</v>
          </cell>
          <cell r="B12">
            <v>93.614109644709302</v>
          </cell>
          <cell r="C12">
            <v>72.621879439779605</v>
          </cell>
          <cell r="E12">
            <v>22889.040561181999</v>
          </cell>
          <cell r="F12">
            <v>277295.13043881801</v>
          </cell>
          <cell r="Z12">
            <v>1.9460515398828819</v>
          </cell>
          <cell r="AA12">
            <v>1.8025848567052183</v>
          </cell>
          <cell r="AB12">
            <v>1.9715604912373381</v>
          </cell>
          <cell r="AC12">
            <v>1.4789156922331848</v>
          </cell>
          <cell r="AD12">
            <v>2849.7179094500002</v>
          </cell>
          <cell r="AE12">
            <v>4078.8568284329999</v>
          </cell>
          <cell r="AF12">
            <v>1194.6294496339999</v>
          </cell>
          <cell r="AG12">
            <v>14385.198311484</v>
          </cell>
          <cell r="AH12">
            <v>22.959676441882738</v>
          </cell>
          <cell r="AI12">
            <v>16.217851881744497</v>
          </cell>
          <cell r="AJ12">
            <v>24.664305607309608</v>
          </cell>
          <cell r="AK12">
            <v>19.652124078277488</v>
          </cell>
          <cell r="AL12">
            <v>25.705806287512562</v>
          </cell>
          <cell r="AM12">
            <v>19.412548013721064</v>
          </cell>
          <cell r="AN12">
            <v>16.452463757643532</v>
          </cell>
          <cell r="AO12">
            <v>10.608876937589818</v>
          </cell>
          <cell r="AP12">
            <v>35.060126130673673</v>
          </cell>
          <cell r="AQ12">
            <v>23.095200059617842</v>
          </cell>
          <cell r="AR12">
            <v>9.696014181388076</v>
          </cell>
          <cell r="AS12">
            <v>7.459414669880192</v>
          </cell>
          <cell r="AT12">
            <v>12.380858294999999</v>
          </cell>
          <cell r="AU12">
            <v>211.58567600100002</v>
          </cell>
          <cell r="AV12">
            <v>45.463304008999998</v>
          </cell>
          <cell r="AW12">
            <v>848.56574800099997</v>
          </cell>
          <cell r="AX12">
            <v>66.148301193999998</v>
          </cell>
          <cell r="AY12">
            <v>751.75396067399993</v>
          </cell>
          <cell r="AZ12">
            <v>73.129139171999995</v>
          </cell>
          <cell r="BA12">
            <v>978.87641733199996</v>
          </cell>
          <cell r="BB12">
            <v>30.637749783</v>
          </cell>
          <cell r="BC12">
            <v>416.44700766099999</v>
          </cell>
          <cell r="BD12">
            <v>80.881105988000002</v>
          </cell>
          <cell r="BE12">
            <v>774.59671152600004</v>
          </cell>
          <cell r="BF12">
            <v>24.930559170338874</v>
          </cell>
          <cell r="BG12">
            <v>19.762148130089159</v>
          </cell>
          <cell r="BH12">
            <v>21.737687109834233</v>
          </cell>
          <cell r="BI12">
            <v>14.736883627419608</v>
          </cell>
          <cell r="BJ12">
            <v>85.215542755999991</v>
          </cell>
          <cell r="BK12">
            <v>302.17821842199999</v>
          </cell>
          <cell r="BL12">
            <v>16.790939999999999</v>
          </cell>
          <cell r="BM12">
            <v>892.29291204700007</v>
          </cell>
          <cell r="BN12">
            <v>12.599503431854854</v>
          </cell>
          <cell r="BO12">
            <v>8.1684909099261436</v>
          </cell>
          <cell r="BP12">
            <v>12.308022120249442</v>
          </cell>
          <cell r="BQ12">
            <v>7.3917861658203448</v>
          </cell>
          <cell r="BR12">
            <v>6.4709365969238055</v>
          </cell>
          <cell r="BS12">
            <v>4.7344908656482589</v>
          </cell>
          <cell r="BT12">
            <v>52.629693336999999</v>
          </cell>
          <cell r="BU12">
            <v>1079.921692789</v>
          </cell>
          <cell r="BV12">
            <v>8.4990000000000006</v>
          </cell>
          <cell r="BW12">
            <v>914.87012594099997</v>
          </cell>
          <cell r="BX12">
            <v>53.895743725999999</v>
          </cell>
          <cell r="BY12">
            <v>645.22039627100003</v>
          </cell>
          <cell r="BZ12">
            <v>4.9666049898883688</v>
          </cell>
          <cell r="CA12">
            <v>4.6505139941777607</v>
          </cell>
          <cell r="CB12">
            <v>5.5598128334153829</v>
          </cell>
          <cell r="CC12">
            <v>5.207293427835868</v>
          </cell>
          <cell r="CD12">
            <v>3.7090128561051503</v>
          </cell>
          <cell r="CE12">
            <v>3.7762367222705682</v>
          </cell>
          <cell r="CF12">
            <v>4.9155802241914435</v>
          </cell>
          <cell r="CG12">
            <v>4.1515563711214991</v>
          </cell>
          <cell r="CH12">
            <v>141.65161304600002</v>
          </cell>
          <cell r="CI12">
            <v>1069.513435823</v>
          </cell>
          <cell r="CJ12">
            <v>127.425208986</v>
          </cell>
          <cell r="CK12">
            <v>508.83107555399999</v>
          </cell>
          <cell r="CL12">
            <v>966.32918655200001</v>
          </cell>
          <cell r="CM12">
            <v>2347.855424679</v>
          </cell>
          <cell r="CN12">
            <v>272.904404677</v>
          </cell>
          <cell r="CO12">
            <v>1685.260116767</v>
          </cell>
          <cell r="CP12">
            <v>546.50063682599989</v>
          </cell>
          <cell r="CQ12">
            <v>8579.3845389709986</v>
          </cell>
          <cell r="CR12">
            <v>116.05864683300001</v>
          </cell>
          <cell r="CS12">
            <v>1422.290718146</v>
          </cell>
          <cell r="CT12">
            <v>113.972742756</v>
          </cell>
          <cell r="CU12">
            <v>1277.1267938369999</v>
          </cell>
          <cell r="CV12">
            <v>157.97433658100002</v>
          </cell>
          <cell r="CW12">
            <v>3205.43970967</v>
          </cell>
          <cell r="CX12">
            <v>4104.6252427609998</v>
          </cell>
          <cell r="CY12">
            <v>20200.593052916003</v>
          </cell>
        </row>
        <row r="13">
          <cell r="A13">
            <v>45992</v>
          </cell>
          <cell r="B13">
            <v>93.3849658646389</v>
          </cell>
          <cell r="C13">
            <v>74.001972043698601</v>
          </cell>
          <cell r="E13">
            <v>22916.660653424999</v>
          </cell>
          <cell r="F13">
            <v>269714.32234657515</v>
          </cell>
          <cell r="Z13">
            <v>1.9355766542366528</v>
          </cell>
          <cell r="AA13">
            <v>1.7914264059993561</v>
          </cell>
          <cell r="AB13">
            <v>1.8944727191403055</v>
          </cell>
          <cell r="AC13">
            <v>1.4749830501696188</v>
          </cell>
          <cell r="AD13">
            <v>3391.6445797870001</v>
          </cell>
          <cell r="AE13">
            <v>4848.3328768399997</v>
          </cell>
          <cell r="AF13">
            <v>1610.834740772</v>
          </cell>
          <cell r="AG13">
            <v>17057.385929189997</v>
          </cell>
          <cell r="AH13">
            <v>21.544113445434856</v>
          </cell>
          <cell r="AI13">
            <v>16.277176672377777</v>
          </cell>
          <cell r="AJ13">
            <v>24.744149357898532</v>
          </cell>
          <cell r="AK13">
            <v>19.649699615794656</v>
          </cell>
          <cell r="AL13">
            <v>24.987150246432233</v>
          </cell>
          <cell r="AM13">
            <v>19.293361617328099</v>
          </cell>
          <cell r="AN13">
            <v>16.749240730822684</v>
          </cell>
          <cell r="AO13">
            <v>10.600113333488258</v>
          </cell>
          <cell r="AP13">
            <v>34.623731862421856</v>
          </cell>
          <cell r="AQ13">
            <v>22.540400882143327</v>
          </cell>
          <cell r="AR13">
            <v>9.7420861841951005</v>
          </cell>
          <cell r="AS13">
            <v>7.4418351028865395</v>
          </cell>
          <cell r="AT13">
            <v>21.015501619999998</v>
          </cell>
          <cell r="AU13">
            <v>267.11538830400002</v>
          </cell>
          <cell r="AV13">
            <v>88.998847428999994</v>
          </cell>
          <cell r="AW13">
            <v>1544.1796212929999</v>
          </cell>
          <cell r="AX13">
            <v>94.24693287800001</v>
          </cell>
          <cell r="AY13">
            <v>1010.256148382</v>
          </cell>
          <cell r="AZ13">
            <v>79.927741127000004</v>
          </cell>
          <cell r="BA13">
            <v>1092.632014624</v>
          </cell>
          <cell r="BB13">
            <v>39.419294473000001</v>
          </cell>
          <cell r="BC13">
            <v>551.20506911200005</v>
          </cell>
          <cell r="BD13">
            <v>75.696028726000009</v>
          </cell>
          <cell r="BE13">
            <v>749.28284850199998</v>
          </cell>
          <cell r="BF13">
            <v>24.50656806107871</v>
          </cell>
          <cell r="BG13">
            <v>19.458790385048822</v>
          </cell>
          <cell r="BH13">
            <v>21.664139150925926</v>
          </cell>
          <cell r="BI13">
            <v>14.768351860952135</v>
          </cell>
          <cell r="BJ13">
            <v>114.599556548</v>
          </cell>
          <cell r="BK13">
            <v>418.28473639999999</v>
          </cell>
          <cell r="BL13">
            <v>28.557778494999997</v>
          </cell>
          <cell r="BM13">
            <v>1650.227052599</v>
          </cell>
          <cell r="BN13">
            <v>12.244165444917513</v>
          </cell>
          <cell r="BO13">
            <v>8.1867148215344727</v>
          </cell>
          <cell r="BP13">
            <v>11.96697948894273</v>
          </cell>
          <cell r="BQ13">
            <v>7.140631521231704</v>
          </cell>
          <cell r="BR13">
            <v>6.4411177059049214</v>
          </cell>
          <cell r="BS13">
            <v>4.7302137564642521</v>
          </cell>
          <cell r="BT13">
            <v>78.471536479999997</v>
          </cell>
          <cell r="BU13">
            <v>1695.474452876</v>
          </cell>
          <cell r="BV13">
            <v>13.985867487</v>
          </cell>
          <cell r="BW13">
            <v>1317.178278352</v>
          </cell>
          <cell r="BX13">
            <v>72.252279999999999</v>
          </cell>
          <cell r="BY13">
            <v>857.9831709</v>
          </cell>
          <cell r="BZ13">
            <v>4.8480235811841217</v>
          </cell>
          <cell r="CA13">
            <v>4.5921178584770104</v>
          </cell>
          <cell r="CB13">
            <v>5.5598086009664094</v>
          </cell>
          <cell r="CC13">
            <v>5.130054101023199</v>
          </cell>
          <cell r="CD13">
            <v>3.7339584053223556</v>
          </cell>
          <cell r="CE13">
            <v>3.7448883678730835</v>
          </cell>
          <cell r="CF13">
            <v>4.7442602669257843</v>
          </cell>
          <cell r="CG13">
            <v>4.1311510111407506</v>
          </cell>
          <cell r="CH13">
            <v>162.840671453</v>
          </cell>
          <cell r="CI13">
            <v>1185.4882550570001</v>
          </cell>
          <cell r="CJ13">
            <v>151.973692314</v>
          </cell>
          <cell r="CK13">
            <v>638.41690706999998</v>
          </cell>
          <cell r="CL13">
            <v>1055.9283857299999</v>
          </cell>
          <cell r="CM13">
            <v>2561.8678111230001</v>
          </cell>
          <cell r="CN13">
            <v>322.917947975</v>
          </cell>
          <cell r="CO13">
            <v>2043.1674666649999</v>
          </cell>
          <cell r="CP13">
            <v>703.69960761900006</v>
          </cell>
          <cell r="CQ13">
            <v>11317.112857326001</v>
          </cell>
          <cell r="CR13">
            <v>130.43962730499999</v>
          </cell>
          <cell r="CS13">
            <v>1619.334540993</v>
          </cell>
          <cell r="CT13">
            <v>158.23763504200002</v>
          </cell>
          <cell r="CU13">
            <v>2176.612865906</v>
          </cell>
          <cell r="CV13">
            <v>224.35276129299999</v>
          </cell>
          <cell r="CW13">
            <v>4662.2468891439994</v>
          </cell>
          <cell r="CX13">
            <v>5053.3630234009997</v>
          </cell>
          <cell r="CY13">
            <v>24002.153648873998</v>
          </cell>
        </row>
        <row r="14">
          <cell r="A14">
            <v>45962</v>
          </cell>
          <cell r="B14">
            <v>94.374174425305995</v>
          </cell>
          <cell r="C14">
            <v>75.161188701733906</v>
          </cell>
          <cell r="E14">
            <v>20987.919776990999</v>
          </cell>
          <cell r="F14">
            <v>250998.76122300897</v>
          </cell>
          <cell r="Z14">
            <v>1.9543484118370047</v>
          </cell>
          <cell r="AA14">
            <v>1.7849198610455708</v>
          </cell>
          <cell r="AB14">
            <v>1.88968071348029</v>
          </cell>
          <cell r="AC14">
            <v>1.4734681572869928</v>
          </cell>
          <cell r="AD14">
            <v>2735.0858267009999</v>
          </cell>
          <cell r="AE14">
            <v>4019.7276392600002</v>
          </cell>
          <cell r="AF14">
            <v>1311.445984725</v>
          </cell>
          <cell r="AG14">
            <v>14465.261953134001</v>
          </cell>
          <cell r="AH14">
            <v>20.586131879008708</v>
          </cell>
          <cell r="AI14">
            <v>16.650287711071204</v>
          </cell>
          <cell r="AJ14">
            <v>24.586185120380033</v>
          </cell>
          <cell r="AK14">
            <v>19.160146825440691</v>
          </cell>
          <cell r="AL14">
            <v>24.86782660617061</v>
          </cell>
          <cell r="AM14">
            <v>19.229439906464812</v>
          </cell>
          <cell r="AN14">
            <v>17.216215413851518</v>
          </cell>
          <cell r="AO14">
            <v>10.727418162978042</v>
          </cell>
          <cell r="AP14">
            <v>33.454002087092306</v>
          </cell>
          <cell r="AQ14">
            <v>22.921649126562485</v>
          </cell>
          <cell r="AR14">
            <v>9.6941073057070035</v>
          </cell>
          <cell r="AS14">
            <v>7.6146321725477915</v>
          </cell>
          <cell r="AT14">
            <v>30.319296612999999</v>
          </cell>
          <cell r="AU14">
            <v>227.107539264</v>
          </cell>
          <cell r="AV14">
            <v>62.379084560000003</v>
          </cell>
          <cell r="AW14">
            <v>1056.2580481100001</v>
          </cell>
          <cell r="AX14">
            <v>87.115295056000008</v>
          </cell>
          <cell r="AY14">
            <v>750.02822000100002</v>
          </cell>
          <cell r="AZ14">
            <v>69.165420658999992</v>
          </cell>
          <cell r="BA14">
            <v>929.24804550199997</v>
          </cell>
          <cell r="BB14">
            <v>35.811935996000003</v>
          </cell>
          <cell r="BC14">
            <v>422.86870748699999</v>
          </cell>
          <cell r="BD14">
            <v>67.047224895000014</v>
          </cell>
          <cell r="BE14">
            <v>695.94825575899995</v>
          </cell>
          <cell r="BF14">
            <v>23.929127373482597</v>
          </cell>
          <cell r="BG14">
            <v>19.431886776409268</v>
          </cell>
          <cell r="BH14">
            <v>21.607460435795488</v>
          </cell>
          <cell r="BI14">
            <v>14.966407384923835</v>
          </cell>
          <cell r="BJ14">
            <v>91.787078391999998</v>
          </cell>
          <cell r="BK14">
            <v>315.68179691799997</v>
          </cell>
          <cell r="BL14">
            <v>18.237847161999998</v>
          </cell>
          <cell r="BM14">
            <v>1027.027179747</v>
          </cell>
          <cell r="BN14">
            <v>12.597460586822647</v>
          </cell>
          <cell r="BO14">
            <v>8.3578095556961731</v>
          </cell>
          <cell r="BP14">
            <v>12.421111414512961</v>
          </cell>
          <cell r="BQ14">
            <v>7.0852573935179777</v>
          </cell>
          <cell r="BR14">
            <v>6.5293792272542541</v>
          </cell>
          <cell r="BS14">
            <v>4.7707579795595434</v>
          </cell>
          <cell r="BT14">
            <v>54.918648861000001</v>
          </cell>
          <cell r="BU14">
            <v>1116.56426476</v>
          </cell>
          <cell r="BV14">
            <v>9.3385499999999997</v>
          </cell>
          <cell r="BW14">
            <v>1045.956066921</v>
          </cell>
          <cell r="BX14">
            <v>55.835196338000003</v>
          </cell>
          <cell r="BY14">
            <v>663.02424754399999</v>
          </cell>
          <cell r="BZ14">
            <v>4.9441697937473492</v>
          </cell>
          <cell r="CA14">
            <v>4.6272453888653935</v>
          </cell>
          <cell r="CB14">
            <v>5.8483851940232752</v>
          </cell>
          <cell r="CC14">
            <v>5.1605941175155641</v>
          </cell>
          <cell r="CD14">
            <v>3.779621218660393</v>
          </cell>
          <cell r="CE14">
            <v>3.7751268676464069</v>
          </cell>
          <cell r="CF14">
            <v>4.6946417568224028</v>
          </cell>
          <cell r="CG14">
            <v>4.0755505978495368</v>
          </cell>
          <cell r="CH14">
            <v>134.20538221000001</v>
          </cell>
          <cell r="CI14">
            <v>1043.915431588</v>
          </cell>
          <cell r="CJ14">
            <v>144.618240684</v>
          </cell>
          <cell r="CK14">
            <v>545.24482930400006</v>
          </cell>
          <cell r="CL14">
            <v>919.60124303300006</v>
          </cell>
          <cell r="CM14">
            <v>2197.4656858650001</v>
          </cell>
          <cell r="CN14">
            <v>263.14828059600001</v>
          </cell>
          <cell r="CO14">
            <v>1763.242694496</v>
          </cell>
          <cell r="CP14">
            <v>617.84430014700001</v>
          </cell>
          <cell r="CQ14">
            <v>8809.6634313329996</v>
          </cell>
          <cell r="CR14">
            <v>116.068931526</v>
          </cell>
          <cell r="CS14">
            <v>1416.1844469930002</v>
          </cell>
          <cell r="CT14">
            <v>121.892505701</v>
          </cell>
          <cell r="CU14">
            <v>1423.4353873099999</v>
          </cell>
          <cell r="CV14">
            <v>160.92562042699998</v>
          </cell>
          <cell r="CW14">
            <v>3372.6751339389998</v>
          </cell>
          <cell r="CX14">
            <v>4115.1781775649997</v>
          </cell>
          <cell r="CY14">
            <v>20344.075756992999</v>
          </cell>
        </row>
        <row r="15">
          <cell r="A15">
            <v>45931</v>
          </cell>
          <cell r="B15">
            <v>99.053405232470496</v>
          </cell>
          <cell r="C15">
            <v>78.074170651381806</v>
          </cell>
          <cell r="E15">
            <v>21828.281455648998</v>
          </cell>
          <cell r="F15">
            <v>262434.66354435106</v>
          </cell>
          <cell r="Z15">
            <v>1.955868086698602</v>
          </cell>
          <cell r="AA15">
            <v>1.7820607892152529</v>
          </cell>
          <cell r="AB15">
            <v>1.9270484372806318</v>
          </cell>
          <cell r="AC15">
            <v>1.4892638516223962</v>
          </cell>
          <cell r="AD15">
            <v>2472.9757496949996</v>
          </cell>
          <cell r="AE15">
            <v>3854.9432082819999</v>
          </cell>
          <cell r="AF15">
            <v>1151.8640216419999</v>
          </cell>
          <cell r="AG15">
            <v>13642.299836087999</v>
          </cell>
          <cell r="AH15">
            <v>24.083975380556236</v>
          </cell>
          <cell r="AI15">
            <v>18.165034659291738</v>
          </cell>
          <cell r="AJ15">
            <v>25.049556201317959</v>
          </cell>
          <cell r="AK15">
            <v>19.860304471527623</v>
          </cell>
          <cell r="AL15">
            <v>26.158297195409848</v>
          </cell>
          <cell r="AM15">
            <v>19.592315890579414</v>
          </cell>
          <cell r="AN15">
            <v>16.167169710900222</v>
          </cell>
          <cell r="AO15">
            <v>10.632772624509508</v>
          </cell>
          <cell r="AP15">
            <v>30.933044471373208</v>
          </cell>
          <cell r="AQ15">
            <v>23.358773879292674</v>
          </cell>
          <cell r="AR15">
            <v>9.9047179460507486</v>
          </cell>
          <cell r="AS15">
            <v>7.7075763989191568</v>
          </cell>
          <cell r="AT15">
            <v>15.580570857000001</v>
          </cell>
          <cell r="AU15">
            <v>187.085603609</v>
          </cell>
          <cell r="AV15">
            <v>56.989259485000005</v>
          </cell>
          <cell r="AW15">
            <v>1021.1849247429999</v>
          </cell>
          <cell r="AX15">
            <v>73.553838839999997</v>
          </cell>
          <cell r="AY15">
            <v>758.64237125299996</v>
          </cell>
          <cell r="AZ15">
            <v>80.84957005199999</v>
          </cell>
          <cell r="BA15">
            <v>904.62128514599999</v>
          </cell>
          <cell r="BB15">
            <v>41.705912615000003</v>
          </cell>
          <cell r="BC15">
            <v>389.13971440799997</v>
          </cell>
          <cell r="BD15">
            <v>61.079139206000001</v>
          </cell>
          <cell r="BE15">
            <v>671.02316702799999</v>
          </cell>
          <cell r="BF15">
            <v>23.811723057795863</v>
          </cell>
          <cell r="BG15">
            <v>19.579310577776134</v>
          </cell>
          <cell r="BH15">
            <v>21.510759210738723</v>
          </cell>
          <cell r="BI15">
            <v>14.834592688984188</v>
          </cell>
          <cell r="BJ15">
            <v>87.962984261999992</v>
          </cell>
          <cell r="BK15">
            <v>297.73216585500001</v>
          </cell>
          <cell r="BL15">
            <v>16.106200000000001</v>
          </cell>
          <cell r="BM15">
            <v>930.76176313199994</v>
          </cell>
          <cell r="BN15">
            <v>12.311165964854013</v>
          </cell>
          <cell r="BO15">
            <v>8.491426557211625</v>
          </cell>
          <cell r="BP15">
            <v>12.044452461547905</v>
          </cell>
          <cell r="BQ15">
            <v>7.407095716625216</v>
          </cell>
          <cell r="BR15">
            <v>6.6355592023794463</v>
          </cell>
          <cell r="BS15">
            <v>4.779627125985396</v>
          </cell>
          <cell r="BT15">
            <v>50.104176613</v>
          </cell>
          <cell r="BU15">
            <v>1015.436380739</v>
          </cell>
          <cell r="BV15">
            <v>11.533528204</v>
          </cell>
          <cell r="BW15">
            <v>937.08153098599996</v>
          </cell>
          <cell r="BX15">
            <v>47.200890000000001</v>
          </cell>
          <cell r="BY15">
            <v>625.37190226899997</v>
          </cell>
          <cell r="BZ15">
            <v>4.9311551693142279</v>
          </cell>
          <cell r="CA15">
            <v>4.6144998699524278</v>
          </cell>
          <cell r="CB15">
            <v>5.5409609500256387</v>
          </cell>
          <cell r="CC15">
            <v>5.0752008308467724</v>
          </cell>
          <cell r="CD15">
            <v>3.8094780330881766</v>
          </cell>
          <cell r="CE15">
            <v>3.8074484342903041</v>
          </cell>
          <cell r="CF15">
            <v>4.729346221965975</v>
          </cell>
          <cell r="CG15">
            <v>4.1895896365597123</v>
          </cell>
          <cell r="CH15">
            <v>139.29756516899999</v>
          </cell>
          <cell r="CI15">
            <v>1049.2315363320001</v>
          </cell>
          <cell r="CJ15">
            <v>117.196198611</v>
          </cell>
          <cell r="CK15">
            <v>531.13383048100002</v>
          </cell>
          <cell r="CL15">
            <v>849.81851752</v>
          </cell>
          <cell r="CM15">
            <v>2167.8877193049998</v>
          </cell>
          <cell r="CN15">
            <v>241.64994410600002</v>
          </cell>
          <cell r="CO15">
            <v>1698.6979174390001</v>
          </cell>
          <cell r="CP15">
            <v>556.66931623999994</v>
          </cell>
          <cell r="CQ15">
            <v>8404.0984878490017</v>
          </cell>
          <cell r="CR15">
            <v>94.364507177999997</v>
          </cell>
          <cell r="CS15">
            <v>1462.0856483760001</v>
          </cell>
          <cell r="CT15">
            <v>114.730244262</v>
          </cell>
          <cell r="CU15">
            <v>1308.94903075</v>
          </cell>
          <cell r="CV15">
            <v>148.14340521900002</v>
          </cell>
          <cell r="CW15">
            <v>3104.7646714059997</v>
          </cell>
          <cell r="CX15">
            <v>3701.0608756470001</v>
          </cell>
          <cell r="CY15">
            <v>19248.677470366001</v>
          </cell>
        </row>
        <row r="16">
          <cell r="A16">
            <v>45901</v>
          </cell>
          <cell r="B16">
            <v>100.28291526583099</v>
          </cell>
          <cell r="C16">
            <v>78.468478424456293</v>
          </cell>
          <cell r="E16">
            <v>21175.878221158</v>
          </cell>
          <cell r="F16">
            <v>279615.00877884199</v>
          </cell>
          <cell r="Z16">
            <v>1.9596421351923603</v>
          </cell>
          <cell r="AA16">
            <v>1.794452398446714</v>
          </cell>
          <cell r="AB16">
            <v>1.956636404173131</v>
          </cell>
          <cell r="AC16">
            <v>1.4929213142667173</v>
          </cell>
          <cell r="AD16">
            <v>3151.5834614700002</v>
          </cell>
          <cell r="AE16">
            <v>4873.2256767409999</v>
          </cell>
          <cell r="AF16">
            <v>1522.7772735369999</v>
          </cell>
          <cell r="AG16">
            <v>17118.305658245998</v>
          </cell>
          <cell r="AH16">
            <v>23.04432752040216</v>
          </cell>
          <cell r="AI16">
            <v>17.10096195986749</v>
          </cell>
          <cell r="AJ16">
            <v>24.345524551856503</v>
          </cell>
          <cell r="AK16">
            <v>20.453350279094774</v>
          </cell>
          <cell r="AL16">
            <v>26.814366604805222</v>
          </cell>
          <cell r="AM16">
            <v>19.471427673252293</v>
          </cell>
          <cell r="AN16">
            <v>16.85171904030458</v>
          </cell>
          <cell r="AO16">
            <v>10.999036540110819</v>
          </cell>
          <cell r="AP16">
            <v>34.034470108719084</v>
          </cell>
          <cell r="AQ16">
            <v>22.594731605130931</v>
          </cell>
          <cell r="AR16">
            <v>9.9022543098614531</v>
          </cell>
          <cell r="AS16">
            <v>7.8234408759248408</v>
          </cell>
          <cell r="AT16">
            <v>20.603492068000001</v>
          </cell>
          <cell r="AU16">
            <v>250.13291586400001</v>
          </cell>
          <cell r="AV16">
            <v>36.993432812000002</v>
          </cell>
          <cell r="AW16">
            <v>789.39118284999995</v>
          </cell>
          <cell r="AX16">
            <v>85.964344320999999</v>
          </cell>
          <cell r="AY16">
            <v>918.60071396199999</v>
          </cell>
          <cell r="AZ16">
            <v>123.40263191300001</v>
          </cell>
          <cell r="BA16">
            <v>1429.6395340040001</v>
          </cell>
          <cell r="BB16">
            <v>39.138717954000001</v>
          </cell>
          <cell r="BC16">
            <v>538.996020187</v>
          </cell>
          <cell r="BD16">
            <v>86.036050419000006</v>
          </cell>
          <cell r="BE16">
            <v>870.22433414199998</v>
          </cell>
          <cell r="BF16">
            <v>24.104541246707928</v>
          </cell>
          <cell r="BG16">
            <v>19.28356857654876</v>
          </cell>
          <cell r="BH16">
            <v>21.309992085079372</v>
          </cell>
          <cell r="BI16">
            <v>14.814115435861765</v>
          </cell>
          <cell r="BJ16">
            <v>109.930594726</v>
          </cell>
          <cell r="BK16">
            <v>372.65864391299999</v>
          </cell>
          <cell r="BL16">
            <v>24.889700000000001</v>
          </cell>
          <cell r="BM16">
            <v>1026.2359987790001</v>
          </cell>
          <cell r="BN16">
            <v>12.538361317467302</v>
          </cell>
          <cell r="BO16">
            <v>8.2951464584601595</v>
          </cell>
          <cell r="BP16">
            <v>12.318121704838232</v>
          </cell>
          <cell r="BQ16">
            <v>7.4131166160238013</v>
          </cell>
          <cell r="BR16">
            <v>6.6015686237614144</v>
          </cell>
          <cell r="BS16">
            <v>4.7076610549499165</v>
          </cell>
          <cell r="BT16">
            <v>59.133351009999998</v>
          </cell>
          <cell r="BU16">
            <v>1275.4379626269999</v>
          </cell>
          <cell r="BV16">
            <v>12.983049999999999</v>
          </cell>
          <cell r="BW16">
            <v>1125.2557910529999</v>
          </cell>
          <cell r="BX16">
            <v>61.131370797000002</v>
          </cell>
          <cell r="BY16">
            <v>844.66340043299999</v>
          </cell>
          <cell r="BZ16">
            <v>5.1238896264797056</v>
          </cell>
          <cell r="CA16">
            <v>4.6305760903117683</v>
          </cell>
          <cell r="CB16">
            <v>5.6348467985280886</v>
          </cell>
          <cell r="CC16">
            <v>5.1738646727607147</v>
          </cell>
          <cell r="CD16">
            <v>3.7852365379369108</v>
          </cell>
          <cell r="CE16">
            <v>3.7987444057967568</v>
          </cell>
          <cell r="CF16">
            <v>4.7363012054942502</v>
          </cell>
          <cell r="CG16">
            <v>4.1114786918092214</v>
          </cell>
          <cell r="CH16">
            <v>185.26755647099998</v>
          </cell>
          <cell r="CI16">
            <v>1324.830609524</v>
          </cell>
          <cell r="CJ16">
            <v>148.87082082500001</v>
          </cell>
          <cell r="CK16">
            <v>668.62246302899996</v>
          </cell>
          <cell r="CL16">
            <v>1135.29874872</v>
          </cell>
          <cell r="CM16">
            <v>2787.1334894349998</v>
          </cell>
          <cell r="CN16">
            <v>291.48026065900001</v>
          </cell>
          <cell r="CO16">
            <v>2210.0443877079997</v>
          </cell>
          <cell r="CP16">
            <v>674.26405526199994</v>
          </cell>
          <cell r="CQ16">
            <v>10239.008530536999</v>
          </cell>
          <cell r="CR16">
            <v>134.99999384700001</v>
          </cell>
          <cell r="CS16">
            <v>1756.377116853</v>
          </cell>
          <cell r="CT16">
            <v>148.22291818599999</v>
          </cell>
          <cell r="CU16">
            <v>1498.251577018</v>
          </cell>
          <cell r="CV16">
            <v>186.59851790499999</v>
          </cell>
          <cell r="CW16">
            <v>3892.6863459669999</v>
          </cell>
          <cell r="CX16">
            <v>4751.1633038149994</v>
          </cell>
          <cell r="CY16">
            <v>24222.899652766002</v>
          </cell>
        </row>
        <row r="17">
          <cell r="A17">
            <v>45870</v>
          </cell>
          <cell r="B17">
            <v>99.921965189985798</v>
          </cell>
          <cell r="C17">
            <v>78.045342638766499</v>
          </cell>
          <cell r="E17">
            <v>17781.090621885003</v>
          </cell>
          <cell r="F17">
            <v>247240.90037811504</v>
          </cell>
          <cell r="Z17">
            <v>1.9617342272550398</v>
          </cell>
          <cell r="AA17">
            <v>1.7871598481268096</v>
          </cell>
          <cell r="AB17">
            <v>1.9130052297854887</v>
          </cell>
          <cell r="AC17">
            <v>1.4887105544953549</v>
          </cell>
          <cell r="AD17">
            <v>2473.1583392750003</v>
          </cell>
          <cell r="AE17">
            <v>3999.5883837189999</v>
          </cell>
          <cell r="AF17">
            <v>1221.0987432009999</v>
          </cell>
          <cell r="AG17">
            <v>12743.235483692</v>
          </cell>
          <cell r="AH17">
            <v>24.153618044332291</v>
          </cell>
          <cell r="AI17">
            <v>17.008277636147046</v>
          </cell>
          <cell r="AJ17">
            <v>24.047773539420113</v>
          </cell>
          <cell r="AK17">
            <v>20.354879877143752</v>
          </cell>
          <cell r="AL17">
            <v>26.655281135494686</v>
          </cell>
          <cell r="AM17">
            <v>19.567747419347864</v>
          </cell>
          <cell r="AN17">
            <v>16.521946305800839</v>
          </cell>
          <cell r="AO17">
            <v>11.084485306130361</v>
          </cell>
          <cell r="AP17">
            <v>34.136635401962295</v>
          </cell>
          <cell r="AQ17">
            <v>21.754550063488889</v>
          </cell>
          <cell r="AR17">
            <v>9.6583133410189674</v>
          </cell>
          <cell r="AS17">
            <v>7.9848888633897035</v>
          </cell>
          <cell r="AT17">
            <v>14.228521301000001</v>
          </cell>
          <cell r="AU17">
            <v>224.15342001500002</v>
          </cell>
          <cell r="AV17">
            <v>14.368036016</v>
          </cell>
          <cell r="AW17">
            <v>302.02188324299999</v>
          </cell>
          <cell r="AX17">
            <v>60.896237414000005</v>
          </cell>
          <cell r="AY17">
            <v>744.58718487099998</v>
          </cell>
          <cell r="AZ17">
            <v>118.506987741</v>
          </cell>
          <cell r="BA17">
            <v>1488.8651816910001</v>
          </cell>
          <cell r="BB17">
            <v>31.364571315000003</v>
          </cell>
          <cell r="BC17">
            <v>430.90723531399999</v>
          </cell>
          <cell r="BD17">
            <v>73.392805594999999</v>
          </cell>
          <cell r="BE17">
            <v>668.26042550099999</v>
          </cell>
          <cell r="BF17">
            <v>24.41639179245972</v>
          </cell>
          <cell r="BG17">
            <v>19.332896123145062</v>
          </cell>
          <cell r="BH17">
            <v>21.450671655158505</v>
          </cell>
          <cell r="BI17">
            <v>15.075148298879215</v>
          </cell>
          <cell r="BJ17">
            <v>79.048581256999995</v>
          </cell>
          <cell r="BK17">
            <v>302.54565473299999</v>
          </cell>
          <cell r="BL17">
            <v>14.732254899999999</v>
          </cell>
          <cell r="BM17">
            <v>762.56776332499999</v>
          </cell>
          <cell r="BN17">
            <v>12.496418672292714</v>
          </cell>
          <cell r="BO17">
            <v>8.538509764765692</v>
          </cell>
          <cell r="BP17">
            <v>12.302640715045854</v>
          </cell>
          <cell r="BQ17">
            <v>7.3530698353399844</v>
          </cell>
          <cell r="BR17">
            <v>6.5397406434850343</v>
          </cell>
          <cell r="BS17">
            <v>4.7698412227634535</v>
          </cell>
          <cell r="BT17">
            <v>44.709373334999995</v>
          </cell>
          <cell r="BU17">
            <v>885.64704665200009</v>
          </cell>
          <cell r="BV17">
            <v>8.5980499999999989</v>
          </cell>
          <cell r="BW17">
            <v>835.55156981599998</v>
          </cell>
          <cell r="BX17">
            <v>49.721911253000002</v>
          </cell>
          <cell r="BY17">
            <v>626.02025014200001</v>
          </cell>
          <cell r="BZ17">
            <v>4.8663292291955971</v>
          </cell>
          <cell r="CA17">
            <v>4.5549186125103809</v>
          </cell>
          <cell r="CB17">
            <v>5.6211245357958841</v>
          </cell>
          <cell r="CC17">
            <v>5.1302831234293862</v>
          </cell>
          <cell r="CD17">
            <v>3.8303271604954254</v>
          </cell>
          <cell r="CE17">
            <v>3.7847677211252106</v>
          </cell>
          <cell r="CF17">
            <v>4.6786517474396527</v>
          </cell>
          <cell r="CG17">
            <v>4.066974422282823</v>
          </cell>
          <cell r="CH17">
            <v>143.79325068100002</v>
          </cell>
          <cell r="CI17">
            <v>1073.990180239</v>
          </cell>
          <cell r="CJ17">
            <v>119.273416881</v>
          </cell>
          <cell r="CK17">
            <v>550.41174581500002</v>
          </cell>
          <cell r="CL17">
            <v>926.49307519700005</v>
          </cell>
          <cell r="CM17">
            <v>2349.532539667</v>
          </cell>
          <cell r="CN17">
            <v>231.05367371199998</v>
          </cell>
          <cell r="CO17">
            <v>1698.812758198</v>
          </cell>
          <cell r="CP17">
            <v>537.26661399400007</v>
          </cell>
          <cell r="CQ17">
            <v>8019.1541665679997</v>
          </cell>
          <cell r="CR17">
            <v>96.993559581</v>
          </cell>
          <cell r="CS17">
            <v>1429.3114553779999</v>
          </cell>
          <cell r="CT17">
            <v>105.38120736800001</v>
          </cell>
          <cell r="CU17">
            <v>1150.5935362569999</v>
          </cell>
          <cell r="CV17">
            <v>144.62065292299999</v>
          </cell>
          <cell r="CW17">
            <v>2846.5210381110001</v>
          </cell>
          <cell r="CX17">
            <v>3771.725797733</v>
          </cell>
          <cell r="CY17">
            <v>18542.021262012</v>
          </cell>
        </row>
        <row r="18">
          <cell r="A18">
            <v>45839</v>
          </cell>
          <cell r="B18">
            <v>98.797954816257601</v>
          </cell>
          <cell r="C18">
            <v>76.585764341873102</v>
          </cell>
          <cell r="E18">
            <v>18952.248298323</v>
          </cell>
          <cell r="F18">
            <v>246659.74370167695</v>
          </cell>
          <cell r="Z18">
            <v>1.9632468353901629</v>
          </cell>
          <cell r="AA18">
            <v>1.7999163796047151</v>
          </cell>
          <cell r="AB18">
            <v>1.9906996580235654</v>
          </cell>
          <cell r="AC18">
            <v>1.4884352097159432</v>
          </cell>
          <cell r="AD18">
            <v>2265.9308027779998</v>
          </cell>
          <cell r="AE18">
            <v>3479.3091662460001</v>
          </cell>
          <cell r="AF18">
            <v>1014.6079664499999</v>
          </cell>
          <cell r="AG18">
            <v>11746.327371044001</v>
          </cell>
          <cell r="AH18">
            <v>22.285001453925279</v>
          </cell>
          <cell r="AI18">
            <v>17.140098859753202</v>
          </cell>
          <cell r="AJ18">
            <v>25.191208746900426</v>
          </cell>
          <cell r="AK18">
            <v>21.765913627054637</v>
          </cell>
          <cell r="AL18">
            <v>27.166974541340611</v>
          </cell>
          <cell r="AM18">
            <v>19.685644819401983</v>
          </cell>
          <cell r="AN18">
            <v>16.871884178008543</v>
          </cell>
          <cell r="AO18">
            <v>11.426953301615445</v>
          </cell>
          <cell r="AP18">
            <v>33.637309436521491</v>
          </cell>
          <cell r="AQ18">
            <v>22.542442208100375</v>
          </cell>
          <cell r="AR18">
            <v>9.7772062074842321</v>
          </cell>
          <cell r="AS18">
            <v>8.033363006723361</v>
          </cell>
          <cell r="AT18">
            <v>17.353016986</v>
          </cell>
          <cell r="AU18">
            <v>196.87464949099999</v>
          </cell>
          <cell r="AV18">
            <v>9.8566462389999998</v>
          </cell>
          <cell r="AW18">
            <v>193.807646815</v>
          </cell>
          <cell r="AX18">
            <v>52.389983213999997</v>
          </cell>
          <cell r="AY18">
            <v>705.63280164499997</v>
          </cell>
          <cell r="AZ18">
            <v>115.43681133300001</v>
          </cell>
          <cell r="BA18">
            <v>1397.319506929</v>
          </cell>
          <cell r="BB18">
            <v>31.710164164999998</v>
          </cell>
          <cell r="BC18">
            <v>365.96838661800001</v>
          </cell>
          <cell r="BD18">
            <v>73.483615473</v>
          </cell>
          <cell r="BE18">
            <v>651.92452168199998</v>
          </cell>
          <cell r="BF18">
            <v>23.827315734507451</v>
          </cell>
          <cell r="BG18">
            <v>19.517109860977747</v>
          </cell>
          <cell r="BH18">
            <v>21.071794187379297</v>
          </cell>
          <cell r="BI18">
            <v>15.022491195756377</v>
          </cell>
          <cell r="BJ18">
            <v>78.036244869000001</v>
          </cell>
          <cell r="BK18">
            <v>265.85411534999997</v>
          </cell>
          <cell r="BL18">
            <v>14.266335999999999</v>
          </cell>
          <cell r="BM18">
            <v>698.26144804</v>
          </cell>
          <cell r="BN18">
            <v>12.231857053601264</v>
          </cell>
          <cell r="BO18">
            <v>8.452217925153839</v>
          </cell>
          <cell r="BP18">
            <v>11.557709146846527</v>
          </cell>
          <cell r="BQ18">
            <v>7.6110097719125296</v>
          </cell>
          <cell r="BR18">
            <v>6.6248263868062223</v>
          </cell>
          <cell r="BS18">
            <v>4.8003373433942844</v>
          </cell>
          <cell r="BT18">
            <v>42.223650581000001</v>
          </cell>
          <cell r="BU18">
            <v>809.83520027300005</v>
          </cell>
          <cell r="BV18">
            <v>8.4510000000000005</v>
          </cell>
          <cell r="BW18">
            <v>723.28112827999996</v>
          </cell>
          <cell r="BX18">
            <v>43.8223463</v>
          </cell>
          <cell r="BY18">
            <v>589.85185236000007</v>
          </cell>
          <cell r="BZ18">
            <v>4.858483913467774</v>
          </cell>
          <cell r="CA18">
            <v>4.6221403788279032</v>
          </cell>
          <cell r="CB18">
            <v>5.6418727086706992</v>
          </cell>
          <cell r="CC18">
            <v>5.2170416098054924</v>
          </cell>
          <cell r="CD18">
            <v>3.8922636600028473</v>
          </cell>
          <cell r="CE18">
            <v>3.7706458130267482</v>
          </cell>
          <cell r="CF18">
            <v>4.7553202066073936</v>
          </cell>
          <cell r="CG18">
            <v>4.1250135303047841</v>
          </cell>
          <cell r="CH18">
            <v>138.02456220799999</v>
          </cell>
          <cell r="CI18">
            <v>1150.1258316460001</v>
          </cell>
          <cell r="CJ18">
            <v>117.689589058</v>
          </cell>
          <cell r="CK18">
            <v>518.07733129500002</v>
          </cell>
          <cell r="CL18">
            <v>874.62330382200003</v>
          </cell>
          <cell r="CM18">
            <v>2278.332123446</v>
          </cell>
          <cell r="CN18">
            <v>223.50570565200002</v>
          </cell>
          <cell r="CO18">
            <v>1574.2441386959999</v>
          </cell>
          <cell r="CP18">
            <v>511.51724962100002</v>
          </cell>
          <cell r="CQ18">
            <v>7452.4184836029999</v>
          </cell>
          <cell r="CR18">
            <v>108.37372892500001</v>
          </cell>
          <cell r="CS18">
            <v>1416.056910951</v>
          </cell>
          <cell r="CT18">
            <v>103.246157927</v>
          </cell>
          <cell r="CU18">
            <v>1047.9928365139999</v>
          </cell>
          <cell r="CV18">
            <v>133.79828732300001</v>
          </cell>
          <cell r="CW18">
            <v>2582.1060302639999</v>
          </cell>
          <cell r="CX18">
            <v>3327.2308809609999</v>
          </cell>
          <cell r="CY18">
            <v>16881.542211171</v>
          </cell>
        </row>
        <row r="19">
          <cell r="A19">
            <v>45809</v>
          </cell>
          <cell r="B19">
            <v>93.680599486885399</v>
          </cell>
          <cell r="C19">
            <v>74.083171812972495</v>
          </cell>
          <cell r="E19">
            <v>19881.003114744999</v>
          </cell>
          <cell r="F19">
            <v>254335.26188525502</v>
          </cell>
          <cell r="Z19">
            <v>1.9559173820457496</v>
          </cell>
          <cell r="AA19">
            <v>1.7848453550269481</v>
          </cell>
          <cell r="AB19">
            <v>1.9534750640762346</v>
          </cell>
          <cell r="AC19">
            <v>1.5085025380278472</v>
          </cell>
          <cell r="AD19">
            <v>3058.9102664669999</v>
          </cell>
          <cell r="AE19">
            <v>4864.7027789759995</v>
          </cell>
          <cell r="AF19">
            <v>1458.6987211160001</v>
          </cell>
          <cell r="AG19">
            <v>15812.671685520001</v>
          </cell>
          <cell r="AH19">
            <v>23.131439555233278</v>
          </cell>
          <cell r="AI19">
            <v>18.387311552984865</v>
          </cell>
          <cell r="AJ19">
            <v>23.451933183826572</v>
          </cell>
          <cell r="AK19">
            <v>21.628868681965709</v>
          </cell>
          <cell r="AL19">
            <v>26.503816915516552</v>
          </cell>
          <cell r="AM19">
            <v>19.289715135654529</v>
          </cell>
          <cell r="AN19">
            <v>15.978488463701796</v>
          </cell>
          <cell r="AO19">
            <v>11.303706852783501</v>
          </cell>
          <cell r="AP19">
            <v>34.514354595545093</v>
          </cell>
          <cell r="AQ19">
            <v>22.060186278736474</v>
          </cell>
          <cell r="AR19">
            <v>9.8060965911889966</v>
          </cell>
          <cell r="AS19">
            <v>7.9683781058680863</v>
          </cell>
          <cell r="AT19">
            <v>30.371389022999999</v>
          </cell>
          <cell r="AU19">
            <v>228.998717726</v>
          </cell>
          <cell r="AV19">
            <v>11.063335807</v>
          </cell>
          <cell r="AW19">
            <v>196.03214191499998</v>
          </cell>
          <cell r="AX19">
            <v>80.906534520000008</v>
          </cell>
          <cell r="AY19">
            <v>852.12513738799998</v>
          </cell>
          <cell r="AZ19">
            <v>199.294320618</v>
          </cell>
          <cell r="BA19">
            <v>1777.4739377639999</v>
          </cell>
          <cell r="BB19">
            <v>35.698279612999997</v>
          </cell>
          <cell r="BC19">
            <v>489.39291830899998</v>
          </cell>
          <cell r="BD19">
            <v>92.687187590999997</v>
          </cell>
          <cell r="BE19">
            <v>860.52474676200006</v>
          </cell>
          <cell r="BF19">
            <v>23.477318803637246</v>
          </cell>
          <cell r="BG19">
            <v>19.439366210363829</v>
          </cell>
          <cell r="BH19">
            <v>21.260137232610059</v>
          </cell>
          <cell r="BI19">
            <v>14.929273755428525</v>
          </cell>
          <cell r="BJ19">
            <v>104.119523403</v>
          </cell>
          <cell r="BK19">
            <v>342.14451070899997</v>
          </cell>
          <cell r="BL19">
            <v>21.102776218999999</v>
          </cell>
          <cell r="BM19">
            <v>955.45634771700009</v>
          </cell>
          <cell r="BN19">
            <v>12.339662189465963</v>
          </cell>
          <cell r="BO19">
            <v>8.4027836854018894</v>
          </cell>
          <cell r="BP19">
            <v>11.970562674784949</v>
          </cell>
          <cell r="BQ19">
            <v>7.6755211112234791</v>
          </cell>
          <cell r="BR19">
            <v>6.6238312599461189</v>
          </cell>
          <cell r="BS19">
            <v>4.7330751714657628</v>
          </cell>
          <cell r="BT19">
            <v>58.047926350000004</v>
          </cell>
          <cell r="BU19">
            <v>1164.4334920169999</v>
          </cell>
          <cell r="BV19">
            <v>11.2996</v>
          </cell>
          <cell r="BW19">
            <v>968.91463132299998</v>
          </cell>
          <cell r="BX19">
            <v>57.170540000000003</v>
          </cell>
          <cell r="BY19">
            <v>820.72597008299999</v>
          </cell>
          <cell r="BZ19">
            <v>5.0986817753583598</v>
          </cell>
          <cell r="CA19">
            <v>4.7565748800097341</v>
          </cell>
          <cell r="CB19">
            <v>5.7046477535346289</v>
          </cell>
          <cell r="CC19">
            <v>5.2351082662310047</v>
          </cell>
          <cell r="CD19">
            <v>3.9185945401506777</v>
          </cell>
          <cell r="CE19">
            <v>3.7593603295425972</v>
          </cell>
          <cell r="CF19">
            <v>5.0054079344008464</v>
          </cell>
          <cell r="CG19">
            <v>4.1254515350473993</v>
          </cell>
          <cell r="CH19">
            <v>183.285547522</v>
          </cell>
          <cell r="CI19">
            <v>1430.501940313</v>
          </cell>
          <cell r="CJ19">
            <v>141.02776401899999</v>
          </cell>
          <cell r="CK19">
            <v>669.65951457999995</v>
          </cell>
          <cell r="CL19">
            <v>1162.318505468</v>
          </cell>
          <cell r="CM19">
            <v>2982.0066857929996</v>
          </cell>
          <cell r="CN19">
            <v>287.00326611899999</v>
          </cell>
          <cell r="CO19">
            <v>2077.7991149929999</v>
          </cell>
          <cell r="CP19">
            <v>719.36965265200001</v>
          </cell>
          <cell r="CQ19">
            <v>9522.7899407139994</v>
          </cell>
          <cell r="CR19">
            <v>119.39328677</v>
          </cell>
          <cell r="CS19">
            <v>1804.369404479</v>
          </cell>
          <cell r="CT19">
            <v>139.39098962200001</v>
          </cell>
          <cell r="CU19">
            <v>1403.0831199469999</v>
          </cell>
          <cell r="CV19">
            <v>178.39460781300002</v>
          </cell>
          <cell r="CW19">
            <v>3584.2656125810004</v>
          </cell>
          <cell r="CX19">
            <v>4595.2212255079994</v>
          </cell>
          <cell r="CY19">
            <v>22815.774031860001</v>
          </cell>
        </row>
        <row r="20">
          <cell r="A20">
            <v>45778</v>
          </cell>
          <cell r="B20">
            <v>88.19039590237</v>
          </cell>
          <cell r="C20">
            <v>71.458028626254205</v>
          </cell>
          <cell r="E20">
            <v>25062.622100658002</v>
          </cell>
          <cell r="F20">
            <v>290737.70389934193</v>
          </cell>
          <cell r="Z20">
            <v>1.9533878885954874</v>
          </cell>
          <cell r="AA20">
            <v>1.7818762963868533</v>
          </cell>
          <cell r="AB20">
            <v>1.969137763834117</v>
          </cell>
          <cell r="AC20">
            <v>1.4912472517862985</v>
          </cell>
          <cell r="AD20">
            <v>2553.1677882859999</v>
          </cell>
          <cell r="AE20">
            <v>3946.7007099870002</v>
          </cell>
          <cell r="AF20">
            <v>1222.885578872</v>
          </cell>
          <cell r="AG20">
            <v>13417.097044179</v>
          </cell>
          <cell r="AH20">
            <v>22.606401501890264</v>
          </cell>
          <cell r="AI20">
            <v>17.984246004776892</v>
          </cell>
          <cell r="AJ20">
            <v>26.012725543248063</v>
          </cell>
          <cell r="AK20">
            <v>20.870334813539088</v>
          </cell>
          <cell r="AL20">
            <v>26.793938123058226</v>
          </cell>
          <cell r="AM20">
            <v>19.713083748171112</v>
          </cell>
          <cell r="AN20">
            <v>17.884016498768599</v>
          </cell>
          <cell r="AO20">
            <v>11.337366175937973</v>
          </cell>
          <cell r="AP20">
            <v>33.384888544274204</v>
          </cell>
          <cell r="AQ20">
            <v>22.687955544769885</v>
          </cell>
          <cell r="AR20">
            <v>9.733052555450783</v>
          </cell>
          <cell r="AS20">
            <v>7.8136465746707913</v>
          </cell>
          <cell r="AT20">
            <v>20.692381549</v>
          </cell>
          <cell r="AU20">
            <v>197.108267587</v>
          </cell>
          <cell r="AV20">
            <v>11.659349082999999</v>
          </cell>
          <cell r="AW20">
            <v>214.25311053999999</v>
          </cell>
          <cell r="AX20">
            <v>61.052776780999999</v>
          </cell>
          <cell r="AY20">
            <v>782.22141337900007</v>
          </cell>
          <cell r="AZ20">
            <v>101.52410163499999</v>
          </cell>
          <cell r="BA20">
            <v>1298.3856982939999</v>
          </cell>
          <cell r="BB20">
            <v>37.817525298</v>
          </cell>
          <cell r="BC20">
            <v>420.97998907599998</v>
          </cell>
          <cell r="BD20">
            <v>75.295406014999998</v>
          </cell>
          <cell r="BE20">
            <v>731.00839709999991</v>
          </cell>
          <cell r="BF20">
            <v>23.927675831652358</v>
          </cell>
          <cell r="BG20">
            <v>19.449045618392777</v>
          </cell>
          <cell r="BH20">
            <v>20.729617891321823</v>
          </cell>
          <cell r="BI20">
            <v>14.86435983554648</v>
          </cell>
          <cell r="BJ20">
            <v>83.218679295000001</v>
          </cell>
          <cell r="BK20">
            <v>283.14557914199997</v>
          </cell>
          <cell r="BL20">
            <v>18.68526</v>
          </cell>
          <cell r="BM20">
            <v>823.74027454300006</v>
          </cell>
          <cell r="BN20">
            <v>12.479431442599326</v>
          </cell>
          <cell r="BO20">
            <v>8.2853273476349045</v>
          </cell>
          <cell r="BP20">
            <v>12.081080407070987</v>
          </cell>
          <cell r="BQ20">
            <v>7.4685668397934135</v>
          </cell>
          <cell r="BR20">
            <v>6.7191946835849103</v>
          </cell>
          <cell r="BS20">
            <v>4.7679423421582285</v>
          </cell>
          <cell r="BT20">
            <v>51.254757611999999</v>
          </cell>
          <cell r="BU20">
            <v>978.57042259499997</v>
          </cell>
          <cell r="BV20">
            <v>10.425700000000001</v>
          </cell>
          <cell r="BW20">
            <v>928.36413975599999</v>
          </cell>
          <cell r="BX20">
            <v>45.886559999999996</v>
          </cell>
          <cell r="BY20">
            <v>679.70656861299994</v>
          </cell>
          <cell r="BZ20">
            <v>5.7160555179634214</v>
          </cell>
          <cell r="CA20">
            <v>4.7189089804857574</v>
          </cell>
          <cell r="CB20">
            <v>5.9619339636223279</v>
          </cell>
          <cell r="CC20">
            <v>5.170905840381546</v>
          </cell>
          <cell r="CD20">
            <v>3.9671124015976713</v>
          </cell>
          <cell r="CE20">
            <v>3.7684387043384522</v>
          </cell>
          <cell r="CF20">
            <v>5.3318084219132151</v>
          </cell>
          <cell r="CG20">
            <v>4.1041419793991061</v>
          </cell>
          <cell r="CH20">
            <v>157.23355465400002</v>
          </cell>
          <cell r="CI20">
            <v>1145.050065275</v>
          </cell>
          <cell r="CJ20">
            <v>127.96607339600001</v>
          </cell>
          <cell r="CK20">
            <v>593.27717427699997</v>
          </cell>
          <cell r="CL20">
            <v>880.42459296599998</v>
          </cell>
          <cell r="CM20">
            <v>2373.908516946</v>
          </cell>
          <cell r="CN20">
            <v>217.40135303999998</v>
          </cell>
          <cell r="CO20">
            <v>1872.184750357</v>
          </cell>
          <cell r="CP20">
            <v>536.69376668400002</v>
          </cell>
          <cell r="CQ20">
            <v>7909.1096086710004</v>
          </cell>
          <cell r="CR20">
            <v>101.26213750500001</v>
          </cell>
          <cell r="CS20">
            <v>1624.15442536</v>
          </cell>
          <cell r="CT20">
            <v>113.730449295</v>
          </cell>
          <cell r="CU20">
            <v>1193.194815395</v>
          </cell>
          <cell r="CV20">
            <v>153.34525539100002</v>
          </cell>
          <cell r="CW20">
            <v>3101.7940427789999</v>
          </cell>
          <cell r="CX20">
            <v>3841.475393358</v>
          </cell>
          <cell r="CY20">
            <v>19108.985706374002</v>
          </cell>
        </row>
        <row r="21">
          <cell r="A21">
            <v>45748</v>
          </cell>
          <cell r="B21">
            <v>88.287123428894802</v>
          </cell>
          <cell r="C21">
            <v>71.743335349577606</v>
          </cell>
          <cell r="E21">
            <v>24819.807456659997</v>
          </cell>
          <cell r="F21">
            <v>290077.68954334001</v>
          </cell>
          <cell r="Z21">
            <v>1.954140572783136</v>
          </cell>
          <cell r="AA21">
            <v>1.7815062501040888</v>
          </cell>
          <cell r="AB21">
            <v>1.9116959934944207</v>
          </cell>
          <cell r="AC21">
            <v>1.484165135640825</v>
          </cell>
          <cell r="AD21">
            <v>2486.3314060990001</v>
          </cell>
          <cell r="AE21">
            <v>3830.1749496709999</v>
          </cell>
          <cell r="AF21">
            <v>1239.2161815679999</v>
          </cell>
          <cell r="AG21">
            <v>13661.305594775</v>
          </cell>
          <cell r="AH21">
            <v>23.600180240311861</v>
          </cell>
          <cell r="AI21">
            <v>18.035545934377911</v>
          </cell>
          <cell r="AJ21">
            <v>24.276007021338245</v>
          </cell>
          <cell r="AK21">
            <v>20.95701777565667</v>
          </cell>
          <cell r="AL21">
            <v>26.672514862539693</v>
          </cell>
          <cell r="AM21">
            <v>19.627781554567807</v>
          </cell>
          <cell r="AN21">
            <v>16.084243814631574</v>
          </cell>
          <cell r="AO21">
            <v>11.238816144226693</v>
          </cell>
          <cell r="AP21">
            <v>34.675298914183763</v>
          </cell>
          <cell r="AQ21">
            <v>22.465883534646945</v>
          </cell>
          <cell r="AR21">
            <v>9.7453829157675997</v>
          </cell>
          <cell r="AS21">
            <v>8.0230259019048606</v>
          </cell>
          <cell r="AT21">
            <v>14.711178496</v>
          </cell>
          <cell r="AU21">
            <v>200.80464533900002</v>
          </cell>
          <cell r="AV21">
            <v>12.433479907000001</v>
          </cell>
          <cell r="AW21">
            <v>248.271666649</v>
          </cell>
          <cell r="AX21">
            <v>64.791183223000004</v>
          </cell>
          <cell r="AY21">
            <v>781.27066255500006</v>
          </cell>
          <cell r="AZ21">
            <v>97.532759419000001</v>
          </cell>
          <cell r="BA21">
            <v>1067.079621456</v>
          </cell>
          <cell r="BB21">
            <v>30.024845883999998</v>
          </cell>
          <cell r="BC21">
            <v>421.92284537799998</v>
          </cell>
          <cell r="BD21">
            <v>68.010565151999998</v>
          </cell>
          <cell r="BE21">
            <v>620.91861483100001</v>
          </cell>
          <cell r="BF21">
            <v>23.466504048861275</v>
          </cell>
          <cell r="BG21">
            <v>19.317462448653075</v>
          </cell>
          <cell r="BH21">
            <v>20.678208752341245</v>
          </cell>
          <cell r="BI21">
            <v>14.908595636931292</v>
          </cell>
          <cell r="BJ21">
            <v>89.323884911000007</v>
          </cell>
          <cell r="BK21">
            <v>304.78902321999999</v>
          </cell>
          <cell r="BL21">
            <v>19.039020000000001</v>
          </cell>
          <cell r="BM21">
            <v>920.97611633400004</v>
          </cell>
          <cell r="BN21">
            <v>12.051158641807033</v>
          </cell>
          <cell r="BO21">
            <v>8.2029657835977989</v>
          </cell>
          <cell r="BP21">
            <v>11.51518744835977</v>
          </cell>
          <cell r="BQ21">
            <v>7.5940161912690556</v>
          </cell>
          <cell r="BR21">
            <v>6.6219564089472689</v>
          </cell>
          <cell r="BS21">
            <v>4.7563354525037438</v>
          </cell>
          <cell r="BT21">
            <v>53.032190343000003</v>
          </cell>
          <cell r="BU21">
            <v>1060.6662639629999</v>
          </cell>
          <cell r="BV21">
            <v>11.0137</v>
          </cell>
          <cell r="BW21">
            <v>887.81640838999999</v>
          </cell>
          <cell r="BX21">
            <v>53.156779999999998</v>
          </cell>
          <cell r="BY21">
            <v>726.34617381800001</v>
          </cell>
          <cell r="BZ21">
            <v>5.4460248485398113</v>
          </cell>
          <cell r="CA21">
            <v>4.7255331136914736</v>
          </cell>
          <cell r="CB21">
            <v>6.1270937109735737</v>
          </cell>
          <cell r="CC21">
            <v>5.2490620292642944</v>
          </cell>
          <cell r="CD21">
            <v>3.8958602193526657</v>
          </cell>
          <cell r="CE21">
            <v>3.7790687573960424</v>
          </cell>
          <cell r="CF21">
            <v>5.3161194663804539</v>
          </cell>
          <cell r="CG21">
            <v>4.0274763787991184</v>
          </cell>
          <cell r="CH21">
            <v>136.84552033999998</v>
          </cell>
          <cell r="CI21">
            <v>1087.0163961149999</v>
          </cell>
          <cell r="CJ21">
            <v>129.52012272600001</v>
          </cell>
          <cell r="CK21">
            <v>544.95618124500004</v>
          </cell>
          <cell r="CL21">
            <v>850.86889972500001</v>
          </cell>
          <cell r="CM21">
            <v>2239.2053384129999</v>
          </cell>
          <cell r="CN21">
            <v>221.44721826699998</v>
          </cell>
          <cell r="CO21">
            <v>1780.9716397770001</v>
          </cell>
          <cell r="CP21">
            <v>511.73446060800001</v>
          </cell>
          <cell r="CQ21">
            <v>7616.3883577340002</v>
          </cell>
          <cell r="CR21">
            <v>108.15533856</v>
          </cell>
          <cell r="CS21">
            <v>1468.9357196410001</v>
          </cell>
          <cell r="CT21">
            <v>120.47771491100001</v>
          </cell>
          <cell r="CU21">
            <v>1313.004492349</v>
          </cell>
          <cell r="CV21">
            <v>163.773900024</v>
          </cell>
          <cell r="CW21">
            <v>3217.550652201</v>
          </cell>
          <cell r="CX21">
            <v>3834.0120572149999</v>
          </cell>
          <cell r="CY21">
            <v>19277.240989783</v>
          </cell>
        </row>
        <row r="22">
          <cell r="A22">
            <v>45717</v>
          </cell>
          <cell r="B22">
            <v>88.678843908611896</v>
          </cell>
          <cell r="C22">
            <v>72.521190090049899</v>
          </cell>
          <cell r="E22">
            <v>23602.209268608996</v>
          </cell>
          <cell r="F22">
            <v>280463.97173139098</v>
          </cell>
          <cell r="Z22">
            <v>1.9599410244544848</v>
          </cell>
          <cell r="AA22">
            <v>1.7821267394748455</v>
          </cell>
          <cell r="AB22">
            <v>1.9677988403423752</v>
          </cell>
          <cell r="AC22">
            <v>1.5097687535520892</v>
          </cell>
          <cell r="AD22">
            <v>3354.352321325</v>
          </cell>
          <cell r="AE22">
            <v>5192.3684329329999</v>
          </cell>
          <cell r="AF22">
            <v>1578.3018811860002</v>
          </cell>
          <cell r="AG22">
            <v>18230.239663525001</v>
          </cell>
          <cell r="AH22">
            <v>24.024302044737649</v>
          </cell>
          <cell r="AI22">
            <v>17.694437971863913</v>
          </cell>
          <cell r="AJ22">
            <v>23.551424422747282</v>
          </cell>
          <cell r="AK22">
            <v>20.521491679951822</v>
          </cell>
          <cell r="AL22">
            <v>25.706225096746017</v>
          </cell>
          <cell r="AM22">
            <v>20.074457535474195</v>
          </cell>
          <cell r="AN22">
            <v>16.469115912905959</v>
          </cell>
          <cell r="AO22">
            <v>11.029103598100951</v>
          </cell>
          <cell r="AP22">
            <v>32.907775705095659</v>
          </cell>
          <cell r="AQ22">
            <v>22.222599274879393</v>
          </cell>
          <cell r="AR22">
            <v>9.6385587661402532</v>
          </cell>
          <cell r="AS22">
            <v>7.9123174780495766</v>
          </cell>
          <cell r="AT22">
            <v>22.668895598999999</v>
          </cell>
          <cell r="AU22">
            <v>273.138677067</v>
          </cell>
          <cell r="AV22">
            <v>31.828152307</v>
          </cell>
          <cell r="AW22">
            <v>527.55798762200004</v>
          </cell>
          <cell r="AX22">
            <v>100.417691468</v>
          </cell>
          <cell r="AY22">
            <v>936.25096824700006</v>
          </cell>
          <cell r="AZ22">
            <v>103.477501772</v>
          </cell>
          <cell r="BA22">
            <v>1363.114926216</v>
          </cell>
          <cell r="BB22">
            <v>48.496781110000001</v>
          </cell>
          <cell r="BC22">
            <v>547.75749594900003</v>
          </cell>
          <cell r="BD22">
            <v>92.351590729000009</v>
          </cell>
          <cell r="BE22">
            <v>823.26549438000006</v>
          </cell>
          <cell r="BF22">
            <v>23.734951853458714</v>
          </cell>
          <cell r="BG22">
            <v>19.274550506726651</v>
          </cell>
          <cell r="BH22">
            <v>20.816005110579162</v>
          </cell>
          <cell r="BI22">
            <v>14.821509074759751</v>
          </cell>
          <cell r="BJ22">
            <v>117.005107833</v>
          </cell>
          <cell r="BK22">
            <v>386.82084295600004</v>
          </cell>
          <cell r="BL22">
            <v>26.497250468999997</v>
          </cell>
          <cell r="BM22">
            <v>1155.711650513</v>
          </cell>
          <cell r="BN22">
            <v>12.681920143931885</v>
          </cell>
          <cell r="BO22">
            <v>8.2642485728995574</v>
          </cell>
          <cell r="BP22">
            <v>11.927883742674837</v>
          </cell>
          <cell r="BQ22">
            <v>7.1746925904071732</v>
          </cell>
          <cell r="BR22">
            <v>6.7976053702860897</v>
          </cell>
          <cell r="BS22">
            <v>4.7230800876550791</v>
          </cell>
          <cell r="BT22">
            <v>70.941728533000003</v>
          </cell>
          <cell r="BU22">
            <v>1275.525533688</v>
          </cell>
          <cell r="BV22">
            <v>14.598649999999999</v>
          </cell>
          <cell r="BW22">
            <v>1221.844859885</v>
          </cell>
          <cell r="BX22">
            <v>51.181377266000005</v>
          </cell>
          <cell r="BY22">
            <v>869.66367753300005</v>
          </cell>
          <cell r="BZ22">
            <v>5.4446944286457759</v>
          </cell>
          <cell r="CA22">
            <v>4.6369766282071003</v>
          </cell>
          <cell r="CB22">
            <v>5.9147068229487285</v>
          </cell>
          <cell r="CC22">
            <v>5.2855034372411733</v>
          </cell>
          <cell r="CD22">
            <v>3.8970158502634327</v>
          </cell>
          <cell r="CE22">
            <v>3.6892658044593172</v>
          </cell>
          <cell r="CF22">
            <v>5.4601150798851412</v>
          </cell>
          <cell r="CG22">
            <v>4.1147628021542211</v>
          </cell>
          <cell r="CH22">
            <v>181.35017592099999</v>
          </cell>
          <cell r="CI22">
            <v>1570.207470411</v>
          </cell>
          <cell r="CJ22">
            <v>179.762731347</v>
          </cell>
          <cell r="CK22">
            <v>729.83545420499991</v>
          </cell>
          <cell r="CL22">
            <v>1119.2393584920001</v>
          </cell>
          <cell r="CM22">
            <v>2993.0026509240001</v>
          </cell>
          <cell r="CN22">
            <v>324.62674266900001</v>
          </cell>
          <cell r="CO22">
            <v>2413.4785076159997</v>
          </cell>
          <cell r="CP22">
            <v>741.696125618</v>
          </cell>
          <cell r="CQ22">
            <v>10024.491206963001</v>
          </cell>
          <cell r="CR22">
            <v>157.852676632</v>
          </cell>
          <cell r="CS22">
            <v>2060.2404281140002</v>
          </cell>
          <cell r="CT22">
            <v>160.66281200700001</v>
          </cell>
          <cell r="CU22">
            <v>1644.995976486</v>
          </cell>
          <cell r="CV22">
            <v>193.72940035000002</v>
          </cell>
          <cell r="CW22">
            <v>4055.9441500299999</v>
          </cell>
          <cell r="CX22">
            <v>5089.33921577</v>
          </cell>
          <cell r="CY22">
            <v>25799.305982066002</v>
          </cell>
        </row>
        <row r="23">
          <cell r="A23">
            <v>45689</v>
          </cell>
          <cell r="B23">
            <v>91.423111366147893</v>
          </cell>
          <cell r="C23">
            <v>73.655606281003699</v>
          </cell>
          <cell r="E23">
            <v>19522.649811683998</v>
          </cell>
          <cell r="F23">
            <v>244171.58018831597</v>
          </cell>
          <cell r="Z23">
            <v>1.9481197286153882</v>
          </cell>
          <cell r="AA23">
            <v>1.799668092192156</v>
          </cell>
          <cell r="AB23">
            <v>1.932578036634037</v>
          </cell>
          <cell r="AC23">
            <v>1.5299261225446674</v>
          </cell>
          <cell r="AD23">
            <v>2747.5844786979997</v>
          </cell>
          <cell r="AE23">
            <v>4112.7240593309998</v>
          </cell>
          <cell r="AF23">
            <v>1414.6196457569999</v>
          </cell>
          <cell r="AG23">
            <v>13995.560598098</v>
          </cell>
          <cell r="AH23">
            <v>22.970071530073849</v>
          </cell>
          <cell r="AI23">
            <v>17.896408575412849</v>
          </cell>
          <cell r="AJ23">
            <v>25.155849627348545</v>
          </cell>
          <cell r="AK23">
            <v>19.742841128113898</v>
          </cell>
          <cell r="AL23">
            <v>25.344166742216448</v>
          </cell>
          <cell r="AM23">
            <v>19.508038603173716</v>
          </cell>
          <cell r="AN23">
            <v>15.388291085575224</v>
          </cell>
          <cell r="AO23">
            <v>11.184041058548598</v>
          </cell>
          <cell r="AP23">
            <v>33.119357364597136</v>
          </cell>
          <cell r="AQ23">
            <v>22.646549932880852</v>
          </cell>
          <cell r="AR23">
            <v>9.5555357270422814</v>
          </cell>
          <cell r="AS23">
            <v>7.8233987166670449</v>
          </cell>
          <cell r="AT23">
            <v>20.995309234</v>
          </cell>
          <cell r="AU23">
            <v>198.49501099099999</v>
          </cell>
          <cell r="AV23">
            <v>47.438238927999997</v>
          </cell>
          <cell r="AW23">
            <v>657.82853662899993</v>
          </cell>
          <cell r="AX23">
            <v>85.245406897999999</v>
          </cell>
          <cell r="AY23">
            <v>774.3678153379999</v>
          </cell>
          <cell r="AZ23">
            <v>84.343917904999998</v>
          </cell>
          <cell r="BA23">
            <v>906.87047605700002</v>
          </cell>
          <cell r="BB23">
            <v>39.882123278000002</v>
          </cell>
          <cell r="BC23">
            <v>401.98633125200001</v>
          </cell>
          <cell r="BD23">
            <v>66.059404439000005</v>
          </cell>
          <cell r="BE23">
            <v>639.48043978300007</v>
          </cell>
          <cell r="BF23">
            <v>24.018511076366568</v>
          </cell>
          <cell r="BG23">
            <v>19.604228489291287</v>
          </cell>
          <cell r="BH23">
            <v>21.381359673872737</v>
          </cell>
          <cell r="BI23">
            <v>15.075139859782141</v>
          </cell>
          <cell r="BJ23">
            <v>90.467296921999989</v>
          </cell>
          <cell r="BK23">
            <v>296.56109192099996</v>
          </cell>
          <cell r="BL23">
            <v>16.12622</v>
          </cell>
          <cell r="BM23">
            <v>904.87069467700007</v>
          </cell>
          <cell r="BN23">
            <v>12.497507373254248</v>
          </cell>
          <cell r="BO23">
            <v>8.0773208287976388</v>
          </cell>
          <cell r="BP23">
            <v>12.042922108991069</v>
          </cell>
          <cell r="BQ23">
            <v>7.2398392820658444</v>
          </cell>
          <cell r="BR23">
            <v>6.5374254820968085</v>
          </cell>
          <cell r="BS23">
            <v>4.7703855507914064</v>
          </cell>
          <cell r="BT23">
            <v>49.333890126</v>
          </cell>
          <cell r="BU23">
            <v>1060.250718646</v>
          </cell>
          <cell r="BV23">
            <v>11.181649999999999</v>
          </cell>
          <cell r="BW23">
            <v>934.60986933100003</v>
          </cell>
          <cell r="BX23">
            <v>49.117272404000005</v>
          </cell>
          <cell r="BY23">
            <v>669.80387958199992</v>
          </cell>
          <cell r="BZ23">
            <v>5.3753025735779874</v>
          </cell>
          <cell r="CA23">
            <v>4.5169227130161866</v>
          </cell>
          <cell r="CB23">
            <v>6.0541411411929662</v>
          </cell>
          <cell r="CC23">
            <v>5.2048005238078554</v>
          </cell>
          <cell r="CD23">
            <v>3.8444467498493857</v>
          </cell>
          <cell r="CE23">
            <v>3.6997044964804302</v>
          </cell>
          <cell r="CF23">
            <v>5.2295817670764917</v>
          </cell>
          <cell r="CG23">
            <v>4.111761743717123</v>
          </cell>
          <cell r="CH23">
            <v>141.395446389</v>
          </cell>
          <cell r="CI23">
            <v>1104.5347141809998</v>
          </cell>
          <cell r="CJ23">
            <v>144.29136920399998</v>
          </cell>
          <cell r="CK23">
            <v>607.17650328699995</v>
          </cell>
          <cell r="CL23">
            <v>874.20540780299996</v>
          </cell>
          <cell r="CM23">
            <v>2349.7911652980001</v>
          </cell>
          <cell r="CN23">
            <v>277.56154244500004</v>
          </cell>
          <cell r="CO23">
            <v>1838.9242168159999</v>
          </cell>
          <cell r="CP23">
            <v>570.46239917399998</v>
          </cell>
          <cell r="CQ23">
            <v>7985.7820425349992</v>
          </cell>
          <cell r="CR23">
            <v>163.88862027099998</v>
          </cell>
          <cell r="CS23">
            <v>1679.229760751</v>
          </cell>
          <cell r="CT23">
            <v>119.93852692200001</v>
          </cell>
          <cell r="CU23">
            <v>1282.550969764</v>
          </cell>
          <cell r="CV23">
            <v>149.63187107799999</v>
          </cell>
          <cell r="CW23">
            <v>3211.045354591</v>
          </cell>
          <cell r="CX23">
            <v>4254.977937566</v>
          </cell>
          <cell r="CY23">
            <v>19943.927827654999</v>
          </cell>
        </row>
        <row r="24">
          <cell r="A24">
            <v>45658</v>
          </cell>
          <cell r="B24">
            <v>94.958532315274894</v>
          </cell>
          <cell r="C24">
            <v>75.941826881965795</v>
          </cell>
          <cell r="E24">
            <v>22332.349097751998</v>
          </cell>
          <cell r="F24">
            <v>257651.74690224801</v>
          </cell>
          <cell r="Z24">
            <v>1.9620979050429412</v>
          </cell>
          <cell r="AA24">
            <v>1.7915190980665174</v>
          </cell>
          <cell r="AB24">
            <v>1.9929857642718036</v>
          </cell>
          <cell r="AC24">
            <v>1.5048884127219062</v>
          </cell>
          <cell r="AD24">
            <v>2740.6511667940003</v>
          </cell>
          <cell r="AE24">
            <v>4244.4306974809997</v>
          </cell>
          <cell r="AF24">
            <v>1266.95944396</v>
          </cell>
          <cell r="AG24">
            <v>14938.146320637001</v>
          </cell>
          <cell r="AH24">
            <v>23.905715337828923</v>
          </cell>
          <cell r="AI24">
            <v>18.57938551613789</v>
          </cell>
          <cell r="AJ24">
            <v>25.469324726250747</v>
          </cell>
          <cell r="AK24">
            <v>20.014480735135425</v>
          </cell>
          <cell r="AL24">
            <v>27.153630133691784</v>
          </cell>
          <cell r="AM24">
            <v>19.280004862576217</v>
          </cell>
          <cell r="AN24">
            <v>16.460325089267496</v>
          </cell>
          <cell r="AO24">
            <v>10.729040342905568</v>
          </cell>
          <cell r="AP24">
            <v>35.4052551549321</v>
          </cell>
          <cell r="AQ24">
            <v>22.359567305917007</v>
          </cell>
          <cell r="AR24">
            <v>9.589272016167774</v>
          </cell>
          <cell r="AS24">
            <v>7.6427323895857215</v>
          </cell>
          <cell r="AT24">
            <v>17.911288284999998</v>
          </cell>
          <cell r="AU24">
            <v>186.58172698999999</v>
          </cell>
          <cell r="AV24">
            <v>48.219306357000001</v>
          </cell>
          <cell r="AW24">
            <v>835.91542368500006</v>
          </cell>
          <cell r="AX24">
            <v>68.143941533000003</v>
          </cell>
          <cell r="AY24">
            <v>804.00056810699994</v>
          </cell>
          <cell r="AZ24">
            <v>68.351512036999992</v>
          </cell>
          <cell r="BA24">
            <v>955.187509965</v>
          </cell>
          <cell r="BB24">
            <v>31.8286734</v>
          </cell>
          <cell r="BC24">
            <v>423.44712026499997</v>
          </cell>
          <cell r="BD24">
            <v>59.728357781</v>
          </cell>
          <cell r="BE24">
            <v>637.15021733999993</v>
          </cell>
          <cell r="BF24">
            <v>24.5462084017372</v>
          </cell>
          <cell r="BG24">
            <v>19.501169049056333</v>
          </cell>
          <cell r="BH24">
            <v>21.404879736577456</v>
          </cell>
          <cell r="BI24">
            <v>14.829874929914343</v>
          </cell>
          <cell r="BJ24">
            <v>83.352897616000007</v>
          </cell>
          <cell r="BK24">
            <v>301.94963212899995</v>
          </cell>
          <cell r="BL24">
            <v>16.387360000000001</v>
          </cell>
          <cell r="BM24">
            <v>877.63759393500004</v>
          </cell>
          <cell r="BN24">
            <v>12.490652173189121</v>
          </cell>
          <cell r="BO24">
            <v>8.2486345885423429</v>
          </cell>
          <cell r="BP24">
            <v>11.932965667404725</v>
          </cell>
          <cell r="BQ24">
            <v>7.089501643115768</v>
          </cell>
          <cell r="BR24">
            <v>6.690220903850693</v>
          </cell>
          <cell r="BS24">
            <v>4.7052892926051575</v>
          </cell>
          <cell r="BT24">
            <v>51.108293848999999</v>
          </cell>
          <cell r="BU24">
            <v>1028.6935131329999</v>
          </cell>
          <cell r="BV24">
            <v>11.99935591</v>
          </cell>
          <cell r="BW24">
            <v>982.23655452100002</v>
          </cell>
          <cell r="BX24">
            <v>43.185334570000002</v>
          </cell>
          <cell r="BY24">
            <v>688.31663110300008</v>
          </cell>
          <cell r="BZ24">
            <v>5.3920580744400963</v>
          </cell>
          <cell r="CA24">
            <v>4.5736105430780514</v>
          </cell>
          <cell r="CB24">
            <v>5.8643519673681865</v>
          </cell>
          <cell r="CC24">
            <v>5.1686959069221867</v>
          </cell>
          <cell r="CD24">
            <v>3.8795287356446417</v>
          </cell>
          <cell r="CE24">
            <v>3.7170718363492803</v>
          </cell>
          <cell r="CF24">
            <v>5.3472399683281164</v>
          </cell>
          <cell r="CG24">
            <v>3.9949816564960363</v>
          </cell>
          <cell r="CH24">
            <v>142.682245792</v>
          </cell>
          <cell r="CI24">
            <v>1021.011397828</v>
          </cell>
          <cell r="CJ24">
            <v>124.782793798</v>
          </cell>
          <cell r="CK24">
            <v>521.23637953799994</v>
          </cell>
          <cell r="CL24">
            <v>824.61038188300006</v>
          </cell>
          <cell r="CM24">
            <v>2137.4587244469999</v>
          </cell>
          <cell r="CN24">
            <v>254.76380404</v>
          </cell>
          <cell r="CO24">
            <v>1768.0454895109999</v>
          </cell>
          <cell r="CP24">
            <v>511.54312959399999</v>
          </cell>
          <cell r="CQ24">
            <v>8409.7909599300001</v>
          </cell>
          <cell r="CR24">
            <v>124.48462585700001</v>
          </cell>
          <cell r="CS24">
            <v>1412.3095325009999</v>
          </cell>
          <cell r="CT24">
            <v>112.58880761600001</v>
          </cell>
          <cell r="CU24">
            <v>1261.0479168750001</v>
          </cell>
          <cell r="CV24">
            <v>148.61262578999998</v>
          </cell>
          <cell r="CW24">
            <v>3259.7467646340001</v>
          </cell>
          <cell r="CX24">
            <v>4110.8166282990005</v>
          </cell>
          <cell r="CY24">
            <v>21052.601861636002</v>
          </cell>
        </row>
        <row r="25">
          <cell r="A25">
            <v>45627</v>
          </cell>
          <cell r="B25">
            <v>95.069846918558895</v>
          </cell>
          <cell r="C25">
            <v>75.609794238626904</v>
          </cell>
          <cell r="E25">
            <v>19915.349041081965</v>
          </cell>
          <cell r="F25">
            <v>248771.65095891804</v>
          </cell>
          <cell r="Z25">
            <v>1.96601048501575</v>
          </cell>
          <cell r="AA25">
            <v>1.7862611748937687</v>
          </cell>
          <cell r="AB25">
            <v>1.9884858228871842</v>
          </cell>
          <cell r="AC25">
            <v>1.5061562543138629</v>
          </cell>
          <cell r="AD25">
            <v>3200.4744696829998</v>
          </cell>
          <cell r="AE25">
            <v>5266.7762440750002</v>
          </cell>
          <cell r="AF25">
            <v>1547.9051155260001</v>
          </cell>
          <cell r="AG25">
            <v>17382.830142351999</v>
          </cell>
          <cell r="AH25">
            <v>22.454428832826295</v>
          </cell>
          <cell r="AI25">
            <v>17.809824910313328</v>
          </cell>
          <cell r="AJ25">
            <v>25.091233758973846</v>
          </cell>
          <cell r="AK25">
            <v>19.847270492727329</v>
          </cell>
          <cell r="AL25">
            <v>26.52386902673258</v>
          </cell>
          <cell r="AM25">
            <v>19.413949493122661</v>
          </cell>
          <cell r="AN25">
            <v>15.991450227737927</v>
          </cell>
          <cell r="AO25">
            <v>10.949578041762809</v>
          </cell>
          <cell r="AP25">
            <v>36.000743271778632</v>
          </cell>
          <cell r="AQ25">
            <v>22.115665354804662</v>
          </cell>
          <cell r="AR25">
            <v>9.7041132710253954</v>
          </cell>
          <cell r="AS25">
            <v>7.8671660365316685</v>
          </cell>
          <cell r="AT25">
            <v>27.410479760999998</v>
          </cell>
          <cell r="AU25">
            <v>235.95249717999999</v>
          </cell>
          <cell r="AV25">
            <v>99.905641185000007</v>
          </cell>
          <cell r="AW25">
            <v>1577.5715647720001</v>
          </cell>
          <cell r="AX25">
            <v>86.810952525000005</v>
          </cell>
          <cell r="AY25">
            <v>968.88852626799996</v>
          </cell>
          <cell r="AZ25">
            <v>78.613445060000004</v>
          </cell>
          <cell r="BA25">
            <v>1042.929519112</v>
          </cell>
          <cell r="BB25">
            <v>39.987018012</v>
          </cell>
          <cell r="BC25">
            <v>531.85093456800007</v>
          </cell>
          <cell r="BD25">
            <v>59.104937530000001</v>
          </cell>
          <cell r="BE25">
            <v>596.945190647</v>
          </cell>
          <cell r="BF25">
            <v>24.418727513980826</v>
          </cell>
          <cell r="BG25">
            <v>19.520952480453698</v>
          </cell>
          <cell r="BH25">
            <v>20.719146409842015</v>
          </cell>
          <cell r="BI25">
            <v>15.001511338077808</v>
          </cell>
          <cell r="BJ25">
            <v>118.49636344</v>
          </cell>
          <cell r="BK25">
            <v>413.50588715000004</v>
          </cell>
          <cell r="BL25">
            <v>33.350900000000003</v>
          </cell>
          <cell r="BM25">
            <v>1624.3646554300001</v>
          </cell>
          <cell r="BN25">
            <v>12.227462894815391</v>
          </cell>
          <cell r="BO25">
            <v>8.2051751503663457</v>
          </cell>
          <cell r="BP25">
            <v>11.7391435399076</v>
          </cell>
          <cell r="BQ25">
            <v>7.362705694408219</v>
          </cell>
          <cell r="BR25">
            <v>6.4960572558045868</v>
          </cell>
          <cell r="BS25">
            <v>4.7141169863080519</v>
          </cell>
          <cell r="BT25">
            <v>72.543842548000001</v>
          </cell>
          <cell r="BU25">
            <v>1671.7541397949999</v>
          </cell>
          <cell r="BV25">
            <v>15.692500000000001</v>
          </cell>
          <cell r="BW25">
            <v>1357.0779119200001</v>
          </cell>
          <cell r="BX25">
            <v>63.361959999999996</v>
          </cell>
          <cell r="BY25">
            <v>928.71320978200004</v>
          </cell>
          <cell r="BZ25">
            <v>5.3298608085506523</v>
          </cell>
          <cell r="CA25">
            <v>4.6724323974985662</v>
          </cell>
          <cell r="CB25">
            <v>5.8721115948707077</v>
          </cell>
          <cell r="CC25">
            <v>5.057302463913782</v>
          </cell>
          <cell r="CD25">
            <v>3.854469073201972</v>
          </cell>
          <cell r="CE25">
            <v>3.7457160198718453</v>
          </cell>
          <cell r="CF25">
            <v>5.2655034564126808</v>
          </cell>
          <cell r="CG25">
            <v>4.0137124881650088</v>
          </cell>
          <cell r="CH25">
            <v>155.642790714</v>
          </cell>
          <cell r="CI25">
            <v>1147.882611582</v>
          </cell>
          <cell r="CJ25">
            <v>140.95864080699999</v>
          </cell>
          <cell r="CK25">
            <v>666.05784354100001</v>
          </cell>
          <cell r="CL25">
            <v>907.46897967799998</v>
          </cell>
          <cell r="CM25">
            <v>2399.199032041</v>
          </cell>
          <cell r="CN25">
            <v>305.724526798</v>
          </cell>
          <cell r="CO25">
            <v>2123.98451131</v>
          </cell>
          <cell r="CP25">
            <v>696.30242673800001</v>
          </cell>
          <cell r="CQ25">
            <v>11017.158075674999</v>
          </cell>
          <cell r="CR25">
            <v>140.09256669199999</v>
          </cell>
          <cell r="CS25">
            <v>1650.8982806009999</v>
          </cell>
          <cell r="CT25">
            <v>168.79179423799999</v>
          </cell>
          <cell r="CU25">
            <v>2147.5757289849998</v>
          </cell>
          <cell r="CV25">
            <v>208.45998070499999</v>
          </cell>
          <cell r="CW25">
            <v>4758.1232282570008</v>
          </cell>
          <cell r="CX25">
            <v>4837.9777640119992</v>
          </cell>
          <cell r="CY25">
            <v>24909.220872743001</v>
          </cell>
        </row>
        <row r="26">
          <cell r="A26">
            <v>45597</v>
          </cell>
          <cell r="B26">
            <v>95.481380743616398</v>
          </cell>
          <cell r="C26">
            <v>75.347338614542807</v>
          </cell>
          <cell r="E26">
            <v>19802.576876697854</v>
          </cell>
          <cell r="F26">
            <v>234693.42312330214</v>
          </cell>
          <cell r="Z26">
            <v>1.9834922456046864</v>
          </cell>
          <cell r="AA26">
            <v>1.7999399556421711</v>
          </cell>
          <cell r="AB26">
            <v>1.9921415845191377</v>
          </cell>
          <cell r="AC26">
            <v>1.4826259611138983</v>
          </cell>
          <cell r="AD26">
            <v>2538.9814826600004</v>
          </cell>
          <cell r="AE26">
            <v>4188.3869241439997</v>
          </cell>
          <cell r="AF26">
            <v>1164.7521221410002</v>
          </cell>
          <cell r="AG26">
            <v>15182.865936659999</v>
          </cell>
          <cell r="AH26">
            <v>22.845639273520607</v>
          </cell>
          <cell r="AI26">
            <v>18.608745878870863</v>
          </cell>
          <cell r="AJ26">
            <v>24.342625960532963</v>
          </cell>
          <cell r="AK26">
            <v>20.393413818375176</v>
          </cell>
          <cell r="AL26">
            <v>26.243481006183966</v>
          </cell>
          <cell r="AM26">
            <v>20.075368372411301</v>
          </cell>
          <cell r="AN26">
            <v>15.866867173224009</v>
          </cell>
          <cell r="AO26">
            <v>11.105988996739791</v>
          </cell>
          <cell r="AP26">
            <v>35.328935989840602</v>
          </cell>
          <cell r="AQ26">
            <v>22.15066796912043</v>
          </cell>
          <cell r="AR26">
            <v>9.8930860969734411</v>
          </cell>
          <cell r="AS26">
            <v>7.8626495619043384</v>
          </cell>
          <cell r="AT26">
            <v>21.068753562999998</v>
          </cell>
          <cell r="AU26">
            <v>185.76376451000002</v>
          </cell>
          <cell r="AV26">
            <v>74.832803583</v>
          </cell>
          <cell r="AW26">
            <v>1014.038606167</v>
          </cell>
          <cell r="AX26">
            <v>79.685641512999993</v>
          </cell>
          <cell r="AY26">
            <v>729.89739337599997</v>
          </cell>
          <cell r="AZ26">
            <v>79.830342436000009</v>
          </cell>
          <cell r="BA26">
            <v>865.56712984299998</v>
          </cell>
          <cell r="BB26">
            <v>32.970872354999997</v>
          </cell>
          <cell r="BC26">
            <v>427.08068528199999</v>
          </cell>
          <cell r="BD26">
            <v>50.790632866999999</v>
          </cell>
          <cell r="BE26">
            <v>545.11709932700001</v>
          </cell>
          <cell r="BF26">
            <v>23.968312653189408</v>
          </cell>
          <cell r="BG26">
            <v>19.333393222324069</v>
          </cell>
          <cell r="BH26">
            <v>21.47238806588733</v>
          </cell>
          <cell r="BI26">
            <v>14.629210300598629</v>
          </cell>
          <cell r="BJ26">
            <v>88.537997762000003</v>
          </cell>
          <cell r="BK26">
            <v>314.868828167</v>
          </cell>
          <cell r="BL26">
            <v>18.148594262</v>
          </cell>
          <cell r="BM26">
            <v>1068.1917544</v>
          </cell>
          <cell r="BN26">
            <v>12.403984504046775</v>
          </cell>
          <cell r="BO26">
            <v>8.0679229492364133</v>
          </cell>
          <cell r="BP26">
            <v>12.164832201522602</v>
          </cell>
          <cell r="BQ26">
            <v>7.285726378467567</v>
          </cell>
          <cell r="BR26">
            <v>6.6401961497780819</v>
          </cell>
          <cell r="BS26">
            <v>4.8220847296450389</v>
          </cell>
          <cell r="BT26">
            <v>50.551685890000002</v>
          </cell>
          <cell r="BU26">
            <v>1161.713887634</v>
          </cell>
          <cell r="BV26">
            <v>12.163399999999999</v>
          </cell>
          <cell r="BW26">
            <v>1007.861520898</v>
          </cell>
          <cell r="BX26">
            <v>48.369160000000001</v>
          </cell>
          <cell r="BY26">
            <v>708.88869217000001</v>
          </cell>
          <cell r="BZ26">
            <v>5.3935886703661389</v>
          </cell>
          <cell r="CA26">
            <v>4.611502591541198</v>
          </cell>
          <cell r="CB26">
            <v>6.0885645001903077</v>
          </cell>
          <cell r="CC26">
            <v>5.2240194034017629</v>
          </cell>
          <cell r="CD26">
            <v>3.8997600106151968</v>
          </cell>
          <cell r="CE26">
            <v>3.723444876383732</v>
          </cell>
          <cell r="CF26">
            <v>5.2909709703084999</v>
          </cell>
          <cell r="CG26">
            <v>4.0480716274090813</v>
          </cell>
          <cell r="CH26">
            <v>134.43095763600002</v>
          </cell>
          <cell r="CI26">
            <v>1061.1707487379999</v>
          </cell>
          <cell r="CJ26">
            <v>133.900839507</v>
          </cell>
          <cell r="CK26">
            <v>564.69671567299997</v>
          </cell>
          <cell r="CL26">
            <v>764.65840708300004</v>
          </cell>
          <cell r="CM26">
            <v>2084.3278443859999</v>
          </cell>
          <cell r="CN26">
            <v>249.60888558400001</v>
          </cell>
          <cell r="CO26">
            <v>1821.454350856</v>
          </cell>
          <cell r="CP26">
            <v>583.44147107900005</v>
          </cell>
          <cell r="CQ26">
            <v>8486.6858061870007</v>
          </cell>
          <cell r="CR26">
            <v>141.098170818</v>
          </cell>
          <cell r="CS26">
            <v>1501.2505112199999</v>
          </cell>
          <cell r="CT26">
            <v>119.91172645099999</v>
          </cell>
          <cell r="CU26">
            <v>1463.459795429</v>
          </cell>
          <cell r="CV26">
            <v>151.01058244999999</v>
          </cell>
          <cell r="CW26">
            <v>3433.2223639830004</v>
          </cell>
          <cell r="CX26">
            <v>3756.2417190189999</v>
          </cell>
          <cell r="CY26">
            <v>21180.023471673001</v>
          </cell>
        </row>
        <row r="27">
          <cell r="A27">
            <v>45566</v>
          </cell>
          <cell r="B27">
            <v>99.347396154944803</v>
          </cell>
          <cell r="C27">
            <v>77.228862918099097</v>
          </cell>
          <cell r="E27">
            <v>21582.011369848005</v>
          </cell>
          <cell r="F27">
            <v>248317.98863015199</v>
          </cell>
          <cell r="Z27">
            <v>1.991868267322823</v>
          </cell>
          <cell r="AA27">
            <v>1.7968260967611844</v>
          </cell>
          <cell r="AB27">
            <v>1.9222186040020295</v>
          </cell>
          <cell r="AC27">
            <v>1.5290046069742986</v>
          </cell>
          <cell r="AD27">
            <v>2339.1287132919997</v>
          </cell>
          <cell r="AE27">
            <v>3996.381599627</v>
          </cell>
          <cell r="AF27">
            <v>1212.127258213</v>
          </cell>
          <cell r="AG27">
            <v>13463.622268129</v>
          </cell>
          <cell r="AH27">
            <v>23.414988752561257</v>
          </cell>
          <cell r="AI27">
            <v>17.301494231443026</v>
          </cell>
          <cell r="AJ27">
            <v>25.048346623444289</v>
          </cell>
          <cell r="AK27">
            <v>19.87003857069914</v>
          </cell>
          <cell r="AL27">
            <v>25.547241925672953</v>
          </cell>
          <cell r="AM27">
            <v>20.362697811575018</v>
          </cell>
          <cell r="AN27">
            <v>15.391011255576391</v>
          </cell>
          <cell r="AO27">
            <v>10.929409603864453</v>
          </cell>
          <cell r="AP27">
            <v>32.9317919847865</v>
          </cell>
          <cell r="AQ27">
            <v>22.137339057405015</v>
          </cell>
          <cell r="AR27">
            <v>9.8077298220535969</v>
          </cell>
          <cell r="AS27">
            <v>7.7584365512820899</v>
          </cell>
          <cell r="AT27">
            <v>16.223060125</v>
          </cell>
          <cell r="AU27">
            <v>197.83448774300001</v>
          </cell>
          <cell r="AV27">
            <v>72.518951981000001</v>
          </cell>
          <cell r="AW27">
            <v>989.60878468999999</v>
          </cell>
          <cell r="AX27">
            <v>78.914056400000007</v>
          </cell>
          <cell r="AY27">
            <v>665.97184682500006</v>
          </cell>
          <cell r="AZ27">
            <v>81.932365422000004</v>
          </cell>
          <cell r="BA27">
            <v>904.64169755299997</v>
          </cell>
          <cell r="BB27">
            <v>41.545251612000001</v>
          </cell>
          <cell r="BC27">
            <v>420.79826081499999</v>
          </cell>
          <cell r="BD27">
            <v>47.188365304000001</v>
          </cell>
          <cell r="BE27">
            <v>525.72830439799998</v>
          </cell>
          <cell r="BF27">
            <v>23.683612928289293</v>
          </cell>
          <cell r="BG27">
            <v>19.621687808740653</v>
          </cell>
          <cell r="BH27">
            <v>21.198152189491928</v>
          </cell>
          <cell r="BI27">
            <v>14.773512453895368</v>
          </cell>
          <cell r="BJ27">
            <v>87.145063292000003</v>
          </cell>
          <cell r="BK27">
            <v>297.39619654199998</v>
          </cell>
          <cell r="BL27">
            <v>17.359708509000001</v>
          </cell>
          <cell r="BM27">
            <v>942.06276006200005</v>
          </cell>
          <cell r="BN27">
            <v>12.342713459259043</v>
          </cell>
          <cell r="BO27">
            <v>8.5452511467234569</v>
          </cell>
          <cell r="BP27">
            <v>11.670893479531212</v>
          </cell>
          <cell r="BQ27">
            <v>7.4909439440805246</v>
          </cell>
          <cell r="BR27">
            <v>6.5816404664667028</v>
          </cell>
          <cell r="BS27">
            <v>4.7581213231255388</v>
          </cell>
          <cell r="BT27">
            <v>51.431195930000001</v>
          </cell>
          <cell r="BU27">
            <v>948.56719009400001</v>
          </cell>
          <cell r="BV27">
            <v>12.757594999999998</v>
          </cell>
          <cell r="BW27">
            <v>907.953340131</v>
          </cell>
          <cell r="BX27">
            <v>49.538095200000001</v>
          </cell>
          <cell r="BY27">
            <v>696.25941140899999</v>
          </cell>
          <cell r="BZ27">
            <v>5.2599019660491031</v>
          </cell>
          <cell r="CA27">
            <v>4.5738219573580556</v>
          </cell>
          <cell r="CB27">
            <v>5.831393435662803</v>
          </cell>
          <cell r="CC27">
            <v>5.1499891957950279</v>
          </cell>
          <cell r="CD27">
            <v>3.8899321125308708</v>
          </cell>
          <cell r="CE27">
            <v>3.7367326587482665</v>
          </cell>
          <cell r="CF27">
            <v>5.1570899340509664</v>
          </cell>
          <cell r="CG27">
            <v>4.1221769807253574</v>
          </cell>
          <cell r="CH27">
            <v>139.620029335</v>
          </cell>
          <cell r="CI27">
            <v>1019.087326791</v>
          </cell>
          <cell r="CJ27">
            <v>110.73810795799999</v>
          </cell>
          <cell r="CK27">
            <v>552.23292367800002</v>
          </cell>
          <cell r="CL27">
            <v>703.77950220700006</v>
          </cell>
          <cell r="CM27">
            <v>1972.7518452750001</v>
          </cell>
          <cell r="CN27">
            <v>251.49155115300002</v>
          </cell>
          <cell r="CO27">
            <v>1792.116877599</v>
          </cell>
          <cell r="CP27">
            <v>584.56456897400005</v>
          </cell>
          <cell r="CQ27">
            <v>8110.6890292889993</v>
          </cell>
          <cell r="CR27">
            <v>97.281480525000006</v>
          </cell>
          <cell r="CS27">
            <v>1469.7475276160001</v>
          </cell>
          <cell r="CT27">
            <v>116.48124445100001</v>
          </cell>
          <cell r="CU27">
            <v>1318.520859899</v>
          </cell>
          <cell r="CV27">
            <v>151.115858801</v>
          </cell>
          <cell r="CW27">
            <v>3076.686375325</v>
          </cell>
          <cell r="CX27">
            <v>3608.9173679610003</v>
          </cell>
          <cell r="CY27">
            <v>19214.288760005998</v>
          </cell>
        </row>
        <row r="28">
          <cell r="A28">
            <v>45536</v>
          </cell>
          <cell r="B28">
            <v>99.933775712541902</v>
          </cell>
          <cell r="C28">
            <v>77.317475614455603</v>
          </cell>
          <cell r="E28">
            <v>18748.134301357077</v>
          </cell>
          <cell r="F28">
            <v>257590.86569864291</v>
          </cell>
          <cell r="Z28">
            <v>1.9896336774716932</v>
          </cell>
          <cell r="AA28">
            <v>1.7913647739260736</v>
          </cell>
          <cell r="AB28">
            <v>1.9505540749696135</v>
          </cell>
          <cell r="AC28">
            <v>1.5027419150400358</v>
          </cell>
          <cell r="AD28">
            <v>2999.8372881109999</v>
          </cell>
          <cell r="AE28">
            <v>5081.4145606089996</v>
          </cell>
          <cell r="AF28">
            <v>1506.9891869190001</v>
          </cell>
          <cell r="AG28">
            <v>17596.528685064</v>
          </cell>
          <cell r="AH28">
            <v>23.436895407332813</v>
          </cell>
          <cell r="AI28">
            <v>17.903768445303935</v>
          </cell>
          <cell r="AJ28">
            <v>25.453176230106454</v>
          </cell>
          <cell r="AK28">
            <v>20.160835940870115</v>
          </cell>
          <cell r="AL28">
            <v>25.330259417454801</v>
          </cell>
          <cell r="AM28">
            <v>19.369368046786519</v>
          </cell>
          <cell r="AN28">
            <v>17.174100121710097</v>
          </cell>
          <cell r="AO28">
            <v>11.120092081943055</v>
          </cell>
          <cell r="AP28">
            <v>35.499853070410794</v>
          </cell>
          <cell r="AQ28">
            <v>22.9846613768078</v>
          </cell>
          <cell r="AR28">
            <v>10.009372733033642</v>
          </cell>
          <cell r="AS28">
            <v>7.680227501195553</v>
          </cell>
          <cell r="AT28">
            <v>26.947423359000002</v>
          </cell>
          <cell r="AU28">
            <v>238.58792875699999</v>
          </cell>
          <cell r="AV28">
            <v>46.111110999999994</v>
          </cell>
          <cell r="AW28">
            <v>851.091150911</v>
          </cell>
          <cell r="AX28">
            <v>91.44607967200001</v>
          </cell>
          <cell r="AY28">
            <v>898.97913656000003</v>
          </cell>
          <cell r="AZ28">
            <v>119.72378240900001</v>
          </cell>
          <cell r="BA28">
            <v>1298.988363554</v>
          </cell>
          <cell r="BB28">
            <v>42.467501159000001</v>
          </cell>
          <cell r="BC28">
            <v>472.732022825</v>
          </cell>
          <cell r="BD28">
            <v>63.205408376999998</v>
          </cell>
          <cell r="BE28">
            <v>737.87357904500004</v>
          </cell>
          <cell r="BF28">
            <v>23.727828833742802</v>
          </cell>
          <cell r="BG28">
            <v>19.801122470389817</v>
          </cell>
          <cell r="BH28">
            <v>21.135832431284236</v>
          </cell>
          <cell r="BI28">
            <v>14.994954398680397</v>
          </cell>
          <cell r="BJ28">
            <v>111.69590876599999</v>
          </cell>
          <cell r="BK28">
            <v>370.12434908699998</v>
          </cell>
          <cell r="BL28">
            <v>21.663547299999998</v>
          </cell>
          <cell r="BM28">
            <v>1039.119708018</v>
          </cell>
          <cell r="BN28">
            <v>12.472427869225667</v>
          </cell>
          <cell r="BO28">
            <v>8.3680796116865483</v>
          </cell>
          <cell r="BP28">
            <v>11.940021796550091</v>
          </cell>
          <cell r="BQ28">
            <v>7.0950126032275351</v>
          </cell>
          <cell r="BR28">
            <v>6.52020503608155</v>
          </cell>
          <cell r="BS28">
            <v>4.7949393673194463</v>
          </cell>
          <cell r="BT28">
            <v>56.482022726000004</v>
          </cell>
          <cell r="BU28">
            <v>1216.9844148240002</v>
          </cell>
          <cell r="BV28">
            <v>13.332201600000001</v>
          </cell>
          <cell r="BW28">
            <v>1229.4599578990001</v>
          </cell>
          <cell r="BX28">
            <v>68.498692005000009</v>
          </cell>
          <cell r="BY28">
            <v>860.67664233699998</v>
          </cell>
          <cell r="BZ28">
            <v>5.4116764293386241</v>
          </cell>
          <cell r="CA28">
            <v>4.637343489121438</v>
          </cell>
          <cell r="CB28">
            <v>5.8065556485571523</v>
          </cell>
          <cell r="CC28">
            <v>5.0571118165011297</v>
          </cell>
          <cell r="CD28">
            <v>3.8736765053761704</v>
          </cell>
          <cell r="CE28">
            <v>3.7708382811314021</v>
          </cell>
          <cell r="CF28">
            <v>5.2638239918347409</v>
          </cell>
          <cell r="CG28">
            <v>4.0708607286427858</v>
          </cell>
          <cell r="CH28">
            <v>179.96127556300002</v>
          </cell>
          <cell r="CI28">
            <v>1327.524965179</v>
          </cell>
          <cell r="CJ28">
            <v>156.870910366</v>
          </cell>
          <cell r="CK28">
            <v>676.55584523800007</v>
          </cell>
          <cell r="CL28">
            <v>956.35767711899996</v>
          </cell>
          <cell r="CM28">
            <v>2674.701584288</v>
          </cell>
          <cell r="CN28">
            <v>272.92463333699999</v>
          </cell>
          <cell r="CO28">
            <v>2165.6508231040002</v>
          </cell>
          <cell r="CP28">
            <v>690.27975184900004</v>
          </cell>
          <cell r="CQ28">
            <v>9688.153282569001</v>
          </cell>
          <cell r="CR28">
            <v>152.982815055</v>
          </cell>
          <cell r="CS28">
            <v>1777.5946469529999</v>
          </cell>
          <cell r="CT28">
            <v>148.41794709999999</v>
          </cell>
          <cell r="CU28">
            <v>1501.807937005</v>
          </cell>
          <cell r="CV28">
            <v>180.48201384000001</v>
          </cell>
          <cell r="CW28">
            <v>3934.0339369600001</v>
          </cell>
          <cell r="CX28">
            <v>4559.7137307450002</v>
          </cell>
          <cell r="CY28">
            <v>24955.241872602001</v>
          </cell>
        </row>
        <row r="29">
          <cell r="A29">
            <v>45505</v>
          </cell>
          <cell r="B29">
            <v>99.019426438741206</v>
          </cell>
          <cell r="C29">
            <v>75.991016390485697</v>
          </cell>
          <cell r="E29">
            <v>17037.443684918861</v>
          </cell>
          <cell r="F29">
            <v>234940.55631508114</v>
          </cell>
          <cell r="Z29">
            <v>1.9942482602093561</v>
          </cell>
          <cell r="AA29">
            <v>1.796364733823359</v>
          </cell>
          <cell r="AB29">
            <v>1.9924596036692179</v>
          </cell>
          <cell r="AC29">
            <v>1.5177042852094205</v>
          </cell>
          <cell r="AD29">
            <v>2265.2103878540001</v>
          </cell>
          <cell r="AE29">
            <v>4077.4516722449998</v>
          </cell>
          <cell r="AF29">
            <v>1004.27028989</v>
          </cell>
          <cell r="AG29">
            <v>12502.425836301001</v>
          </cell>
          <cell r="AH29">
            <v>24.514987513628636</v>
          </cell>
          <cell r="AI29">
            <v>17.485065583361038</v>
          </cell>
          <cell r="AJ29">
            <v>20.441537454285331</v>
          </cell>
          <cell r="AK29">
            <v>21.26379956920405</v>
          </cell>
          <cell r="AL29">
            <v>26.593667938900929</v>
          </cell>
          <cell r="AM29">
            <v>19.995295836415185</v>
          </cell>
          <cell r="AN29">
            <v>17.014089046307348</v>
          </cell>
          <cell r="AO29">
            <v>11.327388312944464</v>
          </cell>
          <cell r="AP29">
            <v>35.478192457322855</v>
          </cell>
          <cell r="AQ29">
            <v>22.468677632430541</v>
          </cell>
          <cell r="AR29">
            <v>10.624919390234417</v>
          </cell>
          <cell r="AS29">
            <v>7.8975871261750745</v>
          </cell>
          <cell r="AT29">
            <v>15.398550101000001</v>
          </cell>
          <cell r="AU29">
            <v>189.053864557</v>
          </cell>
          <cell r="AV29">
            <v>12.146215792000001</v>
          </cell>
          <cell r="AW29">
            <v>216.198858793</v>
          </cell>
          <cell r="AX29">
            <v>64.139596862000005</v>
          </cell>
          <cell r="AY29">
            <v>656.68668835699998</v>
          </cell>
          <cell r="AZ29">
            <v>150.27163534099998</v>
          </cell>
          <cell r="BA29">
            <v>1431.342686214</v>
          </cell>
          <cell r="BB29">
            <v>31.485196780999999</v>
          </cell>
          <cell r="BC29">
            <v>380.95967640499998</v>
          </cell>
          <cell r="BD29">
            <v>47.057352141000003</v>
          </cell>
          <cell r="BE29">
            <v>543.56740528700004</v>
          </cell>
          <cell r="BF29">
            <v>24.110282481132387</v>
          </cell>
          <cell r="BG29">
            <v>19.377419009869879</v>
          </cell>
          <cell r="BH29">
            <v>21.276242844559853</v>
          </cell>
          <cell r="BI29">
            <v>15.07578202524183</v>
          </cell>
          <cell r="BJ29">
            <v>74.251778668</v>
          </cell>
          <cell r="BK29">
            <v>310.841866692</v>
          </cell>
          <cell r="BL29">
            <v>13.0830701</v>
          </cell>
          <cell r="BM29">
            <v>710.08800822199998</v>
          </cell>
          <cell r="BN29">
            <v>12.333996562662044</v>
          </cell>
          <cell r="BO29">
            <v>8.3526174402661262</v>
          </cell>
          <cell r="BP29">
            <v>11.771725356233315</v>
          </cell>
          <cell r="BQ29">
            <v>7.4849504106010913</v>
          </cell>
          <cell r="BR29">
            <v>6.5117917085381825</v>
          </cell>
          <cell r="BS29">
            <v>4.8143885054405899</v>
          </cell>
          <cell r="BT29">
            <v>43.188461507</v>
          </cell>
          <cell r="BU29">
            <v>862.38277530599998</v>
          </cell>
          <cell r="BV29">
            <v>8.9723500000000005</v>
          </cell>
          <cell r="BW29">
            <v>749.96864145800009</v>
          </cell>
          <cell r="BX29">
            <v>47.434593399999997</v>
          </cell>
          <cell r="BY29">
            <v>617.05422672700001</v>
          </cell>
          <cell r="BZ29">
            <v>5.6214058917115617</v>
          </cell>
          <cell r="CA29">
            <v>4.5594262508943562</v>
          </cell>
          <cell r="CB29">
            <v>5.8606142366298544</v>
          </cell>
          <cell r="CC29">
            <v>5.0481526298615673</v>
          </cell>
          <cell r="CD29">
            <v>3.8924501633199586</v>
          </cell>
          <cell r="CE29">
            <v>3.6786399957754563</v>
          </cell>
          <cell r="CF29">
            <v>5.2403849072540174</v>
          </cell>
          <cell r="CG29">
            <v>4.086494670094365</v>
          </cell>
          <cell r="CH29">
            <v>145.63076363299999</v>
          </cell>
          <cell r="CI29">
            <v>1153.0008012419999</v>
          </cell>
          <cell r="CJ29">
            <v>119.736018898</v>
          </cell>
          <cell r="CK29">
            <v>581.89905094599999</v>
          </cell>
          <cell r="CL29">
            <v>840.397661922</v>
          </cell>
          <cell r="CM29">
            <v>2367.4141353489999</v>
          </cell>
          <cell r="CN29">
            <v>221.19880628700002</v>
          </cell>
          <cell r="CO29">
            <v>1686.80979385</v>
          </cell>
          <cell r="CP29">
            <v>550.37672169399991</v>
          </cell>
          <cell r="CQ29">
            <v>7442.2413111889991</v>
          </cell>
          <cell r="CR29">
            <v>140.114364604</v>
          </cell>
          <cell r="CS29">
            <v>1611.8264977830001</v>
          </cell>
          <cell r="CT29">
            <v>99.283601767999997</v>
          </cell>
          <cell r="CU29">
            <v>1090.2886048540001</v>
          </cell>
          <cell r="CV29">
            <v>137.68079688899999</v>
          </cell>
          <cell r="CW29">
            <v>2734.3568662100001</v>
          </cell>
          <cell r="CX29">
            <v>3326.1682758890001</v>
          </cell>
          <cell r="CY29">
            <v>18268.383810021001</v>
          </cell>
        </row>
        <row r="30">
          <cell r="A30">
            <v>45474</v>
          </cell>
          <cell r="B30">
            <v>98.216877345920395</v>
          </cell>
          <cell r="C30">
            <v>75.919099092248999</v>
          </cell>
          <cell r="E30">
            <v>17482.087589027651</v>
          </cell>
          <cell r="F30">
            <v>237688.91241097235</v>
          </cell>
          <cell r="Z30">
            <v>1.9915827647238744</v>
          </cell>
          <cell r="AA30">
            <v>1.8115017512451415</v>
          </cell>
          <cell r="AB30">
            <v>1.9531606438429132</v>
          </cell>
          <cell r="AC30">
            <v>1.5313279892079388</v>
          </cell>
          <cell r="AD30">
            <v>2042.4063154990001</v>
          </cell>
          <cell r="AE30">
            <v>3564.4167823849998</v>
          </cell>
          <cell r="AF30">
            <v>1041.002100103</v>
          </cell>
          <cell r="AG30">
            <v>11090.69538092</v>
          </cell>
          <cell r="AH30">
            <v>22.688061983762935</v>
          </cell>
          <cell r="AI30">
            <v>17.728069365544343</v>
          </cell>
          <cell r="AJ30">
            <v>27.092818302839039</v>
          </cell>
          <cell r="AK30">
            <v>20.235283855612902</v>
          </cell>
          <cell r="AL30">
            <v>26.770102148778122</v>
          </cell>
          <cell r="AM30">
            <v>19.489318791804397</v>
          </cell>
          <cell r="AN30">
            <v>16.78858278285395</v>
          </cell>
          <cell r="AO30">
            <v>11.348259515292092</v>
          </cell>
          <cell r="AP30">
            <v>35.215769009705639</v>
          </cell>
          <cell r="AQ30">
            <v>22.623382195627453</v>
          </cell>
          <cell r="AR30">
            <v>10.515925174283188</v>
          </cell>
          <cell r="AS30">
            <v>7.733887368201219</v>
          </cell>
          <cell r="AT30">
            <v>23.360455503000001</v>
          </cell>
          <cell r="AU30">
            <v>198.40692820800001</v>
          </cell>
          <cell r="AV30">
            <v>6.1942740000000001</v>
          </cell>
          <cell r="AW30">
            <v>224.267352792</v>
          </cell>
          <cell r="AX30">
            <v>54.798869384999996</v>
          </cell>
          <cell r="AY30">
            <v>705.38692655600005</v>
          </cell>
          <cell r="AZ30">
            <v>113.45943904100001</v>
          </cell>
          <cell r="BA30">
            <v>1287.722760054</v>
          </cell>
          <cell r="BB30">
            <v>31.552211437999997</v>
          </cell>
          <cell r="BC30">
            <v>334.60781039800003</v>
          </cell>
          <cell r="BD30">
            <v>41.927147052000002</v>
          </cell>
          <cell r="BE30">
            <v>522.48304534499994</v>
          </cell>
          <cell r="BF30">
            <v>24.082101229102978</v>
          </cell>
          <cell r="BG30">
            <v>19.831980205710909</v>
          </cell>
          <cell r="BH30">
            <v>21.096203129214995</v>
          </cell>
          <cell r="BI30">
            <v>15.065601169224012</v>
          </cell>
          <cell r="BJ30">
            <v>61.852667877000002</v>
          </cell>
          <cell r="BK30">
            <v>278.16288581800001</v>
          </cell>
          <cell r="BL30">
            <v>12.752079999999999</v>
          </cell>
          <cell r="BM30">
            <v>694.12950439200006</v>
          </cell>
          <cell r="BN30">
            <v>12.572446945101893</v>
          </cell>
          <cell r="BO30">
            <v>8.2133748356647782</v>
          </cell>
          <cell r="BP30">
            <v>11.569589182825238</v>
          </cell>
          <cell r="BQ30">
            <v>7.6628224768656654</v>
          </cell>
          <cell r="BR30">
            <v>6.3459670832692803</v>
          </cell>
          <cell r="BS30">
            <v>4.8217146807309472</v>
          </cell>
          <cell r="BT30">
            <v>38.398009516999998</v>
          </cell>
          <cell r="BU30">
            <v>854.05958345200008</v>
          </cell>
          <cell r="BV30">
            <v>8.408850000000001</v>
          </cell>
          <cell r="BW30">
            <v>688.46923140399997</v>
          </cell>
          <cell r="BX30">
            <v>56.478202218999996</v>
          </cell>
          <cell r="BY30">
            <v>660.72953313800008</v>
          </cell>
          <cell r="BZ30">
            <v>5.3885133807404584</v>
          </cell>
          <cell r="CA30">
            <v>4.6105395115492493</v>
          </cell>
          <cell r="CB30">
            <v>5.8158186452543719</v>
          </cell>
          <cell r="CC30">
            <v>5.0886222906535892</v>
          </cell>
          <cell r="CD30">
            <v>3.9082644311290653</v>
          </cell>
          <cell r="CE30">
            <v>3.8017442106437458</v>
          </cell>
          <cell r="CF30">
            <v>5.1901108200548336</v>
          </cell>
          <cell r="CG30">
            <v>4.0489177285907836</v>
          </cell>
          <cell r="CH30">
            <v>132.443964967</v>
          </cell>
          <cell r="CI30">
            <v>997.01174043000003</v>
          </cell>
          <cell r="CJ30">
            <v>118.910967504</v>
          </cell>
          <cell r="CK30">
            <v>518.23013665399992</v>
          </cell>
          <cell r="CL30">
            <v>766.23451942499992</v>
          </cell>
          <cell r="CM30">
            <v>2162.5942918800001</v>
          </cell>
          <cell r="CN30">
            <v>200.49318810999998</v>
          </cell>
          <cell r="CO30">
            <v>1512.0957861059999</v>
          </cell>
          <cell r="CP30">
            <v>498.23101498199998</v>
          </cell>
          <cell r="CQ30">
            <v>7087.6039635669995</v>
          </cell>
          <cell r="CR30">
            <v>131.74034701600002</v>
          </cell>
          <cell r="CS30">
            <v>1444.565862873</v>
          </cell>
          <cell r="CT30">
            <v>87.116897877</v>
          </cell>
          <cell r="CU30">
            <v>1043.3488571150001</v>
          </cell>
          <cell r="CV30">
            <v>136.26811189599999</v>
          </cell>
          <cell r="CW30">
            <v>2666.3134460850001</v>
          </cell>
          <cell r="CX30">
            <v>3148.7183831460002</v>
          </cell>
          <cell r="CY30">
            <v>16153.085767821001</v>
          </cell>
        </row>
        <row r="31">
          <cell r="A31">
            <v>45444</v>
          </cell>
          <cell r="B31">
            <v>90.502628462903502</v>
          </cell>
          <cell r="C31">
            <v>72.497379710576098</v>
          </cell>
          <cell r="E31">
            <v>18976.208082159366</v>
          </cell>
          <cell r="F31">
            <v>249157.79191784063</v>
          </cell>
          <cell r="Z31">
            <v>1.9550483969545063</v>
          </cell>
          <cell r="AA31">
            <v>1.7560360634214778</v>
          </cell>
          <cell r="AB31">
            <v>1.9272479592029053</v>
          </cell>
          <cell r="AC31">
            <v>1.4647622831335569</v>
          </cell>
          <cell r="AD31">
            <v>2974.6844930239999</v>
          </cell>
          <cell r="AE31">
            <v>5020.9555476439991</v>
          </cell>
          <cell r="AF31">
            <v>1424.9074223790001</v>
          </cell>
          <cell r="AG31">
            <v>16297.612410379999</v>
          </cell>
          <cell r="AH31">
            <v>22.421299648074861</v>
          </cell>
          <cell r="AI31">
            <v>17.620136654992208</v>
          </cell>
          <cell r="AJ31">
            <v>23.494291090659196</v>
          </cell>
          <cell r="AK31">
            <v>21.995941244442317</v>
          </cell>
          <cell r="AL31">
            <v>26.351570199192906</v>
          </cell>
          <cell r="AM31">
            <v>20.007424227134912</v>
          </cell>
          <cell r="AN31">
            <v>15.623813555875676</v>
          </cell>
          <cell r="AO31">
            <v>11.281186179451971</v>
          </cell>
          <cell r="AP31">
            <v>34.475211866135091</v>
          </cell>
          <cell r="AQ31">
            <v>23.674636976670758</v>
          </cell>
          <cell r="AR31">
            <v>10.243083184306336</v>
          </cell>
          <cell r="AS31">
            <v>7.7960744561255515</v>
          </cell>
          <cell r="AT31">
            <v>26.082303691</v>
          </cell>
          <cell r="AU31">
            <v>257.92768629199998</v>
          </cell>
          <cell r="AV31">
            <v>19.231170342000002</v>
          </cell>
          <cell r="AW31">
            <v>278.014804529</v>
          </cell>
          <cell r="AX31">
            <v>87.128682155999996</v>
          </cell>
          <cell r="AY31">
            <v>907.11922111499996</v>
          </cell>
          <cell r="AZ31">
            <v>179.86537018500002</v>
          </cell>
          <cell r="BA31">
            <v>1545.2747510629999</v>
          </cell>
          <cell r="BB31">
            <v>51.058297001999996</v>
          </cell>
          <cell r="BC31">
            <v>418.511069158</v>
          </cell>
          <cell r="BD31">
            <v>66.301927477999996</v>
          </cell>
          <cell r="BE31">
            <v>702.40671977900001</v>
          </cell>
          <cell r="BF31">
            <v>23.46144835574048</v>
          </cell>
          <cell r="BG31">
            <v>19.171722610163865</v>
          </cell>
          <cell r="BH31">
            <v>20.593342254452462</v>
          </cell>
          <cell r="BI31">
            <v>14.349061550567223</v>
          </cell>
          <cell r="BJ31">
            <v>108.801262905</v>
          </cell>
          <cell r="BK31">
            <v>371.38940381899999</v>
          </cell>
          <cell r="BL31">
            <v>23.857108456000002</v>
          </cell>
          <cell r="BM31">
            <v>1015.9046672650001</v>
          </cell>
          <cell r="BN31">
            <v>12.197588387044764</v>
          </cell>
          <cell r="BO31">
            <v>8.3832925317492819</v>
          </cell>
          <cell r="BP31">
            <v>11.362181522374387</v>
          </cell>
          <cell r="BQ31">
            <v>7.139267149108937</v>
          </cell>
          <cell r="BR31">
            <v>6.337151907723225</v>
          </cell>
          <cell r="BS31">
            <v>4.6708924378223031</v>
          </cell>
          <cell r="BT31">
            <v>59.234224501</v>
          </cell>
          <cell r="BU31">
            <v>1103.513437352</v>
          </cell>
          <cell r="BV31">
            <v>12.661799999999999</v>
          </cell>
          <cell r="BW31">
            <v>1112.102754734</v>
          </cell>
          <cell r="BX31">
            <v>70.81336062199999</v>
          </cell>
          <cell r="BY31">
            <v>867.45862415599993</v>
          </cell>
          <cell r="BZ31">
            <v>5.3259483289383072</v>
          </cell>
          <cell r="CA31">
            <v>4.5898018119039943</v>
          </cell>
          <cell r="CB31">
            <v>5.9019909713915562</v>
          </cell>
          <cell r="CC31">
            <v>5.034756526241229</v>
          </cell>
          <cell r="CD31">
            <v>3.8799750219340217</v>
          </cell>
          <cell r="CE31">
            <v>3.7073039116361208</v>
          </cell>
          <cell r="CF31">
            <v>5.3066328965755565</v>
          </cell>
          <cell r="CG31">
            <v>4.0096916798203628</v>
          </cell>
          <cell r="CH31">
            <v>194.39511906500002</v>
          </cell>
          <cell r="CI31">
            <v>1399.5707498069999</v>
          </cell>
          <cell r="CJ31">
            <v>150.304702252</v>
          </cell>
          <cell r="CK31">
            <v>706.11649057400007</v>
          </cell>
          <cell r="CL31">
            <v>1017.2803187339999</v>
          </cell>
          <cell r="CM31">
            <v>2779.7952052830001</v>
          </cell>
          <cell r="CN31">
            <v>299.40412401700002</v>
          </cell>
          <cell r="CO31">
            <v>2248.872005058</v>
          </cell>
          <cell r="CP31">
            <v>782.51934533399992</v>
          </cell>
          <cell r="CQ31">
            <v>9172.8920433420008</v>
          </cell>
          <cell r="CR31">
            <v>159.97455978800002</v>
          </cell>
          <cell r="CS31">
            <v>1847.418530509</v>
          </cell>
          <cell r="CT31">
            <v>147.49751146099999</v>
          </cell>
          <cell r="CU31">
            <v>1473.8529574480001</v>
          </cell>
          <cell r="CV31">
            <v>190.06629257899999</v>
          </cell>
          <cell r="CW31">
            <v>3723.2839789280001</v>
          </cell>
          <cell r="CX31">
            <v>4490.9249906329997</v>
          </cell>
          <cell r="CY31">
            <v>23459.124476665002</v>
          </cell>
        </row>
        <row r="32">
          <cell r="A32">
            <v>45413</v>
          </cell>
          <cell r="B32">
            <v>85.509353096854397</v>
          </cell>
          <cell r="C32">
            <v>69.847567020067103</v>
          </cell>
          <cell r="E32">
            <v>24237</v>
          </cell>
          <cell r="F32">
            <v>287376</v>
          </cell>
          <cell r="Z32">
            <v>1.9495120464554978</v>
          </cell>
          <cell r="AA32">
            <v>1.7434983482226829</v>
          </cell>
          <cell r="AB32">
            <v>1.9809842575666488</v>
          </cell>
          <cell r="AC32">
            <v>1.4570976734130907</v>
          </cell>
          <cell r="AD32">
            <v>2434.325882008</v>
          </cell>
          <cell r="AE32">
            <v>4215.2237062069999</v>
          </cell>
          <cell r="AF32">
            <v>1096.7611969449999</v>
          </cell>
          <cell r="AG32">
            <v>13793.890481467999</v>
          </cell>
          <cell r="AH32">
            <v>22.871939015154979</v>
          </cell>
          <cell r="AI32">
            <v>18.324943528296465</v>
          </cell>
          <cell r="AJ32">
            <v>24.545649484438314</v>
          </cell>
          <cell r="AK32">
            <v>21.767214933389944</v>
          </cell>
          <cell r="AL32">
            <v>26.114054061466273</v>
          </cell>
          <cell r="AM32">
            <v>20.177444394598144</v>
          </cell>
          <cell r="AN32">
            <v>16.615211282331224</v>
          </cell>
          <cell r="AO32">
            <v>11.135611711999191</v>
          </cell>
          <cell r="AP32">
            <v>35.056325359902772</v>
          </cell>
          <cell r="AQ32">
            <v>22.473085436635767</v>
          </cell>
          <cell r="AR32">
            <v>9.9935901777286436</v>
          </cell>
          <cell r="AS32">
            <v>7.766930102939499</v>
          </cell>
          <cell r="AT32">
            <v>21.457584348000001</v>
          </cell>
          <cell r="AU32">
            <v>194.68109932099998</v>
          </cell>
          <cell r="AV32">
            <v>14.607913062</v>
          </cell>
          <cell r="AW32">
            <v>218.160763285</v>
          </cell>
          <cell r="AX32">
            <v>71.485088073</v>
          </cell>
          <cell r="AY32">
            <v>732.233299171</v>
          </cell>
          <cell r="AZ32">
            <v>129.41165279399999</v>
          </cell>
          <cell r="BA32">
            <v>1230.604081379</v>
          </cell>
          <cell r="BB32">
            <v>35.351851110000005</v>
          </cell>
          <cell r="BC32">
            <v>403.42205898200001</v>
          </cell>
          <cell r="BD32">
            <v>53.332851290999997</v>
          </cell>
          <cell r="BE32">
            <v>554.08468898700005</v>
          </cell>
          <cell r="BF32">
            <v>23.983441903973983</v>
          </cell>
          <cell r="BG32">
            <v>19.189852013031949</v>
          </cell>
          <cell r="BH32">
            <v>21.021874976687744</v>
          </cell>
          <cell r="BI32">
            <v>14.588651993246319</v>
          </cell>
          <cell r="BJ32">
            <v>78.343781976000002</v>
          </cell>
          <cell r="BK32">
            <v>308.79428547399999</v>
          </cell>
          <cell r="BL32">
            <v>16.08596</v>
          </cell>
          <cell r="BM32">
            <v>863.37622606899993</v>
          </cell>
          <cell r="BN32">
            <v>12.350776226878779</v>
          </cell>
          <cell r="BO32">
            <v>8.2278679227286826</v>
          </cell>
          <cell r="BP32">
            <v>11.736875069385338</v>
          </cell>
          <cell r="BQ32">
            <v>7.4813540430729066</v>
          </cell>
          <cell r="BR32">
            <v>6.4635564581761962</v>
          </cell>
          <cell r="BS32">
            <v>4.6852917526027502</v>
          </cell>
          <cell r="BT32">
            <v>47.769177238999994</v>
          </cell>
          <cell r="BU32">
            <v>1049.9919169749999</v>
          </cell>
          <cell r="BV32">
            <v>10.809200000000001</v>
          </cell>
          <cell r="BW32">
            <v>860.45636945500007</v>
          </cell>
          <cell r="BX32">
            <v>52.356190000000005</v>
          </cell>
          <cell r="BY32">
            <v>683.93939131600007</v>
          </cell>
          <cell r="BZ32">
            <v>5.4096634477832088</v>
          </cell>
          <cell r="CA32">
            <v>4.5855308168829101</v>
          </cell>
          <cell r="CB32">
            <v>5.8016230339722048</v>
          </cell>
          <cell r="CC32">
            <v>5.0501848054026199</v>
          </cell>
          <cell r="CD32">
            <v>3.8967830846856533</v>
          </cell>
          <cell r="CE32">
            <v>3.6773209106185187</v>
          </cell>
          <cell r="CF32">
            <v>5.050053520587376</v>
          </cell>
          <cell r="CG32">
            <v>4.0583299151615355</v>
          </cell>
          <cell r="CH32">
            <v>183.64562470999999</v>
          </cell>
          <cell r="CI32">
            <v>1148.5146420030001</v>
          </cell>
          <cell r="CJ32">
            <v>132.889115258</v>
          </cell>
          <cell r="CK32">
            <v>576.204481257</v>
          </cell>
          <cell r="CL32">
            <v>776.76186819600002</v>
          </cell>
          <cell r="CM32">
            <v>2205.334709234</v>
          </cell>
          <cell r="CN32">
            <v>273.30364009300001</v>
          </cell>
          <cell r="CO32">
            <v>1778.184487304</v>
          </cell>
          <cell r="CP32">
            <v>558.11647079299996</v>
          </cell>
          <cell r="CQ32">
            <v>7546.6631566420001</v>
          </cell>
          <cell r="CR32">
            <v>141.827240988</v>
          </cell>
          <cell r="CS32">
            <v>1504.7794616799999</v>
          </cell>
          <cell r="CT32">
            <v>107.064360558</v>
          </cell>
          <cell r="CU32">
            <v>1251.146799135</v>
          </cell>
          <cell r="CV32">
            <v>151.432152417</v>
          </cell>
          <cell r="CW32">
            <v>3159.186464681</v>
          </cell>
          <cell r="CX32">
            <v>3580.6345837059998</v>
          </cell>
          <cell r="CY32">
            <v>19766.858003214998</v>
          </cell>
        </row>
        <row r="33">
          <cell r="A33">
            <v>45383</v>
          </cell>
          <cell r="B33">
            <v>85.804046926943897</v>
          </cell>
          <cell r="C33">
            <v>70.072588525496798</v>
          </cell>
          <cell r="E33">
            <v>24721</v>
          </cell>
          <cell r="F33">
            <v>283363</v>
          </cell>
          <cell r="Z33">
            <v>1.9423374024055691</v>
          </cell>
          <cell r="AA33">
            <v>1.7570174921931516</v>
          </cell>
          <cell r="AB33">
            <v>1.8855907107751804</v>
          </cell>
          <cell r="AC33">
            <v>1.4664620994020852</v>
          </cell>
          <cell r="AD33">
            <v>2395.90675104</v>
          </cell>
          <cell r="AE33">
            <v>3965.4954124719998</v>
          </cell>
          <cell r="AF33">
            <v>1186.9808053709999</v>
          </cell>
          <cell r="AG33">
            <v>13167.283932299999</v>
          </cell>
          <cell r="AH33">
            <v>21.350158061383198</v>
          </cell>
          <cell r="AI33">
            <v>17.581248592108825</v>
          </cell>
          <cell r="AJ33">
            <v>25.832872404892012</v>
          </cell>
          <cell r="AK33">
            <v>21.335821602464279</v>
          </cell>
          <cell r="AL33">
            <v>25.619730416601254</v>
          </cell>
          <cell r="AM33">
            <v>20.170046292010575</v>
          </cell>
          <cell r="AN33">
            <v>16.413415863326264</v>
          </cell>
          <cell r="AO33">
            <v>11.137260983268524</v>
          </cell>
          <cell r="AP33">
            <v>34.924027215840709</v>
          </cell>
          <cell r="AQ33">
            <v>22.43634393133312</v>
          </cell>
          <cell r="AR33">
            <v>10.184611308241925</v>
          </cell>
          <cell r="AS33">
            <v>7.5900184956096046</v>
          </cell>
          <cell r="AT33">
            <v>27.753549673000002</v>
          </cell>
          <cell r="AU33">
            <v>217.39400870899999</v>
          </cell>
          <cell r="AV33">
            <v>15.744814920000001</v>
          </cell>
          <cell r="AW33">
            <v>269.92364999699998</v>
          </cell>
          <cell r="AX33">
            <v>80.845683902000005</v>
          </cell>
          <cell r="AY33">
            <v>636.41823120299989</v>
          </cell>
          <cell r="AZ33">
            <v>113.23156056800001</v>
          </cell>
          <cell r="BA33">
            <v>1004.533123497</v>
          </cell>
          <cell r="BB33">
            <v>34.098509836999995</v>
          </cell>
          <cell r="BC33">
            <v>380.70238655200001</v>
          </cell>
          <cell r="BD33">
            <v>44.427725225000003</v>
          </cell>
          <cell r="BE33">
            <v>575.70503850400007</v>
          </cell>
          <cell r="BF33">
            <v>22.928075586660125</v>
          </cell>
          <cell r="BG33">
            <v>19.240823873142528</v>
          </cell>
          <cell r="BH33">
            <v>21.063104046466965</v>
          </cell>
          <cell r="BI33">
            <v>14.584676237637987</v>
          </cell>
          <cell r="BJ33">
            <v>88.346130665999993</v>
          </cell>
          <cell r="BK33">
            <v>297.01026122799999</v>
          </cell>
          <cell r="BL33">
            <v>14.521921292</v>
          </cell>
          <cell r="BM33">
            <v>802.42891763200009</v>
          </cell>
          <cell r="BN33">
            <v>12.254950869250591</v>
          </cell>
          <cell r="BO33">
            <v>8.5518078311800636</v>
          </cell>
          <cell r="BP33">
            <v>11.61837545317548</v>
          </cell>
          <cell r="BQ33">
            <v>7.1817661673644686</v>
          </cell>
          <cell r="BR33">
            <v>6.3697937992129363</v>
          </cell>
          <cell r="BS33">
            <v>4.6716810262082831</v>
          </cell>
          <cell r="BT33">
            <v>43.394085285999999</v>
          </cell>
          <cell r="BU33">
            <v>866.13631671899998</v>
          </cell>
          <cell r="BV33">
            <v>10.38505</v>
          </cell>
          <cell r="BW33">
            <v>893.02616435499999</v>
          </cell>
          <cell r="BX33">
            <v>51.012448254000006</v>
          </cell>
          <cell r="BY33">
            <v>671.20948815099996</v>
          </cell>
          <cell r="BZ33">
            <v>5.1688217794112852</v>
          </cell>
          <cell r="CA33">
            <v>4.6689724273592415</v>
          </cell>
          <cell r="CB33">
            <v>5.863227991370529</v>
          </cell>
          <cell r="CC33">
            <v>5.0824106614186135</v>
          </cell>
          <cell r="CD33">
            <v>3.7798156942036796</v>
          </cell>
          <cell r="CE33">
            <v>3.7003508164272407</v>
          </cell>
          <cell r="CF33">
            <v>5.1672493902302872</v>
          </cell>
          <cell r="CG33">
            <v>3.9473207804178307</v>
          </cell>
          <cell r="CH33">
            <v>147.92730695699998</v>
          </cell>
          <cell r="CI33">
            <v>1109.8185110480001</v>
          </cell>
          <cell r="CJ33">
            <v>128.986677214</v>
          </cell>
          <cell r="CK33">
            <v>575.20495109500007</v>
          </cell>
          <cell r="CL33">
            <v>780.31941388200005</v>
          </cell>
          <cell r="CM33">
            <v>2110.790733843</v>
          </cell>
          <cell r="CN33">
            <v>221.804881255</v>
          </cell>
          <cell r="CO33">
            <v>1810.5248628680001</v>
          </cell>
          <cell r="CP33">
            <v>533.32942965799998</v>
          </cell>
          <cell r="CQ33">
            <v>7084.467328488</v>
          </cell>
          <cell r="CR33">
            <v>145.48750930199998</v>
          </cell>
          <cell r="CS33">
            <v>1542.7413893089999</v>
          </cell>
          <cell r="CT33">
            <v>114.606808687</v>
          </cell>
          <cell r="CU33">
            <v>1169.2669014210001</v>
          </cell>
          <cell r="CV33">
            <v>143.15645020100001</v>
          </cell>
          <cell r="CW33">
            <v>2950.4184279780002</v>
          </cell>
          <cell r="CX33">
            <v>3653.7379842690002</v>
          </cell>
          <cell r="CY33">
            <v>18926.708595164</v>
          </cell>
        </row>
        <row r="34">
          <cell r="A34">
            <v>45352</v>
          </cell>
          <cell r="B34">
            <v>85.6393153705326</v>
          </cell>
          <cell r="C34">
            <v>69.865628460238199</v>
          </cell>
          <cell r="E34">
            <v>23017</v>
          </cell>
          <cell r="F34">
            <v>282093</v>
          </cell>
          <cell r="Z34">
            <v>1.9632134661274687</v>
          </cell>
          <cell r="AA34">
            <v>1.7550278326042281</v>
          </cell>
          <cell r="AB34">
            <v>1.8809097562744703</v>
          </cell>
          <cell r="AC34">
            <v>1.4619478055296748</v>
          </cell>
          <cell r="AD34">
            <v>3231.0160286329997</v>
          </cell>
          <cell r="AE34">
            <v>5499.9305551650004</v>
          </cell>
          <cell r="AF34">
            <v>1557.179037633</v>
          </cell>
          <cell r="AG34">
            <v>17750.070306398</v>
          </cell>
          <cell r="AH34">
            <v>22.546568198635825</v>
          </cell>
          <cell r="AI34">
            <v>17.63386918740629</v>
          </cell>
          <cell r="AJ34">
            <v>22.591243211582714</v>
          </cell>
          <cell r="AK34">
            <v>20.596542163188172</v>
          </cell>
          <cell r="AL34">
            <v>26.503136254121753</v>
          </cell>
          <cell r="AM34">
            <v>19.947137220123391</v>
          </cell>
          <cell r="AN34">
            <v>16.374297375685344</v>
          </cell>
          <cell r="AO34">
            <v>11.18855621975743</v>
          </cell>
          <cell r="AP34">
            <v>36.57622439564156</v>
          </cell>
          <cell r="AQ34">
            <v>22.554397928634572</v>
          </cell>
          <cell r="AR34">
            <v>10.420378489930243</v>
          </cell>
          <cell r="AS34">
            <v>7.7296913089178183</v>
          </cell>
          <cell r="AT34">
            <v>26.216315602999998</v>
          </cell>
          <cell r="AU34">
            <v>267.49056873200004</v>
          </cell>
          <cell r="AV34">
            <v>37.224903728000001</v>
          </cell>
          <cell r="AW34">
            <v>574.68230848899998</v>
          </cell>
          <cell r="AX34">
            <v>88.730666010000007</v>
          </cell>
          <cell r="AY34">
            <v>991.96741377199999</v>
          </cell>
          <cell r="AZ34">
            <v>117.747271763</v>
          </cell>
          <cell r="BA34">
            <v>1186.154826681</v>
          </cell>
          <cell r="BB34">
            <v>41.165017571999996</v>
          </cell>
          <cell r="BC34">
            <v>529.00699968399999</v>
          </cell>
          <cell r="BD34">
            <v>44.493558360000002</v>
          </cell>
          <cell r="BE34">
            <v>706.11892361599996</v>
          </cell>
          <cell r="BF34">
            <v>23.49269210903423</v>
          </cell>
          <cell r="BG34">
            <v>19.065215404173621</v>
          </cell>
          <cell r="BH34">
            <v>20.363053063681019</v>
          </cell>
          <cell r="BI34">
            <v>14.283919179336948</v>
          </cell>
          <cell r="BJ34">
            <v>110.905351393</v>
          </cell>
          <cell r="BK34">
            <v>427.93183616100004</v>
          </cell>
          <cell r="BL34">
            <v>26.598044366</v>
          </cell>
          <cell r="BM34">
            <v>1335.732298486</v>
          </cell>
          <cell r="BN34">
            <v>12.123999587295065</v>
          </cell>
          <cell r="BO34">
            <v>8.2061490301212068</v>
          </cell>
          <cell r="BP34">
            <v>11.52338518323227</v>
          </cell>
          <cell r="BQ34">
            <v>7.2824056403512518</v>
          </cell>
          <cell r="BR34">
            <v>6.479520510991069</v>
          </cell>
          <cell r="BS34">
            <v>4.6028129968775682</v>
          </cell>
          <cell r="BT34">
            <v>65.269788961000003</v>
          </cell>
          <cell r="BU34">
            <v>1442.013999577</v>
          </cell>
          <cell r="BV34">
            <v>15.740950000000002</v>
          </cell>
          <cell r="BW34">
            <v>1247.4328439150001</v>
          </cell>
          <cell r="BX34">
            <v>65.075109999999995</v>
          </cell>
          <cell r="BY34">
            <v>942.16748519499993</v>
          </cell>
          <cell r="BZ34">
            <v>5.4110305828136589</v>
          </cell>
          <cell r="CA34">
            <v>4.7008373105413526</v>
          </cell>
          <cell r="CB34">
            <v>5.8612525992453914</v>
          </cell>
          <cell r="CC34">
            <v>4.9919903073135714</v>
          </cell>
          <cell r="CD34">
            <v>3.8670646505250348</v>
          </cell>
          <cell r="CE34">
            <v>3.6868339794237661</v>
          </cell>
          <cell r="CF34">
            <v>5.2888291372982223</v>
          </cell>
          <cell r="CG34">
            <v>3.943758508187249</v>
          </cell>
          <cell r="CH34">
            <v>221.18356634600002</v>
          </cell>
          <cell r="CI34">
            <v>1457.3900185580001</v>
          </cell>
          <cell r="CJ34">
            <v>173.34824763699999</v>
          </cell>
          <cell r="CK34">
            <v>726.00997174999998</v>
          </cell>
          <cell r="CL34">
            <v>1028.940384196</v>
          </cell>
          <cell r="CM34">
            <v>2720.9182781520003</v>
          </cell>
          <cell r="CN34">
            <v>342.73018851900002</v>
          </cell>
          <cell r="CO34">
            <v>2513.7489622909998</v>
          </cell>
          <cell r="CP34">
            <v>697.7850858999999</v>
          </cell>
          <cell r="CQ34">
            <v>9766.9538255549996</v>
          </cell>
          <cell r="CR34">
            <v>204.89783186499997</v>
          </cell>
          <cell r="CS34">
            <v>1894.9584650659999</v>
          </cell>
          <cell r="CT34">
            <v>154.10979988299999</v>
          </cell>
          <cell r="CU34">
            <v>1856.5708587410002</v>
          </cell>
          <cell r="CV34">
            <v>198.74367471100001</v>
          </cell>
          <cell r="CW34">
            <v>4371.6199380510006</v>
          </cell>
          <cell r="CX34">
            <v>4862.2144674330002</v>
          </cell>
          <cell r="CY34">
            <v>25615.387912001999</v>
          </cell>
        </row>
        <row r="35">
          <cell r="A35">
            <v>45323</v>
          </cell>
          <cell r="B35">
            <v>87.6928703729007</v>
          </cell>
          <cell r="C35">
            <v>71.339685671118204</v>
          </cell>
          <cell r="E35">
            <v>21105</v>
          </cell>
          <cell r="F35">
            <v>254610</v>
          </cell>
          <cell r="Z35">
            <v>1.9667552911886954</v>
          </cell>
          <cell r="AA35">
            <v>1.756200881126651</v>
          </cell>
          <cell r="AB35">
            <v>1.9416916258491899</v>
          </cell>
          <cell r="AC35">
            <v>1.4678823346928975</v>
          </cell>
          <cell r="AD35">
            <v>2517.6824163230003</v>
          </cell>
          <cell r="AE35">
            <v>4370.1110415230005</v>
          </cell>
          <cell r="AF35">
            <v>1169.4988086210001</v>
          </cell>
          <cell r="AG35">
            <v>13776.149756381999</v>
          </cell>
          <cell r="AH35">
            <v>21.561975437583392</v>
          </cell>
          <cell r="AI35">
            <v>17.420884468403319</v>
          </cell>
          <cell r="AJ35">
            <v>22.82437570922129</v>
          </cell>
          <cell r="AK35">
            <v>19.873250076750978</v>
          </cell>
          <cell r="AL35">
            <v>26.135529812715372</v>
          </cell>
          <cell r="AM35">
            <v>19.864854929262339</v>
          </cell>
          <cell r="AN35">
            <v>15.685148107512013</v>
          </cell>
          <cell r="AO35">
            <v>11.247340320224664</v>
          </cell>
          <cell r="AP35">
            <v>32.328531812642836</v>
          </cell>
          <cell r="AQ35">
            <v>23.010119189812482</v>
          </cell>
          <cell r="AR35">
            <v>10.27819563732962</v>
          </cell>
          <cell r="AS35">
            <v>7.8164306549917812</v>
          </cell>
          <cell r="AT35">
            <v>24.449081927999998</v>
          </cell>
          <cell r="AU35">
            <v>219.18276772000002</v>
          </cell>
          <cell r="AV35">
            <v>53.461238717999997</v>
          </cell>
          <cell r="AW35">
            <v>646.57127005899997</v>
          </cell>
          <cell r="AX35">
            <v>75.764894264000006</v>
          </cell>
          <cell r="AY35">
            <v>762.85441950099994</v>
          </cell>
          <cell r="AZ35">
            <v>89.305393293999998</v>
          </cell>
          <cell r="BA35">
            <v>864.36785861199996</v>
          </cell>
          <cell r="BB35">
            <v>43.040519032999995</v>
          </cell>
          <cell r="BC35">
            <v>388.53410518599998</v>
          </cell>
          <cell r="BD35">
            <v>36.971309136000002</v>
          </cell>
          <cell r="BE35">
            <v>518.07248466099998</v>
          </cell>
          <cell r="BF35">
            <v>22.372565362877804</v>
          </cell>
          <cell r="BG35">
            <v>19.316936392979486</v>
          </cell>
          <cell r="BH35">
            <v>20.315626714834462</v>
          </cell>
          <cell r="BI35">
            <v>14.712502340615398</v>
          </cell>
          <cell r="BJ35">
            <v>96.948044217000003</v>
          </cell>
          <cell r="BK35">
            <v>315.70679766799998</v>
          </cell>
          <cell r="BL35">
            <v>20.993279999999999</v>
          </cell>
          <cell r="BM35">
            <v>815.89015627499998</v>
          </cell>
          <cell r="BN35">
            <v>12.16213220470412</v>
          </cell>
          <cell r="BO35">
            <v>8.3014510593583104</v>
          </cell>
          <cell r="BP35">
            <v>11.839368116465332</v>
          </cell>
          <cell r="BQ35">
            <v>7.2167455725946184</v>
          </cell>
          <cell r="BR35">
            <v>6.476975565800192</v>
          </cell>
          <cell r="BS35">
            <v>4.636793530683657</v>
          </cell>
          <cell r="BT35">
            <v>48.678580757000006</v>
          </cell>
          <cell r="BU35">
            <v>983.11564122499999</v>
          </cell>
          <cell r="BV35">
            <v>11.521498505</v>
          </cell>
          <cell r="BW35">
            <v>908.20104471599996</v>
          </cell>
          <cell r="BX35">
            <v>52.517968303000004</v>
          </cell>
          <cell r="BY35">
            <v>714.19834696300006</v>
          </cell>
          <cell r="BZ35">
            <v>5.3727129138021272</v>
          </cell>
          <cell r="CA35">
            <v>4.6763735098527173</v>
          </cell>
          <cell r="CB35">
            <v>6.0481684281680073</v>
          </cell>
          <cell r="CC35">
            <v>5.1270121472358783</v>
          </cell>
          <cell r="CD35">
            <v>3.9106689335163098</v>
          </cell>
          <cell r="CE35">
            <v>3.7512178657972859</v>
          </cell>
          <cell r="CF35">
            <v>5.3892772938433033</v>
          </cell>
          <cell r="CG35">
            <v>3.9334406507154713</v>
          </cell>
          <cell r="CH35">
            <v>145.11791458000002</v>
          </cell>
          <cell r="CI35">
            <v>1084.01046509</v>
          </cell>
          <cell r="CJ35">
            <v>143.68199898199998</v>
          </cell>
          <cell r="CK35">
            <v>566.99137426799996</v>
          </cell>
          <cell r="CL35">
            <v>764.89814193000007</v>
          </cell>
          <cell r="CM35">
            <v>2099.7181478849998</v>
          </cell>
          <cell r="CN35">
            <v>244.22768293099998</v>
          </cell>
          <cell r="CO35">
            <v>1978.7602856360002</v>
          </cell>
          <cell r="CP35">
            <v>598.46508398100002</v>
          </cell>
          <cell r="CQ35">
            <v>7678.3140554040001</v>
          </cell>
          <cell r="CR35">
            <v>138.99529966099999</v>
          </cell>
          <cell r="CS35">
            <v>1544.1040144460001</v>
          </cell>
          <cell r="CT35">
            <v>131.60521736300001</v>
          </cell>
          <cell r="CU35">
            <v>1197.606074325</v>
          </cell>
          <cell r="CV35">
            <v>150.416629309</v>
          </cell>
          <cell r="CW35">
            <v>3139.6583389039997</v>
          </cell>
          <cell r="CX35">
            <v>3739.7743318739999</v>
          </cell>
          <cell r="CY35">
            <v>19915.152502221001</v>
          </cell>
        </row>
        <row r="36">
          <cell r="A36">
            <v>45292</v>
          </cell>
          <cell r="B36">
            <v>91.820345172782595</v>
          </cell>
          <cell r="C36">
            <v>74.265611528207202</v>
          </cell>
          <cell r="E36">
            <v>22196</v>
          </cell>
          <cell r="F36">
            <v>259348</v>
          </cell>
          <cell r="Z36">
            <v>1.9875698426691313</v>
          </cell>
          <cell r="AA36">
            <v>1.7591696392738474</v>
          </cell>
          <cell r="AB36">
            <v>1.9813720762763816</v>
          </cell>
          <cell r="AC36">
            <v>1.4559381932248865</v>
          </cell>
          <cell r="AD36">
            <v>2504.8365419060001</v>
          </cell>
          <cell r="AE36">
            <v>4292.767130493</v>
          </cell>
          <cell r="AF36">
            <v>1204.802939017</v>
          </cell>
          <cell r="AG36">
            <v>14724.130398312</v>
          </cell>
          <cell r="AH36">
            <v>21.312923570987678</v>
          </cell>
          <cell r="AI36">
            <v>17.888293402798748</v>
          </cell>
          <cell r="AJ36">
            <v>26.796181274277</v>
          </cell>
          <cell r="AK36">
            <v>19.610809303598629</v>
          </cell>
          <cell r="AL36">
            <v>25.507679657886808</v>
          </cell>
          <cell r="AM36">
            <v>20.26974333147075</v>
          </cell>
          <cell r="AN36">
            <v>16.650769337451298</v>
          </cell>
          <cell r="AO36">
            <v>11.061702841891998</v>
          </cell>
          <cell r="AP36">
            <v>37.222761537191559</v>
          </cell>
          <cell r="AQ36">
            <v>23.103993136399012</v>
          </cell>
          <cell r="AR36">
            <v>10.142793929510988</v>
          </cell>
          <cell r="AS36">
            <v>7.7737237044288436</v>
          </cell>
          <cell r="AT36">
            <v>24.997548364</v>
          </cell>
          <cell r="AU36">
            <v>178.661865557</v>
          </cell>
          <cell r="AV36">
            <v>37.72547453</v>
          </cell>
          <cell r="AW36">
            <v>734.12590126600003</v>
          </cell>
          <cell r="AX36">
            <v>76.647213153999999</v>
          </cell>
          <cell r="AY36">
            <v>690.31432278499994</v>
          </cell>
          <cell r="AZ36">
            <v>71.625405284999999</v>
          </cell>
          <cell r="BA36">
            <v>840.50774380500002</v>
          </cell>
          <cell r="BB36">
            <v>33.123698300999997</v>
          </cell>
          <cell r="BC36">
            <v>377.53355023699999</v>
          </cell>
          <cell r="BD36">
            <v>32.891774749</v>
          </cell>
          <cell r="BE36">
            <v>498.80931677400002</v>
          </cell>
          <cell r="BF36">
            <v>23.619160838888529</v>
          </cell>
          <cell r="BG36">
            <v>19.235073634311487</v>
          </cell>
          <cell r="BH36">
            <v>20.901885338092544</v>
          </cell>
          <cell r="BI36">
            <v>14.475620166018658</v>
          </cell>
          <cell r="BJ36">
            <v>75.485098622999999</v>
          </cell>
          <cell r="BK36">
            <v>313.87887566000001</v>
          </cell>
          <cell r="BL36">
            <v>15.879379999999999</v>
          </cell>
          <cell r="BM36">
            <v>873.7846717619999</v>
          </cell>
          <cell r="BN36">
            <v>12.124108693627365</v>
          </cell>
          <cell r="BO36">
            <v>8.2057096835049705</v>
          </cell>
          <cell r="BP36">
            <v>11.697709808111838</v>
          </cell>
          <cell r="BQ36">
            <v>7.0275622707432595</v>
          </cell>
          <cell r="BR36">
            <v>6.5144580952654145</v>
          </cell>
          <cell r="BS36">
            <v>4.6447074111714377</v>
          </cell>
          <cell r="BT36">
            <v>44.571955665000004</v>
          </cell>
          <cell r="BU36">
            <v>933.795005758</v>
          </cell>
          <cell r="BV36">
            <v>11.230499999999999</v>
          </cell>
          <cell r="BW36">
            <v>872.09829447300001</v>
          </cell>
          <cell r="BX36">
            <v>49.431622000000004</v>
          </cell>
          <cell r="BY36">
            <v>697.73357357200007</v>
          </cell>
          <cell r="BZ36">
            <v>5.2142521707327383</v>
          </cell>
          <cell r="CA36">
            <v>4.6223825592250511</v>
          </cell>
          <cell r="CB36">
            <v>5.8352428510091325</v>
          </cell>
          <cell r="CC36">
            <v>5.059306003588472</v>
          </cell>
          <cell r="CD36">
            <v>3.8956047424904905</v>
          </cell>
          <cell r="CE36">
            <v>3.7254749934320461</v>
          </cell>
          <cell r="CF36">
            <v>5.3052233891668195</v>
          </cell>
          <cell r="CG36">
            <v>3.9872564131873309</v>
          </cell>
          <cell r="CH36">
            <v>133.52774961</v>
          </cell>
          <cell r="CI36">
            <v>1030.2742090900001</v>
          </cell>
          <cell r="CJ36">
            <v>124.754964837</v>
          </cell>
          <cell r="CK36">
            <v>555.40570019799998</v>
          </cell>
          <cell r="CL36">
            <v>726.4822576360001</v>
          </cell>
          <cell r="CM36">
            <v>2073.6070900669997</v>
          </cell>
          <cell r="CN36">
            <v>264.42127886499998</v>
          </cell>
          <cell r="CO36">
            <v>1799.928491184</v>
          </cell>
          <cell r="CP36">
            <v>479.87648926700001</v>
          </cell>
          <cell r="CQ36">
            <v>7574.2569405419999</v>
          </cell>
          <cell r="CR36">
            <v>106.31733019799999</v>
          </cell>
          <cell r="CS36">
            <v>1467.595622604</v>
          </cell>
          <cell r="CT36">
            <v>103.435348623</v>
          </cell>
          <cell r="CU36">
            <v>1249.874297497</v>
          </cell>
          <cell r="CV36">
            <v>139.63495152599998</v>
          </cell>
          <cell r="CW36">
            <v>3030.2462885780001</v>
          </cell>
          <cell r="CX36">
            <v>3777.5222227949998</v>
          </cell>
          <cell r="CY36">
            <v>20761.672181556998</v>
          </cell>
        </row>
        <row r="37">
          <cell r="A37">
            <v>45261</v>
          </cell>
          <cell r="B37">
            <v>92.500536823905804</v>
          </cell>
          <cell r="C37">
            <v>75.860161556693399</v>
          </cell>
          <cell r="E37">
            <v>19848.560082177311</v>
          </cell>
          <cell r="F37">
            <v>249815.43991782269</v>
          </cell>
          <cell r="Z37">
            <v>1.9782490720970944</v>
          </cell>
          <cell r="AA37">
            <v>1.776027729202732</v>
          </cell>
          <cell r="AB37">
            <v>1.9454767450220225</v>
          </cell>
          <cell r="AC37">
            <v>1.4986982562073323</v>
          </cell>
          <cell r="AD37">
            <v>3193.5776940680003</v>
          </cell>
          <cell r="AE37">
            <v>5380.2889573940001</v>
          </cell>
          <cell r="AF37">
            <v>1557.6512871489999</v>
          </cell>
          <cell r="AG37">
            <v>17322.304132745001</v>
          </cell>
          <cell r="AH37">
            <v>23.438428990529196</v>
          </cell>
          <cell r="AI37">
            <v>17.257863747775389</v>
          </cell>
          <cell r="AJ37">
            <v>24.534892126385614</v>
          </cell>
          <cell r="AK37">
            <v>20.088194269783703</v>
          </cell>
          <cell r="AL37">
            <v>27.080591807160694</v>
          </cell>
          <cell r="AM37">
            <v>20.301657142259788</v>
          </cell>
          <cell r="AN37">
            <v>16.740656644314257</v>
          </cell>
          <cell r="AO37">
            <v>11.539788557560122</v>
          </cell>
          <cell r="AP37">
            <v>36.284945361584107</v>
          </cell>
          <cell r="AQ37">
            <v>23.231791807674718</v>
          </cell>
          <cell r="AR37">
            <v>10.324720835776109</v>
          </cell>
          <cell r="AS37">
            <v>7.7878731408940025</v>
          </cell>
          <cell r="AT37">
            <v>23.760356059999999</v>
          </cell>
          <cell r="AU37">
            <v>272.32236141299995</v>
          </cell>
          <cell r="AV37">
            <v>111.71583485400001</v>
          </cell>
          <cell r="AW37">
            <v>1642.0075532249998</v>
          </cell>
          <cell r="AX37">
            <v>74.642446347000003</v>
          </cell>
          <cell r="AY37">
            <v>982.63259909399994</v>
          </cell>
          <cell r="AZ37">
            <v>88.48190653399999</v>
          </cell>
          <cell r="BA37">
            <v>950.47850250299996</v>
          </cell>
          <cell r="BB37">
            <v>45.767689708999995</v>
          </cell>
          <cell r="BC37">
            <v>511.91000797799995</v>
          </cell>
          <cell r="BD37">
            <v>31.871049774999999</v>
          </cell>
          <cell r="BE37">
            <v>504.23477290799997</v>
          </cell>
          <cell r="BF37">
            <v>23.225869982688113</v>
          </cell>
          <cell r="BG37">
            <v>19.504662791099165</v>
          </cell>
          <cell r="BH37">
            <v>20.783799762588369</v>
          </cell>
          <cell r="BI37">
            <v>14.932110334581386</v>
          </cell>
          <cell r="BJ37">
            <v>127.940175357</v>
          </cell>
          <cell r="BK37">
            <v>460.91079265500002</v>
          </cell>
          <cell r="BL37">
            <v>30.259679999999999</v>
          </cell>
          <cell r="BM37">
            <v>1629.841663937</v>
          </cell>
          <cell r="BN37">
            <v>11.981651383771885</v>
          </cell>
          <cell r="BO37">
            <v>8.1302685530824217</v>
          </cell>
          <cell r="BP37">
            <v>11.588932530330803</v>
          </cell>
          <cell r="BQ37">
            <v>7.5293137684945393</v>
          </cell>
          <cell r="BR37">
            <v>6.5031974278408118</v>
          </cell>
          <cell r="BS37">
            <v>4.6979323541708329</v>
          </cell>
          <cell r="BT37">
            <v>77.591445878000002</v>
          </cell>
          <cell r="BU37">
            <v>1778.1075926010001</v>
          </cell>
          <cell r="BV37">
            <v>17.185500000000001</v>
          </cell>
          <cell r="BW37">
            <v>1245.6839195479999</v>
          </cell>
          <cell r="BX37">
            <v>68.931970000000007</v>
          </cell>
          <cell r="BY37">
            <v>948.08371102399997</v>
          </cell>
          <cell r="BZ37">
            <v>5.0882779694508917</v>
          </cell>
          <cell r="CA37">
            <v>4.6443099081593413</v>
          </cell>
          <cell r="CB37">
            <v>5.9292695681615966</v>
          </cell>
          <cell r="CC37">
            <v>5.0738057753675703</v>
          </cell>
          <cell r="CD37">
            <v>3.8865427010242666</v>
          </cell>
          <cell r="CE37">
            <v>3.6421000126100269</v>
          </cell>
          <cell r="CF37">
            <v>5.2039743404733025</v>
          </cell>
          <cell r="CG37">
            <v>4.0241805440217133</v>
          </cell>
          <cell r="CH37">
            <v>157.562800068</v>
          </cell>
          <cell r="CI37">
            <v>1173.1892881849999</v>
          </cell>
          <cell r="CJ37">
            <v>138.426418283</v>
          </cell>
          <cell r="CK37">
            <v>689.13595210800008</v>
          </cell>
          <cell r="CL37">
            <v>801.92341449500009</v>
          </cell>
          <cell r="CM37">
            <v>2398.6513489439999</v>
          </cell>
          <cell r="CN37">
            <v>321.498121508</v>
          </cell>
          <cell r="CO37">
            <v>2197.1231090290003</v>
          </cell>
          <cell r="CP37">
            <v>725.26185432599993</v>
          </cell>
          <cell r="CQ37">
            <v>10836.243677161001</v>
          </cell>
          <cell r="CR37">
            <v>108.61636016</v>
          </cell>
          <cell r="CS37">
            <v>1738.1613092960001</v>
          </cell>
          <cell r="CT37">
            <v>174.85362545699999</v>
          </cell>
          <cell r="CU37">
            <v>2186.9637573199998</v>
          </cell>
          <cell r="CV37">
            <v>221.975358288</v>
          </cell>
          <cell r="CW37">
            <v>4793.7598726350006</v>
          </cell>
          <cell r="CX37">
            <v>4830.4688669360003</v>
          </cell>
          <cell r="CY37">
            <v>25077.568339745001</v>
          </cell>
        </row>
        <row r="38">
          <cell r="A38">
            <v>45231</v>
          </cell>
          <cell r="B38">
            <v>93.039986073344195</v>
          </cell>
          <cell r="C38">
            <v>75.615881184619298</v>
          </cell>
          <cell r="E38">
            <v>20162.820328752983</v>
          </cell>
          <cell r="F38">
            <v>232743.17967124702</v>
          </cell>
          <cell r="Z38">
            <v>1.9912380072502636</v>
          </cell>
          <cell r="AA38">
            <v>1.7629161238081081</v>
          </cell>
          <cell r="AB38">
            <v>1.9774581165568623</v>
          </cell>
          <cell r="AC38">
            <v>1.4800171973634504</v>
          </cell>
          <cell r="AD38">
            <v>2590.0059374830003</v>
          </cell>
          <cell r="AE38">
            <v>4437.9863173629992</v>
          </cell>
          <cell r="AF38">
            <v>1147.447883991</v>
          </cell>
          <cell r="AG38">
            <v>15006.055228336001</v>
          </cell>
          <cell r="AH38">
            <v>22.975115144092708</v>
          </cell>
          <cell r="AI38">
            <v>18.898422775341988</v>
          </cell>
          <cell r="AJ38">
            <v>24.770841085386824</v>
          </cell>
          <cell r="AK38">
            <v>20.398718713508909</v>
          </cell>
          <cell r="AL38">
            <v>27.721569818549824</v>
          </cell>
          <cell r="AM38">
            <v>19.784123740810358</v>
          </cell>
          <cell r="AN38">
            <v>15.85723530539731</v>
          </cell>
          <cell r="AO38">
            <v>11.497595455423504</v>
          </cell>
          <cell r="AP38">
            <v>37.739166335540766</v>
          </cell>
          <cell r="AQ38">
            <v>23.188618174254511</v>
          </cell>
          <cell r="AR38">
            <v>10.257403184105305</v>
          </cell>
          <cell r="AS38">
            <v>7.8514028170271688</v>
          </cell>
          <cell r="AT38">
            <v>21.704991904</v>
          </cell>
          <cell r="AU38">
            <v>196.695437282</v>
          </cell>
          <cell r="AV38">
            <v>89.932297309000006</v>
          </cell>
          <cell r="AW38">
            <v>1019.360130369</v>
          </cell>
          <cell r="AX38">
            <v>61.937389446000005</v>
          </cell>
          <cell r="AY38">
            <v>774.63076914400006</v>
          </cell>
          <cell r="AZ38">
            <v>83.246966205999996</v>
          </cell>
          <cell r="BA38">
            <v>777.18333599100004</v>
          </cell>
          <cell r="BB38">
            <v>30.32502144</v>
          </cell>
          <cell r="BC38">
            <v>401.51625294500002</v>
          </cell>
          <cell r="BD38">
            <v>31.186484250000003</v>
          </cell>
          <cell r="BE38">
            <v>470.35091980700003</v>
          </cell>
          <cell r="BF38">
            <v>23.547839301798984</v>
          </cell>
          <cell r="BG38">
            <v>19.601682643866798</v>
          </cell>
          <cell r="BH38">
            <v>20.759114572789716</v>
          </cell>
          <cell r="BI38">
            <v>14.621124704622375</v>
          </cell>
          <cell r="BJ38">
            <v>83.515173481999994</v>
          </cell>
          <cell r="BK38">
            <v>339.507700038</v>
          </cell>
          <cell r="BL38">
            <v>19.906020274999999</v>
          </cell>
          <cell r="BM38">
            <v>1078.3721257750001</v>
          </cell>
          <cell r="BN38">
            <v>12.422052127251069</v>
          </cell>
          <cell r="BO38">
            <v>8.2553671557064003</v>
          </cell>
          <cell r="BP38">
            <v>11.927254701490225</v>
          </cell>
          <cell r="BQ38">
            <v>7.072922748800063</v>
          </cell>
          <cell r="BR38">
            <v>6.4998779498619692</v>
          </cell>
          <cell r="BS38">
            <v>4.7038590910951203</v>
          </cell>
          <cell r="BT38">
            <v>52.023321285000002</v>
          </cell>
          <cell r="BU38">
            <v>1158.9258496509999</v>
          </cell>
          <cell r="BV38">
            <v>12.9108</v>
          </cell>
          <cell r="BW38">
            <v>1061.0264876210001</v>
          </cell>
          <cell r="BX38">
            <v>59.855012193</v>
          </cell>
          <cell r="BY38">
            <v>769.89002121700003</v>
          </cell>
          <cell r="BZ38">
            <v>5.0838742724562174</v>
          </cell>
          <cell r="CA38">
            <v>4.7155004417181567</v>
          </cell>
          <cell r="CB38">
            <v>6.0724552566769781</v>
          </cell>
          <cell r="CC38">
            <v>5.0062263120298125</v>
          </cell>
          <cell r="CD38">
            <v>3.9262071036374548</v>
          </cell>
          <cell r="CE38">
            <v>3.7182214729904475</v>
          </cell>
          <cell r="CF38">
            <v>5.1582252204948187</v>
          </cell>
          <cell r="CG38">
            <v>3.9943703911497641</v>
          </cell>
          <cell r="CH38">
            <v>129.91228992999999</v>
          </cell>
          <cell r="CI38">
            <v>1007.591529963</v>
          </cell>
          <cell r="CJ38">
            <v>138.55828224800001</v>
          </cell>
          <cell r="CK38">
            <v>601.21859297700007</v>
          </cell>
          <cell r="CL38">
            <v>707.29424815600009</v>
          </cell>
          <cell r="CM38">
            <v>2000.1122118999999</v>
          </cell>
          <cell r="CN38">
            <v>273.168024774</v>
          </cell>
          <cell r="CO38">
            <v>1925.118040225</v>
          </cell>
          <cell r="CP38">
            <v>584.04211106499997</v>
          </cell>
          <cell r="CQ38">
            <v>8359.3481003019988</v>
          </cell>
          <cell r="CR38">
            <v>88.635721586000003</v>
          </cell>
          <cell r="CS38">
            <v>1527.5293118459999</v>
          </cell>
          <cell r="CT38">
            <v>115.987219227</v>
          </cell>
          <cell r="CU38">
            <v>1487.1530950259998</v>
          </cell>
          <cell r="CV38">
            <v>169.59908176299999</v>
          </cell>
          <cell r="CW38">
            <v>3549.371183746</v>
          </cell>
          <cell r="CX38">
            <v>3847.335072672</v>
          </cell>
          <cell r="CY38">
            <v>21362.983384787</v>
          </cell>
        </row>
        <row r="39">
          <cell r="A39">
            <v>45200</v>
          </cell>
          <cell r="B39">
            <v>96.009156546312894</v>
          </cell>
          <cell r="C39">
            <v>76.331532489066902</v>
          </cell>
          <cell r="E39">
            <v>21819.43824656017</v>
          </cell>
          <cell r="F39">
            <v>252295.56175343983</v>
          </cell>
          <cell r="Z39">
            <v>1.974342328445237</v>
          </cell>
          <cell r="AA39">
            <v>1.7664284571362847</v>
          </cell>
          <cell r="AB39">
            <v>1.8849621577669806</v>
          </cell>
          <cell r="AC39">
            <v>1.4984268159253373</v>
          </cell>
          <cell r="AD39">
            <v>2318.158573316</v>
          </cell>
          <cell r="AE39">
            <v>4194.0124826190004</v>
          </cell>
          <cell r="AF39">
            <v>1261.8477675630002</v>
          </cell>
          <cell r="AG39">
            <v>13277.838911497001</v>
          </cell>
          <cell r="AH39">
            <v>20.43141190348522</v>
          </cell>
          <cell r="AI39">
            <v>18.235426262247788</v>
          </cell>
          <cell r="AJ39">
            <v>25.792798512023108</v>
          </cell>
          <cell r="AK39">
            <v>20.121056977996901</v>
          </cell>
          <cell r="AL39">
            <v>25.999702269740332</v>
          </cell>
          <cell r="AM39">
            <v>20.482648703841726</v>
          </cell>
          <cell r="AN39">
            <v>16.587386866866257</v>
          </cell>
          <cell r="AO39">
            <v>11.436104441914518</v>
          </cell>
          <cell r="AP39">
            <v>36.227994077909941</v>
          </cell>
          <cell r="AQ39">
            <v>23.26312117438593</v>
          </cell>
          <cell r="AR39">
            <v>9.8636124169959292</v>
          </cell>
          <cell r="AS39">
            <v>8.002309710285596</v>
          </cell>
          <cell r="AT39">
            <v>31.919328545999999</v>
          </cell>
          <cell r="AU39">
            <v>194.17016777800001</v>
          </cell>
          <cell r="AV39">
            <v>69.658403097999994</v>
          </cell>
          <cell r="AW39">
            <v>964.98206376000007</v>
          </cell>
          <cell r="AX39">
            <v>80.766782074999995</v>
          </cell>
          <cell r="AY39">
            <v>665.42094035399998</v>
          </cell>
          <cell r="AZ39">
            <v>83.448469958999993</v>
          </cell>
          <cell r="BA39">
            <v>830.54403919599997</v>
          </cell>
          <cell r="BB39">
            <v>35.754818602</v>
          </cell>
          <cell r="BC39">
            <v>374.15566929099998</v>
          </cell>
          <cell r="BD39">
            <v>33.243275810999997</v>
          </cell>
          <cell r="BE39">
            <v>431.27029316699998</v>
          </cell>
          <cell r="BF39">
            <v>21.764272804055651</v>
          </cell>
          <cell r="BG39">
            <v>19.666000013092603</v>
          </cell>
          <cell r="BH39">
            <v>20.016411613259404</v>
          </cell>
          <cell r="BI39">
            <v>14.747481358615781</v>
          </cell>
          <cell r="BJ39">
            <v>101.936078193</v>
          </cell>
          <cell r="BK39">
            <v>312.89033782199999</v>
          </cell>
          <cell r="BL39">
            <v>22.4385619</v>
          </cell>
          <cell r="BM39">
            <v>908.50322016400003</v>
          </cell>
          <cell r="BN39">
            <v>12.07741679808163</v>
          </cell>
          <cell r="BO39">
            <v>8.6889830119301354</v>
          </cell>
          <cell r="BP39">
            <v>11.315612424296495</v>
          </cell>
          <cell r="BQ39">
            <v>7.2979540997314869</v>
          </cell>
          <cell r="BR39">
            <v>6.6989148022164819</v>
          </cell>
          <cell r="BS39">
            <v>4.7081946211495342</v>
          </cell>
          <cell r="BT39">
            <v>49.543992983999999</v>
          </cell>
          <cell r="BU39">
            <v>901.98585274700008</v>
          </cell>
          <cell r="BV39">
            <v>12.8742549</v>
          </cell>
          <cell r="BW39">
            <v>894.85913686800006</v>
          </cell>
          <cell r="BX39">
            <v>56.4313906</v>
          </cell>
          <cell r="BY39">
            <v>703.46872923199999</v>
          </cell>
          <cell r="BZ39">
            <v>5.0272805532525666</v>
          </cell>
          <cell r="CA39">
            <v>4.688196916278577</v>
          </cell>
          <cell r="CB39">
            <v>5.846710991246078</v>
          </cell>
          <cell r="CC39">
            <v>5.0771365570733851</v>
          </cell>
          <cell r="CD39">
            <v>3.8829892193826754</v>
          </cell>
          <cell r="CE39">
            <v>3.6812817607462747</v>
          </cell>
          <cell r="CF39">
            <v>5.2424755539626489</v>
          </cell>
          <cell r="CG39">
            <v>3.9705508719509743</v>
          </cell>
          <cell r="CH39">
            <v>145.131683267</v>
          </cell>
          <cell r="CI39">
            <v>1062.326847046</v>
          </cell>
          <cell r="CJ39">
            <v>125.17277382099999</v>
          </cell>
          <cell r="CK39">
            <v>544.87876879200007</v>
          </cell>
          <cell r="CL39">
            <v>698.89965651500006</v>
          </cell>
          <cell r="CM39">
            <v>2034.030352963</v>
          </cell>
          <cell r="CN39">
            <v>265.53953405100003</v>
          </cell>
          <cell r="CO39">
            <v>1914.9229198610001</v>
          </cell>
          <cell r="CP39">
            <v>614.33336737800005</v>
          </cell>
          <cell r="CQ39">
            <v>7842.6271948849999</v>
          </cell>
          <cell r="CR39">
            <v>135.34970883</v>
          </cell>
          <cell r="CS39">
            <v>1543.532327271</v>
          </cell>
          <cell r="CT39">
            <v>136.97504379699998</v>
          </cell>
          <cell r="CU39">
            <v>1288.4209901270001</v>
          </cell>
          <cell r="CV39">
            <v>155.94573462900001</v>
          </cell>
          <cell r="CW39">
            <v>3012.0511981479999</v>
          </cell>
          <cell r="CX39">
            <v>3647.6973517040001</v>
          </cell>
          <cell r="CY39">
            <v>19147.256465050999</v>
          </cell>
        </row>
        <row r="40">
          <cell r="A40">
            <v>45170</v>
          </cell>
          <cell r="B40">
            <v>96.397384000000002</v>
          </cell>
          <cell r="C40">
            <v>77.030827000000002</v>
          </cell>
          <cell r="E40">
            <v>19355.519342329015</v>
          </cell>
          <cell r="F40">
            <v>259576.480657671</v>
          </cell>
          <cell r="Z40">
            <v>1.9728133092705118</v>
          </cell>
          <cell r="AA40">
            <v>1.763788665578113</v>
          </cell>
          <cell r="AB40">
            <v>1.941850163616256</v>
          </cell>
          <cell r="AC40">
            <v>1.4947396528190093</v>
          </cell>
          <cell r="AD40">
            <v>2932.2884400759999</v>
          </cell>
          <cell r="AE40">
            <v>5316.1318367060003</v>
          </cell>
          <cell r="AF40">
            <v>1411.6332609139999</v>
          </cell>
          <cell r="AG40">
            <v>16583.234133811002</v>
          </cell>
          <cell r="AH40">
            <v>22.88328189046554</v>
          </cell>
          <cell r="AI40">
            <v>17.994135905696215</v>
          </cell>
          <cell r="AJ40">
            <v>24.966172253737525</v>
          </cell>
          <cell r="AK40">
            <v>20.477222208903108</v>
          </cell>
          <cell r="AL40">
            <v>26.206134230200938</v>
          </cell>
          <cell r="AM40">
            <v>20.514974124517604</v>
          </cell>
          <cell r="AN40">
            <v>15.69973074346842</v>
          </cell>
          <cell r="AO40">
            <v>11.280715428686584</v>
          </cell>
          <cell r="AP40">
            <v>37.717104518948801</v>
          </cell>
          <cell r="AQ40">
            <v>23.532596752536847</v>
          </cell>
          <cell r="AR40">
            <v>10.193468744674094</v>
          </cell>
          <cell r="AS40">
            <v>7.8290200167350115</v>
          </cell>
          <cell r="AT40">
            <v>25.747198271000002</v>
          </cell>
          <cell r="AU40">
            <v>244.61471826499999</v>
          </cell>
          <cell r="AV40">
            <v>31.811429015999998</v>
          </cell>
          <cell r="AW40">
            <v>649.13297240299994</v>
          </cell>
          <cell r="AX40">
            <v>86.544646517999993</v>
          </cell>
          <cell r="AY40">
            <v>860.42305223599999</v>
          </cell>
          <cell r="AZ40">
            <v>147.5825443</v>
          </cell>
          <cell r="BA40">
            <v>1296.2279892219999</v>
          </cell>
          <cell r="BB40">
            <v>37.053554578000004</v>
          </cell>
          <cell r="BC40">
            <v>438.48216127799998</v>
          </cell>
          <cell r="BD40">
            <v>41.362095389000004</v>
          </cell>
          <cell r="BE40">
            <v>605.23977087200001</v>
          </cell>
          <cell r="BF40">
            <v>23.000004210535288</v>
          </cell>
          <cell r="BG40">
            <v>19.588589348950364</v>
          </cell>
          <cell r="BH40">
            <v>20.947994900079468</v>
          </cell>
          <cell r="BI40">
            <v>14.839233281218005</v>
          </cell>
          <cell r="BJ40">
            <v>102.812818388</v>
          </cell>
          <cell r="BK40">
            <v>380.94024247100003</v>
          </cell>
          <cell r="BL40">
            <v>16.45908</v>
          </cell>
          <cell r="BM40">
            <v>1060.5207468169999</v>
          </cell>
          <cell r="BN40">
            <v>12.238112798444876</v>
          </cell>
          <cell r="BO40">
            <v>8.4024582234152412</v>
          </cell>
          <cell r="BP40">
            <v>11.764001689133121</v>
          </cell>
          <cell r="BQ40">
            <v>7.1962702414305557</v>
          </cell>
          <cell r="BR40">
            <v>6.7052541985213114</v>
          </cell>
          <cell r="BS40">
            <v>4.7334223769278116</v>
          </cell>
          <cell r="BT40">
            <v>53.224054149000004</v>
          </cell>
          <cell r="BU40">
            <v>1148.158246684</v>
          </cell>
          <cell r="BV40">
            <v>13.55725</v>
          </cell>
          <cell r="BW40">
            <v>1107.03388842</v>
          </cell>
          <cell r="BX40">
            <v>65.453166206999995</v>
          </cell>
          <cell r="BY40">
            <v>864.18444639899997</v>
          </cell>
          <cell r="BZ40">
            <v>5.2280930513215651</v>
          </cell>
          <cell r="CA40">
            <v>4.7356164291098963</v>
          </cell>
          <cell r="CB40">
            <v>5.9591936099829397</v>
          </cell>
          <cell r="CC40">
            <v>5.0919736256041777</v>
          </cell>
          <cell r="CD40">
            <v>3.9072811517703689</v>
          </cell>
          <cell r="CE40">
            <v>3.7633104371639772</v>
          </cell>
          <cell r="CF40">
            <v>5.3356323928698961</v>
          </cell>
          <cell r="CG40">
            <v>4.0572665913984229</v>
          </cell>
          <cell r="CH40">
            <v>185.23156011200001</v>
          </cell>
          <cell r="CI40">
            <v>1410.178222708</v>
          </cell>
          <cell r="CJ40">
            <v>141.30768371300002</v>
          </cell>
          <cell r="CK40">
            <v>701.91998745199999</v>
          </cell>
          <cell r="CL40">
            <v>895.82646004499998</v>
          </cell>
          <cell r="CM40">
            <v>2588.2591775600004</v>
          </cell>
          <cell r="CN40">
            <v>269.79977311100004</v>
          </cell>
          <cell r="CO40">
            <v>2281.6012170159997</v>
          </cell>
          <cell r="CP40">
            <v>696.11919069399994</v>
          </cell>
          <cell r="CQ40">
            <v>9039.9613635650003</v>
          </cell>
          <cell r="CR40">
            <v>138.96424425799998</v>
          </cell>
          <cell r="CS40">
            <v>1840.4302539719999</v>
          </cell>
          <cell r="CT40">
            <v>133.79982838799998</v>
          </cell>
          <cell r="CU40">
            <v>1527.6694891059999</v>
          </cell>
          <cell r="CV40">
            <v>178.458986342</v>
          </cell>
          <cell r="CW40">
            <v>3736.4135320830001</v>
          </cell>
          <cell r="CX40">
            <v>4462.94460058</v>
          </cell>
          <cell r="CY40">
            <v>24130.298958076</v>
          </cell>
        </row>
        <row r="41">
          <cell r="A41">
            <v>45139</v>
          </cell>
          <cell r="B41">
            <v>96.151764999999997</v>
          </cell>
          <cell r="C41">
            <v>76.636551999999995</v>
          </cell>
          <cell r="E41">
            <v>17955.07498641243</v>
          </cell>
          <cell r="F41">
            <v>231568.92501358758</v>
          </cell>
          <cell r="Z41">
            <v>1.9811755896943384</v>
          </cell>
          <cell r="AA41">
            <v>1.7775634285462232</v>
          </cell>
          <cell r="AB41">
            <v>1.9273825297117451</v>
          </cell>
          <cell r="AC41">
            <v>1.507839871410068</v>
          </cell>
          <cell r="AD41">
            <v>2304.6798549089999</v>
          </cell>
          <cell r="AE41">
            <v>4219.9377415600002</v>
          </cell>
          <cell r="AF41">
            <v>1205.02034134</v>
          </cell>
          <cell r="AG41">
            <v>12366.4074669</v>
          </cell>
          <cell r="AH41">
            <v>23.653277640635459</v>
          </cell>
          <cell r="AI41">
            <v>17.439106410220802</v>
          </cell>
          <cell r="AJ41">
            <v>26.875011109793746</v>
          </cell>
          <cell r="AK41">
            <v>21.679357563941252</v>
          </cell>
          <cell r="AL41">
            <v>26.816619517616964</v>
          </cell>
          <cell r="AM41">
            <v>21.3270827394694</v>
          </cell>
          <cell r="AN41">
            <v>16.602831244161923</v>
          </cell>
          <cell r="AO41">
            <v>11.564454296292581</v>
          </cell>
          <cell r="AP41">
            <v>37.777999434390956</v>
          </cell>
          <cell r="AQ41">
            <v>22.847024209131028</v>
          </cell>
          <cell r="AR41">
            <v>10.101271796623271</v>
          </cell>
          <cell r="AS41">
            <v>7.910217873921316</v>
          </cell>
          <cell r="AT41">
            <v>18.168722984999999</v>
          </cell>
          <cell r="AU41">
            <v>228.017439526</v>
          </cell>
          <cell r="AV41">
            <v>16.158153254000002</v>
          </cell>
          <cell r="AW41">
            <v>273.76313070399999</v>
          </cell>
          <cell r="AX41">
            <v>67.436037485</v>
          </cell>
          <cell r="AY41">
            <v>614.18263483999999</v>
          </cell>
          <cell r="AZ41">
            <v>167.55757584599999</v>
          </cell>
          <cell r="BA41">
            <v>1239.4308137950002</v>
          </cell>
          <cell r="BB41">
            <v>33.482449391999999</v>
          </cell>
          <cell r="BC41">
            <v>340.660088691</v>
          </cell>
          <cell r="BD41">
            <v>37.302316448999996</v>
          </cell>
          <cell r="BE41">
            <v>516.72116557300001</v>
          </cell>
          <cell r="BF41">
            <v>22.906847264077957</v>
          </cell>
          <cell r="BG41">
            <v>19.72557709670027</v>
          </cell>
          <cell r="BH41">
            <v>20.678597431713257</v>
          </cell>
          <cell r="BI41">
            <v>14.869167902369956</v>
          </cell>
          <cell r="BJ41">
            <v>82.656493025000003</v>
          </cell>
          <cell r="BK41">
            <v>296.71245247000002</v>
          </cell>
          <cell r="BL41">
            <v>14.91578</v>
          </cell>
          <cell r="BM41">
            <v>746.37588754499996</v>
          </cell>
          <cell r="BN41">
            <v>12.432923024509302</v>
          </cell>
          <cell r="BO41">
            <v>8.6005005116133795</v>
          </cell>
          <cell r="BP41">
            <v>11.751725508708292</v>
          </cell>
          <cell r="BQ41">
            <v>7.2819114577293726</v>
          </cell>
          <cell r="BR41">
            <v>6.6822897756312516</v>
          </cell>
          <cell r="BS41">
            <v>4.6318286134646769</v>
          </cell>
          <cell r="BT41">
            <v>41.129077039000002</v>
          </cell>
          <cell r="BU41">
            <v>830.219694592</v>
          </cell>
          <cell r="BV41">
            <v>10.062250000000001</v>
          </cell>
          <cell r="BW41">
            <v>817.241443635</v>
          </cell>
          <cell r="BX41">
            <v>51.614139999999999</v>
          </cell>
          <cell r="BY41">
            <v>698.024008374</v>
          </cell>
          <cell r="BZ41">
            <v>5.1812337333916521</v>
          </cell>
          <cell r="CA41">
            <v>4.7038840956613708</v>
          </cell>
          <cell r="CB41">
            <v>5.9020393748736195</v>
          </cell>
          <cell r="CC41">
            <v>4.9932277996483831</v>
          </cell>
          <cell r="CD41">
            <v>3.9257281046144974</v>
          </cell>
          <cell r="CE41">
            <v>3.7291711152572531</v>
          </cell>
          <cell r="CF41">
            <v>5.3210346531173718</v>
          </cell>
          <cell r="CG41">
            <v>4.0286216873340974</v>
          </cell>
          <cell r="CH41">
            <v>137.30156486499999</v>
          </cell>
          <cell r="CI41">
            <v>1184.8683068160001</v>
          </cell>
          <cell r="CJ41">
            <v>117.894466834</v>
          </cell>
          <cell r="CK41">
            <v>583.68657345700001</v>
          </cell>
          <cell r="CL41">
            <v>764.44973880499992</v>
          </cell>
          <cell r="CM41">
            <v>2216.2400687620002</v>
          </cell>
          <cell r="CN41">
            <v>231.59160218700001</v>
          </cell>
          <cell r="CO41">
            <v>1776.256378024</v>
          </cell>
          <cell r="CP41">
            <v>633.01301885099997</v>
          </cell>
          <cell r="CQ41">
            <v>7092.2817871439993</v>
          </cell>
          <cell r="CR41">
            <v>102.79706414099999</v>
          </cell>
          <cell r="CS41">
            <v>1565.4206196030002</v>
          </cell>
          <cell r="CT41">
            <v>109.695353025</v>
          </cell>
          <cell r="CU41">
            <v>1117.4620958189998</v>
          </cell>
          <cell r="CV41">
            <v>142.12645802300003</v>
          </cell>
          <cell r="CW41">
            <v>2852.506118753</v>
          </cell>
          <cell r="CX41">
            <v>3572.4697100550002</v>
          </cell>
          <cell r="CY41">
            <v>18347.866454385003</v>
          </cell>
        </row>
        <row r="42">
          <cell r="A42">
            <v>45108</v>
          </cell>
          <cell r="B42">
            <v>95.228468000000007</v>
          </cell>
          <cell r="C42">
            <v>76.008889999999994</v>
          </cell>
          <cell r="E42">
            <v>17453.662972590137</v>
          </cell>
          <cell r="F42">
            <v>237584.33702740987</v>
          </cell>
          <cell r="Z42">
            <v>1.9667998294316875</v>
          </cell>
          <cell r="AA42">
            <v>1.7738780016134537</v>
          </cell>
          <cell r="AB42">
            <v>1.9481656626492885</v>
          </cell>
          <cell r="AC42">
            <v>1.5079680617240958</v>
          </cell>
          <cell r="AD42">
            <v>2042.1815306790002</v>
          </cell>
          <cell r="AE42">
            <v>3830.4751101099996</v>
          </cell>
          <cell r="AF42">
            <v>1091.5071524730001</v>
          </cell>
          <cell r="AG42">
            <v>11502.556073121001</v>
          </cell>
          <cell r="AH42">
            <v>22.789318630642519</v>
          </cell>
          <cell r="AI42">
            <v>18.843086819195232</v>
          </cell>
          <cell r="AJ42">
            <v>21.509769303194293</v>
          </cell>
          <cell r="AK42">
            <v>20.330504012558652</v>
          </cell>
          <cell r="AL42">
            <v>26.793661010421697</v>
          </cell>
          <cell r="AM42">
            <v>20.870957325929197</v>
          </cell>
          <cell r="AN42">
            <v>16.002469819018781</v>
          </cell>
          <cell r="AO42">
            <v>11.596203432769594</v>
          </cell>
          <cell r="AP42">
            <v>36.450193199190309</v>
          </cell>
          <cell r="AQ42">
            <v>23.239865882249422</v>
          </cell>
          <cell r="AR42">
            <v>10.223468008856248</v>
          </cell>
          <cell r="AS42">
            <v>7.9746509652753907</v>
          </cell>
          <cell r="AT42">
            <v>20.214675607</v>
          </cell>
          <cell r="AU42">
            <v>176.65726210399998</v>
          </cell>
          <cell r="AV42">
            <v>14.29685682</v>
          </cell>
          <cell r="AW42">
            <v>242.76288328499999</v>
          </cell>
          <cell r="AX42">
            <v>72.934296687</v>
          </cell>
          <cell r="AY42">
            <v>614.00464343700003</v>
          </cell>
          <cell r="AZ42">
            <v>141.19915441099999</v>
          </cell>
          <cell r="BA42">
            <v>1156.751956196</v>
          </cell>
          <cell r="BB42">
            <v>29.780257312</v>
          </cell>
          <cell r="BC42">
            <v>312.00376101500001</v>
          </cell>
          <cell r="BD42">
            <v>38.450631398999995</v>
          </cell>
          <cell r="BE42">
            <v>480.603433478</v>
          </cell>
          <cell r="BF42">
            <v>22.867226685654725</v>
          </cell>
          <cell r="BG42">
            <v>19.234400133108135</v>
          </cell>
          <cell r="BH42">
            <v>20.28504812804119</v>
          </cell>
          <cell r="BI42">
            <v>14.888309349159611</v>
          </cell>
          <cell r="BJ42">
            <v>74.979079689999992</v>
          </cell>
          <cell r="BK42">
            <v>299.46318057600001</v>
          </cell>
          <cell r="BL42">
            <v>15.631219999999999</v>
          </cell>
          <cell r="BM42">
            <v>678.97372462600003</v>
          </cell>
          <cell r="BN42">
            <v>12.456793512337017</v>
          </cell>
          <cell r="BO42">
            <v>8.2701113240017801</v>
          </cell>
          <cell r="BP42">
            <v>11.61624397262832</v>
          </cell>
          <cell r="BQ42">
            <v>7.5959969707871844</v>
          </cell>
          <cell r="BR42">
            <v>6.6708573583226443</v>
          </cell>
          <cell r="BS42">
            <v>4.7075386925082219</v>
          </cell>
          <cell r="BT42">
            <v>37.502893688999997</v>
          </cell>
          <cell r="BU42">
            <v>842.51674023300006</v>
          </cell>
          <cell r="BV42">
            <v>9.1042999999999985</v>
          </cell>
          <cell r="BW42">
            <v>669.07080578499995</v>
          </cell>
          <cell r="BX42">
            <v>49.169290000000004</v>
          </cell>
          <cell r="BY42">
            <v>644.21516975300005</v>
          </cell>
          <cell r="BZ42">
            <v>5.1313872323993373</v>
          </cell>
          <cell r="CA42">
            <v>4.7539299690121366</v>
          </cell>
          <cell r="CB42">
            <v>5.7936516000892002</v>
          </cell>
          <cell r="CC42">
            <v>5.1375997663823467</v>
          </cell>
          <cell r="CD42">
            <v>3.9574844016767416</v>
          </cell>
          <cell r="CE42">
            <v>3.8109385022082751</v>
          </cell>
          <cell r="CF42">
            <v>5.3044570890480651</v>
          </cell>
          <cell r="CG42">
            <v>4.0253418922981679</v>
          </cell>
          <cell r="CH42">
            <v>120.75839642299999</v>
          </cell>
          <cell r="CI42">
            <v>1011.917648579</v>
          </cell>
          <cell r="CJ42">
            <v>125.44446947100001</v>
          </cell>
          <cell r="CK42">
            <v>551.05227576700008</v>
          </cell>
          <cell r="CL42">
            <v>700.75101256900007</v>
          </cell>
          <cell r="CM42">
            <v>2069.9297529850001</v>
          </cell>
          <cell r="CN42">
            <v>192.58436913499997</v>
          </cell>
          <cell r="CO42">
            <v>1654.892724133</v>
          </cell>
          <cell r="CP42">
            <v>579.87417228300001</v>
          </cell>
          <cell r="CQ42">
            <v>6687.1987336370003</v>
          </cell>
          <cell r="CR42">
            <v>101.154702618</v>
          </cell>
          <cell r="CS42">
            <v>1412.736928196</v>
          </cell>
          <cell r="CT42">
            <v>101.81200969000001</v>
          </cell>
          <cell r="CU42">
            <v>1052.9186748250002</v>
          </cell>
          <cell r="CV42">
            <v>129.90348697500002</v>
          </cell>
          <cell r="CW42">
            <v>2618.532270272</v>
          </cell>
          <cell r="CX42">
            <v>3185.0945508229997</v>
          </cell>
          <cell r="CY42">
            <v>16910.041858367</v>
          </cell>
        </row>
        <row r="43">
          <cell r="A43">
            <v>45078</v>
          </cell>
          <cell r="B43">
            <v>90.428150000000002</v>
          </cell>
          <cell r="C43">
            <v>73.977695999999995</v>
          </cell>
          <cell r="E43">
            <v>19202.319356151267</v>
          </cell>
          <cell r="F43">
            <v>243740.68064384873</v>
          </cell>
          <cell r="Z43">
            <v>1.9723629704669166</v>
          </cell>
          <cell r="AA43">
            <v>1.7613012643563415</v>
          </cell>
          <cell r="AB43">
            <v>1.9436959890010228</v>
          </cell>
          <cell r="AC43">
            <v>1.5059194013495121</v>
          </cell>
          <cell r="AD43">
            <v>2887.1539007649999</v>
          </cell>
          <cell r="AE43">
            <v>4997.839772884</v>
          </cell>
          <cell r="AF43">
            <v>1354.6265538059999</v>
          </cell>
          <cell r="AG43">
            <v>15407.377997864001</v>
          </cell>
          <cell r="AH43">
            <v>21.886677777771638</v>
          </cell>
          <cell r="AI43">
            <v>19.17420376762065</v>
          </cell>
          <cell r="AJ43">
            <v>26.13338685402104</v>
          </cell>
          <cell r="AK43">
            <v>22.429988805755713</v>
          </cell>
          <cell r="AL43">
            <v>27.508766137850742</v>
          </cell>
          <cell r="AM43">
            <v>20.29922291485607</v>
          </cell>
          <cell r="AN43">
            <v>16.180718875571898</v>
          </cell>
          <cell r="AO43">
            <v>11.698303462267049</v>
          </cell>
          <cell r="AP43">
            <v>37.037696070012295</v>
          </cell>
          <cell r="AQ43">
            <v>23.114173679821729</v>
          </cell>
          <cell r="AR43">
            <v>10.040029872616349</v>
          </cell>
          <cell r="AS43">
            <v>8.0272300256637514</v>
          </cell>
          <cell r="AT43">
            <v>25.501301687999998</v>
          </cell>
          <cell r="AU43">
            <v>241.26592843</v>
          </cell>
          <cell r="AV43">
            <v>7.5748179640000002</v>
          </cell>
          <cell r="AW43">
            <v>200.351623714</v>
          </cell>
          <cell r="AX43">
            <v>73.180019060000006</v>
          </cell>
          <cell r="AY43">
            <v>784.77103347499997</v>
          </cell>
          <cell r="AZ43">
            <v>194.09049272800002</v>
          </cell>
          <cell r="BA43">
            <v>1584.6295005320001</v>
          </cell>
          <cell r="BB43">
            <v>38.546298712999999</v>
          </cell>
          <cell r="BC43">
            <v>396.89755164899998</v>
          </cell>
          <cell r="BD43">
            <v>52.244977196000001</v>
          </cell>
          <cell r="BE43">
            <v>661.61215650200006</v>
          </cell>
          <cell r="BF43">
            <v>22.774521028693208</v>
          </cell>
          <cell r="BG43">
            <v>19.244379505997536</v>
          </cell>
          <cell r="BH43">
            <v>20.358251168736953</v>
          </cell>
          <cell r="BI43">
            <v>14.836105571406982</v>
          </cell>
          <cell r="BJ43">
            <v>92.566085946000001</v>
          </cell>
          <cell r="BK43">
            <v>364.48823761800003</v>
          </cell>
          <cell r="BL43">
            <v>15.769159999999999</v>
          </cell>
          <cell r="BM43">
            <v>972.29843700000004</v>
          </cell>
          <cell r="BN43">
            <v>12.602000067268634</v>
          </cell>
          <cell r="BO43">
            <v>8.3456532188998338</v>
          </cell>
          <cell r="BP43">
            <v>11.545589095073723</v>
          </cell>
          <cell r="BQ43">
            <v>7.5024111510916738</v>
          </cell>
          <cell r="BR43">
            <v>6.360509795277971</v>
          </cell>
          <cell r="BS43">
            <v>4.7051377152880445</v>
          </cell>
          <cell r="BT43">
            <v>52.709618247999998</v>
          </cell>
          <cell r="BU43">
            <v>1101.8228624549999</v>
          </cell>
          <cell r="BV43">
            <v>12.4861</v>
          </cell>
          <cell r="BW43">
            <v>958.84493447299997</v>
          </cell>
          <cell r="BX43">
            <v>73.58954</v>
          </cell>
          <cell r="BY43">
            <v>865.92459234800003</v>
          </cell>
          <cell r="BZ43">
            <v>5.1179442385890352</v>
          </cell>
          <cell r="CA43">
            <v>4.724608069244419</v>
          </cell>
          <cell r="CB43">
            <v>5.7779456873838146</v>
          </cell>
          <cell r="CC43">
            <v>5.1150032588230649</v>
          </cell>
          <cell r="CD43">
            <v>3.7963216403993782</v>
          </cell>
          <cell r="CE43">
            <v>3.6787368406287206</v>
          </cell>
          <cell r="CF43">
            <v>5.28532766165476</v>
          </cell>
          <cell r="CG43">
            <v>3.9497892977157769</v>
          </cell>
          <cell r="CH43">
            <v>180.49367535599998</v>
          </cell>
          <cell r="CI43">
            <v>1429.1770668629999</v>
          </cell>
          <cell r="CJ43">
            <v>157.140308742</v>
          </cell>
          <cell r="CK43">
            <v>736.73809454700006</v>
          </cell>
          <cell r="CL43">
            <v>991.58842212799993</v>
          </cell>
          <cell r="CM43">
            <v>2773.8093125740002</v>
          </cell>
          <cell r="CN43">
            <v>289.31980922299999</v>
          </cell>
          <cell r="CO43">
            <v>2261.2352906220003</v>
          </cell>
          <cell r="CP43">
            <v>699.02723619099993</v>
          </cell>
          <cell r="CQ43">
            <v>8589.3671414910004</v>
          </cell>
          <cell r="CR43">
            <v>146.60574044099999</v>
          </cell>
          <cell r="CS43">
            <v>1922.324973863</v>
          </cell>
          <cell r="CT43">
            <v>122.66689594600001</v>
          </cell>
          <cell r="CU43">
            <v>1433.727490941</v>
          </cell>
          <cell r="CV43">
            <v>186.82825264900001</v>
          </cell>
          <cell r="CW43">
            <v>3533.9267488219998</v>
          </cell>
          <cell r="CX43">
            <v>4351.6407210859998</v>
          </cell>
          <cell r="CY43">
            <v>22584.232774291999</v>
          </cell>
        </row>
        <row r="44">
          <cell r="A44">
            <v>45047</v>
          </cell>
          <cell r="B44">
            <v>85.189777000000007</v>
          </cell>
          <cell r="C44">
            <v>72.177311000000003</v>
          </cell>
          <cell r="E44">
            <v>24939.217205461187</v>
          </cell>
          <cell r="F44">
            <v>284094.78279453883</v>
          </cell>
          <cell r="Z44">
            <v>1.9697492978894644</v>
          </cell>
          <cell r="AA44">
            <v>1.7596921998493009</v>
          </cell>
          <cell r="AB44">
            <v>1.9537956829540062</v>
          </cell>
          <cell r="AC44">
            <v>1.5038431551669111</v>
          </cell>
          <cell r="AD44">
            <v>2460.9822107259997</v>
          </cell>
          <cell r="AE44">
            <v>4195.5256455460003</v>
          </cell>
          <cell r="AF44">
            <v>1164.3496885679999</v>
          </cell>
          <cell r="AG44">
            <v>13570.688988448999</v>
          </cell>
          <cell r="AH44">
            <v>22.483117878514346</v>
          </cell>
          <cell r="AI44">
            <v>17.922706600623712</v>
          </cell>
          <cell r="AJ44">
            <v>26.732147099110811</v>
          </cell>
          <cell r="AK44">
            <v>21.788290521814108</v>
          </cell>
          <cell r="AL44">
            <v>28.222280879616044</v>
          </cell>
          <cell r="AM44">
            <v>20.356816659715417</v>
          </cell>
          <cell r="AN44">
            <v>16.739983365548721</v>
          </cell>
          <cell r="AO44">
            <v>11.52741477730939</v>
          </cell>
          <cell r="AP44">
            <v>35.978992946956694</v>
          </cell>
          <cell r="AQ44">
            <v>23.114509188531994</v>
          </cell>
          <cell r="AR44">
            <v>9.9143976388815442</v>
          </cell>
          <cell r="AS44">
            <v>7.9075217642648443</v>
          </cell>
          <cell r="AT44">
            <v>27.453814343999998</v>
          </cell>
          <cell r="AU44">
            <v>205.87917853800002</v>
          </cell>
          <cell r="AV44">
            <v>8.673097104</v>
          </cell>
          <cell r="AW44">
            <v>232.51122917499998</v>
          </cell>
          <cell r="AX44">
            <v>62.43039615</v>
          </cell>
          <cell r="AY44">
            <v>714.244446681</v>
          </cell>
          <cell r="AZ44">
            <v>129.95013083800001</v>
          </cell>
          <cell r="BA44">
            <v>1109.4011907250001</v>
          </cell>
          <cell r="BB44">
            <v>42.272801957000006</v>
          </cell>
          <cell r="BC44">
            <v>377.32554679599997</v>
          </cell>
          <cell r="BD44">
            <v>40.413611842000002</v>
          </cell>
          <cell r="BE44">
            <v>517.62179886399997</v>
          </cell>
          <cell r="BF44">
            <v>22.539577893995823</v>
          </cell>
          <cell r="BG44">
            <v>19.472417120492025</v>
          </cell>
          <cell r="BH44">
            <v>19.880537718529251</v>
          </cell>
          <cell r="BI44">
            <v>14.642724995880064</v>
          </cell>
          <cell r="BJ44">
            <v>96.501433044999999</v>
          </cell>
          <cell r="BK44">
            <v>308.98763610000003</v>
          </cell>
          <cell r="BL44">
            <v>23.312408700999999</v>
          </cell>
          <cell r="BM44">
            <v>856.21196944500002</v>
          </cell>
          <cell r="BN44">
            <v>12.167407645986604</v>
          </cell>
          <cell r="BO44">
            <v>8.4260020552712405</v>
          </cell>
          <cell r="BP44">
            <v>11.2432945611696</v>
          </cell>
          <cell r="BQ44">
            <v>7.5007234640154588</v>
          </cell>
          <cell r="BR44">
            <v>6.6653002165441784</v>
          </cell>
          <cell r="BS44">
            <v>4.6601353623924071</v>
          </cell>
          <cell r="BT44">
            <v>49.149757876999999</v>
          </cell>
          <cell r="BU44">
            <v>1010.55505451</v>
          </cell>
          <cell r="BV44">
            <v>13.050600000000001</v>
          </cell>
          <cell r="BW44">
            <v>884.585281818</v>
          </cell>
          <cell r="BX44">
            <v>55.240459999999999</v>
          </cell>
          <cell r="BY44">
            <v>748.68391728000006</v>
          </cell>
          <cell r="BZ44">
            <v>5.240498376371554</v>
          </cell>
          <cell r="CA44">
            <v>4.7084092233085819</v>
          </cell>
          <cell r="CB44">
            <v>5.9518339376028466</v>
          </cell>
          <cell r="CC44">
            <v>5.0389739123002801</v>
          </cell>
          <cell r="CD44">
            <v>3.8796889213983521</v>
          </cell>
          <cell r="CE44">
            <v>3.7013070111367199</v>
          </cell>
          <cell r="CF44">
            <v>5.0838978216021049</v>
          </cell>
          <cell r="CG44">
            <v>3.8817170898967923</v>
          </cell>
          <cell r="CH44">
            <v>170.25227976899998</v>
          </cell>
          <cell r="CI44">
            <v>1200.1071127579999</v>
          </cell>
          <cell r="CJ44">
            <v>133.828002419</v>
          </cell>
          <cell r="CK44">
            <v>570.74531839700001</v>
          </cell>
          <cell r="CL44">
            <v>745.97179712899992</v>
          </cell>
          <cell r="CM44">
            <v>2090.88210209</v>
          </cell>
          <cell r="CN44">
            <v>280.864081129</v>
          </cell>
          <cell r="CO44">
            <v>1892.8539316849999</v>
          </cell>
          <cell r="CP44">
            <v>554.464784872</v>
          </cell>
          <cell r="CQ44">
            <v>7153.8230213120005</v>
          </cell>
          <cell r="CR44">
            <v>130.82558267600001</v>
          </cell>
          <cell r="CS44">
            <v>1566.5734783389998</v>
          </cell>
          <cell r="CT44">
            <v>132.30850174599999</v>
          </cell>
          <cell r="CU44">
            <v>1247.2719586430001</v>
          </cell>
          <cell r="CV44">
            <v>162.001373231</v>
          </cell>
          <cell r="CW44">
            <v>3184.2288153499999</v>
          </cell>
          <cell r="CX44">
            <v>3719.465947491</v>
          </cell>
          <cell r="CY44">
            <v>19555.267917816</v>
          </cell>
        </row>
        <row r="45">
          <cell r="A45">
            <v>45017</v>
          </cell>
          <cell r="B45">
            <v>85.895403000000002</v>
          </cell>
          <cell r="C45">
            <v>72.684769000000003</v>
          </cell>
          <cell r="E45">
            <v>24386.725479384979</v>
          </cell>
          <cell r="F45">
            <v>286015.274520615</v>
          </cell>
          <cell r="Z45">
            <v>1.9684822816848544</v>
          </cell>
          <cell r="AA45">
            <v>1.7654838524653849</v>
          </cell>
          <cell r="AB45">
            <v>1.9397794905945609</v>
          </cell>
          <cell r="AC45">
            <v>1.4919200135132915</v>
          </cell>
          <cell r="AD45">
            <v>2453.5701096370003</v>
          </cell>
          <cell r="AE45">
            <v>4202.8442410879998</v>
          </cell>
          <cell r="AF45">
            <v>1197.189795666</v>
          </cell>
          <cell r="AG45">
            <v>13706.154390317</v>
          </cell>
          <cell r="AH45">
            <v>20.145633987261483</v>
          </cell>
          <cell r="AI45">
            <v>17.290531151399637</v>
          </cell>
          <cell r="AJ45">
            <v>24.253697702351236</v>
          </cell>
          <cell r="AK45">
            <v>22.070657808239591</v>
          </cell>
          <cell r="AL45">
            <v>27.76360030235632</v>
          </cell>
          <cell r="AM45">
            <v>20.335603223057429</v>
          </cell>
          <cell r="AN45">
            <v>16.434330997793417</v>
          </cell>
          <cell r="AO45">
            <v>11.223231462624209</v>
          </cell>
          <cell r="AP45">
            <v>36.827157680132764</v>
          </cell>
          <cell r="AQ45">
            <v>23.477714829113474</v>
          </cell>
          <cell r="AR45">
            <v>9.8579862424836726</v>
          </cell>
          <cell r="AS45">
            <v>7.7538828860997731</v>
          </cell>
          <cell r="AT45">
            <v>27.208554489999997</v>
          </cell>
          <cell r="AU45">
            <v>211.814417523</v>
          </cell>
          <cell r="AV45">
            <v>14.992527314</v>
          </cell>
          <cell r="AW45">
            <v>300.83663850599999</v>
          </cell>
          <cell r="AX45">
            <v>66.707973873</v>
          </cell>
          <cell r="AY45">
            <v>719.175346569</v>
          </cell>
          <cell r="AZ45">
            <v>106.728993391</v>
          </cell>
          <cell r="BA45">
            <v>948.88608315299996</v>
          </cell>
          <cell r="BB45">
            <v>39.200011179000001</v>
          </cell>
          <cell r="BC45">
            <v>361.71693654700005</v>
          </cell>
          <cell r="BD45">
            <v>40.165570066999997</v>
          </cell>
          <cell r="BE45">
            <v>481.80125876200003</v>
          </cell>
          <cell r="BF45">
            <v>23.044130352217522</v>
          </cell>
          <cell r="BG45">
            <v>18.93218241943072</v>
          </cell>
          <cell r="BH45">
            <v>20.964893903003887</v>
          </cell>
          <cell r="BI45">
            <v>14.754787666930939</v>
          </cell>
          <cell r="BJ45">
            <v>95.449916607000006</v>
          </cell>
          <cell r="BK45">
            <v>339.04154508299996</v>
          </cell>
          <cell r="BL45">
            <v>15.846819999999999</v>
          </cell>
          <cell r="BM45">
            <v>919.09483496300004</v>
          </cell>
          <cell r="BN45">
            <v>12.192764727846502</v>
          </cell>
          <cell r="BO45">
            <v>8.5148970924128946</v>
          </cell>
          <cell r="BP45">
            <v>11.702958489657526</v>
          </cell>
          <cell r="BQ45">
            <v>7.2689866914204933</v>
          </cell>
          <cell r="BR45">
            <v>6.5682843861336071</v>
          </cell>
          <cell r="BS45">
            <v>4.6449132207503006</v>
          </cell>
          <cell r="BT45">
            <v>49.818275076999996</v>
          </cell>
          <cell r="BU45">
            <v>1053.3596568090002</v>
          </cell>
          <cell r="BV45">
            <v>12.460750000000001</v>
          </cell>
          <cell r="BW45">
            <v>980.33928148799998</v>
          </cell>
          <cell r="BX45">
            <v>55.628309999999999</v>
          </cell>
          <cell r="BY45">
            <v>763.97990302599999</v>
          </cell>
          <cell r="BZ45">
            <v>5.1237522815776551</v>
          </cell>
          <cell r="CA45">
            <v>4.724261322048168</v>
          </cell>
          <cell r="CB45">
            <v>5.9921018553060073</v>
          </cell>
          <cell r="CC45">
            <v>5.0544206027591576</v>
          </cell>
          <cell r="CD45">
            <v>3.7969913140012612</v>
          </cell>
          <cell r="CE45">
            <v>3.6817914961443208</v>
          </cell>
          <cell r="CF45">
            <v>5.1175510577659651</v>
          </cell>
          <cell r="CG45">
            <v>3.9196744464710811</v>
          </cell>
          <cell r="CH45">
            <v>146.16050944200001</v>
          </cell>
          <cell r="CI45">
            <v>1125.2523020880001</v>
          </cell>
          <cell r="CJ45">
            <v>146.00423348500001</v>
          </cell>
          <cell r="CK45">
            <v>575.23781891100009</v>
          </cell>
          <cell r="CL45">
            <v>710.697806915</v>
          </cell>
          <cell r="CM45">
            <v>2104.7466677910002</v>
          </cell>
          <cell r="CN45">
            <v>234.45513163200002</v>
          </cell>
          <cell r="CO45">
            <v>1860.276924817</v>
          </cell>
          <cell r="CP45">
            <v>559.88699071200006</v>
          </cell>
          <cell r="CQ45">
            <v>7084.521825545</v>
          </cell>
          <cell r="CR45">
            <v>110.102393302</v>
          </cell>
          <cell r="CS45">
            <v>1551.6407991139999</v>
          </cell>
          <cell r="CT45">
            <v>124.01708660700001</v>
          </cell>
          <cell r="CU45">
            <v>1333.2897769160002</v>
          </cell>
          <cell r="CV45">
            <v>161.69880986800001</v>
          </cell>
          <cell r="CW45">
            <v>3335.5771528190003</v>
          </cell>
          <cell r="CX45">
            <v>3728.4872036830002</v>
          </cell>
          <cell r="CY45">
            <v>19683.163892108998</v>
          </cell>
        </row>
        <row r="46">
          <cell r="A46">
            <v>44986</v>
          </cell>
          <cell r="B46">
            <v>86.024959999999993</v>
          </cell>
          <cell r="C46">
            <v>73.414398000000006</v>
          </cell>
          <cell r="E46">
            <v>23406</v>
          </cell>
          <cell r="F46">
            <v>283820</v>
          </cell>
          <cell r="Z46">
            <v>1.971902452471638</v>
          </cell>
          <cell r="AA46">
            <v>1.7594658611632987</v>
          </cell>
          <cell r="AB46">
            <v>1.9889925348619246</v>
          </cell>
          <cell r="AC46">
            <v>1.4891119010490812</v>
          </cell>
          <cell r="AD46">
            <v>3227.93114995</v>
          </cell>
          <cell r="AE46">
            <v>5524.8875240500001</v>
          </cell>
          <cell r="AF46">
            <v>1482.3939058010001</v>
          </cell>
          <cell r="AG46">
            <v>17970.118158826001</v>
          </cell>
          <cell r="AH46">
            <v>22.37435444611901</v>
          </cell>
          <cell r="AI46">
            <v>19.412286135911</v>
          </cell>
          <cell r="AJ46">
            <v>22.813085408976516</v>
          </cell>
          <cell r="AK46">
            <v>20.471686811021044</v>
          </cell>
          <cell r="AL46">
            <v>26.455370421258802</v>
          </cell>
          <cell r="AM46">
            <v>19.656542346468616</v>
          </cell>
          <cell r="AN46">
            <v>17.100324117049141</v>
          </cell>
          <cell r="AO46">
            <v>10.893999762667379</v>
          </cell>
          <cell r="AP46">
            <v>37.768210482928971</v>
          </cell>
          <cell r="AQ46">
            <v>22.9650537662333</v>
          </cell>
          <cell r="AR46">
            <v>10.224268869308007</v>
          </cell>
          <cell r="AS46">
            <v>7.9646434211225223</v>
          </cell>
          <cell r="AT46">
            <v>29.130517690000001</v>
          </cell>
          <cell r="AU46">
            <v>235.647380476</v>
          </cell>
          <cell r="AV46">
            <v>51.485283295999999</v>
          </cell>
          <cell r="AW46">
            <v>551.36783921100005</v>
          </cell>
          <cell r="AX46">
            <v>92.068632751999999</v>
          </cell>
          <cell r="AY46">
            <v>955.40622689899999</v>
          </cell>
          <cell r="AZ46">
            <v>109.49426170000001</v>
          </cell>
          <cell r="BA46">
            <v>1173.3117919230001</v>
          </cell>
          <cell r="BB46">
            <v>49.937877981999996</v>
          </cell>
          <cell r="BC46">
            <v>494.40014192500001</v>
          </cell>
          <cell r="BD46">
            <v>44.211582319000001</v>
          </cell>
          <cell r="BE46">
            <v>615.13329452400001</v>
          </cell>
          <cell r="BF46">
            <v>23.072184666196311</v>
          </cell>
          <cell r="BG46">
            <v>18.925192553361036</v>
          </cell>
          <cell r="BH46">
            <v>20.369680313483812</v>
          </cell>
          <cell r="BI46">
            <v>14.494342845043702</v>
          </cell>
          <cell r="BJ46">
            <v>109.226029813</v>
          </cell>
          <cell r="BK46">
            <v>425.62051311099998</v>
          </cell>
          <cell r="BL46">
            <v>23.054459999999999</v>
          </cell>
          <cell r="BM46">
            <v>1133.640932243</v>
          </cell>
          <cell r="BN46">
            <v>12.578113803795937</v>
          </cell>
          <cell r="BO46">
            <v>8.5235703188503287</v>
          </cell>
          <cell r="BP46">
            <v>11.711910973497448</v>
          </cell>
          <cell r="BQ46">
            <v>7.0576692905633163</v>
          </cell>
          <cell r="BR46">
            <v>6.6453968443465046</v>
          </cell>
          <cell r="BS46">
            <v>4.6407736656788785</v>
          </cell>
          <cell r="BT46">
            <v>56.414371236000001</v>
          </cell>
          <cell r="BU46">
            <v>1267.8406171659999</v>
          </cell>
          <cell r="BV46">
            <v>16.309750000000001</v>
          </cell>
          <cell r="BW46">
            <v>1230.5991330530001</v>
          </cell>
          <cell r="BX46">
            <v>76.400304394000003</v>
          </cell>
          <cell r="BY46">
            <v>921.85946326800001</v>
          </cell>
          <cell r="BZ46">
            <v>4.8891555643624303</v>
          </cell>
          <cell r="CA46">
            <v>4.6186670417873001</v>
          </cell>
          <cell r="CB46">
            <v>6.0617798506997964</v>
          </cell>
          <cell r="CC46">
            <v>4.9437589098893886</v>
          </cell>
          <cell r="CD46">
            <v>3.8835943722833188</v>
          </cell>
          <cell r="CE46">
            <v>3.6771026072008182</v>
          </cell>
          <cell r="CF46">
            <v>5.4099192288995415</v>
          </cell>
          <cell r="CG46">
            <v>3.9225781291123498</v>
          </cell>
          <cell r="CH46">
            <v>190.976977836</v>
          </cell>
          <cell r="CI46">
            <v>1489.7163590279999</v>
          </cell>
          <cell r="CJ46">
            <v>177.63076484799998</v>
          </cell>
          <cell r="CK46">
            <v>813.17383379399996</v>
          </cell>
          <cell r="CL46">
            <v>930.26040372</v>
          </cell>
          <cell r="CM46">
            <v>2674.6560487440001</v>
          </cell>
          <cell r="CN46">
            <v>334.23550176900005</v>
          </cell>
          <cell r="CO46">
            <v>2511.6526341140002</v>
          </cell>
          <cell r="CP46">
            <v>708.17451806399993</v>
          </cell>
          <cell r="CQ46">
            <v>9204.1691908509983</v>
          </cell>
          <cell r="CR46">
            <v>142.12186456500001</v>
          </cell>
          <cell r="CS46">
            <v>2015.280558872</v>
          </cell>
          <cell r="CT46">
            <v>148.75680981299999</v>
          </cell>
          <cell r="CU46">
            <v>1650.0390950010001</v>
          </cell>
          <cell r="CV46">
            <v>202.56526439500001</v>
          </cell>
          <cell r="CW46">
            <v>4117.2306436379995</v>
          </cell>
          <cell r="CX46">
            <v>4821.130542117</v>
          </cell>
          <cell r="CY46">
            <v>25904.116354095</v>
          </cell>
        </row>
        <row r="47">
          <cell r="A47">
            <v>44958</v>
          </cell>
          <cell r="B47">
            <v>88.371356000000006</v>
          </cell>
          <cell r="C47">
            <v>75.515913999999995</v>
          </cell>
          <cell r="E47">
            <v>20189</v>
          </cell>
          <cell r="F47">
            <v>247591</v>
          </cell>
          <cell r="Z47">
            <v>1.956690504251561</v>
          </cell>
          <cell r="AA47">
            <v>1.762631238127629</v>
          </cell>
          <cell r="AB47">
            <v>1.9359328420939756</v>
          </cell>
          <cell r="AC47">
            <v>1.4913340052505344</v>
          </cell>
          <cell r="AD47">
            <v>2558.906308139</v>
          </cell>
          <cell r="AE47">
            <v>4444.9488536630006</v>
          </cell>
          <cell r="AF47">
            <v>1181.916758678</v>
          </cell>
          <cell r="AG47">
            <v>13452.42232788</v>
          </cell>
          <cell r="AH47">
            <v>21.530030112596037</v>
          </cell>
          <cell r="AI47">
            <v>18.32773009309388</v>
          </cell>
          <cell r="AJ47">
            <v>25.285808377681981</v>
          </cell>
          <cell r="AK47">
            <v>20.236637088690809</v>
          </cell>
          <cell r="AL47">
            <v>25.245237949838049</v>
          </cell>
          <cell r="AM47">
            <v>20.112118116601124</v>
          </cell>
          <cell r="AN47">
            <v>15.625012558661842</v>
          </cell>
          <cell r="AO47">
            <v>10.962972006056773</v>
          </cell>
          <cell r="AP47">
            <v>37.397355658162788</v>
          </cell>
          <cell r="AQ47">
            <v>23.165674008082231</v>
          </cell>
          <cell r="AR47">
            <v>10.064253648872926</v>
          </cell>
          <cell r="AS47">
            <v>7.8326137318266298</v>
          </cell>
          <cell r="AT47">
            <v>25.442780127999999</v>
          </cell>
          <cell r="AU47">
            <v>202.707680103</v>
          </cell>
          <cell r="AV47">
            <v>61.492763775999997</v>
          </cell>
          <cell r="AW47">
            <v>629.83335506100002</v>
          </cell>
          <cell r="AX47">
            <v>92.116052714999995</v>
          </cell>
          <cell r="AY47">
            <v>675.86813740000002</v>
          </cell>
          <cell r="AZ47">
            <v>90.223077850999999</v>
          </cell>
          <cell r="BA47">
            <v>789.04629091700008</v>
          </cell>
          <cell r="BB47">
            <v>40.29156991</v>
          </cell>
          <cell r="BC47">
            <v>376.71679924</v>
          </cell>
          <cell r="BD47">
            <v>36.029297597999999</v>
          </cell>
          <cell r="BE47">
            <v>475.67218357799999</v>
          </cell>
          <cell r="BF47">
            <v>22.585850493410707</v>
          </cell>
          <cell r="BG47">
            <v>19.499736294545201</v>
          </cell>
          <cell r="BH47">
            <v>20.972638789998683</v>
          </cell>
          <cell r="BI47">
            <v>14.658814614782161</v>
          </cell>
          <cell r="BJ47">
            <v>100.92117933499999</v>
          </cell>
          <cell r="BK47">
            <v>317.83145542100004</v>
          </cell>
          <cell r="BL47">
            <v>14.466100000000001</v>
          </cell>
          <cell r="BM47">
            <v>817.80750833700006</v>
          </cell>
          <cell r="BN47">
            <v>12.287413574645619</v>
          </cell>
          <cell r="BO47">
            <v>8.3800114896558036</v>
          </cell>
          <cell r="BP47">
            <v>11.342473236528813</v>
          </cell>
          <cell r="BQ47">
            <v>7.2449743694107305</v>
          </cell>
          <cell r="BR47">
            <v>6.7401492980621853</v>
          </cell>
          <cell r="BS47">
            <v>4.6772037930524464</v>
          </cell>
          <cell r="BT47">
            <v>47.328541252000001</v>
          </cell>
          <cell r="BU47">
            <v>979.74513529899991</v>
          </cell>
          <cell r="BV47">
            <v>13.874216275</v>
          </cell>
          <cell r="BW47">
            <v>910.812724979</v>
          </cell>
          <cell r="BX47">
            <v>55.707167515999998</v>
          </cell>
          <cell r="BY47">
            <v>751.878259082</v>
          </cell>
          <cell r="BZ47">
            <v>4.8031678016298125</v>
          </cell>
          <cell r="CA47">
            <v>4.6761523744423474</v>
          </cell>
          <cell r="CB47">
            <v>5.9341230781543324</v>
          </cell>
          <cell r="CC47">
            <v>5.0796403844429996</v>
          </cell>
          <cell r="CD47">
            <v>3.8729896556864976</v>
          </cell>
          <cell r="CE47">
            <v>3.6820363765552924</v>
          </cell>
          <cell r="CF47">
            <v>5.0906748962577391</v>
          </cell>
          <cell r="CG47">
            <v>3.9015472469355799</v>
          </cell>
          <cell r="CH47">
            <v>153.35337529600002</v>
          </cell>
          <cell r="CI47">
            <v>1159.2872560189999</v>
          </cell>
          <cell r="CJ47">
            <v>159.40193210000001</v>
          </cell>
          <cell r="CK47">
            <v>592.69123621300002</v>
          </cell>
          <cell r="CL47">
            <v>688.83580579900001</v>
          </cell>
          <cell r="CM47">
            <v>2007.721410333</v>
          </cell>
          <cell r="CN47">
            <v>260.601819944</v>
          </cell>
          <cell r="CO47">
            <v>2057.013957573</v>
          </cell>
          <cell r="CP47">
            <v>618.68097287000001</v>
          </cell>
          <cell r="CQ47">
            <v>7387.6236429310002</v>
          </cell>
          <cell r="CR47">
            <v>103.596985012</v>
          </cell>
          <cell r="CS47">
            <v>1591.1240647320001</v>
          </cell>
          <cell r="CT47">
            <v>128.61302933499999</v>
          </cell>
          <cell r="CU47">
            <v>1206.473487233</v>
          </cell>
          <cell r="CV47">
            <v>160.76329481100001</v>
          </cell>
          <cell r="CW47">
            <v>3170.346073357</v>
          </cell>
          <cell r="CX47">
            <v>3829.295353125</v>
          </cell>
          <cell r="CY47">
            <v>19743.843776243</v>
          </cell>
        </row>
        <row r="48">
          <cell r="A48">
            <v>44927</v>
          </cell>
          <cell r="B48">
            <v>92.498012000000003</v>
          </cell>
          <cell r="C48">
            <v>77.235668000000004</v>
          </cell>
          <cell r="E48">
            <v>22133</v>
          </cell>
          <cell r="F48">
            <v>265290</v>
          </cell>
          <cell r="Z48">
            <v>1.9633209828000713</v>
          </cell>
          <cell r="AA48">
            <v>1.749656330566502</v>
          </cell>
          <cell r="AB48">
            <v>1.9539797315390306</v>
          </cell>
          <cell r="AC48">
            <v>1.4716810834638536</v>
          </cell>
          <cell r="AD48">
            <v>2615.5009114089999</v>
          </cell>
          <cell r="AE48">
            <v>4560.4383681939998</v>
          </cell>
          <cell r="AF48">
            <v>1178.146126244</v>
          </cell>
          <cell r="AG48">
            <v>14582.081483976001</v>
          </cell>
          <cell r="AH48">
            <v>21.716672896486461</v>
          </cell>
          <cell r="AI48">
            <v>17.656766811881674</v>
          </cell>
          <cell r="AJ48">
            <v>25.698860984944137</v>
          </cell>
          <cell r="AK48">
            <v>19.401078188917996</v>
          </cell>
          <cell r="AL48">
            <v>25.396330823531912</v>
          </cell>
          <cell r="AM48">
            <v>19.76012784441415</v>
          </cell>
          <cell r="AN48">
            <v>15.777680799717734</v>
          </cell>
          <cell r="AO48">
            <v>10.560043856732294</v>
          </cell>
          <cell r="AP48">
            <v>37.845305874151656</v>
          </cell>
          <cell r="AQ48">
            <v>23.649610278626753</v>
          </cell>
          <cell r="AR48">
            <v>9.8417772393264151</v>
          </cell>
          <cell r="AS48">
            <v>7.8941260157469388</v>
          </cell>
          <cell r="AT48">
            <v>19.303482388999999</v>
          </cell>
          <cell r="AU48">
            <v>200.14713249499999</v>
          </cell>
          <cell r="AV48">
            <v>55.429596715999999</v>
          </cell>
          <cell r="AW48">
            <v>746.98547068899995</v>
          </cell>
          <cell r="AX48">
            <v>81.238208626000002</v>
          </cell>
          <cell r="AY48">
            <v>682.53323432699995</v>
          </cell>
          <cell r="AZ48">
            <v>84.556691330000007</v>
          </cell>
          <cell r="BA48">
            <v>817.48696094500008</v>
          </cell>
          <cell r="BB48">
            <v>30.221956905999999</v>
          </cell>
          <cell r="BC48">
            <v>355.95213496899999</v>
          </cell>
          <cell r="BD48">
            <v>34.774423973999994</v>
          </cell>
          <cell r="BE48">
            <v>477.26800092100001</v>
          </cell>
          <cell r="BF48">
            <v>22.996735037626458</v>
          </cell>
          <cell r="BG48">
            <v>19.103600548268084</v>
          </cell>
          <cell r="BH48">
            <v>20.904588160740609</v>
          </cell>
          <cell r="BI48">
            <v>14.155612176432911</v>
          </cell>
          <cell r="BJ48">
            <v>85.382766814999997</v>
          </cell>
          <cell r="BK48">
            <v>321.53001687599999</v>
          </cell>
          <cell r="BL48">
            <v>14.517799999999999</v>
          </cell>
          <cell r="BM48">
            <v>908.22726963100001</v>
          </cell>
          <cell r="BN48">
            <v>12.702845405451006</v>
          </cell>
          <cell r="BO48">
            <v>8.3803184823116297</v>
          </cell>
          <cell r="BP48">
            <v>11.841002835997863</v>
          </cell>
          <cell r="BQ48">
            <v>7.0413045018534923</v>
          </cell>
          <cell r="BR48">
            <v>6.6731025460691358</v>
          </cell>
          <cell r="BS48">
            <v>4.5754218289572846</v>
          </cell>
          <cell r="BT48">
            <v>43.894530481000004</v>
          </cell>
          <cell r="BU48">
            <v>915.25535973499996</v>
          </cell>
          <cell r="BV48">
            <v>13.304675409</v>
          </cell>
          <cell r="BW48">
            <v>904.143280688</v>
          </cell>
          <cell r="BX48">
            <v>54.670550000000006</v>
          </cell>
          <cell r="BY48">
            <v>749.31171679099998</v>
          </cell>
          <cell r="BZ48">
            <v>4.7963594777318281</v>
          </cell>
          <cell r="CA48">
            <v>4.5174703178936948</v>
          </cell>
          <cell r="CB48">
            <v>5.8785528852532787</v>
          </cell>
          <cell r="CC48">
            <v>4.9820371844364129</v>
          </cell>
          <cell r="CD48">
            <v>3.9092322512595148</v>
          </cell>
          <cell r="CE48">
            <v>3.6407485109742814</v>
          </cell>
          <cell r="CF48">
            <v>5.1731870377483249</v>
          </cell>
          <cell r="CG48">
            <v>3.9124583817874408</v>
          </cell>
          <cell r="CH48">
            <v>176.21477819499998</v>
          </cell>
          <cell r="CI48">
            <v>1114.1272880629999</v>
          </cell>
          <cell r="CJ48">
            <v>135.13241387600002</v>
          </cell>
          <cell r="CK48">
            <v>620.53649365499996</v>
          </cell>
          <cell r="CL48">
            <v>666.04297423799994</v>
          </cell>
          <cell r="CM48">
            <v>1926.0879767640001</v>
          </cell>
          <cell r="CN48">
            <v>278.878311177</v>
          </cell>
          <cell r="CO48">
            <v>1925.760613468</v>
          </cell>
          <cell r="CP48">
            <v>552.28145665800002</v>
          </cell>
          <cell r="CQ48">
            <v>7414.1484997730004</v>
          </cell>
          <cell r="CR48">
            <v>102.052164202</v>
          </cell>
          <cell r="CS48">
            <v>1506.1762434030002</v>
          </cell>
          <cell r="CT48">
            <v>113.21004770500001</v>
          </cell>
          <cell r="CU48">
            <v>1295.4119718439999</v>
          </cell>
          <cell r="CV48">
            <v>156.64879207799999</v>
          </cell>
          <cell r="CW48">
            <v>3079.3837194920002</v>
          </cell>
          <cell r="CX48">
            <v>3866.9814482729998</v>
          </cell>
          <cell r="CY48">
            <v>21091.427412669</v>
          </cell>
        </row>
        <row r="49">
          <cell r="A49">
            <v>44896</v>
          </cell>
          <cell r="B49">
            <v>93.647036999999997</v>
          </cell>
          <cell r="C49">
            <v>78.221796999999995</v>
          </cell>
          <cell r="E49">
            <v>20424</v>
          </cell>
          <cell r="F49">
            <v>253119</v>
          </cell>
          <cell r="Z49">
            <v>1.9378401674189696</v>
          </cell>
          <cell r="AA49">
            <v>1.7075648701996196</v>
          </cell>
          <cell r="AB49">
            <v>1.8983823538756326</v>
          </cell>
          <cell r="AC49">
            <v>1.4165338157496055</v>
          </cell>
          <cell r="AD49">
            <v>3216.095781603</v>
          </cell>
          <cell r="AE49">
            <v>5649.3120009580007</v>
          </cell>
          <cell r="AF49">
            <v>1540.3383935249999</v>
          </cell>
          <cell r="AG49">
            <v>17273.639663899998</v>
          </cell>
          <cell r="AH49">
            <v>21.951217849572561</v>
          </cell>
          <cell r="AI49">
            <v>17.45068395742144</v>
          </cell>
          <cell r="AJ49">
            <v>24.38442094766431</v>
          </cell>
          <cell r="AK49">
            <v>19.777577529911628</v>
          </cell>
          <cell r="AL49">
            <v>25.622280732546624</v>
          </cell>
          <cell r="AM49">
            <v>19.71206395878464</v>
          </cell>
          <cell r="AN49">
            <v>16.104433553583178</v>
          </cell>
          <cell r="AO49">
            <v>10.355152685055531</v>
          </cell>
          <cell r="AP49">
            <v>36.042183783033877</v>
          </cell>
          <cell r="AQ49">
            <v>23.071369583756564</v>
          </cell>
          <cell r="AR49">
            <v>9.7999103038569846</v>
          </cell>
          <cell r="AS49">
            <v>7.5361120753450583</v>
          </cell>
          <cell r="AT49">
            <v>24.455633373000001</v>
          </cell>
          <cell r="AU49">
            <v>262.07166708300002</v>
          </cell>
          <cell r="AV49">
            <v>121.388544364</v>
          </cell>
          <cell r="AW49">
            <v>1582.505942305</v>
          </cell>
          <cell r="AX49">
            <v>80.785954035999993</v>
          </cell>
          <cell r="AY49">
            <v>935.00325774999999</v>
          </cell>
          <cell r="AZ49">
            <v>93.970610500999996</v>
          </cell>
          <cell r="BA49">
            <v>920.08286064599997</v>
          </cell>
          <cell r="BB49">
            <v>39.884452625999998</v>
          </cell>
          <cell r="BC49">
            <v>454.75271503199997</v>
          </cell>
          <cell r="BD49">
            <v>34.135376362000002</v>
          </cell>
          <cell r="BE49">
            <v>487.63232245</v>
          </cell>
          <cell r="BF49">
            <v>23.064385596349364</v>
          </cell>
          <cell r="BG49">
            <v>18.465684975522411</v>
          </cell>
          <cell r="BH49">
            <v>20.167620354032191</v>
          </cell>
          <cell r="BI49">
            <v>13.873710322603724</v>
          </cell>
          <cell r="BJ49">
            <v>122.257930039</v>
          </cell>
          <cell r="BK49">
            <v>491.151353615</v>
          </cell>
          <cell r="BL49">
            <v>32.99474</v>
          </cell>
          <cell r="BM49">
            <v>1654.3424209519999</v>
          </cell>
          <cell r="BN49">
            <v>12.22163522587166</v>
          </cell>
          <cell r="BO49">
            <v>7.8165339931073827</v>
          </cell>
          <cell r="BP49">
            <v>11.496902920564509</v>
          </cell>
          <cell r="BQ49">
            <v>6.9963913073925417</v>
          </cell>
          <cell r="BR49">
            <v>6.4571298323182154</v>
          </cell>
          <cell r="BS49">
            <v>4.4312388968445999</v>
          </cell>
          <cell r="BT49">
            <v>67.846662582000008</v>
          </cell>
          <cell r="BU49">
            <v>1777.5827495220001</v>
          </cell>
          <cell r="BV49">
            <v>18.283733006999999</v>
          </cell>
          <cell r="BW49">
            <v>1262.6402702140001</v>
          </cell>
          <cell r="BX49">
            <v>73.886380000000003</v>
          </cell>
          <cell r="BY49">
            <v>958.05708415000004</v>
          </cell>
          <cell r="BZ49">
            <v>4.550094209502868</v>
          </cell>
          <cell r="CA49">
            <v>4.4047064473439912</v>
          </cell>
          <cell r="CB49">
            <v>5.8206296493071843</v>
          </cell>
          <cell r="CC49">
            <v>4.8115235923399764</v>
          </cell>
          <cell r="CD49">
            <v>3.7763425226157983</v>
          </cell>
          <cell r="CE49">
            <v>3.5099729851009775</v>
          </cell>
          <cell r="CF49">
            <v>5.1295124952382531</v>
          </cell>
          <cell r="CG49">
            <v>3.8335685111250037</v>
          </cell>
          <cell r="CH49">
            <v>168.05540649399998</v>
          </cell>
          <cell r="CI49">
            <v>1213.118968151</v>
          </cell>
          <cell r="CJ49">
            <v>140.10886163699999</v>
          </cell>
          <cell r="CK49">
            <v>702.239080059</v>
          </cell>
          <cell r="CL49">
            <v>749.43552744299996</v>
          </cell>
          <cell r="CM49">
            <v>2211.7541061840002</v>
          </cell>
          <cell r="CN49">
            <v>293.93009620399999</v>
          </cell>
          <cell r="CO49">
            <v>2285.567525384</v>
          </cell>
          <cell r="CP49">
            <v>709.671805812</v>
          </cell>
          <cell r="CQ49">
            <v>10502.024088807</v>
          </cell>
          <cell r="CR49">
            <v>138.841800847</v>
          </cell>
          <cell r="CS49">
            <v>1709.6082087379998</v>
          </cell>
          <cell r="CT49">
            <v>173.22288792400002</v>
          </cell>
          <cell r="CU49">
            <v>2244.167208074</v>
          </cell>
          <cell r="CV49">
            <v>223.355979099</v>
          </cell>
          <cell r="CW49">
            <v>4791.3077306519999</v>
          </cell>
          <cell r="CX49">
            <v>4872.0978630130003</v>
          </cell>
          <cell r="CY49">
            <v>25253.826909556003</v>
          </cell>
        </row>
        <row r="50">
          <cell r="A50">
            <v>44866</v>
          </cell>
          <cell r="B50">
            <v>93.407960000000003</v>
          </cell>
          <cell r="C50">
            <v>77.699663000000001</v>
          </cell>
          <cell r="E50">
            <v>20875</v>
          </cell>
          <cell r="F50">
            <v>240938</v>
          </cell>
          <cell r="Z50">
            <v>1.9463536548059606</v>
          </cell>
          <cell r="AA50">
            <v>1.710712423840093</v>
          </cell>
          <cell r="AB50">
            <v>1.9290673698284122</v>
          </cell>
          <cell r="AC50">
            <v>1.40598817535672</v>
          </cell>
          <cell r="AD50">
            <v>2624.5161245140002</v>
          </cell>
          <cell r="AE50">
            <v>4456.6943198809995</v>
          </cell>
          <cell r="AF50">
            <v>1166.5955114849999</v>
          </cell>
          <cell r="AG50">
            <v>14382.054859491</v>
          </cell>
          <cell r="AH50">
            <v>23.40240968741778</v>
          </cell>
          <cell r="AI50">
            <v>18.363663906974153</v>
          </cell>
          <cell r="AJ50">
            <v>25.289581145496228</v>
          </cell>
          <cell r="AK50">
            <v>18.805070307561813</v>
          </cell>
          <cell r="AL50">
            <v>25.904809128179068</v>
          </cell>
          <cell r="AM50">
            <v>19.994492392540302</v>
          </cell>
          <cell r="AN50">
            <v>16.163290405065357</v>
          </cell>
          <cell r="AO50">
            <v>10.27561188489439</v>
          </cell>
          <cell r="AP50">
            <v>33.567642811362695</v>
          </cell>
          <cell r="AQ50">
            <v>22.434864633213646</v>
          </cell>
          <cell r="AR50">
            <v>9.727919505913718</v>
          </cell>
          <cell r="AS50">
            <v>7.6783194476793497</v>
          </cell>
          <cell r="AT50">
            <v>19.537656648999999</v>
          </cell>
          <cell r="AU50">
            <v>187.682888002</v>
          </cell>
          <cell r="AV50">
            <v>63.794141328999999</v>
          </cell>
          <cell r="AW50">
            <v>1051.0104047999998</v>
          </cell>
          <cell r="AX50">
            <v>65.978776482000001</v>
          </cell>
          <cell r="AY50">
            <v>687.75413184699994</v>
          </cell>
          <cell r="AZ50">
            <v>73.609555087999993</v>
          </cell>
          <cell r="BA50">
            <v>760.78101823999998</v>
          </cell>
          <cell r="BB50">
            <v>36.997697383999999</v>
          </cell>
          <cell r="BC50">
            <v>368.31083585799996</v>
          </cell>
          <cell r="BD50">
            <v>28.371178077</v>
          </cell>
          <cell r="BE50">
            <v>427.361267516</v>
          </cell>
          <cell r="BF50">
            <v>22.351781479082895</v>
          </cell>
          <cell r="BG50">
            <v>18.427307026256674</v>
          </cell>
          <cell r="BH50">
            <v>20.360064170400143</v>
          </cell>
          <cell r="BI50">
            <v>13.511281504550423</v>
          </cell>
          <cell r="BJ50">
            <v>100.926815154</v>
          </cell>
          <cell r="BK50">
            <v>348.64944951200005</v>
          </cell>
          <cell r="BL50">
            <v>18.844375557999999</v>
          </cell>
          <cell r="BM50">
            <v>1139.6884493140001</v>
          </cell>
          <cell r="BN50">
            <v>12.540194929934168</v>
          </cell>
          <cell r="BO50">
            <v>7.9586799639776871</v>
          </cell>
          <cell r="BP50">
            <v>11.549770512528896</v>
          </cell>
          <cell r="BQ50">
            <v>6.6665141529146537</v>
          </cell>
          <cell r="BR50">
            <v>6.4863568506510054</v>
          </cell>
          <cell r="BS50">
            <v>4.374537008016298</v>
          </cell>
          <cell r="BT50">
            <v>41.749185289000003</v>
          </cell>
          <cell r="BU50">
            <v>1099.036588363</v>
          </cell>
          <cell r="BV50">
            <v>13.978385768000001</v>
          </cell>
          <cell r="BW50">
            <v>1035.7730690849999</v>
          </cell>
          <cell r="BX50">
            <v>59.661340771000006</v>
          </cell>
          <cell r="BY50">
            <v>786.626998297</v>
          </cell>
          <cell r="BZ50">
            <v>4.5368913179821178</v>
          </cell>
          <cell r="CA50">
            <v>4.4273744010551699</v>
          </cell>
          <cell r="CB50">
            <v>5.6971301538445189</v>
          </cell>
          <cell r="CC50">
            <v>4.9078442922003225</v>
          </cell>
          <cell r="CD50">
            <v>3.7843536581167574</v>
          </cell>
          <cell r="CE50">
            <v>3.5407606399207641</v>
          </cell>
          <cell r="CF50">
            <v>5.0897908859577559</v>
          </cell>
          <cell r="CG50">
            <v>3.7934106777397267</v>
          </cell>
          <cell r="CH50">
            <v>153.47026416200001</v>
          </cell>
          <cell r="CI50">
            <v>1072.2282085019999</v>
          </cell>
          <cell r="CJ50">
            <v>126.812610392</v>
          </cell>
          <cell r="CK50">
            <v>595.44234200099993</v>
          </cell>
          <cell r="CL50">
            <v>659.82330873499996</v>
          </cell>
          <cell r="CM50">
            <v>1897.812464865</v>
          </cell>
          <cell r="CN50">
            <v>287.80422674700003</v>
          </cell>
          <cell r="CO50">
            <v>1984.8334973160001</v>
          </cell>
          <cell r="CP50">
            <v>534.49359822299994</v>
          </cell>
          <cell r="CQ50">
            <v>8002.9039632390004</v>
          </cell>
          <cell r="CR50">
            <v>115.387118152</v>
          </cell>
          <cell r="CS50">
            <v>1492.645442987</v>
          </cell>
          <cell r="CT50">
            <v>133.33857960200001</v>
          </cell>
          <cell r="CU50">
            <v>1558.666538723</v>
          </cell>
          <cell r="CV50">
            <v>158.69497482</v>
          </cell>
          <cell r="CW50">
            <v>3447.3886137039999</v>
          </cell>
          <cell r="CX50">
            <v>3954.9124819009999</v>
          </cell>
          <cell r="CY50">
            <v>20729.185073231998</v>
          </cell>
        </row>
        <row r="51">
          <cell r="A51">
            <v>44835</v>
          </cell>
          <cell r="B51">
            <v>96.777077000000006</v>
          </cell>
          <cell r="C51">
            <v>79.555755000000005</v>
          </cell>
          <cell r="E51">
            <v>20402</v>
          </cell>
          <cell r="F51">
            <v>253890</v>
          </cell>
          <cell r="Z51">
            <v>1.9398602098958786</v>
          </cell>
          <cell r="AA51">
            <v>1.7227600935292338</v>
          </cell>
          <cell r="AB51">
            <v>1.8750732161584485</v>
          </cell>
          <cell r="AC51">
            <v>1.4316342243759739</v>
          </cell>
          <cell r="AD51">
            <v>2364.5366661540002</v>
          </cell>
          <cell r="AE51">
            <v>4063.7163678700003</v>
          </cell>
          <cell r="AF51">
            <v>1175.1649304380001</v>
          </cell>
          <cell r="AG51">
            <v>12998.602924651001</v>
          </cell>
          <cell r="AH51">
            <v>21.639217765631372</v>
          </cell>
          <cell r="AI51">
            <v>17.570288062769858</v>
          </cell>
          <cell r="AJ51">
            <v>24.200599332589668</v>
          </cell>
          <cell r="AK51">
            <v>20.659904659261862</v>
          </cell>
          <cell r="AL51">
            <v>26.398966977748938</v>
          </cell>
          <cell r="AM51">
            <v>18.987482093874185</v>
          </cell>
          <cell r="AN51">
            <v>16.442684717846916</v>
          </cell>
          <cell r="AO51">
            <v>10.129353106172783</v>
          </cell>
          <cell r="AP51">
            <v>34.891702802343296</v>
          </cell>
          <cell r="AQ51">
            <v>22.251242828730476</v>
          </cell>
          <cell r="AR51">
            <v>9.8136831593200533</v>
          </cell>
          <cell r="AS51">
            <v>7.4757636511121603</v>
          </cell>
          <cell r="AT51">
            <v>17.865963450999999</v>
          </cell>
          <cell r="AU51">
            <v>200.392585333</v>
          </cell>
          <cell r="AV51">
            <v>83.500490150000005</v>
          </cell>
          <cell r="AW51">
            <v>882.83054359799996</v>
          </cell>
          <cell r="AX51">
            <v>62.498969924000001</v>
          </cell>
          <cell r="AY51">
            <v>728.22160674299994</v>
          </cell>
          <cell r="AZ51">
            <v>70.629089867999994</v>
          </cell>
          <cell r="BA51">
            <v>786.15717958999994</v>
          </cell>
          <cell r="BB51">
            <v>29.38893818</v>
          </cell>
          <cell r="BC51">
            <v>351.943116557</v>
          </cell>
          <cell r="BD51">
            <v>25.295434270999998</v>
          </cell>
          <cell r="BE51">
            <v>421.72845059299999</v>
          </cell>
          <cell r="BF51">
            <v>22.521865200142411</v>
          </cell>
          <cell r="BG51">
            <v>18.442240453516959</v>
          </cell>
          <cell r="BH51">
            <v>20.512573256886377</v>
          </cell>
          <cell r="BI51">
            <v>13.705888011374137</v>
          </cell>
          <cell r="BJ51">
            <v>85.311515232000005</v>
          </cell>
          <cell r="BK51">
            <v>333.55120731700003</v>
          </cell>
          <cell r="BL51">
            <v>15.11462</v>
          </cell>
          <cell r="BM51">
            <v>925.48667290899994</v>
          </cell>
          <cell r="BN51">
            <v>12.478529300939508</v>
          </cell>
          <cell r="BO51">
            <v>8.069371374946078</v>
          </cell>
          <cell r="BP51">
            <v>11.488177777777777</v>
          </cell>
          <cell r="BQ51">
            <v>6.8296367168770926</v>
          </cell>
          <cell r="BR51">
            <v>6.4702268820596798</v>
          </cell>
          <cell r="BS51">
            <v>4.4175193037494145</v>
          </cell>
          <cell r="BT51">
            <v>39.827744760000002</v>
          </cell>
          <cell r="BU51">
            <v>989.95151732800002</v>
          </cell>
          <cell r="BV51">
            <v>12.7125</v>
          </cell>
          <cell r="BW51">
            <v>919.69692061499995</v>
          </cell>
          <cell r="BX51">
            <v>55.435410000000005</v>
          </cell>
          <cell r="BY51">
            <v>730.2501314430001</v>
          </cell>
          <cell r="BZ51">
            <v>4.7492055164000604</v>
          </cell>
          <cell r="CA51">
            <v>4.4346170092293384</v>
          </cell>
          <cell r="CB51">
            <v>5.6499074973384822</v>
          </cell>
          <cell r="CC51">
            <v>4.8590578072960904</v>
          </cell>
          <cell r="CD51">
            <v>3.8139124469098742</v>
          </cell>
          <cell r="CE51">
            <v>3.5053817742331073</v>
          </cell>
          <cell r="CF51">
            <v>5.3103925376235228</v>
          </cell>
          <cell r="CG51">
            <v>3.7530386516754333</v>
          </cell>
          <cell r="CH51">
            <v>147.831709816</v>
          </cell>
          <cell r="CI51">
            <v>1088.8043992389998</v>
          </cell>
          <cell r="CJ51">
            <v>125.54440444699999</v>
          </cell>
          <cell r="CK51">
            <v>572.9656911159999</v>
          </cell>
          <cell r="CL51">
            <v>629.97140412299996</v>
          </cell>
          <cell r="CM51">
            <v>1840.077484035</v>
          </cell>
          <cell r="CN51">
            <v>262.27168177199997</v>
          </cell>
          <cell r="CO51">
            <v>1931.8141477709999</v>
          </cell>
          <cell r="CP51">
            <v>522.73174480699993</v>
          </cell>
          <cell r="CQ51">
            <v>7660.3388870050003</v>
          </cell>
          <cell r="CR51">
            <v>112.773146012</v>
          </cell>
          <cell r="CS51">
            <v>1450.6417236990001</v>
          </cell>
          <cell r="CT51">
            <v>113.414840369</v>
          </cell>
          <cell r="CU51">
            <v>1327.9917910710001</v>
          </cell>
          <cell r="CV51">
            <v>146.77639723800002</v>
          </cell>
          <cell r="CW51">
            <v>3141.9361411750001</v>
          </cell>
          <cell r="CX51">
            <v>3636.193867898</v>
          </cell>
          <cell r="CY51">
            <v>18926.154723926</v>
          </cell>
        </row>
        <row r="52">
          <cell r="A52">
            <v>44805</v>
          </cell>
          <cell r="B52">
            <v>97.369041999999993</v>
          </cell>
          <cell r="C52">
            <v>78.779026000000002</v>
          </cell>
          <cell r="E52">
            <v>18540</v>
          </cell>
          <cell r="F52">
            <v>263318</v>
          </cell>
          <cell r="Z52">
            <v>1.9123588367915132</v>
          </cell>
          <cell r="AA52">
            <v>1.705900992554285</v>
          </cell>
          <cell r="AB52">
            <v>1.8605872901677329</v>
          </cell>
          <cell r="AC52">
            <v>1.4070154293972723</v>
          </cell>
          <cell r="AD52">
            <v>3023.8807052749999</v>
          </cell>
          <cell r="AE52">
            <v>5310.8999230380005</v>
          </cell>
          <cell r="AF52">
            <v>1463.9468020710001</v>
          </cell>
          <cell r="AG52">
            <v>17852.89322129</v>
          </cell>
          <cell r="AH52">
            <v>21.946624526766108</v>
          </cell>
          <cell r="AI52">
            <v>17.800471992387902</v>
          </cell>
          <cell r="AJ52">
            <v>22.607628031452656</v>
          </cell>
          <cell r="AK52">
            <v>19.807087767100583</v>
          </cell>
          <cell r="AL52">
            <v>25.629887797751088</v>
          </cell>
          <cell r="AM52">
            <v>18.878308938493696</v>
          </cell>
          <cell r="AN52">
            <v>15.465019284133811</v>
          </cell>
          <cell r="AO52">
            <v>10.182166628153372</v>
          </cell>
          <cell r="AP52">
            <v>32.445517628992349</v>
          </cell>
          <cell r="AQ52">
            <v>21.787876571005686</v>
          </cell>
          <cell r="AR52">
            <v>9.539216390208999</v>
          </cell>
          <cell r="AS52">
            <v>7.6071942283847562</v>
          </cell>
          <cell r="AT52">
            <v>29.323317100000001</v>
          </cell>
          <cell r="AU52">
            <v>249.34240046500003</v>
          </cell>
          <cell r="AV52">
            <v>59.730306099000003</v>
          </cell>
          <cell r="AW52">
            <v>888.85706812800004</v>
          </cell>
          <cell r="AX52">
            <v>77.923187322000004</v>
          </cell>
          <cell r="AY52">
            <v>905.593188973</v>
          </cell>
          <cell r="AZ52">
            <v>135.730886102</v>
          </cell>
          <cell r="BA52">
            <v>1173.5128226890001</v>
          </cell>
          <cell r="BB52">
            <v>46.153281410000005</v>
          </cell>
          <cell r="BC52">
            <v>479.362261166</v>
          </cell>
          <cell r="BD52">
            <v>36.281743472999999</v>
          </cell>
          <cell r="BE52">
            <v>543.345688258</v>
          </cell>
          <cell r="BF52">
            <v>22.225843957283306</v>
          </cell>
          <cell r="BG52">
            <v>18.471096876539448</v>
          </cell>
          <cell r="BH52">
            <v>19.942184761160693</v>
          </cell>
          <cell r="BI52">
            <v>13.913415310575857</v>
          </cell>
          <cell r="BJ52">
            <v>119.67211590299999</v>
          </cell>
          <cell r="BK52">
            <v>411.70818929800004</v>
          </cell>
          <cell r="BL52">
            <v>19.967400000000001</v>
          </cell>
          <cell r="BM52">
            <v>1068.1591235829999</v>
          </cell>
          <cell r="BN52">
            <v>12.385318667227402</v>
          </cell>
          <cell r="BO52">
            <v>8.0539266008265695</v>
          </cell>
          <cell r="BP52">
            <v>11.164812026459654</v>
          </cell>
          <cell r="BQ52">
            <v>6.7029508988762849</v>
          </cell>
          <cell r="BR52">
            <v>6.2873409495284029</v>
          </cell>
          <cell r="BS52">
            <v>4.3789291936378074</v>
          </cell>
          <cell r="BT52">
            <v>48.825912981000002</v>
          </cell>
          <cell r="BU52">
            <v>1204.4848691259999</v>
          </cell>
          <cell r="BV52">
            <v>16.636650000000003</v>
          </cell>
          <cell r="BW52">
            <v>1190.3326368549999</v>
          </cell>
          <cell r="BX52">
            <v>75.394306393000008</v>
          </cell>
          <cell r="BY52">
            <v>905.47210899499999</v>
          </cell>
          <cell r="BZ52">
            <v>4.4848578045133394</v>
          </cell>
          <cell r="CA52">
            <v>4.489345821690411</v>
          </cell>
          <cell r="CB52">
            <v>5.5061880783539348</v>
          </cell>
          <cell r="CC52">
            <v>4.971175750677518</v>
          </cell>
          <cell r="CD52">
            <v>3.7590866090872592</v>
          </cell>
          <cell r="CE52">
            <v>3.4558307997694837</v>
          </cell>
          <cell r="CF52">
            <v>4.9617191411462001</v>
          </cell>
          <cell r="CG52">
            <v>3.7608296048267009</v>
          </cell>
          <cell r="CH52">
            <v>208.377970538</v>
          </cell>
          <cell r="CI52">
            <v>1401.530116317</v>
          </cell>
          <cell r="CJ52">
            <v>159.38169801500001</v>
          </cell>
          <cell r="CK52">
            <v>648.93337705799991</v>
          </cell>
          <cell r="CL52">
            <v>819.99996254900009</v>
          </cell>
          <cell r="CM52">
            <v>2398.432960482</v>
          </cell>
          <cell r="CN52">
            <v>323.48361726399997</v>
          </cell>
          <cell r="CO52">
            <v>2341.1837145699997</v>
          </cell>
          <cell r="CP52">
            <v>700.04257433199996</v>
          </cell>
          <cell r="CQ52">
            <v>9211.0654574260006</v>
          </cell>
          <cell r="CR52">
            <v>164.90357070099998</v>
          </cell>
          <cell r="CS52">
            <v>1788.5582056809999</v>
          </cell>
          <cell r="CT52">
            <v>155.561115903</v>
          </cell>
          <cell r="CU52">
            <v>1570.13748244</v>
          </cell>
          <cell r="CV52">
            <v>188.73936642199999</v>
          </cell>
          <cell r="CW52">
            <v>3921.2147487889997</v>
          </cell>
          <cell r="CX52">
            <v>4665.6449977940001</v>
          </cell>
          <cell r="CY52">
            <v>25732.40517229</v>
          </cell>
        </row>
        <row r="53">
          <cell r="A53">
            <v>44774</v>
          </cell>
          <cell r="B53">
            <v>96.100363999999999</v>
          </cell>
          <cell r="C53">
            <v>78.160884999999993</v>
          </cell>
          <cell r="E53">
            <v>17750</v>
          </cell>
          <cell r="F53">
            <v>235548</v>
          </cell>
          <cell r="Z53">
            <v>1.9449760972391261</v>
          </cell>
          <cell r="AA53">
            <v>1.7188200291402491</v>
          </cell>
          <cell r="AB53">
            <v>1.9112001887879915</v>
          </cell>
          <cell r="AC53">
            <v>1.4090130621065446</v>
          </cell>
          <cell r="AD53">
            <v>2276.485309055</v>
          </cell>
          <cell r="AE53">
            <v>4145.8318382480002</v>
          </cell>
          <cell r="AF53">
            <v>999.87468100600006</v>
          </cell>
          <cell r="AG53">
            <v>12601.897114492</v>
          </cell>
          <cell r="AH53">
            <v>23.089152302008451</v>
          </cell>
          <cell r="AI53">
            <v>17.941915422793599</v>
          </cell>
          <cell r="AJ53">
            <v>24.346398298186681</v>
          </cell>
          <cell r="AK53">
            <v>21.189256376029398</v>
          </cell>
          <cell r="AL53">
            <v>24.541206306880085</v>
          </cell>
          <cell r="AM53">
            <v>18.466706378299044</v>
          </cell>
          <cell r="AN53">
            <v>16.322497770776895</v>
          </cell>
          <cell r="AO53">
            <v>10.577809476890428</v>
          </cell>
          <cell r="AP53">
            <v>33.552949703489688</v>
          </cell>
          <cell r="AQ53">
            <v>23.696176535525659</v>
          </cell>
          <cell r="AR53">
            <v>9.7474205597337242</v>
          </cell>
          <cell r="AS53">
            <v>7.4706808244267071</v>
          </cell>
          <cell r="AT53">
            <v>17.131846005</v>
          </cell>
          <cell r="AU53">
            <v>194.01213759300001</v>
          </cell>
          <cell r="AV53">
            <v>10.515412341999999</v>
          </cell>
          <cell r="AW53">
            <v>226.95761963300001</v>
          </cell>
          <cell r="AX53">
            <v>71.726116371000003</v>
          </cell>
          <cell r="AY53">
            <v>694.802208146</v>
          </cell>
          <cell r="AZ53">
            <v>138.96271957799999</v>
          </cell>
          <cell r="BA53">
            <v>1182.861222234</v>
          </cell>
          <cell r="BB53">
            <v>38.821803344000003</v>
          </cell>
          <cell r="BC53">
            <v>313.90343178400002</v>
          </cell>
          <cell r="BD53">
            <v>27.02051775</v>
          </cell>
          <cell r="BE53">
            <v>492.86740266199996</v>
          </cell>
          <cell r="BF53">
            <v>22.458865024832171</v>
          </cell>
          <cell r="BG53">
            <v>18.027956499408859</v>
          </cell>
          <cell r="BH53">
            <v>19.837515015772293</v>
          </cell>
          <cell r="BI53">
            <v>13.850031346696168</v>
          </cell>
          <cell r="BJ53">
            <v>84.877263442</v>
          </cell>
          <cell r="BK53">
            <v>336.998719876</v>
          </cell>
          <cell r="BL53">
            <v>17.448319999999999</v>
          </cell>
          <cell r="BM53">
            <v>718.21416772200007</v>
          </cell>
          <cell r="BN53">
            <v>12.838689721702428</v>
          </cell>
          <cell r="BO53">
            <v>8.0608447412999382</v>
          </cell>
          <cell r="BP53">
            <v>11.298375900805425</v>
          </cell>
          <cell r="BQ53">
            <v>6.9926126194826095</v>
          </cell>
          <cell r="BR53">
            <v>6.5428870178085212</v>
          </cell>
          <cell r="BS53">
            <v>4.3562058526680785</v>
          </cell>
          <cell r="BT53">
            <v>32.441197537000001</v>
          </cell>
          <cell r="BU53">
            <v>893.70589009399998</v>
          </cell>
          <cell r="BV53">
            <v>11.3232</v>
          </cell>
          <cell r="BW53">
            <v>747.65206597899999</v>
          </cell>
          <cell r="BX53">
            <v>50.11365</v>
          </cell>
          <cell r="BY53">
            <v>683.64291804300001</v>
          </cell>
          <cell r="BZ53">
            <v>4.5256489608277652</v>
          </cell>
          <cell r="CA53">
            <v>4.3740977444047715</v>
          </cell>
          <cell r="CB53">
            <v>5.5794794453923178</v>
          </cell>
          <cell r="CC53">
            <v>4.7783270367079869</v>
          </cell>
          <cell r="CD53">
            <v>3.769513985033206</v>
          </cell>
          <cell r="CE53">
            <v>3.4582836675689381</v>
          </cell>
          <cell r="CF53">
            <v>4.7838418004085561</v>
          </cell>
          <cell r="CG53">
            <v>3.706457043430301</v>
          </cell>
          <cell r="CH53">
            <v>176.32082589499998</v>
          </cell>
          <cell r="CI53">
            <v>1223.3825837020001</v>
          </cell>
          <cell r="CJ53">
            <v>129.48745316099999</v>
          </cell>
          <cell r="CK53">
            <v>568.57662821500003</v>
          </cell>
          <cell r="CL53">
            <v>711.23710000200003</v>
          </cell>
          <cell r="CM53">
            <v>2043.990654042</v>
          </cell>
          <cell r="CN53">
            <v>286.49981230899999</v>
          </cell>
          <cell r="CO53">
            <v>1713.741656835</v>
          </cell>
          <cell r="CP53">
            <v>514.98074998999994</v>
          </cell>
          <cell r="CQ53">
            <v>6770.2470713799994</v>
          </cell>
          <cell r="CR53">
            <v>119.600387066</v>
          </cell>
          <cell r="CS53">
            <v>1492.1551485120001</v>
          </cell>
          <cell r="CT53">
            <v>114.947777806</v>
          </cell>
          <cell r="CU53">
            <v>1132.795158032</v>
          </cell>
          <cell r="CV53">
            <v>131.75140421400002</v>
          </cell>
          <cell r="CW53">
            <v>2804.998074781</v>
          </cell>
          <cell r="CX53">
            <v>3425.2426008480002</v>
          </cell>
          <cell r="CY53">
            <v>18558.356099332002</v>
          </cell>
        </row>
        <row r="54">
          <cell r="A54">
            <v>44743</v>
          </cell>
          <cell r="B54">
            <v>95.501147000000003</v>
          </cell>
          <cell r="C54">
            <v>77.200963000000002</v>
          </cell>
          <cell r="E54">
            <v>17118</v>
          </cell>
          <cell r="F54">
            <v>242369</v>
          </cell>
          <cell r="Z54">
            <v>1.9176401415153368</v>
          </cell>
          <cell r="AA54">
            <v>1.7126959018180927</v>
          </cell>
          <cell r="AB54">
            <v>1.8751511687744917</v>
          </cell>
          <cell r="AC54">
            <v>1.4064023602430933</v>
          </cell>
          <cell r="AD54">
            <v>2088.976688966</v>
          </cell>
          <cell r="AE54">
            <v>3828.8582222119999</v>
          </cell>
          <cell r="AF54">
            <v>977.62806916900001</v>
          </cell>
          <cell r="AG54">
            <v>11577.37773237</v>
          </cell>
          <cell r="AH54">
            <v>22.268558273384542</v>
          </cell>
          <cell r="AI54">
            <v>18.967556225174071</v>
          </cell>
          <cell r="AJ54">
            <v>25.038377021103752</v>
          </cell>
          <cell r="AK54">
            <v>19.423751098322381</v>
          </cell>
          <cell r="AL54">
            <v>24.513747071349087</v>
          </cell>
          <cell r="AM54">
            <v>18.91205254025633</v>
          </cell>
          <cell r="AN54">
            <v>15.357974334653562</v>
          </cell>
          <cell r="AO54">
            <v>10.363283892286477</v>
          </cell>
          <cell r="AP54">
            <v>35.23951370129808</v>
          </cell>
          <cell r="AQ54">
            <v>22.71480231662407</v>
          </cell>
          <cell r="AR54">
            <v>9.7169582483239498</v>
          </cell>
          <cell r="AS54">
            <v>7.684728164280374</v>
          </cell>
          <cell r="AT54">
            <v>13.824008634</v>
          </cell>
          <cell r="AU54">
            <v>192.19361425899999</v>
          </cell>
          <cell r="AV54">
            <v>6.648775326</v>
          </cell>
          <cell r="AW54">
            <v>239.016711402</v>
          </cell>
          <cell r="AX54">
            <v>66.172336448999999</v>
          </cell>
          <cell r="AY54">
            <v>648.16352342800008</v>
          </cell>
          <cell r="AZ54">
            <v>137.38192704400001</v>
          </cell>
          <cell r="BA54">
            <v>1215.403533446</v>
          </cell>
          <cell r="BB54">
            <v>26.176730946999999</v>
          </cell>
          <cell r="BC54">
            <v>304.07315795299996</v>
          </cell>
          <cell r="BD54">
            <v>27.096419714</v>
          </cell>
          <cell r="BE54">
            <v>414.43237733799998</v>
          </cell>
          <cell r="BF54">
            <v>22.558775385040615</v>
          </cell>
          <cell r="BG54">
            <v>18.618507266504523</v>
          </cell>
          <cell r="BH54">
            <v>20.618882807469415</v>
          </cell>
          <cell r="BI54">
            <v>13.874132666405574</v>
          </cell>
          <cell r="BJ54">
            <v>78.129311868000002</v>
          </cell>
          <cell r="BK54">
            <v>287.49069452800001</v>
          </cell>
          <cell r="BL54">
            <v>10.436159999999999</v>
          </cell>
          <cell r="BM54">
            <v>678.62909356</v>
          </cell>
          <cell r="BN54">
            <v>12.678047955640643</v>
          </cell>
          <cell r="BO54">
            <v>7.9330042698047398</v>
          </cell>
          <cell r="BP54">
            <v>10.949404668609265</v>
          </cell>
          <cell r="BQ54">
            <v>6.8197373146468641</v>
          </cell>
          <cell r="BR54">
            <v>6.5643620067409287</v>
          </cell>
          <cell r="BS54">
            <v>4.3413898239569466</v>
          </cell>
          <cell r="BT54">
            <v>32.113804494</v>
          </cell>
          <cell r="BU54">
            <v>852.04830183400009</v>
          </cell>
          <cell r="BV54">
            <v>10.767853752999999</v>
          </cell>
          <cell r="BW54">
            <v>694.99716265500001</v>
          </cell>
          <cell r="BX54">
            <v>48.037889999999997</v>
          </cell>
          <cell r="BY54">
            <v>660.24038767900004</v>
          </cell>
          <cell r="BZ54">
            <v>4.5027421199273387</v>
          </cell>
          <cell r="CA54">
            <v>4.3692544096632018</v>
          </cell>
          <cell r="CB54">
            <v>5.6451246609165437</v>
          </cell>
          <cell r="CC54">
            <v>4.8265275332349402</v>
          </cell>
          <cell r="CD54">
            <v>3.7873932886119293</v>
          </cell>
          <cell r="CE54">
            <v>3.4536295909456491</v>
          </cell>
          <cell r="CF54">
            <v>5.0826573187458726</v>
          </cell>
          <cell r="CG54">
            <v>3.8372065838283418</v>
          </cell>
          <cell r="CH54">
            <v>163.83779262199999</v>
          </cell>
          <cell r="CI54">
            <v>1173.089440102</v>
          </cell>
          <cell r="CJ54">
            <v>115.893998341</v>
          </cell>
          <cell r="CK54">
            <v>556.43677381800001</v>
          </cell>
          <cell r="CL54">
            <v>668.647139283</v>
          </cell>
          <cell r="CM54">
            <v>1931.3412688150001</v>
          </cell>
          <cell r="CN54">
            <v>221.03810421399999</v>
          </cell>
          <cell r="CO54">
            <v>1660.7670964710001</v>
          </cell>
          <cell r="CP54">
            <v>502.94523776400001</v>
          </cell>
          <cell r="CQ54">
            <v>6620.8857151110005</v>
          </cell>
          <cell r="CR54">
            <v>124.047001835</v>
          </cell>
          <cell r="CS54">
            <v>1403.004134578</v>
          </cell>
          <cell r="CT54">
            <v>100.26692186800001</v>
          </cell>
          <cell r="CU54">
            <v>1049.4098266980002</v>
          </cell>
          <cell r="CV54">
            <v>126.262536146</v>
          </cell>
          <cell r="CW54">
            <v>2668.5881723469997</v>
          </cell>
          <cell r="CX54">
            <v>3175.0858587270004</v>
          </cell>
          <cell r="CY54">
            <v>17106.313068828</v>
          </cell>
        </row>
        <row r="55">
          <cell r="A55">
            <v>44713</v>
          </cell>
          <cell r="B55">
            <v>86.265744999999995</v>
          </cell>
          <cell r="C55">
            <v>74.043920999999997</v>
          </cell>
          <cell r="E55">
            <v>19467</v>
          </cell>
          <cell r="F55">
            <v>245730</v>
          </cell>
          <cell r="Z55">
            <v>1.8872794532857478</v>
          </cell>
          <cell r="AA55">
            <v>1.7036922377208836</v>
          </cell>
          <cell r="AB55">
            <v>1.8388920241607771</v>
          </cell>
          <cell r="AC55">
            <v>1.3887310573505993</v>
          </cell>
          <cell r="AD55">
            <v>3038.7409344749999</v>
          </cell>
          <cell r="AE55">
            <v>5227.3807900649999</v>
          </cell>
          <cell r="AF55">
            <v>1382.8079612229999</v>
          </cell>
          <cell r="AG55">
            <v>16098.062303426999</v>
          </cell>
          <cell r="AH55">
            <v>21.668723027354289</v>
          </cell>
          <cell r="AI55">
            <v>16.677363345451308</v>
          </cell>
          <cell r="AJ55">
            <v>20.199717271083507</v>
          </cell>
          <cell r="AK55">
            <v>19.893159697018824</v>
          </cell>
          <cell r="AL55">
            <v>25.63550998652514</v>
          </cell>
          <cell r="AM55">
            <v>18.258783145735723</v>
          </cell>
          <cell r="AN55">
            <v>16.091697874132056</v>
          </cell>
          <cell r="AO55">
            <v>10.438469181382017</v>
          </cell>
          <cell r="AP55">
            <v>35.10052730982558</v>
          </cell>
          <cell r="AQ55">
            <v>22.761918210108711</v>
          </cell>
          <cell r="AR55">
            <v>9.4985126117603436</v>
          </cell>
          <cell r="AS55">
            <v>7.3682385640388892</v>
          </cell>
          <cell r="AT55">
            <v>21.289400701999998</v>
          </cell>
          <cell r="AU55">
            <v>293.87103732100002</v>
          </cell>
          <cell r="AV55">
            <v>10.926798144000001</v>
          </cell>
          <cell r="AW55">
            <v>224.7796807</v>
          </cell>
          <cell r="AX55">
            <v>69.078096485999993</v>
          </cell>
          <cell r="AY55">
            <v>882.89679370900001</v>
          </cell>
          <cell r="AZ55">
            <v>179.75551913300001</v>
          </cell>
          <cell r="BA55">
            <v>1523.91552232</v>
          </cell>
          <cell r="BB55">
            <v>36.684497162</v>
          </cell>
          <cell r="BC55">
            <v>382.22880713199999</v>
          </cell>
          <cell r="BD55">
            <v>37.051493706000002</v>
          </cell>
          <cell r="BE55">
            <v>608.27650069899994</v>
          </cell>
          <cell r="BF55">
            <v>22.021029834193694</v>
          </cell>
          <cell r="BG55">
            <v>18.329107711887204</v>
          </cell>
          <cell r="BH55">
            <v>19.853416150510007</v>
          </cell>
          <cell r="BI55">
            <v>13.395725597030694</v>
          </cell>
          <cell r="BJ55">
            <v>105.644552284</v>
          </cell>
          <cell r="BK55">
            <v>368.87357986799998</v>
          </cell>
          <cell r="BL55">
            <v>17.233139999999999</v>
          </cell>
          <cell r="BM55">
            <v>1013.914153233</v>
          </cell>
          <cell r="BN55">
            <v>12.534125976890634</v>
          </cell>
          <cell r="BO55">
            <v>8.2828810383351374</v>
          </cell>
          <cell r="BP55">
            <v>10.246306834942734</v>
          </cell>
          <cell r="BQ55">
            <v>6.8832723220574472</v>
          </cell>
          <cell r="BR55">
            <v>6.3020661852656419</v>
          </cell>
          <cell r="BS55">
            <v>4.2918272781769637</v>
          </cell>
          <cell r="BT55">
            <v>45.409657765000006</v>
          </cell>
          <cell r="BU55">
            <v>1062.598577625</v>
          </cell>
          <cell r="BV55">
            <v>17.333630709000001</v>
          </cell>
          <cell r="BW55">
            <v>1018.6460726179999</v>
          </cell>
          <cell r="BX55">
            <v>66.523685162999996</v>
          </cell>
          <cell r="BY55">
            <v>895.14744554000004</v>
          </cell>
          <cell r="BZ55">
            <v>4.4319871878031085</v>
          </cell>
          <cell r="CA55">
            <v>4.3596848564244342</v>
          </cell>
          <cell r="CB55">
            <v>5.5324959035753531</v>
          </cell>
          <cell r="CC55">
            <v>4.8905008855522789</v>
          </cell>
          <cell r="CD55">
            <v>3.7005805726206602</v>
          </cell>
          <cell r="CE55">
            <v>3.4503744343378</v>
          </cell>
          <cell r="CF55">
            <v>4.976521730363114</v>
          </cell>
          <cell r="CG55">
            <v>3.7990504305514348</v>
          </cell>
          <cell r="CH55">
            <v>224.02526720100002</v>
          </cell>
          <cell r="CI55">
            <v>1515.5223019280002</v>
          </cell>
          <cell r="CJ55">
            <v>160.620807001</v>
          </cell>
          <cell r="CK55">
            <v>703.92459246600004</v>
          </cell>
          <cell r="CL55">
            <v>921.91535348599996</v>
          </cell>
          <cell r="CM55">
            <v>2541.1154277189999</v>
          </cell>
          <cell r="CN55">
            <v>337.61173594100001</v>
          </cell>
          <cell r="CO55">
            <v>2190.7281738500001</v>
          </cell>
          <cell r="CP55">
            <v>629.10764742499998</v>
          </cell>
          <cell r="CQ55">
            <v>8652.5752858140004</v>
          </cell>
          <cell r="CR55">
            <v>157.84568662699999</v>
          </cell>
          <cell r="CS55">
            <v>1644.0606008069999</v>
          </cell>
          <cell r="CT55">
            <v>138.085052284</v>
          </cell>
          <cell r="CU55">
            <v>1486.713353508</v>
          </cell>
          <cell r="CV55">
            <v>181.8160791</v>
          </cell>
          <cell r="CW55">
            <v>3596.4611642939999</v>
          </cell>
          <cell r="CX55">
            <v>4590.9042922400004</v>
          </cell>
          <cell r="CY55">
            <v>23664.130686345998</v>
          </cell>
        </row>
        <row r="56">
          <cell r="A56">
            <v>44682</v>
          </cell>
          <cell r="B56">
            <v>80.587307999999993</v>
          </cell>
          <cell r="C56">
            <v>71.710097000000005</v>
          </cell>
          <cell r="E56">
            <v>25424</v>
          </cell>
          <cell r="F56">
            <v>287065</v>
          </cell>
          <cell r="Z56">
            <v>1.8815387233059711</v>
          </cell>
          <cell r="AA56">
            <v>1.6983950544291528</v>
          </cell>
          <cell r="AB56">
            <v>1.8548239305202421</v>
          </cell>
          <cell r="AC56">
            <v>1.3707361269957872</v>
          </cell>
          <cell r="AD56">
            <v>2461.2849422270001</v>
          </cell>
          <cell r="AE56">
            <v>4152.5661555500001</v>
          </cell>
          <cell r="AF56">
            <v>1032.3706485929999</v>
          </cell>
          <cell r="AG56">
            <v>13221.029724777</v>
          </cell>
          <cell r="AH56">
            <v>21.684860427708266</v>
          </cell>
          <cell r="AI56">
            <v>18.943107520167715</v>
          </cell>
          <cell r="AJ56">
            <v>20.37437052299261</v>
          </cell>
          <cell r="AK56">
            <v>19.466016225741903</v>
          </cell>
          <cell r="AL56">
            <v>25.235637718758895</v>
          </cell>
          <cell r="AM56">
            <v>19.321146967005035</v>
          </cell>
          <cell r="AN56">
            <v>15.99320978929903</v>
          </cell>
          <cell r="AO56">
            <v>10.479186905451328</v>
          </cell>
          <cell r="AP56">
            <v>36.06254448691223</v>
          </cell>
          <cell r="AQ56">
            <v>21.51714478746328</v>
          </cell>
          <cell r="AR56">
            <v>9.428981849148645</v>
          </cell>
          <cell r="AS56">
            <v>7.5056466118644849</v>
          </cell>
          <cell r="AT56">
            <v>16.988270060999998</v>
          </cell>
          <cell r="AU56">
            <v>192.89887890899999</v>
          </cell>
          <cell r="AV56">
            <v>18.798222946999999</v>
          </cell>
          <cell r="AW56">
            <v>204.21120362600001</v>
          </cell>
          <cell r="AX56">
            <v>57.800880554000003</v>
          </cell>
          <cell r="AY56">
            <v>602.27217446200007</v>
          </cell>
          <cell r="AZ56">
            <v>121.30520116</v>
          </cell>
          <cell r="BA56">
            <v>1174.16748441</v>
          </cell>
          <cell r="BB56">
            <v>27.630317287999997</v>
          </cell>
          <cell r="BC56">
            <v>358.08585137900002</v>
          </cell>
          <cell r="BD56">
            <v>32.589111963000001</v>
          </cell>
          <cell r="BE56">
            <v>465.937995145</v>
          </cell>
          <cell r="BF56">
            <v>21.496057515007813</v>
          </cell>
          <cell r="BG56">
            <v>18.104097592949319</v>
          </cell>
          <cell r="BH56">
            <v>18.673028999040653</v>
          </cell>
          <cell r="BI56">
            <v>13.43207871374692</v>
          </cell>
          <cell r="BJ56">
            <v>101.21857325800001</v>
          </cell>
          <cell r="BK56">
            <v>307.61280187899996</v>
          </cell>
          <cell r="BL56">
            <v>23.228893742</v>
          </cell>
          <cell r="BM56">
            <v>830.77204221</v>
          </cell>
          <cell r="BN56">
            <v>12.53490533398374</v>
          </cell>
          <cell r="BO56">
            <v>7.8133120153961908</v>
          </cell>
          <cell r="BP56">
            <v>10.399703852316305</v>
          </cell>
          <cell r="BQ56">
            <v>6.8186044149121692</v>
          </cell>
          <cell r="BR56">
            <v>6.2748159474889889</v>
          </cell>
          <cell r="BS56">
            <v>4.3224808715434992</v>
          </cell>
          <cell r="BT56">
            <v>38.183526653000001</v>
          </cell>
          <cell r="BU56">
            <v>1050.765451233</v>
          </cell>
          <cell r="BV56">
            <v>14.562742974000001</v>
          </cell>
          <cell r="BW56">
            <v>866.08984767699997</v>
          </cell>
          <cell r="BX56">
            <v>53.907170000000001</v>
          </cell>
          <cell r="BY56">
            <v>720.27632519799999</v>
          </cell>
          <cell r="BZ56">
            <v>4.3002530631500839</v>
          </cell>
          <cell r="CA56">
            <v>4.4337659003744765</v>
          </cell>
          <cell r="CB56">
            <v>5.3339070825205708</v>
          </cell>
          <cell r="CC56">
            <v>4.8005310376388541</v>
          </cell>
          <cell r="CD56">
            <v>3.614954163051689</v>
          </cell>
          <cell r="CE56">
            <v>3.3477471530246805</v>
          </cell>
          <cell r="CF56">
            <v>5.1076136534266396</v>
          </cell>
          <cell r="CG56">
            <v>3.664845352479043</v>
          </cell>
          <cell r="CH56">
            <v>160.08136343299998</v>
          </cell>
          <cell r="CI56">
            <v>1293.0209366429999</v>
          </cell>
          <cell r="CJ56">
            <v>129.95799789399999</v>
          </cell>
          <cell r="CK56">
            <v>590.64219115800006</v>
          </cell>
          <cell r="CL56">
            <v>702.32934741299994</v>
          </cell>
          <cell r="CM56">
            <v>2078.0211644139999</v>
          </cell>
          <cell r="CN56">
            <v>239.61146487400001</v>
          </cell>
          <cell r="CO56">
            <v>1835.563234532</v>
          </cell>
          <cell r="CP56">
            <v>521.783399476</v>
          </cell>
          <cell r="CQ56">
            <v>6826.2857599029994</v>
          </cell>
          <cell r="CR56">
            <v>97.098557258</v>
          </cell>
          <cell r="CS56">
            <v>1573.97714099</v>
          </cell>
          <cell r="CT56">
            <v>136.79984700099999</v>
          </cell>
          <cell r="CU56">
            <v>1224.0082317389999</v>
          </cell>
          <cell r="CV56">
            <v>155.971060303</v>
          </cell>
          <cell r="CW56">
            <v>3138.6264273789998</v>
          </cell>
          <cell r="CX56">
            <v>3621.8637509760001</v>
          </cell>
          <cell r="CY56">
            <v>19281.034684935999</v>
          </cell>
        </row>
        <row r="57">
          <cell r="A57">
            <v>44652</v>
          </cell>
          <cell r="B57">
            <v>80.519869</v>
          </cell>
          <cell r="C57">
            <v>69.409678999999997</v>
          </cell>
          <cell r="E57">
            <v>22803</v>
          </cell>
          <cell r="F57">
            <v>283597</v>
          </cell>
          <cell r="Z57">
            <v>1.8640590415147105</v>
          </cell>
          <cell r="AA57">
            <v>1.6682944385729874</v>
          </cell>
          <cell r="AB57">
            <v>1.8173639760758535</v>
          </cell>
          <cell r="AC57">
            <v>1.3229300888976905</v>
          </cell>
          <cell r="AD57">
            <v>2483.2335367969999</v>
          </cell>
          <cell r="AE57">
            <v>4252.5535245160008</v>
          </cell>
          <cell r="AF57">
            <v>1106.294806609</v>
          </cell>
          <cell r="AG57">
            <v>14575.780863530001</v>
          </cell>
          <cell r="AH57">
            <v>20.822593935583669</v>
          </cell>
          <cell r="AI57">
            <v>17.198729137291863</v>
          </cell>
          <cell r="AJ57">
            <v>24.519374736126785</v>
          </cell>
          <cell r="AK57">
            <v>19.768260722190711</v>
          </cell>
          <cell r="AL57">
            <v>24.612984667171489</v>
          </cell>
          <cell r="AM57">
            <v>18.534123174589169</v>
          </cell>
          <cell r="AN57">
            <v>16.02826423196592</v>
          </cell>
          <cell r="AO57">
            <v>9.9746359796502446</v>
          </cell>
          <cell r="AP57">
            <v>33.840724824237896</v>
          </cell>
          <cell r="AQ57">
            <v>21.176875582173665</v>
          </cell>
          <cell r="AR57">
            <v>9.4234763565233095</v>
          </cell>
          <cell r="AS57">
            <v>7.2006646109456263</v>
          </cell>
          <cell r="AT57">
            <v>19.446713201999998</v>
          </cell>
          <cell r="AU57">
            <v>210.88852122600002</v>
          </cell>
          <cell r="AV57">
            <v>12.318925065</v>
          </cell>
          <cell r="AW57">
            <v>289.577507561</v>
          </cell>
          <cell r="AX57">
            <v>57.854636231999997</v>
          </cell>
          <cell r="AY57">
            <v>704.749769593</v>
          </cell>
          <cell r="AZ57">
            <v>105.01001218</v>
          </cell>
          <cell r="BA57">
            <v>968.41070241599994</v>
          </cell>
          <cell r="BB57">
            <v>34.758067574000002</v>
          </cell>
          <cell r="BC57">
            <v>384.37064684399996</v>
          </cell>
          <cell r="BD57">
            <v>28.341693684000003</v>
          </cell>
          <cell r="BE57">
            <v>451.14212664299998</v>
          </cell>
          <cell r="BF57">
            <v>21.82676908941659</v>
          </cell>
          <cell r="BG57">
            <v>17.554255488934423</v>
          </cell>
          <cell r="BH57">
            <v>19.659353880626732</v>
          </cell>
          <cell r="BI57">
            <v>13.090876536150187</v>
          </cell>
          <cell r="BJ57">
            <v>91.930667946999989</v>
          </cell>
          <cell r="BK57">
            <v>349.71762066199994</v>
          </cell>
          <cell r="BL57">
            <v>16.673080000000002</v>
          </cell>
          <cell r="BM57">
            <v>907.064664236</v>
          </cell>
          <cell r="BN57">
            <v>12.608162017474399</v>
          </cell>
          <cell r="BO57">
            <v>8.0348528937600783</v>
          </cell>
          <cell r="BP57">
            <v>9.9219579854139983</v>
          </cell>
          <cell r="BQ57">
            <v>6.9075771211376136</v>
          </cell>
          <cell r="BR57">
            <v>6.2799040473908461</v>
          </cell>
          <cell r="BS57">
            <v>4.1595711390737202</v>
          </cell>
          <cell r="BT57">
            <v>41.605207642000003</v>
          </cell>
          <cell r="BU57">
            <v>1043.731923995</v>
          </cell>
          <cell r="BV57">
            <v>17.108524262</v>
          </cell>
          <cell r="BW57">
            <v>903.61299572100006</v>
          </cell>
          <cell r="BX57">
            <v>53.701509999999999</v>
          </cell>
          <cell r="BY57">
            <v>756.16045559000008</v>
          </cell>
          <cell r="BZ57">
            <v>4.4677140042559218</v>
          </cell>
          <cell r="CA57">
            <v>4.3755856014835093</v>
          </cell>
          <cell r="CB57">
            <v>5.4132641715482013</v>
          </cell>
          <cell r="CC57">
            <v>4.8342831187138042</v>
          </cell>
          <cell r="CD57">
            <v>3.4883595635392197</v>
          </cell>
          <cell r="CE57">
            <v>3.3200228338960485</v>
          </cell>
          <cell r="CF57">
            <v>4.9923757690896631</v>
          </cell>
          <cell r="CG57">
            <v>3.6069723695539353</v>
          </cell>
          <cell r="CH57">
            <v>159.63369116300001</v>
          </cell>
          <cell r="CI57">
            <v>1165.3300996369999</v>
          </cell>
          <cell r="CJ57">
            <v>129.387134957</v>
          </cell>
          <cell r="CK57">
            <v>562.81332287399994</v>
          </cell>
          <cell r="CL57">
            <v>687.27851717199997</v>
          </cell>
          <cell r="CM57">
            <v>1949.3331434019999</v>
          </cell>
          <cell r="CN57">
            <v>240.70318128900001</v>
          </cell>
          <cell r="CO57">
            <v>1784.1498276549999</v>
          </cell>
          <cell r="CP57">
            <v>480.72868392500004</v>
          </cell>
          <cell r="CQ57">
            <v>6932.4946246870004</v>
          </cell>
          <cell r="CR57">
            <v>113.022860978</v>
          </cell>
          <cell r="CS57">
            <v>1378.7355399529999</v>
          </cell>
          <cell r="CT57">
            <v>121.641633591</v>
          </cell>
          <cell r="CU57">
            <v>1341.948708417</v>
          </cell>
          <cell r="CV57">
            <v>159.33544361899999</v>
          </cell>
          <cell r="CW57">
            <v>3239.1914476839997</v>
          </cell>
          <cell r="CX57">
            <v>3720.181429703</v>
          </cell>
          <cell r="CY57">
            <v>20800.356693597998</v>
          </cell>
        </row>
        <row r="58">
          <cell r="A58">
            <v>44621</v>
          </cell>
          <cell r="B58">
            <v>80.623169000000004</v>
          </cell>
          <cell r="C58">
            <v>68.161597999999998</v>
          </cell>
          <cell r="E58">
            <v>23796</v>
          </cell>
          <cell r="F58">
            <v>271604</v>
          </cell>
          <cell r="Z58">
            <v>1.8652682947270363</v>
          </cell>
          <cell r="AA58">
            <v>1.651496949455959</v>
          </cell>
          <cell r="AB58">
            <v>1.7791154550525128</v>
          </cell>
          <cell r="AC58">
            <v>1.3245441566657079</v>
          </cell>
          <cell r="AD58">
            <v>3399.6292612419998</v>
          </cell>
          <cell r="AE58">
            <v>5608.1549060530006</v>
          </cell>
          <cell r="AF58">
            <v>1531.5329962239998</v>
          </cell>
          <cell r="AG58">
            <v>18541.597290329002</v>
          </cell>
          <cell r="AH58">
            <v>21.592311802038466</v>
          </cell>
          <cell r="AI58">
            <v>16.634543116254232</v>
          </cell>
          <cell r="AJ58">
            <v>21.611231722669338</v>
          </cell>
          <cell r="AK58">
            <v>19.026859447792429</v>
          </cell>
          <cell r="AL58">
            <v>24.647778898855499</v>
          </cell>
          <cell r="AM58">
            <v>18.562327196490241</v>
          </cell>
          <cell r="AN58">
            <v>15.86336541107541</v>
          </cell>
          <cell r="AO58">
            <v>9.7763765917141097</v>
          </cell>
          <cell r="AP58">
            <v>33.260261803779692</v>
          </cell>
          <cell r="AQ58">
            <v>21.529474634940058</v>
          </cell>
          <cell r="AR58">
            <v>9.5420365465577639</v>
          </cell>
          <cell r="AS58">
            <v>7.1732367794289695</v>
          </cell>
          <cell r="AT58">
            <v>22.080081945000003</v>
          </cell>
          <cell r="AU58">
            <v>294.49717221599997</v>
          </cell>
          <cell r="AV58">
            <v>36.640953068000002</v>
          </cell>
          <cell r="AW58">
            <v>588.87421011900005</v>
          </cell>
          <cell r="AX58">
            <v>81.04373798799999</v>
          </cell>
          <cell r="AY58">
            <v>902.66352537299997</v>
          </cell>
          <cell r="AZ58">
            <v>112.39428234</v>
          </cell>
          <cell r="BA58">
            <v>1186.8362501419999</v>
          </cell>
          <cell r="BB58">
            <v>46.459710834999996</v>
          </cell>
          <cell r="BC58">
            <v>479.43135450999995</v>
          </cell>
          <cell r="BD58">
            <v>35.064912004</v>
          </cell>
          <cell r="BE58">
            <v>593.09713460199998</v>
          </cell>
          <cell r="BF58">
            <v>21.703886908215722</v>
          </cell>
          <cell r="BG58">
            <v>17.814910769419868</v>
          </cell>
          <cell r="BH58">
            <v>18.674124410255892</v>
          </cell>
          <cell r="BI58">
            <v>12.851024523578213</v>
          </cell>
          <cell r="BJ58">
            <v>118.54600117299999</v>
          </cell>
          <cell r="BK58">
            <v>408.36316004500003</v>
          </cell>
          <cell r="BL58">
            <v>27.668779999999998</v>
          </cell>
          <cell r="BM58">
            <v>1224.1905678600001</v>
          </cell>
          <cell r="BN58">
            <v>12.515062907496441</v>
          </cell>
          <cell r="BO58">
            <v>7.5791836877633605</v>
          </cell>
          <cell r="BP58">
            <v>10.556966957817499</v>
          </cell>
          <cell r="BQ58">
            <v>6.6740030756750199</v>
          </cell>
          <cell r="BR58">
            <v>6.1990989489121997</v>
          </cell>
          <cell r="BS58">
            <v>4.1376917981614643</v>
          </cell>
          <cell r="BT58">
            <v>46.992965579</v>
          </cell>
          <cell r="BU58">
            <v>1362.675572865</v>
          </cell>
          <cell r="BV58">
            <v>20.265314223000001</v>
          </cell>
          <cell r="BW58">
            <v>1141.375243274</v>
          </cell>
          <cell r="BX58">
            <v>73.279864920000009</v>
          </cell>
          <cell r="BY58">
            <v>1003.778147976</v>
          </cell>
          <cell r="BZ58">
            <v>4.4252321627292437</v>
          </cell>
          <cell r="CA58">
            <v>4.2982349314765438</v>
          </cell>
          <cell r="CB58">
            <v>5.484975288601448</v>
          </cell>
          <cell r="CC58">
            <v>4.800889585693553</v>
          </cell>
          <cell r="CD58">
            <v>3.6265613939764068</v>
          </cell>
          <cell r="CE58">
            <v>3.3748346959980453</v>
          </cell>
          <cell r="CF58">
            <v>5.0733021191443548</v>
          </cell>
          <cell r="CG58">
            <v>3.6244865136897073</v>
          </cell>
          <cell r="CH58">
            <v>218.52710700099999</v>
          </cell>
          <cell r="CI58">
            <v>1580.107222715</v>
          </cell>
          <cell r="CJ58">
            <v>182.76589710500002</v>
          </cell>
          <cell r="CK58">
            <v>805.78833629500002</v>
          </cell>
          <cell r="CL58">
            <v>874.21838338099997</v>
          </cell>
          <cell r="CM58">
            <v>2543.5126548850003</v>
          </cell>
          <cell r="CN58">
            <v>370.70665592199998</v>
          </cell>
          <cell r="CO58">
            <v>2463.9412215369998</v>
          </cell>
          <cell r="CP58">
            <v>620.24495647599997</v>
          </cell>
          <cell r="CQ58">
            <v>9314.7782337080007</v>
          </cell>
          <cell r="CR58">
            <v>171.15255888999999</v>
          </cell>
          <cell r="CS58">
            <v>1967.478119095</v>
          </cell>
          <cell r="CT58">
            <v>163.041861173</v>
          </cell>
          <cell r="CU58">
            <v>1736.593866577</v>
          </cell>
          <cell r="CV58">
            <v>195.33279522800001</v>
          </cell>
          <cell r="CW58">
            <v>4158.352113334</v>
          </cell>
          <cell r="CX58">
            <v>5077.0871314650003</v>
          </cell>
          <cell r="CY58">
            <v>26626.522641077001</v>
          </cell>
        </row>
        <row r="59">
          <cell r="A59">
            <v>44593</v>
          </cell>
          <cell r="B59">
            <v>80.105621999999997</v>
          </cell>
          <cell r="C59">
            <v>68.933392999999995</v>
          </cell>
          <cell r="E59">
            <v>20767</v>
          </cell>
          <cell r="F59">
            <v>244269</v>
          </cell>
          <cell r="Z59">
            <v>1.8530911757004473</v>
          </cell>
          <cell r="AA59">
            <v>1.6480526233683113</v>
          </cell>
          <cell r="AB59">
            <v>1.7944127751648975</v>
          </cell>
          <cell r="AC59">
            <v>1.322137002835136</v>
          </cell>
          <cell r="AD59">
            <v>2686.758512594</v>
          </cell>
          <cell r="AE59">
            <v>4668.2296220049993</v>
          </cell>
          <cell r="AF59">
            <v>1216.5632880380001</v>
          </cell>
          <cell r="AG59">
            <v>14579.356618427999</v>
          </cell>
          <cell r="AH59">
            <v>20.517697726723625</v>
          </cell>
          <cell r="AI59">
            <v>16.002988550169142</v>
          </cell>
          <cell r="AJ59">
            <v>23.76372217182405</v>
          </cell>
          <cell r="AK59">
            <v>19.161851741029402</v>
          </cell>
          <cell r="AL59">
            <v>23.897518097332288</v>
          </cell>
          <cell r="AM59">
            <v>18.64135928566856</v>
          </cell>
          <cell r="AN59">
            <v>16.26795230880656</v>
          </cell>
          <cell r="AO59">
            <v>9.4068776091164192</v>
          </cell>
          <cell r="AP59">
            <v>33.019917737426084</v>
          </cell>
          <cell r="AQ59">
            <v>21.744774631160986</v>
          </cell>
          <cell r="AR59">
            <v>9.2921380754288823</v>
          </cell>
          <cell r="AS59">
            <v>7.1726985012950326</v>
          </cell>
          <cell r="AT59">
            <v>23.770939740999999</v>
          </cell>
          <cell r="AU59">
            <v>267.07095642600001</v>
          </cell>
          <cell r="AV59">
            <v>44.166790779999999</v>
          </cell>
          <cell r="AW59">
            <v>672.21430329399993</v>
          </cell>
          <cell r="AX59">
            <v>66.438083308000003</v>
          </cell>
          <cell r="AY59">
            <v>688.57481879700003</v>
          </cell>
          <cell r="AZ59">
            <v>72.732336133999993</v>
          </cell>
          <cell r="BA59">
            <v>830.85761674900004</v>
          </cell>
          <cell r="BB59">
            <v>37.659907445999998</v>
          </cell>
          <cell r="BC59">
            <v>383.834047613</v>
          </cell>
          <cell r="BD59">
            <v>27.473689494999999</v>
          </cell>
          <cell r="BE59">
            <v>455.51616964300001</v>
          </cell>
          <cell r="BF59">
            <v>20.717401741355069</v>
          </cell>
          <cell r="BG59">
            <v>17.895587530224642</v>
          </cell>
          <cell r="BH59">
            <v>18.347594140829592</v>
          </cell>
          <cell r="BI59">
            <v>12.794755731292152</v>
          </cell>
          <cell r="BJ59">
            <v>120.30565362300001</v>
          </cell>
          <cell r="BK59">
            <v>337.96116570100003</v>
          </cell>
          <cell r="BL59">
            <v>23.664444744000001</v>
          </cell>
          <cell r="BM59">
            <v>949.35394037900005</v>
          </cell>
          <cell r="BN59">
            <v>12.488737825944778</v>
          </cell>
          <cell r="BO59">
            <v>7.8716125129065793</v>
          </cell>
          <cell r="BP59">
            <v>10.549381992756022</v>
          </cell>
          <cell r="BQ59">
            <v>6.5068826147992187</v>
          </cell>
          <cell r="BR59">
            <v>6.2151452191265948</v>
          </cell>
          <cell r="BS59">
            <v>4.1840608813217353</v>
          </cell>
          <cell r="BT59">
            <v>39.611526407999996</v>
          </cell>
          <cell r="BU59">
            <v>1018.967928049</v>
          </cell>
          <cell r="BV59">
            <v>16.012636011000001</v>
          </cell>
          <cell r="BW59">
            <v>1028.558481408</v>
          </cell>
          <cell r="BX59">
            <v>61.233336913000002</v>
          </cell>
          <cell r="BY59">
            <v>761.14728049200005</v>
          </cell>
          <cell r="BZ59">
            <v>4.3533799582420638</v>
          </cell>
          <cell r="CA59">
            <v>4.3106050271683651</v>
          </cell>
          <cell r="CB59">
            <v>5.4377207790228184</v>
          </cell>
          <cell r="CC59">
            <v>4.7258813421785231</v>
          </cell>
          <cell r="CD59">
            <v>3.6309055537077124</v>
          </cell>
          <cell r="CE59">
            <v>3.3655514759359288</v>
          </cell>
          <cell r="CF59">
            <v>4.6408286089150437</v>
          </cell>
          <cell r="CG59">
            <v>3.6979393144466477</v>
          </cell>
          <cell r="CH59">
            <v>181.21859388000001</v>
          </cell>
          <cell r="CI59">
            <v>1207.427460827</v>
          </cell>
          <cell r="CJ59">
            <v>156.20596047699999</v>
          </cell>
          <cell r="CK59">
            <v>670.225669745</v>
          </cell>
          <cell r="CL59">
            <v>678.69927383200002</v>
          </cell>
          <cell r="CM59">
            <v>1965.0328898299999</v>
          </cell>
          <cell r="CN59">
            <v>256.029897613</v>
          </cell>
          <cell r="CO59">
            <v>1956.838505293</v>
          </cell>
          <cell r="CP59">
            <v>514.92200291799998</v>
          </cell>
          <cell r="CQ59">
            <v>7590.2064384490004</v>
          </cell>
          <cell r="CR59">
            <v>117.668564691</v>
          </cell>
          <cell r="CS59">
            <v>1520.317519724</v>
          </cell>
          <cell r="CT59">
            <v>157.66249836699998</v>
          </cell>
          <cell r="CU59">
            <v>1363.9672650959999</v>
          </cell>
          <cell r="CV59">
            <v>163.76247263800002</v>
          </cell>
          <cell r="CW59">
            <v>3343.0889982540002</v>
          </cell>
          <cell r="CX59">
            <v>4009.7215778640002</v>
          </cell>
          <cell r="CY59">
            <v>21345.786427786999</v>
          </cell>
        </row>
        <row r="60">
          <cell r="A60">
            <v>44562</v>
          </cell>
          <cell r="B60">
            <v>82.867921999999993</v>
          </cell>
          <cell r="C60">
            <v>70.518989000000005</v>
          </cell>
          <cell r="E60">
            <v>22516</v>
          </cell>
          <cell r="F60">
            <v>261275</v>
          </cell>
          <cell r="Z60">
            <v>1.8251082641553127</v>
          </cell>
          <cell r="AA60">
            <v>1.6398794753460415</v>
          </cell>
          <cell r="AB60">
            <v>1.8089228006799218</v>
          </cell>
          <cell r="AC60">
            <v>1.3202604349427178</v>
          </cell>
          <cell r="AD60">
            <v>2918.9960935109998</v>
          </cell>
          <cell r="AE60">
            <v>4908.2090006489998</v>
          </cell>
          <cell r="AF60">
            <v>1132.2391928280001</v>
          </cell>
          <cell r="AG60">
            <v>16563.142770882001</v>
          </cell>
          <cell r="AH60">
            <v>20.669600082194794</v>
          </cell>
          <cell r="AI60">
            <v>17.27875607338224</v>
          </cell>
          <cell r="AJ60">
            <v>22.597445924267884</v>
          </cell>
          <cell r="AK60">
            <v>18.183570859616307</v>
          </cell>
          <cell r="AL60">
            <v>23.75284396322327</v>
          </cell>
          <cell r="AM60">
            <v>18.286702952245246</v>
          </cell>
          <cell r="AN60">
            <v>15.248084876777749</v>
          </cell>
          <cell r="AO60">
            <v>9.1546579370724697</v>
          </cell>
          <cell r="AP60">
            <v>33.894234240381664</v>
          </cell>
          <cell r="AQ60">
            <v>21.29281628481635</v>
          </cell>
          <cell r="AR60">
            <v>8.9481452881989423</v>
          </cell>
          <cell r="AS60">
            <v>7.3155152691012262</v>
          </cell>
          <cell r="AT60">
            <v>18.786133481</v>
          </cell>
          <cell r="AU60">
            <v>210.449476796</v>
          </cell>
          <cell r="AV60">
            <v>51.373813842000004</v>
          </cell>
          <cell r="AW60">
            <v>837.04952814499995</v>
          </cell>
          <cell r="AX60">
            <v>73.475860390999998</v>
          </cell>
          <cell r="AY60">
            <v>738.5925162740001</v>
          </cell>
          <cell r="AZ60">
            <v>73.252499693000004</v>
          </cell>
          <cell r="BA60">
            <v>856.1592957040001</v>
          </cell>
          <cell r="BB60">
            <v>37.467272814000005</v>
          </cell>
          <cell r="BC60">
            <v>393.93590033200002</v>
          </cell>
          <cell r="BD60">
            <v>29.625175199000001</v>
          </cell>
          <cell r="BE60">
            <v>465.92982328800002</v>
          </cell>
          <cell r="BF60">
            <v>21.350380784706402</v>
          </cell>
          <cell r="BG60">
            <v>17.570738723876115</v>
          </cell>
          <cell r="BH60">
            <v>19.108265700312828</v>
          </cell>
          <cell r="BI60">
            <v>12.524307267408053</v>
          </cell>
          <cell r="BJ60">
            <v>103.077278682</v>
          </cell>
          <cell r="BK60">
            <v>350.47477414799999</v>
          </cell>
          <cell r="BL60">
            <v>18.72606</v>
          </cell>
          <cell r="BM60">
            <v>991.16295375999994</v>
          </cell>
          <cell r="BN60">
            <v>12.298331004401549</v>
          </cell>
          <cell r="BO60">
            <v>7.6625596626629191</v>
          </cell>
          <cell r="BP60">
            <v>9.7159291423738328</v>
          </cell>
          <cell r="BQ60">
            <v>6.6196150308104391</v>
          </cell>
          <cell r="BR60">
            <v>6.1107872680010642</v>
          </cell>
          <cell r="BS60">
            <v>4.1342486323416692</v>
          </cell>
          <cell r="BT60">
            <v>37.713999999999999</v>
          </cell>
          <cell r="BU60">
            <v>1045.3465586469999</v>
          </cell>
          <cell r="BV60">
            <v>20.509141027999998</v>
          </cell>
          <cell r="BW60">
            <v>925.67694798299999</v>
          </cell>
          <cell r="BX60">
            <v>58.827406673999995</v>
          </cell>
          <cell r="BY60">
            <v>807.34732555900007</v>
          </cell>
          <cell r="BZ60">
            <v>4.3981423407585094</v>
          </cell>
          <cell r="CA60">
            <v>4.3227695050704265</v>
          </cell>
          <cell r="CB60">
            <v>5.2395047895085378</v>
          </cell>
          <cell r="CC60">
            <v>4.7892976768975934</v>
          </cell>
          <cell r="CD60">
            <v>3.5971625079304661</v>
          </cell>
          <cell r="CE60">
            <v>3.3539870021420479</v>
          </cell>
          <cell r="CF60">
            <v>4.7634686373662278</v>
          </cell>
          <cell r="CG60">
            <v>3.6349760557346178</v>
          </cell>
          <cell r="CH60">
            <v>175.33987801700002</v>
          </cell>
          <cell r="CI60">
            <v>1162.9311517179999</v>
          </cell>
          <cell r="CJ60">
            <v>149.190443324</v>
          </cell>
          <cell r="CK60">
            <v>620.899629979</v>
          </cell>
          <cell r="CL60">
            <v>665.84023662499999</v>
          </cell>
          <cell r="CM60">
            <v>2021.7710197189999</v>
          </cell>
          <cell r="CN60">
            <v>276.86422298000002</v>
          </cell>
          <cell r="CO60">
            <v>1992.6049349990001</v>
          </cell>
          <cell r="CP60">
            <v>505.60606767399997</v>
          </cell>
          <cell r="CQ60">
            <v>7933.8760597930004</v>
          </cell>
          <cell r="CR60">
            <v>114.932140245</v>
          </cell>
          <cell r="CS60">
            <v>1585.564720073</v>
          </cell>
          <cell r="CT60">
            <v>136.15535868199999</v>
          </cell>
          <cell r="CU60">
            <v>1420.6965967939998</v>
          </cell>
          <cell r="CV60">
            <v>171.56714814599999</v>
          </cell>
          <cell r="CW60">
            <v>3320.1683114699999</v>
          </cell>
          <cell r="CX60">
            <v>4187.0016422030003</v>
          </cell>
          <cell r="CY60">
            <v>23517.791425894</v>
          </cell>
        </row>
        <row r="61">
          <cell r="A61">
            <v>44531</v>
          </cell>
          <cell r="B61">
            <v>84.092877999999999</v>
          </cell>
          <cell r="C61">
            <v>70.876351999999997</v>
          </cell>
          <cell r="E61">
            <v>19921</v>
          </cell>
          <cell r="F61">
            <v>251203</v>
          </cell>
          <cell r="Z61">
            <v>1.8283984441834769</v>
          </cell>
          <cell r="AA61">
            <v>1.6466494263103775</v>
          </cell>
          <cell r="AB61">
            <v>1.7732662008818003</v>
          </cell>
          <cell r="AC61">
            <v>1.3205578818974029</v>
          </cell>
          <cell r="AD61">
            <v>3387.8550347620003</v>
          </cell>
          <cell r="AE61">
            <v>5751.3705155580001</v>
          </cell>
          <cell r="AF61">
            <v>1546.3109110840001</v>
          </cell>
          <cell r="AG61">
            <v>18249.516662501999</v>
          </cell>
          <cell r="AH61">
            <v>19.276001699230815</v>
          </cell>
          <cell r="AI61">
            <v>16.594319841985914</v>
          </cell>
          <cell r="AJ61">
            <v>20.823283602331887</v>
          </cell>
          <cell r="AK61">
            <v>19.511833465295034</v>
          </cell>
          <cell r="AL61">
            <v>25.643829674071903</v>
          </cell>
          <cell r="AM61">
            <v>18.315138485552072</v>
          </cell>
          <cell r="AN61">
            <v>15.230915933130884</v>
          </cell>
          <cell r="AO61">
            <v>9.4498457903068083</v>
          </cell>
          <cell r="AP61">
            <v>33.937792472108598</v>
          </cell>
          <cell r="AQ61">
            <v>21.035425560709502</v>
          </cell>
          <cell r="AR61">
            <v>9.0554172792246543</v>
          </cell>
          <cell r="AS61">
            <v>7.2838172930496601</v>
          </cell>
          <cell r="AT61">
            <v>27.114802517000001</v>
          </cell>
          <cell r="AU61">
            <v>269.11441012900002</v>
          </cell>
          <cell r="AV61">
            <v>127.200901097</v>
          </cell>
          <cell r="AW61">
            <v>1516.5560581420002</v>
          </cell>
          <cell r="AX61">
            <v>69.209017275000008</v>
          </cell>
          <cell r="AY61">
            <v>911.49478336100003</v>
          </cell>
          <cell r="AZ61">
            <v>86.180490866</v>
          </cell>
          <cell r="BA61">
            <v>923.72582943499992</v>
          </cell>
          <cell r="BB61">
            <v>40.261084404000002</v>
          </cell>
          <cell r="BC61">
            <v>513.69889219899994</v>
          </cell>
          <cell r="BD61">
            <v>27.526989114999999</v>
          </cell>
          <cell r="BE61">
            <v>433.46555609799998</v>
          </cell>
          <cell r="BF61">
            <v>21.228257554213251</v>
          </cell>
          <cell r="BG61">
            <v>17.051614989311371</v>
          </cell>
          <cell r="BH61">
            <v>18.863730598544112</v>
          </cell>
          <cell r="BI61">
            <v>12.751462340085665</v>
          </cell>
          <cell r="BJ61">
            <v>137.834431112</v>
          </cell>
          <cell r="BK61">
            <v>540.69333889899997</v>
          </cell>
          <cell r="BL61">
            <v>38.801696796999998</v>
          </cell>
          <cell r="BM61">
            <v>1578.266715878</v>
          </cell>
          <cell r="BN61">
            <v>12.239968064381051</v>
          </cell>
          <cell r="BO61">
            <v>7.4806698162955847</v>
          </cell>
          <cell r="BP61">
            <v>10.00525986795833</v>
          </cell>
          <cell r="BQ61">
            <v>6.7469004247212476</v>
          </cell>
          <cell r="BR61">
            <v>6.1916493861642063</v>
          </cell>
          <cell r="BS61">
            <v>4.1109352857292309</v>
          </cell>
          <cell r="BT61">
            <v>58.371533146000004</v>
          </cell>
          <cell r="BU61">
            <v>1837.4024573490001</v>
          </cell>
          <cell r="BV61">
            <v>24.831171054999999</v>
          </cell>
          <cell r="BW61">
            <v>1307.2852445390001</v>
          </cell>
          <cell r="BX61">
            <v>71.10615</v>
          </cell>
          <cell r="BY61">
            <v>1004.229323057</v>
          </cell>
          <cell r="BZ61">
            <v>4.5151892074933793</v>
          </cell>
          <cell r="CA61">
            <v>4.2434288992798361</v>
          </cell>
          <cell r="CB61">
            <v>5.2129470629011552</v>
          </cell>
          <cell r="CC61">
            <v>4.7403255561934055</v>
          </cell>
          <cell r="CD61">
            <v>3.5304085682994124</v>
          </cell>
          <cell r="CE61">
            <v>3.3721002971652778</v>
          </cell>
          <cell r="CF61">
            <v>4.7402280323042385</v>
          </cell>
          <cell r="CG61">
            <v>3.6330972378445816</v>
          </cell>
          <cell r="CH61">
            <v>181.31887198200002</v>
          </cell>
          <cell r="CI61">
            <v>1227.4939533720001</v>
          </cell>
          <cell r="CJ61">
            <v>144.72413517299998</v>
          </cell>
          <cell r="CK61">
            <v>731.90478026999995</v>
          </cell>
          <cell r="CL61">
            <v>700.26043516200002</v>
          </cell>
          <cell r="CM61">
            <v>2046.5865154999999</v>
          </cell>
          <cell r="CN61">
            <v>310.82369682999996</v>
          </cell>
          <cell r="CO61">
            <v>2161.2360101859999</v>
          </cell>
          <cell r="CP61">
            <v>695.36363838799991</v>
          </cell>
          <cell r="CQ61">
            <v>10507.079928919</v>
          </cell>
          <cell r="CR61">
            <v>109.306948788</v>
          </cell>
          <cell r="CS61">
            <v>1522.646106467</v>
          </cell>
          <cell r="CT61">
            <v>195.25020412999999</v>
          </cell>
          <cell r="CU61">
            <v>2229.5831643739998</v>
          </cell>
          <cell r="CV61">
            <v>220.657397331</v>
          </cell>
          <cell r="CW61">
            <v>4953.0423518930002</v>
          </cell>
          <cell r="CX61">
            <v>5082.2468659140004</v>
          </cell>
          <cell r="CY61">
            <v>26340.833118756997</v>
          </cell>
        </row>
        <row r="62">
          <cell r="A62">
            <v>44501</v>
          </cell>
          <cell r="B62">
            <v>84.154304999999994</v>
          </cell>
          <cell r="C62">
            <v>70.961399999999998</v>
          </cell>
          <cell r="E62">
            <v>20172</v>
          </cell>
          <cell r="F62">
            <v>237955</v>
          </cell>
          <cell r="Z62">
            <v>1.8475910225666059</v>
          </cell>
          <cell r="AA62">
            <v>1.6421797158442364</v>
          </cell>
          <cell r="AB62">
            <v>1.7875206868996465</v>
          </cell>
          <cell r="AC62">
            <v>1.3335732589255409</v>
          </cell>
          <cell r="AD62">
            <v>2752.206314863</v>
          </cell>
          <cell r="AE62">
            <v>4660.9114077249997</v>
          </cell>
          <cell r="AF62">
            <v>1152.303702212</v>
          </cell>
          <cell r="AG62">
            <v>15380.149670763001</v>
          </cell>
          <cell r="AH62">
            <v>18.918871891161213</v>
          </cell>
          <cell r="AI62">
            <v>16.508972827214794</v>
          </cell>
          <cell r="AJ62">
            <v>23.83926832912594</v>
          </cell>
          <cell r="AK62">
            <v>18.542577703339937</v>
          </cell>
          <cell r="AL62">
            <v>24.63884257967419</v>
          </cell>
          <cell r="AM62">
            <v>18.326344603049705</v>
          </cell>
          <cell r="AN62">
            <v>15.317596930392744</v>
          </cell>
          <cell r="AO62">
            <v>9.5428219743590201</v>
          </cell>
          <cell r="AP62">
            <v>32.5792518450288</v>
          </cell>
          <cell r="AQ62">
            <v>21.092064315163086</v>
          </cell>
          <cell r="AR62">
            <v>8.8636090486754391</v>
          </cell>
          <cell r="AS62">
            <v>7.4595524146654153</v>
          </cell>
          <cell r="AT62">
            <v>24.060209499999999</v>
          </cell>
          <cell r="AU62">
            <v>238.99955924299999</v>
          </cell>
          <cell r="AV62">
            <v>66.012498833000009</v>
          </cell>
          <cell r="AW62">
            <v>1122.3250609240001</v>
          </cell>
          <cell r="AX62">
            <v>61.745247363000004</v>
          </cell>
          <cell r="AY62">
            <v>737.631213366</v>
          </cell>
          <cell r="AZ62">
            <v>66.497979066999989</v>
          </cell>
          <cell r="BA62">
            <v>758.73996642700001</v>
          </cell>
          <cell r="BB62">
            <v>35.737603262999997</v>
          </cell>
          <cell r="BC62">
            <v>370.19529810900002</v>
          </cell>
          <cell r="BD62">
            <v>25.15561151</v>
          </cell>
          <cell r="BE62">
            <v>392.46023760599996</v>
          </cell>
          <cell r="BF62">
            <v>20.950110887985225</v>
          </cell>
          <cell r="BG62">
            <v>17.34961922973962</v>
          </cell>
          <cell r="BH62">
            <v>19.293841502464886</v>
          </cell>
          <cell r="BI62">
            <v>12.546334847015435</v>
          </cell>
          <cell r="BJ62">
            <v>103.821966614</v>
          </cell>
          <cell r="BK62">
            <v>381.49442357999999</v>
          </cell>
          <cell r="BL62">
            <v>20.142900000000001</v>
          </cell>
          <cell r="BM62">
            <v>1145.814597668</v>
          </cell>
          <cell r="BN62">
            <v>12.433004781026062</v>
          </cell>
          <cell r="BO62">
            <v>7.6184581591680445</v>
          </cell>
          <cell r="BP62">
            <v>10.462680629862817</v>
          </cell>
          <cell r="BQ62">
            <v>6.7499245003891808</v>
          </cell>
          <cell r="BR62">
            <v>6.184366384572586</v>
          </cell>
          <cell r="BS62">
            <v>4.172382713151821</v>
          </cell>
          <cell r="BT62">
            <v>42.015099354999997</v>
          </cell>
          <cell r="BU62">
            <v>1174.786049052</v>
          </cell>
          <cell r="BV62">
            <v>17.351236881000002</v>
          </cell>
          <cell r="BW62">
            <v>980.65496558699999</v>
          </cell>
          <cell r="BX62">
            <v>65.915550115999991</v>
          </cell>
          <cell r="BY62">
            <v>794.48818455699995</v>
          </cell>
          <cell r="BZ62">
            <v>4.3911040337438028</v>
          </cell>
          <cell r="CA62">
            <v>4.2698846099539596</v>
          </cell>
          <cell r="CB62">
            <v>5.158793571262005</v>
          </cell>
          <cell r="CC62">
            <v>4.7896541576558427</v>
          </cell>
          <cell r="CD62">
            <v>3.5166542490312427</v>
          </cell>
          <cell r="CE62">
            <v>3.3823398028993497</v>
          </cell>
          <cell r="CF62">
            <v>4.7436662638349345</v>
          </cell>
          <cell r="CG62">
            <v>3.5881547250740837</v>
          </cell>
          <cell r="CH62">
            <v>167.28680871099999</v>
          </cell>
          <cell r="CI62">
            <v>1082.4036750700002</v>
          </cell>
          <cell r="CJ62">
            <v>133.36181688400001</v>
          </cell>
          <cell r="CK62">
            <v>614.58674208299999</v>
          </cell>
          <cell r="CL62">
            <v>603.23738597600004</v>
          </cell>
          <cell r="CM62">
            <v>1807.366119794</v>
          </cell>
          <cell r="CN62">
            <v>266.23342922</v>
          </cell>
          <cell r="CO62">
            <v>2019.6244237150001</v>
          </cell>
          <cell r="CP62">
            <v>525.20109041800004</v>
          </cell>
          <cell r="CQ62">
            <v>8204.973763248001</v>
          </cell>
          <cell r="CR62">
            <v>95.381676261999999</v>
          </cell>
          <cell r="CS62">
            <v>1458.857799418</v>
          </cell>
          <cell r="CT62">
            <v>137.81202661399999</v>
          </cell>
          <cell r="CU62">
            <v>1603.9409822079999</v>
          </cell>
          <cell r="CV62">
            <v>168.484822708</v>
          </cell>
          <cell r="CW62">
            <v>3488.1010994359999</v>
          </cell>
          <cell r="CX62">
            <v>3994.6840036109998</v>
          </cell>
          <cell r="CY62">
            <v>22044.984551787998</v>
          </cell>
        </row>
        <row r="63">
          <cell r="A63">
            <v>44470</v>
          </cell>
          <cell r="B63">
            <v>89.001262999999994</v>
          </cell>
          <cell r="C63">
            <v>72.062819000000005</v>
          </cell>
          <cell r="E63">
            <v>20079</v>
          </cell>
          <cell r="F63">
            <v>264471</v>
          </cell>
          <cell r="Z63">
            <v>1.8192466934831613</v>
          </cell>
          <cell r="AA63">
            <v>1.6495055626466946</v>
          </cell>
          <cell r="AB63">
            <v>1.7544638360896123</v>
          </cell>
          <cell r="AC63">
            <v>1.3024184258914351</v>
          </cell>
          <cell r="AD63">
            <v>2579.0125536850001</v>
          </cell>
          <cell r="AE63">
            <v>4465.4816751579992</v>
          </cell>
          <cell r="AF63">
            <v>1093.0973136770001</v>
          </cell>
          <cell r="AG63">
            <v>14835.036071586999</v>
          </cell>
          <cell r="AH63">
            <v>19.338231380654008</v>
          </cell>
          <cell r="AI63">
            <v>17.330120455094598</v>
          </cell>
          <cell r="AJ63">
            <v>24.039555232271294</v>
          </cell>
          <cell r="AK63">
            <v>19.105859779402106</v>
          </cell>
          <cell r="AL63">
            <v>25.201399066244381</v>
          </cell>
          <cell r="AM63">
            <v>18.695949843950959</v>
          </cell>
          <cell r="AN63">
            <v>14.660901306707688</v>
          </cell>
          <cell r="AO63">
            <v>9.6653104039233426</v>
          </cell>
          <cell r="AP63">
            <v>33.463264928653473</v>
          </cell>
          <cell r="AQ63">
            <v>20.052320727048983</v>
          </cell>
          <cell r="AR63">
            <v>8.8441961296904754</v>
          </cell>
          <cell r="AS63">
            <v>7.0909416534950385</v>
          </cell>
          <cell r="AT63">
            <v>23.438121252000002</v>
          </cell>
          <cell r="AU63">
            <v>216.95301944400001</v>
          </cell>
          <cell r="AV63">
            <v>68.917773439000001</v>
          </cell>
          <cell r="AW63">
            <v>1096.9484104619999</v>
          </cell>
          <cell r="AX63">
            <v>56.369900936999997</v>
          </cell>
          <cell r="AY63">
            <v>701.2699231360001</v>
          </cell>
          <cell r="AZ63">
            <v>70.765793504000001</v>
          </cell>
          <cell r="BA63">
            <v>814.58111105</v>
          </cell>
          <cell r="BB63">
            <v>31.558360103999998</v>
          </cell>
          <cell r="BC63">
            <v>389.18601446299999</v>
          </cell>
          <cell r="BD63">
            <v>27.050091616000003</v>
          </cell>
          <cell r="BE63">
            <v>406.26718660900002</v>
          </cell>
          <cell r="BF63">
            <v>20.407492287474923</v>
          </cell>
          <cell r="BG63">
            <v>17.830778487511232</v>
          </cell>
          <cell r="BH63">
            <v>19.257134780380127</v>
          </cell>
          <cell r="BI63">
            <v>12.765420660961048</v>
          </cell>
          <cell r="BJ63">
            <v>108.317483748</v>
          </cell>
          <cell r="BK63">
            <v>335.23763786100005</v>
          </cell>
          <cell r="BL63">
            <v>15.52956</v>
          </cell>
          <cell r="BM63">
            <v>1006.818574247</v>
          </cell>
          <cell r="BN63">
            <v>12.568359473139383</v>
          </cell>
          <cell r="BO63">
            <v>7.9574591991290609</v>
          </cell>
          <cell r="BP63">
            <v>10.018769990949743</v>
          </cell>
          <cell r="BQ63">
            <v>6.7472813467378856</v>
          </cell>
          <cell r="BR63">
            <v>6.1411797640543</v>
          </cell>
          <cell r="BS63">
            <v>4.1499178008569686</v>
          </cell>
          <cell r="BT63">
            <v>39.666817076999997</v>
          </cell>
          <cell r="BU63">
            <v>1003.029287729</v>
          </cell>
          <cell r="BV63">
            <v>15.588259513999999</v>
          </cell>
          <cell r="BW63">
            <v>939.19039744099996</v>
          </cell>
          <cell r="BX63">
            <v>55.935031906999995</v>
          </cell>
          <cell r="BY63">
            <v>782.09049971899992</v>
          </cell>
          <cell r="BZ63">
            <v>4.490647016510029</v>
          </cell>
          <cell r="CA63">
            <v>4.20990762908996</v>
          </cell>
          <cell r="CB63">
            <v>5.3081496653292302</v>
          </cell>
          <cell r="CC63">
            <v>4.762608933043011</v>
          </cell>
          <cell r="CD63">
            <v>3.5369089967462854</v>
          </cell>
          <cell r="CE63">
            <v>3.3815396780691924</v>
          </cell>
          <cell r="CF63">
            <v>4.7525312306035357</v>
          </cell>
          <cell r="CG63">
            <v>3.5440450909720567</v>
          </cell>
          <cell r="CH63">
            <v>143.35728940800001</v>
          </cell>
          <cell r="CI63">
            <v>1145.1395813249999</v>
          </cell>
          <cell r="CJ63">
            <v>124.564550333</v>
          </cell>
          <cell r="CK63">
            <v>582.82502186600004</v>
          </cell>
          <cell r="CL63">
            <v>596.70576214499999</v>
          </cell>
          <cell r="CM63">
            <v>1811.045770421</v>
          </cell>
          <cell r="CN63">
            <v>232.05430529700001</v>
          </cell>
          <cell r="CO63">
            <v>1923.169627195</v>
          </cell>
          <cell r="CP63">
            <v>519.61046677900003</v>
          </cell>
          <cell r="CQ63">
            <v>8209.2442951720004</v>
          </cell>
          <cell r="CR63">
            <v>101.538174165</v>
          </cell>
          <cell r="CS63">
            <v>1408.3347535729999</v>
          </cell>
          <cell r="CT63">
            <v>137.06468374800002</v>
          </cell>
          <cell r="CU63">
            <v>1420.868288181</v>
          </cell>
          <cell r="CV63">
            <v>158.57776006199998</v>
          </cell>
          <cell r="CW63">
            <v>3249.9599296000001</v>
          </cell>
          <cell r="CX63">
            <v>3778.643699144</v>
          </cell>
          <cell r="CY63">
            <v>21352.934379555001</v>
          </cell>
        </row>
        <row r="64">
          <cell r="A64">
            <v>44440</v>
          </cell>
          <cell r="B64">
            <v>88.818028999999996</v>
          </cell>
          <cell r="C64">
            <v>71.677655999999999</v>
          </cell>
          <cell r="E64">
            <v>19184</v>
          </cell>
          <cell r="F64">
            <v>261960</v>
          </cell>
          <cell r="Z64">
            <v>1.8356054716852666</v>
          </cell>
          <cell r="AA64">
            <v>1.6395269774370731</v>
          </cell>
          <cell r="AB64">
            <v>1.78924705449377</v>
          </cell>
          <cell r="AC64">
            <v>1.327720931297167</v>
          </cell>
          <cell r="AD64">
            <v>3257.350788536</v>
          </cell>
          <cell r="AE64">
            <v>5518.6530618910001</v>
          </cell>
          <cell r="AF64">
            <v>1328.0500561009999</v>
          </cell>
          <cell r="AG64">
            <v>17633.217494744</v>
          </cell>
          <cell r="AH64">
            <v>20.896202630616742</v>
          </cell>
          <cell r="AI64">
            <v>16.828298761696889</v>
          </cell>
          <cell r="AJ64">
            <v>21.391704357413918</v>
          </cell>
          <cell r="AK64">
            <v>18.244645518503081</v>
          </cell>
          <cell r="AL64">
            <v>24.959210929778052</v>
          </cell>
          <cell r="AM64">
            <v>18.716666452175271</v>
          </cell>
          <cell r="AN64">
            <v>16.164132002731069</v>
          </cell>
          <cell r="AO64">
            <v>9.8425550688768322</v>
          </cell>
          <cell r="AP64">
            <v>32.421077482804527</v>
          </cell>
          <cell r="AQ64">
            <v>21.349262927780135</v>
          </cell>
          <cell r="AR64">
            <v>8.8273208805032635</v>
          </cell>
          <cell r="AS64">
            <v>7.3742075427117948</v>
          </cell>
          <cell r="AT64">
            <v>20.890931667</v>
          </cell>
          <cell r="AU64">
            <v>285.38981627200002</v>
          </cell>
          <cell r="AV64">
            <v>55.431841431000002</v>
          </cell>
          <cell r="AW64">
            <v>857.49496662600006</v>
          </cell>
          <cell r="AX64">
            <v>64.966151926999999</v>
          </cell>
          <cell r="AY64">
            <v>837.754346682</v>
          </cell>
          <cell r="AZ64">
            <v>100.148108763</v>
          </cell>
          <cell r="BA64">
            <v>1205.8877637380001</v>
          </cell>
          <cell r="BB64">
            <v>39.464659595000001</v>
          </cell>
          <cell r="BC64">
            <v>456.74509590499997</v>
          </cell>
          <cell r="BD64">
            <v>32.131929507000002</v>
          </cell>
          <cell r="BE64">
            <v>508.04044188499995</v>
          </cell>
          <cell r="BF64">
            <v>21.024960091690133</v>
          </cell>
          <cell r="BG64">
            <v>17.470656839654453</v>
          </cell>
          <cell r="BH64">
            <v>18.424572750679037</v>
          </cell>
          <cell r="BI64">
            <v>12.791291158857394</v>
          </cell>
          <cell r="BJ64">
            <v>113.115605866</v>
          </cell>
          <cell r="BK64">
            <v>426.643752124</v>
          </cell>
          <cell r="BL64">
            <v>23.754279999999998</v>
          </cell>
          <cell r="BM64">
            <v>1126.5763815119999</v>
          </cell>
          <cell r="BN64">
            <v>12.730509509694533</v>
          </cell>
          <cell r="BO64">
            <v>8.1036387387456301</v>
          </cell>
          <cell r="BP64">
            <v>10.517796159470949</v>
          </cell>
          <cell r="BQ64">
            <v>6.6639994456463434</v>
          </cell>
          <cell r="BR64">
            <v>6.2356231384582905</v>
          </cell>
          <cell r="BS64">
            <v>4.1757594073206858</v>
          </cell>
          <cell r="BT64">
            <v>48.417197680000001</v>
          </cell>
          <cell r="BU64">
            <v>1151.3702436680001</v>
          </cell>
          <cell r="BV64">
            <v>14.183227955</v>
          </cell>
          <cell r="BW64">
            <v>1136.1214350980001</v>
          </cell>
          <cell r="BX64">
            <v>72.748840000000001</v>
          </cell>
          <cell r="BY64">
            <v>928.43981852000002</v>
          </cell>
          <cell r="BZ64">
            <v>4.4091323865964656</v>
          </cell>
          <cell r="CA64">
            <v>4.3243650197027597</v>
          </cell>
          <cell r="CB64">
            <v>5.1880855280767024</v>
          </cell>
          <cell r="CC64">
            <v>4.8071914913537137</v>
          </cell>
          <cell r="CD64">
            <v>3.5197426891255925</v>
          </cell>
          <cell r="CE64">
            <v>3.4255406928808707</v>
          </cell>
          <cell r="CF64">
            <v>4.6067750863849248</v>
          </cell>
          <cell r="CG64">
            <v>3.6673489428098134</v>
          </cell>
          <cell r="CH64">
            <v>185.66649859699999</v>
          </cell>
          <cell r="CI64">
            <v>1475.981606197</v>
          </cell>
          <cell r="CJ64">
            <v>188.41064494100002</v>
          </cell>
          <cell r="CK64">
            <v>719.1916615639999</v>
          </cell>
          <cell r="CL64">
            <v>770.42859854299991</v>
          </cell>
          <cell r="CM64">
            <v>2299.357606989</v>
          </cell>
          <cell r="CN64">
            <v>297.16398705699999</v>
          </cell>
          <cell r="CO64">
            <v>2263.5734629049998</v>
          </cell>
          <cell r="CP64">
            <v>621.37318007600004</v>
          </cell>
          <cell r="CQ64">
            <v>9177.1387666689989</v>
          </cell>
          <cell r="CR64">
            <v>91.119624543</v>
          </cell>
          <cell r="CS64">
            <v>1568.8903319029998</v>
          </cell>
          <cell r="CT64">
            <v>153.058895866</v>
          </cell>
          <cell r="CU64">
            <v>1651.9276944550002</v>
          </cell>
          <cell r="CV64">
            <v>189.74713621200002</v>
          </cell>
          <cell r="CW64">
            <v>3844.760525999</v>
          </cell>
          <cell r="CX64">
            <v>4690.7339786830007</v>
          </cell>
          <cell r="CY64">
            <v>25545.02928635</v>
          </cell>
        </row>
        <row r="65">
          <cell r="A65">
            <v>44409</v>
          </cell>
          <cell r="B65">
            <v>88.917136999999997</v>
          </cell>
          <cell r="C65">
            <v>70.915892999999997</v>
          </cell>
          <cell r="E65">
            <v>17639</v>
          </cell>
          <cell r="F65">
            <v>234332</v>
          </cell>
          <cell r="Z65">
            <v>1.8360426717902676</v>
          </cell>
          <cell r="AA65">
            <v>1.64158107729269</v>
          </cell>
          <cell r="AB65">
            <v>1.8047216843833958</v>
          </cell>
          <cell r="AC65">
            <v>1.3080007227962942</v>
          </cell>
          <cell r="AD65">
            <v>2536.2576699290003</v>
          </cell>
          <cell r="AE65">
            <v>4517.8290913070005</v>
          </cell>
          <cell r="AF65">
            <v>1043.0971857669999</v>
          </cell>
          <cell r="AG65">
            <v>13758.612418278999</v>
          </cell>
          <cell r="AH65">
            <v>20.627635193249091</v>
          </cell>
          <cell r="AI65">
            <v>17.069861561840789</v>
          </cell>
          <cell r="AJ65">
            <v>25.464684115858581</v>
          </cell>
          <cell r="AK65">
            <v>19.616281291234365</v>
          </cell>
          <cell r="AL65">
            <v>22.867885750056047</v>
          </cell>
          <cell r="AM65">
            <v>18.418843440316355</v>
          </cell>
          <cell r="AN65">
            <v>16.33464818984293</v>
          </cell>
          <cell r="AO65">
            <v>10.241319495937431</v>
          </cell>
          <cell r="AP65">
            <v>32.038176590539891</v>
          </cell>
          <cell r="AQ65">
            <v>21.79814719118788</v>
          </cell>
          <cell r="AR65">
            <v>8.9954894835414461</v>
          </cell>
          <cell r="AS65">
            <v>7.3607160279134245</v>
          </cell>
          <cell r="AT65">
            <v>19.246368513</v>
          </cell>
          <cell r="AU65">
            <v>218.73456475</v>
          </cell>
          <cell r="AV65">
            <v>12.38218792</v>
          </cell>
          <cell r="AW65">
            <v>306.32542140599998</v>
          </cell>
          <cell r="AX65">
            <v>65.445040945000002</v>
          </cell>
          <cell r="AY65">
            <v>678.98780711999996</v>
          </cell>
          <cell r="AZ65">
            <v>103.90985632500001</v>
          </cell>
          <cell r="BA65">
            <v>1174.3945253659999</v>
          </cell>
          <cell r="BB65">
            <v>31.012196040999999</v>
          </cell>
          <cell r="BC65">
            <v>357.882728138</v>
          </cell>
          <cell r="BD65">
            <v>25.974888036999999</v>
          </cell>
          <cell r="BE65">
            <v>454.71548622</v>
          </cell>
          <cell r="BF65">
            <v>20.143680725614686</v>
          </cell>
          <cell r="BG65">
            <v>17.70475926943454</v>
          </cell>
          <cell r="BH65">
            <v>18.336967173086478</v>
          </cell>
          <cell r="BI65">
            <v>12.91370521441327</v>
          </cell>
          <cell r="BJ65">
            <v>104.891014891</v>
          </cell>
          <cell r="BK65">
            <v>324.77982176899997</v>
          </cell>
          <cell r="BL65">
            <v>18.55246</v>
          </cell>
          <cell r="BM65">
            <v>782.76299291700002</v>
          </cell>
          <cell r="BN65">
            <v>12.646632757287463</v>
          </cell>
          <cell r="BO65">
            <v>7.7368734061576356</v>
          </cell>
          <cell r="BP65">
            <v>10.419198797816286</v>
          </cell>
          <cell r="BQ65">
            <v>6.705494645604114</v>
          </cell>
          <cell r="BR65">
            <v>6.2052796871285674</v>
          </cell>
          <cell r="BS65">
            <v>4.1550452816654566</v>
          </cell>
          <cell r="BT65">
            <v>31.434461645999999</v>
          </cell>
          <cell r="BU65">
            <v>930.30760442500002</v>
          </cell>
          <cell r="BV65">
            <v>10.514200000000001</v>
          </cell>
          <cell r="BW65">
            <v>800.13721689499994</v>
          </cell>
          <cell r="BX65">
            <v>54.572342221</v>
          </cell>
          <cell r="BY65">
            <v>748.39488406600003</v>
          </cell>
          <cell r="BZ65">
            <v>4.4901756560510391</v>
          </cell>
          <cell r="CA65">
            <v>4.3018907912263344</v>
          </cell>
          <cell r="CB65">
            <v>5.2381904340380521</v>
          </cell>
          <cell r="CC65">
            <v>4.7262977091826199</v>
          </cell>
          <cell r="CD65">
            <v>3.5951974631590677</v>
          </cell>
          <cell r="CE65">
            <v>3.4407798680827044</v>
          </cell>
          <cell r="CF65">
            <v>4.6393854922413107</v>
          </cell>
          <cell r="CG65">
            <v>3.644337832842734</v>
          </cell>
          <cell r="CH65">
            <v>150.36246610200001</v>
          </cell>
          <cell r="CI65">
            <v>1129.637774997</v>
          </cell>
          <cell r="CJ65">
            <v>126.48072592700001</v>
          </cell>
          <cell r="CK65">
            <v>593.91656063800008</v>
          </cell>
          <cell r="CL65">
            <v>636.58443736300001</v>
          </cell>
          <cell r="CM65">
            <v>1934.351959845</v>
          </cell>
          <cell r="CN65">
            <v>232.96451498899998</v>
          </cell>
          <cell r="CO65">
            <v>1750.8877487709999</v>
          </cell>
          <cell r="CP65">
            <v>470.83915697800001</v>
          </cell>
          <cell r="CQ65">
            <v>7097.9569212100005</v>
          </cell>
          <cell r="CR65">
            <v>62.905594641999997</v>
          </cell>
          <cell r="CS65">
            <v>1378.5306509479999</v>
          </cell>
          <cell r="CT65">
            <v>136.41469903799998</v>
          </cell>
          <cell r="CU65">
            <v>1191.838482185</v>
          </cell>
          <cell r="CV65">
            <v>147.188850282</v>
          </cell>
          <cell r="CW65">
            <v>2963.8525520020003</v>
          </cell>
          <cell r="CX65">
            <v>3664.1920588389999</v>
          </cell>
          <cell r="CY65">
            <v>20134.995355257</v>
          </cell>
        </row>
        <row r="66">
          <cell r="A66">
            <v>44378</v>
          </cell>
          <cell r="B66">
            <v>87.662852999999998</v>
          </cell>
          <cell r="C66">
            <v>70.308513000000005</v>
          </cell>
          <cell r="E66">
            <v>17454</v>
          </cell>
          <cell r="F66">
            <v>245531</v>
          </cell>
          <cell r="Z66">
            <v>1.8335282376802948</v>
          </cell>
          <cell r="AA66">
            <v>1.6558236433261193</v>
          </cell>
          <cell r="AB66">
            <v>1.7899561602212057</v>
          </cell>
          <cell r="AC66">
            <v>1.3323055545906404</v>
          </cell>
          <cell r="AD66">
            <v>2366.3562170710002</v>
          </cell>
          <cell r="AE66">
            <v>4038.0814485199999</v>
          </cell>
          <cell r="AF66">
            <v>1036.7007968590001</v>
          </cell>
          <cell r="AG66">
            <v>12301.179394448</v>
          </cell>
          <cell r="AH66">
            <v>18.776352664189627</v>
          </cell>
          <cell r="AI66">
            <v>16.601608212094014</v>
          </cell>
          <cell r="AJ66">
            <v>26.929159652886725</v>
          </cell>
          <cell r="AK66">
            <v>19.004556395005924</v>
          </cell>
          <cell r="AL66">
            <v>23.873993381834691</v>
          </cell>
          <cell r="AM66">
            <v>18.854919076598321</v>
          </cell>
          <cell r="AN66">
            <v>15.279090935768876</v>
          </cell>
          <cell r="AO66">
            <v>9.9806713593340532</v>
          </cell>
          <cell r="AP66">
            <v>33.747834688885661</v>
          </cell>
          <cell r="AQ66">
            <v>21.282611572191641</v>
          </cell>
          <cell r="AR66">
            <v>9.0488906704077738</v>
          </cell>
          <cell r="AS66">
            <v>7.2521976297840069</v>
          </cell>
          <cell r="AT66">
            <v>22.561665680999997</v>
          </cell>
          <cell r="AU66">
            <v>230.46305532700001</v>
          </cell>
          <cell r="AV66">
            <v>12.570421</v>
          </cell>
          <cell r="AW66">
            <v>338.54898400899998</v>
          </cell>
          <cell r="AX66">
            <v>50.605398357999995</v>
          </cell>
          <cell r="AY66">
            <v>632.09814290400004</v>
          </cell>
          <cell r="AZ66">
            <v>94.336377061000007</v>
          </cell>
          <cell r="BA66">
            <v>1165.361460244</v>
          </cell>
          <cell r="BB66">
            <v>28.318501019999999</v>
          </cell>
          <cell r="BC66">
            <v>333.26257747199998</v>
          </cell>
          <cell r="BD66">
            <v>25.27491216</v>
          </cell>
          <cell r="BE66">
            <v>435.955320465</v>
          </cell>
          <cell r="BF66">
            <v>20.981895483497649</v>
          </cell>
          <cell r="BG66">
            <v>17.920430992572864</v>
          </cell>
          <cell r="BH66">
            <v>18.696544276461712</v>
          </cell>
          <cell r="BI66">
            <v>12.90611213144058</v>
          </cell>
          <cell r="BJ66">
            <v>87.766311174000009</v>
          </cell>
          <cell r="BK66">
            <v>308.43948923800002</v>
          </cell>
          <cell r="BL66">
            <v>14.656581824000002</v>
          </cell>
          <cell r="BM66">
            <v>807.83559650200004</v>
          </cell>
          <cell r="BN66">
            <v>12.458719748049045</v>
          </cell>
          <cell r="BO66">
            <v>7.8816567387451908</v>
          </cell>
          <cell r="BP66">
            <v>10.613363393837158</v>
          </cell>
          <cell r="BQ66">
            <v>6.8706822685244848</v>
          </cell>
          <cell r="BR66">
            <v>6.2289139493392067</v>
          </cell>
          <cell r="BS66">
            <v>4.170617663610817</v>
          </cell>
          <cell r="BT66">
            <v>31.975259345999998</v>
          </cell>
          <cell r="BU66">
            <v>904.39673308100009</v>
          </cell>
          <cell r="BV66">
            <v>10.143629055</v>
          </cell>
          <cell r="BW66">
            <v>743.96945817300002</v>
          </cell>
          <cell r="BX66">
            <v>52.311606935999997</v>
          </cell>
          <cell r="BY66">
            <v>738.04299338099997</v>
          </cell>
          <cell r="BZ66">
            <v>4.5429850029966481</v>
          </cell>
          <cell r="CA66">
            <v>4.2206440956172937</v>
          </cell>
          <cell r="CB66">
            <v>5.2504974477193089</v>
          </cell>
          <cell r="CC66">
            <v>4.7116086913560524</v>
          </cell>
          <cell r="CD66">
            <v>3.6228742472854205</v>
          </cell>
          <cell r="CE66">
            <v>3.4729194012392717</v>
          </cell>
          <cell r="CF66">
            <v>4.5881272612292703</v>
          </cell>
          <cell r="CG66">
            <v>3.5812868552023227</v>
          </cell>
          <cell r="CH66">
            <v>147.19756481099998</v>
          </cell>
          <cell r="CI66">
            <v>1128.2947591120001</v>
          </cell>
          <cell r="CJ66">
            <v>119.789426983</v>
          </cell>
          <cell r="CK66">
            <v>552.78565327299998</v>
          </cell>
          <cell r="CL66">
            <v>578.59750498699998</v>
          </cell>
          <cell r="CM66">
            <v>1700.823221634</v>
          </cell>
          <cell r="CN66">
            <v>225.48166212500001</v>
          </cell>
          <cell r="CO66">
            <v>1681.3279406839999</v>
          </cell>
          <cell r="CP66">
            <v>468.83803194299998</v>
          </cell>
          <cell r="CQ66">
            <v>6883.3541081650001</v>
          </cell>
          <cell r="CR66">
            <v>61.947492175999997</v>
          </cell>
          <cell r="CS66">
            <v>1212.7705208709999</v>
          </cell>
          <cell r="CT66">
            <v>115.173182997</v>
          </cell>
          <cell r="CU66">
            <v>1205.4413204280002</v>
          </cell>
          <cell r="CV66">
            <v>137.29890160300002</v>
          </cell>
          <cell r="CW66">
            <v>2850.92610874</v>
          </cell>
          <cell r="CX66">
            <v>3484.8919427760002</v>
          </cell>
          <cell r="CY66">
            <v>18122.892376575001</v>
          </cell>
        </row>
        <row r="67">
          <cell r="A67">
            <v>44348</v>
          </cell>
          <cell r="B67">
            <v>82.104275000000001</v>
          </cell>
          <cell r="C67">
            <v>68.264244000000005</v>
          </cell>
          <cell r="E67">
            <v>21737</v>
          </cell>
          <cell r="F67">
            <v>260648</v>
          </cell>
        </row>
        <row r="68">
          <cell r="A68">
            <v>44317</v>
          </cell>
          <cell r="B68">
            <v>76.102986000000001</v>
          </cell>
          <cell r="C68">
            <v>65.642239000000004</v>
          </cell>
          <cell r="E68">
            <v>26105</v>
          </cell>
          <cell r="F68">
            <v>299208</v>
          </cell>
        </row>
        <row r="69">
          <cell r="A69">
            <v>44287</v>
          </cell>
          <cell r="B69">
            <v>76.177466999999993</v>
          </cell>
          <cell r="C69">
            <v>65.470911000000001</v>
          </cell>
          <cell r="E69">
            <v>24505</v>
          </cell>
          <cell r="F69">
            <v>292499</v>
          </cell>
        </row>
        <row r="70">
          <cell r="A70">
            <v>44256</v>
          </cell>
          <cell r="B70">
            <v>76.536998999999994</v>
          </cell>
          <cell r="C70">
            <v>65.883638000000005</v>
          </cell>
          <cell r="E70">
            <v>25363</v>
          </cell>
          <cell r="F70">
            <v>286781</v>
          </cell>
        </row>
        <row r="71">
          <cell r="A71">
            <v>44228</v>
          </cell>
          <cell r="B71">
            <v>78.437875000000005</v>
          </cell>
          <cell r="C71">
            <v>66.370698000000004</v>
          </cell>
          <cell r="E71">
            <v>21287</v>
          </cell>
          <cell r="F71">
            <v>250888</v>
          </cell>
        </row>
        <row r="72">
          <cell r="A72">
            <v>44197</v>
          </cell>
          <cell r="B72">
            <v>82.539071000000007</v>
          </cell>
          <cell r="C72">
            <v>68.008266000000006</v>
          </cell>
          <cell r="E72">
            <v>22077</v>
          </cell>
          <cell r="F72">
            <v>264281</v>
          </cell>
        </row>
        <row r="73">
          <cell r="A73">
            <v>44166</v>
          </cell>
          <cell r="B73">
            <v>83.366395999999995</v>
          </cell>
          <cell r="C73">
            <v>66.713797999999997</v>
          </cell>
          <cell r="E73">
            <v>21550</v>
          </cell>
          <cell r="F73">
            <v>254740</v>
          </cell>
        </row>
        <row r="74">
          <cell r="A74">
            <v>44136</v>
          </cell>
          <cell r="B74">
            <v>83.028587000000002</v>
          </cell>
          <cell r="C74">
            <v>67.027620999999996</v>
          </cell>
          <cell r="E74">
            <v>19544</v>
          </cell>
          <cell r="F74">
            <v>242738</v>
          </cell>
        </row>
        <row r="75">
          <cell r="A75">
            <v>44105</v>
          </cell>
          <cell r="B75">
            <v>88.221607000000006</v>
          </cell>
          <cell r="C75">
            <v>68.364874</v>
          </cell>
          <cell r="E75">
            <v>20384</v>
          </cell>
          <cell r="F75">
            <v>258675</v>
          </cell>
        </row>
        <row r="76">
          <cell r="A76">
            <v>44075</v>
          </cell>
          <cell r="B76">
            <v>88.472982000000002</v>
          </cell>
          <cell r="C76">
            <v>67.744099000000006</v>
          </cell>
          <cell r="E76">
            <v>19442</v>
          </cell>
          <cell r="F76">
            <v>269876</v>
          </cell>
        </row>
        <row r="77">
          <cell r="A77">
            <v>44044</v>
          </cell>
          <cell r="B77">
            <v>88.609967999999995</v>
          </cell>
          <cell r="C77">
            <v>67.057169999999999</v>
          </cell>
          <cell r="E77">
            <v>16827</v>
          </cell>
          <cell r="F77">
            <v>241313</v>
          </cell>
        </row>
        <row r="78">
          <cell r="A78">
            <v>44013</v>
          </cell>
          <cell r="B78">
            <v>85.655997999999997</v>
          </cell>
          <cell r="C78">
            <v>66.209590000000006</v>
          </cell>
          <cell r="E78">
            <v>18193</v>
          </cell>
          <cell r="F78">
            <v>246902</v>
          </cell>
        </row>
        <row r="79">
          <cell r="A79">
            <v>43983</v>
          </cell>
          <cell r="B79">
            <v>79.769954999999996</v>
          </cell>
          <cell r="C79">
            <v>64.116202000000001</v>
          </cell>
          <cell r="E79">
            <v>19989</v>
          </cell>
          <cell r="F79">
            <v>251741</v>
          </cell>
        </row>
        <row r="80">
          <cell r="A80">
            <v>43952</v>
          </cell>
          <cell r="B80">
            <v>74.596412999999998</v>
          </cell>
          <cell r="C80">
            <v>61.776386000000002</v>
          </cell>
          <cell r="E80">
            <v>22495</v>
          </cell>
          <cell r="F80">
            <v>291829</v>
          </cell>
        </row>
        <row r="81">
          <cell r="A81">
            <v>43922</v>
          </cell>
          <cell r="B81">
            <v>74.461434999999994</v>
          </cell>
          <cell r="C81">
            <v>62.273077999999998</v>
          </cell>
          <cell r="E81">
            <v>23426</v>
          </cell>
          <cell r="F81">
            <v>292840</v>
          </cell>
        </row>
        <row r="82">
          <cell r="A82">
            <v>43891</v>
          </cell>
          <cell r="B82">
            <v>74.021287000000001</v>
          </cell>
          <cell r="C82">
            <v>62.546349999999997</v>
          </cell>
          <cell r="E82">
            <v>22249</v>
          </cell>
          <cell r="F82">
            <v>285763</v>
          </cell>
        </row>
        <row r="83">
          <cell r="A83">
            <v>43862</v>
          </cell>
          <cell r="B83">
            <v>75.850026</v>
          </cell>
          <cell r="C83">
            <v>62.851573000000002</v>
          </cell>
          <cell r="E83">
            <v>19463</v>
          </cell>
          <cell r="F83">
            <v>258229</v>
          </cell>
        </row>
        <row r="84">
          <cell r="A84">
            <v>43831</v>
          </cell>
          <cell r="B84">
            <v>81.077419000000006</v>
          </cell>
          <cell r="C84">
            <v>64.741754999999998</v>
          </cell>
          <cell r="E84">
            <v>20205</v>
          </cell>
          <cell r="F84">
            <v>266726</v>
          </cell>
        </row>
      </sheetData>
      <sheetData sheetId="5">
        <row r="8">
          <cell r="A8">
            <v>46174</v>
          </cell>
          <cell r="AH8">
            <v>16.951695494999999</v>
          </cell>
          <cell r="AI8">
            <v>330.795316931</v>
          </cell>
          <cell r="AJ8">
            <v>109.172929328</v>
          </cell>
          <cell r="AK8">
            <v>208.81739780999999</v>
          </cell>
          <cell r="AL8">
            <v>28.840541612000003</v>
          </cell>
          <cell r="AM8">
            <v>212.37118111400002</v>
          </cell>
          <cell r="AN8">
            <v>2660.5671312640002</v>
          </cell>
          <cell r="AO8">
            <v>2747.4138060330001</v>
          </cell>
          <cell r="AP8">
            <v>6555.5014570080002</v>
          </cell>
          <cell r="AQ8">
            <v>264.512389353</v>
          </cell>
          <cell r="AS8">
            <v>2.5305731489999999</v>
          </cell>
          <cell r="AT8">
            <v>24.910540427000001</v>
          </cell>
          <cell r="AU8">
            <v>2.8949267249999999</v>
          </cell>
          <cell r="AV8">
            <v>2.5940279999999998</v>
          </cell>
          <cell r="AW8">
            <v>0.45488799999999996</v>
          </cell>
          <cell r="AX8">
            <v>13.351196346</v>
          </cell>
          <cell r="AY8">
            <v>6.2821947609999995</v>
          </cell>
          <cell r="AZ8">
            <v>55.694947504000005</v>
          </cell>
          <cell r="BA8">
            <v>12.586362230000001</v>
          </cell>
          <cell r="BB8">
            <v>85.356002754000002</v>
          </cell>
          <cell r="BC8">
            <v>19.366986503</v>
          </cell>
          <cell r="BD8">
            <v>153.69404606500001</v>
          </cell>
          <cell r="BE8">
            <v>5.1394055510000003</v>
          </cell>
          <cell r="BF8">
            <v>105.86724841200001</v>
          </cell>
          <cell r="BG8">
            <v>12.668218720999999</v>
          </cell>
          <cell r="BH8">
            <v>62.943422198</v>
          </cell>
          <cell r="BI8">
            <v>197.94287203100001</v>
          </cell>
          <cell r="BJ8">
            <v>1354.7172407420001</v>
          </cell>
          <cell r="BK8">
            <v>6.9092047700000006</v>
          </cell>
          <cell r="BL8">
            <v>63.158912493000003</v>
          </cell>
          <cell r="BM8">
            <v>1.494772</v>
          </cell>
          <cell r="BN8">
            <v>64.789983399999997</v>
          </cell>
          <cell r="BO8">
            <v>19.007880815</v>
          </cell>
          <cell r="BP8">
            <v>232.81945804400002</v>
          </cell>
          <cell r="BQ8">
            <v>8.2909598930000001</v>
          </cell>
          <cell r="BR8">
            <v>220.081390414</v>
          </cell>
          <cell r="BS8">
            <v>12.180938928</v>
          </cell>
          <cell r="BT8">
            <v>154.010065801</v>
          </cell>
          <cell r="BU8" t="str">
            <v>(-)</v>
          </cell>
          <cell r="BV8">
            <v>71.092249809000009</v>
          </cell>
          <cell r="BW8">
            <v>15.273819491000001</v>
          </cell>
          <cell r="BX8">
            <v>402.14673416599999</v>
          </cell>
          <cell r="BY8">
            <v>21.035175909000003</v>
          </cell>
          <cell r="BZ8">
            <v>640.22910469099997</v>
          </cell>
          <cell r="CA8">
            <v>20.606813000290789</v>
          </cell>
          <cell r="CB8">
            <v>41.715819082619049</v>
          </cell>
          <cell r="CD8">
            <v>40.055168247825002</v>
          </cell>
          <cell r="CE8">
            <v>100.30335832920848</v>
          </cell>
          <cell r="CG8">
            <v>87.629482422046749</v>
          </cell>
          <cell r="CH8">
            <v>56.742633098117118</v>
          </cell>
          <cell r="CJ8">
            <v>55.680610763223051</v>
          </cell>
          <cell r="CK8">
            <v>48.630756513909574</v>
          </cell>
          <cell r="CM8">
            <v>39.433840050223949</v>
          </cell>
          <cell r="CN8">
            <v>49.218299613077022</v>
          </cell>
          <cell r="CP8">
            <v>63.070025806482064</v>
          </cell>
          <cell r="CQ8">
            <v>50.81556428382391</v>
          </cell>
          <cell r="CS8">
            <v>76.98205052139113</v>
          </cell>
          <cell r="CT8">
            <v>58.918386692403914</v>
          </cell>
          <cell r="CV8">
            <v>38.813295578716271</v>
          </cell>
          <cell r="CW8">
            <v>28.665592109691985</v>
          </cell>
          <cell r="CY8">
            <v>22.731486904809202</v>
          </cell>
          <cell r="CZ8">
            <v>17.931397638958153</v>
          </cell>
          <cell r="DB8">
            <v>26.205552287025355</v>
          </cell>
          <cell r="DC8">
            <v>24.102687237588498</v>
          </cell>
          <cell r="DE8">
            <v>33.969151616433813</v>
          </cell>
          <cell r="DF8">
            <v>21.08350950434107</v>
          </cell>
          <cell r="DH8">
            <v>54.561367309004773</v>
          </cell>
          <cell r="DI8">
            <v>44.586624592529496</v>
          </cell>
          <cell r="DK8">
            <v>21.786888669007823</v>
          </cell>
          <cell r="DL8">
            <v>19.126216539770795</v>
          </cell>
          <cell r="DN8">
            <v>29.669049995256653</v>
          </cell>
          <cell r="DO8">
            <v>26.543409035979106</v>
          </cell>
          <cell r="DQ8" t="str">
            <v>(-)</v>
          </cell>
          <cell r="DR8">
            <v>14.20731205091408</v>
          </cell>
          <cell r="DT8">
            <v>23.496243620691356</v>
          </cell>
          <cell r="DU8">
            <v>14.949899974869165</v>
          </cell>
          <cell r="DW8">
            <v>28.250741010525292</v>
          </cell>
          <cell r="DX8">
            <v>19.588035142250686</v>
          </cell>
          <cell r="DZ8">
            <v>42.829822960000001</v>
          </cell>
          <cell r="EA8">
            <v>1911.1841221619998</v>
          </cell>
          <cell r="EB8">
            <v>2.22234</v>
          </cell>
          <cell r="EC8">
            <v>79.068077686999999</v>
          </cell>
          <cell r="ED8">
            <v>100.01348213999999</v>
          </cell>
          <cell r="EE8">
            <v>1174.8039574300001</v>
          </cell>
          <cell r="EF8">
            <v>49.995686844000005</v>
          </cell>
          <cell r="EG8">
            <v>1373.1621539820001</v>
          </cell>
          <cell r="EJ8">
            <v>48.885531489411505</v>
          </cell>
          <cell r="EK8">
            <v>21.425066316925037</v>
          </cell>
          <cell r="EM8">
            <v>36.618766705364614</v>
          </cell>
          <cell r="EN8">
            <v>22.165583457319244</v>
          </cell>
          <cell r="EP8">
            <v>10.731271353272373</v>
          </cell>
          <cell r="EQ8">
            <v>11.330572427470003</v>
          </cell>
          <cell r="ES8">
            <v>14.545313039804189</v>
          </cell>
          <cell r="ET8">
            <v>8.9085796487356106</v>
          </cell>
          <cell r="EV8">
            <v>9.4990221479999999</v>
          </cell>
          <cell r="EW8">
            <v>574.69750623600009</v>
          </cell>
          <cell r="EX8">
            <v>39.939272707999997</v>
          </cell>
          <cell r="EY8">
            <v>1198.5000388640001</v>
          </cell>
          <cell r="EZ8">
            <v>9.8062458400000008</v>
          </cell>
          <cell r="FA8">
            <v>358.21530066000003</v>
          </cell>
          <cell r="FB8">
            <v>18.753541187</v>
          </cell>
          <cell r="FC8">
            <v>665.19786689</v>
          </cell>
          <cell r="FD8">
            <v>3.069925821</v>
          </cell>
          <cell r="FE8">
            <v>109.152258304</v>
          </cell>
          <cell r="FF8">
            <v>29.817475166000005</v>
          </cell>
          <cell r="FG8">
            <v>1003.0265324310001</v>
          </cell>
          <cell r="FH8">
            <v>32.808582800000003</v>
          </cell>
          <cell r="FI8">
            <v>515.42695130999994</v>
          </cell>
          <cell r="FJ8">
            <v>29.199646306999998</v>
          </cell>
          <cell r="FK8">
            <v>276.207194749</v>
          </cell>
          <cell r="FL8">
            <v>16.154906401000002</v>
          </cell>
          <cell r="FM8">
            <v>618.04738562099999</v>
          </cell>
          <cell r="FN8">
            <v>30.436681421242227</v>
          </cell>
          <cell r="FO8">
            <v>18.520247005333655</v>
          </cell>
          <cell r="FQ8">
            <v>18.030286044161187</v>
          </cell>
          <cell r="FR8">
            <v>10.38918396428682</v>
          </cell>
          <cell r="FT8">
            <v>71.898213852754068</v>
          </cell>
          <cell r="FU8">
            <v>45.850624620440797</v>
          </cell>
          <cell r="FW8">
            <v>47.396529859819488</v>
          </cell>
          <cell r="FX8">
            <v>34.064668421100208</v>
          </cell>
          <cell r="FZ8">
            <v>21.563312572952231</v>
          </cell>
          <cell r="GA8">
            <v>19.242501302412631</v>
          </cell>
          <cell r="GC8">
            <v>49.137850660531001</v>
          </cell>
          <cell r="GD8">
            <v>22.97827155268946</v>
          </cell>
          <cell r="GF8">
            <v>38.779451885498688</v>
          </cell>
          <cell r="GG8">
            <v>22.995382941512954</v>
          </cell>
          <cell r="GI8">
            <v>83.985281452197</v>
          </cell>
          <cell r="GJ8">
            <v>66.583369565196975</v>
          </cell>
          <cell r="GL8">
            <v>21.699767397990016</v>
          </cell>
          <cell r="GM8">
            <v>10.390683450597216</v>
          </cell>
          <cell r="GP8">
            <v>740.68414902699999</v>
          </cell>
          <cell r="GQ8">
            <v>13577.112735274</v>
          </cell>
          <cell r="GR8">
            <v>282.02959451499999</v>
          </cell>
          <cell r="GS8">
            <v>9068.0910309650008</v>
          </cell>
        </row>
        <row r="9">
          <cell r="A9">
            <v>46143</v>
          </cell>
          <cell r="AH9">
            <v>26.882624917000001</v>
          </cell>
          <cell r="AI9">
            <v>314.51188059100002</v>
          </cell>
          <cell r="AJ9">
            <v>84.605795534000009</v>
          </cell>
          <cell r="AK9">
            <v>177.95736889200001</v>
          </cell>
          <cell r="AL9">
            <v>12.363186989000001</v>
          </cell>
          <cell r="AM9">
            <v>163.55842907400003</v>
          </cell>
          <cell r="AN9">
            <v>2319.6277829180003</v>
          </cell>
          <cell r="AO9">
            <v>2411.9703292539998</v>
          </cell>
          <cell r="AP9">
            <v>5388.6360327290004</v>
          </cell>
          <cell r="AQ9">
            <v>240.50015487900001</v>
          </cell>
          <cell r="AS9">
            <v>6.2307017239999993</v>
          </cell>
          <cell r="AT9">
            <v>18.331045162999999</v>
          </cell>
          <cell r="AU9">
            <v>5.1266028630000005</v>
          </cell>
          <cell r="AV9">
            <v>8.2026123169999998</v>
          </cell>
          <cell r="AW9">
            <v>0.74132501800000006</v>
          </cell>
          <cell r="AX9">
            <v>3.3367717630000002</v>
          </cell>
          <cell r="AY9">
            <v>1.6454417459999999</v>
          </cell>
          <cell r="AZ9">
            <v>54.880892391000003</v>
          </cell>
          <cell r="BA9">
            <v>6.701048117</v>
          </cell>
          <cell r="BB9">
            <v>97.864212151000004</v>
          </cell>
          <cell r="BC9">
            <v>26.426353473999999</v>
          </cell>
          <cell r="BD9">
            <v>183.88246288800002</v>
          </cell>
          <cell r="BE9">
            <v>7.6653273840000002</v>
          </cell>
          <cell r="BF9">
            <v>79.598764394</v>
          </cell>
          <cell r="BG9">
            <v>9.9806506250000009</v>
          </cell>
          <cell r="BH9">
            <v>68.928658834999993</v>
          </cell>
          <cell r="BI9">
            <v>179.25083311799997</v>
          </cell>
          <cell r="BJ9">
            <v>1152.4995706330001</v>
          </cell>
          <cell r="BK9">
            <v>7.3120704390000002</v>
          </cell>
          <cell r="BL9">
            <v>81.140689175999995</v>
          </cell>
          <cell r="BM9">
            <v>1.3006099999999998</v>
          </cell>
          <cell r="BN9">
            <v>57.7406097</v>
          </cell>
          <cell r="BO9">
            <v>12.652695204</v>
          </cell>
          <cell r="BP9">
            <v>171.84212977199999</v>
          </cell>
          <cell r="BQ9">
            <v>5.8100300489999999</v>
          </cell>
          <cell r="BR9">
            <v>298.94974394000002</v>
          </cell>
          <cell r="BS9">
            <v>4.7956806909999994</v>
          </cell>
          <cell r="BT9">
            <v>101.977192536</v>
          </cell>
          <cell r="BU9" t="str">
            <v>(-)</v>
          </cell>
          <cell r="BV9">
            <v>88.488034555000013</v>
          </cell>
          <cell r="BW9">
            <v>15.818767986999999</v>
          </cell>
          <cell r="BX9">
            <v>340.744083488</v>
          </cell>
          <cell r="BY9">
            <v>9.7428898489999991</v>
          </cell>
          <cell r="BZ9">
            <v>508.146041271</v>
          </cell>
          <cell r="CA9">
            <v>23.082631026617253</v>
          </cell>
          <cell r="CB9">
            <v>48.653275738645348</v>
          </cell>
          <cell r="CD9">
            <v>27.805022487851719</v>
          </cell>
          <cell r="CE9">
            <v>74.089575782153844</v>
          </cell>
          <cell r="CG9">
            <v>52.467993154926816</v>
          </cell>
          <cell r="CH9">
            <v>51.822706140240136</v>
          </cell>
          <cell r="CJ9">
            <v>73.505178057515991</v>
          </cell>
          <cell r="CK9">
            <v>43.757253174801058</v>
          </cell>
          <cell r="CM9">
            <v>47.903700394067769</v>
          </cell>
          <cell r="CN9">
            <v>43.011189322561656</v>
          </cell>
          <cell r="CP9">
            <v>53.605341077184136</v>
          </cell>
          <cell r="CQ9">
            <v>44.338945108805518</v>
          </cell>
          <cell r="CS9">
            <v>54.302740964964379</v>
          </cell>
          <cell r="CT9">
            <v>56.938854920876551</v>
          </cell>
          <cell r="CV9">
            <v>41.515967839421286</v>
          </cell>
          <cell r="CW9">
            <v>28.55166154850081</v>
          </cell>
          <cell r="CY9">
            <v>22.901886148705252</v>
          </cell>
          <cell r="CZ9">
            <v>18.422358143235268</v>
          </cell>
          <cell r="DB9">
            <v>32.640212119679774</v>
          </cell>
          <cell r="DC9">
            <v>24.735742842465992</v>
          </cell>
          <cell r="DE9">
            <v>34.594774759535909</v>
          </cell>
          <cell r="DF9">
            <v>21.785777696767202</v>
          </cell>
          <cell r="DH9">
            <v>65.876237235644084</v>
          </cell>
          <cell r="DI9">
            <v>46.749947144282885</v>
          </cell>
          <cell r="DK9">
            <v>18.166297089318203</v>
          </cell>
          <cell r="DL9">
            <v>17.197430656956325</v>
          </cell>
          <cell r="DN9">
            <v>45.312429725734631</v>
          </cell>
          <cell r="DO9">
            <v>31.013298290237998</v>
          </cell>
          <cell r="DQ9" t="str">
            <v>(-)</v>
          </cell>
          <cell r="DR9">
            <v>13.345019868511418</v>
          </cell>
          <cell r="DT9">
            <v>19.092172928839862</v>
          </cell>
          <cell r="DU9">
            <v>14.783727173902362</v>
          </cell>
          <cell r="DW9">
            <v>29.515106847945646</v>
          </cell>
          <cell r="DX9">
            <v>20.413145566587296</v>
          </cell>
          <cell r="DZ9">
            <v>33.130077632000003</v>
          </cell>
          <cell r="EA9">
            <v>1601.0632006060002</v>
          </cell>
          <cell r="EB9">
            <v>1.8080100000000001</v>
          </cell>
          <cell r="EC9">
            <v>89.513502500000001</v>
          </cell>
          <cell r="ED9">
            <v>73.31251666</v>
          </cell>
          <cell r="EE9">
            <v>960.14822294200007</v>
          </cell>
          <cell r="EF9">
            <v>57.538945699999999</v>
          </cell>
          <cell r="EG9">
            <v>997.1317930539999</v>
          </cell>
          <cell r="EJ9">
            <v>49.500907657758425</v>
          </cell>
          <cell r="EK9">
            <v>21.635089097038851</v>
          </cell>
          <cell r="EM9">
            <v>35.14681887821417</v>
          </cell>
          <cell r="EN9">
            <v>20.570757467567532</v>
          </cell>
          <cell r="EP9">
            <v>12.93334242342732</v>
          </cell>
          <cell r="EQ9">
            <v>11.321146423739854</v>
          </cell>
          <cell r="ES9">
            <v>13.888188257158143</v>
          </cell>
          <cell r="ET9">
            <v>9.1639719745403276</v>
          </cell>
          <cell r="EV9">
            <v>6.0973513500000012</v>
          </cell>
          <cell r="EW9">
            <v>486.24668632499998</v>
          </cell>
          <cell r="EX9">
            <v>22.115866524000001</v>
          </cell>
          <cell r="EY9">
            <v>900.854367938</v>
          </cell>
          <cell r="EZ9">
            <v>5.7893287180000002</v>
          </cell>
          <cell r="FA9">
            <v>267.35537445099999</v>
          </cell>
          <cell r="FB9">
            <v>13.122463278000001</v>
          </cell>
          <cell r="FC9">
            <v>557.81393984400006</v>
          </cell>
          <cell r="FD9">
            <v>4.4713200690000008</v>
          </cell>
          <cell r="FE9">
            <v>89.596799238000003</v>
          </cell>
          <cell r="FF9">
            <v>25.228194781999999</v>
          </cell>
          <cell r="FG9">
            <v>812.75515194900015</v>
          </cell>
          <cell r="FH9">
            <v>36.660926139000004</v>
          </cell>
          <cell r="FI9">
            <v>494.74370049799995</v>
          </cell>
          <cell r="FJ9">
            <v>19.435174434</v>
          </cell>
          <cell r="FK9">
            <v>222.84590637499997</v>
          </cell>
          <cell r="FL9">
            <v>13.963509890999999</v>
          </cell>
          <cell r="FM9">
            <v>522.13379876800002</v>
          </cell>
          <cell r="FN9">
            <v>29.488495857631683</v>
          </cell>
          <cell r="FO9">
            <v>17.979017508242347</v>
          </cell>
          <cell r="FQ9">
            <v>18.644034987982188</v>
          </cell>
          <cell r="FR9">
            <v>9.8678138534749316</v>
          </cell>
          <cell r="FT9">
            <v>74.800910985687096</v>
          </cell>
          <cell r="FU9">
            <v>45.004052793126846</v>
          </cell>
          <cell r="FW9">
            <v>47.34396539128192</v>
          </cell>
          <cell r="FX9">
            <v>33.279913896593669</v>
          </cell>
          <cell r="FZ9">
            <v>18.576431801621489</v>
          </cell>
          <cell r="GA9">
            <v>19.565673129944852</v>
          </cell>
          <cell r="GC9">
            <v>45.818481138679516</v>
          </cell>
          <cell r="GD9">
            <v>23.976666566959899</v>
          </cell>
          <cell r="GF9">
            <v>35.106341749120531</v>
          </cell>
          <cell r="GG9">
            <v>23.056121050400545</v>
          </cell>
          <cell r="GI9">
            <v>78.610579678731369</v>
          </cell>
          <cell r="GJ9">
            <v>65.048870097428107</v>
          </cell>
          <cell r="GL9">
            <v>21.829740940096134</v>
          </cell>
          <cell r="GM9">
            <v>10.204591515736114</v>
          </cell>
          <cell r="GP9">
            <v>652.99498640599995</v>
          </cell>
          <cell r="GQ9">
            <v>11571.539346498999</v>
          </cell>
          <cell r="GR9">
            <v>222.279619701</v>
          </cell>
          <cell r="GS9">
            <v>7426.5899401730003</v>
          </cell>
        </row>
        <row r="10">
          <cell r="A10">
            <v>46113</v>
          </cell>
          <cell r="AH10">
            <v>15.270179944000001</v>
          </cell>
          <cell r="AI10">
            <v>272.03711218300003</v>
          </cell>
          <cell r="AJ10">
            <v>70.23048209400001</v>
          </cell>
          <cell r="AK10">
            <v>143.40811084800001</v>
          </cell>
          <cell r="AL10">
            <v>33.174318680999995</v>
          </cell>
          <cell r="AM10">
            <v>214.28205324000001</v>
          </cell>
          <cell r="AN10">
            <v>2224.4198108689998</v>
          </cell>
          <cell r="AO10">
            <v>2106.2234186300002</v>
          </cell>
          <cell r="AP10">
            <v>5082.8335126880002</v>
          </cell>
          <cell r="AQ10">
            <v>304.31445006000001</v>
          </cell>
          <cell r="AS10">
            <v>1.7512798220000001</v>
          </cell>
          <cell r="AT10">
            <v>30.698543496999999</v>
          </cell>
          <cell r="AU10">
            <v>0</v>
          </cell>
          <cell r="AV10">
            <v>5.595577392</v>
          </cell>
          <cell r="AW10">
            <v>2.2650882190000003</v>
          </cell>
          <cell r="AX10">
            <v>20.761105739999998</v>
          </cell>
          <cell r="AY10">
            <v>5.2563079510000001</v>
          </cell>
          <cell r="AZ10">
            <v>60.834349146000001</v>
          </cell>
          <cell r="BA10">
            <v>4.7112828929999999</v>
          </cell>
          <cell r="BB10">
            <v>105.650505018</v>
          </cell>
          <cell r="BC10">
            <v>15.394316211</v>
          </cell>
          <cell r="BD10">
            <v>187.02844229900001</v>
          </cell>
          <cell r="BE10">
            <v>12.400061027</v>
          </cell>
          <cell r="BF10">
            <v>88.827093332999993</v>
          </cell>
          <cell r="BG10">
            <v>13.379881566</v>
          </cell>
          <cell r="BH10">
            <v>64.926808882999993</v>
          </cell>
          <cell r="BI10">
            <v>169.18799207999999</v>
          </cell>
          <cell r="BJ10">
            <v>1077.4994921120001</v>
          </cell>
          <cell r="BK10">
            <v>7.4026475769999998</v>
          </cell>
          <cell r="BL10">
            <v>104.54450689800001</v>
          </cell>
          <cell r="BM10">
            <v>1.3595360000000001</v>
          </cell>
          <cell r="BN10">
            <v>69.109699200000009</v>
          </cell>
          <cell r="BO10">
            <v>4.9427365480000001</v>
          </cell>
          <cell r="BP10">
            <v>101.39543990200001</v>
          </cell>
          <cell r="BQ10">
            <v>2.3421814850000002</v>
          </cell>
          <cell r="BR10">
            <v>327.39971609300005</v>
          </cell>
          <cell r="BS10">
            <v>4.7077522710000004</v>
          </cell>
          <cell r="BT10">
            <v>165.22926634800001</v>
          </cell>
          <cell r="BU10" t="str">
            <v>(-)</v>
          </cell>
          <cell r="BV10">
            <v>72.640125851000008</v>
          </cell>
          <cell r="BW10">
            <v>4.8061885000000002</v>
          </cell>
          <cell r="BX10">
            <v>262.96196113299999</v>
          </cell>
          <cell r="BY10">
            <v>8.8312013090000008</v>
          </cell>
          <cell r="BZ10">
            <v>387.34327812600003</v>
          </cell>
          <cell r="CA10">
            <v>29.0649152531605</v>
          </cell>
          <cell r="CD10" t="str">
            <v>(-)</v>
          </cell>
          <cell r="CE10">
            <v>72.331859430209079</v>
          </cell>
          <cell r="CG10">
            <v>41.231240269851931</v>
          </cell>
          <cell r="CH10">
            <v>39.099127747663026</v>
          </cell>
          <cell r="CK10">
            <v>46.284784807534002</v>
          </cell>
          <cell r="CM10">
            <v>56.849198880615809</v>
          </cell>
          <cell r="CN10">
            <v>41.61031747676941</v>
          </cell>
          <cell r="CP10">
            <v>57.284843983642922</v>
          </cell>
          <cell r="CQ10">
            <v>44.519998183011765</v>
          </cell>
          <cell r="CS10">
            <v>44.862280750047795</v>
          </cell>
          <cell r="CT10">
            <v>61.496177591928777</v>
          </cell>
          <cell r="CV10">
            <v>37.117240314890843</v>
          </cell>
          <cell r="CW10">
            <v>29.421415499016835</v>
          </cell>
          <cell r="CY10">
            <v>22.579606551667283</v>
          </cell>
          <cell r="CZ10">
            <v>17.737909774037604</v>
          </cell>
          <cell r="DB10">
            <v>35.223078027398039</v>
          </cell>
          <cell r="DC10">
            <v>23.172093134386806</v>
          </cell>
          <cell r="DE10">
            <v>35.298660719539605</v>
          </cell>
          <cell r="DF10">
            <v>18.524820848880211</v>
          </cell>
          <cell r="DH10">
            <v>86.421904258045842</v>
          </cell>
          <cell r="DI10">
            <v>50.797589715160399</v>
          </cell>
          <cell r="DK10">
            <v>34.216350612130299</v>
          </cell>
          <cell r="DL10">
            <v>16.857922624817466</v>
          </cell>
          <cell r="DN10">
            <v>47.114008576302169</v>
          </cell>
          <cell r="DO10">
            <v>30.137143906354179</v>
          </cell>
          <cell r="DQ10" t="str">
            <v>(-)</v>
          </cell>
          <cell r="DR10">
            <v>15.921076911640274</v>
          </cell>
          <cell r="DT10">
            <v>28.307209113625067</v>
          </cell>
          <cell r="DU10">
            <v>15.411395554755863</v>
          </cell>
          <cell r="DW10">
            <v>34.53655665681304</v>
          </cell>
          <cell r="DX10">
            <v>19.518808302870895</v>
          </cell>
          <cell r="DZ10">
            <v>32.857920000000007</v>
          </cell>
          <cell r="EA10">
            <v>1553.958240336</v>
          </cell>
          <cell r="EB10">
            <v>2.0532680000000001</v>
          </cell>
          <cell r="EC10">
            <v>58.8708405</v>
          </cell>
          <cell r="ED10">
            <v>74.720106650999995</v>
          </cell>
          <cell r="EE10">
            <v>916.72106901500001</v>
          </cell>
          <cell r="EF10">
            <v>20.3181528</v>
          </cell>
          <cell r="EG10">
            <v>964.86348141800011</v>
          </cell>
          <cell r="EJ10">
            <v>49.382205264362433</v>
          </cell>
          <cell r="EK10">
            <v>21.708459213618223</v>
          </cell>
          <cell r="EM10">
            <v>35.776698414430065</v>
          </cell>
          <cell r="EN10">
            <v>23.746473774227841</v>
          </cell>
          <cell r="EP10">
            <v>12.748897821992752</v>
          </cell>
          <cell r="EQ10">
            <v>10.859941313012518</v>
          </cell>
          <cell r="ES10">
            <v>19.126763826680151</v>
          </cell>
          <cell r="ET10">
            <v>9.0794331119086014</v>
          </cell>
          <cell r="EV10">
            <v>10.717605189</v>
          </cell>
          <cell r="EW10">
            <v>470.62965578000001</v>
          </cell>
          <cell r="EX10">
            <v>13.152944352</v>
          </cell>
          <cell r="EY10">
            <v>745.57412932800003</v>
          </cell>
          <cell r="EZ10">
            <v>7.0889589480000001</v>
          </cell>
          <cell r="FA10">
            <v>232.60873751700001</v>
          </cell>
          <cell r="FB10">
            <v>11.130515488</v>
          </cell>
          <cell r="FC10">
            <v>532.15472026300006</v>
          </cell>
          <cell r="FD10">
            <v>1.396755744</v>
          </cell>
          <cell r="FE10">
            <v>113.08692283299999</v>
          </cell>
          <cell r="FF10">
            <v>26.352388382000001</v>
          </cell>
          <cell r="FG10">
            <v>844.14470775300003</v>
          </cell>
          <cell r="FH10">
            <v>35.949129405999997</v>
          </cell>
          <cell r="FI10">
            <v>477.49529433600009</v>
          </cell>
          <cell r="FJ10">
            <v>26.590364029999996</v>
          </cell>
          <cell r="FK10">
            <v>199.96316492299997</v>
          </cell>
          <cell r="FL10">
            <v>15.801497530000001</v>
          </cell>
          <cell r="FM10">
            <v>483.21627204200001</v>
          </cell>
          <cell r="FN10">
            <v>22.230681680879371</v>
          </cell>
          <cell r="FO10">
            <v>18.440224600323212</v>
          </cell>
          <cell r="FQ10">
            <v>18.293376499795897</v>
          </cell>
          <cell r="FR10">
            <v>10.225670850227395</v>
          </cell>
          <cell r="FT10">
            <v>66.580046950357925</v>
          </cell>
          <cell r="FU10">
            <v>46.126709256899026</v>
          </cell>
          <cell r="FW10">
            <v>49.373938142441581</v>
          </cell>
          <cell r="FX10">
            <v>33.405793837597223</v>
          </cell>
          <cell r="FZ10">
            <v>27.220636117892351</v>
          </cell>
          <cell r="GA10">
            <v>17.999431709313598</v>
          </cell>
          <cell r="GC10">
            <v>47.643788238814373</v>
          </cell>
          <cell r="GD10">
            <v>23.001232081929139</v>
          </cell>
          <cell r="GF10">
            <v>34.653068399149646</v>
          </cell>
          <cell r="GG10">
            <v>23.832340536992458</v>
          </cell>
          <cell r="GI10">
            <v>75.180932794698577</v>
          </cell>
          <cell r="GJ10">
            <v>65.97857961421721</v>
          </cell>
          <cell r="GL10">
            <v>21.305733531636985</v>
          </cell>
          <cell r="GM10">
            <v>10.223226266531075</v>
          </cell>
          <cell r="GP10">
            <v>581.58918056100003</v>
          </cell>
          <cell r="GQ10">
            <v>10935.176958843</v>
          </cell>
          <cell r="GR10">
            <v>217.329192232</v>
          </cell>
          <cell r="GS10">
            <v>6895.5469890310005</v>
          </cell>
        </row>
        <row r="11">
          <cell r="A11">
            <v>46082</v>
          </cell>
          <cell r="AH11">
            <v>21.963793138</v>
          </cell>
          <cell r="AI11">
            <v>447.30840992700001</v>
          </cell>
          <cell r="AJ11">
            <v>79.482364986000007</v>
          </cell>
          <cell r="AK11">
            <v>169.04206365500002</v>
          </cell>
          <cell r="AL11">
            <v>14.639711809000001</v>
          </cell>
          <cell r="AM11">
            <v>267.10414838500003</v>
          </cell>
          <cell r="AN11">
            <v>3008.2121373180003</v>
          </cell>
          <cell r="AO11">
            <v>2416.2687177160001</v>
          </cell>
          <cell r="AP11">
            <v>6756.8859701300007</v>
          </cell>
          <cell r="AQ11">
            <v>299.84905416599997</v>
          </cell>
          <cell r="AS11">
            <v>2.7654000000000001E-2</v>
          </cell>
          <cell r="AT11">
            <v>37.185273701</v>
          </cell>
          <cell r="AU11">
            <v>0</v>
          </cell>
          <cell r="AV11">
            <v>8.3106941800000005</v>
          </cell>
          <cell r="AW11">
            <v>8.2936654290000007</v>
          </cell>
          <cell r="AX11">
            <v>5.3152446080000004</v>
          </cell>
          <cell r="AY11">
            <v>0.65815035700000002</v>
          </cell>
          <cell r="AZ11">
            <v>46.409253886999998</v>
          </cell>
          <cell r="BA11">
            <v>12.915207361</v>
          </cell>
          <cell r="BB11">
            <v>114.64204065700001</v>
          </cell>
          <cell r="BC11">
            <v>13.562203287000001</v>
          </cell>
          <cell r="BD11">
            <v>161.86325982400001</v>
          </cell>
          <cell r="BE11">
            <v>11.548037362999999</v>
          </cell>
          <cell r="BF11">
            <v>120.34200569000001</v>
          </cell>
          <cell r="BG11">
            <v>15.527938395</v>
          </cell>
          <cell r="BH11">
            <v>116.811609667</v>
          </cell>
          <cell r="BI11">
            <v>300.76920846600001</v>
          </cell>
          <cell r="BJ11">
            <v>1535.411408146</v>
          </cell>
          <cell r="BK11">
            <v>17.221522742000001</v>
          </cell>
          <cell r="BL11">
            <v>143.71424335500001</v>
          </cell>
          <cell r="BM11">
            <v>2.5590360000000003</v>
          </cell>
          <cell r="BN11">
            <v>137.8728496</v>
          </cell>
          <cell r="BO11">
            <v>17.849006197999998</v>
          </cell>
          <cell r="BP11">
            <v>125.94415907199999</v>
          </cell>
          <cell r="BQ11">
            <v>3.4847725890000003</v>
          </cell>
          <cell r="BR11">
            <v>374.28446221000002</v>
          </cell>
          <cell r="BS11">
            <v>13.726479642000001</v>
          </cell>
          <cell r="BT11">
            <v>172.04762110499999</v>
          </cell>
          <cell r="BU11" t="str">
            <v>(-)</v>
          </cell>
          <cell r="BV11">
            <v>128.89683573000002</v>
          </cell>
          <cell r="BW11">
            <v>7.9742518769999995</v>
          </cell>
          <cell r="BX11">
            <v>329.67207829900002</v>
          </cell>
          <cell r="BY11">
            <v>15.065152475000001</v>
          </cell>
          <cell r="BZ11">
            <v>323.14112015899997</v>
          </cell>
          <cell r="CA11">
            <v>97.575395964417439</v>
          </cell>
          <cell r="CB11">
            <v>36.8072252142168</v>
          </cell>
          <cell r="CD11" t="str">
            <v>(-)</v>
          </cell>
          <cell r="CE11">
            <v>64.566527682408349</v>
          </cell>
          <cell r="CG11">
            <v>9.4957639249134456</v>
          </cell>
          <cell r="CH11">
            <v>33.302059539006635</v>
          </cell>
          <cell r="CJ11">
            <v>51.092668198613467</v>
          </cell>
          <cell r="CK11">
            <v>41.174955230755707</v>
          </cell>
          <cell r="CM11">
            <v>44.293820718625007</v>
          </cell>
          <cell r="CN11">
            <v>42.990631454221813</v>
          </cell>
          <cell r="CP11">
            <v>65.123483191083366</v>
          </cell>
          <cell r="CQ11">
            <v>44.720645699634581</v>
          </cell>
          <cell r="CS11">
            <v>60.842529177223973</v>
          </cell>
          <cell r="CT11">
            <v>59.817848606292408</v>
          </cell>
          <cell r="CV11">
            <v>42.296024771162166</v>
          </cell>
          <cell r="CW11">
            <v>28.896635744388593</v>
          </cell>
          <cell r="CY11">
            <v>22.787514952039302</v>
          </cell>
          <cell r="CZ11">
            <v>17.443227042827395</v>
          </cell>
          <cell r="DB11">
            <v>29.539700329131325</v>
          </cell>
          <cell r="DC11">
            <v>24.963321425163269</v>
          </cell>
          <cell r="DE11">
            <v>34.107027021112636</v>
          </cell>
          <cell r="DF11">
            <v>20.06732699532164</v>
          </cell>
          <cell r="DH11">
            <v>47.574257301739777</v>
          </cell>
          <cell r="DI11">
            <v>47.067283448215775</v>
          </cell>
          <cell r="DK11">
            <v>21.555201526810446</v>
          </cell>
          <cell r="DL11">
            <v>17.877066365172315</v>
          </cell>
          <cell r="DN11">
            <v>42.571983755177598</v>
          </cell>
          <cell r="DO11">
            <v>28.032830549825231</v>
          </cell>
          <cell r="DQ11" t="str">
            <v>(-)</v>
          </cell>
          <cell r="DR11">
            <v>14.422499891192635</v>
          </cell>
          <cell r="DT11">
            <v>29.520254543873371</v>
          </cell>
          <cell r="DU11">
            <v>14.650836793319209</v>
          </cell>
          <cell r="DW11">
            <v>26.342669387752082</v>
          </cell>
          <cell r="DX11">
            <v>18.669591739465208</v>
          </cell>
          <cell r="DZ11">
            <v>42.017085957999996</v>
          </cell>
          <cell r="EA11">
            <v>2092.0473220620001</v>
          </cell>
          <cell r="EB11">
            <v>2.5915979999999998</v>
          </cell>
          <cell r="EC11">
            <v>51.716584499999996</v>
          </cell>
          <cell r="ED11">
            <v>74.506942209000002</v>
          </cell>
          <cell r="EE11">
            <v>1256.6852105</v>
          </cell>
          <cell r="EF11">
            <v>27.112065699999999</v>
          </cell>
          <cell r="EG11">
            <v>1312.304479483</v>
          </cell>
          <cell r="EJ11">
            <v>50.27345737704146</v>
          </cell>
          <cell r="EK11">
            <v>21.295013318159398</v>
          </cell>
          <cell r="EM11">
            <v>37.201043526040685</v>
          </cell>
          <cell r="EN11">
            <v>26.996657136164899</v>
          </cell>
          <cell r="EP11">
            <v>15.539302273689959</v>
          </cell>
          <cell r="EQ11">
            <v>10.691024307872205</v>
          </cell>
          <cell r="ES11">
            <v>19.277546970535706</v>
          </cell>
          <cell r="ET11">
            <v>8.843508084139966</v>
          </cell>
          <cell r="EV11">
            <v>11.701924064</v>
          </cell>
          <cell r="EW11">
            <v>607.95889883799998</v>
          </cell>
          <cell r="EX11">
            <v>9.0766850680000015</v>
          </cell>
          <cell r="EY11">
            <v>736.37513791499998</v>
          </cell>
          <cell r="EZ11">
            <v>7.1170906950000008</v>
          </cell>
          <cell r="FA11">
            <v>285.30748641000002</v>
          </cell>
          <cell r="FB11">
            <v>14.264097631999999</v>
          </cell>
          <cell r="FC11">
            <v>710.85609131699994</v>
          </cell>
          <cell r="FD11">
            <v>3.679698004</v>
          </cell>
          <cell r="FE11">
            <v>167.222806451</v>
          </cell>
          <cell r="FF11">
            <v>33.331928042999998</v>
          </cell>
          <cell r="FG11">
            <v>1063.4712177409999</v>
          </cell>
          <cell r="FH11">
            <v>49.422371139000006</v>
          </cell>
          <cell r="FI11">
            <v>674.51356626000006</v>
          </cell>
          <cell r="FJ11">
            <v>26.635845655999997</v>
          </cell>
          <cell r="FK11">
            <v>271.077398501</v>
          </cell>
          <cell r="FL11">
            <v>29.083769924000002</v>
          </cell>
          <cell r="FM11">
            <v>672.05507055099997</v>
          </cell>
          <cell r="FN11">
            <v>29.771010619420821</v>
          </cell>
          <cell r="FO11">
            <v>18.512527386878549</v>
          </cell>
          <cell r="FQ11">
            <v>19.285590523255994</v>
          </cell>
          <cell r="FR11">
            <v>9.936898615349012</v>
          </cell>
          <cell r="FT11">
            <v>66.955747651042117</v>
          </cell>
          <cell r="FU11">
            <v>43.198827646567537</v>
          </cell>
          <cell r="FW11">
            <v>46.905625116377507</v>
          </cell>
          <cell r="FX11">
            <v>32.730325864229663</v>
          </cell>
          <cell r="FZ11">
            <v>12.756217880917164</v>
          </cell>
          <cell r="GA11">
            <v>19.941527665098331</v>
          </cell>
          <cell r="GC11">
            <v>43.396008473076371</v>
          </cell>
          <cell r="GD11">
            <v>23.079682504947339</v>
          </cell>
          <cell r="GF11">
            <v>35.370803230392532</v>
          </cell>
          <cell r="GG11">
            <v>22.57405697534443</v>
          </cell>
          <cell r="GI11">
            <v>77.347932780685426</v>
          </cell>
          <cell r="GJ11">
            <v>65.892906814583085</v>
          </cell>
          <cell r="GL11">
            <v>20.559478592064245</v>
          </cell>
          <cell r="GM11">
            <v>9.9136229982679751</v>
          </cell>
          <cell r="GP11">
            <v>802.21194155900002</v>
          </cell>
          <cell r="GQ11">
            <v>14096.261774404</v>
          </cell>
          <cell r="GR11">
            <v>261.412070336</v>
          </cell>
          <cell r="GS11">
            <v>8347.3736230989998</v>
          </cell>
        </row>
        <row r="12">
          <cell r="A12">
            <v>46054</v>
          </cell>
          <cell r="AH12">
            <v>18.146246938000001</v>
          </cell>
          <cell r="AI12">
            <v>337.15614567200004</v>
          </cell>
          <cell r="AJ12">
            <v>68.257087060999993</v>
          </cell>
          <cell r="AK12">
            <v>167.53223998799999</v>
          </cell>
          <cell r="AL12">
            <v>12.600878460000001</v>
          </cell>
          <cell r="AM12">
            <v>212.93802237</v>
          </cell>
          <cell r="AN12">
            <v>2514.7342150680001</v>
          </cell>
          <cell r="AO12">
            <v>1990.755996354</v>
          </cell>
          <cell r="AP12">
            <v>5264.0131186320004</v>
          </cell>
          <cell r="AQ12">
            <v>189.68474702400002</v>
          </cell>
          <cell r="AS12">
            <v>0.31207100000000004</v>
          </cell>
          <cell r="AT12">
            <v>27.754599151000001</v>
          </cell>
          <cell r="AU12">
            <v>2.0227226760000003</v>
          </cell>
          <cell r="AV12">
            <v>5.3865181060000005</v>
          </cell>
          <cell r="AW12">
            <v>0.44846900000000001</v>
          </cell>
          <cell r="AX12">
            <v>2.0501694510000004</v>
          </cell>
          <cell r="AY12">
            <v>0.85900100400000001</v>
          </cell>
          <cell r="AZ12">
            <v>27.659561972999999</v>
          </cell>
          <cell r="BA12">
            <v>10.74335233</v>
          </cell>
          <cell r="BB12">
            <v>135.82058823900002</v>
          </cell>
          <cell r="BC12">
            <v>13.859627022000002</v>
          </cell>
          <cell r="BD12">
            <v>126.255157016</v>
          </cell>
          <cell r="BE12">
            <v>15.037185755000001</v>
          </cell>
          <cell r="BF12">
            <v>85.813670418000001</v>
          </cell>
          <cell r="BG12">
            <v>16.238720535000002</v>
          </cell>
          <cell r="BH12">
            <v>93.120338583999995</v>
          </cell>
          <cell r="BI12">
            <v>222.40362443699999</v>
          </cell>
          <cell r="BJ12">
            <v>1229.5572029770001</v>
          </cell>
          <cell r="BK12">
            <v>13.134946504</v>
          </cell>
          <cell r="BL12">
            <v>133.34692196700001</v>
          </cell>
          <cell r="BM12">
            <v>3.6676219999999997</v>
          </cell>
          <cell r="BN12">
            <v>128.2899616</v>
          </cell>
          <cell r="BO12">
            <v>7.0991596350000004</v>
          </cell>
          <cell r="BP12">
            <v>87.132904615000015</v>
          </cell>
          <cell r="BQ12">
            <v>2.1379575669999999</v>
          </cell>
          <cell r="BR12">
            <v>372.93801088999999</v>
          </cell>
          <cell r="BS12">
            <v>5.0344248989999993</v>
          </cell>
          <cell r="BT12">
            <v>140.37800128600003</v>
          </cell>
          <cell r="BU12" t="str">
            <v>(-)</v>
          </cell>
          <cell r="BV12">
            <v>82.721279428000003</v>
          </cell>
          <cell r="BW12">
            <v>6.6849513340000009</v>
          </cell>
          <cell r="BX12">
            <v>236.308538537</v>
          </cell>
          <cell r="BY12">
            <v>7.3341476280000002</v>
          </cell>
          <cell r="BZ12">
            <v>188.66086045500001</v>
          </cell>
          <cell r="CA12">
            <v>25.049536605451962</v>
          </cell>
          <cell r="CB12">
            <v>39.157476732206469</v>
          </cell>
          <cell r="CD12">
            <v>62.593000013907982</v>
          </cell>
          <cell r="CE12">
            <v>85.495410221313008</v>
          </cell>
          <cell r="CG12">
            <v>90.338574126639756</v>
          </cell>
          <cell r="CH12">
            <v>34.686910161651802</v>
          </cell>
          <cell r="CJ12">
            <v>30.529894748528143</v>
          </cell>
          <cell r="CK12">
            <v>47.234251146541105</v>
          </cell>
          <cell r="CM12">
            <v>39.108197059939485</v>
          </cell>
          <cell r="CN12">
            <v>37.171786492648245</v>
          </cell>
          <cell r="CP12">
            <v>60.711288606060727</v>
          </cell>
          <cell r="CQ12">
            <v>47.770219545184013</v>
          </cell>
          <cell r="CS12">
            <v>45.670610697593254</v>
          </cell>
          <cell r="CT12">
            <v>61.373169460611756</v>
          </cell>
          <cell r="CV12">
            <v>41.214531511302965</v>
          </cell>
          <cell r="CW12">
            <v>29.873266414894374</v>
          </cell>
          <cell r="CY12">
            <v>22.359616671056795</v>
          </cell>
          <cell r="CZ12">
            <v>17.614483679926952</v>
          </cell>
          <cell r="DB12">
            <v>34.659591419908843</v>
          </cell>
          <cell r="DC12">
            <v>26.426307132796573</v>
          </cell>
          <cell r="DE12">
            <v>32.44072589814327</v>
          </cell>
          <cell r="DF12">
            <v>20.355281208533778</v>
          </cell>
          <cell r="DH12">
            <v>70.524031537572256</v>
          </cell>
          <cell r="DI12">
            <v>46.886243891721541</v>
          </cell>
          <cell r="DK12">
            <v>22.12990668443889</v>
          </cell>
          <cell r="DL12">
            <v>15.256230450636972</v>
          </cell>
          <cell r="DN12">
            <v>45.831564540536021</v>
          </cell>
          <cell r="DO12">
            <v>28.635789783551367</v>
          </cell>
          <cell r="DQ12" t="str">
            <v>(-)</v>
          </cell>
          <cell r="DR12">
            <v>16.689163645693124</v>
          </cell>
          <cell r="DT12">
            <v>25.211390754307022</v>
          </cell>
          <cell r="DU12">
            <v>14.721194008714654</v>
          </cell>
          <cell r="DW12">
            <v>35.049660802382746</v>
          </cell>
          <cell r="DX12">
            <v>18.567094872174188</v>
          </cell>
          <cell r="DZ12">
            <v>34.360260201999999</v>
          </cell>
          <cell r="EA12">
            <v>1634.0578845959999</v>
          </cell>
          <cell r="EB12">
            <v>2.1181410000000001</v>
          </cell>
          <cell r="EC12">
            <v>31.782232499999999</v>
          </cell>
          <cell r="ED12">
            <v>94.660180041000004</v>
          </cell>
          <cell r="EE12">
            <v>985.3215200950001</v>
          </cell>
          <cell r="EF12">
            <v>21.858088199999997</v>
          </cell>
          <cell r="EG12">
            <v>919.49523243600004</v>
          </cell>
          <cell r="EJ12">
            <v>51.073421249553085</v>
          </cell>
          <cell r="EK12">
            <v>21.143253978222976</v>
          </cell>
          <cell r="EM12">
            <v>37.421706109272229</v>
          </cell>
          <cell r="EN12">
            <v>29.76335724685168</v>
          </cell>
          <cell r="EP12">
            <v>11.899105606635617</v>
          </cell>
          <cell r="EQ12">
            <v>10.834447378203743</v>
          </cell>
          <cell r="ES12">
            <v>20.255163486804854</v>
          </cell>
          <cell r="ET12">
            <v>9.1506106560216889</v>
          </cell>
          <cell r="EV12">
            <v>4.8902692649999997</v>
          </cell>
          <cell r="EW12">
            <v>468.07863838100002</v>
          </cell>
          <cell r="EX12">
            <v>7.5337550469999996</v>
          </cell>
          <cell r="EY12">
            <v>481.98042524599998</v>
          </cell>
          <cell r="EZ12">
            <v>5.5488307289999996</v>
          </cell>
          <cell r="FA12">
            <v>204.402654195</v>
          </cell>
          <cell r="FB12">
            <v>15.232844030000001</v>
          </cell>
          <cell r="FC12">
            <v>524.71944083100004</v>
          </cell>
          <cell r="FD12">
            <v>3.9217427550000004</v>
          </cell>
          <cell r="FE12">
            <v>155.30316268000001</v>
          </cell>
          <cell r="FF12">
            <v>27.015832005</v>
          </cell>
          <cell r="FG12">
            <v>843.66327135000006</v>
          </cell>
          <cell r="FH12">
            <v>36.561445038000002</v>
          </cell>
          <cell r="FI12">
            <v>575.83712043800006</v>
          </cell>
          <cell r="FJ12">
            <v>20.702747744999996</v>
          </cell>
          <cell r="FK12">
            <v>205.27915364999998</v>
          </cell>
          <cell r="FL12">
            <v>25.009718863</v>
          </cell>
          <cell r="FM12">
            <v>560.32854918300006</v>
          </cell>
          <cell r="FN12">
            <v>31.9845759820344</v>
          </cell>
          <cell r="FO12">
            <v>18.93045537175421</v>
          </cell>
          <cell r="FQ12">
            <v>18.459972588354852</v>
          </cell>
          <cell r="FR12">
            <v>10.110225330462093</v>
          </cell>
          <cell r="FT12">
            <v>72.193855450730965</v>
          </cell>
          <cell r="FU12">
            <v>43.398182182944431</v>
          </cell>
          <cell r="FW12">
            <v>40.559049563313884</v>
          </cell>
          <cell r="FX12">
            <v>33.920170818186833</v>
          </cell>
          <cell r="FZ12">
            <v>23.172579533457952</v>
          </cell>
          <cell r="GA12">
            <v>21.571971828358901</v>
          </cell>
          <cell r="GC12">
            <v>47.424376479054139</v>
          </cell>
          <cell r="GD12">
            <v>23.806280178271265</v>
          </cell>
          <cell r="GF12">
            <v>35.041321836279444</v>
          </cell>
          <cell r="GG12">
            <v>23.53345018991542</v>
          </cell>
          <cell r="GI12">
            <v>82.955606463532277</v>
          </cell>
          <cell r="GJ12">
            <v>68.246519270647823</v>
          </cell>
          <cell r="GL12">
            <v>20.780755391092701</v>
          </cell>
          <cell r="GM12">
            <v>10.231119537174795</v>
          </cell>
          <cell r="GP12">
            <v>659.49825224199992</v>
          </cell>
          <cell r="GQ12">
            <v>11357.687549737999</v>
          </cell>
          <cell r="GR12">
            <v>195.26203593800003</v>
          </cell>
          <cell r="GS12">
            <v>6440.2693231980002</v>
          </cell>
        </row>
        <row r="13">
          <cell r="A13">
            <v>46023</v>
          </cell>
          <cell r="AH13">
            <v>29.605915000000003</v>
          </cell>
          <cell r="AI13">
            <v>356.48502211900001</v>
          </cell>
          <cell r="AJ13">
            <v>65.907971043000003</v>
          </cell>
          <cell r="AK13">
            <v>200.015652343</v>
          </cell>
          <cell r="AL13">
            <v>34.044257635000001</v>
          </cell>
          <cell r="AM13">
            <v>244.25228937599999</v>
          </cell>
          <cell r="AN13">
            <v>2419.1645612019997</v>
          </cell>
          <cell r="AO13">
            <v>1879.0003095659999</v>
          </cell>
          <cell r="AP13">
            <v>5016.0438445079999</v>
          </cell>
          <cell r="AQ13">
            <v>174.92670104700002</v>
          </cell>
          <cell r="AS13">
            <v>3.301881099</v>
          </cell>
          <cell r="AT13">
            <v>37.322547923000002</v>
          </cell>
          <cell r="AU13">
            <v>0.72281090400000003</v>
          </cell>
          <cell r="AV13">
            <v>12.492736255000001</v>
          </cell>
          <cell r="AW13">
            <v>3.4253535099999999</v>
          </cell>
          <cell r="AX13">
            <v>3.2156066089999999</v>
          </cell>
          <cell r="AY13">
            <v>11.062344808000001</v>
          </cell>
          <cell r="AZ13">
            <v>31.538357082000001</v>
          </cell>
          <cell r="BA13">
            <v>9.2610896</v>
          </cell>
          <cell r="BB13">
            <v>121.233391686</v>
          </cell>
          <cell r="BC13">
            <v>22.793383956000003</v>
          </cell>
          <cell r="BD13">
            <v>85.727552278999994</v>
          </cell>
          <cell r="BE13">
            <v>12.070534258</v>
          </cell>
          <cell r="BF13">
            <v>107.51937999499999</v>
          </cell>
          <cell r="BG13">
            <v>25.711391446</v>
          </cell>
          <cell r="BH13">
            <v>97.584981495999997</v>
          </cell>
          <cell r="BI13">
            <v>215.16265383500001</v>
          </cell>
          <cell r="BJ13">
            <v>1106.7308127180002</v>
          </cell>
          <cell r="BK13">
            <v>14.107573266999999</v>
          </cell>
          <cell r="BL13">
            <v>146.90613804</v>
          </cell>
          <cell r="BM13">
            <v>3.3853230000000001</v>
          </cell>
          <cell r="BN13">
            <v>116.8009776</v>
          </cell>
          <cell r="BO13">
            <v>5.9685409410000005</v>
          </cell>
          <cell r="BP13">
            <v>86.861471254000008</v>
          </cell>
          <cell r="BQ13">
            <v>4.4906265050000007</v>
          </cell>
          <cell r="BR13">
            <v>294.743966161</v>
          </cell>
          <cell r="BS13">
            <v>6.6663512030000005</v>
          </cell>
          <cell r="BT13">
            <v>146.82580421500001</v>
          </cell>
          <cell r="BU13" t="str">
            <v>(-)</v>
          </cell>
          <cell r="BV13">
            <v>83.234630885000001</v>
          </cell>
          <cell r="BW13">
            <v>6.9540819819999999</v>
          </cell>
          <cell r="BX13">
            <v>275.14929121699998</v>
          </cell>
          <cell r="BY13">
            <v>4.5645978340000006</v>
          </cell>
          <cell r="BZ13">
            <v>150.64219948800002</v>
          </cell>
          <cell r="CA13">
            <v>47.454265230947975</v>
          </cell>
          <cell r="CB13">
            <v>39.482563749831797</v>
          </cell>
          <cell r="CD13">
            <v>39.999999987548613</v>
          </cell>
          <cell r="CE13">
            <v>56.331684561445982</v>
          </cell>
          <cell r="CG13">
            <v>60.183702696426217</v>
          </cell>
          <cell r="CH13">
            <v>64.799221708839326</v>
          </cell>
          <cell r="CJ13">
            <v>38.748234655550974</v>
          </cell>
          <cell r="CK13">
            <v>48.033993562353693</v>
          </cell>
          <cell r="CM13">
            <v>42.60182847858421</v>
          </cell>
          <cell r="CN13">
            <v>39.431463775743232</v>
          </cell>
          <cell r="CP13">
            <v>54.403325114504554</v>
          </cell>
          <cell r="CQ13">
            <v>55.28664720780813</v>
          </cell>
          <cell r="CS13">
            <v>72.339449815096998</v>
          </cell>
          <cell r="CT13">
            <v>61.596208659554968</v>
          </cell>
          <cell r="CV13">
            <v>38.50093620047948</v>
          </cell>
          <cell r="CW13">
            <v>30.206350558326701</v>
          </cell>
          <cell r="CY13">
            <v>22.94205922602832</v>
          </cell>
          <cell r="CZ13">
            <v>17.297075375794904</v>
          </cell>
          <cell r="DB13">
            <v>32.906762098831216</v>
          </cell>
          <cell r="DC13">
            <v>26.652872606608756</v>
          </cell>
          <cell r="DE13">
            <v>33.428127833001462</v>
          </cell>
          <cell r="DF13">
            <v>21.199973965800094</v>
          </cell>
          <cell r="DH13">
            <v>78.90769886234412</v>
          </cell>
          <cell r="DI13">
            <v>50.83267493405102</v>
          </cell>
          <cell r="DK13">
            <v>19.445212722717852</v>
          </cell>
          <cell r="DL13">
            <v>17.596126758639134</v>
          </cell>
          <cell r="DN13">
            <v>45.926980026977731</v>
          </cell>
          <cell r="DO13">
            <v>29.324353354681879</v>
          </cell>
          <cell r="DQ13" t="str">
            <v>(-)</v>
          </cell>
          <cell r="DR13">
            <v>14.962905147867286</v>
          </cell>
          <cell r="DT13">
            <v>20.700282470871795</v>
          </cell>
          <cell r="DU13">
            <v>14.069157734555066</v>
          </cell>
          <cell r="DW13">
            <v>27.428370812743982</v>
          </cell>
          <cell r="DX13">
            <v>19.910709731856564</v>
          </cell>
          <cell r="DZ13">
            <v>38.492565970999998</v>
          </cell>
          <cell r="EA13">
            <v>1569.1292092200001</v>
          </cell>
          <cell r="EB13">
            <v>2.004937</v>
          </cell>
          <cell r="EC13">
            <v>30.202145436999999</v>
          </cell>
          <cell r="ED13">
            <v>89.921300508999991</v>
          </cell>
          <cell r="EE13">
            <v>978.43334343699996</v>
          </cell>
          <cell r="EF13">
            <v>53.091897863999996</v>
          </cell>
          <cell r="EG13">
            <v>951.54005075300006</v>
          </cell>
          <cell r="EJ13">
            <v>50.548740782438713</v>
          </cell>
          <cell r="EK13">
            <v>21.819014067327082</v>
          </cell>
          <cell r="EM13">
            <v>36.833875578135377</v>
          </cell>
          <cell r="EN13">
            <v>29.018678168018784</v>
          </cell>
          <cell r="EP13">
            <v>13.754955357025841</v>
          </cell>
          <cell r="EQ13">
            <v>10.592116908709279</v>
          </cell>
          <cell r="ES13">
            <v>15.627314615486432</v>
          </cell>
          <cell r="ET13">
            <v>8.6663211640921052</v>
          </cell>
          <cell r="EV13">
            <v>7.2645708039999999</v>
          </cell>
          <cell r="EW13">
            <v>463.28800814900001</v>
          </cell>
          <cell r="EX13">
            <v>5.4853924909999998</v>
          </cell>
          <cell r="EY13">
            <v>464.60433223900003</v>
          </cell>
          <cell r="EZ13">
            <v>5.7322199699999992</v>
          </cell>
          <cell r="FA13">
            <v>209.88471787600002</v>
          </cell>
          <cell r="FB13">
            <v>10.350099155000001</v>
          </cell>
          <cell r="FC13">
            <v>518.80401938200009</v>
          </cell>
          <cell r="FD13">
            <v>8.9326593659999993</v>
          </cell>
          <cell r="FE13">
            <v>178.481551048</v>
          </cell>
          <cell r="FF13">
            <v>21.578922118000001</v>
          </cell>
          <cell r="FG13">
            <v>830.04457145599997</v>
          </cell>
          <cell r="FH13">
            <v>42.071876343</v>
          </cell>
          <cell r="FI13">
            <v>601.53660450699999</v>
          </cell>
          <cell r="FJ13">
            <v>19.659848797999999</v>
          </cell>
          <cell r="FK13">
            <v>213.520962021</v>
          </cell>
          <cell r="FL13">
            <v>24.006095077999998</v>
          </cell>
          <cell r="FM13">
            <v>599.96724920400004</v>
          </cell>
          <cell r="FN13">
            <v>29.863949819794477</v>
          </cell>
          <cell r="FO13">
            <v>18.268385251279827</v>
          </cell>
          <cell r="FQ13">
            <v>17.516328486548037</v>
          </cell>
          <cell r="FR13">
            <v>9.9021305039863261</v>
          </cell>
          <cell r="FT13">
            <v>58.178408448795111</v>
          </cell>
          <cell r="FU13">
            <v>43.463358607235314</v>
          </cell>
          <cell r="FW13">
            <v>49.126806124786349</v>
          </cell>
          <cell r="FX13">
            <v>33.543482246457678</v>
          </cell>
          <cell r="FZ13">
            <v>24.193040612358217</v>
          </cell>
          <cell r="GA13">
            <v>19.741376061979729</v>
          </cell>
          <cell r="GC13">
            <v>46.587978009819885</v>
          </cell>
          <cell r="GD13">
            <v>23.667330394545399</v>
          </cell>
          <cell r="GF13">
            <v>36.394061362864754</v>
          </cell>
          <cell r="GG13">
            <v>23.496040136655605</v>
          </cell>
          <cell r="GI13">
            <v>81.868682511471675</v>
          </cell>
          <cell r="GJ13">
            <v>68.102811228271079</v>
          </cell>
          <cell r="GL13">
            <v>22.000358012203659</v>
          </cell>
          <cell r="GM13">
            <v>9.9078831460761823</v>
          </cell>
          <cell r="GP13">
            <v>744.68536393400007</v>
          </cell>
          <cell r="GQ13">
            <v>10945.442386401999</v>
          </cell>
          <cell r="GR13">
            <v>217.17473677799998</v>
          </cell>
          <cell r="GS13">
            <v>6530.0124049030001</v>
          </cell>
        </row>
        <row r="14">
          <cell r="A14">
            <v>45992</v>
          </cell>
          <cell r="AH14">
            <v>15.853837605000001</v>
          </cell>
          <cell r="AI14">
            <v>381.23789493499999</v>
          </cell>
          <cell r="AJ14">
            <v>81.118177951999996</v>
          </cell>
          <cell r="AK14">
            <v>198.98838260800002</v>
          </cell>
          <cell r="AL14">
            <v>12.784652564</v>
          </cell>
          <cell r="AM14">
            <v>347.28750057500002</v>
          </cell>
          <cell r="AN14">
            <v>3324.5706206200002</v>
          </cell>
          <cell r="AO14">
            <v>2389.3074535190003</v>
          </cell>
          <cell r="AP14">
            <v>5936.5492305960006</v>
          </cell>
          <cell r="AQ14">
            <v>267.58748561300001</v>
          </cell>
          <cell r="AS14">
            <v>2.9737460030000005</v>
          </cell>
          <cell r="AT14">
            <v>54.585755390999999</v>
          </cell>
          <cell r="AU14">
            <v>0</v>
          </cell>
          <cell r="AV14">
            <v>28.591931066000001</v>
          </cell>
          <cell r="AW14">
            <v>5.3763483660000002</v>
          </cell>
          <cell r="AX14">
            <v>14.730384000000001</v>
          </cell>
          <cell r="AY14">
            <v>0.73869474099999999</v>
          </cell>
          <cell r="AZ14">
            <v>41.569437552000004</v>
          </cell>
          <cell r="BA14">
            <v>12.123424831000001</v>
          </cell>
          <cell r="BB14">
            <v>174.573482635</v>
          </cell>
          <cell r="BC14">
            <v>18.191618414000001</v>
          </cell>
          <cell r="BD14">
            <v>228.161533865</v>
          </cell>
          <cell r="BE14">
            <v>13.142633909000001</v>
          </cell>
          <cell r="BF14">
            <v>324.97725958900003</v>
          </cell>
          <cell r="BG14">
            <v>27.735939016</v>
          </cell>
          <cell r="BH14">
            <v>119.759612092</v>
          </cell>
          <cell r="BI14">
            <v>225.18119361200002</v>
          </cell>
          <cell r="BJ14">
            <v>1307.6607701340001</v>
          </cell>
          <cell r="BK14">
            <v>18.089939314999999</v>
          </cell>
          <cell r="BL14">
            <v>148.48604932200001</v>
          </cell>
          <cell r="BM14">
            <v>3.6520450000000002</v>
          </cell>
          <cell r="BN14">
            <v>103.1162738</v>
          </cell>
          <cell r="BO14">
            <v>8.85003648</v>
          </cell>
          <cell r="BP14">
            <v>108.689380031</v>
          </cell>
          <cell r="BQ14">
            <v>3.7554161079999999</v>
          </cell>
          <cell r="BR14">
            <v>403.90919808300004</v>
          </cell>
          <cell r="BS14">
            <v>17.778463005000003</v>
          </cell>
          <cell r="BT14">
            <v>348.47582738099999</v>
          </cell>
          <cell r="BU14" t="str">
            <v>(-)</v>
          </cell>
          <cell r="BV14">
            <v>85.800629688000001</v>
          </cell>
          <cell r="BW14">
            <v>8.591712213000001</v>
          </cell>
          <cell r="BX14">
            <v>268.065717517</v>
          </cell>
          <cell r="BY14">
            <v>7.8701068969999994</v>
          </cell>
          <cell r="BZ14">
            <v>165.56926013200001</v>
          </cell>
          <cell r="CA14">
            <v>34.614207672799687</v>
          </cell>
          <cell r="CB14">
            <v>40.950218324441323</v>
          </cell>
          <cell r="CD14" t="str">
            <v>(-)</v>
          </cell>
          <cell r="CE14">
            <v>76.254692068128946</v>
          </cell>
          <cell r="CG14">
            <v>9.5572554607783022</v>
          </cell>
          <cell r="CH14">
            <v>25.923834029038211</v>
          </cell>
          <cell r="CJ14">
            <v>68.161101344567442</v>
          </cell>
          <cell r="CK14">
            <v>45.113802740200228</v>
          </cell>
          <cell r="CM14">
            <v>45.472769124145849</v>
          </cell>
          <cell r="CN14">
            <v>40.647779436567923</v>
          </cell>
          <cell r="CP14">
            <v>56.25438840545592</v>
          </cell>
          <cell r="CQ14">
            <v>44.611687801470417</v>
          </cell>
          <cell r="CS14">
            <v>57.151115252144393</v>
          </cell>
          <cell r="CT14">
            <v>58.354872126523105</v>
          </cell>
          <cell r="CV14">
            <v>40.268077272765517</v>
          </cell>
          <cell r="CW14">
            <v>30.063279307077067</v>
          </cell>
          <cell r="CY14">
            <v>22.234233509965676</v>
          </cell>
          <cell r="CZ14">
            <v>17.030857580863927</v>
          </cell>
          <cell r="DB14">
            <v>38.1357212597703</v>
          </cell>
          <cell r="DC14">
            <v>26.626442600060596</v>
          </cell>
          <cell r="DE14">
            <v>34.657806790442066</v>
          </cell>
          <cell r="DF14">
            <v>21.463486343510599</v>
          </cell>
          <cell r="DH14">
            <v>72.556238729311985</v>
          </cell>
          <cell r="DI14">
            <v>43.530857480064228</v>
          </cell>
          <cell r="DK14">
            <v>18.843757078809439</v>
          </cell>
          <cell r="DL14">
            <v>17.934136240793077</v>
          </cell>
          <cell r="DN14">
            <v>43.935276883571071</v>
          </cell>
          <cell r="DO14">
            <v>29.415695659302131</v>
          </cell>
          <cell r="DQ14" t="str">
            <v>(-)</v>
          </cell>
          <cell r="DR14">
            <v>16.956485307513748</v>
          </cell>
          <cell r="DT14">
            <v>14.145765106646035</v>
          </cell>
          <cell r="DU14">
            <v>14.785128204544295</v>
          </cell>
          <cell r="DW14">
            <v>31.118964438253933</v>
          </cell>
          <cell r="DX14">
            <v>20.085494101071145</v>
          </cell>
          <cell r="DZ14">
            <v>39.855198819999998</v>
          </cell>
          <cell r="EA14">
            <v>1869.6410855100003</v>
          </cell>
          <cell r="EB14">
            <v>2.3420300000000003</v>
          </cell>
          <cell r="EC14">
            <v>48.554107489000003</v>
          </cell>
          <cell r="ED14">
            <v>114.61815748799999</v>
          </cell>
          <cell r="EE14">
            <v>1287.9831004550001</v>
          </cell>
          <cell r="EF14">
            <v>20.978329200000001</v>
          </cell>
          <cell r="EG14">
            <v>1066.6854805930002</v>
          </cell>
          <cell r="EJ14">
            <v>50.451381138060526</v>
          </cell>
          <cell r="EK14">
            <v>20.764308134615153</v>
          </cell>
          <cell r="EM14">
            <v>35.239535787329793</v>
          </cell>
          <cell r="EN14">
            <v>22.046698302002845</v>
          </cell>
          <cell r="EP14">
            <v>12.089925209573179</v>
          </cell>
          <cell r="EQ14">
            <v>11.092792220379893</v>
          </cell>
          <cell r="ES14">
            <v>20.771193255943377</v>
          </cell>
          <cell r="ET14">
            <v>8.8379273447681204</v>
          </cell>
          <cell r="EV14">
            <v>8.416370603999999</v>
          </cell>
          <cell r="EW14">
            <v>576.00756001500008</v>
          </cell>
          <cell r="EX14">
            <v>8.587563845</v>
          </cell>
          <cell r="EY14">
            <v>534.69327689400006</v>
          </cell>
          <cell r="EZ14">
            <v>5.8591161949999995</v>
          </cell>
          <cell r="FA14">
            <v>302.356968865</v>
          </cell>
          <cell r="FB14">
            <v>14.369455186</v>
          </cell>
          <cell r="FC14">
            <v>714.56934481899998</v>
          </cell>
          <cell r="FD14">
            <v>8.4527480040000018</v>
          </cell>
          <cell r="FE14">
            <v>194.602732342</v>
          </cell>
          <cell r="FF14">
            <v>30.404430090000002</v>
          </cell>
          <cell r="FG14">
            <v>955.63816559200006</v>
          </cell>
          <cell r="FH14">
            <v>63.082641907999999</v>
          </cell>
          <cell r="FI14">
            <v>799.84481359400013</v>
          </cell>
          <cell r="FJ14">
            <v>28.219992075</v>
          </cell>
          <cell r="FK14">
            <v>327.89196096500001</v>
          </cell>
          <cell r="FL14">
            <v>29.917851695000003</v>
          </cell>
          <cell r="FM14">
            <v>669.48935872799996</v>
          </cell>
          <cell r="FN14">
            <v>31.371550810097862</v>
          </cell>
          <cell r="FO14">
            <v>18.408049082121209</v>
          </cell>
          <cell r="FQ14">
            <v>18.466456434595507</v>
          </cell>
          <cell r="FR14">
            <v>10.293524112339108</v>
          </cell>
          <cell r="FT14">
            <v>67.535998595262541</v>
          </cell>
          <cell r="FU14">
            <v>43.915493298553969</v>
          </cell>
          <cell r="FW14">
            <v>46.594203480541061</v>
          </cell>
          <cell r="FX14">
            <v>33.385285697223324</v>
          </cell>
          <cell r="FZ14">
            <v>25.260875980208624</v>
          </cell>
          <cell r="GA14">
            <v>20.323371744968135</v>
          </cell>
          <cell r="GC14">
            <v>45.591336499739661</v>
          </cell>
          <cell r="GD14">
            <v>24.239402089089101</v>
          </cell>
          <cell r="GF14">
            <v>34.504964226711635</v>
          </cell>
          <cell r="GG14">
            <v>23.912431236885467</v>
          </cell>
          <cell r="GI14">
            <v>79.307299506284494</v>
          </cell>
          <cell r="GJ14">
            <v>56.443543441665909</v>
          </cell>
          <cell r="GL14">
            <v>21.733023188949929</v>
          </cell>
          <cell r="GM14">
            <v>10.58060738773135</v>
          </cell>
          <cell r="GP14">
            <v>782.857325253</v>
          </cell>
          <cell r="GQ14">
            <v>13983.059958251</v>
          </cell>
          <cell r="GR14">
            <v>298.24079943999999</v>
          </cell>
          <cell r="GS14">
            <v>8822.4172497339987</v>
          </cell>
        </row>
        <row r="15">
          <cell r="A15">
            <v>45962</v>
          </cell>
          <cell r="AH15">
            <v>34.559453087000001</v>
          </cell>
          <cell r="AI15">
            <v>312.51577301700001</v>
          </cell>
          <cell r="AJ15">
            <v>65.329740192999992</v>
          </cell>
          <cell r="AK15">
            <v>200.04894582100002</v>
          </cell>
          <cell r="AL15">
            <v>10.046944521</v>
          </cell>
          <cell r="AM15">
            <v>220.33472705300002</v>
          </cell>
          <cell r="AN15">
            <v>2386.480029802</v>
          </cell>
          <cell r="AO15">
            <v>1826.669684556</v>
          </cell>
          <cell r="AP15">
            <v>4996.4127469260002</v>
          </cell>
          <cell r="AQ15">
            <v>165.92403617000002</v>
          </cell>
          <cell r="AS15">
            <v>2.1099436890000001</v>
          </cell>
          <cell r="AT15">
            <v>34.816643731999996</v>
          </cell>
          <cell r="AU15">
            <v>0.53243294200000002</v>
          </cell>
          <cell r="AV15">
            <v>3.5285030000000002</v>
          </cell>
          <cell r="AW15">
            <v>0.30754700000000001</v>
          </cell>
          <cell r="AX15">
            <v>5.7844622079999999</v>
          </cell>
          <cell r="AY15">
            <v>2.7633126200000002</v>
          </cell>
          <cell r="AZ15">
            <v>30.525330910000001</v>
          </cell>
          <cell r="BA15">
            <v>15.824926409</v>
          </cell>
          <cell r="BB15">
            <v>112.980855014</v>
          </cell>
          <cell r="BC15">
            <v>16.363309459</v>
          </cell>
          <cell r="BD15">
            <v>122.808097832</v>
          </cell>
          <cell r="BE15">
            <v>11.964679238999999</v>
          </cell>
          <cell r="BF15">
            <v>103.318960519</v>
          </cell>
          <cell r="BG15">
            <v>15.962991874</v>
          </cell>
          <cell r="BH15">
            <v>102.078451375</v>
          </cell>
          <cell r="BI15">
            <v>174.46384707300001</v>
          </cell>
          <cell r="BJ15">
            <v>1158.8056025640001</v>
          </cell>
          <cell r="BK15">
            <v>12.170493093999999</v>
          </cell>
          <cell r="BL15">
            <v>113.44760655</v>
          </cell>
          <cell r="BM15">
            <v>3.8009969999999997</v>
          </cell>
          <cell r="BN15">
            <v>104.67796319999999</v>
          </cell>
          <cell r="BO15">
            <v>24.788018798000003</v>
          </cell>
          <cell r="BP15">
            <v>62.777682913999996</v>
          </cell>
          <cell r="BQ15">
            <v>5.7481728720000005</v>
          </cell>
          <cell r="BR15">
            <v>310.67024811900001</v>
          </cell>
          <cell r="BS15">
            <v>4.8917302080000002</v>
          </cell>
          <cell r="BT15">
            <v>139.11046952300001</v>
          </cell>
          <cell r="BU15" t="str">
            <v>(-)</v>
          </cell>
          <cell r="BV15">
            <v>65.822297046000003</v>
          </cell>
          <cell r="BW15">
            <v>7.0486571940000005</v>
          </cell>
          <cell r="BX15">
            <v>268.10627970500002</v>
          </cell>
          <cell r="BY15">
            <v>10.192905057000001</v>
          </cell>
          <cell r="BZ15">
            <v>142.966882556</v>
          </cell>
          <cell r="CA15">
            <v>22.766618460214268</v>
          </cell>
          <cell r="CB15">
            <v>35.900235915594372</v>
          </cell>
          <cell r="CD15">
            <v>4.8499999986852798</v>
          </cell>
          <cell r="CE15">
            <v>96.600379821130929</v>
          </cell>
          <cell r="CG15">
            <v>91.243777373864802</v>
          </cell>
          <cell r="CH15">
            <v>60.155027285641147</v>
          </cell>
          <cell r="CJ15">
            <v>68.141804533140373</v>
          </cell>
          <cell r="CK15">
            <v>44.633401278105914</v>
          </cell>
          <cell r="CM15">
            <v>36.069175369711509</v>
          </cell>
          <cell r="CN15">
            <v>38.593211973663102</v>
          </cell>
          <cell r="CP15">
            <v>61.92639607195489</v>
          </cell>
          <cell r="CQ15">
            <v>45.457854390554267</v>
          </cell>
          <cell r="CS15">
            <v>48.812065169814964</v>
          </cell>
          <cell r="CT15">
            <v>56.353363591141495</v>
          </cell>
          <cell r="CV15">
            <v>42.5865144721554</v>
          </cell>
          <cell r="CW15">
            <v>28.94257471034248</v>
          </cell>
          <cell r="CY15">
            <v>22.85062980474633</v>
          </cell>
          <cell r="CZ15">
            <v>17.16543044160197</v>
          </cell>
          <cell r="DB15">
            <v>34.944602040706769</v>
          </cell>
          <cell r="DC15">
            <v>26.020799945426436</v>
          </cell>
          <cell r="DE15">
            <v>31.925992048928219</v>
          </cell>
          <cell r="DF15">
            <v>21.366962635933291</v>
          </cell>
          <cell r="DH15">
            <v>51.167372514068553</v>
          </cell>
          <cell r="DI15">
            <v>49.134909493005694</v>
          </cell>
          <cell r="DK15">
            <v>19.081755325816513</v>
          </cell>
          <cell r="DL15">
            <v>17.023038876771551</v>
          </cell>
          <cell r="DN15">
            <v>48.580749137054617</v>
          </cell>
          <cell r="DO15">
            <v>28.245561553074566</v>
          </cell>
          <cell r="DQ15" t="str">
            <v>(-)</v>
          </cell>
          <cell r="DR15">
            <v>18.66456646200648</v>
          </cell>
          <cell r="DT15">
            <v>27.869652975494102</v>
          </cell>
          <cell r="DU15">
            <v>13.894000640017572</v>
          </cell>
          <cell r="DW15">
            <v>27.167943395276151</v>
          </cell>
          <cell r="DX15">
            <v>20.364104607747954</v>
          </cell>
          <cell r="DZ15">
            <v>34.51711721400001</v>
          </cell>
          <cell r="EA15">
            <v>1435.5912187199997</v>
          </cell>
          <cell r="EB15">
            <v>1.7639690000000001</v>
          </cell>
          <cell r="EC15">
            <v>42.791077971</v>
          </cell>
          <cell r="ED15">
            <v>80.293819107000004</v>
          </cell>
          <cell r="EE15">
            <v>1076.3221204240001</v>
          </cell>
          <cell r="EF15">
            <v>67.2551275</v>
          </cell>
          <cell r="EG15">
            <v>866.72119814999996</v>
          </cell>
          <cell r="EJ15">
            <v>49.452968243380944</v>
          </cell>
          <cell r="EK15">
            <v>20.997262115667233</v>
          </cell>
          <cell r="EM15">
            <v>35.428258659874409</v>
          </cell>
          <cell r="EN15">
            <v>22.511631456604981</v>
          </cell>
          <cell r="EP15">
            <v>12.358535028438949</v>
          </cell>
          <cell r="EQ15">
            <v>10.537330326001449</v>
          </cell>
          <cell r="ES15">
            <v>12.759131116062488</v>
          </cell>
          <cell r="ET15">
            <v>9.1106124432073816</v>
          </cell>
          <cell r="EV15">
            <v>6.4415669650000007</v>
          </cell>
          <cell r="EW15">
            <v>493.80002792700003</v>
          </cell>
          <cell r="EX15">
            <v>8.9745229389999999</v>
          </cell>
          <cell r="EY15">
            <v>507.414705196</v>
          </cell>
          <cell r="EZ15">
            <v>4.3973603399999996</v>
          </cell>
          <cell r="FA15">
            <v>215.29627210300001</v>
          </cell>
          <cell r="FB15">
            <v>14.474862012000001</v>
          </cell>
          <cell r="FC15">
            <v>524.87600499000007</v>
          </cell>
          <cell r="FD15">
            <v>4.9297071580000003</v>
          </cell>
          <cell r="FE15">
            <v>182.99896003299997</v>
          </cell>
          <cell r="FF15">
            <v>24.035805610000001</v>
          </cell>
          <cell r="FG15">
            <v>762.26966357999993</v>
          </cell>
          <cell r="FH15">
            <v>45.105731947999999</v>
          </cell>
          <cell r="FI15">
            <v>595.62841805200014</v>
          </cell>
          <cell r="FJ15">
            <v>19.196581795000004</v>
          </cell>
          <cell r="FK15">
            <v>211.21310709700001</v>
          </cell>
          <cell r="FL15">
            <v>24.363775910000001</v>
          </cell>
          <cell r="FM15">
            <v>575.44527234200007</v>
          </cell>
          <cell r="FN15">
            <v>30.630644910015302</v>
          </cell>
          <cell r="FO15">
            <v>18.133312670321942</v>
          </cell>
          <cell r="FQ15">
            <v>21.100510046509559</v>
          </cell>
          <cell r="FR15">
            <v>9.9228104335291754</v>
          </cell>
          <cell r="FT15">
            <v>59.815452071185064</v>
          </cell>
          <cell r="FU15">
            <v>44.030175911187598</v>
          </cell>
          <cell r="FW15">
            <v>43.531449757698731</v>
          </cell>
          <cell r="FX15">
            <v>33.728138429317752</v>
          </cell>
          <cell r="FZ15">
            <v>17.971080672658488</v>
          </cell>
          <cell r="GA15">
            <v>22.448730088341446</v>
          </cell>
          <cell r="GC15">
            <v>46.856315259449303</v>
          </cell>
          <cell r="GD15">
            <v>24.99570463821081</v>
          </cell>
          <cell r="GF15">
            <v>35.180512065503933</v>
          </cell>
          <cell r="GG15">
            <v>23.535084274456452</v>
          </cell>
          <cell r="GI15">
            <v>85.186101573662981</v>
          </cell>
          <cell r="GJ15">
            <v>66.394606105930364</v>
          </cell>
          <cell r="GL15">
            <v>21.82145803802872</v>
          </cell>
          <cell r="GM15">
            <v>10.30309443364119</v>
          </cell>
          <cell r="GP15">
            <v>681.64559831100007</v>
          </cell>
          <cell r="GQ15">
            <v>10970.095294557001</v>
          </cell>
          <cell r="GR15">
            <v>210.909858563</v>
          </cell>
          <cell r="GS15">
            <v>6854.7271470770002</v>
          </cell>
        </row>
        <row r="16">
          <cell r="A16">
            <v>45931</v>
          </cell>
          <cell r="AH16">
            <v>20.556639911999998</v>
          </cell>
          <cell r="AI16">
            <v>262.90051921300005</v>
          </cell>
          <cell r="AJ16">
            <v>84.504982464000008</v>
          </cell>
          <cell r="AK16">
            <v>174.02073243800001</v>
          </cell>
          <cell r="AL16">
            <v>11.461392481000001</v>
          </cell>
          <cell r="AM16">
            <v>212.24053391500001</v>
          </cell>
          <cell r="AN16">
            <v>2207.6857568259998</v>
          </cell>
          <cell r="AO16">
            <v>1661.8518795710002</v>
          </cell>
          <cell r="AP16">
            <v>4580.9718395119999</v>
          </cell>
          <cell r="AQ16">
            <v>159.864718106</v>
          </cell>
          <cell r="AS16">
            <v>2.5654E-2</v>
          </cell>
          <cell r="AT16">
            <v>23.349346799999999</v>
          </cell>
          <cell r="AU16">
            <v>4.6467209620000007</v>
          </cell>
          <cell r="AV16">
            <v>3.0919980000000002</v>
          </cell>
          <cell r="AW16">
            <v>0.21265500000000001</v>
          </cell>
          <cell r="AX16">
            <v>0.73467700000000002</v>
          </cell>
          <cell r="AY16">
            <v>0.27773500000000001</v>
          </cell>
          <cell r="AZ16">
            <v>42.949797001999997</v>
          </cell>
          <cell r="BA16">
            <v>8.7693108850000012</v>
          </cell>
          <cell r="BB16">
            <v>108.18347336800001</v>
          </cell>
          <cell r="BC16">
            <v>18.398759949999999</v>
          </cell>
          <cell r="BD16">
            <v>124.362459474</v>
          </cell>
          <cell r="BE16">
            <v>8.8601708860000006</v>
          </cell>
          <cell r="BF16">
            <v>121.625374545</v>
          </cell>
          <cell r="BG16">
            <v>9.6217230849999993</v>
          </cell>
          <cell r="BH16">
            <v>75.661687764999996</v>
          </cell>
          <cell r="BI16">
            <v>154.72954331800003</v>
          </cell>
          <cell r="BJ16">
            <v>1058.1969623330001</v>
          </cell>
          <cell r="BK16">
            <v>8.493326102000001</v>
          </cell>
          <cell r="BL16">
            <v>90.226899963000008</v>
          </cell>
          <cell r="BM16">
            <v>2.4699</v>
          </cell>
          <cell r="BN16">
            <v>87.323506399999999</v>
          </cell>
          <cell r="BO16">
            <v>13.492776247</v>
          </cell>
          <cell r="BP16">
            <v>88.002176344999995</v>
          </cell>
          <cell r="BQ16">
            <v>3.2765460060000002</v>
          </cell>
          <cell r="BR16">
            <v>294.62417871900004</v>
          </cell>
          <cell r="BS16">
            <v>4.5750556610000004</v>
          </cell>
          <cell r="BT16">
            <v>154.70109297500002</v>
          </cell>
          <cell r="BU16" t="str">
            <v>(-)</v>
          </cell>
          <cell r="BV16">
            <v>82.745509267000003</v>
          </cell>
          <cell r="BW16">
            <v>8.0978108970000005</v>
          </cell>
          <cell r="BX16">
            <v>207.90193161299999</v>
          </cell>
          <cell r="BY16">
            <v>8.0111446330000007</v>
          </cell>
          <cell r="BZ16">
            <v>140.774732852</v>
          </cell>
          <cell r="CA16">
            <v>96.809464411008037</v>
          </cell>
          <cell r="CB16">
            <v>39.094808425218986</v>
          </cell>
          <cell r="CD16">
            <v>5.5055999999166714</v>
          </cell>
          <cell r="CE16">
            <v>93.492942104102255</v>
          </cell>
          <cell r="CG16">
            <v>93.601608238696471</v>
          </cell>
          <cell r="CH16">
            <v>60.783895507821804</v>
          </cell>
          <cell r="CJ16">
            <v>63.64538138873386</v>
          </cell>
          <cell r="CK16">
            <v>42.130329263226542</v>
          </cell>
          <cell r="CM16">
            <v>35.228857370928978</v>
          </cell>
          <cell r="CN16">
            <v>38.151259951114127</v>
          </cell>
          <cell r="CP16">
            <v>44.125832273332101</v>
          </cell>
          <cell r="CQ16">
            <v>42.569477057502276</v>
          </cell>
          <cell r="CS16">
            <v>58.612672590613059</v>
          </cell>
          <cell r="CT16">
            <v>51.725594200652175</v>
          </cell>
          <cell r="CV16">
            <v>43.382878913314727</v>
          </cell>
          <cell r="CW16">
            <v>29.458901121831197</v>
          </cell>
          <cell r="CY16">
            <v>23.033284628278228</v>
          </cell>
          <cell r="CZ16">
            <v>17.18976537259687</v>
          </cell>
          <cell r="DB16">
            <v>35.977889583804412</v>
          </cell>
          <cell r="DC16">
            <v>28.23096106136358</v>
          </cell>
          <cell r="DE16">
            <v>34.878513300133605</v>
          </cell>
          <cell r="DF16">
            <v>20.584937873039877</v>
          </cell>
          <cell r="DH16">
            <v>51.742794490735619</v>
          </cell>
          <cell r="DI16">
            <v>46.005062522388691</v>
          </cell>
          <cell r="DK16">
            <v>17.948874926922056</v>
          </cell>
          <cell r="DL16">
            <v>17.580849658745144</v>
          </cell>
          <cell r="DN16">
            <v>44.717003656144151</v>
          </cell>
          <cell r="DO16">
            <v>27.239085063742742</v>
          </cell>
          <cell r="DQ16" t="str">
            <v>(-)</v>
          </cell>
          <cell r="DR16">
            <v>17.087398627660438</v>
          </cell>
          <cell r="DT16">
            <v>25.431865518531136</v>
          </cell>
          <cell r="DU16">
            <v>15.707369209025686</v>
          </cell>
          <cell r="DW16">
            <v>23.857997007155021</v>
          </cell>
          <cell r="DX16">
            <v>21.932012151349191</v>
          </cell>
          <cell r="DZ16">
            <v>35.521749999999997</v>
          </cell>
          <cell r="EA16">
            <v>1337.4984367060001</v>
          </cell>
          <cell r="EB16">
            <v>1.6452370000000001</v>
          </cell>
          <cell r="EC16">
            <v>37.106521938999997</v>
          </cell>
          <cell r="ED16">
            <v>77.691140238000003</v>
          </cell>
          <cell r="EE16">
            <v>843.47384620699995</v>
          </cell>
          <cell r="EF16">
            <v>43.450513299999997</v>
          </cell>
          <cell r="EG16">
            <v>863.59513723999999</v>
          </cell>
          <cell r="EJ16">
            <v>49.841604932189433</v>
          </cell>
          <cell r="EK16">
            <v>21.908020928618818</v>
          </cell>
          <cell r="EM16">
            <v>34.58489567156586</v>
          </cell>
          <cell r="EN16">
            <v>25.658276900436935</v>
          </cell>
          <cell r="EP16">
            <v>11.769390998289957</v>
          </cell>
          <cell r="EQ16">
            <v>11.533880933075768</v>
          </cell>
          <cell r="ES16">
            <v>15.183613722694504</v>
          </cell>
          <cell r="ET16">
            <v>9.0679481610474753</v>
          </cell>
          <cell r="EV16">
            <v>6.1591868339999989</v>
          </cell>
          <cell r="EW16">
            <v>447.83260398100003</v>
          </cell>
          <cell r="EX16">
            <v>11.327735965</v>
          </cell>
          <cell r="EY16">
            <v>508.60745975899999</v>
          </cell>
          <cell r="EZ16">
            <v>3.6163039609999998</v>
          </cell>
          <cell r="FA16">
            <v>219.00352191900001</v>
          </cell>
          <cell r="FB16">
            <v>13.791282675000001</v>
          </cell>
          <cell r="FC16">
            <v>502.58760991000008</v>
          </cell>
          <cell r="FD16">
            <v>4.9707285900000002</v>
          </cell>
          <cell r="FE16">
            <v>177.849327797</v>
          </cell>
          <cell r="FF16">
            <v>19.067047971000001</v>
          </cell>
          <cell r="FG16">
            <v>731.37248242599992</v>
          </cell>
          <cell r="FH16">
            <v>39.383810302000008</v>
          </cell>
          <cell r="FI16">
            <v>581.88112623200004</v>
          </cell>
          <cell r="FJ16">
            <v>20.050696403000003</v>
          </cell>
          <cell r="FK16">
            <v>207.715519707</v>
          </cell>
          <cell r="FL16">
            <v>20.223574978000002</v>
          </cell>
          <cell r="FM16">
            <v>551.38595058399994</v>
          </cell>
          <cell r="FN16">
            <v>32.281997301074249</v>
          </cell>
          <cell r="FO16">
            <v>18.740122574648588</v>
          </cell>
          <cell r="FQ16">
            <v>18.544247459249462</v>
          </cell>
          <cell r="FR16">
            <v>10.058435524931316</v>
          </cell>
          <cell r="FT16">
            <v>62.867059520110963</v>
          </cell>
          <cell r="FU16">
            <v>41.549066091637904</v>
          </cell>
          <cell r="FW16">
            <v>47.870736571208731</v>
          </cell>
          <cell r="FX16">
            <v>34.358746618698554</v>
          </cell>
          <cell r="FZ16">
            <v>24.169514618580294</v>
          </cell>
          <cell r="GA16">
            <v>22.942617444718998</v>
          </cell>
          <cell r="GC16">
            <v>47.005406940191101</v>
          </cell>
          <cell r="GD16">
            <v>25.349764984796082</v>
          </cell>
          <cell r="GF16">
            <v>34.574749144824366</v>
          </cell>
          <cell r="GG16">
            <v>23.45379624686214</v>
          </cell>
          <cell r="GI16">
            <v>76.329415788920514</v>
          </cell>
          <cell r="GJ16">
            <v>65.677351552182827</v>
          </cell>
          <cell r="GL16">
            <v>22.225111997159377</v>
          </cell>
          <cell r="GM16">
            <v>10.087748668419561</v>
          </cell>
          <cell r="GP16">
            <v>604.03383038800007</v>
          </cell>
          <cell r="GQ16">
            <v>10222.194686717001</v>
          </cell>
          <cell r="GR16">
            <v>200.26102551599999</v>
          </cell>
          <cell r="GS16">
            <v>6535.5274823770005</v>
          </cell>
        </row>
        <row r="17">
          <cell r="A17">
            <v>45901</v>
          </cell>
          <cell r="AH17">
            <v>11.036719535</v>
          </cell>
          <cell r="AI17">
            <v>296.92546436200001</v>
          </cell>
          <cell r="AJ17">
            <v>69.481933073999997</v>
          </cell>
          <cell r="AK17">
            <v>180.34100725600001</v>
          </cell>
          <cell r="AL17">
            <v>6.6141082310000003</v>
          </cell>
          <cell r="AM17">
            <v>211.312606534</v>
          </cell>
          <cell r="AN17">
            <v>2812.7771315100003</v>
          </cell>
          <cell r="AO17">
            <v>2271.2952824439999</v>
          </cell>
          <cell r="AP17">
            <v>6095.2696218360006</v>
          </cell>
          <cell r="AQ17">
            <v>224.18283936000003</v>
          </cell>
          <cell r="AS17">
            <v>2.1745999999999998E-2</v>
          </cell>
          <cell r="AT17">
            <v>31.493348263000001</v>
          </cell>
          <cell r="AU17">
            <v>0.93830169600000002</v>
          </cell>
          <cell r="AV17">
            <v>5.0376043929999996</v>
          </cell>
          <cell r="AW17">
            <v>0.22667599999999999</v>
          </cell>
          <cell r="AX17">
            <v>1.775065517</v>
          </cell>
          <cell r="AY17">
            <v>0.30688400000000005</v>
          </cell>
          <cell r="AZ17">
            <v>60.166719712000003</v>
          </cell>
          <cell r="BA17">
            <v>5.6934840539999998</v>
          </cell>
          <cell r="BB17">
            <v>120.61025619200001</v>
          </cell>
          <cell r="BC17">
            <v>9.5169626459999996</v>
          </cell>
          <cell r="BD17">
            <v>149.93945517700001</v>
          </cell>
          <cell r="BE17">
            <v>5.4020416539999996</v>
          </cell>
          <cell r="BF17">
            <v>124.272072388</v>
          </cell>
          <cell r="BG17">
            <v>18.946879925000001</v>
          </cell>
          <cell r="BH17">
            <v>120.806832251</v>
          </cell>
          <cell r="BI17">
            <v>171.897581798</v>
          </cell>
          <cell r="BJ17">
            <v>1426.1678436920001</v>
          </cell>
          <cell r="BK17">
            <v>12.624577378</v>
          </cell>
          <cell r="BL17">
            <v>123.558972205</v>
          </cell>
          <cell r="BM17">
            <v>3.1606070000000002</v>
          </cell>
          <cell r="BN17">
            <v>106.80889440000001</v>
          </cell>
          <cell r="BO17">
            <v>12.294939386000001</v>
          </cell>
          <cell r="BP17">
            <v>132.81516442099999</v>
          </cell>
          <cell r="BQ17">
            <v>2.9769942</v>
          </cell>
          <cell r="BR17">
            <v>318.63467242500002</v>
          </cell>
          <cell r="BS17">
            <v>9.2319774910000003</v>
          </cell>
          <cell r="BT17">
            <v>143.725876613</v>
          </cell>
          <cell r="BU17" t="str">
            <v>(-)</v>
          </cell>
          <cell r="BV17">
            <v>88.627267930999992</v>
          </cell>
          <cell r="BW17">
            <v>9.9482561119999993</v>
          </cell>
          <cell r="BX17">
            <v>291.506090422</v>
          </cell>
          <cell r="BY17">
            <v>7.7909037029999997</v>
          </cell>
          <cell r="BZ17">
            <v>336.93159782499998</v>
          </cell>
          <cell r="CA17">
            <v>96.300469051779643</v>
          </cell>
          <cell r="CB17">
            <v>39.424704203195631</v>
          </cell>
          <cell r="CD17">
            <v>64.02000002672915</v>
          </cell>
          <cell r="CE17">
            <v>102.13032212928675</v>
          </cell>
          <cell r="CG17">
            <v>96.117365755527715</v>
          </cell>
          <cell r="CH17">
            <v>52.658571861040777</v>
          </cell>
          <cell r="CJ17">
            <v>65.16957547477223</v>
          </cell>
          <cell r="CK17">
            <v>41.988803087832864</v>
          </cell>
          <cell r="CM17">
            <v>50.004322344414533</v>
          </cell>
          <cell r="CN17">
            <v>40.37369734892404</v>
          </cell>
          <cell r="CP17">
            <v>78.933568386835503</v>
          </cell>
          <cell r="CQ17">
            <v>45.531909989767883</v>
          </cell>
          <cell r="CS17">
            <v>58.408716508575083</v>
          </cell>
          <cell r="CT17">
            <v>56.060736582797418</v>
          </cell>
          <cell r="CV17">
            <v>41.545587445527659</v>
          </cell>
          <cell r="CW17">
            <v>29.69978007009037</v>
          </cell>
          <cell r="CY17">
            <v>22.76022266797543</v>
          </cell>
          <cell r="CZ17">
            <v>17.06880370037721</v>
          </cell>
          <cell r="DB17">
            <v>36.579021123252687</v>
          </cell>
          <cell r="DC17">
            <v>27.001510137286431</v>
          </cell>
          <cell r="DE17">
            <v>32.666661815277884</v>
          </cell>
          <cell r="DF17">
            <v>19.996743759946643</v>
          </cell>
          <cell r="DH17">
            <v>50.886620007123639</v>
          </cell>
          <cell r="DI17">
            <v>46.163904528040156</v>
          </cell>
          <cell r="DK17">
            <v>21.508647883828594</v>
          </cell>
          <cell r="DL17">
            <v>18.00261183488497</v>
          </cell>
          <cell r="DN17">
            <v>37.115869141800097</v>
          </cell>
          <cell r="DO17">
            <v>32.143461835647869</v>
          </cell>
          <cell r="DQ17" t="str">
            <v>(-)</v>
          </cell>
          <cell r="DR17">
            <v>17.464106276908179</v>
          </cell>
          <cell r="DT17">
            <v>27.008925628371479</v>
          </cell>
          <cell r="DU17">
            <v>15.536864928730797</v>
          </cell>
          <cell r="DW17">
            <v>28.45927415912254</v>
          </cell>
          <cell r="DX17">
            <v>20.814110525147214</v>
          </cell>
          <cell r="DZ17">
            <v>42.786282</v>
          </cell>
          <cell r="EA17">
            <v>1819.9549277599999</v>
          </cell>
          <cell r="EB17">
            <v>2.0465239999999998</v>
          </cell>
          <cell r="EC17">
            <v>45.937381996999996</v>
          </cell>
          <cell r="ED17">
            <v>85.831229993999997</v>
          </cell>
          <cell r="EE17">
            <v>1209.2535656749999</v>
          </cell>
          <cell r="EF17">
            <v>29.674354061999999</v>
          </cell>
          <cell r="EG17">
            <v>1109.6688138670002</v>
          </cell>
          <cell r="EJ17">
            <v>49.449937014859117</v>
          </cell>
          <cell r="EK17">
            <v>21.054419852819048</v>
          </cell>
          <cell r="EM17">
            <v>34.705163486966192</v>
          </cell>
          <cell r="EN17">
            <v>26.451124524104433</v>
          </cell>
          <cell r="EP17">
            <v>12.973230148954402</v>
          </cell>
          <cell r="EQ17">
            <v>11.126835824977192</v>
          </cell>
          <cell r="ES17">
            <v>18.2040557581253</v>
          </cell>
          <cell r="ET17">
            <v>9.257441357236555</v>
          </cell>
          <cell r="EV17">
            <v>6.0687270309999999</v>
          </cell>
          <cell r="EW17">
            <v>602.86146023800006</v>
          </cell>
          <cell r="EX17">
            <v>22.311222535000002</v>
          </cell>
          <cell r="EY17">
            <v>770.16594874000009</v>
          </cell>
          <cell r="EZ17">
            <v>22.5401512</v>
          </cell>
          <cell r="FA17">
            <v>280.93931403599998</v>
          </cell>
          <cell r="FB17">
            <v>19.735788897000003</v>
          </cell>
          <cell r="FC17">
            <v>685.4677471</v>
          </cell>
          <cell r="FD17">
            <v>3.8880409410000003</v>
          </cell>
          <cell r="FE17">
            <v>202.18769616200001</v>
          </cell>
          <cell r="FF17">
            <v>27.879883292999999</v>
          </cell>
          <cell r="FG17">
            <v>923.49441332100002</v>
          </cell>
          <cell r="FH17">
            <v>51.632206435000001</v>
          </cell>
          <cell r="FI17">
            <v>623.29954377599995</v>
          </cell>
          <cell r="FJ17">
            <v>31.344482276000004</v>
          </cell>
          <cell r="FK17">
            <v>263.21128924499999</v>
          </cell>
          <cell r="FL17">
            <v>23.638003205</v>
          </cell>
          <cell r="FM17">
            <v>658.59035496699994</v>
          </cell>
          <cell r="FN17">
            <v>32.078296034831169</v>
          </cell>
          <cell r="FO17">
            <v>18.491827982309477</v>
          </cell>
          <cell r="FQ17">
            <v>18.868241605972578</v>
          </cell>
          <cell r="FR17">
            <v>10.407829620965281</v>
          </cell>
          <cell r="FT17">
            <v>28.072339519798788</v>
          </cell>
          <cell r="FU17">
            <v>44.399744394227469</v>
          </cell>
          <cell r="FW17">
            <v>44.388203906567149</v>
          </cell>
          <cell r="FX17">
            <v>34.123192158042819</v>
          </cell>
          <cell r="FZ17">
            <v>28.730524193829467</v>
          </cell>
          <cell r="GA17">
            <v>20.425941349447879</v>
          </cell>
          <cell r="GC17">
            <v>46.275530266689771</v>
          </cell>
          <cell r="GD17">
            <v>25.357614444886963</v>
          </cell>
          <cell r="GF17">
            <v>32.173728163162899</v>
          </cell>
          <cell r="GG17">
            <v>24.046617624854939</v>
          </cell>
          <cell r="GI17">
            <v>78.738526379895717</v>
          </cell>
          <cell r="GJ17">
            <v>63.899690519894747</v>
          </cell>
          <cell r="GL17">
            <v>20.152935051012911</v>
          </cell>
          <cell r="GM17">
            <v>10.416063118810373</v>
          </cell>
          <cell r="GP17">
            <v>624.08759094100003</v>
          </cell>
          <cell r="GQ17">
            <v>13175.391227578999</v>
          </cell>
          <cell r="GR17">
            <v>274.977579703</v>
          </cell>
          <cell r="GS17">
            <v>8240.4645971440004</v>
          </cell>
        </row>
        <row r="18">
          <cell r="A18">
            <v>45870</v>
          </cell>
          <cell r="AH18">
            <v>6.3323386399999997</v>
          </cell>
          <cell r="AI18">
            <v>209.23421189699999</v>
          </cell>
          <cell r="AJ18">
            <v>70.389742010999996</v>
          </cell>
          <cell r="AK18">
            <v>137.965361379</v>
          </cell>
          <cell r="AL18">
            <v>5.8204545760000004</v>
          </cell>
          <cell r="AM18">
            <v>165.52631735900002</v>
          </cell>
          <cell r="AN18">
            <v>1998.6851172040001</v>
          </cell>
          <cell r="AO18">
            <v>2041.654260905</v>
          </cell>
          <cell r="AP18">
            <v>4783.466585137</v>
          </cell>
          <cell r="AQ18">
            <v>230.12850194399999</v>
          </cell>
          <cell r="AS18">
            <v>1.5339999999999999E-2</v>
          </cell>
          <cell r="AT18">
            <v>14.43993938</v>
          </cell>
          <cell r="AU18">
            <v>0.25660390900000002</v>
          </cell>
          <cell r="AV18">
            <v>2.3729020000000003</v>
          </cell>
          <cell r="AW18">
            <v>0.13337700000000002</v>
          </cell>
          <cell r="AX18">
            <v>2.3850523880000001</v>
          </cell>
          <cell r="AY18">
            <v>0.92233955400000001</v>
          </cell>
          <cell r="AZ18">
            <v>56.122807549000001</v>
          </cell>
          <cell r="BA18">
            <v>14.158866425000001</v>
          </cell>
          <cell r="BB18">
            <v>96.284209930000003</v>
          </cell>
          <cell r="BC18">
            <v>15.070142598</v>
          </cell>
          <cell r="BD18">
            <v>110.555717538</v>
          </cell>
          <cell r="BE18">
            <v>11.021266929999999</v>
          </cell>
          <cell r="BF18">
            <v>81.016312697999993</v>
          </cell>
          <cell r="BG18">
            <v>14.179312469000001</v>
          </cell>
          <cell r="BH18">
            <v>58.445290777000004</v>
          </cell>
          <cell r="BI18">
            <v>118.62715268699999</v>
          </cell>
          <cell r="BJ18">
            <v>1040.50196714</v>
          </cell>
          <cell r="BK18">
            <v>7.08309677</v>
          </cell>
          <cell r="BL18">
            <v>53.201214242000006</v>
          </cell>
          <cell r="BM18">
            <v>1.4311940000000001</v>
          </cell>
          <cell r="BN18">
            <v>41.403339699999997</v>
          </cell>
          <cell r="BO18">
            <v>7.8192360390000006</v>
          </cell>
          <cell r="BP18">
            <v>155.468191281</v>
          </cell>
          <cell r="BQ18">
            <v>6.7230889999999999</v>
          </cell>
          <cell r="BR18">
            <v>212.17898136500003</v>
          </cell>
          <cell r="BS18">
            <v>3.2862643840000003</v>
          </cell>
          <cell r="BT18">
            <v>122.524634687</v>
          </cell>
          <cell r="BU18" t="str">
            <v>(-)</v>
          </cell>
          <cell r="BV18">
            <v>49.569774725000002</v>
          </cell>
          <cell r="BW18">
            <v>12.673686594999999</v>
          </cell>
          <cell r="BX18">
            <v>302.98501530600004</v>
          </cell>
          <cell r="BY18">
            <v>8.6694381929999995</v>
          </cell>
          <cell r="BZ18">
            <v>445.97000129599996</v>
          </cell>
          <cell r="CA18">
            <v>96.535202086049537</v>
          </cell>
          <cell r="CB18">
            <v>48.643630602693015</v>
          </cell>
          <cell r="CD18">
            <v>86.926999978008908</v>
          </cell>
          <cell r="CE18">
            <v>101.5127131251101</v>
          </cell>
          <cell r="CG18">
            <v>94.059320572512505</v>
          </cell>
          <cell r="CH18">
            <v>44.491735111941701</v>
          </cell>
          <cell r="CJ18">
            <v>78.832017039355975</v>
          </cell>
          <cell r="CK18">
            <v>44.246506525763543</v>
          </cell>
          <cell r="CM18">
            <v>36.538430017359246</v>
          </cell>
          <cell r="CN18">
            <v>43.845926437026542</v>
          </cell>
          <cell r="CP18">
            <v>76.843927604420131</v>
          </cell>
          <cell r="CQ18">
            <v>48.487393718072333</v>
          </cell>
          <cell r="CS18">
            <v>52.435179114838839</v>
          </cell>
          <cell r="CT18">
            <v>62.42291479202121</v>
          </cell>
          <cell r="CV18">
            <v>36.250205273404923</v>
          </cell>
          <cell r="CW18">
            <v>29.887306772616967</v>
          </cell>
          <cell r="CY18">
            <v>22.707349074493937</v>
          </cell>
          <cell r="CZ18">
            <v>17.81122221375044</v>
          </cell>
          <cell r="DB18">
            <v>28.228278116268065</v>
          </cell>
          <cell r="DC18">
            <v>27.836554479631872</v>
          </cell>
          <cell r="DE18">
            <v>33.637599095580335</v>
          </cell>
          <cell r="DF18">
            <v>22.497218013067677</v>
          </cell>
          <cell r="DH18">
            <v>73.296587450414989</v>
          </cell>
          <cell r="DI18">
            <v>47.538912098955123</v>
          </cell>
          <cell r="DK18">
            <v>16.017084392605842</v>
          </cell>
          <cell r="DL18">
            <v>20.570475013421696</v>
          </cell>
          <cell r="DN18">
            <v>51.517974576935316</v>
          </cell>
          <cell r="DO18">
            <v>33.443445978082686</v>
          </cell>
          <cell r="DQ18" t="str">
            <v>(-)</v>
          </cell>
          <cell r="DR18">
            <v>18.384671723540901</v>
          </cell>
          <cell r="DT18">
            <v>21.922706315667735</v>
          </cell>
          <cell r="DU18">
            <v>16.637789953218764</v>
          </cell>
          <cell r="DW18">
            <v>32.108318256857544</v>
          </cell>
          <cell r="DX18">
            <v>21.691847631110537</v>
          </cell>
          <cell r="DZ18">
            <v>35.443755799999998</v>
          </cell>
          <cell r="EA18">
            <v>1406.903588678</v>
          </cell>
          <cell r="EB18">
            <v>2.0520169999999998</v>
          </cell>
          <cell r="EC18">
            <v>47.734684915999999</v>
          </cell>
          <cell r="ED18">
            <v>60.455617179000001</v>
          </cell>
          <cell r="EE18">
            <v>895.40347179000003</v>
          </cell>
          <cell r="EF18">
            <v>22.270797399999999</v>
          </cell>
          <cell r="EG18">
            <v>979.22456348600008</v>
          </cell>
          <cell r="EJ18">
            <v>48.949234982033147</v>
          </cell>
          <cell r="EK18">
            <v>21.53561089613758</v>
          </cell>
          <cell r="EM18">
            <v>37.252201126988716</v>
          </cell>
          <cell r="EN18">
            <v>23.796448358272432</v>
          </cell>
          <cell r="EP18">
            <v>14.802022005869828</v>
          </cell>
          <cell r="EQ18">
            <v>11.738276420149997</v>
          </cell>
          <cell r="ES18">
            <v>16.019306969224193</v>
          </cell>
          <cell r="ET18">
            <v>9.4657108621954205</v>
          </cell>
          <cell r="EV18">
            <v>6.607258496</v>
          </cell>
          <cell r="EW18">
            <v>471.50719543999998</v>
          </cell>
          <cell r="EX18">
            <v>26.822512576000001</v>
          </cell>
          <cell r="EY18">
            <v>973.12996816700002</v>
          </cell>
          <cell r="EZ18">
            <v>17.728700615999998</v>
          </cell>
          <cell r="FA18">
            <v>249.30028480500002</v>
          </cell>
          <cell r="FB18">
            <v>12.588708421</v>
          </cell>
          <cell r="FC18">
            <v>541.87319683100009</v>
          </cell>
          <cell r="FD18">
            <v>0.97243061200000003</v>
          </cell>
          <cell r="FE18">
            <v>86.934129580000004</v>
          </cell>
          <cell r="FF18">
            <v>21.437118582000004</v>
          </cell>
          <cell r="FG18">
            <v>693.224060517</v>
          </cell>
          <cell r="FH18">
            <v>29.044054053</v>
          </cell>
          <cell r="FI18">
            <v>439.27665769700002</v>
          </cell>
          <cell r="FJ18">
            <v>19.012536241999999</v>
          </cell>
          <cell r="FK18">
            <v>219.74289619200002</v>
          </cell>
          <cell r="FL18">
            <v>8.9809277340000015</v>
          </cell>
          <cell r="FM18">
            <v>446.62841339400001</v>
          </cell>
          <cell r="FN18">
            <v>30.396957091596743</v>
          </cell>
          <cell r="FO18">
            <v>18.903497850520527</v>
          </cell>
          <cell r="FQ18">
            <v>19.630060285557342</v>
          </cell>
          <cell r="FR18">
            <v>9.5871756641626114</v>
          </cell>
          <cell r="FT18">
            <v>22.435418724034029</v>
          </cell>
          <cell r="FU18">
            <v>48.230555533059089</v>
          </cell>
          <cell r="FW18">
            <v>52.024863324300838</v>
          </cell>
          <cell r="FX18">
            <v>34.142989542042557</v>
          </cell>
          <cell r="FZ18">
            <v>30.000000010283511</v>
          </cell>
          <cell r="GA18">
            <v>21.425578119016574</v>
          </cell>
          <cell r="GC18">
            <v>45.825160979743465</v>
          </cell>
          <cell r="GD18">
            <v>26.183039865623488</v>
          </cell>
          <cell r="GF18">
            <v>36.110879700647963</v>
          </cell>
          <cell r="GG18">
            <v>24.986234328710513</v>
          </cell>
          <cell r="GI18">
            <v>83.322875748762002</v>
          </cell>
          <cell r="GJ18">
            <v>63.490505609768704</v>
          </cell>
          <cell r="GL18">
            <v>22.022966673612029</v>
          </cell>
          <cell r="GM18">
            <v>10.947447946995496</v>
          </cell>
          <cell r="GP18">
            <v>467.29997681899999</v>
          </cell>
          <cell r="GQ18">
            <v>10136.630438356002</v>
          </cell>
          <cell r="GR18">
            <v>233.45353765800002</v>
          </cell>
          <cell r="GS18">
            <v>7079.5244556840007</v>
          </cell>
        </row>
        <row r="19">
          <cell r="A19">
            <v>45839</v>
          </cell>
          <cell r="B19" t="str">
            <v>-</v>
          </cell>
          <cell r="C19" t="e">
            <v>#N/A</v>
          </cell>
          <cell r="D19" t="e">
            <v>#N/A</v>
          </cell>
          <cell r="E19" t="e">
            <v>#N/A</v>
          </cell>
          <cell r="F19" t="e">
            <v>#N/A</v>
          </cell>
          <cell r="G19" t="e">
            <v>#N/A</v>
          </cell>
          <cell r="H19" t="e">
            <v>#N/A</v>
          </cell>
          <cell r="I19" t="e">
            <v>#N/A</v>
          </cell>
          <cell r="J19" t="e">
            <v>#N/A</v>
          </cell>
          <cell r="L19" t="e">
            <v>#N/A</v>
          </cell>
          <cell r="AH19">
            <v>19.910021320000002</v>
          </cell>
          <cell r="AI19">
            <v>192.17473363599998</v>
          </cell>
          <cell r="AJ19">
            <v>81.592995129999991</v>
          </cell>
          <cell r="AK19">
            <v>142.67167084300002</v>
          </cell>
          <cell r="AL19">
            <v>10.994920908000001</v>
          </cell>
          <cell r="AM19">
            <v>144.01772885099999</v>
          </cell>
          <cell r="AN19">
            <v>1927.9047767459999</v>
          </cell>
          <cell r="AO19">
            <v>1966.8930362390001</v>
          </cell>
          <cell r="AP19">
            <v>4401.0921979799996</v>
          </cell>
          <cell r="AQ19">
            <v>193.999743069</v>
          </cell>
          <cell r="AS19">
            <v>1.2130000000000002E-2</v>
          </cell>
          <cell r="AT19">
            <v>18.724949595999998</v>
          </cell>
          <cell r="AU19">
            <v>0</v>
          </cell>
          <cell r="AV19">
            <v>2.2985160000000002</v>
          </cell>
          <cell r="AW19">
            <v>0.23947399999999999</v>
          </cell>
          <cell r="AX19">
            <v>1.237277</v>
          </cell>
          <cell r="AY19">
            <v>0.90290864699999995</v>
          </cell>
          <cell r="AZ19">
            <v>54.637252389000004</v>
          </cell>
          <cell r="BA19">
            <v>2.246483</v>
          </cell>
          <cell r="BB19">
            <v>80.660956503999998</v>
          </cell>
          <cell r="BC19">
            <v>10.628700857</v>
          </cell>
          <cell r="BD19">
            <v>111.628795716</v>
          </cell>
          <cell r="BE19">
            <v>8.3025447850000003</v>
          </cell>
          <cell r="BF19">
            <v>95.809732978</v>
          </cell>
          <cell r="BG19">
            <v>11.884418443000001</v>
          </cell>
          <cell r="BH19">
            <v>49.080705973000001</v>
          </cell>
          <cell r="BI19">
            <v>102.735081779</v>
          </cell>
          <cell r="BJ19">
            <v>946.52893374600012</v>
          </cell>
          <cell r="BK19">
            <v>14.180367260000001</v>
          </cell>
          <cell r="BL19">
            <v>53.428346371000004</v>
          </cell>
          <cell r="BM19">
            <v>1.2878000000000001</v>
          </cell>
          <cell r="BN19">
            <v>58.249952800000003</v>
          </cell>
          <cell r="BO19">
            <v>9.0551543670000001</v>
          </cell>
          <cell r="BP19">
            <v>153.33406344700001</v>
          </cell>
          <cell r="BQ19">
            <v>7.2198607260000003</v>
          </cell>
          <cell r="BR19">
            <v>152.343310696</v>
          </cell>
          <cell r="BS19">
            <v>3.994580413</v>
          </cell>
          <cell r="BT19">
            <v>107.98766865900001</v>
          </cell>
          <cell r="BU19" t="str">
            <v>(-)</v>
          </cell>
          <cell r="BV19">
            <v>50.023246637999996</v>
          </cell>
          <cell r="BW19">
            <v>14.557208080000001</v>
          </cell>
          <cell r="BX19">
            <v>276.85801565999998</v>
          </cell>
          <cell r="BY19">
            <v>6.4065153110000006</v>
          </cell>
          <cell r="BZ19">
            <v>425.836409253</v>
          </cell>
          <cell r="CA19">
            <v>93.169826875515255</v>
          </cell>
          <cell r="CB19">
            <v>46.135542252810247</v>
          </cell>
          <cell r="CD19" t="str">
            <v>(-)</v>
          </cell>
          <cell r="CE19">
            <v>99.95092050697059</v>
          </cell>
          <cell r="CG19">
            <v>89.955485772985796</v>
          </cell>
          <cell r="CH19">
            <v>60.517660960318501</v>
          </cell>
          <cell r="CJ19">
            <v>60.622771166128835</v>
          </cell>
          <cell r="CK19">
            <v>44.452544263114852</v>
          </cell>
          <cell r="CM19">
            <v>62.186048147259505</v>
          </cell>
          <cell r="CN19">
            <v>43.770603877625945</v>
          </cell>
          <cell r="CP19">
            <v>81.781180095451816</v>
          </cell>
          <cell r="CQ19">
            <v>52.127187462051651</v>
          </cell>
          <cell r="CS19">
            <v>57.116052414404408</v>
          </cell>
          <cell r="CT19">
            <v>59.222831897109053</v>
          </cell>
          <cell r="CV19">
            <v>36.516187041412472</v>
          </cell>
          <cell r="CW19">
            <v>29.856432020784784</v>
          </cell>
          <cell r="CY19">
            <v>22.375857086268393</v>
          </cell>
          <cell r="CZ19">
            <v>17.236138521036462</v>
          </cell>
          <cell r="DB19">
            <v>26.60769037211805</v>
          </cell>
          <cell r="DC19">
            <v>25.962199359026091</v>
          </cell>
          <cell r="DE19">
            <v>35.149611740953567</v>
          </cell>
          <cell r="DF19">
            <v>19.145958480501978</v>
          </cell>
          <cell r="DH19">
            <v>69.786194879233037</v>
          </cell>
          <cell r="DI19">
            <v>48.505488181364157</v>
          </cell>
          <cell r="DK19">
            <v>16.059514066726056</v>
          </cell>
          <cell r="DL19">
            <v>21.705025924953986</v>
          </cell>
          <cell r="DN19">
            <v>48.128253693262174</v>
          </cell>
          <cell r="DO19">
            <v>30.0755444705058</v>
          </cell>
          <cell r="DQ19" t="str">
            <v>(-)</v>
          </cell>
          <cell r="DR19">
            <v>17.938970917119946</v>
          </cell>
          <cell r="DT19">
            <v>21.896869515105539</v>
          </cell>
          <cell r="DU19">
            <v>16.073276926335826</v>
          </cell>
          <cell r="DW19">
            <v>34.506456137930236</v>
          </cell>
          <cell r="DX19">
            <v>21.562319172069042</v>
          </cell>
          <cell r="DZ19">
            <v>34.806023271999997</v>
          </cell>
          <cell r="EA19">
            <v>1242.1185500240001</v>
          </cell>
          <cell r="EB19">
            <v>1.9710630000000002</v>
          </cell>
          <cell r="EC19">
            <v>60.487920101000007</v>
          </cell>
          <cell r="ED19">
            <v>74.090213672000004</v>
          </cell>
          <cell r="EE19">
            <v>893.66622808800003</v>
          </cell>
          <cell r="EF19">
            <v>17.388699199999998</v>
          </cell>
          <cell r="EG19">
            <v>759.55662980500006</v>
          </cell>
          <cell r="EJ19">
            <v>47.895536262370861</v>
          </cell>
          <cell r="EK19">
            <v>22.165236684053255</v>
          </cell>
          <cell r="EM19">
            <v>37.262507591081558</v>
          </cell>
          <cell r="EN19">
            <v>20.82715754534884</v>
          </cell>
          <cell r="EP19">
            <v>12.628572508269066</v>
          </cell>
          <cell r="EQ19">
            <v>11.754775660983778</v>
          </cell>
          <cell r="ES19">
            <v>16.563978517726042</v>
          </cell>
          <cell r="ET19">
            <v>10.090771645672689</v>
          </cell>
          <cell r="EV19">
            <v>3.6726730889999999</v>
          </cell>
          <cell r="EW19">
            <v>440.639260229</v>
          </cell>
          <cell r="EX19">
            <v>25.484710625000002</v>
          </cell>
          <cell r="EY19">
            <v>810.92400173999999</v>
          </cell>
          <cell r="EZ19">
            <v>4.2702500730000006</v>
          </cell>
          <cell r="FA19">
            <v>286.19282207400005</v>
          </cell>
          <cell r="FB19">
            <v>11.841078403999999</v>
          </cell>
          <cell r="FC19">
            <v>525.28783195800008</v>
          </cell>
          <cell r="FD19">
            <v>8.0671820750000016</v>
          </cell>
          <cell r="FE19">
            <v>70.592305683999996</v>
          </cell>
          <cell r="FF19">
            <v>19.073016338999999</v>
          </cell>
          <cell r="FG19">
            <v>664.67515599700005</v>
          </cell>
          <cell r="FH19">
            <v>27.000521510000002</v>
          </cell>
          <cell r="FI19">
            <v>433.65736176499991</v>
          </cell>
          <cell r="FJ19">
            <v>15.982413380999999</v>
          </cell>
          <cell r="FK19">
            <v>192.83626243200001</v>
          </cell>
          <cell r="FL19">
            <v>11.861004411</v>
          </cell>
          <cell r="FM19">
            <v>457.19355508500001</v>
          </cell>
          <cell r="FN19">
            <v>29.938247466217653</v>
          </cell>
          <cell r="FO19">
            <v>18.555602572189702</v>
          </cell>
          <cell r="FQ19">
            <v>20.507917834087628</v>
          </cell>
          <cell r="FR19">
            <v>10.600489793544337</v>
          </cell>
          <cell r="FT19">
            <v>73.716890206584395</v>
          </cell>
          <cell r="FU19">
            <v>46.383816092269413</v>
          </cell>
          <cell r="FW19">
            <v>48.276379849481827</v>
          </cell>
          <cell r="FX19">
            <v>33.595705930437418</v>
          </cell>
          <cell r="FZ19">
            <v>15.691319095955821</v>
          </cell>
          <cell r="GA19">
            <v>20.600919069181426</v>
          </cell>
          <cell r="GC19">
            <v>50.246065044698966</v>
          </cell>
          <cell r="GD19">
            <v>26.045505196076764</v>
          </cell>
          <cell r="GF19">
            <v>35.338600838602844</v>
          </cell>
          <cell r="GG19">
            <v>24.107440712922223</v>
          </cell>
          <cell r="GI19">
            <v>85.997987260106896</v>
          </cell>
          <cell r="GJ19">
            <v>65.553098834461238</v>
          </cell>
          <cell r="GL19">
            <v>22.509657296678331</v>
          </cell>
          <cell r="GM19">
            <v>10.51723367351938</v>
          </cell>
          <cell r="GP19">
            <v>476.97425008900001</v>
          </cell>
          <cell r="GQ19">
            <v>9476.6636946340004</v>
          </cell>
          <cell r="GR19">
            <v>207.480927522</v>
          </cell>
          <cell r="GS19">
            <v>6702.0097106700005</v>
          </cell>
        </row>
        <row r="20">
          <cell r="A20">
            <v>45809</v>
          </cell>
          <cell r="B20" t="str">
            <v>-</v>
          </cell>
          <cell r="C20" t="str">
            <v>-</v>
          </cell>
          <cell r="D20" t="str">
            <v>-</v>
          </cell>
          <cell r="E20" t="str">
            <v>-</v>
          </cell>
          <cell r="F20" t="str">
            <v>-</v>
          </cell>
          <cell r="G20" t="str">
            <v>-</v>
          </cell>
          <cell r="H20" t="str">
            <v>-</v>
          </cell>
          <cell r="I20" t="str">
            <v>-</v>
          </cell>
          <cell r="J20" t="str">
            <v>-</v>
          </cell>
          <cell r="L20" t="str">
            <v>-</v>
          </cell>
          <cell r="AH20">
            <v>8.1175394409999999</v>
          </cell>
          <cell r="AI20">
            <v>254.59609004200001</v>
          </cell>
          <cell r="AJ20">
            <v>98.697022211000004</v>
          </cell>
          <cell r="AK20">
            <v>189.74647467100002</v>
          </cell>
          <cell r="AL20">
            <v>32.603302263000003</v>
          </cell>
          <cell r="AM20">
            <v>201.09348611599998</v>
          </cell>
          <cell r="AN20">
            <v>2549.7369915559998</v>
          </cell>
          <cell r="AO20">
            <v>2709.8795426909996</v>
          </cell>
          <cell r="AP20">
            <v>6212.3375518600005</v>
          </cell>
          <cell r="AQ20">
            <v>318.16755371900001</v>
          </cell>
          <cell r="AS20">
            <v>2.6550000000000001E-2</v>
          </cell>
          <cell r="AT20">
            <v>20.691577101</v>
          </cell>
          <cell r="AU20">
            <v>0</v>
          </cell>
          <cell r="AV20">
            <v>7.2352854650000005</v>
          </cell>
          <cell r="AW20">
            <v>2.5550700600000003</v>
          </cell>
          <cell r="AX20">
            <v>4.8523556820000007</v>
          </cell>
          <cell r="AY20">
            <v>7.5701989420000002</v>
          </cell>
          <cell r="AZ20">
            <v>74.963390247000007</v>
          </cell>
          <cell r="BA20">
            <v>7.8687581590000004</v>
          </cell>
          <cell r="BB20">
            <v>106.681662006</v>
          </cell>
          <cell r="BC20">
            <v>12.679944436</v>
          </cell>
          <cell r="BD20">
            <v>170.64360566299999</v>
          </cell>
          <cell r="BE20">
            <v>15.289379743</v>
          </cell>
          <cell r="BF20">
            <v>147.36932952000001</v>
          </cell>
          <cell r="BG20">
            <v>16.715483367000001</v>
          </cell>
          <cell r="BH20">
            <v>69.392666409</v>
          </cell>
          <cell r="BI20">
            <v>135.15964455100001</v>
          </cell>
          <cell r="BJ20">
            <v>1238.151018299</v>
          </cell>
          <cell r="BK20">
            <v>4.4144583620000004</v>
          </cell>
          <cell r="BL20">
            <v>68.066578972999991</v>
          </cell>
          <cell r="BM20">
            <v>1.52102</v>
          </cell>
          <cell r="BN20">
            <v>48.843359600000007</v>
          </cell>
          <cell r="BO20">
            <v>15.119616528000002</v>
          </cell>
          <cell r="BP20">
            <v>218.83047036800002</v>
          </cell>
          <cell r="BQ20">
            <v>6.4772167120000006</v>
          </cell>
          <cell r="BR20">
            <v>232.037296897</v>
          </cell>
          <cell r="BS20">
            <v>5.7403047239999996</v>
          </cell>
          <cell r="BT20">
            <v>162.92720679600001</v>
          </cell>
          <cell r="BU20" t="str">
            <v>(-)</v>
          </cell>
          <cell r="BV20">
            <v>57.253257574000003</v>
          </cell>
          <cell r="BW20">
            <v>13.372700257</v>
          </cell>
          <cell r="BX20">
            <v>377.22203155800003</v>
          </cell>
          <cell r="BY20">
            <v>12.637161434999999</v>
          </cell>
          <cell r="BZ20">
            <v>696.3244943200001</v>
          </cell>
          <cell r="CA20">
            <v>92.190207156308858</v>
          </cell>
          <cell r="CB20">
            <v>48.848086445336833</v>
          </cell>
          <cell r="CD20" t="str">
            <v>(-)</v>
          </cell>
          <cell r="CE20">
            <v>73.426476553402992</v>
          </cell>
          <cell r="CG20">
            <v>35.849373245757498</v>
          </cell>
          <cell r="CH20">
            <v>63.204513070565135</v>
          </cell>
          <cell r="CJ20">
            <v>14.916782224506035</v>
          </cell>
          <cell r="CK20">
            <v>43.194161049720968</v>
          </cell>
          <cell r="CM20">
            <v>50.144952610558434</v>
          </cell>
          <cell r="CN20">
            <v>43.726279635835091</v>
          </cell>
          <cell r="CP20">
            <v>72.568210275949198</v>
          </cell>
          <cell r="CQ20">
            <v>46.130348150969851</v>
          </cell>
          <cell r="CS20">
            <v>71.364805552465512</v>
          </cell>
          <cell r="CT20">
            <v>56.629924355382251</v>
          </cell>
          <cell r="CV20">
            <v>40.316469972232063</v>
          </cell>
          <cell r="CW20">
            <v>30.86361420742621</v>
          </cell>
          <cell r="CY20">
            <v>21.818622422924843</v>
          </cell>
          <cell r="CZ20">
            <v>17.386537000657235</v>
          </cell>
          <cell r="DB20">
            <v>36.723681570880785</v>
          </cell>
          <cell r="DC20">
            <v>26.161387548334954</v>
          </cell>
          <cell r="DE20">
            <v>33.974990466923515</v>
          </cell>
          <cell r="DF20">
            <v>21.958160019770631</v>
          </cell>
          <cell r="DH20">
            <v>61.68562816998714</v>
          </cell>
          <cell r="DI20">
            <v>48.285490470837722</v>
          </cell>
          <cell r="DK20">
            <v>25.349017129658762</v>
          </cell>
          <cell r="DL20">
            <v>20.788100576857584</v>
          </cell>
          <cell r="DN20">
            <v>38.496409805752329</v>
          </cell>
          <cell r="DO20">
            <v>29.92452575833822</v>
          </cell>
          <cell r="DQ20" t="str">
            <v>(-)</v>
          </cell>
          <cell r="DR20">
            <v>17.857096938834871</v>
          </cell>
          <cell r="DT20">
            <v>21.70242297639798</v>
          </cell>
          <cell r="DU20">
            <v>16.002001812245378</v>
          </cell>
          <cell r="DW20">
            <v>24.183467115295262</v>
          </cell>
          <cell r="DX20">
            <v>21.784040597598317</v>
          </cell>
          <cell r="DZ20">
            <v>44.447070721999999</v>
          </cell>
          <cell r="EA20">
            <v>1810.3107002880001</v>
          </cell>
          <cell r="EB20">
            <v>2.7681370000000003</v>
          </cell>
          <cell r="EC20">
            <v>84.752428159000004</v>
          </cell>
          <cell r="ED20">
            <v>94.020790148999993</v>
          </cell>
          <cell r="EE20">
            <v>1185.72771343</v>
          </cell>
          <cell r="EF20">
            <v>23.974965900000001</v>
          </cell>
          <cell r="EG20">
            <v>1285.9333830560001</v>
          </cell>
          <cell r="EJ20">
            <v>48.443274671152807</v>
          </cell>
          <cell r="EK20">
            <v>21.791424884462689</v>
          </cell>
          <cell r="EM20">
            <v>37.945051130056065</v>
          </cell>
          <cell r="EN20">
            <v>20.953965478880669</v>
          </cell>
          <cell r="EP20">
            <v>12.241622886161647</v>
          </cell>
          <cell r="EQ20">
            <v>11.879477660247471</v>
          </cell>
          <cell r="ES20">
            <v>17.33184696625575</v>
          </cell>
          <cell r="ET20">
            <v>9.3582074008540914</v>
          </cell>
          <cell r="EV20">
            <v>9.4030650179999995</v>
          </cell>
          <cell r="EW20">
            <v>588.76723150300006</v>
          </cell>
          <cell r="EX20">
            <v>43.382758912</v>
          </cell>
          <cell r="EY20">
            <v>1177.427772263</v>
          </cell>
          <cell r="EZ20">
            <v>11.947269103</v>
          </cell>
          <cell r="FA20">
            <v>349.81408435000003</v>
          </cell>
          <cell r="FB20">
            <v>17.608839995</v>
          </cell>
          <cell r="FC20">
            <v>663.61821570500001</v>
          </cell>
          <cell r="FD20">
            <v>1.7674555199999999</v>
          </cell>
          <cell r="FE20">
            <v>119.29683262900001</v>
          </cell>
          <cell r="FF20">
            <v>27.936309054000002</v>
          </cell>
          <cell r="FG20">
            <v>879.83742234800002</v>
          </cell>
          <cell r="FH20">
            <v>37.121783309000001</v>
          </cell>
          <cell r="FI20">
            <v>539.965417774</v>
          </cell>
          <cell r="FJ20">
            <v>29.342885505999998</v>
          </cell>
          <cell r="FK20">
            <v>252.32548901000001</v>
          </cell>
          <cell r="FL20">
            <v>19.744574913000001</v>
          </cell>
          <cell r="FM20">
            <v>609.79034579799998</v>
          </cell>
          <cell r="FN20">
            <v>31.41604166976526</v>
          </cell>
          <cell r="FO20">
            <v>18.866130391608589</v>
          </cell>
          <cell r="FQ20">
            <v>19.573027552706513</v>
          </cell>
          <cell r="FR20">
            <v>10.752094985193027</v>
          </cell>
          <cell r="FT20">
            <v>47.500356223205763</v>
          </cell>
          <cell r="FU20">
            <v>46.881893234099564</v>
          </cell>
          <cell r="FW20">
            <v>48.723506604615501</v>
          </cell>
          <cell r="FX20">
            <v>34.052031314470952</v>
          </cell>
          <cell r="FZ20">
            <v>23.180648974408136</v>
          </cell>
          <cell r="GA20">
            <v>19.216902898557841</v>
          </cell>
          <cell r="GC20">
            <v>45.187111304786043</v>
          </cell>
          <cell r="GD20">
            <v>26.485106587434043</v>
          </cell>
          <cell r="GF20">
            <v>34.957939047431985</v>
          </cell>
          <cell r="GG20">
            <v>24.42114578087514</v>
          </cell>
          <cell r="GI20">
            <v>83.623043111907378</v>
          </cell>
          <cell r="GJ20">
            <v>64.196766123619923</v>
          </cell>
          <cell r="GL20">
            <v>21.420814953252268</v>
          </cell>
          <cell r="GM20">
            <v>10.855119880600297</v>
          </cell>
          <cell r="GP20">
            <v>609.23253932</v>
          </cell>
          <cell r="GQ20">
            <v>13212.923946627001</v>
          </cell>
          <cell r="GR20">
            <v>294.27858773999998</v>
          </cell>
          <cell r="GS20">
            <v>9093.8613238580001</v>
          </cell>
        </row>
        <row r="21">
          <cell r="A21">
            <v>45778</v>
          </cell>
          <cell r="B21" t="str">
            <v>-</v>
          </cell>
          <cell r="C21" t="str">
            <v>-</v>
          </cell>
          <cell r="D21" t="str">
            <v>-</v>
          </cell>
          <cell r="E21" t="str">
            <v>-</v>
          </cell>
          <cell r="F21" t="str">
            <v>-</v>
          </cell>
          <cell r="G21" t="str">
            <v>-</v>
          </cell>
          <cell r="H21" t="str">
            <v>-</v>
          </cell>
          <cell r="I21" t="str">
            <v>-</v>
          </cell>
          <cell r="J21" t="str">
            <v>-</v>
          </cell>
          <cell r="L21" t="str">
            <v>-</v>
          </cell>
          <cell r="AH21">
            <v>25.858357736999999</v>
          </cell>
          <cell r="AI21">
            <v>182.55748975200001</v>
          </cell>
          <cell r="AJ21">
            <v>90.496186749999993</v>
          </cell>
          <cell r="AK21">
            <v>147.97207970700001</v>
          </cell>
          <cell r="AL21">
            <v>9.1840220610000003</v>
          </cell>
          <cell r="AM21">
            <v>180.86459807899999</v>
          </cell>
          <cell r="AN21">
            <v>2093.9612628320001</v>
          </cell>
          <cell r="AO21">
            <v>2197.231655523</v>
          </cell>
          <cell r="AP21">
            <v>5254.0325013969996</v>
          </cell>
          <cell r="AQ21">
            <v>241.95546166700001</v>
          </cell>
          <cell r="AS21">
            <v>1.7914000000000003E-2</v>
          </cell>
          <cell r="AT21">
            <v>26.420783389</v>
          </cell>
          <cell r="AU21">
            <v>0.67831332700000002</v>
          </cell>
          <cell r="AV21">
            <v>5.1022293809999999</v>
          </cell>
          <cell r="AW21">
            <v>0.36416699999999996</v>
          </cell>
          <cell r="AX21">
            <v>2.7042623950000002</v>
          </cell>
          <cell r="AY21">
            <v>1.509880508</v>
          </cell>
          <cell r="AZ21">
            <v>73.914457515000009</v>
          </cell>
          <cell r="BA21">
            <v>10.964658589000001</v>
          </cell>
          <cell r="BB21">
            <v>103.69895728</v>
          </cell>
          <cell r="BC21">
            <v>17.659867879</v>
          </cell>
          <cell r="BD21">
            <v>91.354779698000002</v>
          </cell>
          <cell r="BE21">
            <v>7.1452125390000001</v>
          </cell>
          <cell r="BF21">
            <v>46.159094489000005</v>
          </cell>
          <cell r="BG21">
            <v>10.444820811</v>
          </cell>
          <cell r="BH21">
            <v>58.365635740999998</v>
          </cell>
          <cell r="BI21">
            <v>94.286090622000003</v>
          </cell>
          <cell r="BJ21">
            <v>1136.8056985349999</v>
          </cell>
          <cell r="BK21">
            <v>7.8967427460000001</v>
          </cell>
          <cell r="BL21">
            <v>67.531353826000014</v>
          </cell>
          <cell r="BM21">
            <v>1.055059</v>
          </cell>
          <cell r="BN21">
            <v>55.7448744</v>
          </cell>
          <cell r="BO21">
            <v>8.1114728320000005</v>
          </cell>
          <cell r="BP21">
            <v>142.166586303</v>
          </cell>
          <cell r="BQ21">
            <v>11.172390567000001</v>
          </cell>
          <cell r="BR21">
            <v>273.399754917</v>
          </cell>
          <cell r="BS21">
            <v>7.9660050340000002</v>
          </cell>
          <cell r="BT21">
            <v>114.388253312</v>
          </cell>
          <cell r="BU21" t="str">
            <v>(-)</v>
          </cell>
          <cell r="BV21">
            <v>55.959493713999997</v>
          </cell>
          <cell r="BW21">
            <v>7.9189445660000004</v>
          </cell>
          <cell r="BX21">
            <v>318.50708818999999</v>
          </cell>
          <cell r="BY21">
            <v>11.410862346</v>
          </cell>
          <cell r="BZ21">
            <v>484.92053138100005</v>
          </cell>
          <cell r="CA21">
            <v>89.773361616612704</v>
          </cell>
          <cell r="CB21">
            <v>43.277992492722902</v>
          </cell>
          <cell r="CD21">
            <v>4</v>
          </cell>
          <cell r="CE21">
            <v>86.229476230010363</v>
          </cell>
          <cell r="CG21">
            <v>91.933645827326472</v>
          </cell>
          <cell r="CH21">
            <v>67.504400495130199</v>
          </cell>
          <cell r="CJ21">
            <v>67.432359532784972</v>
          </cell>
          <cell r="CK21">
            <v>41.684824393424357</v>
          </cell>
          <cell r="CM21">
            <v>23.415698275600906</v>
          </cell>
          <cell r="CN21">
            <v>42.37952548895678</v>
          </cell>
          <cell r="CP21">
            <v>60.646489577681166</v>
          </cell>
          <cell r="CQ21">
            <v>50.798713031734202</v>
          </cell>
          <cell r="CS21">
            <v>61.757164173559659</v>
          </cell>
          <cell r="CT21">
            <v>68.207648761616937</v>
          </cell>
          <cell r="CV21">
            <v>44.11542963386507</v>
          </cell>
          <cell r="CW21">
            <v>31.018180045338813</v>
          </cell>
          <cell r="CY21">
            <v>20.459267122725482</v>
          </cell>
          <cell r="CZ21">
            <v>17.350261775419611</v>
          </cell>
          <cell r="DB21">
            <v>26.546311116464476</v>
          </cell>
          <cell r="DC21">
            <v>25.525889160411392</v>
          </cell>
          <cell r="DE21">
            <v>35.626860677933657</v>
          </cell>
          <cell r="DF21">
            <v>20.807514572137954</v>
          </cell>
          <cell r="DH21">
            <v>68.19328688272428</v>
          </cell>
          <cell r="DI21">
            <v>48.004409719402453</v>
          </cell>
          <cell r="DK21">
            <v>18.189367985420162</v>
          </cell>
          <cell r="DL21">
            <v>18.831564605747431</v>
          </cell>
          <cell r="DN21">
            <v>47.9107419532168</v>
          </cell>
          <cell r="DO21">
            <v>30.320398604295807</v>
          </cell>
          <cell r="DQ21" t="str">
            <v>(-)</v>
          </cell>
          <cell r="DR21">
            <v>18.552576707574179</v>
          </cell>
          <cell r="DT21">
            <v>28.981283815694788</v>
          </cell>
          <cell r="DU21">
            <v>15.693808372205446</v>
          </cell>
          <cell r="DW21">
            <v>30.419836128658527</v>
          </cell>
          <cell r="DX21">
            <v>21.521873092729841</v>
          </cell>
          <cell r="DZ21">
            <v>36.360084000000001</v>
          </cell>
          <cell r="EA21">
            <v>1606.0890618139999</v>
          </cell>
          <cell r="EB21">
            <v>2.0414650000000001</v>
          </cell>
          <cell r="EC21">
            <v>50.046520260999998</v>
          </cell>
          <cell r="ED21">
            <v>79.403380206999998</v>
          </cell>
          <cell r="EE21">
            <v>1020.327996191</v>
          </cell>
          <cell r="EF21">
            <v>12.5655965</v>
          </cell>
          <cell r="EG21">
            <v>947.85073504900004</v>
          </cell>
          <cell r="EJ21">
            <v>49.879336087342367</v>
          </cell>
          <cell r="EK21">
            <v>20.751537040651851</v>
          </cell>
          <cell r="EM21">
            <v>36.905898460174441</v>
          </cell>
          <cell r="EN21">
            <v>23.644544908892243</v>
          </cell>
          <cell r="EP21">
            <v>12.697664984382067</v>
          </cell>
          <cell r="EQ21">
            <v>11.483559868434346</v>
          </cell>
          <cell r="ES21">
            <v>21.043234199029069</v>
          </cell>
          <cell r="ET21">
            <v>9.7613269897255446</v>
          </cell>
          <cell r="EV21">
            <v>5.1954438860000005</v>
          </cell>
          <cell r="EW21">
            <v>492.04005159799999</v>
          </cell>
          <cell r="EX21">
            <v>24.117495325</v>
          </cell>
          <cell r="EY21">
            <v>867.85660985200002</v>
          </cell>
          <cell r="EZ21">
            <v>6.9787607359999999</v>
          </cell>
          <cell r="FA21">
            <v>262.03483731699998</v>
          </cell>
          <cell r="FB21">
            <v>14.654047144999998</v>
          </cell>
          <cell r="FC21">
            <v>537.76750265499993</v>
          </cell>
          <cell r="FD21">
            <v>1.349232913</v>
          </cell>
          <cell r="FE21">
            <v>87.783790893000003</v>
          </cell>
          <cell r="FF21">
            <v>21.684685009000003</v>
          </cell>
          <cell r="FG21">
            <v>755.993904004</v>
          </cell>
          <cell r="FH21">
            <v>35.275794903999994</v>
          </cell>
          <cell r="FI21">
            <v>464.05563336699998</v>
          </cell>
          <cell r="FJ21">
            <v>17.309659715000002</v>
          </cell>
          <cell r="FK21">
            <v>203.93031065599999</v>
          </cell>
          <cell r="FL21">
            <v>17.385919080000001</v>
          </cell>
          <cell r="FM21">
            <v>469.033772521</v>
          </cell>
          <cell r="FN21">
            <v>32.737063371104611</v>
          </cell>
          <cell r="FO21">
            <v>19.150920746993719</v>
          </cell>
          <cell r="FQ21">
            <v>20.124803635221603</v>
          </cell>
          <cell r="FR21">
            <v>10.122269433101506</v>
          </cell>
          <cell r="FT21">
            <v>39.203102316961278</v>
          </cell>
          <cell r="FU21">
            <v>45.473118920649554</v>
          </cell>
          <cell r="FW21">
            <v>46.83423703513683</v>
          </cell>
          <cell r="FX21">
            <v>33.20790938813893</v>
          </cell>
          <cell r="FZ21">
            <v>23.540715576214229</v>
          </cell>
          <cell r="GA21">
            <v>20.479559560583489</v>
          </cell>
          <cell r="GC21">
            <v>47.655649277363224</v>
          </cell>
          <cell r="GD21">
            <v>26.062614098599596</v>
          </cell>
          <cell r="GF21">
            <v>35.808150584744659</v>
          </cell>
          <cell r="GG21">
            <v>23.888483368566131</v>
          </cell>
          <cell r="GI21">
            <v>78.249290140421451</v>
          </cell>
          <cell r="GJ21">
            <v>64.636748729981804</v>
          </cell>
          <cell r="GL21">
            <v>22.60687926824286</v>
          </cell>
          <cell r="GM21">
            <v>11.25457534387815</v>
          </cell>
          <cell r="GP21">
            <v>495.62785920900001</v>
          </cell>
          <cell r="GQ21">
            <v>10964.958274233</v>
          </cell>
          <cell r="GR21">
            <v>212.02429446800002</v>
          </cell>
          <cell r="GS21">
            <v>7188.2836021849998</v>
          </cell>
        </row>
        <row r="22">
          <cell r="A22">
            <v>45748</v>
          </cell>
          <cell r="B22" t="str">
            <v>-</v>
          </cell>
          <cell r="C22" t="str">
            <v>-</v>
          </cell>
          <cell r="D22" t="str">
            <v>-</v>
          </cell>
          <cell r="E22" t="str">
            <v>-</v>
          </cell>
          <cell r="F22" t="str">
            <v>-</v>
          </cell>
          <cell r="G22" t="str">
            <v>-</v>
          </cell>
          <cell r="H22" t="str">
            <v>-</v>
          </cell>
          <cell r="I22" t="str">
            <v>-</v>
          </cell>
          <cell r="J22" t="str">
            <v>-</v>
          </cell>
          <cell r="L22" t="str">
            <v>-</v>
          </cell>
          <cell r="AH22">
            <v>18.418609509000003</v>
          </cell>
          <cell r="AI22">
            <v>179.38239149400002</v>
          </cell>
          <cell r="AJ22">
            <v>71.111077412</v>
          </cell>
          <cell r="AK22">
            <v>153.557881479</v>
          </cell>
          <cell r="AL22">
            <v>13.573786971000001</v>
          </cell>
          <cell r="AM22">
            <v>200.91129223799999</v>
          </cell>
          <cell r="AN22">
            <v>2245.9830659440004</v>
          </cell>
          <cell r="AO22">
            <v>2034.990233367</v>
          </cell>
          <cell r="AP22">
            <v>4896.7318821630006</v>
          </cell>
          <cell r="AQ22">
            <v>395.03848609000005</v>
          </cell>
          <cell r="AS22">
            <v>4.637514286</v>
          </cell>
          <cell r="AT22">
            <v>27.904315935</v>
          </cell>
          <cell r="AU22">
            <v>0</v>
          </cell>
          <cell r="AV22">
            <v>4.3224279939999999</v>
          </cell>
          <cell r="AW22">
            <v>0.38160000000000005</v>
          </cell>
          <cell r="AX22">
            <v>12.232497736999999</v>
          </cell>
          <cell r="AY22">
            <v>1.9084514210000001</v>
          </cell>
          <cell r="AZ22">
            <v>70.341535241000003</v>
          </cell>
          <cell r="BA22">
            <v>10.294253849999999</v>
          </cell>
          <cell r="BB22">
            <v>141.90527568799999</v>
          </cell>
          <cell r="BC22">
            <v>10.696123104</v>
          </cell>
          <cell r="BD22">
            <v>155.99404265300001</v>
          </cell>
          <cell r="BE22">
            <v>8.199924256000001</v>
          </cell>
          <cell r="BF22">
            <v>119.468866199</v>
          </cell>
          <cell r="BG22">
            <v>15.442805597000001</v>
          </cell>
          <cell r="BH22">
            <v>62.542407089000001</v>
          </cell>
          <cell r="BI22">
            <v>97.632527686000003</v>
          </cell>
          <cell r="BJ22">
            <v>1146.3345875590001</v>
          </cell>
          <cell r="BK22">
            <v>3.6949316130000001</v>
          </cell>
          <cell r="BL22">
            <v>70.717508641999999</v>
          </cell>
          <cell r="BM22">
            <v>1.5144220000000002</v>
          </cell>
          <cell r="BN22">
            <v>58.501532300000001</v>
          </cell>
          <cell r="BO22">
            <v>10.822508144</v>
          </cell>
          <cell r="BP22">
            <v>109.67021670700001</v>
          </cell>
          <cell r="BQ22">
            <v>2.7660779729999998</v>
          </cell>
          <cell r="BR22">
            <v>229.384560322</v>
          </cell>
          <cell r="BS22">
            <v>4.4265885660000004</v>
          </cell>
          <cell r="BT22">
            <v>202.35116568199999</v>
          </cell>
          <cell r="BU22" t="str">
            <v>(-)</v>
          </cell>
          <cell r="BV22">
            <v>65.043389845999997</v>
          </cell>
          <cell r="BW22">
            <v>13.41422174</v>
          </cell>
          <cell r="BX22">
            <v>275.59540988200001</v>
          </cell>
          <cell r="BY22">
            <v>6.5496579349999999</v>
          </cell>
          <cell r="BZ22">
            <v>354.39013297500003</v>
          </cell>
          <cell r="CA22">
            <v>17.871104673293505</v>
          </cell>
          <cell r="CB22">
            <v>44.473030463629613</v>
          </cell>
          <cell r="CD22" t="str">
            <v>(-)</v>
          </cell>
          <cell r="CE22">
            <v>89.309714567566729</v>
          </cell>
          <cell r="CG22">
            <v>87.456236897274636</v>
          </cell>
          <cell r="CH22">
            <v>25.642290703985601</v>
          </cell>
          <cell r="CJ22">
            <v>73.702776038856271</v>
          </cell>
          <cell r="CK22">
            <v>46.98137030622788</v>
          </cell>
          <cell r="CM22">
            <v>37.530812096595042</v>
          </cell>
          <cell r="CN22">
            <v>38.523682787674431</v>
          </cell>
          <cell r="CP22">
            <v>77.111659639140967</v>
          </cell>
          <cell r="CQ22">
            <v>46.086635753219518</v>
          </cell>
          <cell r="CS22">
            <v>63.284140375966906</v>
          </cell>
          <cell r="CT22">
            <v>53.91106288194532</v>
          </cell>
          <cell r="CV22">
            <v>38.041452442302607</v>
          </cell>
          <cell r="CW22">
            <v>30.658594544056882</v>
          </cell>
          <cell r="CY22">
            <v>20.774166485488202</v>
          </cell>
          <cell r="CZ22">
            <v>16.393508092784284</v>
          </cell>
          <cell r="DB22">
            <v>37.019306372748282</v>
          </cell>
          <cell r="DC22">
            <v>26.085887656220297</v>
          </cell>
          <cell r="DE22">
            <v>32.979215832839195</v>
          </cell>
          <cell r="DF22">
            <v>19.597638311774617</v>
          </cell>
          <cell r="DH22">
            <v>62.156799946132708</v>
          </cell>
          <cell r="DI22">
            <v>48.722208512148811</v>
          </cell>
          <cell r="DK22">
            <v>24.635564243365604</v>
          </cell>
          <cell r="DL22">
            <v>18.421809383526849</v>
          </cell>
          <cell r="DN22">
            <v>47.84835269621486</v>
          </cell>
          <cell r="DO22">
            <v>29.985268167084914</v>
          </cell>
          <cell r="DQ22" t="str">
            <v>(-)</v>
          </cell>
          <cell r="DR22">
            <v>17.650376650389195</v>
          </cell>
          <cell r="DT22">
            <v>23.260129225506596</v>
          </cell>
          <cell r="DU22">
            <v>16.498299849107788</v>
          </cell>
          <cell r="DW22">
            <v>31.253796754501806</v>
          </cell>
          <cell r="DX22">
            <v>21.456743141867943</v>
          </cell>
          <cell r="DZ22">
            <v>35.012788999999998</v>
          </cell>
          <cell r="EA22">
            <v>1493.3124101809999</v>
          </cell>
          <cell r="EB22">
            <v>1.7210450000000002</v>
          </cell>
          <cell r="EC22">
            <v>79.372214685000003</v>
          </cell>
          <cell r="ED22">
            <v>71.716840278999996</v>
          </cell>
          <cell r="EE22">
            <v>990.70054842699994</v>
          </cell>
          <cell r="EF22">
            <v>28.062897299999999</v>
          </cell>
          <cell r="EG22">
            <v>829.53177693299995</v>
          </cell>
          <cell r="EJ22">
            <v>48.789546585391989</v>
          </cell>
          <cell r="EK22">
            <v>20.757487853856983</v>
          </cell>
          <cell r="EM22">
            <v>36.077644686803659</v>
          </cell>
          <cell r="EN22">
            <v>17.229872714506076</v>
          </cell>
          <cell r="EP22">
            <v>15.791229839675688</v>
          </cell>
          <cell r="EQ22">
            <v>11.431427958482143</v>
          </cell>
          <cell r="ES22">
            <v>15.524270190020614</v>
          </cell>
          <cell r="ET22">
            <v>9.7221746761949372</v>
          </cell>
          <cell r="EV22">
            <v>3.8953060019999999</v>
          </cell>
          <cell r="EW22">
            <v>491.66357635599996</v>
          </cell>
          <cell r="EX22">
            <v>21.152387018000002</v>
          </cell>
          <cell r="EY22">
            <v>775.91992958500009</v>
          </cell>
          <cell r="EZ22">
            <v>3.9260421909999996</v>
          </cell>
          <cell r="FA22">
            <v>236.55049228900003</v>
          </cell>
          <cell r="FB22">
            <v>14.87814427</v>
          </cell>
          <cell r="FC22">
            <v>512.7795724529999</v>
          </cell>
          <cell r="FD22">
            <v>3.6892404889999999</v>
          </cell>
          <cell r="FE22">
            <v>108.207938674</v>
          </cell>
          <cell r="FF22">
            <v>25.325417819000002</v>
          </cell>
          <cell r="FG22">
            <v>750.03269684200006</v>
          </cell>
          <cell r="FH22">
            <v>32.322283282000001</v>
          </cell>
          <cell r="FI22">
            <v>482.46702881499999</v>
          </cell>
          <cell r="FJ22">
            <v>17.827140107999998</v>
          </cell>
          <cell r="FK22">
            <v>207.87224734</v>
          </cell>
          <cell r="FL22">
            <v>15.954966843000001</v>
          </cell>
          <cell r="FM22">
            <v>474.85519370399999</v>
          </cell>
          <cell r="FN22">
            <v>34.047684726412925</v>
          </cell>
          <cell r="FO22">
            <v>18.911558991218591</v>
          </cell>
          <cell r="FQ22">
            <v>20.843680060922377</v>
          </cell>
          <cell r="FR22">
            <v>9.8974605893670571</v>
          </cell>
          <cell r="FT22">
            <v>68.38092388854821</v>
          </cell>
          <cell r="FU22">
            <v>46.484748940390737</v>
          </cell>
          <cell r="FW22">
            <v>44.302704420273784</v>
          </cell>
          <cell r="FX22">
            <v>33.276023583057174</v>
          </cell>
          <cell r="FZ22">
            <v>20.81109466431425</v>
          </cell>
          <cell r="GA22">
            <v>19.796221619511375</v>
          </cell>
          <cell r="GC22">
            <v>44.689439252011105</v>
          </cell>
          <cell r="GD22">
            <v>26.364538087158348</v>
          </cell>
          <cell r="GF22">
            <v>35.645862793196471</v>
          </cell>
          <cell r="GG22">
            <v>24.198534620590067</v>
          </cell>
          <cell r="GI22">
            <v>88.228192961257662</v>
          </cell>
          <cell r="GJ22">
            <v>63.872553232208681</v>
          </cell>
          <cell r="GL22">
            <v>22.125195959205417</v>
          </cell>
          <cell r="GM22">
            <v>11.246038084654135</v>
          </cell>
          <cell r="GP22">
            <v>480.15669716899998</v>
          </cell>
          <cell r="GQ22">
            <v>10815.46794382</v>
          </cell>
          <cell r="GR22">
            <v>197.75577718400001</v>
          </cell>
          <cell r="GS22">
            <v>6953.1865148489996</v>
          </cell>
        </row>
        <row r="23">
          <cell r="A23">
            <v>45717</v>
          </cell>
          <cell r="B23" t="str">
            <v>-</v>
          </cell>
          <cell r="C23" t="str">
            <v>-</v>
          </cell>
          <cell r="D23" t="str">
            <v>-</v>
          </cell>
          <cell r="E23" t="str">
            <v>-</v>
          </cell>
          <cell r="F23" t="str">
            <v>-</v>
          </cell>
          <cell r="G23" t="str">
            <v>-</v>
          </cell>
          <cell r="H23" t="str">
            <v>-</v>
          </cell>
          <cell r="I23" t="str">
            <v>-</v>
          </cell>
          <cell r="J23" t="str">
            <v>-</v>
          </cell>
          <cell r="L23" t="str">
            <v>-</v>
          </cell>
          <cell r="AH23">
            <v>23.504861950999999</v>
          </cell>
          <cell r="AI23">
            <v>316.81355528799998</v>
          </cell>
          <cell r="AJ23">
            <v>70.89812601700001</v>
          </cell>
          <cell r="AK23">
            <v>202.77977124</v>
          </cell>
          <cell r="AL23">
            <v>15.985504712000001</v>
          </cell>
          <cell r="AM23">
            <v>303.35569638300001</v>
          </cell>
          <cell r="AN23">
            <v>2860.7881428999999</v>
          </cell>
          <cell r="AO23">
            <v>2234.3297838469998</v>
          </cell>
          <cell r="AP23">
            <v>6397.172459331</v>
          </cell>
          <cell r="AQ23">
            <v>248.64221218700001</v>
          </cell>
          <cell r="AS23">
            <v>2.9606000000000004E-2</v>
          </cell>
          <cell r="AT23">
            <v>42.236830697999999</v>
          </cell>
          <cell r="AU23">
            <v>0</v>
          </cell>
          <cell r="AV23">
            <v>5.0138207929999998</v>
          </cell>
          <cell r="AW23">
            <v>4.3318417369999995</v>
          </cell>
          <cell r="AX23">
            <v>9.8376598350000002</v>
          </cell>
          <cell r="AY23">
            <v>1.721261586</v>
          </cell>
          <cell r="AZ23">
            <v>61.670775008999996</v>
          </cell>
          <cell r="BA23">
            <v>6.0830010469999998</v>
          </cell>
          <cell r="BB23">
            <v>127.354500728</v>
          </cell>
          <cell r="BC23">
            <v>16.7537074</v>
          </cell>
          <cell r="BD23">
            <v>162.99813486799999</v>
          </cell>
          <cell r="BE23">
            <v>11.099907936999999</v>
          </cell>
          <cell r="BF23">
            <v>115.244316645</v>
          </cell>
          <cell r="BG23">
            <v>15.159190407000001</v>
          </cell>
          <cell r="BH23">
            <v>110.492907413</v>
          </cell>
          <cell r="BI23">
            <v>185.78055959100001</v>
          </cell>
          <cell r="BJ23">
            <v>1456.461206213</v>
          </cell>
          <cell r="BK23">
            <v>17.575181946000001</v>
          </cell>
          <cell r="BL23">
            <v>121.38421601200001</v>
          </cell>
          <cell r="BM23">
            <v>2.7123090000000003</v>
          </cell>
          <cell r="BN23">
            <v>126.89614710000001</v>
          </cell>
          <cell r="BO23">
            <v>19.176642142000002</v>
          </cell>
          <cell r="BP23">
            <v>97.837749930000001</v>
          </cell>
          <cell r="BQ23">
            <v>10.151228223</v>
          </cell>
          <cell r="BR23">
            <v>269.00825402700002</v>
          </cell>
          <cell r="BS23">
            <v>8.373993883999999</v>
          </cell>
          <cell r="BT23">
            <v>177.43773037899999</v>
          </cell>
          <cell r="BU23" t="str">
            <v>(-)</v>
          </cell>
          <cell r="BV23">
            <v>108.24961914900001</v>
          </cell>
          <cell r="BW23">
            <v>10.253621580999999</v>
          </cell>
          <cell r="BX23">
            <v>331.12059617300002</v>
          </cell>
          <cell r="BY23">
            <v>3.66375311</v>
          </cell>
          <cell r="BZ23">
            <v>247.13472229100003</v>
          </cell>
          <cell r="CA23">
            <v>95.754239005606976</v>
          </cell>
          <cell r="CB23">
            <v>37.057479293400554</v>
          </cell>
          <cell r="CD23" t="str">
            <v>(-)</v>
          </cell>
          <cell r="CE23">
            <v>91.666034725984275</v>
          </cell>
          <cell r="CG23">
            <v>50.813544587720934</v>
          </cell>
          <cell r="CH23">
            <v>48.791525876133328</v>
          </cell>
          <cell r="CJ23">
            <v>49.698245414744299</v>
          </cell>
          <cell r="CK23">
            <v>40.222035902889203</v>
          </cell>
          <cell r="CM23">
            <v>43.87911997395387</v>
          </cell>
          <cell r="CN23">
            <v>41.085493094337153</v>
          </cell>
          <cell r="CP23">
            <v>59.665647196214017</v>
          </cell>
          <cell r="CQ23">
            <v>46.210409301546754</v>
          </cell>
          <cell r="CS23">
            <v>56.43876585199105</v>
          </cell>
          <cell r="CT23">
            <v>59.028982443830955</v>
          </cell>
          <cell r="CV23">
            <v>43.261821009133001</v>
          </cell>
          <cell r="CW23">
            <v>30.528899656966804</v>
          </cell>
          <cell r="CY23">
            <v>20.267636181210044</v>
          </cell>
          <cell r="CZ23">
            <v>16.90652223918617</v>
          </cell>
          <cell r="DB23">
            <v>33.177897288210524</v>
          </cell>
          <cell r="DC23">
            <v>24.765436709183131</v>
          </cell>
          <cell r="DE23">
            <v>33.147982033020575</v>
          </cell>
          <cell r="DF23">
            <v>19.331433134584113</v>
          </cell>
          <cell r="DH23">
            <v>51.823834427790615</v>
          </cell>
          <cell r="DI23">
            <v>49.914531615833532</v>
          </cell>
          <cell r="DK23">
            <v>18.822800863453704</v>
          </cell>
          <cell r="DL23">
            <v>18.504061242003345</v>
          </cell>
          <cell r="DN23">
            <v>42.512155432928424</v>
          </cell>
          <cell r="DO23">
            <v>32.712491397703104</v>
          </cell>
          <cell r="DQ23" t="str">
            <v>(-)</v>
          </cell>
          <cell r="DR23">
            <v>17.831174585752169</v>
          </cell>
          <cell r="DT23">
            <v>25.312068914648588</v>
          </cell>
          <cell r="DU23">
            <v>15.678944051271104</v>
          </cell>
          <cell r="DW23">
            <v>21.177337465296613</v>
          </cell>
          <cell r="DX23">
            <v>22.613564520053369</v>
          </cell>
          <cell r="DZ23">
            <v>39.412027999999999</v>
          </cell>
          <cell r="EA23">
            <v>2124.6736321390003</v>
          </cell>
          <cell r="EB23">
            <v>2.0078930000000001</v>
          </cell>
          <cell r="EC23">
            <v>61.248609901000002</v>
          </cell>
          <cell r="ED23">
            <v>121.79352914</v>
          </cell>
          <cell r="EE23">
            <v>1223.6532559550001</v>
          </cell>
          <cell r="EF23">
            <v>16.4525471</v>
          </cell>
          <cell r="EG23">
            <v>1125.7960207689998</v>
          </cell>
          <cell r="EJ23">
            <v>52.109946232657713</v>
          </cell>
          <cell r="EK23">
            <v>20.656796852203655</v>
          </cell>
          <cell r="EM23">
            <v>37.091020288431707</v>
          </cell>
          <cell r="EN23">
            <v>20.370949121698008</v>
          </cell>
          <cell r="EP23">
            <v>14.152829523238497</v>
          </cell>
          <cell r="EQ23">
            <v>11.437540096317685</v>
          </cell>
          <cell r="ES23">
            <v>20.925310099856819</v>
          </cell>
          <cell r="ET23">
            <v>9.4067375352101692</v>
          </cell>
          <cell r="EV23">
            <v>7.7025345230000006</v>
          </cell>
          <cell r="EW23">
            <v>649.797307348</v>
          </cell>
          <cell r="EX23">
            <v>21.170111639999998</v>
          </cell>
          <cell r="EY23">
            <v>704.55938565400004</v>
          </cell>
          <cell r="EZ23">
            <v>4.2246923980000002</v>
          </cell>
          <cell r="FA23">
            <v>283.410259182</v>
          </cell>
          <cell r="FB23">
            <v>15.734325704000003</v>
          </cell>
          <cell r="FC23">
            <v>679.33376172500004</v>
          </cell>
          <cell r="FD23">
            <v>6.4020308260000007</v>
          </cell>
          <cell r="FE23">
            <v>186.42709873199999</v>
          </cell>
          <cell r="FF23">
            <v>24.231804964000002</v>
          </cell>
          <cell r="FG23">
            <v>1047.5551906620001</v>
          </cell>
          <cell r="FH23">
            <v>47.731201192</v>
          </cell>
          <cell r="FI23">
            <v>692.02363882999998</v>
          </cell>
          <cell r="FJ23">
            <v>19.490643884000001</v>
          </cell>
          <cell r="FK23">
            <v>290.86014602500001</v>
          </cell>
          <cell r="FL23">
            <v>28.018191277000003</v>
          </cell>
          <cell r="FM23">
            <v>701.30767336899999</v>
          </cell>
          <cell r="FN23">
            <v>26.61903874948721</v>
          </cell>
          <cell r="FO23">
            <v>19.350545206403893</v>
          </cell>
          <cell r="FQ23">
            <v>20.217683213502411</v>
          </cell>
          <cell r="FR23">
            <v>10.355713932893483</v>
          </cell>
          <cell r="FT23">
            <v>65.217255236484093</v>
          </cell>
          <cell r="FU23">
            <v>45.309913138114723</v>
          </cell>
          <cell r="FW23">
            <v>49.150773579473878</v>
          </cell>
          <cell r="FX23">
            <v>32.605513909695127</v>
          </cell>
          <cell r="FZ23">
            <v>21.694915665343594</v>
          </cell>
          <cell r="GA23">
            <v>19.646437046087623</v>
          </cell>
          <cell r="GC23">
            <v>51.604490548919557</v>
          </cell>
          <cell r="GD23">
            <v>24.543857499281703</v>
          </cell>
          <cell r="GF23">
            <v>35.47658620679784</v>
          </cell>
          <cell r="GG23">
            <v>23.136754653939285</v>
          </cell>
          <cell r="GI23">
            <v>84.368526413326776</v>
          </cell>
          <cell r="GJ23">
            <v>61.920403541697276</v>
          </cell>
          <cell r="GL23">
            <v>21.587836419280936</v>
          </cell>
          <cell r="GM23">
            <v>10.455939673511542</v>
          </cell>
          <cell r="GP23">
            <v>674.69676763999996</v>
          </cell>
          <cell r="GQ23">
            <v>13418.256318870001</v>
          </cell>
          <cell r="GR23">
            <v>250.73734718200001</v>
          </cell>
          <cell r="GS23">
            <v>8443.0013048669989</v>
          </cell>
        </row>
        <row r="24">
          <cell r="A24">
            <v>45689</v>
          </cell>
          <cell r="B24" t="str">
            <v>-</v>
          </cell>
          <cell r="C24" t="str">
            <v>-</v>
          </cell>
          <cell r="D24" t="str">
            <v>-</v>
          </cell>
          <cell r="E24" t="str">
            <v>-</v>
          </cell>
          <cell r="F24" t="str">
            <v>-</v>
          </cell>
          <cell r="G24" t="str">
            <v>-</v>
          </cell>
          <cell r="H24" t="str">
            <v>-</v>
          </cell>
          <cell r="I24" t="str">
            <v>-</v>
          </cell>
          <cell r="J24" t="str">
            <v>-</v>
          </cell>
          <cell r="L24" t="str">
            <v>-</v>
          </cell>
          <cell r="AH24">
            <v>8.0066738550000007</v>
          </cell>
          <cell r="AI24">
            <v>312.72502529899998</v>
          </cell>
          <cell r="AJ24">
            <v>89.129920041000005</v>
          </cell>
          <cell r="AK24">
            <v>145.53787771699999</v>
          </cell>
          <cell r="AL24">
            <v>6.4795957479999995</v>
          </cell>
          <cell r="AM24">
            <v>236.16482019599999</v>
          </cell>
          <cell r="AN24">
            <v>2287.3186441610001</v>
          </cell>
          <cell r="AO24">
            <v>1767.5202409930002</v>
          </cell>
          <cell r="AP24">
            <v>5004.4349455199999</v>
          </cell>
          <cell r="AQ24">
            <v>174.277103587</v>
          </cell>
          <cell r="AS24">
            <v>2.4086E-2</v>
          </cell>
          <cell r="AT24">
            <v>30.193767264999998</v>
          </cell>
          <cell r="AU24">
            <v>0.70215660000000002</v>
          </cell>
          <cell r="AV24">
            <v>5.4385719570000006</v>
          </cell>
          <cell r="AW24">
            <v>0.46652699999999997</v>
          </cell>
          <cell r="AX24">
            <v>2.6921135220000001</v>
          </cell>
          <cell r="AY24">
            <v>0.51375999999999999</v>
          </cell>
          <cell r="AZ24">
            <v>29.386647068999999</v>
          </cell>
          <cell r="BA24">
            <v>10.178824350999999</v>
          </cell>
          <cell r="BB24">
            <v>140.55586600000001</v>
          </cell>
          <cell r="BC24">
            <v>7.6819187260000001</v>
          </cell>
          <cell r="BD24">
            <v>80.673826961000003</v>
          </cell>
          <cell r="BE24">
            <v>4.6001784380000004</v>
          </cell>
          <cell r="BF24">
            <v>65.324524417999996</v>
          </cell>
          <cell r="BG24">
            <v>18.251353382000001</v>
          </cell>
          <cell r="BH24">
            <v>103.42978818500001</v>
          </cell>
          <cell r="BI24">
            <v>210.50396648399999</v>
          </cell>
          <cell r="BJ24">
            <v>1105.51659655</v>
          </cell>
          <cell r="BK24">
            <v>13.302925677999999</v>
          </cell>
          <cell r="BL24">
            <v>119.63285059099999</v>
          </cell>
          <cell r="BM24">
            <v>2.949662</v>
          </cell>
          <cell r="BN24">
            <v>123.52071480000001</v>
          </cell>
          <cell r="BO24">
            <v>6.7634563600000002</v>
          </cell>
          <cell r="BP24">
            <v>75.240621566999991</v>
          </cell>
          <cell r="BQ24">
            <v>15.030405500999999</v>
          </cell>
          <cell r="BR24">
            <v>253.945052422</v>
          </cell>
          <cell r="BS24">
            <v>10.030304107000001</v>
          </cell>
          <cell r="BT24">
            <v>133.34659725</v>
          </cell>
          <cell r="BU24" t="str">
            <v>(-)</v>
          </cell>
          <cell r="BV24">
            <v>78.013726633000005</v>
          </cell>
          <cell r="BW24">
            <v>10.301913493000001</v>
          </cell>
          <cell r="BX24">
            <v>246.11400837600002</v>
          </cell>
          <cell r="BY24">
            <v>6.5373906150000005</v>
          </cell>
          <cell r="BZ24">
            <v>140.659916208</v>
          </cell>
          <cell r="CA24">
            <v>93.427717346176209</v>
          </cell>
          <cell r="CB24">
            <v>40.368553865250846</v>
          </cell>
          <cell r="CD24">
            <v>39.909000019368897</v>
          </cell>
          <cell r="CE24">
            <v>85.391365963864914</v>
          </cell>
          <cell r="CG24">
            <v>89.263322380055172</v>
          </cell>
          <cell r="CH24">
            <v>53.744132596054762</v>
          </cell>
          <cell r="CJ24">
            <v>66.939232326378075</v>
          </cell>
          <cell r="CK24">
            <v>45.658478137963989</v>
          </cell>
          <cell r="CM24">
            <v>36.34762742640828</v>
          </cell>
          <cell r="CN24">
            <v>35.048516708445312</v>
          </cell>
          <cell r="CP24">
            <v>72.100300617135161</v>
          </cell>
          <cell r="CQ24">
            <v>55.004868204283774</v>
          </cell>
          <cell r="CS24">
            <v>65.156534590713193</v>
          </cell>
          <cell r="CT24">
            <v>67.488459510716424</v>
          </cell>
          <cell r="CV24">
            <v>35.253368527539472</v>
          </cell>
          <cell r="CW24">
            <v>30.876239224118837</v>
          </cell>
          <cell r="CY24">
            <v>19.543736998018517</v>
          </cell>
          <cell r="CZ24">
            <v>16.588833794635448</v>
          </cell>
          <cell r="DB24">
            <v>32.728703479944379</v>
          </cell>
          <cell r="DC24">
            <v>26.234101083687687</v>
          </cell>
          <cell r="DE24">
            <v>32.05438792648107</v>
          </cell>
          <cell r="DF24">
            <v>19.633929395784229</v>
          </cell>
          <cell r="DH24">
            <v>63.496482546979863</v>
          </cell>
          <cell r="DI24">
            <v>52.796851645751111</v>
          </cell>
          <cell r="DK24">
            <v>18.586979122580093</v>
          </cell>
          <cell r="DL24">
            <v>17.473680877354155</v>
          </cell>
          <cell r="DN24">
            <v>31.648681148606379</v>
          </cell>
          <cell r="DO24">
            <v>29.801238578549484</v>
          </cell>
          <cell r="DQ24" t="str">
            <v>(-)</v>
          </cell>
          <cell r="DR24">
            <v>17.984295261117779</v>
          </cell>
          <cell r="DT24">
            <v>20.756438417512928</v>
          </cell>
          <cell r="DU24">
            <v>14.88159418569755</v>
          </cell>
          <cell r="DW24">
            <v>26.505698717530283</v>
          </cell>
          <cell r="DX24">
            <v>20.315279588894548</v>
          </cell>
          <cell r="DZ24">
            <v>32.595815999999999</v>
          </cell>
          <cell r="EA24">
            <v>1539.8784250640001</v>
          </cell>
          <cell r="EB24">
            <v>1.6210540000000002</v>
          </cell>
          <cell r="EC24">
            <v>38.733682811000001</v>
          </cell>
          <cell r="ED24">
            <v>73.451298936000015</v>
          </cell>
          <cell r="EE24">
            <v>1034.156285908</v>
          </cell>
          <cell r="EF24">
            <v>21.942548881</v>
          </cell>
          <cell r="EG24">
            <v>763.57887411800004</v>
          </cell>
          <cell r="EJ24">
            <v>52.276467323290817</v>
          </cell>
          <cell r="EK24">
            <v>20.346748851788611</v>
          </cell>
          <cell r="EM24">
            <v>36.487556861153301</v>
          </cell>
          <cell r="EN24">
            <v>21.250027743405017</v>
          </cell>
          <cell r="EP24">
            <v>16.13427197092312</v>
          </cell>
          <cell r="EQ24">
            <v>11.196518349431646</v>
          </cell>
          <cell r="ES24">
            <v>19.601442438960564</v>
          </cell>
          <cell r="ET24">
            <v>9.4495349467433716</v>
          </cell>
          <cell r="EV24">
            <v>5.071416858000001</v>
          </cell>
          <cell r="EW24">
            <v>494.68388329399994</v>
          </cell>
          <cell r="EX24">
            <v>11.525685886</v>
          </cell>
          <cell r="EY24">
            <v>517.74727296900005</v>
          </cell>
          <cell r="EZ24">
            <v>3.1145168880000003</v>
          </cell>
          <cell r="FA24">
            <v>204.92629443200002</v>
          </cell>
          <cell r="FB24">
            <v>14.313883708000002</v>
          </cell>
          <cell r="FC24">
            <v>514.21881290100009</v>
          </cell>
          <cell r="FD24">
            <v>4.6742497329999999</v>
          </cell>
          <cell r="FE24">
            <v>156.89227375400003</v>
          </cell>
          <cell r="FF24">
            <v>23.393309877</v>
          </cell>
          <cell r="FG24">
            <v>831.27926503600008</v>
          </cell>
          <cell r="FH24">
            <v>40.701260662000003</v>
          </cell>
          <cell r="FI24">
            <v>548.96888311700002</v>
          </cell>
          <cell r="FJ24">
            <v>23.613634323000003</v>
          </cell>
          <cell r="FK24">
            <v>225.938806113</v>
          </cell>
          <cell r="FL24">
            <v>23.798768575</v>
          </cell>
          <cell r="FM24">
            <v>557.41236193200007</v>
          </cell>
          <cell r="FN24">
            <v>30.115339754624443</v>
          </cell>
          <cell r="FO24">
            <v>19.445402505903051</v>
          </cell>
          <cell r="FQ24">
            <v>19.912267093255746</v>
          </cell>
          <cell r="FR24">
            <v>9.9669618679034091</v>
          </cell>
          <cell r="FT24">
            <v>67.021944511607359</v>
          </cell>
          <cell r="FU24">
            <v>43.795131938498344</v>
          </cell>
          <cell r="FW24">
            <v>47.163935438408544</v>
          </cell>
          <cell r="FX24">
            <v>34.513930853962897</v>
          </cell>
          <cell r="FZ24">
            <v>28.50038445603095</v>
          </cell>
          <cell r="GA24">
            <v>21.987510925942264</v>
          </cell>
          <cell r="GC24">
            <v>50.303610313818098</v>
          </cell>
          <cell r="GD24">
            <v>24.409924869557816</v>
          </cell>
          <cell r="GF24">
            <v>35.845256091664986</v>
          </cell>
          <cell r="GG24">
            <v>23.825330076363247</v>
          </cell>
          <cell r="GI24">
            <v>76.270350223336081</v>
          </cell>
          <cell r="GJ24">
            <v>63.771238293561886</v>
          </cell>
          <cell r="GL24">
            <v>22.353625503247283</v>
          </cell>
          <cell r="GM24">
            <v>10.509987536075991</v>
          </cell>
          <cell r="GP24">
            <v>589.275375177</v>
          </cell>
          <cell r="GQ24">
            <v>10640.840729586</v>
          </cell>
          <cell r="GR24">
            <v>205.39812735300001</v>
          </cell>
          <cell r="GS24">
            <v>6477.0963885179999</v>
          </cell>
        </row>
        <row r="25">
          <cell r="A25">
            <v>45658</v>
          </cell>
          <cell r="B25" t="str">
            <v>-</v>
          </cell>
          <cell r="C25" t="str">
            <v>-</v>
          </cell>
          <cell r="D25" t="str">
            <v>-</v>
          </cell>
          <cell r="E25" t="str">
            <v>-</v>
          </cell>
          <cell r="F25" t="str">
            <v>-</v>
          </cell>
          <cell r="G25" t="str">
            <v>-</v>
          </cell>
          <cell r="H25" t="str">
            <v>-</v>
          </cell>
          <cell r="I25" t="str">
            <v>-</v>
          </cell>
          <cell r="J25" t="str">
            <v>-</v>
          </cell>
          <cell r="L25" t="str">
            <v>-</v>
          </cell>
          <cell r="AH25">
            <v>10.410483096</v>
          </cell>
          <cell r="AI25">
            <v>296.79968412699998</v>
          </cell>
          <cell r="AJ25">
            <v>45.585602700000003</v>
          </cell>
          <cell r="AK25">
            <v>126.23749173100001</v>
          </cell>
          <cell r="AL25">
            <v>13.276224982</v>
          </cell>
          <cell r="AM25">
            <v>291.25214902599998</v>
          </cell>
          <cell r="AN25">
            <v>2423.3911288569998</v>
          </cell>
          <cell r="AO25">
            <v>1813.603473416</v>
          </cell>
          <cell r="AP25">
            <v>4806.4421172829998</v>
          </cell>
          <cell r="AQ25">
            <v>151.22914854299998</v>
          </cell>
          <cell r="AS25">
            <v>0.448750608</v>
          </cell>
          <cell r="AT25">
            <v>46.682095800000006</v>
          </cell>
          <cell r="AU25">
            <v>0</v>
          </cell>
          <cell r="AV25">
            <v>9.0554837409999998</v>
          </cell>
          <cell r="AW25">
            <v>0.37813400000000003</v>
          </cell>
          <cell r="AX25">
            <v>6.887936796</v>
          </cell>
          <cell r="AY25">
            <v>0.54348299999999994</v>
          </cell>
          <cell r="AZ25">
            <v>26.827567074000001</v>
          </cell>
          <cell r="BA25">
            <v>14.148061320000002</v>
          </cell>
          <cell r="BB25">
            <v>107.371423763</v>
          </cell>
          <cell r="BC25">
            <v>12.373855226</v>
          </cell>
          <cell r="BD25">
            <v>90.675242077999997</v>
          </cell>
          <cell r="BE25">
            <v>9.1838641939999999</v>
          </cell>
          <cell r="BF25">
            <v>80.040674488000008</v>
          </cell>
          <cell r="BG25">
            <v>13.076395775000002</v>
          </cell>
          <cell r="BH25">
            <v>102.697583182</v>
          </cell>
          <cell r="BI25">
            <v>166.57884392700001</v>
          </cell>
          <cell r="BJ25">
            <v>1259.6866309080001</v>
          </cell>
          <cell r="BK25">
            <v>15.382163755000001</v>
          </cell>
          <cell r="BL25">
            <v>135.79777170700001</v>
          </cell>
          <cell r="BM25">
            <v>2.9798230000000001</v>
          </cell>
          <cell r="BN25">
            <v>110.25477400000001</v>
          </cell>
          <cell r="BO25">
            <v>4.1742669709999998</v>
          </cell>
          <cell r="BP25">
            <v>73.37500488900001</v>
          </cell>
          <cell r="BQ25">
            <v>4.2337620559999998</v>
          </cell>
          <cell r="BR25">
            <v>306.66003776299999</v>
          </cell>
          <cell r="BS25">
            <v>6.1762530690000004</v>
          </cell>
          <cell r="BT25">
            <v>148.49667757199998</v>
          </cell>
          <cell r="BU25" t="str">
            <v>(-)</v>
          </cell>
          <cell r="BV25">
            <v>84.811442271000004</v>
          </cell>
          <cell r="BW25">
            <v>4.2233601460000001</v>
          </cell>
          <cell r="BX25">
            <v>250.07902197999999</v>
          </cell>
          <cell r="BY25">
            <v>12.907322037</v>
          </cell>
          <cell r="BZ25">
            <v>174.22140018100001</v>
          </cell>
          <cell r="CA25">
            <v>25.296528527488924</v>
          </cell>
          <cell r="CB25">
            <v>38.847594881462022</v>
          </cell>
          <cell r="CD25" t="str">
            <v>(-)</v>
          </cell>
          <cell r="CE25">
            <v>76.778171403157074</v>
          </cell>
          <cell r="CG25">
            <v>93.32472086614797</v>
          </cell>
          <cell r="CH25">
            <v>39.810635936619299</v>
          </cell>
          <cell r="CJ25">
            <v>67.074223112774462</v>
          </cell>
          <cell r="CK25">
            <v>46.064053339211128</v>
          </cell>
          <cell r="CM25">
            <v>36.308597331270256</v>
          </cell>
          <cell r="CN25">
            <v>39.922885137908985</v>
          </cell>
          <cell r="CP25">
            <v>70.738464592975035</v>
          </cell>
          <cell r="CQ25">
            <v>49.026608279787382</v>
          </cell>
          <cell r="CS25">
            <v>58.540024513672599</v>
          </cell>
          <cell r="CT25">
            <v>71.21808787221822</v>
          </cell>
          <cell r="CV25">
            <v>40.957515646240829</v>
          </cell>
          <cell r="CW25">
            <v>29.536589986984804</v>
          </cell>
          <cell r="CY25">
            <v>20.993004565744791</v>
          </cell>
          <cell r="CZ25">
            <v>15.864776749903889</v>
          </cell>
          <cell r="DB25">
            <v>34.257132937927175</v>
          </cell>
          <cell r="DC25">
            <v>25.810548116382137</v>
          </cell>
          <cell r="DE25">
            <v>35.50782043094506</v>
          </cell>
          <cell r="DF25">
            <v>21.123602788392635</v>
          </cell>
          <cell r="DH25">
            <v>72.377128196144781</v>
          </cell>
          <cell r="DI25">
            <v>49.529223246809231</v>
          </cell>
          <cell r="DK25">
            <v>24.12206966999187</v>
          </cell>
          <cell r="DL25">
            <v>15.881550160911175</v>
          </cell>
          <cell r="DN25">
            <v>44.317290089331991</v>
          </cell>
          <cell r="DO25">
            <v>29.308608067670608</v>
          </cell>
          <cell r="DQ25" t="str">
            <v>(-)</v>
          </cell>
          <cell r="DR25">
            <v>17.508879778026806</v>
          </cell>
          <cell r="DT25">
            <v>31.24943438887108</v>
          </cell>
          <cell r="DU25">
            <v>14.582509038057779</v>
          </cell>
          <cell r="DW25">
            <v>24.305369373964744</v>
          </cell>
          <cell r="DX25">
            <v>20.685581688328242</v>
          </cell>
          <cell r="DZ25">
            <v>33.719144459000006</v>
          </cell>
          <cell r="EA25">
            <v>1557.3459469339998</v>
          </cell>
          <cell r="EB25">
            <v>1.638333</v>
          </cell>
          <cell r="EC25">
            <v>30.62489987</v>
          </cell>
          <cell r="ED25">
            <v>59.904238071999998</v>
          </cell>
          <cell r="EE25">
            <v>943.51923167999996</v>
          </cell>
          <cell r="EF25">
            <v>14.3927552</v>
          </cell>
          <cell r="EG25">
            <v>753.05253856500008</v>
          </cell>
          <cell r="EJ25">
            <v>52.573848905850134</v>
          </cell>
          <cell r="EK25">
            <v>21.116040798063388</v>
          </cell>
          <cell r="EM25">
            <v>35.086761970856962</v>
          </cell>
          <cell r="EN25">
            <v>23.66224878664395</v>
          </cell>
          <cell r="EP25">
            <v>18.814352208976711</v>
          </cell>
          <cell r="EQ25">
            <v>11.609886518778627</v>
          </cell>
          <cell r="ES25">
            <v>21.206896508598991</v>
          </cell>
          <cell r="ET25">
            <v>9.3463158193556612</v>
          </cell>
          <cell r="EV25">
            <v>6.8739913970000002</v>
          </cell>
          <cell r="EW25">
            <v>484.81679178900004</v>
          </cell>
          <cell r="EX25">
            <v>12.171561454000001</v>
          </cell>
          <cell r="EY25">
            <v>479.789290843</v>
          </cell>
          <cell r="EZ25">
            <v>3.6447372380000003</v>
          </cell>
          <cell r="FA25">
            <v>201.885850586</v>
          </cell>
          <cell r="FB25">
            <v>13.081191712000001</v>
          </cell>
          <cell r="FC25">
            <v>491.93452113699999</v>
          </cell>
          <cell r="FD25">
            <v>1.790851406</v>
          </cell>
          <cell r="FE25">
            <v>161.371841695</v>
          </cell>
          <cell r="FF25">
            <v>21.445098365</v>
          </cell>
          <cell r="FG25">
            <v>819.68880251300004</v>
          </cell>
          <cell r="FH25">
            <v>46.764172741000003</v>
          </cell>
          <cell r="FI25">
            <v>586.59574869699998</v>
          </cell>
          <cell r="FJ25">
            <v>20.328123278000003</v>
          </cell>
          <cell r="FK25">
            <v>213.09536519399998</v>
          </cell>
          <cell r="FL25">
            <v>26.286530892999998</v>
          </cell>
          <cell r="FM25">
            <v>566.52588507600001</v>
          </cell>
          <cell r="FN25">
            <v>28.948108686729569</v>
          </cell>
          <cell r="FO25">
            <v>19.355620918326267</v>
          </cell>
          <cell r="FQ25">
            <v>18.979547266146515</v>
          </cell>
          <cell r="FR25">
            <v>9.6014208611242697</v>
          </cell>
          <cell r="FT25">
            <v>64.907151934994999</v>
          </cell>
          <cell r="FU25">
            <v>43.12675029170061</v>
          </cell>
          <cell r="FW25">
            <v>44.764174449169637</v>
          </cell>
          <cell r="FX25">
            <v>34.471320268189565</v>
          </cell>
          <cell r="FZ25">
            <v>28.209100139601418</v>
          </cell>
          <cell r="GA25">
            <v>21.315804947323588</v>
          </cell>
          <cell r="GC25">
            <v>50.252890721539018</v>
          </cell>
          <cell r="GD25">
            <v>24.332298147984865</v>
          </cell>
          <cell r="GF25">
            <v>34.707051136350174</v>
          </cell>
          <cell r="GG25">
            <v>23.543368598761599</v>
          </cell>
          <cell r="GI25">
            <v>84.970649973150955</v>
          </cell>
          <cell r="GJ25">
            <v>65.053648493699498</v>
          </cell>
          <cell r="GL25">
            <v>22.038497545724812</v>
          </cell>
          <cell r="GM25">
            <v>10.518385463291944</v>
          </cell>
          <cell r="GP25">
            <v>540.44162371599998</v>
          </cell>
          <cell r="GQ25">
            <v>10602.423831251999</v>
          </cell>
          <cell r="GR25">
            <v>211.51386009500001</v>
          </cell>
          <cell r="GS25">
            <v>6547.8068359580002</v>
          </cell>
        </row>
        <row r="26">
          <cell r="A26">
            <v>45627</v>
          </cell>
          <cell r="B26" t="str">
            <v>-</v>
          </cell>
          <cell r="C26" t="str">
            <v>-</v>
          </cell>
          <cell r="D26" t="str">
            <v>-</v>
          </cell>
          <cell r="E26" t="str">
            <v>-</v>
          </cell>
          <cell r="F26" t="str">
            <v>-</v>
          </cell>
          <cell r="G26" t="str">
            <v>-</v>
          </cell>
          <cell r="H26" t="str">
            <v>-</v>
          </cell>
          <cell r="I26" t="str">
            <v>-</v>
          </cell>
          <cell r="J26" t="str">
            <v>-</v>
          </cell>
          <cell r="L26" t="str">
            <v>-</v>
          </cell>
          <cell r="AH26">
            <v>30.589026084</v>
          </cell>
          <cell r="AI26">
            <v>322.16952147899997</v>
          </cell>
          <cell r="AJ26">
            <v>74.161116177000011</v>
          </cell>
          <cell r="AK26">
            <v>201.788197059</v>
          </cell>
          <cell r="AL26">
            <v>15.683250615</v>
          </cell>
          <cell r="AM26">
            <v>410.38535260200001</v>
          </cell>
          <cell r="AN26">
            <v>3057.7402245130002</v>
          </cell>
          <cell r="AO26">
            <v>2515.1609711690003</v>
          </cell>
          <cell r="AP26">
            <v>5725.6952918039997</v>
          </cell>
          <cell r="AQ26">
            <v>274.98176784899999</v>
          </cell>
          <cell r="AS26">
            <v>2.0399937870000002</v>
          </cell>
          <cell r="AT26">
            <v>57.280089144000002</v>
          </cell>
          <cell r="AU26">
            <v>4.2326695710000006</v>
          </cell>
          <cell r="AV26">
            <v>18.779647199999999</v>
          </cell>
          <cell r="AW26">
            <v>0.354995</v>
          </cell>
          <cell r="AX26">
            <v>19.073157169999998</v>
          </cell>
          <cell r="AY26">
            <v>0.68040900000000004</v>
          </cell>
          <cell r="AZ26">
            <v>32.292149529</v>
          </cell>
          <cell r="BA26">
            <v>28.537965319000001</v>
          </cell>
          <cell r="BB26">
            <v>212.82288620099999</v>
          </cell>
          <cell r="BC26">
            <v>9.2145859999999988</v>
          </cell>
          <cell r="BD26">
            <v>177.26134977000001</v>
          </cell>
          <cell r="BE26">
            <v>9.0240397740000002</v>
          </cell>
          <cell r="BF26">
            <v>222.57099967799999</v>
          </cell>
          <cell r="BG26">
            <v>18.944025431</v>
          </cell>
          <cell r="BH26">
            <v>114.87203015200001</v>
          </cell>
          <cell r="BI26">
            <v>183.565061375</v>
          </cell>
          <cell r="BJ26">
            <v>1195.235677704</v>
          </cell>
          <cell r="BK26">
            <v>19.853564214000002</v>
          </cell>
          <cell r="BL26">
            <v>147.45039680799999</v>
          </cell>
          <cell r="BM26">
            <v>4.5666220000000006</v>
          </cell>
          <cell r="BN26">
            <v>113.056826</v>
          </cell>
          <cell r="BO26">
            <v>7.3682160290000001</v>
          </cell>
          <cell r="BP26">
            <v>116.296459508</v>
          </cell>
          <cell r="BQ26">
            <v>4.9091943270000007</v>
          </cell>
          <cell r="BR26">
            <v>438.05602708700002</v>
          </cell>
          <cell r="BS26">
            <v>10.846471598000001</v>
          </cell>
          <cell r="BT26">
            <v>390.152882084</v>
          </cell>
          <cell r="BU26" t="str">
            <v>(-)</v>
          </cell>
          <cell r="BV26">
            <v>99.858366240999999</v>
          </cell>
          <cell r="BW26">
            <v>5.9690517120000006</v>
          </cell>
          <cell r="BX26">
            <v>288.29153081700002</v>
          </cell>
          <cell r="BY26">
            <v>14.118136865</v>
          </cell>
          <cell r="BZ26">
            <v>196.922513882</v>
          </cell>
          <cell r="CA26">
            <v>26.008507969539224</v>
          </cell>
          <cell r="CB26">
            <v>39.869157011118496</v>
          </cell>
          <cell r="CD26">
            <v>13.241544188567135</v>
          </cell>
          <cell r="CE26">
            <v>90.996434129550636</v>
          </cell>
          <cell r="CG26">
            <v>88.431668051662697</v>
          </cell>
          <cell r="CH26">
            <v>48.312243363378109</v>
          </cell>
          <cell r="CJ26">
            <v>64.002533770129446</v>
          </cell>
          <cell r="CK26">
            <v>48.75184734652602</v>
          </cell>
          <cell r="CM26">
            <v>37.429903059586096</v>
          </cell>
          <cell r="CN26">
            <v>37.562118014746844</v>
          </cell>
          <cell r="CP26">
            <v>70.673209479731369</v>
          </cell>
          <cell r="CQ26">
            <v>50.187304899054872</v>
          </cell>
          <cell r="CS26">
            <v>63.501388875305715</v>
          </cell>
          <cell r="CT26">
            <v>60.515686732930391</v>
          </cell>
          <cell r="CV26">
            <v>48.973023058015769</v>
          </cell>
          <cell r="CW26">
            <v>32.951417778169187</v>
          </cell>
          <cell r="CY26">
            <v>21.275665124795321</v>
          </cell>
          <cell r="CZ26">
            <v>16.595544743893832</v>
          </cell>
          <cell r="DB26">
            <v>34.72694532490155</v>
          </cell>
          <cell r="DC26">
            <v>25.309123262885159</v>
          </cell>
          <cell r="DE26">
            <v>33.382329433003214</v>
          </cell>
          <cell r="DF26">
            <v>20.844014863817247</v>
          </cell>
          <cell r="DH26">
            <v>80.817743314974138</v>
          </cell>
          <cell r="DI26">
            <v>46.892617018344048</v>
          </cell>
          <cell r="DK26">
            <v>19.247199560287438</v>
          </cell>
          <cell r="DL26">
            <v>17.879566930744403</v>
          </cell>
          <cell r="DN26">
            <v>44.368873131123834</v>
          </cell>
          <cell r="DO26">
            <v>29.116547035954515</v>
          </cell>
          <cell r="DQ26" t="str">
            <v>(-)</v>
          </cell>
          <cell r="DR26">
            <v>16.87837010394615</v>
          </cell>
          <cell r="DT26">
            <v>24.380234836538133</v>
          </cell>
          <cell r="DU26">
            <v>14.6284388857507</v>
          </cell>
          <cell r="DW26">
            <v>25.357521173315241</v>
          </cell>
          <cell r="DX26">
            <v>18.547371498982539</v>
          </cell>
          <cell r="DZ26">
            <v>40.048448999999998</v>
          </cell>
          <cell r="EA26">
            <v>1766.9733280790001</v>
          </cell>
          <cell r="EB26">
            <v>1.7843850000000001</v>
          </cell>
          <cell r="EC26">
            <v>63.059365611000004</v>
          </cell>
          <cell r="ED26">
            <v>99.972822659000002</v>
          </cell>
          <cell r="EE26">
            <v>1193.2503421660001</v>
          </cell>
          <cell r="EF26">
            <v>42.967083400000007</v>
          </cell>
          <cell r="EG26">
            <v>1012.815926728</v>
          </cell>
          <cell r="EJ26">
            <v>50.962683973104674</v>
          </cell>
          <cell r="EK26">
            <v>20.334338397507821</v>
          </cell>
          <cell r="EM26">
            <v>34.590377076695894</v>
          </cell>
          <cell r="EN26">
            <v>17.231757346199036</v>
          </cell>
          <cell r="EP26">
            <v>15.087929930096944</v>
          </cell>
          <cell r="EQ26">
            <v>11.471735057217098</v>
          </cell>
          <cell r="ES26">
            <v>14.079636366474899</v>
          </cell>
          <cell r="ET26">
            <v>8.815737521378729</v>
          </cell>
          <cell r="EV26">
            <v>9.293991686</v>
          </cell>
          <cell r="EW26">
            <v>595.967126527</v>
          </cell>
          <cell r="EX26">
            <v>15.100864342000001</v>
          </cell>
          <cell r="EY26">
            <v>531.28967971999998</v>
          </cell>
          <cell r="EZ26">
            <v>8.4141697190000002</v>
          </cell>
          <cell r="FA26">
            <v>277.16271214800003</v>
          </cell>
          <cell r="FB26">
            <v>14.542553024000002</v>
          </cell>
          <cell r="FC26">
            <v>683.77250283100011</v>
          </cell>
          <cell r="FD26">
            <v>4.5863639410000001</v>
          </cell>
          <cell r="FE26">
            <v>179.9105318</v>
          </cell>
          <cell r="FF26">
            <v>29.093903334000004</v>
          </cell>
          <cell r="FG26">
            <v>981.45799236699997</v>
          </cell>
          <cell r="FH26">
            <v>72.763658136999993</v>
          </cell>
          <cell r="FI26">
            <v>786.56933753499993</v>
          </cell>
          <cell r="FJ26">
            <v>24.455251140999998</v>
          </cell>
          <cell r="FK26">
            <v>283.03957827300002</v>
          </cell>
          <cell r="FL26">
            <v>31.394435450000003</v>
          </cell>
          <cell r="FM26">
            <v>686.11613223800009</v>
          </cell>
          <cell r="FN26">
            <v>26.826687027875611</v>
          </cell>
          <cell r="FO26">
            <v>19.412676833252913</v>
          </cell>
          <cell r="FQ26">
            <v>18.916381125649345</v>
          </cell>
          <cell r="FR26">
            <v>10.133899730850207</v>
          </cell>
          <cell r="FT26">
            <v>54.189769050224214</v>
          </cell>
          <cell r="FU26">
            <v>46.685838110403878</v>
          </cell>
          <cell r="FW26">
            <v>47.030814130727968</v>
          </cell>
          <cell r="FX26">
            <v>34.63477369460449</v>
          </cell>
          <cell r="FZ26">
            <v>32.711497469450386</v>
          </cell>
          <cell r="GA26">
            <v>22.545370261864793</v>
          </cell>
          <cell r="GC26">
            <v>46.77933803875338</v>
          </cell>
          <cell r="GD26">
            <v>24.998323187859491</v>
          </cell>
          <cell r="GF26">
            <v>32.539606137476959</v>
          </cell>
          <cell r="GG26">
            <v>23.953262847390917</v>
          </cell>
          <cell r="GI26">
            <v>86.458794512814862</v>
          </cell>
          <cell r="GJ26">
            <v>64.480011794795558</v>
          </cell>
          <cell r="GL26">
            <v>22.609278846452391</v>
          </cell>
          <cell r="GM26">
            <v>10.908828605731863</v>
          </cell>
          <cell r="GP26">
            <v>750.40101204300004</v>
          </cell>
          <cell r="GQ26">
            <v>13734.312326306001</v>
          </cell>
          <cell r="GR26">
            <v>285.57513079700004</v>
          </cell>
          <cell r="GS26">
            <v>8747.2409188200018</v>
          </cell>
        </row>
        <row r="27">
          <cell r="A27">
            <v>45597</v>
          </cell>
          <cell r="B27" t="str">
            <v>-</v>
          </cell>
          <cell r="C27" t="str">
            <v>-</v>
          </cell>
          <cell r="D27" t="str">
            <v>-</v>
          </cell>
          <cell r="E27" t="str">
            <v>-</v>
          </cell>
          <cell r="F27" t="str">
            <v>-</v>
          </cell>
          <cell r="G27" t="str">
            <v>-</v>
          </cell>
          <cell r="H27" t="str">
            <v>-</v>
          </cell>
          <cell r="I27" t="str">
            <v>-</v>
          </cell>
          <cell r="J27" t="str">
            <v>-</v>
          </cell>
          <cell r="L27" t="str">
            <v>-</v>
          </cell>
          <cell r="AH27">
            <v>22.838740525000002</v>
          </cell>
          <cell r="AI27">
            <v>287.06832784200003</v>
          </cell>
          <cell r="AJ27">
            <v>62.223835144999995</v>
          </cell>
          <cell r="AK27">
            <v>141.42319014899999</v>
          </cell>
          <cell r="AL27">
            <v>16.501850263000001</v>
          </cell>
          <cell r="AM27">
            <v>240.64516634100002</v>
          </cell>
          <cell r="AN27">
            <v>2243.1119681250002</v>
          </cell>
          <cell r="AO27">
            <v>1727.4721430909999</v>
          </cell>
          <cell r="AP27">
            <v>4556.0229398050005</v>
          </cell>
          <cell r="AQ27">
            <v>149.55493489100002</v>
          </cell>
          <cell r="AS27">
            <v>5.36567478</v>
          </cell>
          <cell r="AT27">
            <v>37.127096080000001</v>
          </cell>
          <cell r="AU27">
            <v>0</v>
          </cell>
          <cell r="AV27">
            <v>5.9803406599999995</v>
          </cell>
          <cell r="AW27">
            <v>1.247532576</v>
          </cell>
          <cell r="AX27">
            <v>5.6059337980000006</v>
          </cell>
          <cell r="AY27">
            <v>0.51740799999999998</v>
          </cell>
          <cell r="AZ27">
            <v>32.748140565</v>
          </cell>
          <cell r="BA27">
            <v>22.332121213000001</v>
          </cell>
          <cell r="BB27">
            <v>131.53036820400001</v>
          </cell>
          <cell r="BC27">
            <v>16.150859663999999</v>
          </cell>
          <cell r="BD27">
            <v>74.32937025199999</v>
          </cell>
          <cell r="BE27">
            <v>5.8654351170000005</v>
          </cell>
          <cell r="BF27">
            <v>73.083387434999992</v>
          </cell>
          <cell r="BG27">
            <v>10.443601512999999</v>
          </cell>
          <cell r="BH27">
            <v>85.268854618000006</v>
          </cell>
          <cell r="BI27">
            <v>154.692744592</v>
          </cell>
          <cell r="BJ27">
            <v>1084.1488234649999</v>
          </cell>
          <cell r="BK27">
            <v>24.447826558000003</v>
          </cell>
          <cell r="BL27">
            <v>100.12864469099999</v>
          </cell>
          <cell r="BM27">
            <v>3.38863</v>
          </cell>
          <cell r="BN27">
            <v>107.66270919999999</v>
          </cell>
          <cell r="BO27">
            <v>6.973908389</v>
          </cell>
          <cell r="BP27">
            <v>81.715628537000001</v>
          </cell>
          <cell r="BQ27">
            <v>2.8732875890000003</v>
          </cell>
          <cell r="BR27">
            <v>271.96600915699997</v>
          </cell>
          <cell r="BS27">
            <v>9.2458451830000001</v>
          </cell>
          <cell r="BT27">
            <v>153.60551809600003</v>
          </cell>
          <cell r="BU27" t="str">
            <v>(-)</v>
          </cell>
          <cell r="BV27">
            <v>101.15841670099999</v>
          </cell>
          <cell r="BW27">
            <v>8.790828573999999</v>
          </cell>
          <cell r="BX27">
            <v>236.69104597899999</v>
          </cell>
          <cell r="BY27">
            <v>2.3268805210000001</v>
          </cell>
          <cell r="BZ27">
            <v>137.06316700300002</v>
          </cell>
          <cell r="CA27">
            <v>7.5601603496736711</v>
          </cell>
          <cell r="CB27">
            <v>36.827814250884984</v>
          </cell>
          <cell r="CD27" t="str">
            <v>(-)</v>
          </cell>
          <cell r="CE27">
            <v>71.151241020106042</v>
          </cell>
          <cell r="CG27">
            <v>55.085580149211268</v>
          </cell>
          <cell r="CH27">
            <v>42.009223272315211</v>
          </cell>
          <cell r="CJ27">
            <v>64.023459242995855</v>
          </cell>
          <cell r="CK27">
            <v>44.275805551099076</v>
          </cell>
          <cell r="CM27">
            <v>26.39974541481547</v>
          </cell>
          <cell r="CN27">
            <v>37.098929951346435</v>
          </cell>
          <cell r="CP27">
            <v>45.673592491565593</v>
          </cell>
          <cell r="CQ27">
            <v>51.342136078736871</v>
          </cell>
          <cell r="CS27">
            <v>62.013214543755737</v>
          </cell>
          <cell r="CT27">
            <v>58.653942224551464</v>
          </cell>
          <cell r="CV27">
            <v>40.743346599766035</v>
          </cell>
          <cell r="CW27">
            <v>29.563626511453744</v>
          </cell>
          <cell r="CY27">
            <v>22.253282254383286</v>
          </cell>
          <cell r="CZ27">
            <v>16.503713159514056</v>
          </cell>
          <cell r="DB27">
            <v>27.204420924908952</v>
          </cell>
          <cell r="DC27">
            <v>26.474600139327279</v>
          </cell>
          <cell r="DE27">
            <v>32.054482194869308</v>
          </cell>
          <cell r="DF27">
            <v>20.959955030557602</v>
          </cell>
          <cell r="DH27">
            <v>65.742750377846988</v>
          </cell>
          <cell r="DI27">
            <v>47.011397433449083</v>
          </cell>
          <cell r="DK27">
            <v>20.301702146808669</v>
          </cell>
          <cell r="DL27">
            <v>17.654628374732752</v>
          </cell>
          <cell r="DN27">
            <v>35.537757276332279</v>
          </cell>
          <cell r="DO27">
            <v>28.750915820145938</v>
          </cell>
          <cell r="DQ27" t="str">
            <v>(-)</v>
          </cell>
          <cell r="DR27">
            <v>17.583014829149821</v>
          </cell>
          <cell r="DT27">
            <v>24.736612545164622</v>
          </cell>
          <cell r="DU27">
            <v>14.899218235039967</v>
          </cell>
          <cell r="DW27">
            <v>21.783353537729838</v>
          </cell>
          <cell r="DX27">
            <v>20.902367728598399</v>
          </cell>
          <cell r="DZ27">
            <v>31.809543000000001</v>
          </cell>
          <cell r="EA27">
            <v>1396.045268438</v>
          </cell>
          <cell r="EB27">
            <v>1.473781</v>
          </cell>
          <cell r="EC27">
            <v>54.123115390000002</v>
          </cell>
          <cell r="ED27">
            <v>58.377847848999998</v>
          </cell>
          <cell r="EE27">
            <v>940.72254025200004</v>
          </cell>
          <cell r="EF27">
            <v>35.7393103</v>
          </cell>
          <cell r="EG27">
            <v>750.594870474</v>
          </cell>
          <cell r="EJ27">
            <v>51.442712647585033</v>
          </cell>
          <cell r="EK27">
            <v>20.520279275624549</v>
          </cell>
          <cell r="EM27">
            <v>34.743425244320562</v>
          </cell>
          <cell r="EN27">
            <v>17.80931125770142</v>
          </cell>
          <cell r="EP27">
            <v>16.77265989218499</v>
          </cell>
          <cell r="EQ27">
            <v>11.412873912742599</v>
          </cell>
          <cell r="ES27">
            <v>15.343844226339199</v>
          </cell>
          <cell r="ET27">
            <v>9.3635113049303076</v>
          </cell>
          <cell r="EV27">
            <v>8.4716673910000004</v>
          </cell>
          <cell r="EW27">
            <v>485.93251389400001</v>
          </cell>
          <cell r="EX27">
            <v>15.467280990999999</v>
          </cell>
          <cell r="EY27">
            <v>502.07342076200001</v>
          </cell>
          <cell r="EZ27">
            <v>3.8114224669999999</v>
          </cell>
          <cell r="FA27">
            <v>196.70836319300003</v>
          </cell>
          <cell r="FB27">
            <v>14.253061565000001</v>
          </cell>
          <cell r="FC27">
            <v>519.094260577</v>
          </cell>
          <cell r="FD27">
            <v>1.2666863820000001</v>
          </cell>
          <cell r="FE27">
            <v>189.64471730700001</v>
          </cell>
          <cell r="FF27">
            <v>17.020847535000001</v>
          </cell>
          <cell r="FG27">
            <v>757.65219179799999</v>
          </cell>
          <cell r="FH27">
            <v>49.397244464000003</v>
          </cell>
          <cell r="FI27">
            <v>589.46198758499997</v>
          </cell>
          <cell r="FJ27">
            <v>19.800562256000003</v>
          </cell>
          <cell r="FK27">
            <v>203.99650156200002</v>
          </cell>
          <cell r="FL27">
            <v>26.385852201000002</v>
          </cell>
          <cell r="FM27">
            <v>585.50488198900007</v>
          </cell>
          <cell r="FN27">
            <v>27.135208562864126</v>
          </cell>
          <cell r="FO27">
            <v>19.579753939859753</v>
          </cell>
          <cell r="FQ27">
            <v>18.504089402690546</v>
          </cell>
          <cell r="FR27">
            <v>9.9618301215628691</v>
          </cell>
          <cell r="FT27">
            <v>60.344745151285792</v>
          </cell>
          <cell r="FU27">
            <v>46.712031640416718</v>
          </cell>
          <cell r="FW27">
            <v>43.804050851863416</v>
          </cell>
          <cell r="FX27">
            <v>33.973440970449808</v>
          </cell>
          <cell r="FZ27">
            <v>11.087453911697615</v>
          </cell>
          <cell r="GA27">
            <v>21.425226826088991</v>
          </cell>
          <cell r="GC27">
            <v>53.428011488383262</v>
          </cell>
          <cell r="GD27">
            <v>25.945344557497116</v>
          </cell>
          <cell r="GF27">
            <v>33.237051728675546</v>
          </cell>
          <cell r="GG27">
            <v>23.267219763994177</v>
          </cell>
          <cell r="GI27">
            <v>77.259135691636516</v>
          </cell>
          <cell r="GJ27">
            <v>65.060459587956473</v>
          </cell>
          <cell r="GL27">
            <v>21.330467287983577</v>
          </cell>
          <cell r="GM27">
            <v>10.548232894080343</v>
          </cell>
          <cell r="GP27">
            <v>563.74852194699997</v>
          </cell>
          <cell r="GQ27">
            <v>10189.061560751001</v>
          </cell>
          <cell r="GR27">
            <v>211.50679267800001</v>
          </cell>
          <cell r="GS27">
            <v>6931.2804922640007</v>
          </cell>
        </row>
        <row r="28">
          <cell r="A28">
            <v>45566</v>
          </cell>
          <cell r="B28" t="str">
            <v>-</v>
          </cell>
          <cell r="C28" t="str">
            <v>-</v>
          </cell>
          <cell r="D28" t="str">
            <v>-</v>
          </cell>
          <cell r="E28" t="str">
            <v>-</v>
          </cell>
          <cell r="F28" t="str">
            <v>-</v>
          </cell>
          <cell r="G28" t="str">
            <v>-</v>
          </cell>
          <cell r="H28" t="str">
            <v>-</v>
          </cell>
          <cell r="I28" t="str">
            <v>-</v>
          </cell>
          <cell r="J28" t="str">
            <v>-</v>
          </cell>
          <cell r="L28" t="str">
            <v>-</v>
          </cell>
          <cell r="AH28">
            <v>7.7726070749999998</v>
          </cell>
          <cell r="AI28">
            <v>276.40105136099999</v>
          </cell>
          <cell r="AJ28">
            <v>57.266410999999998</v>
          </cell>
          <cell r="AK28">
            <v>116.37539189899999</v>
          </cell>
          <cell r="AL28">
            <v>16.970810591000003</v>
          </cell>
          <cell r="AM28">
            <v>221.40529883799999</v>
          </cell>
          <cell r="AN28">
            <v>2055.66421842</v>
          </cell>
          <cell r="AO28">
            <v>1520.1795489250001</v>
          </cell>
          <cell r="AP28">
            <v>4621.6318434530003</v>
          </cell>
          <cell r="AQ28">
            <v>147.054154307</v>
          </cell>
          <cell r="AS28">
            <v>1.1810000000000001E-2</v>
          </cell>
          <cell r="AT28">
            <v>35.345813925000002</v>
          </cell>
          <cell r="AU28">
            <v>0</v>
          </cell>
          <cell r="AV28">
            <v>7.1146147910000002</v>
          </cell>
          <cell r="AW28">
            <v>0.37474900000000005</v>
          </cell>
          <cell r="AX28">
            <v>0.56894899999999993</v>
          </cell>
          <cell r="AY28">
            <v>1.2742967860000001</v>
          </cell>
          <cell r="AZ28">
            <v>22.922467170000001</v>
          </cell>
          <cell r="BA28">
            <v>6.04604257</v>
          </cell>
          <cell r="BB28">
            <v>117.645401998</v>
          </cell>
          <cell r="BC28">
            <v>7.1770536680000001</v>
          </cell>
          <cell r="BD28">
            <v>87.286830644000005</v>
          </cell>
          <cell r="BE28">
            <v>10.565343589000001</v>
          </cell>
          <cell r="BF28">
            <v>68.307107325999993</v>
          </cell>
          <cell r="BG28">
            <v>16.603765921999997</v>
          </cell>
          <cell r="BH28">
            <v>93.913039417999997</v>
          </cell>
          <cell r="BI28">
            <v>160.33930643799999</v>
          </cell>
          <cell r="BJ28">
            <v>1021.900686002</v>
          </cell>
          <cell r="BK28">
            <v>19.901484793000002</v>
          </cell>
          <cell r="BL28">
            <v>118.75606367500001</v>
          </cell>
          <cell r="BM28">
            <v>2.2771810000000001</v>
          </cell>
          <cell r="BN28">
            <v>92.077178000000004</v>
          </cell>
          <cell r="BO28">
            <v>16.158616081000002</v>
          </cell>
          <cell r="BP28">
            <v>78.400687980000001</v>
          </cell>
          <cell r="BQ28">
            <v>2.205163727</v>
          </cell>
          <cell r="BR28">
            <v>262.87091689699997</v>
          </cell>
          <cell r="BS28">
            <v>9.5596037080000009</v>
          </cell>
          <cell r="BT28">
            <v>105.623578994</v>
          </cell>
          <cell r="BU28" t="str">
            <v>(-)</v>
          </cell>
          <cell r="BV28">
            <v>73.750897350000002</v>
          </cell>
          <cell r="BW28">
            <v>4.7380647920000003</v>
          </cell>
          <cell r="BX28">
            <v>190.65428957600002</v>
          </cell>
          <cell r="BY28">
            <v>4.3750299999999998</v>
          </cell>
          <cell r="BZ28">
            <v>139.55558048100002</v>
          </cell>
          <cell r="CA28">
            <v>107.99322607959357</v>
          </cell>
          <cell r="CB28">
            <v>36.01765855482418</v>
          </cell>
          <cell r="CD28" t="str">
            <v>(-)</v>
          </cell>
          <cell r="CE28">
            <v>75.384252073978516</v>
          </cell>
          <cell r="CG28">
            <v>83.076539230258106</v>
          </cell>
          <cell r="CH28">
            <v>73.92982499310132</v>
          </cell>
          <cell r="CJ28">
            <v>75.555623542159651</v>
          </cell>
          <cell r="CK28">
            <v>47.769805024177067</v>
          </cell>
          <cell r="CM28">
            <v>42.544071238816962</v>
          </cell>
          <cell r="CN28">
            <v>35.855118465944891</v>
          </cell>
          <cell r="CP28">
            <v>55.929758904514294</v>
          </cell>
          <cell r="CQ28">
            <v>47.744777790720121</v>
          </cell>
          <cell r="CS28">
            <v>64.408295900333158</v>
          </cell>
          <cell r="CT28">
            <v>62.473280145325297</v>
          </cell>
          <cell r="CV28">
            <v>34.684770380732424</v>
          </cell>
          <cell r="CW28">
            <v>30.125468143881005</v>
          </cell>
          <cell r="CY28">
            <v>21.379614343233648</v>
          </cell>
          <cell r="CZ28">
            <v>16.493676862152547</v>
          </cell>
          <cell r="DB28">
            <v>32.823477542327112</v>
          </cell>
          <cell r="DC28">
            <v>26.771361858798997</v>
          </cell>
          <cell r="DE28">
            <v>33.57797645422125</v>
          </cell>
          <cell r="DF28">
            <v>20.722982804707591</v>
          </cell>
          <cell r="DH28">
            <v>49.672303506967644</v>
          </cell>
          <cell r="DI28">
            <v>43.575534904572656</v>
          </cell>
          <cell r="DK28">
            <v>22.131147223427913</v>
          </cell>
          <cell r="DL28">
            <v>17.36918363466593</v>
          </cell>
          <cell r="DN28">
            <v>33.971610561871628</v>
          </cell>
          <cell r="DO28">
            <v>34.599938924542599</v>
          </cell>
          <cell r="DQ28" t="str">
            <v>(-)</v>
          </cell>
          <cell r="DR28">
            <v>18.185924607221068</v>
          </cell>
          <cell r="DT28">
            <v>26.137320101468127</v>
          </cell>
          <cell r="DU28">
            <v>16.28392897674312</v>
          </cell>
          <cell r="DW28">
            <v>31.021471852764439</v>
          </cell>
          <cell r="DX28">
            <v>21.273356609929284</v>
          </cell>
          <cell r="DZ28">
            <v>30.292013700000002</v>
          </cell>
          <cell r="EA28">
            <v>1427.0638205270002</v>
          </cell>
          <cell r="EB28">
            <v>1.3452929999999999</v>
          </cell>
          <cell r="EC28">
            <v>39.684850517999998</v>
          </cell>
          <cell r="ED28">
            <v>61.042234399000002</v>
          </cell>
          <cell r="EE28">
            <v>1048.9113622749999</v>
          </cell>
          <cell r="EF28">
            <v>10.8573553</v>
          </cell>
          <cell r="EG28">
            <v>711.14210500000002</v>
          </cell>
          <cell r="EJ28">
            <v>51.448456505220719</v>
          </cell>
          <cell r="EK28">
            <v>20.356056365141647</v>
          </cell>
          <cell r="EM28">
            <v>33.934726487092405</v>
          </cell>
          <cell r="EN28">
            <v>20.349708221445997</v>
          </cell>
          <cell r="EP28">
            <v>15.925331209303264</v>
          </cell>
          <cell r="EQ28">
            <v>10.945335372258112</v>
          </cell>
          <cell r="ES28">
            <v>21.018418463288203</v>
          </cell>
          <cell r="ET28">
            <v>9.5756613831324184</v>
          </cell>
          <cell r="EV28">
            <v>3.876435523</v>
          </cell>
          <cell r="EW28">
            <v>496.62467066900001</v>
          </cell>
          <cell r="EX28">
            <v>15.204759268</v>
          </cell>
          <cell r="EY28">
            <v>494.20371496999996</v>
          </cell>
          <cell r="EZ28">
            <v>11.733268023999999</v>
          </cell>
          <cell r="FA28">
            <v>187.75355314999999</v>
          </cell>
          <cell r="FB28">
            <v>10.565871276999999</v>
          </cell>
          <cell r="FC28">
            <v>526.53456258299991</v>
          </cell>
          <cell r="FD28">
            <v>5.5749196650000004</v>
          </cell>
          <cell r="FE28">
            <v>185.497035321</v>
          </cell>
          <cell r="FF28">
            <v>16.027777718999999</v>
          </cell>
          <cell r="FG28">
            <v>725.14370550599995</v>
          </cell>
          <cell r="FH28">
            <v>45.642644099000009</v>
          </cell>
          <cell r="FI28">
            <v>550.08260896299998</v>
          </cell>
          <cell r="FJ28">
            <v>14.893910042</v>
          </cell>
          <cell r="FK28">
            <v>199.63485594700001</v>
          </cell>
          <cell r="FL28">
            <v>21.335092307</v>
          </cell>
          <cell r="FM28">
            <v>558.70754521000003</v>
          </cell>
          <cell r="FN28">
            <v>28.843628510675991</v>
          </cell>
          <cell r="FO28">
            <v>19.388743109062485</v>
          </cell>
          <cell r="FQ28">
            <v>18.989477757314006</v>
          </cell>
          <cell r="FR28">
            <v>9.9654945933742436</v>
          </cell>
          <cell r="FT28">
            <v>24.110851900624752</v>
          </cell>
          <cell r="FU28">
            <v>46.474216256551308</v>
          </cell>
          <cell r="FW28">
            <v>52.550917258728219</v>
          </cell>
          <cell r="FX28">
            <v>32.958368665279131</v>
          </cell>
          <cell r="FZ28">
            <v>16.982949355737485</v>
          </cell>
          <cell r="GA28">
            <v>23.400807961579229</v>
          </cell>
          <cell r="GC28">
            <v>48.28601035298648</v>
          </cell>
          <cell r="GD28">
            <v>25.046682684145175</v>
          </cell>
          <cell r="GF28">
            <v>33.139624763394011</v>
          </cell>
          <cell r="GG28">
            <v>24.111460698244187</v>
          </cell>
          <cell r="GI28">
            <v>86.327447529241624</v>
          </cell>
          <cell r="GJ28">
            <v>63.793533307515474</v>
          </cell>
          <cell r="GL28">
            <v>21.926401932206087</v>
          </cell>
          <cell r="GM28">
            <v>10.656967974529568</v>
          </cell>
          <cell r="GP28">
            <v>515.97596399700001</v>
          </cell>
          <cell r="GQ28">
            <v>9870.3966851290006</v>
          </cell>
          <cell r="GR28">
            <v>202.67998850500001</v>
          </cell>
          <cell r="GS28">
            <v>6573.4284377500007</v>
          </cell>
        </row>
        <row r="29">
          <cell r="A29">
            <v>45536</v>
          </cell>
          <cell r="B29" t="str">
            <v>-</v>
          </cell>
          <cell r="C29" t="str">
            <v>-</v>
          </cell>
          <cell r="D29" t="str">
            <v>-</v>
          </cell>
          <cell r="E29" t="str">
            <v>-</v>
          </cell>
          <cell r="F29" t="str">
            <v>-</v>
          </cell>
          <cell r="G29" t="str">
            <v>-</v>
          </cell>
          <cell r="H29" t="str">
            <v>-</v>
          </cell>
          <cell r="I29" t="str">
            <v>-</v>
          </cell>
          <cell r="J29" t="str">
            <v>-</v>
          </cell>
          <cell r="L29" t="str">
            <v>-</v>
          </cell>
          <cell r="AH29">
            <v>18.957428579999998</v>
          </cell>
          <cell r="AI29">
            <v>314.36762816999999</v>
          </cell>
          <cell r="AJ29">
            <v>91.681476999000012</v>
          </cell>
          <cell r="AK29">
            <v>148.46133554100001</v>
          </cell>
          <cell r="AL29">
            <v>15.733772149</v>
          </cell>
          <cell r="AM29">
            <v>255.837038245</v>
          </cell>
          <cell r="AN29">
            <v>2488.5852260420002</v>
          </cell>
          <cell r="AO29">
            <v>2292.9675384300003</v>
          </cell>
          <cell r="AP29">
            <v>5919.3716245160003</v>
          </cell>
          <cell r="AQ29">
            <v>234.268530908</v>
          </cell>
          <cell r="AS29">
            <v>3.4572113550000001</v>
          </cell>
          <cell r="AT29">
            <v>42.994569798999997</v>
          </cell>
          <cell r="AU29">
            <v>0</v>
          </cell>
          <cell r="AV29">
            <v>3.3210427440000001</v>
          </cell>
          <cell r="AW29">
            <v>0.28760800000000003</v>
          </cell>
          <cell r="AX29">
            <v>3.207735644</v>
          </cell>
          <cell r="AY29">
            <v>1.1711664669999999</v>
          </cell>
          <cell r="AZ29">
            <v>41.130580727000002</v>
          </cell>
          <cell r="BA29">
            <v>9.8398758570000009</v>
          </cell>
          <cell r="BB29">
            <v>141.22412679000001</v>
          </cell>
          <cell r="BC29">
            <v>6.83662086</v>
          </cell>
          <cell r="BD29">
            <v>129.189972111</v>
          </cell>
          <cell r="BE29">
            <v>5.7934334779999999</v>
          </cell>
          <cell r="BF29">
            <v>89.46581358200001</v>
          </cell>
          <cell r="BG29">
            <v>13.890990911000001</v>
          </cell>
          <cell r="BH29">
            <v>80.838963191999994</v>
          </cell>
          <cell r="BI29">
            <v>224.21517353800002</v>
          </cell>
          <cell r="BJ29">
            <v>1331.3628863009999</v>
          </cell>
          <cell r="BK29">
            <v>11.071681712</v>
          </cell>
          <cell r="BL29">
            <v>96.312499060999997</v>
          </cell>
          <cell r="BM29">
            <v>2.1135410000000001</v>
          </cell>
          <cell r="BN29">
            <v>92.802523199999996</v>
          </cell>
          <cell r="BO29">
            <v>7.5371397490000005</v>
          </cell>
          <cell r="BP29">
            <v>125.05011869499999</v>
          </cell>
          <cell r="BQ29">
            <v>12.911228099000001</v>
          </cell>
          <cell r="BR29">
            <v>285.12384653600003</v>
          </cell>
          <cell r="BS29">
            <v>14.180280702000001</v>
          </cell>
          <cell r="BT29">
            <v>177.443402437</v>
          </cell>
          <cell r="BU29" t="str">
            <v>(-)</v>
          </cell>
          <cell r="BV29">
            <v>88.102773511000009</v>
          </cell>
          <cell r="BW29">
            <v>17.530102832000001</v>
          </cell>
          <cell r="BX29">
            <v>324.40338982600002</v>
          </cell>
          <cell r="BY29">
            <v>6.4230034720000004</v>
          </cell>
          <cell r="BZ29">
            <v>413.9437638</v>
          </cell>
          <cell r="CA29">
            <v>27.012010013486723</v>
          </cell>
          <cell r="CB29">
            <v>37.465896509527724</v>
          </cell>
          <cell r="CD29" t="str">
            <v>(-)</v>
          </cell>
          <cell r="CE29">
            <v>96.342018337780232</v>
          </cell>
          <cell r="CG29">
            <v>85.624878306583966</v>
          </cell>
          <cell r="CH29">
            <v>90.456454352071916</v>
          </cell>
          <cell r="CJ29">
            <v>47.114496780584481</v>
          </cell>
          <cell r="CK29">
            <v>48.342270338837174</v>
          </cell>
          <cell r="CM29">
            <v>36.170446794997609</v>
          </cell>
          <cell r="CN29">
            <v>36.175823886706858</v>
          </cell>
          <cell r="CP29">
            <v>79.445527635856052</v>
          </cell>
          <cell r="CQ29">
            <v>47.53533226743464</v>
          </cell>
          <cell r="CS29">
            <v>69.114219910613087</v>
          </cell>
          <cell r="CT29">
            <v>60.798206249279197</v>
          </cell>
          <cell r="CV29">
            <v>41.898404131494857</v>
          </cell>
          <cell r="CW29">
            <v>32.442034770635658</v>
          </cell>
          <cell r="CY29">
            <v>22.122548790487382</v>
          </cell>
          <cell r="CZ29">
            <v>17.354764978043871</v>
          </cell>
          <cell r="DB29">
            <v>35.14978028362237</v>
          </cell>
          <cell r="DC29">
            <v>26.025892115824142</v>
          </cell>
          <cell r="DE29">
            <v>34.516467861281136</v>
          </cell>
          <cell r="DF29">
            <v>21.205370325534425</v>
          </cell>
          <cell r="DH29">
            <v>76.483532968256768</v>
          </cell>
          <cell r="DI29">
            <v>46.262512958448816</v>
          </cell>
          <cell r="DK29">
            <v>19.92886686007266</v>
          </cell>
          <cell r="DL29">
            <v>18.947214451625673</v>
          </cell>
          <cell r="DN29">
            <v>37.73677388618453</v>
          </cell>
          <cell r="DO29">
            <v>30.184300259558032</v>
          </cell>
          <cell r="DQ29" t="str">
            <v>(-)</v>
          </cell>
          <cell r="DR29">
            <v>18.886416393647917</v>
          </cell>
          <cell r="DT29">
            <v>23.281303309755735</v>
          </cell>
          <cell r="DU29">
            <v>15.757977090168163</v>
          </cell>
          <cell r="DW29">
            <v>28.619107428531681</v>
          </cell>
          <cell r="DX29">
            <v>19.327767641433905</v>
          </cell>
          <cell r="DZ29">
            <v>37.263857700000003</v>
          </cell>
          <cell r="EA29">
            <v>1785.7841518630003</v>
          </cell>
          <cell r="EB29">
            <v>1.598778</v>
          </cell>
          <cell r="EC29">
            <v>59.019258712000003</v>
          </cell>
          <cell r="ED29">
            <v>58.688804241</v>
          </cell>
          <cell r="EE29">
            <v>1273.4774232079999</v>
          </cell>
          <cell r="EF29">
            <v>35.662806100000005</v>
          </cell>
          <cell r="EG29">
            <v>950.57717996800011</v>
          </cell>
          <cell r="EJ29">
            <v>53.133408144160022</v>
          </cell>
          <cell r="EK29">
            <v>21.048968972867613</v>
          </cell>
          <cell r="EM29">
            <v>35.520253593682177</v>
          </cell>
          <cell r="EN29">
            <v>20.509950592295063</v>
          </cell>
          <cell r="EP29">
            <v>18.349841892581217</v>
          </cell>
          <cell r="EQ29">
            <v>11.495005998670964</v>
          </cell>
          <cell r="ES29">
            <v>15.291422564193567</v>
          </cell>
          <cell r="ET29">
            <v>9.8614171760188523</v>
          </cell>
          <cell r="EV29">
            <v>5.5322294310000002</v>
          </cell>
          <cell r="EW29">
            <v>624.14536646100009</v>
          </cell>
          <cell r="EX29">
            <v>23.912033032</v>
          </cell>
          <cell r="EY29">
            <v>805.00538904299992</v>
          </cell>
          <cell r="EZ29">
            <v>32.987625568000006</v>
          </cell>
          <cell r="FA29">
            <v>240.00207756100002</v>
          </cell>
          <cell r="FB29">
            <v>16.899534585999998</v>
          </cell>
          <cell r="FC29">
            <v>674.98453495899992</v>
          </cell>
          <cell r="FD29">
            <v>1.1865845509999999</v>
          </cell>
          <cell r="FE29">
            <v>200.739995644</v>
          </cell>
          <cell r="FF29">
            <v>24.936023439</v>
          </cell>
          <cell r="FG29">
            <v>887.83769633299994</v>
          </cell>
          <cell r="FH29">
            <v>47.268362295999999</v>
          </cell>
          <cell r="FI29">
            <v>617.20365653400006</v>
          </cell>
          <cell r="FJ29">
            <v>24.839409435</v>
          </cell>
          <cell r="FK29">
            <v>260.18287574199996</v>
          </cell>
          <cell r="FL29">
            <v>27.45856577</v>
          </cell>
          <cell r="FM29">
            <v>619.71062765800002</v>
          </cell>
          <cell r="FN29">
            <v>28.891120693110679</v>
          </cell>
          <cell r="FO29">
            <v>19.336363650366241</v>
          </cell>
          <cell r="FQ29">
            <v>19.972024733233482</v>
          </cell>
          <cell r="FR29">
            <v>10.001469186731043</v>
          </cell>
          <cell r="FT29">
            <v>24.058696211705463</v>
          </cell>
          <cell r="FU29">
            <v>46.889330484131953</v>
          </cell>
          <cell r="FW29">
            <v>47.648749232128715</v>
          </cell>
          <cell r="FX29">
            <v>34.181882476878464</v>
          </cell>
          <cell r="FZ29">
            <v>21.423446140923172</v>
          </cell>
          <cell r="GA29">
            <v>20.982602931683861</v>
          </cell>
          <cell r="GC29">
            <v>50.210572624373917</v>
          </cell>
          <cell r="GD29">
            <v>25.743985022378745</v>
          </cell>
          <cell r="GF29">
            <v>34.767051167289296</v>
          </cell>
          <cell r="GG29">
            <v>24.207249967688668</v>
          </cell>
          <cell r="GI29">
            <v>82.554045307679829</v>
          </cell>
          <cell r="GJ29">
            <v>64.422434058035364</v>
          </cell>
          <cell r="GL29">
            <v>21.555501891787262</v>
          </cell>
          <cell r="GM29">
            <v>11.164327123425098</v>
          </cell>
          <cell r="GP29">
            <v>656.16960803200004</v>
          </cell>
          <cell r="GQ29">
            <v>12551.062008176999</v>
          </cell>
          <cell r="GR29">
            <v>269.35197928500003</v>
          </cell>
          <cell r="GS29">
            <v>8148.3446721180007</v>
          </cell>
        </row>
        <row r="30">
          <cell r="A30">
            <v>45505</v>
          </cell>
          <cell r="B30" t="str">
            <v>-</v>
          </cell>
          <cell r="C30" t="str">
            <v>-</v>
          </cell>
          <cell r="D30" t="str">
            <v>-</v>
          </cell>
          <cell r="E30" t="str">
            <v>-</v>
          </cell>
          <cell r="F30" t="str">
            <v>-</v>
          </cell>
          <cell r="G30" t="str">
            <v>-</v>
          </cell>
          <cell r="H30" t="str">
            <v>-</v>
          </cell>
          <cell r="I30" t="str">
            <v>-</v>
          </cell>
          <cell r="J30" t="str">
            <v>-</v>
          </cell>
          <cell r="L30" t="str">
            <v>-</v>
          </cell>
          <cell r="AH30">
            <v>7.5267279680000003</v>
          </cell>
          <cell r="AI30">
            <v>204.27227215500002</v>
          </cell>
          <cell r="AJ30">
            <v>69.036511574999992</v>
          </cell>
          <cell r="AK30">
            <v>105.19392901100001</v>
          </cell>
          <cell r="AL30">
            <v>12.024129092999999</v>
          </cell>
          <cell r="AM30">
            <v>144.16971219300001</v>
          </cell>
          <cell r="AN30">
            <v>1852.819004035</v>
          </cell>
          <cell r="AO30">
            <v>2177.7356449090003</v>
          </cell>
          <cell r="AP30">
            <v>4341.575054336</v>
          </cell>
          <cell r="AQ30">
            <v>184.12499590600001</v>
          </cell>
          <cell r="AS30">
            <v>0.773829612</v>
          </cell>
          <cell r="AT30">
            <v>14.300799311</v>
          </cell>
          <cell r="AU30">
            <v>2.4644383830000001</v>
          </cell>
          <cell r="AV30">
            <v>3.9174544529999999</v>
          </cell>
          <cell r="AW30">
            <v>0.29234199999999999</v>
          </cell>
          <cell r="AX30">
            <v>6.3714173199999999</v>
          </cell>
          <cell r="AY30">
            <v>2.4392521519999999</v>
          </cell>
          <cell r="AZ30">
            <v>55.382532341999998</v>
          </cell>
          <cell r="BA30">
            <v>6.949896679000001</v>
          </cell>
          <cell r="BB30">
            <v>85.643475444000003</v>
          </cell>
          <cell r="BC30">
            <v>9.0146609019999993</v>
          </cell>
          <cell r="BD30">
            <v>92.073179520000011</v>
          </cell>
          <cell r="BE30">
            <v>3.746267188</v>
          </cell>
          <cell r="BF30">
            <v>76.170863803999993</v>
          </cell>
          <cell r="BG30">
            <v>11.57884853</v>
          </cell>
          <cell r="BH30">
            <v>45.331187667999998</v>
          </cell>
          <cell r="BI30">
            <v>128.398664809</v>
          </cell>
          <cell r="BJ30">
            <v>901.6482026760001</v>
          </cell>
          <cell r="BK30">
            <v>6.0417550149999997</v>
          </cell>
          <cell r="BL30">
            <v>56.299699527999998</v>
          </cell>
          <cell r="BM30">
            <v>1.4939010000000001</v>
          </cell>
          <cell r="BN30">
            <v>43.796665400000002</v>
          </cell>
          <cell r="BO30">
            <v>8.5462661139999998</v>
          </cell>
          <cell r="BP30">
            <v>184.770189179</v>
          </cell>
          <cell r="BQ30">
            <v>8.7768948430000009</v>
          </cell>
          <cell r="BR30">
            <v>257.42814018600001</v>
          </cell>
          <cell r="BS30">
            <v>3.827056255</v>
          </cell>
          <cell r="BT30">
            <v>112.882021337</v>
          </cell>
          <cell r="BU30" t="str">
            <v>(-)</v>
          </cell>
          <cell r="BV30">
            <v>67.049450672000006</v>
          </cell>
          <cell r="BW30">
            <v>8.5057055139999989</v>
          </cell>
          <cell r="BX30">
            <v>287.44077630799995</v>
          </cell>
          <cell r="BY30">
            <v>10.13016341</v>
          </cell>
          <cell r="BZ30">
            <v>554.94971545999999</v>
          </cell>
          <cell r="CA30">
            <v>60.757505267193103</v>
          </cell>
          <cell r="CB30">
            <v>54.176070403355929</v>
          </cell>
          <cell r="CD30">
            <v>45.289000008648216</v>
          </cell>
          <cell r="CE30">
            <v>75.834379001266214</v>
          </cell>
          <cell r="CG30">
            <v>84.825991475737325</v>
          </cell>
          <cell r="CH30">
            <v>48.110021997742891</v>
          </cell>
          <cell r="CJ30">
            <v>48.99327770358363</v>
          </cell>
          <cell r="CK30">
            <v>43.26994768147614</v>
          </cell>
          <cell r="CM30">
            <v>41.728258196455407</v>
          </cell>
          <cell r="CN30">
            <v>45.809075972019713</v>
          </cell>
          <cell r="CP30">
            <v>74.247691596197996</v>
          </cell>
          <cell r="CQ30">
            <v>52.47067166312624</v>
          </cell>
          <cell r="CS30">
            <v>47.598912806376163</v>
          </cell>
          <cell r="CT30">
            <v>55.299052442015295</v>
          </cell>
          <cell r="CV30">
            <v>39.054559489172284</v>
          </cell>
          <cell r="CW30">
            <v>31.392441867049477</v>
          </cell>
          <cell r="CY30">
            <v>24.640680518511392</v>
          </cell>
          <cell r="CZ30">
            <v>18.26277542823555</v>
          </cell>
          <cell r="DB30">
            <v>31.082531334481789</v>
          </cell>
          <cell r="DC30">
            <v>24.719145427851952</v>
          </cell>
          <cell r="DE30">
            <v>32.58775514575597</v>
          </cell>
          <cell r="DF30">
            <v>21.16343754563561</v>
          </cell>
          <cell r="DH30">
            <v>76.672113569643045</v>
          </cell>
          <cell r="DI30">
            <v>45.41861556857566</v>
          </cell>
          <cell r="DK30">
            <v>24.665644247254427</v>
          </cell>
          <cell r="DL30">
            <v>18.611892472218415</v>
          </cell>
          <cell r="DN30">
            <v>40.230872096234705</v>
          </cell>
          <cell r="DO30">
            <v>35.003952700613574</v>
          </cell>
          <cell r="DQ30" t="str">
            <v>(-)</v>
          </cell>
          <cell r="DR30">
            <v>16.973572206136804</v>
          </cell>
          <cell r="DT30">
            <v>27.63293714238506</v>
          </cell>
          <cell r="DU30">
            <v>17.079695899806694</v>
          </cell>
          <cell r="DW30">
            <v>24.364003208611621</v>
          </cell>
          <cell r="DX30">
            <v>21.195457905987194</v>
          </cell>
          <cell r="DZ30">
            <v>30.155143299999999</v>
          </cell>
          <cell r="EA30">
            <v>1241.1794871160002</v>
          </cell>
          <cell r="EB30">
            <v>2.2237109999999998</v>
          </cell>
          <cell r="EC30">
            <v>63.719168470999996</v>
          </cell>
          <cell r="ED30">
            <v>52.875436010999998</v>
          </cell>
          <cell r="EE30">
            <v>939.29866929299999</v>
          </cell>
          <cell r="EF30">
            <v>8.3920069000000002</v>
          </cell>
          <cell r="EG30">
            <v>683.02583242000003</v>
          </cell>
          <cell r="EJ30">
            <v>52.530479087459689</v>
          </cell>
          <cell r="EK30">
            <v>22.633364435786497</v>
          </cell>
          <cell r="EM30">
            <v>38.099060534394987</v>
          </cell>
          <cell r="EN30">
            <v>17.228484687156989</v>
          </cell>
          <cell r="EP30">
            <v>20.965715310174978</v>
          </cell>
          <cell r="EQ30">
            <v>12.202960964664724</v>
          </cell>
          <cell r="ES30">
            <v>21.071770091132787</v>
          </cell>
          <cell r="ET30">
            <v>10.867051028708147</v>
          </cell>
          <cell r="EV30">
            <v>3.8972443069999998</v>
          </cell>
          <cell r="EW30">
            <v>488.83482870700004</v>
          </cell>
          <cell r="EX30">
            <v>30.628950724999999</v>
          </cell>
          <cell r="EY30">
            <v>936.33640817200001</v>
          </cell>
          <cell r="EZ30">
            <v>5.3211670070000006</v>
          </cell>
          <cell r="FA30">
            <v>265.60848764900004</v>
          </cell>
          <cell r="FB30">
            <v>9.7955573949999994</v>
          </cell>
          <cell r="FC30">
            <v>499.00502627699996</v>
          </cell>
          <cell r="FD30">
            <v>2.1351181690000001</v>
          </cell>
          <cell r="FE30">
            <v>89.562781289000014</v>
          </cell>
          <cell r="FF30">
            <v>16.078756637999998</v>
          </cell>
          <cell r="FG30">
            <v>686.05887692800002</v>
          </cell>
          <cell r="FH30">
            <v>27.610618579000004</v>
          </cell>
          <cell r="FI30">
            <v>396.30745330000002</v>
          </cell>
          <cell r="FJ30">
            <v>17.166918432000003</v>
          </cell>
          <cell r="FK30">
            <v>213.58297392899999</v>
          </cell>
          <cell r="FL30">
            <v>14.434870023</v>
          </cell>
          <cell r="FM30">
            <v>469.29769123900002</v>
          </cell>
          <cell r="FN30">
            <v>30.022777250284403</v>
          </cell>
          <cell r="FO30">
            <v>19.633309781371079</v>
          </cell>
          <cell r="FQ30">
            <v>19.501452067649961</v>
          </cell>
          <cell r="FR30">
            <v>10.313833855978846</v>
          </cell>
          <cell r="FT30">
            <v>66.911391689383223</v>
          </cell>
          <cell r="FU30">
            <v>47.266667177916389</v>
          </cell>
          <cell r="FW30">
            <v>50.21677109717961</v>
          </cell>
          <cell r="FX30">
            <v>34.969822259354082</v>
          </cell>
          <cell r="FZ30">
            <v>38.193885659824574</v>
          </cell>
          <cell r="GA30">
            <v>21.395736485099007</v>
          </cell>
          <cell r="GC30">
            <v>51.166197655836427</v>
          </cell>
          <cell r="GD30">
            <v>26.175915302803766</v>
          </cell>
          <cell r="GF30">
            <v>35.711151334470067</v>
          </cell>
          <cell r="GG30">
            <v>25.133569682266184</v>
          </cell>
          <cell r="GI30">
            <v>82.957388366648473</v>
          </cell>
          <cell r="GJ30">
            <v>62.820816349131263</v>
          </cell>
          <cell r="GL30">
            <v>22.350314164654257</v>
          </cell>
          <cell r="GM30">
            <v>10.765924925616018</v>
          </cell>
          <cell r="GP30">
            <v>430.85717999799999</v>
          </cell>
          <cell r="GQ30">
            <v>9554.2409265349997</v>
          </cell>
          <cell r="GR30">
            <v>201.096858336</v>
          </cell>
          <cell r="GS30">
            <v>6883.1022956830002</v>
          </cell>
        </row>
        <row r="31">
          <cell r="A31">
            <v>45474</v>
          </cell>
          <cell r="B31" t="str">
            <v>-</v>
          </cell>
          <cell r="C31" t="str">
            <v>-</v>
          </cell>
          <cell r="D31" t="str">
            <v>-</v>
          </cell>
          <cell r="E31" t="str">
            <v>-</v>
          </cell>
          <cell r="F31" t="str">
            <v>-</v>
          </cell>
          <cell r="G31" t="str">
            <v>-</v>
          </cell>
          <cell r="H31" t="str">
            <v>-</v>
          </cell>
          <cell r="I31" t="str">
            <v>-</v>
          </cell>
          <cell r="J31" t="str">
            <v>-</v>
          </cell>
          <cell r="L31" t="str">
            <v>-</v>
          </cell>
          <cell r="AH31">
            <v>35.356385179999997</v>
          </cell>
          <cell r="AI31">
            <v>197.365522075</v>
          </cell>
          <cell r="AJ31">
            <v>71.774522001000008</v>
          </cell>
          <cell r="AK31">
            <v>86.274236697000006</v>
          </cell>
          <cell r="AL31">
            <v>20.157229616000002</v>
          </cell>
          <cell r="AM31">
            <v>151.49685649599999</v>
          </cell>
          <cell r="AN31">
            <v>1787.374685026</v>
          </cell>
          <cell r="AO31">
            <v>1945.1241064210001</v>
          </cell>
          <cell r="AP31">
            <v>4237.6547240899999</v>
          </cell>
          <cell r="AQ31">
            <v>206.16220135300003</v>
          </cell>
          <cell r="AS31">
            <v>1.4206E-2</v>
          </cell>
          <cell r="AT31">
            <v>19.621553913</v>
          </cell>
          <cell r="AU31">
            <v>1.7674962750000001</v>
          </cell>
          <cell r="AV31">
            <v>2.7122445320000002</v>
          </cell>
          <cell r="AW31">
            <v>1.11206396</v>
          </cell>
          <cell r="AX31">
            <v>7.7665809670000003</v>
          </cell>
          <cell r="AY31">
            <v>0.59263300000000008</v>
          </cell>
          <cell r="AZ31">
            <v>43.872333513999997</v>
          </cell>
          <cell r="BA31">
            <v>5.8353619380000001</v>
          </cell>
          <cell r="BB31">
            <v>102.08361474</v>
          </cell>
          <cell r="BC31">
            <v>10.287526078999999</v>
          </cell>
          <cell r="BD31">
            <v>86.068716615</v>
          </cell>
          <cell r="BE31">
            <v>9.6526475450000007</v>
          </cell>
          <cell r="BF31">
            <v>67.211860287999997</v>
          </cell>
          <cell r="BG31">
            <v>9.1203860110000008</v>
          </cell>
          <cell r="BH31">
            <v>48.962466939999999</v>
          </cell>
          <cell r="BI31">
            <v>122.77469832300001</v>
          </cell>
          <cell r="BJ31">
            <v>926.76313972499997</v>
          </cell>
          <cell r="BK31">
            <v>5.7204505870000002</v>
          </cell>
          <cell r="BL31">
            <v>44.927082986000002</v>
          </cell>
          <cell r="BM31">
            <v>1.1036679999999999</v>
          </cell>
          <cell r="BN31">
            <v>28.291966600000002</v>
          </cell>
          <cell r="BO31">
            <v>9.8066867220000002</v>
          </cell>
          <cell r="BP31">
            <v>149.05026462399999</v>
          </cell>
          <cell r="BQ31">
            <v>9.5882879479999996</v>
          </cell>
          <cell r="BR31">
            <v>182.628083481</v>
          </cell>
          <cell r="BS31">
            <v>3.6878652120000002</v>
          </cell>
          <cell r="BT31">
            <v>114.009641544</v>
          </cell>
          <cell r="BU31" t="str">
            <v>(-)</v>
          </cell>
          <cell r="BV31">
            <v>47.778405695000004</v>
          </cell>
          <cell r="BW31">
            <v>5.6076253280000001</v>
          </cell>
          <cell r="BX31">
            <v>271.02378994200001</v>
          </cell>
          <cell r="BY31">
            <v>11.569307033999999</v>
          </cell>
          <cell r="BZ31">
            <v>471.11728289899997</v>
          </cell>
          <cell r="CA31">
            <v>107.67351823173307</v>
          </cell>
          <cell r="CB31">
            <v>48.085432830265773</v>
          </cell>
          <cell r="CD31">
            <v>59.99999999943423</v>
          </cell>
          <cell r="CE31">
            <v>94.179929483216668</v>
          </cell>
          <cell r="CG31">
            <v>79.49130359642264</v>
          </cell>
          <cell r="CH31">
            <v>51.14020931097312</v>
          </cell>
          <cell r="CJ31">
            <v>70.969807621242822</v>
          </cell>
          <cell r="CK31">
            <v>46.365941107187219</v>
          </cell>
          <cell r="CM31">
            <v>32.3374345929046</v>
          </cell>
          <cell r="CN31">
            <v>40.906399217696823</v>
          </cell>
          <cell r="CP31">
            <v>74.528773390339623</v>
          </cell>
          <cell r="CQ31">
            <v>55.646371720166961</v>
          </cell>
          <cell r="CS31">
            <v>61.849057780136732</v>
          </cell>
          <cell r="CT31">
            <v>61.767281117053201</v>
          </cell>
          <cell r="CV31">
            <v>37.868755428053561</v>
          </cell>
          <cell r="CW31">
            <v>31.664199007453036</v>
          </cell>
          <cell r="CY31">
            <v>24.43743292041092</v>
          </cell>
          <cell r="CZ31">
            <v>17.817476210578256</v>
          </cell>
          <cell r="DB31">
            <v>27.53958754385793</v>
          </cell>
          <cell r="DC31">
            <v>24.337659510227432</v>
          </cell>
          <cell r="DE31">
            <v>33.950155300325825</v>
          </cell>
          <cell r="DF31">
            <v>24.105247512203697</v>
          </cell>
          <cell r="DH31">
            <v>59.986197354230114</v>
          </cell>
          <cell r="DI31">
            <v>47.193238852286896</v>
          </cell>
          <cell r="DK31">
            <v>22.142355512621492</v>
          </cell>
          <cell r="DL31">
            <v>21.796478908913986</v>
          </cell>
          <cell r="DN31">
            <v>41.12542035741842</v>
          </cell>
          <cell r="DO31">
            <v>35.521987187417238</v>
          </cell>
          <cell r="DQ31" t="str">
            <v>(-)</v>
          </cell>
          <cell r="DR31">
            <v>18.761345322617299</v>
          </cell>
          <cell r="DT31">
            <v>24.269600158279335</v>
          </cell>
          <cell r="DU31">
            <v>16.177374520817111</v>
          </cell>
          <cell r="DW31">
            <v>24.982668737426472</v>
          </cell>
          <cell r="DX31">
            <v>20.663505122309456</v>
          </cell>
          <cell r="DZ31">
            <v>26.912953999999999</v>
          </cell>
          <cell r="EA31">
            <v>1218.928233177</v>
          </cell>
          <cell r="EB31">
            <v>2.196094</v>
          </cell>
          <cell r="EC31">
            <v>44.433437551000004</v>
          </cell>
          <cell r="ED31">
            <v>38.181868397000002</v>
          </cell>
          <cell r="EE31">
            <v>853.42397808999999</v>
          </cell>
          <cell r="EF31">
            <v>9.061637300000001</v>
          </cell>
          <cell r="EG31">
            <v>744.39342476900003</v>
          </cell>
          <cell r="EJ31">
            <v>52.909776087753137</v>
          </cell>
          <cell r="EK31">
            <v>22.154828012708439</v>
          </cell>
          <cell r="EM31">
            <v>37.680604746427065</v>
          </cell>
          <cell r="EN31">
            <v>21.796673545668611</v>
          </cell>
          <cell r="EP31">
            <v>17.411598063604316</v>
          </cell>
          <cell r="EQ31">
            <v>11.304367170062813</v>
          </cell>
          <cell r="ES31">
            <v>20.399343284242903</v>
          </cell>
          <cell r="ET31">
            <v>10.366870177799793</v>
          </cell>
          <cell r="EV31">
            <v>7.3413469679999999</v>
          </cell>
          <cell r="EW31">
            <v>468.935762786</v>
          </cell>
          <cell r="EX31">
            <v>29.878033249000001</v>
          </cell>
          <cell r="EY31">
            <v>929.89099543899999</v>
          </cell>
          <cell r="EZ31">
            <v>10.125360613</v>
          </cell>
          <cell r="FA31">
            <v>269.60351615899998</v>
          </cell>
          <cell r="FB31">
            <v>10.684580452999999</v>
          </cell>
          <cell r="FC31">
            <v>488.65958643600004</v>
          </cell>
          <cell r="FD31">
            <v>2.3147463570000002</v>
          </cell>
          <cell r="FE31">
            <v>83.654824812000001</v>
          </cell>
          <cell r="FF31">
            <v>16.514753528</v>
          </cell>
          <cell r="FG31">
            <v>645.53320312099993</v>
          </cell>
          <cell r="FH31">
            <v>26.332554476000002</v>
          </cell>
          <cell r="FI31">
            <v>403.56938528400002</v>
          </cell>
          <cell r="FJ31">
            <v>18.794570531000002</v>
          </cell>
          <cell r="FK31">
            <v>195.97363046700002</v>
          </cell>
          <cell r="FL31">
            <v>16.881318215</v>
          </cell>
          <cell r="FM31">
            <v>444.01583698000002</v>
          </cell>
          <cell r="FN31">
            <v>28.787168299658003</v>
          </cell>
          <cell r="FO31">
            <v>19.948823003672359</v>
          </cell>
          <cell r="FQ31">
            <v>19.49932342479401</v>
          </cell>
          <cell r="FR31">
            <v>10.320173981315353</v>
          </cell>
          <cell r="FT31">
            <v>38.752552519681807</v>
          </cell>
          <cell r="FU31">
            <v>48.060190918290658</v>
          </cell>
          <cell r="FW31">
            <v>51.843775358392172</v>
          </cell>
          <cell r="FX31">
            <v>33.830271089025565</v>
          </cell>
          <cell r="FZ31">
            <v>24.569305533634328</v>
          </cell>
          <cell r="GA31">
            <v>21.041933144823187</v>
          </cell>
          <cell r="GC31">
            <v>51.885735426035836</v>
          </cell>
          <cell r="GD31">
            <v>26.054139345232795</v>
          </cell>
          <cell r="GF31">
            <v>37.316821856368087</v>
          </cell>
          <cell r="GG31">
            <v>24.871881112449564</v>
          </cell>
          <cell r="GI31">
            <v>75.496898197199883</v>
          </cell>
          <cell r="GJ31">
            <v>64.58270779665547</v>
          </cell>
          <cell r="GL31">
            <v>21.747755964151168</v>
          </cell>
          <cell r="GM31">
            <v>11.124501516335531</v>
          </cell>
          <cell r="GP31">
            <v>446.13393626800001</v>
          </cell>
          <cell r="GQ31">
            <v>9022.9084749820013</v>
          </cell>
          <cell r="GR31">
            <v>199.72843918500001</v>
          </cell>
          <cell r="GS31">
            <v>6722.7204287029999</v>
          </cell>
        </row>
        <row r="32">
          <cell r="A32">
            <v>45444</v>
          </cell>
          <cell r="B32" t="str">
            <v>-</v>
          </cell>
          <cell r="C32" t="str">
            <v>-</v>
          </cell>
          <cell r="D32" t="str">
            <v>-</v>
          </cell>
          <cell r="E32" t="str">
            <v>-</v>
          </cell>
          <cell r="F32" t="str">
            <v>-</v>
          </cell>
          <cell r="G32" t="str">
            <v>-</v>
          </cell>
          <cell r="H32" t="str">
            <v>-</v>
          </cell>
          <cell r="I32" t="str">
            <v>-</v>
          </cell>
          <cell r="J32" t="str">
            <v>-</v>
          </cell>
          <cell r="L32" t="str">
            <v>-</v>
          </cell>
          <cell r="AH32">
            <v>28.483463301</v>
          </cell>
          <cell r="AI32">
            <v>340.34720581100004</v>
          </cell>
          <cell r="AJ32">
            <v>96.390719211000004</v>
          </cell>
          <cell r="AK32">
            <v>165.22743128100001</v>
          </cell>
          <cell r="AL32">
            <v>22.756229839</v>
          </cell>
          <cell r="AM32">
            <v>246.48940374200001</v>
          </cell>
          <cell r="AN32">
            <v>2603.6422937900002</v>
          </cell>
          <cell r="AO32">
            <v>2490.7746569240003</v>
          </cell>
          <cell r="AP32">
            <v>6041.7264821650006</v>
          </cell>
          <cell r="AQ32">
            <v>239.27940644</v>
          </cell>
          <cell r="AS32">
            <v>0.987050384</v>
          </cell>
          <cell r="AT32">
            <v>23.371124520000002</v>
          </cell>
          <cell r="AU32">
            <v>2.8448093520000004</v>
          </cell>
          <cell r="AV32">
            <v>5.7105444160000003</v>
          </cell>
          <cell r="AW32">
            <v>2.3486504570000002</v>
          </cell>
          <cell r="AX32">
            <v>5.8567883000000007</v>
          </cell>
          <cell r="AY32">
            <v>8.5476687360000003</v>
          </cell>
          <cell r="AZ32">
            <v>61.277344749999997</v>
          </cell>
          <cell r="BA32">
            <v>11.223322689000002</v>
          </cell>
          <cell r="BB32">
            <v>104.78805200799999</v>
          </cell>
          <cell r="BC32">
            <v>10.040067399</v>
          </cell>
          <cell r="BD32">
            <v>137.29440258600002</v>
          </cell>
          <cell r="BE32">
            <v>4.2380887510000003</v>
          </cell>
          <cell r="BF32">
            <v>85.180096818999999</v>
          </cell>
          <cell r="BG32">
            <v>21.826134956000001</v>
          </cell>
          <cell r="BH32">
            <v>75.412060787000001</v>
          </cell>
          <cell r="BI32">
            <v>213.95743190200002</v>
          </cell>
          <cell r="BJ32">
            <v>1421.6832918710002</v>
          </cell>
          <cell r="BK32">
            <v>13.14957781</v>
          </cell>
          <cell r="BL32">
            <v>83.173710095999994</v>
          </cell>
          <cell r="BM32">
            <v>1.4561140000000001</v>
          </cell>
          <cell r="BN32">
            <v>65.581006700000003</v>
          </cell>
          <cell r="BO32">
            <v>22.798631626999999</v>
          </cell>
          <cell r="BP32">
            <v>211.95196986300002</v>
          </cell>
          <cell r="BQ32">
            <v>8.1522034899999998</v>
          </cell>
          <cell r="BR32">
            <v>281.90780964499999</v>
          </cell>
          <cell r="BS32">
            <v>5.5873602739999999</v>
          </cell>
          <cell r="BT32">
            <v>101.442378558</v>
          </cell>
          <cell r="BU32" t="str">
            <v>(-)</v>
          </cell>
          <cell r="BV32">
            <v>76.426853610999999</v>
          </cell>
          <cell r="BW32">
            <v>6.2200266690000001</v>
          </cell>
          <cell r="BX32">
            <v>384.32772667800003</v>
          </cell>
          <cell r="BY32">
            <v>16.638314955999999</v>
          </cell>
          <cell r="BZ32">
            <v>552.78042304300004</v>
          </cell>
          <cell r="CA32">
            <v>36.307369928544603</v>
          </cell>
          <cell r="CB32">
            <v>50.892527374373856</v>
          </cell>
          <cell r="CD32">
            <v>52.482165261807673</v>
          </cell>
          <cell r="CE32">
            <v>81.33033874383581</v>
          </cell>
          <cell r="CG32">
            <v>48.226337983336613</v>
          </cell>
          <cell r="CH32">
            <v>45.331094057130251</v>
          </cell>
          <cell r="CJ32">
            <v>14.619703649568294</v>
          </cell>
          <cell r="CK32">
            <v>43.359892723794957</v>
          </cell>
          <cell r="CM32">
            <v>42.187378413708196</v>
          </cell>
          <cell r="CN32">
            <v>40.669931517647072</v>
          </cell>
          <cell r="CP32">
            <v>74.912994178496561</v>
          </cell>
          <cell r="CQ32">
            <v>45.704343789925638</v>
          </cell>
          <cell r="CS32">
            <v>97.587721550053018</v>
          </cell>
          <cell r="CT32">
            <v>63.672842720662608</v>
          </cell>
          <cell r="CV32">
            <v>35.385389657259843</v>
          </cell>
          <cell r="CW32">
            <v>31.537055655505732</v>
          </cell>
          <cell r="CY32">
            <v>22.542883062473859</v>
          </cell>
          <cell r="CZ32">
            <v>17.44583346539639</v>
          </cell>
          <cell r="DB32">
            <v>30.77664327513493</v>
          </cell>
          <cell r="DC32">
            <v>24.473813393541228</v>
          </cell>
          <cell r="DE32">
            <v>32.682702041186332</v>
          </cell>
          <cell r="DF32">
            <v>20.268992264493555</v>
          </cell>
          <cell r="DH32">
            <v>47.452793058192789</v>
          </cell>
          <cell r="DI32">
            <v>44.551723192889341</v>
          </cell>
          <cell r="DK32">
            <v>18.326955233792873</v>
          </cell>
          <cell r="DL32">
            <v>19.585883775745657</v>
          </cell>
          <cell r="DN32">
            <v>44.488924470775949</v>
          </cell>
          <cell r="DO32">
            <v>35.968373303843961</v>
          </cell>
          <cell r="DQ32" t="str">
            <v>(-)</v>
          </cell>
          <cell r="DR32">
            <v>19.451969958724408</v>
          </cell>
          <cell r="DT32">
            <v>31.068592407509499</v>
          </cell>
          <cell r="DU32">
            <v>15.611794609775833</v>
          </cell>
          <cell r="DW32">
            <v>29.26190164902658</v>
          </cell>
          <cell r="DX32">
            <v>21.192053118456297</v>
          </cell>
          <cell r="DZ32">
            <v>40.099743000000004</v>
          </cell>
          <cell r="EA32">
            <v>1641.9632003409999</v>
          </cell>
          <cell r="EB32">
            <v>2.55463</v>
          </cell>
          <cell r="EC32">
            <v>81.811333161000007</v>
          </cell>
          <cell r="ED32">
            <v>78.912380181000003</v>
          </cell>
          <cell r="EE32">
            <v>1270.207910007</v>
          </cell>
          <cell r="EF32">
            <v>26.817266</v>
          </cell>
          <cell r="EG32">
            <v>998.44640029700008</v>
          </cell>
          <cell r="EJ32">
            <v>51.684836982621057</v>
          </cell>
          <cell r="EK32">
            <v>22.89212041696841</v>
          </cell>
          <cell r="EM32">
            <v>36.575042178319364</v>
          </cell>
          <cell r="EN32">
            <v>16.759923937966544</v>
          </cell>
          <cell r="EP32">
            <v>17.368001742709975</v>
          </cell>
          <cell r="EQ32">
            <v>11.445342616851505</v>
          </cell>
          <cell r="ES32">
            <v>18.233539168385025</v>
          </cell>
          <cell r="ET32">
            <v>10.139073393558927</v>
          </cell>
          <cell r="EV32">
            <v>9.1283803690000003</v>
          </cell>
          <cell r="EW32">
            <v>607.91066499800002</v>
          </cell>
          <cell r="EX32">
            <v>32.426768942000002</v>
          </cell>
          <cell r="EY32">
            <v>1038.5072091259999</v>
          </cell>
          <cell r="EZ32">
            <v>27.126009045</v>
          </cell>
          <cell r="FA32">
            <v>304.04469845699998</v>
          </cell>
          <cell r="FB32">
            <v>14.049910308000001</v>
          </cell>
          <cell r="FC32">
            <v>704.46300356800009</v>
          </cell>
          <cell r="FD32">
            <v>3.016169257</v>
          </cell>
          <cell r="FE32">
            <v>117.63030922999999</v>
          </cell>
          <cell r="FF32">
            <v>28.997687085000003</v>
          </cell>
          <cell r="FG32">
            <v>916.80538081200007</v>
          </cell>
          <cell r="FH32">
            <v>37.535438712000001</v>
          </cell>
          <cell r="FI32">
            <v>536.91006326399997</v>
          </cell>
          <cell r="FJ32">
            <v>17.738633313999998</v>
          </cell>
          <cell r="FK32">
            <v>246.03613768900001</v>
          </cell>
          <cell r="FL32">
            <v>21.032025173000001</v>
          </cell>
          <cell r="FM32">
            <v>614.39438238299999</v>
          </cell>
          <cell r="FN32">
            <v>25.460788146962457</v>
          </cell>
          <cell r="FO32">
            <v>19.474667890216974</v>
          </cell>
          <cell r="FQ32">
            <v>18.168154643521621</v>
          </cell>
          <cell r="FR32">
            <v>10.136123970896623</v>
          </cell>
          <cell r="FT32">
            <v>24.976725372539963</v>
          </cell>
          <cell r="FU32">
            <v>47.594709085271468</v>
          </cell>
          <cell r="FW32">
            <v>51.22829819220793</v>
          </cell>
          <cell r="FX32">
            <v>31.849830155705558</v>
          </cell>
          <cell r="FZ32">
            <v>24.276180475968562</v>
          </cell>
          <cell r="GA32">
            <v>20.566457206388147</v>
          </cell>
          <cell r="GC32">
            <v>45.832600402136521</v>
          </cell>
          <cell r="GD32">
            <v>25.455227149098267</v>
          </cell>
          <cell r="GF32">
            <v>35.03241340577727</v>
          </cell>
          <cell r="GG32">
            <v>24.575543958238416</v>
          </cell>
          <cell r="GI32">
            <v>86.332404241387991</v>
          </cell>
          <cell r="GJ32">
            <v>65.511287677117622</v>
          </cell>
          <cell r="GL32">
            <v>22.566342546142025</v>
          </cell>
          <cell r="GM32">
            <v>11.086202727498222</v>
          </cell>
          <cell r="GP32">
            <v>706.49220326199998</v>
          </cell>
          <cell r="GQ32">
            <v>12674.151501184</v>
          </cell>
          <cell r="GR32">
            <v>280.12540704700001</v>
          </cell>
          <cell r="GS32">
            <v>8624.0224703090007</v>
          </cell>
        </row>
        <row r="33">
          <cell r="A33">
            <v>45413</v>
          </cell>
          <cell r="B33" t="str">
            <v>-</v>
          </cell>
          <cell r="C33" t="str">
            <v>-</v>
          </cell>
          <cell r="D33" t="str">
            <v>-</v>
          </cell>
          <cell r="E33" t="str">
            <v>-</v>
          </cell>
          <cell r="F33" t="str">
            <v>-</v>
          </cell>
          <cell r="G33" t="str">
            <v>-</v>
          </cell>
          <cell r="H33" t="str">
            <v>-</v>
          </cell>
          <cell r="I33" t="str">
            <v>-</v>
          </cell>
          <cell r="J33" t="str">
            <v>-</v>
          </cell>
          <cell r="L33" t="str">
            <v>-</v>
          </cell>
          <cell r="AH33">
            <v>21.569105607000001</v>
          </cell>
          <cell r="AI33">
            <v>246.21203390700001</v>
          </cell>
          <cell r="AJ33">
            <v>62.352340933000001</v>
          </cell>
          <cell r="AK33">
            <v>118.700342936</v>
          </cell>
          <cell r="AL33">
            <v>19.431245099000002</v>
          </cell>
          <cell r="AM33">
            <v>205.01085505700001</v>
          </cell>
          <cell r="AN33">
            <v>2098.8762137460003</v>
          </cell>
          <cell r="AO33">
            <v>2172.7708565630001</v>
          </cell>
          <cell r="AP33">
            <v>4833.960545162</v>
          </cell>
          <cell r="AQ33">
            <v>232.31044395200001</v>
          </cell>
          <cell r="AS33">
            <v>2.1760000000000002E-2</v>
          </cell>
          <cell r="AT33">
            <v>18.894512495000001</v>
          </cell>
          <cell r="AU33">
            <v>5.1032345910000005</v>
          </cell>
          <cell r="AV33">
            <v>8.5189987189999989</v>
          </cell>
          <cell r="AW33">
            <v>1.3844014709999999</v>
          </cell>
          <cell r="AX33">
            <v>4.9297939690000003</v>
          </cell>
          <cell r="AY33">
            <v>1.6516702190000001</v>
          </cell>
          <cell r="AZ33">
            <v>49.309848211999999</v>
          </cell>
          <cell r="BA33">
            <v>4.4690864170000006</v>
          </cell>
          <cell r="BB33">
            <v>85.42092442500001</v>
          </cell>
          <cell r="BC33">
            <v>10.590542341000001</v>
          </cell>
          <cell r="BD33">
            <v>98.996934074000009</v>
          </cell>
          <cell r="BE33">
            <v>2.0790776759999998</v>
          </cell>
          <cell r="BF33">
            <v>113.142047042</v>
          </cell>
          <cell r="BG33">
            <v>12.932645515000001</v>
          </cell>
          <cell r="BH33">
            <v>54.862086220000002</v>
          </cell>
          <cell r="BI33">
            <v>171.07655756099999</v>
          </cell>
          <cell r="BJ33">
            <v>1109.410565443</v>
          </cell>
          <cell r="BK33">
            <v>9.5510020229999988</v>
          </cell>
          <cell r="BL33">
            <v>72.549670087999999</v>
          </cell>
          <cell r="BM33">
            <v>1.436531</v>
          </cell>
          <cell r="BN33">
            <v>65.063763600000001</v>
          </cell>
          <cell r="BO33">
            <v>8.268819508</v>
          </cell>
          <cell r="BP33">
            <v>151.65129773500001</v>
          </cell>
          <cell r="BQ33">
            <v>4.3604172190000003</v>
          </cell>
          <cell r="BR33">
            <v>228.32208048500001</v>
          </cell>
          <cell r="BS33">
            <v>4.3234448629999997</v>
          </cell>
          <cell r="BT33">
            <v>151.74928549099999</v>
          </cell>
          <cell r="BU33" t="str">
            <v>(-)</v>
          </cell>
          <cell r="BV33">
            <v>70.039027126999997</v>
          </cell>
          <cell r="BW33">
            <v>5.8620918370000004</v>
          </cell>
          <cell r="BX33">
            <v>290.390436018</v>
          </cell>
          <cell r="BY33">
            <v>12.017073210000001</v>
          </cell>
          <cell r="BZ33">
            <v>516.78018173200007</v>
          </cell>
          <cell r="CA33">
            <v>109.02573529411764</v>
          </cell>
          <cell r="CB33">
            <v>52.448159866323138</v>
          </cell>
          <cell r="CD33">
            <v>63.841329539224382</v>
          </cell>
          <cell r="CE33">
            <v>65.440762882218252</v>
          </cell>
          <cell r="CG33">
            <v>58.745399663765603</v>
          </cell>
          <cell r="CH33">
            <v>60.226585809675647</v>
          </cell>
          <cell r="CJ33">
            <v>58.670750706318806</v>
          </cell>
          <cell r="CK33">
            <v>43.490913882332926</v>
          </cell>
          <cell r="CM33">
            <v>52.228190903429557</v>
          </cell>
          <cell r="CN33">
            <v>41.910367435958591</v>
          </cell>
          <cell r="CP33">
            <v>73.766661233350334</v>
          </cell>
          <cell r="CQ33">
            <v>49.588434095064557</v>
          </cell>
          <cell r="CS33">
            <v>91.576224260319563</v>
          </cell>
          <cell r="CT33">
            <v>53.510495373117642</v>
          </cell>
          <cell r="CV33">
            <v>32.57717368726626</v>
          </cell>
          <cell r="CW33">
            <v>33.958445747216793</v>
          </cell>
          <cell r="CY33">
            <v>22.698723239871004</v>
          </cell>
          <cell r="CZ33">
            <v>16.283565509659066</v>
          </cell>
          <cell r="DB33">
            <v>27.313411209398925</v>
          </cell>
          <cell r="DC33">
            <v>25.401877261338818</v>
          </cell>
          <cell r="DE33">
            <v>34.248032238775217</v>
          </cell>
          <cell r="DF33">
            <v>19.370088014705622</v>
          </cell>
          <cell r="DH33">
            <v>64.071455707362873</v>
          </cell>
          <cell r="DI33">
            <v>49.742151312029456</v>
          </cell>
          <cell r="DK33">
            <v>18.006873944279778</v>
          </cell>
          <cell r="DL33">
            <v>19.228978877364575</v>
          </cell>
          <cell r="DN33">
            <v>48.21277309093788</v>
          </cell>
          <cell r="DO33">
            <v>31.793858098535466</v>
          </cell>
          <cell r="DQ33" t="str">
            <v>(-)</v>
          </cell>
          <cell r="DR33">
            <v>18.603321383924683</v>
          </cell>
          <cell r="DT33">
            <v>30.869298269234875</v>
          </cell>
          <cell r="DU33">
            <v>16.104763139971709</v>
          </cell>
          <cell r="DW33">
            <v>31.19008319564028</v>
          </cell>
          <cell r="DX33">
            <v>20.653665156923878</v>
          </cell>
          <cell r="DZ33">
            <v>31.935895000000002</v>
          </cell>
          <cell r="EA33">
            <v>1446.328771001</v>
          </cell>
          <cell r="EB33">
            <v>3.5684659999999999</v>
          </cell>
          <cell r="EC33">
            <v>54.146659954</v>
          </cell>
          <cell r="ED33">
            <v>59.378459836000005</v>
          </cell>
          <cell r="EE33">
            <v>922.92644801000006</v>
          </cell>
          <cell r="EF33">
            <v>10.079514</v>
          </cell>
          <cell r="EG33">
            <v>970.187249081</v>
          </cell>
          <cell r="EJ33">
            <v>52.848571802982192</v>
          </cell>
          <cell r="EK33">
            <v>21.339529631880399</v>
          </cell>
          <cell r="EM33">
            <v>31.039359769716174</v>
          </cell>
          <cell r="EN33">
            <v>19.07290243764534</v>
          </cell>
          <cell r="EP33">
            <v>17.522901588097028</v>
          </cell>
          <cell r="EQ33">
            <v>12.288338505158015</v>
          </cell>
          <cell r="ES33">
            <v>21.568599438425306</v>
          </cell>
          <cell r="ET33">
            <v>9.5296503842147473</v>
          </cell>
          <cell r="EV33">
            <v>9.5538471969999996</v>
          </cell>
          <cell r="EW33">
            <v>525.65498778099993</v>
          </cell>
          <cell r="EX33">
            <v>27.100310033000003</v>
          </cell>
          <cell r="EY33">
            <v>760.19691923000005</v>
          </cell>
          <cell r="EZ33">
            <v>4.786736566000001</v>
          </cell>
          <cell r="FA33">
            <v>271.73732024500003</v>
          </cell>
          <cell r="FB33">
            <v>10.231664369999999</v>
          </cell>
          <cell r="FC33">
            <v>533.64405973500004</v>
          </cell>
          <cell r="FD33">
            <v>4.4539292029999995</v>
          </cell>
          <cell r="FE33">
            <v>99.249664725000017</v>
          </cell>
          <cell r="FF33">
            <v>23.210564236</v>
          </cell>
          <cell r="FG33">
            <v>760.49405135500001</v>
          </cell>
          <cell r="FH33">
            <v>30.026025997000001</v>
          </cell>
          <cell r="FI33">
            <v>445.48466803599996</v>
          </cell>
          <cell r="FJ33">
            <v>23.829391315999999</v>
          </cell>
          <cell r="FK33">
            <v>204.95392998800003</v>
          </cell>
          <cell r="FL33">
            <v>19.521997004000003</v>
          </cell>
          <cell r="FM33">
            <v>516.19116017099998</v>
          </cell>
          <cell r="FN33">
            <v>25.12653484392964</v>
          </cell>
          <cell r="FO33">
            <v>19.070021404186377</v>
          </cell>
          <cell r="FQ33">
            <v>19.573189864879211</v>
          </cell>
          <cell r="FR33">
            <v>10.731199880972978</v>
          </cell>
          <cell r="FT33">
            <v>64.229575826003369</v>
          </cell>
          <cell r="FU33">
            <v>45.759467532295268</v>
          </cell>
          <cell r="FW33">
            <v>48.464923432784566</v>
          </cell>
          <cell r="FX33">
            <v>32.67264721076301</v>
          </cell>
          <cell r="FZ33">
            <v>16.58864353147645</v>
          </cell>
          <cell r="GA33">
            <v>21.37921017171476</v>
          </cell>
          <cell r="GC33">
            <v>49.331958926748086</v>
          </cell>
          <cell r="GD33">
            <v>26.136899782691923</v>
          </cell>
          <cell r="GF33">
            <v>36.741267119905373</v>
          </cell>
          <cell r="GG33">
            <v>25.166084532179731</v>
          </cell>
          <cell r="GI33">
            <v>79.526757846499081</v>
          </cell>
          <cell r="GJ33">
            <v>64.262136082441273</v>
          </cell>
          <cell r="GL33">
            <v>21.556454844182909</v>
          </cell>
          <cell r="GM33">
            <v>10.656483159017565</v>
          </cell>
          <cell r="GP33">
            <v>505.13386716700001</v>
          </cell>
          <cell r="GQ33">
            <v>10408.82428332</v>
          </cell>
          <cell r="GR33">
            <v>227.26688672900002</v>
          </cell>
          <cell r="GS33">
            <v>7007.7296487550002</v>
          </cell>
        </row>
        <row r="34">
          <cell r="A34">
            <v>45383</v>
          </cell>
          <cell r="B34" t="str">
            <v>-</v>
          </cell>
          <cell r="C34" t="str">
            <v>-</v>
          </cell>
          <cell r="D34" t="str">
            <v>-</v>
          </cell>
          <cell r="E34" t="str">
            <v>-</v>
          </cell>
          <cell r="F34" t="str">
            <v>-</v>
          </cell>
          <cell r="G34" t="str">
            <v>-</v>
          </cell>
          <cell r="H34" t="str">
            <v>-</v>
          </cell>
          <cell r="I34" t="str">
            <v>-</v>
          </cell>
          <cell r="J34" t="str">
            <v>-</v>
          </cell>
          <cell r="L34" t="str">
            <v>-</v>
          </cell>
          <cell r="AH34">
            <v>13.851623313000001</v>
          </cell>
          <cell r="AI34">
            <v>250.542820586</v>
          </cell>
          <cell r="AJ34">
            <v>60.784213268000002</v>
          </cell>
          <cell r="AK34">
            <v>113.935803982</v>
          </cell>
          <cell r="AL34">
            <v>16.750221302000003</v>
          </cell>
          <cell r="AM34">
            <v>206.05037327300002</v>
          </cell>
          <cell r="AN34">
            <v>2176.5185591000004</v>
          </cell>
          <cell r="AO34">
            <v>1972.343081447</v>
          </cell>
          <cell r="AP34">
            <v>4668.5867676070002</v>
          </cell>
          <cell r="AQ34">
            <v>200.25840383400001</v>
          </cell>
          <cell r="AS34">
            <v>1.2956000000000001E-2</v>
          </cell>
          <cell r="AT34">
            <v>16.4837834</v>
          </cell>
          <cell r="AU34">
            <v>0</v>
          </cell>
          <cell r="AV34">
            <v>4.7197109660000001</v>
          </cell>
          <cell r="AW34">
            <v>0.31754000000000004</v>
          </cell>
          <cell r="AX34">
            <v>9.1674420389999991</v>
          </cell>
          <cell r="AY34">
            <v>5.30740737</v>
          </cell>
          <cell r="AZ34">
            <v>48.664094600999995</v>
          </cell>
          <cell r="BA34">
            <v>7.1743304700000001</v>
          </cell>
          <cell r="BB34">
            <v>125.555059933</v>
          </cell>
          <cell r="BC34">
            <v>10.657034922999999</v>
          </cell>
          <cell r="BD34">
            <v>80.469609251000008</v>
          </cell>
          <cell r="BE34">
            <v>2.7148968660000001</v>
          </cell>
          <cell r="BF34">
            <v>64.915484324999994</v>
          </cell>
          <cell r="BG34">
            <v>15.330004807</v>
          </cell>
          <cell r="BH34">
            <v>77.997811751</v>
          </cell>
          <cell r="BI34">
            <v>153.72086327500003</v>
          </cell>
          <cell r="BJ34">
            <v>1177.5273858830001</v>
          </cell>
          <cell r="BK34">
            <v>9.5256079549999999</v>
          </cell>
          <cell r="BL34">
            <v>82.655621246999999</v>
          </cell>
          <cell r="BM34">
            <v>1.3934530000000001</v>
          </cell>
          <cell r="BN34">
            <v>48.237160600000003</v>
          </cell>
          <cell r="BO34">
            <v>10.557388892000001</v>
          </cell>
          <cell r="BP34">
            <v>115.860886652</v>
          </cell>
          <cell r="BQ34">
            <v>4.9588671150000003</v>
          </cell>
          <cell r="BR34">
            <v>266.10525300500001</v>
          </cell>
          <cell r="BS34">
            <v>5.475325035</v>
          </cell>
          <cell r="BT34">
            <v>119.209891771</v>
          </cell>
          <cell r="BU34" t="str">
            <v>(-)</v>
          </cell>
          <cell r="BV34">
            <v>71.195506821000009</v>
          </cell>
          <cell r="BW34">
            <v>5.7328355650000002</v>
          </cell>
          <cell r="BX34">
            <v>302.21885164100001</v>
          </cell>
          <cell r="BY34">
            <v>10.455085751</v>
          </cell>
          <cell r="BZ34">
            <v>322.83431122299999</v>
          </cell>
          <cell r="CA34">
            <v>107.12797159617166</v>
          </cell>
          <cell r="CB34">
            <v>52.674190683675199</v>
          </cell>
          <cell r="CD34" t="str">
            <v>(-)</v>
          </cell>
          <cell r="CE34">
            <v>79.771774642184738</v>
          </cell>
          <cell r="CG34">
            <v>81.867481262203185</v>
          </cell>
          <cell r="CH34">
            <v>58.268857234276972</v>
          </cell>
          <cell r="CJ34">
            <v>38.5184826443801</v>
          </cell>
          <cell r="CK34">
            <v>44.555257173724236</v>
          </cell>
          <cell r="CM34">
            <v>36.550968729211604</v>
          </cell>
          <cell r="CN34">
            <v>34.914516334763988</v>
          </cell>
          <cell r="CP34">
            <v>63.215947128223561</v>
          </cell>
          <cell r="CQ34">
            <v>54.562065148457748</v>
          </cell>
          <cell r="CS34">
            <v>84.115445568089584</v>
          </cell>
          <cell r="CT34">
            <v>59.365719987994567</v>
          </cell>
          <cell r="CV34">
            <v>35.343193201126567</v>
          </cell>
          <cell r="CW34">
            <v>31.002756450779497</v>
          </cell>
          <cell r="CY34">
            <v>24.266026511071839</v>
          </cell>
          <cell r="CZ34">
            <v>16.149458450807096</v>
          </cell>
          <cell r="DB34">
            <v>30.501364076346768</v>
          </cell>
          <cell r="DC34">
            <v>24.684792633000193</v>
          </cell>
          <cell r="DE34">
            <v>35.48777030872229</v>
          </cell>
          <cell r="DF34">
            <v>21.918897427805899</v>
          </cell>
          <cell r="DH34">
            <v>53.254089225228093</v>
          </cell>
          <cell r="DI34">
            <v>48.455720131804199</v>
          </cell>
          <cell r="DK34">
            <v>33.973414864737713</v>
          </cell>
          <cell r="DL34">
            <v>17.926338187722166</v>
          </cell>
          <cell r="DN34">
            <v>49.091456322647339</v>
          </cell>
          <cell r="DO34">
            <v>29.527690001831736</v>
          </cell>
          <cell r="DQ34" t="str">
            <v>(-)</v>
          </cell>
          <cell r="DR34">
            <v>18.838739563567323</v>
          </cell>
          <cell r="DT34">
            <v>24.94648270659059</v>
          </cell>
          <cell r="DU34">
            <v>15.411157360188785</v>
          </cell>
          <cell r="DW34">
            <v>27.613929301573261</v>
          </cell>
          <cell r="DX34">
            <v>22.336689179837265</v>
          </cell>
          <cell r="DZ34">
            <v>32.781580999999996</v>
          </cell>
          <cell r="EA34">
            <v>1362.9756157240001</v>
          </cell>
          <cell r="EB34">
            <v>4.6195180000000002</v>
          </cell>
          <cell r="EC34">
            <v>59.988376848999998</v>
          </cell>
          <cell r="ED34">
            <v>52.595190781999996</v>
          </cell>
          <cell r="EE34">
            <v>841.78892906999999</v>
          </cell>
          <cell r="EF34">
            <v>10.840689300000001</v>
          </cell>
          <cell r="EG34">
            <v>730.95171968799991</v>
          </cell>
          <cell r="EJ34">
            <v>52.433058368966407</v>
          </cell>
          <cell r="EK34">
            <v>21.481784938240573</v>
          </cell>
          <cell r="EM34">
            <v>30.813636833972719</v>
          </cell>
          <cell r="EN34">
            <v>16.805206678230121</v>
          </cell>
          <cell r="EP34">
            <v>17.383983535713533</v>
          </cell>
          <cell r="EQ34">
            <v>12.279652721080661</v>
          </cell>
          <cell r="ES34">
            <v>21.228492361643461</v>
          </cell>
          <cell r="ET34">
            <v>10.159784021378119</v>
          </cell>
          <cell r="EV34">
            <v>3.383154819</v>
          </cell>
          <cell r="EW34">
            <v>509.28012306599999</v>
          </cell>
          <cell r="EX34">
            <v>23.131513983000001</v>
          </cell>
          <cell r="EY34">
            <v>715.82858270399993</v>
          </cell>
          <cell r="EZ34">
            <v>3.6836551470000001</v>
          </cell>
          <cell r="FA34">
            <v>226.74000857500002</v>
          </cell>
          <cell r="FB34">
            <v>13.019774442000003</v>
          </cell>
          <cell r="FC34">
            <v>479.33625760200005</v>
          </cell>
          <cell r="FD34">
            <v>2.4104113250000001</v>
          </cell>
          <cell r="FE34">
            <v>92.368306642000007</v>
          </cell>
          <cell r="FF34">
            <v>20.524133024000005</v>
          </cell>
          <cell r="FG34">
            <v>746.5429581840001</v>
          </cell>
          <cell r="FH34">
            <v>26.394561903</v>
          </cell>
          <cell r="FI34">
            <v>505.70669433900002</v>
          </cell>
          <cell r="FJ34">
            <v>12.363113926</v>
          </cell>
          <cell r="FK34">
            <v>206.810034282</v>
          </cell>
          <cell r="FL34">
            <v>17.007626125999998</v>
          </cell>
          <cell r="FM34">
            <v>499.113089371</v>
          </cell>
          <cell r="FN34">
            <v>30.983381059393366</v>
          </cell>
          <cell r="FO34">
            <v>18.754700917593421</v>
          </cell>
          <cell r="FQ34">
            <v>18.843091693580131</v>
          </cell>
          <cell r="FR34">
            <v>10.363734781058143</v>
          </cell>
          <cell r="FT34">
            <v>72.511201115156936</v>
          </cell>
          <cell r="FU34">
            <v>44.473589323026246</v>
          </cell>
          <cell r="FW34">
            <v>48.678738999155996</v>
          </cell>
          <cell r="FX34">
            <v>33.612024103166398</v>
          </cell>
          <cell r="FZ34">
            <v>10.155886432370623</v>
          </cell>
          <cell r="GA34">
            <v>22.003771619202137</v>
          </cell>
          <cell r="GC34">
            <v>49.073063999889612</v>
          </cell>
          <cell r="GD34">
            <v>25.551783975566575</v>
          </cell>
          <cell r="GF34">
            <v>37.850141777592818</v>
          </cell>
          <cell r="GG34">
            <v>23.385823774185997</v>
          </cell>
          <cell r="GI34">
            <v>86.368363677489242</v>
          </cell>
          <cell r="GJ34">
            <v>62.974849052861195</v>
          </cell>
          <cell r="GL34">
            <v>22.367416031826288</v>
          </cell>
          <cell r="GM34">
            <v>10.615944347008467</v>
          </cell>
          <cell r="GP34">
            <v>488.69829310299997</v>
          </cell>
          <cell r="GQ34">
            <v>10049.163821259999</v>
          </cell>
          <cell r="GR34">
            <v>179.139599971</v>
          </cell>
          <cell r="GS34">
            <v>6614.1532605860002</v>
          </cell>
        </row>
        <row r="35">
          <cell r="A35">
            <v>45352</v>
          </cell>
          <cell r="B35" t="str">
            <v>-</v>
          </cell>
          <cell r="C35" t="str">
            <v>-</v>
          </cell>
          <cell r="D35" t="str">
            <v>-</v>
          </cell>
          <cell r="E35" t="str">
            <v>-</v>
          </cell>
          <cell r="F35" t="str">
            <v>-</v>
          </cell>
          <cell r="G35" t="str">
            <v>-</v>
          </cell>
          <cell r="H35" t="str">
            <v>-</v>
          </cell>
          <cell r="I35" t="str">
            <v>-</v>
          </cell>
          <cell r="J35" t="str">
            <v>-</v>
          </cell>
          <cell r="L35" t="str">
            <v>-</v>
          </cell>
          <cell r="AH35">
            <v>22.502033430000001</v>
          </cell>
          <cell r="AI35">
            <v>304.79529876500004</v>
          </cell>
          <cell r="AJ35">
            <v>66.102269058999994</v>
          </cell>
          <cell r="AK35">
            <v>160.20436108000001</v>
          </cell>
          <cell r="AL35">
            <v>29.770232383</v>
          </cell>
          <cell r="AM35">
            <v>311.74040350900003</v>
          </cell>
          <cell r="AN35">
            <v>2804.6161217069998</v>
          </cell>
          <cell r="AO35">
            <v>2451.966864217</v>
          </cell>
          <cell r="AP35">
            <v>5935.5897079720007</v>
          </cell>
          <cell r="AQ35">
            <v>384.16303297799999</v>
          </cell>
          <cell r="AS35">
            <v>2.3401833130000003</v>
          </cell>
          <cell r="AT35">
            <v>51.259937162</v>
          </cell>
          <cell r="AU35">
            <v>3.2516182290000004</v>
          </cell>
          <cell r="AV35">
            <v>13.024816285000002</v>
          </cell>
          <cell r="AW35">
            <v>0.41914299999999999</v>
          </cell>
          <cell r="AX35">
            <v>2.5692252760000001</v>
          </cell>
          <cell r="AY35">
            <v>2.895275131</v>
          </cell>
          <cell r="AZ35">
            <v>55.195477625000002</v>
          </cell>
          <cell r="BA35">
            <v>12.949698414</v>
          </cell>
          <cell r="BB35">
            <v>164.315766427</v>
          </cell>
          <cell r="BC35">
            <v>14.638190499</v>
          </cell>
          <cell r="BD35">
            <v>159.01739692800001</v>
          </cell>
          <cell r="BE35">
            <v>7.8042435349999995</v>
          </cell>
          <cell r="BF35">
            <v>111.69990084600001</v>
          </cell>
          <cell r="BG35">
            <v>16.810738885999999</v>
          </cell>
          <cell r="BH35">
            <v>84.889469554000001</v>
          </cell>
          <cell r="BI35">
            <v>178.950874148</v>
          </cell>
          <cell r="BJ35">
            <v>1491.028664663</v>
          </cell>
          <cell r="BK35">
            <v>21.726863694999999</v>
          </cell>
          <cell r="BL35">
            <v>135.95504720900001</v>
          </cell>
          <cell r="BM35">
            <v>3.880897</v>
          </cell>
          <cell r="BN35">
            <v>86.310310599999994</v>
          </cell>
          <cell r="BO35">
            <v>5.6320809970000001</v>
          </cell>
          <cell r="BP35">
            <v>91.977893915999999</v>
          </cell>
          <cell r="BQ35">
            <v>5.6152356810000006</v>
          </cell>
          <cell r="BR35">
            <v>377.652053921</v>
          </cell>
          <cell r="BS35">
            <v>4.4919823650000001</v>
          </cell>
          <cell r="BT35">
            <v>262.58461282600001</v>
          </cell>
          <cell r="BU35" t="str">
            <v>(-)</v>
          </cell>
          <cell r="BV35">
            <v>95.331441108000007</v>
          </cell>
          <cell r="BW35">
            <v>9.1260107940000008</v>
          </cell>
          <cell r="BX35">
            <v>333.035853293</v>
          </cell>
          <cell r="BY35">
            <v>11.700423661</v>
          </cell>
          <cell r="BZ35">
            <v>318.20942832600002</v>
          </cell>
          <cell r="CA35">
            <v>19.166440812921053</v>
          </cell>
          <cell r="CB35">
            <v>42.012358270572939</v>
          </cell>
          <cell r="CD35">
            <v>57.737983191138021</v>
          </cell>
          <cell r="CE35">
            <v>77.267660029110331</v>
          </cell>
          <cell r="CG35">
            <v>83.65092581768036</v>
          </cell>
          <cell r="CH35">
            <v>52.311861566786177</v>
          </cell>
          <cell r="CJ35">
            <v>53.107979397761767</v>
          </cell>
          <cell r="CK35">
            <v>45.98752821787906</v>
          </cell>
          <cell r="CM35">
            <v>33.404614354828169</v>
          </cell>
          <cell r="CN35">
            <v>37.307863552597517</v>
          </cell>
          <cell r="CP35">
            <v>66.86034774276645</v>
          </cell>
          <cell r="CQ35">
            <v>47.424467956204573</v>
          </cell>
          <cell r="CS35">
            <v>87.434931968842008</v>
          </cell>
          <cell r="CT35">
            <v>60.552319820991222</v>
          </cell>
          <cell r="CV35">
            <v>40.555989733847085</v>
          </cell>
          <cell r="CW35">
            <v>33.34423544245864</v>
          </cell>
          <cell r="CY35">
            <v>24.536660212889345</v>
          </cell>
          <cell r="CZ35">
            <v>16.612782531455561</v>
          </cell>
          <cell r="DB35">
            <v>31.007753942279241</v>
          </cell>
          <cell r="DC35">
            <v>24.469148255827147</v>
          </cell>
          <cell r="DE35">
            <v>32.296595348961851</v>
          </cell>
          <cell r="DF35">
            <v>21.036846261795286</v>
          </cell>
          <cell r="DH35">
            <v>74.816048529743824</v>
          </cell>
          <cell r="DI35">
            <v>51.527416694812594</v>
          </cell>
          <cell r="DK35">
            <v>16.743326045623196</v>
          </cell>
          <cell r="DL35">
            <v>17.671074078990749</v>
          </cell>
          <cell r="DN35">
            <v>49.069615105891003</v>
          </cell>
          <cell r="DO35">
            <v>31.356611573257148</v>
          </cell>
          <cell r="DQ35" t="str">
            <v>(-)</v>
          </cell>
          <cell r="DR35">
            <v>17.239737956222736</v>
          </cell>
          <cell r="DT35">
            <v>22.241310206475742</v>
          </cell>
          <cell r="DU35">
            <v>14.766003922831578</v>
          </cell>
          <cell r="DW35">
            <v>25.939264530961502</v>
          </cell>
          <cell r="DX35">
            <v>18.706691989627721</v>
          </cell>
          <cell r="DZ35">
            <v>38.472979000000002</v>
          </cell>
          <cell r="EA35">
            <v>1895.9453742790001</v>
          </cell>
          <cell r="EB35">
            <v>2.901119</v>
          </cell>
          <cell r="EC35">
            <v>47.981089691000001</v>
          </cell>
          <cell r="ED35">
            <v>73.165900579999999</v>
          </cell>
          <cell r="EE35">
            <v>1227.2345519610001</v>
          </cell>
          <cell r="EF35">
            <v>26.096798500000002</v>
          </cell>
          <cell r="EG35">
            <v>1038.5320067109999</v>
          </cell>
          <cell r="EJ35">
            <v>53.371247388979157</v>
          </cell>
          <cell r="EK35">
            <v>21.708028525797314</v>
          </cell>
          <cell r="EM35">
            <v>34.354881685308321</v>
          </cell>
          <cell r="EN35">
            <v>21.972743807437009</v>
          </cell>
          <cell r="EP35">
            <v>17.982222139293185</v>
          </cell>
          <cell r="EQ35">
            <v>11.499953015076533</v>
          </cell>
          <cell r="ES35">
            <v>17.871629349477484</v>
          </cell>
          <cell r="ET35">
            <v>9.2140150435246522</v>
          </cell>
          <cell r="EV35">
            <v>7.8171742139999996</v>
          </cell>
          <cell r="EW35">
            <v>677.52493884299997</v>
          </cell>
          <cell r="EX35">
            <v>22.264389679000001</v>
          </cell>
          <cell r="EY35">
            <v>736.79790655700003</v>
          </cell>
          <cell r="EZ35">
            <v>6.4802711120000005</v>
          </cell>
          <cell r="FA35">
            <v>282.51329542100001</v>
          </cell>
          <cell r="FB35">
            <v>17.153692578999998</v>
          </cell>
          <cell r="FC35">
            <v>664.07259935599996</v>
          </cell>
          <cell r="FD35">
            <v>6.2054477219999997</v>
          </cell>
          <cell r="FE35">
            <v>163.80056974300001</v>
          </cell>
          <cell r="FF35">
            <v>21.972859620000001</v>
          </cell>
          <cell r="FG35">
            <v>1034.312867031</v>
          </cell>
          <cell r="FH35">
            <v>41.592987573000002</v>
          </cell>
          <cell r="FI35">
            <v>634.9386218709999</v>
          </cell>
          <cell r="FJ35">
            <v>21.847960236999999</v>
          </cell>
          <cell r="FK35">
            <v>282.56801186600001</v>
          </cell>
          <cell r="FL35">
            <v>30.537991112</v>
          </cell>
          <cell r="FM35">
            <v>646.54602982500001</v>
          </cell>
          <cell r="FN35">
            <v>29.990269154183135</v>
          </cell>
          <cell r="FO35">
            <v>18.974981135181611</v>
          </cell>
          <cell r="FQ35">
            <v>18.822852329847599</v>
          </cell>
          <cell r="FR35">
            <v>9.9543211650501675</v>
          </cell>
          <cell r="FT35">
            <v>57.499956968929965</v>
          </cell>
          <cell r="FU35">
            <v>46.062999976314309</v>
          </cell>
          <cell r="FW35">
            <v>43.052572834615447</v>
          </cell>
          <cell r="FX35">
            <v>33.52458781653668</v>
          </cell>
          <cell r="FZ35">
            <v>14.132491935446524</v>
          </cell>
          <cell r="GA35">
            <v>21.056864092027361</v>
          </cell>
          <cell r="GC35">
            <v>52.025798536003208</v>
          </cell>
          <cell r="GD35">
            <v>24.96163749833752</v>
          </cell>
          <cell r="GF35">
            <v>36.884448311135031</v>
          </cell>
          <cell r="GG35">
            <v>24.945707819122081</v>
          </cell>
          <cell r="GI35">
            <v>77.335539803051518</v>
          </cell>
          <cell r="GJ35">
            <v>64.242391011044376</v>
          </cell>
          <cell r="GL35">
            <v>21.63439993508241</v>
          </cell>
          <cell r="GM35">
            <v>10.725996315131731</v>
          </cell>
          <cell r="GP35">
            <v>636.40865738500008</v>
          </cell>
          <cell r="GQ35">
            <v>13109.068029433001</v>
          </cell>
          <cell r="GR35">
            <v>256.51560999500003</v>
          </cell>
          <cell r="GS35">
            <v>8336.3828457220006</v>
          </cell>
        </row>
        <row r="36">
          <cell r="A36">
            <v>45323</v>
          </cell>
          <cell r="B36" t="str">
            <v>-</v>
          </cell>
          <cell r="C36" t="str">
            <v>-</v>
          </cell>
          <cell r="D36" t="str">
            <v>-</v>
          </cell>
          <cell r="E36" t="str">
            <v>-</v>
          </cell>
          <cell r="F36" t="str">
            <v>-</v>
          </cell>
          <cell r="G36" t="str">
            <v>-</v>
          </cell>
          <cell r="H36" t="str">
            <v>-</v>
          </cell>
          <cell r="I36" t="str">
            <v>-</v>
          </cell>
          <cell r="J36" t="str">
            <v>-</v>
          </cell>
          <cell r="L36" t="str">
            <v>-</v>
          </cell>
          <cell r="AH36">
            <v>7.2063641350000003</v>
          </cell>
          <cell r="AI36">
            <v>288.91804551600001</v>
          </cell>
          <cell r="AJ36">
            <v>62.972170293000005</v>
          </cell>
          <cell r="AK36">
            <v>122.16511648700001</v>
          </cell>
          <cell r="AL36">
            <v>10.019067749</v>
          </cell>
          <cell r="AM36">
            <v>241.569455449</v>
          </cell>
          <cell r="AN36">
            <v>1991.2779931650002</v>
          </cell>
          <cell r="AO36">
            <v>1817.8700238830002</v>
          </cell>
          <cell r="AP36">
            <v>4586.6007366020003</v>
          </cell>
          <cell r="AQ36">
            <v>183.79708870499999</v>
          </cell>
          <cell r="AS36">
            <v>2.1765999999999997E-2</v>
          </cell>
          <cell r="AT36">
            <v>30.924609033000003</v>
          </cell>
          <cell r="AU36">
            <v>0</v>
          </cell>
          <cell r="AV36">
            <v>4.6062985820000009</v>
          </cell>
          <cell r="AW36">
            <v>0.27646199999999999</v>
          </cell>
          <cell r="AX36">
            <v>0.34587800000000002</v>
          </cell>
          <cell r="AY36">
            <v>1.5950531130000001</v>
          </cell>
          <cell r="AZ36">
            <v>36.148507240000001</v>
          </cell>
          <cell r="BA36">
            <v>8.5008302120000003</v>
          </cell>
          <cell r="BB36">
            <v>95.119230947999995</v>
          </cell>
          <cell r="BC36">
            <v>7.8749867470000003</v>
          </cell>
          <cell r="BD36">
            <v>98.507736253000004</v>
          </cell>
          <cell r="BE36">
            <v>7.4695707890000005</v>
          </cell>
          <cell r="BF36">
            <v>65.723825070000004</v>
          </cell>
          <cell r="BG36">
            <v>13.74569428</v>
          </cell>
          <cell r="BH36">
            <v>69.399582823000003</v>
          </cell>
          <cell r="BI36">
            <v>202.37318718899999</v>
          </cell>
          <cell r="BJ36">
            <v>1003.6611082810001</v>
          </cell>
          <cell r="BK36">
            <v>11.844748267000002</v>
          </cell>
          <cell r="BL36">
            <v>114.06114992500001</v>
          </cell>
          <cell r="BM36">
            <v>2.5529440000000001</v>
          </cell>
          <cell r="BN36">
            <v>96.538240999999999</v>
          </cell>
          <cell r="BO36">
            <v>3.842239535</v>
          </cell>
          <cell r="BP36">
            <v>77.590657451000013</v>
          </cell>
          <cell r="BQ36">
            <v>7.944283896</v>
          </cell>
          <cell r="BR36">
            <v>239.54904443199999</v>
          </cell>
          <cell r="BS36">
            <v>4.6466685810000001</v>
          </cell>
          <cell r="BT36">
            <v>114.422032255</v>
          </cell>
          <cell r="BU36" t="str">
            <v>(-)</v>
          </cell>
          <cell r="BV36">
            <v>111.03131898500001</v>
          </cell>
          <cell r="BW36">
            <v>7.2463405549999997</v>
          </cell>
          <cell r="BX36">
            <v>285.828167984</v>
          </cell>
          <cell r="BY36">
            <v>9.1680474870000008</v>
          </cell>
          <cell r="BZ36">
            <v>111.30976712200001</v>
          </cell>
          <cell r="CA36">
            <v>99.232748323072698</v>
          </cell>
          <cell r="CB36">
            <v>38.35005417095001</v>
          </cell>
          <cell r="CD36" t="str">
            <v>(-)</v>
          </cell>
          <cell r="CE36">
            <v>78.763117426589773</v>
          </cell>
          <cell r="CG36">
            <v>85.042356634908231</v>
          </cell>
          <cell r="CH36">
            <v>84.187401338044054</v>
          </cell>
          <cell r="CJ36">
            <v>43.224951458403254</v>
          </cell>
          <cell r="CK36">
            <v>44.654686036490396</v>
          </cell>
          <cell r="CM36">
            <v>37.248630600222597</v>
          </cell>
          <cell r="CN36">
            <v>40.389716882943105</v>
          </cell>
          <cell r="CP36">
            <v>70.018690921995017</v>
          </cell>
          <cell r="CQ36">
            <v>50.508796074150709</v>
          </cell>
          <cell r="CS36">
            <v>83.684798250594639</v>
          </cell>
          <cell r="CT36">
            <v>65.320863330984452</v>
          </cell>
          <cell r="CV36">
            <v>38.83559148101466</v>
          </cell>
          <cell r="CW36">
            <v>32.855782635588369</v>
          </cell>
          <cell r="CY36">
            <v>22.130308572372147</v>
          </cell>
          <cell r="CZ36">
            <v>17.373152562513305</v>
          </cell>
          <cell r="DB36">
            <v>31.729521725090112</v>
          </cell>
          <cell r="DC36">
            <v>25.795181785565362</v>
          </cell>
          <cell r="DE36">
            <v>34.555673763310125</v>
          </cell>
          <cell r="DF36">
            <v>21.211863364073519</v>
          </cell>
          <cell r="DH36">
            <v>80.669457873869902</v>
          </cell>
          <cell r="DI36">
            <v>52.063621995948644</v>
          </cell>
          <cell r="DK36">
            <v>15.891458013297566</v>
          </cell>
          <cell r="DL36">
            <v>17.39882401510944</v>
          </cell>
          <cell r="DN36">
            <v>58.695314606944635</v>
          </cell>
          <cell r="DO36">
            <v>34.746270513328248</v>
          </cell>
          <cell r="DQ36" t="str">
            <v>(-)</v>
          </cell>
          <cell r="DR36">
            <v>15.579828947836756</v>
          </cell>
          <cell r="DT36">
            <v>27.938410170262831</v>
          </cell>
          <cell r="DU36">
            <v>14.718592863700884</v>
          </cell>
          <cell r="DW36">
            <v>24.472816172161696</v>
          </cell>
          <cell r="DX36">
            <v>19.129991733098684</v>
          </cell>
          <cell r="DZ36">
            <v>28.091642</v>
          </cell>
          <cell r="EA36">
            <v>1434.4728833419999</v>
          </cell>
          <cell r="EB36">
            <v>2.5042170000000001</v>
          </cell>
          <cell r="EC36">
            <v>24.874474303</v>
          </cell>
          <cell r="ED36">
            <v>56.029925487</v>
          </cell>
          <cell r="EE36">
            <v>924.13620457000002</v>
          </cell>
          <cell r="EF36">
            <v>20.179404999999999</v>
          </cell>
          <cell r="EG36">
            <v>649.16623102499989</v>
          </cell>
          <cell r="EJ36">
            <v>54.865218629797425</v>
          </cell>
          <cell r="EK36">
            <v>22.045988158617757</v>
          </cell>
          <cell r="EM36">
            <v>34.369305854883976</v>
          </cell>
          <cell r="EN36">
            <v>26.367413775731446</v>
          </cell>
          <cell r="EP36">
            <v>16.902041195052572</v>
          </cell>
          <cell r="EQ36">
            <v>11.284902003993565</v>
          </cell>
          <cell r="ES36">
            <v>17.146602687244744</v>
          </cell>
          <cell r="ET36">
            <v>10.134063423769881</v>
          </cell>
          <cell r="EV36">
            <v>6.6612442860000005</v>
          </cell>
          <cell r="EW36">
            <v>520.05304147999993</v>
          </cell>
          <cell r="EX36">
            <v>16.997932178999999</v>
          </cell>
          <cell r="EY36">
            <v>494.30885470300001</v>
          </cell>
          <cell r="EZ36">
            <v>3.1769609120000002</v>
          </cell>
          <cell r="FA36">
            <v>206.95887235000001</v>
          </cell>
          <cell r="FB36">
            <v>9.5934877459999992</v>
          </cell>
          <cell r="FC36">
            <v>538.5515357270001</v>
          </cell>
          <cell r="FD36">
            <v>2.9644656530000004</v>
          </cell>
          <cell r="FE36">
            <v>150.07074369899999</v>
          </cell>
          <cell r="FF36">
            <v>21.906358026000003</v>
          </cell>
          <cell r="FG36">
            <v>787.72591102600006</v>
          </cell>
          <cell r="FH36">
            <v>48.098597042000002</v>
          </cell>
          <cell r="FI36">
            <v>543.94458831300005</v>
          </cell>
          <cell r="FJ36">
            <v>19.489297226999998</v>
          </cell>
          <cell r="FK36">
            <v>206.246278029</v>
          </cell>
          <cell r="FL36">
            <v>22.351522683999999</v>
          </cell>
          <cell r="FM36">
            <v>534.60563683199996</v>
          </cell>
          <cell r="FN36">
            <v>28.399044107508058</v>
          </cell>
          <cell r="FO36">
            <v>18.707925636339457</v>
          </cell>
          <cell r="FQ36">
            <v>19.371149475569396</v>
          </cell>
          <cell r="FR36">
            <v>10.06436642059167</v>
          </cell>
          <cell r="FT36">
            <v>74.083057172029811</v>
          </cell>
          <cell r="FU36">
            <v>45.348458571343777</v>
          </cell>
          <cell r="FW36">
            <v>50.030540927216194</v>
          </cell>
          <cell r="FX36">
            <v>32.931752622667048</v>
          </cell>
          <cell r="FZ36">
            <v>28.589172857925501</v>
          </cell>
          <cell r="GA36">
            <v>21.488084547457923</v>
          </cell>
          <cell r="GC36">
            <v>49.082447250558772</v>
          </cell>
          <cell r="GD36">
            <v>24.712926261753324</v>
          </cell>
          <cell r="GF36">
            <v>32.973508345121019</v>
          </cell>
          <cell r="GG36">
            <v>23.498665168842376</v>
          </cell>
          <cell r="GI36">
            <v>74.739107373407194</v>
          </cell>
          <cell r="GJ36">
            <v>66.025095624476066</v>
          </cell>
          <cell r="GL36">
            <v>24.384277573050916</v>
          </cell>
          <cell r="GM36">
            <v>10.541071803720806</v>
          </cell>
          <cell r="GP36">
            <v>527.48244626500002</v>
          </cell>
          <cell r="GQ36">
            <v>9842.0450633770015</v>
          </cell>
          <cell r="GR36">
            <v>198.05990862900001</v>
          </cell>
          <cell r="GS36">
            <v>6381.2574183240004</v>
          </cell>
        </row>
        <row r="37">
          <cell r="A37">
            <v>45292</v>
          </cell>
          <cell r="B37" t="str">
            <v>-</v>
          </cell>
          <cell r="C37" t="str">
            <v>-</v>
          </cell>
          <cell r="D37" t="str">
            <v>-</v>
          </cell>
          <cell r="E37" t="str">
            <v>-</v>
          </cell>
          <cell r="F37" t="str">
            <v>-</v>
          </cell>
          <cell r="G37" t="str">
            <v>-</v>
          </cell>
          <cell r="H37" t="str">
            <v>-</v>
          </cell>
          <cell r="I37" t="str">
            <v>-</v>
          </cell>
          <cell r="J37" t="str">
            <v>-</v>
          </cell>
          <cell r="L37" t="str">
            <v>-</v>
          </cell>
          <cell r="AH37">
            <v>19.987603734</v>
          </cell>
          <cell r="AI37">
            <v>222.60444001300002</v>
          </cell>
          <cell r="AJ37">
            <v>53.419390956000001</v>
          </cell>
          <cell r="AK37">
            <v>113.479693994</v>
          </cell>
          <cell r="AL37">
            <v>9.513084923000001</v>
          </cell>
          <cell r="AM37">
            <v>262.15283079900001</v>
          </cell>
          <cell r="AN37">
            <v>2083.8529067469999</v>
          </cell>
          <cell r="AO37">
            <v>1931.8066980190001</v>
          </cell>
          <cell r="AP37">
            <v>4593.0252024419997</v>
          </cell>
          <cell r="AQ37">
            <v>121.44621914299999</v>
          </cell>
          <cell r="AS37">
            <v>0.84999382899999998</v>
          </cell>
          <cell r="AT37">
            <v>29.367342477999998</v>
          </cell>
          <cell r="AU37">
            <v>3.0621629130000003</v>
          </cell>
          <cell r="AV37">
            <v>6.1518177329999997</v>
          </cell>
          <cell r="AW37">
            <v>0.25879000000000002</v>
          </cell>
          <cell r="AX37">
            <v>1.556354</v>
          </cell>
          <cell r="AY37">
            <v>0.52943799999999996</v>
          </cell>
          <cell r="AZ37">
            <v>19.238996702000001</v>
          </cell>
          <cell r="BA37">
            <v>3.8229185999999999</v>
          </cell>
          <cell r="BB37">
            <v>106.44202737900001</v>
          </cell>
          <cell r="BC37">
            <v>8.5648413489999999</v>
          </cell>
          <cell r="BD37">
            <v>62.790331544000004</v>
          </cell>
          <cell r="BE37">
            <v>5.9583426590000004</v>
          </cell>
          <cell r="BF37">
            <v>52.416388173999998</v>
          </cell>
          <cell r="BG37">
            <v>11.690232025</v>
          </cell>
          <cell r="BH37">
            <v>90.792433380000006</v>
          </cell>
          <cell r="BI37">
            <v>144.34868111599999</v>
          </cell>
          <cell r="BJ37">
            <v>1068.3349737239998</v>
          </cell>
          <cell r="BK37">
            <v>15.603661179000001</v>
          </cell>
          <cell r="BL37">
            <v>121.654089978</v>
          </cell>
          <cell r="BM37">
            <v>3.3738239999999999</v>
          </cell>
          <cell r="BN37">
            <v>109.97095010000001</v>
          </cell>
          <cell r="BO37">
            <v>3.0469665839999998</v>
          </cell>
          <cell r="BP37">
            <v>66.442490462999999</v>
          </cell>
          <cell r="BQ37">
            <v>3.901819878</v>
          </cell>
          <cell r="BR37">
            <v>291.77656166600002</v>
          </cell>
          <cell r="BS37">
            <v>6.1594092260000002</v>
          </cell>
          <cell r="BT37">
            <v>138.585009023</v>
          </cell>
          <cell r="BU37" t="str">
            <v>(-)</v>
          </cell>
          <cell r="BV37">
            <v>81.919115466999997</v>
          </cell>
          <cell r="BW37">
            <v>14.387506531000001</v>
          </cell>
          <cell r="BX37">
            <v>220.546216851</v>
          </cell>
          <cell r="BY37">
            <v>1.95820075</v>
          </cell>
          <cell r="BZ37">
            <v>192.84074088900002</v>
          </cell>
          <cell r="CA37">
            <v>62.993495489247842</v>
          </cell>
          <cell r="CB37">
            <v>42.711356679946434</v>
          </cell>
          <cell r="CD37">
            <v>65.406908542556693</v>
          </cell>
          <cell r="CE37">
            <v>77.441134446562444</v>
          </cell>
          <cell r="CG37">
            <v>87.21357084895088</v>
          </cell>
          <cell r="CH37">
            <v>56.271651565132352</v>
          </cell>
          <cell r="CJ37">
            <v>64.685950007366301</v>
          </cell>
          <cell r="CK37">
            <v>48.531134985169871</v>
          </cell>
          <cell r="CM37">
            <v>54.066292412033043</v>
          </cell>
          <cell r="CN37">
            <v>37.167736069874238</v>
          </cell>
          <cell r="CP37">
            <v>57.215482289022837</v>
          </cell>
          <cell r="CQ37">
            <v>50.402281967842448</v>
          </cell>
          <cell r="CS37">
            <v>76.250377079899323</v>
          </cell>
          <cell r="CT37">
            <v>66.23030425686575</v>
          </cell>
          <cell r="CV37">
            <v>39.640076709683612</v>
          </cell>
          <cell r="CW37">
            <v>32.163631814611911</v>
          </cell>
          <cell r="CY37">
            <v>24.132562920125491</v>
          </cell>
          <cell r="CZ37">
            <v>17.03673878191611</v>
          </cell>
          <cell r="DB37">
            <v>33.183182086448198</v>
          </cell>
          <cell r="DC37">
            <v>26.321389121196589</v>
          </cell>
          <cell r="DE37">
            <v>32.052092818119732</v>
          </cell>
          <cell r="DF37">
            <v>21.893862821141525</v>
          </cell>
          <cell r="DH37">
            <v>88.654186107411547</v>
          </cell>
          <cell r="DI37">
            <v>49.266056106007106</v>
          </cell>
          <cell r="DK37">
            <v>18.173252857163288</v>
          </cell>
          <cell r="DL37">
            <v>15.886728378933903</v>
          </cell>
          <cell r="DN37">
            <v>42.031763170593401</v>
          </cell>
          <cell r="DO37">
            <v>29.178298893951073</v>
          </cell>
          <cell r="DQ37" t="str">
            <v>(-)</v>
          </cell>
          <cell r="DR37">
            <v>16.058987482072443</v>
          </cell>
          <cell r="DT37">
            <v>19.429796023006229</v>
          </cell>
          <cell r="DU37">
            <v>14.57214407525861</v>
          </cell>
          <cell r="DW37">
            <v>15.779103516838099</v>
          </cell>
          <cell r="DX37">
            <v>14.013759628778482</v>
          </cell>
          <cell r="DZ37">
            <v>28.027315000000002</v>
          </cell>
          <cell r="EA37">
            <v>1476.479084891</v>
          </cell>
          <cell r="EB37">
            <v>2.3156880000000002</v>
          </cell>
          <cell r="EC37">
            <v>33.795595814000002</v>
          </cell>
          <cell r="ED37">
            <v>54.802182994000006</v>
          </cell>
          <cell r="EE37">
            <v>978.03325599900006</v>
          </cell>
          <cell r="EF37">
            <v>12.149194</v>
          </cell>
          <cell r="EG37">
            <v>764.86637328500001</v>
          </cell>
          <cell r="EJ37">
            <v>54.903538565859762</v>
          </cell>
          <cell r="EK37">
            <v>21.137488584978492</v>
          </cell>
          <cell r="EM37">
            <v>35.32021584945813</v>
          </cell>
          <cell r="EN37">
            <v>22.071287132479018</v>
          </cell>
          <cell r="EP37">
            <v>15.918272699401586</v>
          </cell>
          <cell r="EQ37">
            <v>10.751367263090032</v>
          </cell>
          <cell r="ES37">
            <v>20.813958522680601</v>
          </cell>
          <cell r="ET37">
            <v>9.4841025540300912</v>
          </cell>
          <cell r="EV37">
            <v>7.7697402830000009</v>
          </cell>
          <cell r="EW37">
            <v>523.49220070699994</v>
          </cell>
          <cell r="EX37">
            <v>14.975926208999999</v>
          </cell>
          <cell r="EY37">
            <v>477.423083276</v>
          </cell>
          <cell r="EZ37">
            <v>2.064983475</v>
          </cell>
          <cell r="FA37">
            <v>185.308503973</v>
          </cell>
          <cell r="FB37">
            <v>7.2693887960000003</v>
          </cell>
          <cell r="FC37">
            <v>496.59357290199995</v>
          </cell>
          <cell r="FD37">
            <v>3.853592758</v>
          </cell>
          <cell r="FE37">
            <v>172.61476052100002</v>
          </cell>
          <cell r="FF37">
            <v>21.745965551000001</v>
          </cell>
          <cell r="FG37">
            <v>741.89842142600014</v>
          </cell>
          <cell r="FH37">
            <v>32.796869613000005</v>
          </cell>
          <cell r="FI37">
            <v>517.92405243200005</v>
          </cell>
          <cell r="FJ37">
            <v>14.296218738</v>
          </cell>
          <cell r="FK37">
            <v>206.92945563400002</v>
          </cell>
          <cell r="FL37">
            <v>25.433007765999999</v>
          </cell>
          <cell r="FM37">
            <v>573.94247324200001</v>
          </cell>
          <cell r="FN37">
            <v>25.358816461355843</v>
          </cell>
          <cell r="FO37">
            <v>18.01404917297539</v>
          </cell>
          <cell r="FQ37">
            <v>18.456787470806908</v>
          </cell>
          <cell r="FR37">
            <v>9.7674182984742526</v>
          </cell>
          <cell r="FT37">
            <v>77.556601954889743</v>
          </cell>
          <cell r="FU37">
            <v>43.893518351506017</v>
          </cell>
          <cell r="FW37">
            <v>54.213495195201816</v>
          </cell>
          <cell r="FX37">
            <v>32.337052427343913</v>
          </cell>
          <cell r="FZ37">
            <v>20.244285880246611</v>
          </cell>
          <cell r="GA37">
            <v>19.971701959494908</v>
          </cell>
          <cell r="GC37">
            <v>47.73588996613968</v>
          </cell>
          <cell r="GD37">
            <v>24.691497533956095</v>
          </cell>
          <cell r="GF37">
            <v>37.355461726578291</v>
          </cell>
          <cell r="GG37">
            <v>23.638741271915407</v>
          </cell>
          <cell r="GI37">
            <v>80.074722993371708</v>
          </cell>
          <cell r="GJ37">
            <v>64.466726496834852</v>
          </cell>
          <cell r="GL37">
            <v>22.176747950944659</v>
          </cell>
          <cell r="GM37">
            <v>10.057081725684007</v>
          </cell>
          <cell r="GP37">
            <v>456.08371072199998</v>
          </cell>
          <cell r="GQ37">
            <v>10059.254061862999</v>
          </cell>
          <cell r="GR37">
            <v>180.885596437</v>
          </cell>
          <cell r="GS37">
            <v>6270.6489761990006</v>
          </cell>
        </row>
        <row r="38">
          <cell r="A38">
            <v>45261</v>
          </cell>
          <cell r="B38" t="str">
            <v>-</v>
          </cell>
          <cell r="C38" t="str">
            <v>-</v>
          </cell>
          <cell r="D38" t="str">
            <v>-</v>
          </cell>
          <cell r="E38" t="str">
            <v>-</v>
          </cell>
          <cell r="F38" t="str">
            <v>-</v>
          </cell>
          <cell r="G38" t="str">
            <v>-</v>
          </cell>
          <cell r="H38" t="str">
            <v>-</v>
          </cell>
          <cell r="I38" t="str">
            <v>-</v>
          </cell>
          <cell r="J38" t="str">
            <v>-</v>
          </cell>
          <cell r="L38" t="str">
            <v>-</v>
          </cell>
          <cell r="AH38">
            <v>34.329065270000001</v>
          </cell>
          <cell r="AI38">
            <v>310.02643672699998</v>
          </cell>
          <cell r="AJ38">
            <v>98.176800280999998</v>
          </cell>
          <cell r="AK38">
            <v>154.57583729200002</v>
          </cell>
          <cell r="AL38">
            <v>14.683887141</v>
          </cell>
          <cell r="AM38">
            <v>405.361466581</v>
          </cell>
          <cell r="AN38">
            <v>3139.923678355</v>
          </cell>
          <cell r="AO38">
            <v>2474.7623732360003</v>
          </cell>
          <cell r="AP38">
            <v>5432.4293220260006</v>
          </cell>
          <cell r="AQ38">
            <v>260.89940118999999</v>
          </cell>
          <cell r="AS38">
            <v>4.221023808</v>
          </cell>
          <cell r="AT38">
            <v>58.605652823</v>
          </cell>
          <cell r="AU38">
            <v>5.3392561240000003</v>
          </cell>
          <cell r="AV38">
            <v>26.700103709</v>
          </cell>
          <cell r="AW38">
            <v>3.5556454120000001</v>
          </cell>
          <cell r="AX38">
            <v>6.0045580640000003</v>
          </cell>
          <cell r="AY38">
            <v>2.8328255060000003</v>
          </cell>
          <cell r="AZ38">
            <v>38.722764591999997</v>
          </cell>
          <cell r="BA38">
            <v>9.8111311190000006</v>
          </cell>
          <cell r="BB38">
            <v>227.23008144600001</v>
          </cell>
          <cell r="BC38">
            <v>18.688852824000001</v>
          </cell>
          <cell r="BD38">
            <v>196.00144661100001</v>
          </cell>
          <cell r="BE38">
            <v>14.215423339000001</v>
          </cell>
          <cell r="BF38">
            <v>234.617930051</v>
          </cell>
          <cell r="BG38">
            <v>20.505009376000004</v>
          </cell>
          <cell r="BH38">
            <v>105.749504294</v>
          </cell>
          <cell r="BI38">
            <v>157.34743171400001</v>
          </cell>
          <cell r="BJ38">
            <v>1186.3070898450001</v>
          </cell>
          <cell r="BK38">
            <v>21.677428498000001</v>
          </cell>
          <cell r="BL38">
            <v>143.94213271199999</v>
          </cell>
          <cell r="BM38">
            <v>3.843267</v>
          </cell>
          <cell r="BN38">
            <v>106.63609480000001</v>
          </cell>
          <cell r="BO38">
            <v>7.0262050399999998</v>
          </cell>
          <cell r="BP38">
            <v>108.60678077600001</v>
          </cell>
          <cell r="BQ38">
            <v>7.2383568839999999</v>
          </cell>
          <cell r="BR38">
            <v>414.40637905900002</v>
          </cell>
          <cell r="BS38">
            <v>21.499663931000001</v>
          </cell>
          <cell r="BT38">
            <v>349.48019336200002</v>
          </cell>
          <cell r="BU38" t="str">
            <v>(-)</v>
          </cell>
          <cell r="BV38">
            <v>118.525113465</v>
          </cell>
          <cell r="BW38">
            <v>8.0679470159999997</v>
          </cell>
          <cell r="BX38">
            <v>262.78714882200001</v>
          </cell>
          <cell r="BY38">
            <v>9.7101811490000003</v>
          </cell>
          <cell r="BZ38">
            <v>170.88515361700001</v>
          </cell>
          <cell r="CA38">
            <v>43.656254880332575</v>
          </cell>
          <cell r="CB38">
            <v>44.889861191436701</v>
          </cell>
          <cell r="CD38">
            <v>87.446652007061488</v>
          </cell>
          <cell r="CE38">
            <v>71.338715275287555</v>
          </cell>
          <cell r="CG38">
            <v>68.049195752031309</v>
          </cell>
          <cell r="CH38">
            <v>54.558195415761745</v>
          </cell>
          <cell r="CJ38">
            <v>31.467325852649957</v>
          </cell>
          <cell r="CK38">
            <v>45.67162887221572</v>
          </cell>
          <cell r="CM38">
            <v>47.867679781030965</v>
          </cell>
          <cell r="CN38">
            <v>37.880885932690951</v>
          </cell>
          <cell r="CP38">
            <v>68.158499787220535</v>
          </cell>
          <cell r="CQ38">
            <v>50.430410234698059</v>
          </cell>
          <cell r="CS38">
            <v>73.155258472531372</v>
          </cell>
          <cell r="CT38">
            <v>62.382853760842039</v>
          </cell>
          <cell r="CV38">
            <v>37.693101313459259</v>
          </cell>
          <cell r="CW38">
            <v>31.899742045962466</v>
          </cell>
          <cell r="CY38">
            <v>24.281604093739126</v>
          </cell>
          <cell r="CZ38">
            <v>17.404104237153835</v>
          </cell>
          <cell r="DB38">
            <v>32.318760219351546</v>
          </cell>
          <cell r="DC38">
            <v>26.244177594918114</v>
          </cell>
          <cell r="DE38">
            <v>35.221854219339953</v>
          </cell>
          <cell r="DF38">
            <v>22.795975350177581</v>
          </cell>
          <cell r="DH38">
            <v>76.567561004453694</v>
          </cell>
          <cell r="DI38">
            <v>50.042267893046827</v>
          </cell>
          <cell r="DK38">
            <v>18.375949274760849</v>
          </cell>
          <cell r="DL38">
            <v>17.72741059186756</v>
          </cell>
          <cell r="DN38">
            <v>39.700505862246729</v>
          </cell>
          <cell r="DO38">
            <v>32.520612237900238</v>
          </cell>
          <cell r="DQ38" t="str">
            <v>(-)</v>
          </cell>
          <cell r="DR38">
            <v>16.294010436313908</v>
          </cell>
          <cell r="DT38">
            <v>29.59620635490797</v>
          </cell>
          <cell r="DU38">
            <v>15.070162898667807</v>
          </cell>
          <cell r="DW38">
            <v>23.262550940696155</v>
          </cell>
          <cell r="DX38">
            <v>17.841286052392899</v>
          </cell>
          <cell r="DZ38">
            <v>35.106448999999998</v>
          </cell>
          <cell r="EA38">
            <v>1690.8465285940003</v>
          </cell>
          <cell r="EB38">
            <v>2.6288429999999998</v>
          </cell>
          <cell r="EC38">
            <v>62.844308017000003</v>
          </cell>
          <cell r="ED38">
            <v>73.008649292000001</v>
          </cell>
          <cell r="EE38">
            <v>1309.2973171870001</v>
          </cell>
          <cell r="EF38">
            <v>21.103192</v>
          </cell>
          <cell r="EG38">
            <v>878.20909127499999</v>
          </cell>
          <cell r="EJ38">
            <v>54.648522839777961</v>
          </cell>
          <cell r="EK38">
            <v>21.888961296800176</v>
          </cell>
          <cell r="EM38">
            <v>33.100835614755233</v>
          </cell>
          <cell r="EN38">
            <v>16.466138618680876</v>
          </cell>
          <cell r="EP38">
            <v>17.054890914307588</v>
          </cell>
          <cell r="EQ38">
            <v>11.225555590881747</v>
          </cell>
          <cell r="ES38">
            <v>17.747436027687186</v>
          </cell>
          <cell r="ET38">
            <v>9.2674820767659778</v>
          </cell>
          <cell r="EV38">
            <v>6.6773909660000008</v>
          </cell>
          <cell r="EW38">
            <v>635.64892035499997</v>
          </cell>
          <cell r="EX38">
            <v>14.947926748</v>
          </cell>
          <cell r="EY38">
            <v>577.43765484400001</v>
          </cell>
          <cell r="EZ38">
            <v>3.96679936</v>
          </cell>
          <cell r="FA38">
            <v>304.21464766000003</v>
          </cell>
          <cell r="FB38">
            <v>14.472399159</v>
          </cell>
          <cell r="FC38">
            <v>735.696723582</v>
          </cell>
          <cell r="FD38">
            <v>10.157889435000001</v>
          </cell>
          <cell r="FE38">
            <v>194.539214214</v>
          </cell>
          <cell r="FF38">
            <v>34.402552279000005</v>
          </cell>
          <cell r="FG38">
            <v>995.29699785599996</v>
          </cell>
          <cell r="FH38">
            <v>51.684579234000005</v>
          </cell>
          <cell r="FI38">
            <v>798.43346649099999</v>
          </cell>
          <cell r="FJ38">
            <v>19.072850213999999</v>
          </cell>
          <cell r="FK38">
            <v>303.42633659400002</v>
          </cell>
          <cell r="FL38">
            <v>29.718359309</v>
          </cell>
          <cell r="FM38">
            <v>713.50363560200003</v>
          </cell>
          <cell r="FN38">
            <v>28.04000181198915</v>
          </cell>
          <cell r="FO38">
            <v>18.77952568802802</v>
          </cell>
          <cell r="FQ38">
            <v>19.587521286132542</v>
          </cell>
          <cell r="FR38">
            <v>9.9121669070824581</v>
          </cell>
          <cell r="FT38">
            <v>74.652703486369418</v>
          </cell>
          <cell r="FU38">
            <v>45.4756196239167</v>
          </cell>
          <cell r="FW38">
            <v>50.632268454281096</v>
          </cell>
          <cell r="FX38">
            <v>33.069709465778637</v>
          </cell>
          <cell r="FZ38">
            <v>23.234499470903131</v>
          </cell>
          <cell r="GA38">
            <v>21.237712861197895</v>
          </cell>
          <cell r="GC38">
            <v>41.699614262709559</v>
          </cell>
          <cell r="GD38">
            <v>24.407645729296878</v>
          </cell>
          <cell r="GF38">
            <v>37.101392308337736</v>
          </cell>
          <cell r="GG38">
            <v>24.744857530538777</v>
          </cell>
          <cell r="GI38">
            <v>81.927684829507683</v>
          </cell>
          <cell r="GJ38">
            <v>64.102737589930129</v>
          </cell>
          <cell r="GL38">
            <v>23.759904270258989</v>
          </cell>
          <cell r="GM38">
            <v>10.802167922663903</v>
          </cell>
          <cell r="GP38">
            <v>693.87580639999999</v>
          </cell>
          <cell r="GQ38">
            <v>13513.740575682999</v>
          </cell>
          <cell r="GR38">
            <v>257.85162998700002</v>
          </cell>
          <cell r="GS38">
            <v>9052.778219050002</v>
          </cell>
        </row>
        <row r="39">
          <cell r="A39">
            <v>45231</v>
          </cell>
          <cell r="B39" t="str">
            <v>-</v>
          </cell>
          <cell r="C39" t="str">
            <v>-</v>
          </cell>
          <cell r="D39" t="str">
            <v>-</v>
          </cell>
          <cell r="E39" t="str">
            <v>-</v>
          </cell>
          <cell r="F39" t="str">
            <v>-</v>
          </cell>
          <cell r="G39" t="str">
            <v>-</v>
          </cell>
          <cell r="H39" t="str">
            <v>-</v>
          </cell>
          <cell r="I39" t="str">
            <v>-</v>
          </cell>
          <cell r="J39" t="str">
            <v>-</v>
          </cell>
          <cell r="L39" t="str">
            <v>-</v>
          </cell>
          <cell r="AH39">
            <v>18.071781997999999</v>
          </cell>
          <cell r="AI39">
            <v>211.62217322399999</v>
          </cell>
          <cell r="AJ39">
            <v>77.099083593000003</v>
          </cell>
          <cell r="AK39">
            <v>138.418617764</v>
          </cell>
          <cell r="AL39">
            <v>9.2118385430000007</v>
          </cell>
          <cell r="AM39">
            <v>259.22486010599999</v>
          </cell>
          <cell r="AN39">
            <v>2275.4012120689999</v>
          </cell>
          <cell r="AO39">
            <v>1849.2444364799999</v>
          </cell>
          <cell r="AP39">
            <v>4421.3006972639996</v>
          </cell>
          <cell r="AQ39">
            <v>147.89285432599999</v>
          </cell>
          <cell r="AS39">
            <v>0.19745819000000001</v>
          </cell>
          <cell r="AT39">
            <v>33.423252968</v>
          </cell>
          <cell r="AU39">
            <v>2.7260408630000001</v>
          </cell>
          <cell r="AV39">
            <v>9.1192010359999998</v>
          </cell>
          <cell r="AW39">
            <v>0.27096100000000001</v>
          </cell>
          <cell r="AX39">
            <v>3.2833920000000001</v>
          </cell>
          <cell r="AY39">
            <v>2.1317179190000002</v>
          </cell>
          <cell r="AZ39">
            <v>34.745291160000001</v>
          </cell>
          <cell r="BA39">
            <v>3.7374180000000004</v>
          </cell>
          <cell r="BB39">
            <v>136.181808039</v>
          </cell>
          <cell r="BC39">
            <v>4.4378882839999996</v>
          </cell>
          <cell r="BD39">
            <v>73.422831619999997</v>
          </cell>
          <cell r="BE39">
            <v>9.1189680000000006</v>
          </cell>
          <cell r="BF39">
            <v>78.942932295000006</v>
          </cell>
          <cell r="BG39">
            <v>12.611186352000001</v>
          </cell>
          <cell r="BH39">
            <v>83.748882169000012</v>
          </cell>
          <cell r="BI39">
            <v>127.23448506300001</v>
          </cell>
          <cell r="BJ39">
            <v>1132.859234642</v>
          </cell>
          <cell r="BK39">
            <v>10.625843145999999</v>
          </cell>
          <cell r="BL39">
            <v>109.95690443700001</v>
          </cell>
          <cell r="BM39">
            <v>3.3414000000000001</v>
          </cell>
          <cell r="BN39">
            <v>125.87641480000001</v>
          </cell>
          <cell r="BO39">
            <v>3.7841356030000002</v>
          </cell>
          <cell r="BP39">
            <v>76.60786225599999</v>
          </cell>
          <cell r="BQ39">
            <v>15.573759427999999</v>
          </cell>
          <cell r="BR39">
            <v>288.11197121200001</v>
          </cell>
          <cell r="BS39">
            <v>6.5197780000000005</v>
          </cell>
          <cell r="BT39">
            <v>142.96109368300003</v>
          </cell>
          <cell r="BU39" t="str">
            <v>(-)</v>
          </cell>
          <cell r="BV39">
            <v>95.40562508699999</v>
          </cell>
          <cell r="BW39">
            <v>5.7047969260000002</v>
          </cell>
          <cell r="BX39">
            <v>254.27751576700001</v>
          </cell>
          <cell r="BY39">
            <v>4.1828000000000003</v>
          </cell>
          <cell r="BZ39">
            <v>147.55398914</v>
          </cell>
          <cell r="CA39">
            <v>78.30605844204284</v>
          </cell>
          <cell r="CB39">
            <v>37.685912782874524</v>
          </cell>
          <cell r="CD39">
            <v>49.288061341140647</v>
          </cell>
          <cell r="CE39">
            <v>60.920825348936845</v>
          </cell>
          <cell r="CG39">
            <v>83.983119341897918</v>
          </cell>
          <cell r="CH39">
            <v>48.984687177163131</v>
          </cell>
          <cell r="CJ39">
            <v>42.300132283121272</v>
          </cell>
          <cell r="CK39">
            <v>39.884290306145765</v>
          </cell>
          <cell r="CM39">
            <v>55.722263337951496</v>
          </cell>
          <cell r="CN39">
            <v>35.203934545758464</v>
          </cell>
          <cell r="CP39">
            <v>87.336001250949934</v>
          </cell>
          <cell r="CQ39">
            <v>48.462194952159216</v>
          </cell>
          <cell r="CS39">
            <v>43.43826427190006</v>
          </cell>
          <cell r="CT39">
            <v>60.907202477966933</v>
          </cell>
          <cell r="CV39">
            <v>37.116352176555317</v>
          </cell>
          <cell r="CW39">
            <v>32.430667473987498</v>
          </cell>
          <cell r="CY39">
            <v>25.53054304300894</v>
          </cell>
          <cell r="CZ39">
            <v>16.747485470526797</v>
          </cell>
          <cell r="DB39">
            <v>33.991632224588841</v>
          </cell>
          <cell r="DC39">
            <v>26.088942561888903</v>
          </cell>
          <cell r="DE39">
            <v>33.047408271981801</v>
          </cell>
          <cell r="DF39">
            <v>20.927386049129833</v>
          </cell>
          <cell r="DH39">
            <v>82.540450524917404</v>
          </cell>
          <cell r="DI39">
            <v>43.473883776076221</v>
          </cell>
          <cell r="DK39">
            <v>26.379856852505633</v>
          </cell>
          <cell r="DL39">
            <v>17.524414390611433</v>
          </cell>
          <cell r="DN39">
            <v>41.347468272692723</v>
          </cell>
          <cell r="DO39">
            <v>30.951713161188405</v>
          </cell>
          <cell r="DQ39" t="str">
            <v>(-)</v>
          </cell>
          <cell r="DR39">
            <v>16.836779048019448</v>
          </cell>
          <cell r="DT39">
            <v>20.704305597573168</v>
          </cell>
          <cell r="DU39">
            <v>14.310669027443174</v>
          </cell>
          <cell r="DW39">
            <v>25.396363679831691</v>
          </cell>
          <cell r="DX39">
            <v>15.10632031791506</v>
          </cell>
          <cell r="DZ39">
            <v>26.882785399999999</v>
          </cell>
          <cell r="EA39">
            <v>1469.2748715559999</v>
          </cell>
          <cell r="EB39">
            <v>3.016794</v>
          </cell>
          <cell r="EC39">
            <v>41.517523771</v>
          </cell>
          <cell r="ED39">
            <v>58.113742464000005</v>
          </cell>
          <cell r="EE39">
            <v>890.60046561800004</v>
          </cell>
          <cell r="EF39">
            <v>31.646563</v>
          </cell>
          <cell r="EG39">
            <v>717.50872250299994</v>
          </cell>
          <cell r="EJ39">
            <v>54.834317696855919</v>
          </cell>
          <cell r="EK39">
            <v>20.507666445606649</v>
          </cell>
          <cell r="EM39">
            <v>29.595673420193759</v>
          </cell>
          <cell r="EN39">
            <v>18.955639314758784</v>
          </cell>
          <cell r="EP39">
            <v>18.690488882295913</v>
          </cell>
          <cell r="EQ39">
            <v>11.586085465494113</v>
          </cell>
          <cell r="ES39">
            <v>17.33962003709534</v>
          </cell>
          <cell r="ET39">
            <v>9.5075277034300836</v>
          </cell>
          <cell r="EV39">
            <v>4.7195370180000005</v>
          </cell>
          <cell r="EW39">
            <v>531.70081749799999</v>
          </cell>
          <cell r="EX39">
            <v>12.990034470000001</v>
          </cell>
          <cell r="EY39">
            <v>495.75563168100001</v>
          </cell>
          <cell r="EZ39">
            <v>2.6006975750000003</v>
          </cell>
          <cell r="FA39">
            <v>189.28581279900001</v>
          </cell>
          <cell r="FB39">
            <v>11.248033226999999</v>
          </cell>
          <cell r="FC39">
            <v>552.26146548100007</v>
          </cell>
          <cell r="FD39">
            <v>3.671053906</v>
          </cell>
          <cell r="FE39">
            <v>183.59502275099999</v>
          </cell>
          <cell r="FF39">
            <v>22.797748366</v>
          </cell>
          <cell r="FG39">
            <v>805.23394618900011</v>
          </cell>
          <cell r="FH39">
            <v>36.78575318</v>
          </cell>
          <cell r="FI39">
            <v>596.75729133400012</v>
          </cell>
          <cell r="FJ39">
            <v>16.052611241000001</v>
          </cell>
          <cell r="FK39">
            <v>217.268518954</v>
          </cell>
          <cell r="FL39">
            <v>24.051242293000001</v>
          </cell>
          <cell r="FM39">
            <v>603.32513784399998</v>
          </cell>
          <cell r="FN39">
            <v>25.132785804118043</v>
          </cell>
          <cell r="FO39">
            <v>18.488587808215993</v>
          </cell>
          <cell r="FQ39">
            <v>19.839620722807826</v>
          </cell>
          <cell r="FR39">
            <v>9.9036793293601413</v>
          </cell>
          <cell r="FT39">
            <v>69.370873122762077</v>
          </cell>
          <cell r="FU39">
            <v>45.9527607813244</v>
          </cell>
          <cell r="FW39">
            <v>50.221091884315435</v>
          </cell>
          <cell r="FX39">
            <v>32.688529702632458</v>
          </cell>
          <cell r="FZ39">
            <v>13.200274613728322</v>
          </cell>
          <cell r="GA39">
            <v>21.345270513803488</v>
          </cell>
          <cell r="GC39">
            <v>44.65185849898068</v>
          </cell>
          <cell r="GD39">
            <v>23.935293257254489</v>
          </cell>
          <cell r="GF39">
            <v>36.497006466594257</v>
          </cell>
          <cell r="GG39">
            <v>23.45936738282192</v>
          </cell>
          <cell r="GI39">
            <v>79.045600961052997</v>
          </cell>
          <cell r="GJ39">
            <v>62.951417408689409</v>
          </cell>
          <cell r="GL39">
            <v>23.717928272878673</v>
          </cell>
          <cell r="GM39">
            <v>10.611630459217521</v>
          </cell>
          <cell r="GP39">
            <v>518.73634743399998</v>
          </cell>
          <cell r="GQ39">
            <v>10311.065518510999</v>
          </cell>
          <cell r="GR39">
            <v>187.65545998900001</v>
          </cell>
          <cell r="GS39">
            <v>7185.9861133500008</v>
          </cell>
        </row>
        <row r="40">
          <cell r="A40">
            <v>45200</v>
          </cell>
          <cell r="B40" t="str">
            <v>-</v>
          </cell>
          <cell r="C40" t="str">
            <v>-</v>
          </cell>
          <cell r="D40" t="str">
            <v>-</v>
          </cell>
          <cell r="E40" t="str">
            <v>-</v>
          </cell>
          <cell r="F40" t="str">
            <v>-</v>
          </cell>
          <cell r="G40" t="str">
            <v>-</v>
          </cell>
          <cell r="H40" t="str">
            <v>-</v>
          </cell>
          <cell r="I40" t="str">
            <v>-</v>
          </cell>
          <cell r="J40" t="str">
            <v>-</v>
          </cell>
          <cell r="L40" t="str">
            <v>-</v>
          </cell>
          <cell r="AH40">
            <v>11.995313971</v>
          </cell>
          <cell r="AI40">
            <v>254.50067998399999</v>
          </cell>
          <cell r="AJ40">
            <v>95.761518432000003</v>
          </cell>
          <cell r="AK40">
            <v>132.87495379199999</v>
          </cell>
          <cell r="AL40">
            <v>6.2617667419999998</v>
          </cell>
          <cell r="AM40">
            <v>231.24662333699999</v>
          </cell>
          <cell r="AN40">
            <v>1842.2980299859998</v>
          </cell>
          <cell r="AO40">
            <v>1775.150333998</v>
          </cell>
          <cell r="AP40">
            <v>4054.6866896629999</v>
          </cell>
          <cell r="AQ40">
            <v>152.413672623</v>
          </cell>
          <cell r="AS40">
            <v>2.0536000000000002E-2</v>
          </cell>
          <cell r="AT40">
            <v>49.8548695</v>
          </cell>
          <cell r="AU40">
            <v>1.690487013</v>
          </cell>
          <cell r="AV40">
            <v>2.8150309000000004</v>
          </cell>
          <cell r="AW40">
            <v>0.26183999999999996</v>
          </cell>
          <cell r="AX40">
            <v>2.057464</v>
          </cell>
          <cell r="AY40">
            <v>0.51919899999999997</v>
          </cell>
          <cell r="AZ40">
            <v>43.769344801999999</v>
          </cell>
          <cell r="BA40">
            <v>4.0472233830000004</v>
          </cell>
          <cell r="BB40">
            <v>114.869071511</v>
          </cell>
          <cell r="BC40">
            <v>10.78004076</v>
          </cell>
          <cell r="BD40">
            <v>86.154352815999999</v>
          </cell>
          <cell r="BE40">
            <v>7.1974376180000004</v>
          </cell>
          <cell r="BF40">
            <v>55.439817948000005</v>
          </cell>
          <cell r="BG40">
            <v>13.718247393</v>
          </cell>
          <cell r="BH40">
            <v>72.1468816</v>
          </cell>
          <cell r="BI40">
            <v>161.00753842900002</v>
          </cell>
          <cell r="BJ40">
            <v>878.58715280399997</v>
          </cell>
          <cell r="BK40">
            <v>10.572610028</v>
          </cell>
          <cell r="BL40">
            <v>94.736832817000007</v>
          </cell>
          <cell r="BM40">
            <v>2.4590019999999999</v>
          </cell>
          <cell r="BN40">
            <v>96.88365180000001</v>
          </cell>
          <cell r="BO40">
            <v>8.7887835230000011</v>
          </cell>
          <cell r="BP40">
            <v>93.395069378000002</v>
          </cell>
          <cell r="BQ40">
            <v>14.140386038000001</v>
          </cell>
          <cell r="BR40">
            <v>267.66515874800001</v>
          </cell>
          <cell r="BS40">
            <v>15.075678942000001</v>
          </cell>
          <cell r="BT40">
            <v>123.28630739</v>
          </cell>
          <cell r="BU40" t="str">
            <v>(-)</v>
          </cell>
          <cell r="BV40">
            <v>103.50550300800001</v>
          </cell>
          <cell r="BW40">
            <v>8.0988872750000009</v>
          </cell>
          <cell r="BX40">
            <v>274.42127857800006</v>
          </cell>
          <cell r="BY40">
            <v>12.173422779000001</v>
          </cell>
          <cell r="BZ40">
            <v>96.000461202000011</v>
          </cell>
          <cell r="CA40">
            <v>97.61394624074795</v>
          </cell>
          <cell r="CB40">
            <v>29.313239237342703</v>
          </cell>
          <cell r="CD40">
            <v>55.878999996198139</v>
          </cell>
          <cell r="CE40">
            <v>97.044412265598922</v>
          </cell>
          <cell r="CG40">
            <v>82.844294225481221</v>
          </cell>
          <cell r="CH40">
            <v>60.439135022532597</v>
          </cell>
          <cell r="CJ40">
            <v>63.771309266774402</v>
          </cell>
          <cell r="CK40">
            <v>43.94697525911117</v>
          </cell>
          <cell r="CM40">
            <v>54.107721984121575</v>
          </cell>
          <cell r="CN40">
            <v>36.476536970491296</v>
          </cell>
          <cell r="CP40">
            <v>56.408431584075011</v>
          </cell>
          <cell r="CQ40">
            <v>48.114256326561041</v>
          </cell>
          <cell r="CS40">
            <v>80.477598116224485</v>
          </cell>
          <cell r="CT40">
            <v>64.372729887666338</v>
          </cell>
          <cell r="CV40">
            <v>43.308848415444231</v>
          </cell>
          <cell r="CW40">
            <v>31.396076172389964</v>
          </cell>
          <cell r="CY40">
            <v>22.681761483183003</v>
          </cell>
          <cell r="CZ40">
            <v>17.515186265831932</v>
          </cell>
          <cell r="DB40">
            <v>31.064780327391837</v>
          </cell>
          <cell r="DC40">
            <v>26.04030716594016</v>
          </cell>
          <cell r="DE40">
            <v>33.128850647539124</v>
          </cell>
          <cell r="DF40">
            <v>20.576722274211384</v>
          </cell>
          <cell r="DH40">
            <v>79.520828385864888</v>
          </cell>
          <cell r="DI40">
            <v>45.243012834372884</v>
          </cell>
          <cell r="DK40">
            <v>21.731922122648346</v>
          </cell>
          <cell r="DL40">
            <v>15.723296169141204</v>
          </cell>
          <cell r="DN40">
            <v>40.708470992456874</v>
          </cell>
          <cell r="DO40">
            <v>29.909991619175543</v>
          </cell>
          <cell r="DQ40" t="str">
            <v>(-)</v>
          </cell>
          <cell r="DR40">
            <v>16.526679935469581</v>
          </cell>
          <cell r="DT40">
            <v>32.42177543815734</v>
          </cell>
          <cell r="DU40">
            <v>13.736234981550723</v>
          </cell>
          <cell r="DW40">
            <v>23.733027046542205</v>
          </cell>
          <cell r="DX40">
            <v>22.082933202802511</v>
          </cell>
          <cell r="DZ40">
            <v>23.7968163</v>
          </cell>
          <cell r="EA40">
            <v>1187.87242423</v>
          </cell>
          <cell r="EB40">
            <v>2.1827100000000002</v>
          </cell>
          <cell r="EC40">
            <v>40.859019160000003</v>
          </cell>
          <cell r="ED40">
            <v>54.085021492000003</v>
          </cell>
          <cell r="EE40">
            <v>844.51641635700003</v>
          </cell>
          <cell r="EF40">
            <v>35.145698799999998</v>
          </cell>
          <cell r="EG40">
            <v>654.25927255600004</v>
          </cell>
          <cell r="EJ40">
            <v>54.130010706516245</v>
          </cell>
          <cell r="EK40">
            <v>22.983544972515318</v>
          </cell>
          <cell r="EM40">
            <v>32.132509586706433</v>
          </cell>
          <cell r="EN40">
            <v>19.30358611422918</v>
          </cell>
          <cell r="EP40">
            <v>18.445237785891642</v>
          </cell>
          <cell r="EQ40">
            <v>11.402750707618237</v>
          </cell>
          <cell r="ES40">
            <v>13.254860634610573</v>
          </cell>
          <cell r="ET40">
            <v>9.9534585232135253</v>
          </cell>
          <cell r="EV40">
            <v>4.0058778080000002</v>
          </cell>
          <cell r="EW40">
            <v>521.07121922800002</v>
          </cell>
          <cell r="EX40">
            <v>17.190355682</v>
          </cell>
          <cell r="EY40">
            <v>547.90121305499997</v>
          </cell>
          <cell r="EZ40">
            <v>3.121590356</v>
          </cell>
          <cell r="FA40">
            <v>206.00664598899999</v>
          </cell>
          <cell r="FB40">
            <v>15.420288501</v>
          </cell>
          <cell r="FC40">
            <v>549.6013943779999</v>
          </cell>
          <cell r="FD40">
            <v>2.6889615419999999</v>
          </cell>
          <cell r="FE40">
            <v>177.701761242</v>
          </cell>
          <cell r="FF40">
            <v>25.088912242000003</v>
          </cell>
          <cell r="FG40">
            <v>751.42087569099999</v>
          </cell>
          <cell r="FH40">
            <v>44.504631372999995</v>
          </cell>
          <cell r="FI40">
            <v>516.51473287399995</v>
          </cell>
          <cell r="FJ40">
            <v>16.584024353</v>
          </cell>
          <cell r="FK40">
            <v>210.61666735599999</v>
          </cell>
          <cell r="FL40">
            <v>21.119538219999999</v>
          </cell>
          <cell r="FM40">
            <v>504.74610987200003</v>
          </cell>
          <cell r="FN40">
            <v>35.618362454554429</v>
          </cell>
          <cell r="FO40">
            <v>18.404760410950111</v>
          </cell>
          <cell r="FQ40">
            <v>20.155389339895802</v>
          </cell>
          <cell r="FR40">
            <v>9.9415961821501071</v>
          </cell>
          <cell r="FT40">
            <v>80.764806210530196</v>
          </cell>
          <cell r="FU40">
            <v>43.973696204930746</v>
          </cell>
          <cell r="FW40">
            <v>47.847235848872273</v>
          </cell>
          <cell r="FX40">
            <v>31.278433882456188</v>
          </cell>
          <cell r="FZ40">
            <v>11.287765894719517</v>
          </cell>
          <cell r="GA40">
            <v>20.210274782685541</v>
          </cell>
          <cell r="GC40">
            <v>43.042873884671629</v>
          </cell>
          <cell r="GD40">
            <v>23.803258141349808</v>
          </cell>
          <cell r="GF40">
            <v>33.579152878336998</v>
          </cell>
          <cell r="GG40">
            <v>24.19753189451982</v>
          </cell>
          <cell r="GI40">
            <v>85.316685308596405</v>
          </cell>
          <cell r="GJ40">
            <v>62.900934503299624</v>
          </cell>
          <cell r="GL40">
            <v>24.286025722630598</v>
          </cell>
          <cell r="GM40">
            <v>10.896030017466982</v>
          </cell>
          <cell r="GP40">
            <v>560.56838288400002</v>
          </cell>
          <cell r="GQ40">
            <v>9255.5992415280016</v>
          </cell>
          <cell r="GR40">
            <v>204.62920818500001</v>
          </cell>
          <cell r="GS40">
            <v>6652.4707693580003</v>
          </cell>
        </row>
        <row r="41">
          <cell r="A41">
            <v>45170</v>
          </cell>
          <cell r="B41" t="str">
            <v>-</v>
          </cell>
          <cell r="C41" t="str">
            <v>-</v>
          </cell>
          <cell r="D41" t="str">
            <v>-</v>
          </cell>
          <cell r="E41" t="str">
            <v>-</v>
          </cell>
          <cell r="F41" t="str">
            <v>-</v>
          </cell>
          <cell r="G41" t="str">
            <v>-</v>
          </cell>
          <cell r="H41" t="str">
            <v>-</v>
          </cell>
          <cell r="I41" t="str">
            <v>-</v>
          </cell>
          <cell r="J41" t="str">
            <v>-</v>
          </cell>
          <cell r="L41" t="str">
            <v>-</v>
          </cell>
          <cell r="AH41">
            <v>20.401908101</v>
          </cell>
          <cell r="AI41">
            <v>239.18833681800001</v>
          </cell>
          <cell r="AJ41">
            <v>78.188290561999992</v>
          </cell>
          <cell r="AK41">
            <v>114.195106345</v>
          </cell>
          <cell r="AL41">
            <v>14.939771061</v>
          </cell>
          <cell r="AM41">
            <v>247.10112381499999</v>
          </cell>
          <cell r="AN41">
            <v>2349.3667576700004</v>
          </cell>
          <cell r="AO41">
            <v>2330.6852331240002</v>
          </cell>
          <cell r="AP41">
            <v>5448.1307847870003</v>
          </cell>
          <cell r="AQ41">
            <v>237.49542511600001</v>
          </cell>
          <cell r="AS41">
            <v>2.1937999999999999E-2</v>
          </cell>
          <cell r="AT41">
            <v>32.165507646999998</v>
          </cell>
          <cell r="AU41">
            <v>7.570837408</v>
          </cell>
          <cell r="AV41">
            <v>3.4121490680000002</v>
          </cell>
          <cell r="AW41">
            <v>0.32508700000000001</v>
          </cell>
          <cell r="AX41">
            <v>7.8963866110000005</v>
          </cell>
          <cell r="AY41">
            <v>0.74125699999999994</v>
          </cell>
          <cell r="AZ41">
            <v>56.368980608999998</v>
          </cell>
          <cell r="BA41">
            <v>6.9418753960000004</v>
          </cell>
          <cell r="BB41">
            <v>118.686646295</v>
          </cell>
          <cell r="BC41">
            <v>9.2517424760000004</v>
          </cell>
          <cell r="BD41">
            <v>91.642063755999999</v>
          </cell>
          <cell r="BE41">
            <v>6.1439855610000009</v>
          </cell>
          <cell r="BF41">
            <v>79.105280995000001</v>
          </cell>
          <cell r="BG41">
            <v>13.066206697</v>
          </cell>
          <cell r="BH41">
            <v>70.334086614</v>
          </cell>
          <cell r="BI41">
            <v>162.290676985</v>
          </cell>
          <cell r="BJ41">
            <v>1249.6911682540001</v>
          </cell>
          <cell r="BK41">
            <v>8.1077674710000007</v>
          </cell>
          <cell r="BL41">
            <v>122.207737228</v>
          </cell>
          <cell r="BM41">
            <v>2.2833449999999997</v>
          </cell>
          <cell r="BN41">
            <v>62.528168100000002</v>
          </cell>
          <cell r="BO41">
            <v>10.419186734</v>
          </cell>
          <cell r="BP41">
            <v>110.74441565399999</v>
          </cell>
          <cell r="BQ41">
            <v>13.98794861</v>
          </cell>
          <cell r="BR41">
            <v>327.52103787599998</v>
          </cell>
          <cell r="BS41">
            <v>6.7767808260000004</v>
          </cell>
          <cell r="BT41">
            <v>147.96986324800002</v>
          </cell>
          <cell r="BU41" t="str">
            <v>(-)</v>
          </cell>
          <cell r="BV41">
            <v>93.162272778000002</v>
          </cell>
          <cell r="BW41">
            <v>6.7479449120000004</v>
          </cell>
          <cell r="BX41">
            <v>326.96927610400002</v>
          </cell>
          <cell r="BY41">
            <v>11.153893244999999</v>
          </cell>
          <cell r="BZ41">
            <v>385.86402142200001</v>
          </cell>
          <cell r="CA41">
            <v>98.956149147597785</v>
          </cell>
          <cell r="CB41">
            <v>42.453327843664859</v>
          </cell>
          <cell r="CD41">
            <v>18.133784597187322</v>
          </cell>
          <cell r="CE41">
            <v>92.913549301299156</v>
          </cell>
          <cell r="CG41">
            <v>82.5549775906142</v>
          </cell>
          <cell r="CH41">
            <v>51.40542879670307</v>
          </cell>
          <cell r="CJ41">
            <v>67.135136666500287</v>
          </cell>
          <cell r="CK41">
            <v>45.988008514440082</v>
          </cell>
          <cell r="CM41">
            <v>39.165154026340005</v>
          </cell>
          <cell r="CN41">
            <v>40.116528533080498</v>
          </cell>
          <cell r="CP41">
            <v>83.097100083938827</v>
          </cell>
          <cell r="CQ41">
            <v>55.146743189893733</v>
          </cell>
          <cell r="CS41">
            <v>79.329388806159656</v>
          </cell>
          <cell r="CT41">
            <v>58.586004342351437</v>
          </cell>
          <cell r="CV41">
            <v>41.054668825586845</v>
          </cell>
          <cell r="CW41">
            <v>32.474563695000143</v>
          </cell>
          <cell r="CY41">
            <v>24.683793585766217</v>
          </cell>
          <cell r="CZ41">
            <v>17.114953035336487</v>
          </cell>
          <cell r="DB41">
            <v>33.1870481069449</v>
          </cell>
          <cell r="DC41">
            <v>23.294547423129547</v>
          </cell>
          <cell r="DE41">
            <v>32.933796688630061</v>
          </cell>
          <cell r="DF41">
            <v>22.536104178622178</v>
          </cell>
          <cell r="DH41">
            <v>69.107426676244074</v>
          </cell>
          <cell r="DI41">
            <v>49.360246402244293</v>
          </cell>
          <cell r="DK41">
            <v>19.012113589971218</v>
          </cell>
          <cell r="DL41">
            <v>17.638525401559633</v>
          </cell>
          <cell r="DN41">
            <v>43.229412640443563</v>
          </cell>
          <cell r="DO41">
            <v>30.66563015650642</v>
          </cell>
          <cell r="DQ41" t="str">
            <v>(-)</v>
          </cell>
          <cell r="DR41">
            <v>17.423257984280433</v>
          </cell>
          <cell r="DT41">
            <v>25.893044191170478</v>
          </cell>
          <cell r="DU41">
            <v>15.22178355596302</v>
          </cell>
          <cell r="DW41">
            <v>31.327207719567877</v>
          </cell>
          <cell r="DX41">
            <v>18.379290802603592</v>
          </cell>
          <cell r="DZ41">
            <v>27.890773999999997</v>
          </cell>
          <cell r="EA41">
            <v>1592.5498658260001</v>
          </cell>
          <cell r="EB41">
            <v>2.657769</v>
          </cell>
          <cell r="EC41">
            <v>70.331560975000002</v>
          </cell>
          <cell r="ED41">
            <v>53.976373295000002</v>
          </cell>
          <cell r="EE41">
            <v>1063.187306217</v>
          </cell>
          <cell r="EF41">
            <v>9.8935149999999989</v>
          </cell>
          <cell r="EG41">
            <v>901.25415728400014</v>
          </cell>
          <cell r="EJ41">
            <v>54.570979683102379</v>
          </cell>
          <cell r="EK41">
            <v>21.79602104220108</v>
          </cell>
          <cell r="EM41">
            <v>32.766560976518278</v>
          </cell>
          <cell r="EN41">
            <v>18.00824043712333</v>
          </cell>
          <cell r="EP41">
            <v>17.081945591505864</v>
          </cell>
          <cell r="EQ41">
            <v>12.267355236508989</v>
          </cell>
          <cell r="ES41">
            <v>22.145758529703549</v>
          </cell>
          <cell r="ET41">
            <v>9.6534233468300403</v>
          </cell>
          <cell r="EV41">
            <v>6.1769293739999993</v>
          </cell>
          <cell r="EW41">
            <v>646.23277772599999</v>
          </cell>
          <cell r="EX41">
            <v>28.883649979000001</v>
          </cell>
          <cell r="EY41">
            <v>883.92172240399998</v>
          </cell>
          <cell r="EZ41">
            <v>3.4199025170000001</v>
          </cell>
          <cell r="FA41">
            <v>252.65465688999998</v>
          </cell>
          <cell r="FB41">
            <v>16.309694348000001</v>
          </cell>
          <cell r="FC41">
            <v>719.38692976200002</v>
          </cell>
          <cell r="FD41">
            <v>0.58457077499999988</v>
          </cell>
          <cell r="FE41">
            <v>175.73202849699999</v>
          </cell>
          <cell r="FF41">
            <v>29.356425954000002</v>
          </cell>
          <cell r="FG41">
            <v>958.72444834999999</v>
          </cell>
          <cell r="FH41">
            <v>40.834734766000004</v>
          </cell>
          <cell r="FI41">
            <v>576.09191941100005</v>
          </cell>
          <cell r="FJ41">
            <v>18.917160413000001</v>
          </cell>
          <cell r="FK41">
            <v>266.82085905899999</v>
          </cell>
          <cell r="FL41">
            <v>25.124619273</v>
          </cell>
          <cell r="FM41">
            <v>592.59513900000002</v>
          </cell>
          <cell r="FN41">
            <v>30.602758150784712</v>
          </cell>
          <cell r="FO41">
            <v>18.558999089775615</v>
          </cell>
          <cell r="FQ41">
            <v>20.048430598107132</v>
          </cell>
          <cell r="FR41">
            <v>9.8771010075252459</v>
          </cell>
          <cell r="FT41">
            <v>76.03812443581414</v>
          </cell>
          <cell r="FU41">
            <v>47.34680515308748</v>
          </cell>
          <cell r="FW41">
            <v>46.632859222788909</v>
          </cell>
          <cell r="FX41">
            <v>32.013861176684571</v>
          </cell>
          <cell r="FZ41">
            <v>24.954583066524325</v>
          </cell>
          <cell r="GA41">
            <v>19.466710272244995</v>
          </cell>
          <cell r="GC41">
            <v>47.019620673678141</v>
          </cell>
          <cell r="GD41">
            <v>24.252156070525849</v>
          </cell>
          <cell r="GF41">
            <v>35.322045266740652</v>
          </cell>
          <cell r="GG41">
            <v>23.845904084492691</v>
          </cell>
          <cell r="GI41">
            <v>84.374411571576701</v>
          </cell>
          <cell r="GJ41">
            <v>63.313100765774564</v>
          </cell>
          <cell r="GL41">
            <v>23.513507147941731</v>
          </cell>
          <cell r="GM41">
            <v>11.380532712901651</v>
          </cell>
          <cell r="GP41">
            <v>514.51657946</v>
          </cell>
          <cell r="GQ41">
            <v>11980.375118850001</v>
          </cell>
          <cell r="GR41">
            <v>234.24849944100001</v>
          </cell>
          <cell r="GS41">
            <v>8338.270773272001</v>
          </cell>
        </row>
        <row r="42">
          <cell r="A42">
            <v>45139</v>
          </cell>
          <cell r="B42" t="str">
            <v>-</v>
          </cell>
          <cell r="C42" t="str">
            <v>-</v>
          </cell>
          <cell r="D42" t="str">
            <v>-</v>
          </cell>
          <cell r="E42" t="str">
            <v>-</v>
          </cell>
          <cell r="F42" t="str">
            <v>-</v>
          </cell>
          <cell r="G42" t="str">
            <v>-</v>
          </cell>
          <cell r="H42" t="str">
            <v>-</v>
          </cell>
          <cell r="I42" t="str">
            <v>-</v>
          </cell>
          <cell r="J42" t="str">
            <v>-</v>
          </cell>
          <cell r="L42" t="str">
            <v>-</v>
          </cell>
          <cell r="AH42">
            <v>7.4065814000000003</v>
          </cell>
          <cell r="AI42">
            <v>201.19549416000001</v>
          </cell>
          <cell r="AJ42">
            <v>89.964677379999998</v>
          </cell>
          <cell r="AK42">
            <v>115.86479008900001</v>
          </cell>
          <cell r="AL42">
            <v>9.9569469700000006</v>
          </cell>
          <cell r="AM42">
            <v>181.86700178300001</v>
          </cell>
          <cell r="AN42">
            <v>2016.235393141</v>
          </cell>
          <cell r="AO42">
            <v>2071.4553132619999</v>
          </cell>
          <cell r="AP42">
            <v>4281.8659991030008</v>
          </cell>
          <cell r="AQ42">
            <v>187.50250615299998</v>
          </cell>
          <cell r="AS42">
            <v>1.9140000000000001E-2</v>
          </cell>
          <cell r="AT42">
            <v>21.652902031000004</v>
          </cell>
          <cell r="AU42">
            <v>3.156086213</v>
          </cell>
          <cell r="AV42">
            <v>2.536832</v>
          </cell>
          <cell r="AW42">
            <v>0.27621600000000002</v>
          </cell>
          <cell r="AX42">
            <v>4.4122729999999999</v>
          </cell>
          <cell r="AY42">
            <v>2.1791169100000003</v>
          </cell>
          <cell r="AZ42">
            <v>64.085799193</v>
          </cell>
          <cell r="BA42">
            <v>11.465239515</v>
          </cell>
          <cell r="BB42">
            <v>95.38762516700001</v>
          </cell>
          <cell r="BC42">
            <v>16.204506946999999</v>
          </cell>
          <cell r="BD42">
            <v>118.34724226200001</v>
          </cell>
          <cell r="BE42">
            <v>2.5469993250000003</v>
          </cell>
          <cell r="BF42">
            <v>56.135795301999998</v>
          </cell>
          <cell r="BG42">
            <v>8.4271009960000001</v>
          </cell>
          <cell r="BH42">
            <v>51.813658340000003</v>
          </cell>
          <cell r="BI42">
            <v>117.208963301</v>
          </cell>
          <cell r="BJ42">
            <v>994.396860629</v>
          </cell>
          <cell r="BK42">
            <v>4.5845238440000005</v>
          </cell>
          <cell r="BL42">
            <v>55.888527957000001</v>
          </cell>
          <cell r="BM42">
            <v>1.1482600000000001</v>
          </cell>
          <cell r="BN42">
            <v>45.238371899999997</v>
          </cell>
          <cell r="BO42">
            <v>10.313635576999999</v>
          </cell>
          <cell r="BP42">
            <v>130.64129296999999</v>
          </cell>
          <cell r="BQ42">
            <v>3.487994171</v>
          </cell>
          <cell r="BR42">
            <v>319.85138645900003</v>
          </cell>
          <cell r="BS42">
            <v>3.6044296230000001</v>
          </cell>
          <cell r="BT42">
            <v>116.860754512</v>
          </cell>
          <cell r="BU42" t="str">
            <v>(-)</v>
          </cell>
          <cell r="BV42">
            <v>49.666627927</v>
          </cell>
          <cell r="BW42">
            <v>22.738445685999999</v>
          </cell>
          <cell r="BX42">
            <v>258.02680681300001</v>
          </cell>
          <cell r="BY42">
            <v>21.531178852</v>
          </cell>
          <cell r="BZ42">
            <v>521.16985734699995</v>
          </cell>
          <cell r="CA42">
            <v>96.387147335423194</v>
          </cell>
          <cell r="CB42">
            <v>40.744614940386136</v>
          </cell>
          <cell r="CD42">
            <v>103.30225840823695</v>
          </cell>
          <cell r="CE42">
            <v>95.122668745900413</v>
          </cell>
          <cell r="CG42">
            <v>84.534386132591877</v>
          </cell>
          <cell r="CH42">
            <v>43.906427911418895</v>
          </cell>
          <cell r="CJ42">
            <v>78.516664473041047</v>
          </cell>
          <cell r="CK42">
            <v>45.587916258725777</v>
          </cell>
          <cell r="CM42">
            <v>40.097514433740116</v>
          </cell>
          <cell r="CN42">
            <v>40.232707732267549</v>
          </cell>
          <cell r="CP42">
            <v>76.902029935610358</v>
          </cell>
          <cell r="CQ42">
            <v>50.34569567301304</v>
          </cell>
          <cell r="CS42">
            <v>68.455861481235374</v>
          </cell>
          <cell r="CT42">
            <v>66.378664222296024</v>
          </cell>
          <cell r="CV42">
            <v>39.779282984162307</v>
          </cell>
          <cell r="CW42">
            <v>31.139283339320372</v>
          </cell>
          <cell r="CY42">
            <v>24.827293493186051</v>
          </cell>
          <cell r="CZ42">
            <v>17.163056674661501</v>
          </cell>
          <cell r="DB42">
            <v>33.208522992687918</v>
          </cell>
          <cell r="DC42">
            <v>26.845154413949526</v>
          </cell>
          <cell r="DE42">
            <v>34.565359761726434</v>
          </cell>
          <cell r="DF42">
            <v>21.154033452295838</v>
          </cell>
          <cell r="DH42">
            <v>68.495035860815747</v>
          </cell>
          <cell r="DI42">
            <v>47.536531911247202</v>
          </cell>
          <cell r="DK42">
            <v>24.653301353237843</v>
          </cell>
          <cell r="DL42">
            <v>15.09335626377792</v>
          </cell>
          <cell r="DN42">
            <v>50.694312059814081</v>
          </cell>
          <cell r="DO42">
            <v>32.729101874139026</v>
          </cell>
          <cell r="DQ42" t="str">
            <v>(-)</v>
          </cell>
          <cell r="DR42">
            <v>17.567913606183566</v>
          </cell>
          <cell r="DT42">
            <v>18.012675197283933</v>
          </cell>
          <cell r="DU42">
            <v>15.392631288474698</v>
          </cell>
          <cell r="DW42">
            <v>28.487474645960919</v>
          </cell>
          <cell r="DX42">
            <v>19.102278980442858</v>
          </cell>
          <cell r="DZ42">
            <v>24.375983000000002</v>
          </cell>
          <cell r="EA42">
            <v>1232.0724742340001</v>
          </cell>
          <cell r="EB42">
            <v>1.8040290000000001</v>
          </cell>
          <cell r="EC42">
            <v>40.042570349000002</v>
          </cell>
          <cell r="ED42">
            <v>45.428810089000002</v>
          </cell>
          <cell r="EE42">
            <v>883.82056846099999</v>
          </cell>
          <cell r="EF42">
            <v>30.615401000000002</v>
          </cell>
          <cell r="EG42">
            <v>798.53295653400005</v>
          </cell>
          <cell r="EJ42">
            <v>54.285919054013121</v>
          </cell>
          <cell r="EK42">
            <v>22.922934369864862</v>
          </cell>
          <cell r="EM42">
            <v>34.425056359958738</v>
          </cell>
          <cell r="EN42">
            <v>20.685141194306102</v>
          </cell>
          <cell r="EP42">
            <v>15.844452760436466</v>
          </cell>
          <cell r="EQ42">
            <v>11.145518877157334</v>
          </cell>
          <cell r="ES42">
            <v>13.755964522561699</v>
          </cell>
          <cell r="ET42">
            <v>9.6088621827949545</v>
          </cell>
          <cell r="EV42">
            <v>13.074510216999998</v>
          </cell>
          <cell r="EW42">
            <v>507.94424415099996</v>
          </cell>
          <cell r="EX42">
            <v>29.704845916</v>
          </cell>
          <cell r="EY42">
            <v>868.51251485499995</v>
          </cell>
          <cell r="EZ42">
            <v>6.5354155700000005</v>
          </cell>
          <cell r="FA42">
            <v>254.451427693</v>
          </cell>
          <cell r="FB42">
            <v>12.358938533</v>
          </cell>
          <cell r="FC42">
            <v>514.45068662500012</v>
          </cell>
          <cell r="FD42">
            <v>2.0533072009999995</v>
          </cell>
          <cell r="FE42">
            <v>87.71304037500002</v>
          </cell>
          <cell r="FF42">
            <v>19.983999507</v>
          </cell>
          <cell r="FG42">
            <v>724.38424983499999</v>
          </cell>
          <cell r="FH42">
            <v>31.876182785999998</v>
          </cell>
          <cell r="FI42">
            <v>434.153571365</v>
          </cell>
          <cell r="FJ42">
            <v>10.831067005000001</v>
          </cell>
          <cell r="FK42">
            <v>202.75932575299998</v>
          </cell>
          <cell r="FL42">
            <v>13.261801645</v>
          </cell>
          <cell r="FM42">
            <v>428.32065584100002</v>
          </cell>
          <cell r="FN42">
            <v>23.799169900943145</v>
          </cell>
          <cell r="FO42">
            <v>18.78720171000921</v>
          </cell>
          <cell r="FQ42">
            <v>18.421245029123686</v>
          </cell>
          <cell r="FR42">
            <v>9.9288339593456314</v>
          </cell>
          <cell r="FT42">
            <v>72.602061256067913</v>
          </cell>
          <cell r="FU42">
            <v>46.969148967478105</v>
          </cell>
          <cell r="FW42">
            <v>50.29617405760424</v>
          </cell>
          <cell r="FX42">
            <v>33.475760702477999</v>
          </cell>
          <cell r="FZ42">
            <v>15.432992348912531</v>
          </cell>
          <cell r="GA42">
            <v>20.892532224003411</v>
          </cell>
          <cell r="GC42">
            <v>48.7680622282153</v>
          </cell>
          <cell r="GD42">
            <v>24.499989971092685</v>
          </cell>
          <cell r="GF42">
            <v>35.347211540268276</v>
          </cell>
          <cell r="GG42">
            <v>24.407878946042629</v>
          </cell>
          <cell r="GI42">
            <v>98.726049206451179</v>
          </cell>
          <cell r="GJ42">
            <v>65.527957057937769</v>
          </cell>
          <cell r="GL42">
            <v>22.786421030051532</v>
          </cell>
          <cell r="GM42">
            <v>11.697918403024598</v>
          </cell>
          <cell r="GP42">
            <v>455.71517073200005</v>
          </cell>
          <cell r="GQ42">
            <v>9603.6272262790008</v>
          </cell>
          <cell r="GR42">
            <v>201.36832150399999</v>
          </cell>
          <cell r="GS42">
            <v>6804.3262685999998</v>
          </cell>
        </row>
        <row r="43">
          <cell r="A43">
            <v>45108</v>
          </cell>
          <cell r="B43" t="str">
            <v>-</v>
          </cell>
          <cell r="C43" t="str">
            <v>-</v>
          </cell>
          <cell r="D43" t="str">
            <v>-</v>
          </cell>
          <cell r="E43" t="str">
            <v>-</v>
          </cell>
          <cell r="F43" t="str">
            <v>-</v>
          </cell>
          <cell r="G43" t="str">
            <v>-</v>
          </cell>
          <cell r="H43" t="str">
            <v>-</v>
          </cell>
          <cell r="I43" t="str">
            <v>-</v>
          </cell>
          <cell r="J43" t="str">
            <v>-</v>
          </cell>
          <cell r="L43" t="str">
            <v>-</v>
          </cell>
          <cell r="AH43">
            <v>5.6337670969999998</v>
          </cell>
          <cell r="AI43">
            <v>190.42767666100002</v>
          </cell>
          <cell r="AJ43">
            <v>64.554777400999996</v>
          </cell>
          <cell r="AK43">
            <v>80.37697335099999</v>
          </cell>
          <cell r="AL43">
            <v>9.5873053880000008</v>
          </cell>
          <cell r="AM43">
            <v>130.353334805</v>
          </cell>
          <cell r="AN43">
            <v>1711.2890299740002</v>
          </cell>
          <cell r="AO43">
            <v>2110.5352006350004</v>
          </cell>
          <cell r="AP43">
            <v>4177.4704967289999</v>
          </cell>
          <cell r="AQ43">
            <v>178.35529111399998</v>
          </cell>
          <cell r="AS43">
            <v>1.2522E-2</v>
          </cell>
          <cell r="AT43">
            <v>15.472173300000001</v>
          </cell>
          <cell r="AU43">
            <v>1.416066523</v>
          </cell>
          <cell r="AV43">
            <v>4.0379553980000003</v>
          </cell>
          <cell r="AW43">
            <v>0.258525</v>
          </cell>
          <cell r="AX43">
            <v>3.0276641629999999</v>
          </cell>
          <cell r="AY43">
            <v>8.027032621</v>
          </cell>
          <cell r="AZ43">
            <v>48.383669744000002</v>
          </cell>
          <cell r="BA43">
            <v>4.8086720200000004</v>
          </cell>
          <cell r="BB43">
            <v>95.455280303999999</v>
          </cell>
          <cell r="BC43">
            <v>12.705676279</v>
          </cell>
          <cell r="BD43">
            <v>98.395266285000005</v>
          </cell>
          <cell r="BE43">
            <v>5.3803379000000007</v>
          </cell>
          <cell r="BF43">
            <v>72.025766950999994</v>
          </cell>
          <cell r="BG43">
            <v>6.24993</v>
          </cell>
          <cell r="BH43">
            <v>42.114752983000002</v>
          </cell>
          <cell r="BI43">
            <v>114.09522444400001</v>
          </cell>
          <cell r="BJ43">
            <v>848.16306222600008</v>
          </cell>
          <cell r="BK43">
            <v>6.7538060610000006</v>
          </cell>
          <cell r="BL43">
            <v>39.924734600000001</v>
          </cell>
          <cell r="BM43">
            <v>1.57012</v>
          </cell>
          <cell r="BN43">
            <v>51.489942800000001</v>
          </cell>
          <cell r="BO43">
            <v>9.0685952300000015</v>
          </cell>
          <cell r="BP43">
            <v>139.904289154</v>
          </cell>
          <cell r="BQ43">
            <v>4.5988846500000005</v>
          </cell>
          <cell r="BR43">
            <v>310.65578721699995</v>
          </cell>
          <cell r="BS43">
            <v>4.4195144609999995</v>
          </cell>
          <cell r="BT43">
            <v>101.613489747</v>
          </cell>
          <cell r="BU43" t="str">
            <v>(-)</v>
          </cell>
          <cell r="BV43">
            <v>52.102365337000002</v>
          </cell>
          <cell r="BW43">
            <v>6.3015063840000005</v>
          </cell>
          <cell r="BX43">
            <v>324.56995280700005</v>
          </cell>
          <cell r="BY43">
            <v>17.117647439000002</v>
          </cell>
          <cell r="BZ43">
            <v>508.79731683899996</v>
          </cell>
          <cell r="CA43">
            <v>95.723526593195984</v>
          </cell>
          <cell r="CB43">
            <v>53.71199726673175</v>
          </cell>
          <cell r="CD43">
            <v>150.99700002582435</v>
          </cell>
          <cell r="CE43">
            <v>77.138124976386862</v>
          </cell>
          <cell r="CG43">
            <v>83.613190213712414</v>
          </cell>
          <cell r="CH43">
            <v>67.213564784331737</v>
          </cell>
          <cell r="CJ43">
            <v>56.111612292524654</v>
          </cell>
          <cell r="CK43">
            <v>43.700896088999237</v>
          </cell>
          <cell r="CM43">
            <v>49.096047847322303</v>
          </cell>
          <cell r="CN43">
            <v>40.124570450268756</v>
          </cell>
          <cell r="CP43">
            <v>64.32174058029139</v>
          </cell>
          <cell r="CQ43">
            <v>55.984434467552894</v>
          </cell>
          <cell r="CS43">
            <v>68.51457619641323</v>
          </cell>
          <cell r="CT43">
            <v>53.999794584735071</v>
          </cell>
          <cell r="CV43">
            <v>41.843678249196387</v>
          </cell>
          <cell r="CW43">
            <v>33.664572705253612</v>
          </cell>
          <cell r="CY43">
            <v>24.309934607494075</v>
          </cell>
          <cell r="CZ43">
            <v>16.98944457436934</v>
          </cell>
          <cell r="DB43">
            <v>32.134659794016251</v>
          </cell>
          <cell r="DC43">
            <v>25.840252145220269</v>
          </cell>
          <cell r="DE43">
            <v>31.69027208111482</v>
          </cell>
          <cell r="DF43">
            <v>18.75707004475445</v>
          </cell>
          <cell r="DH43">
            <v>60.089717939809283</v>
          </cell>
          <cell r="DI43">
            <v>49.185162754592071</v>
          </cell>
          <cell r="DK43">
            <v>30.326025202001965</v>
          </cell>
          <cell r="DL43">
            <v>15.438060677134404</v>
          </cell>
          <cell r="DN43">
            <v>44.723062335964606</v>
          </cell>
          <cell r="DO43">
            <v>33.378813032136179</v>
          </cell>
          <cell r="DQ43" t="str">
            <v>(-)</v>
          </cell>
          <cell r="DR43">
            <v>17.905921406421847</v>
          </cell>
          <cell r="DT43">
            <v>26.256071615684963</v>
          </cell>
          <cell r="DU43">
            <v>15.232421900941819</v>
          </cell>
          <cell r="DW43">
            <v>25.016773087015792</v>
          </cell>
          <cell r="DX43">
            <v>20.465555728020778</v>
          </cell>
          <cell r="DZ43">
            <v>21.533619999999999</v>
          </cell>
          <cell r="EA43">
            <v>1225.7037301769999</v>
          </cell>
          <cell r="EB43">
            <v>1.7872729999999999</v>
          </cell>
          <cell r="EC43">
            <v>51.260849870999998</v>
          </cell>
          <cell r="ED43">
            <v>34.932693351000005</v>
          </cell>
          <cell r="EE43">
            <v>948.66275274100008</v>
          </cell>
          <cell r="EF43">
            <v>7.2051980000000002</v>
          </cell>
          <cell r="EG43">
            <v>641.22196631700001</v>
          </cell>
          <cell r="EJ43">
            <v>54.103025873030177</v>
          </cell>
          <cell r="EK43">
            <v>21.809372821874941</v>
          </cell>
          <cell r="EM43">
            <v>34.825597432513106</v>
          </cell>
          <cell r="EN43">
            <v>19.700501698106152</v>
          </cell>
          <cell r="EP43">
            <v>16.700684837297246</v>
          </cell>
          <cell r="EQ43">
            <v>10.58669154951523</v>
          </cell>
          <cell r="ES43">
            <v>21.469837470115323</v>
          </cell>
          <cell r="ET43">
            <v>10.035782313016796</v>
          </cell>
          <cell r="EV43">
            <v>5.9067970190000008</v>
          </cell>
          <cell r="EW43">
            <v>492.22100239600002</v>
          </cell>
          <cell r="EX43">
            <v>34.324658702000001</v>
          </cell>
          <cell r="EY43">
            <v>959.27203681600008</v>
          </cell>
          <cell r="EZ43">
            <v>5.301954651</v>
          </cell>
          <cell r="FA43">
            <v>263.61404108200003</v>
          </cell>
          <cell r="FB43">
            <v>12.517578863999999</v>
          </cell>
          <cell r="FC43">
            <v>509.64222415800003</v>
          </cell>
          <cell r="FD43">
            <v>0.67241862000000008</v>
          </cell>
          <cell r="FE43">
            <v>84.154121551999992</v>
          </cell>
          <cell r="FF43">
            <v>15.124553905000001</v>
          </cell>
          <cell r="FG43">
            <v>683.23292352399994</v>
          </cell>
          <cell r="FH43">
            <v>22.616381042999997</v>
          </cell>
          <cell r="FI43">
            <v>374.563822383</v>
          </cell>
          <cell r="FJ43">
            <v>12.964797714000001</v>
          </cell>
          <cell r="FK43">
            <v>193.75134492499998</v>
          </cell>
          <cell r="FL43">
            <v>13.062383120000002</v>
          </cell>
          <cell r="FM43">
            <v>325.23699222100004</v>
          </cell>
          <cell r="FN43">
            <v>25.089941222170175</v>
          </cell>
          <cell r="FO43">
            <v>18.552686151831722</v>
          </cell>
          <cell r="FQ43">
            <v>19.13845344477447</v>
          </cell>
          <cell r="FR43">
            <v>9.8414321454903657</v>
          </cell>
          <cell r="FT43">
            <v>63.724875275060135</v>
          </cell>
          <cell r="FU43">
            <v>48.371995820004507</v>
          </cell>
          <cell r="FW43">
            <v>50.1369437358154</v>
          </cell>
          <cell r="FX43">
            <v>32.429346464285821</v>
          </cell>
          <cell r="FZ43">
            <v>12.999999998512832</v>
          </cell>
          <cell r="GA43">
            <v>19.358159212159038</v>
          </cell>
          <cell r="GC43">
            <v>51.881901490502166</v>
          </cell>
          <cell r="GD43">
            <v>24.399830248905452</v>
          </cell>
          <cell r="GF43">
            <v>37.267472808248975</v>
          </cell>
          <cell r="GG43">
            <v>25.065554239111464</v>
          </cell>
          <cell r="GI43">
            <v>92.780250584941754</v>
          </cell>
          <cell r="GJ43">
            <v>64.73381237126398</v>
          </cell>
          <cell r="GL43">
            <v>25.144658976516073</v>
          </cell>
          <cell r="GM43">
            <v>13.166349358381829</v>
          </cell>
          <cell r="GP43">
            <v>381.24474828799998</v>
          </cell>
          <cell r="GQ43">
            <v>8955.7285753680007</v>
          </cell>
          <cell r="GR43">
            <v>185.24120536999999</v>
          </cell>
          <cell r="GS43">
            <v>6577.3633200220002</v>
          </cell>
        </row>
        <row r="44">
          <cell r="A44">
            <v>45078</v>
          </cell>
          <cell r="B44" t="str">
            <v>-</v>
          </cell>
          <cell r="C44" t="str">
            <v>-</v>
          </cell>
          <cell r="D44" t="str">
            <v>-</v>
          </cell>
          <cell r="E44" t="str">
            <v>-</v>
          </cell>
          <cell r="F44" t="str">
            <v>-</v>
          </cell>
          <cell r="G44" t="str">
            <v>-</v>
          </cell>
          <cell r="H44" t="str">
            <v>-</v>
          </cell>
          <cell r="I44" t="str">
            <v>-</v>
          </cell>
          <cell r="J44" t="str">
            <v>-</v>
          </cell>
          <cell r="L44" t="str">
            <v>-</v>
          </cell>
          <cell r="AH44">
            <v>12.455286854000001</v>
          </cell>
          <cell r="AI44">
            <v>231.514762711</v>
          </cell>
          <cell r="AJ44">
            <v>90.314208371000007</v>
          </cell>
          <cell r="AK44">
            <v>139.85978758900001</v>
          </cell>
          <cell r="AL44">
            <v>13.728551012</v>
          </cell>
          <cell r="AM44">
            <v>208.89793108800001</v>
          </cell>
          <cell r="AN44">
            <v>2328.0757204610004</v>
          </cell>
          <cell r="AO44">
            <v>2894.1895245659998</v>
          </cell>
          <cell r="AP44">
            <v>5656.2135046330004</v>
          </cell>
          <cell r="AQ44">
            <v>247.13846344200002</v>
          </cell>
          <cell r="AS44">
            <v>1.469015279</v>
          </cell>
          <cell r="AT44">
            <v>34.257564772000002</v>
          </cell>
          <cell r="AU44">
            <v>3.619189762</v>
          </cell>
          <cell r="AV44">
            <v>3.6093320130000004</v>
          </cell>
          <cell r="AW44">
            <v>0.42832300000000001</v>
          </cell>
          <cell r="AX44">
            <v>6.9437109780000004</v>
          </cell>
          <cell r="AY44">
            <v>1.7931979260000002</v>
          </cell>
          <cell r="AZ44">
            <v>65.094839902000004</v>
          </cell>
          <cell r="BA44">
            <v>6.5662313450000003</v>
          </cell>
          <cell r="BB44">
            <v>107.73804557000001</v>
          </cell>
          <cell r="BC44">
            <v>16.114902455999999</v>
          </cell>
          <cell r="BD44">
            <v>104.782940928</v>
          </cell>
          <cell r="BE44">
            <v>8.4839548499999999</v>
          </cell>
          <cell r="BF44">
            <v>54.210880732999996</v>
          </cell>
          <cell r="BG44">
            <v>11.00795241</v>
          </cell>
          <cell r="BH44">
            <v>64.141608285000004</v>
          </cell>
          <cell r="BI44">
            <v>136.83588986000001</v>
          </cell>
          <cell r="BJ44">
            <v>1227.7723524270002</v>
          </cell>
          <cell r="BK44">
            <v>4.2581229609999998</v>
          </cell>
          <cell r="BL44">
            <v>69.463083312000009</v>
          </cell>
          <cell r="BM44">
            <v>1.5164690000000001</v>
          </cell>
          <cell r="BN44">
            <v>58.446092400000005</v>
          </cell>
          <cell r="BO44">
            <v>13.423480475</v>
          </cell>
          <cell r="BP44">
            <v>217.35494789099999</v>
          </cell>
          <cell r="BQ44">
            <v>3.3851192139999999</v>
          </cell>
          <cell r="BR44">
            <v>379.09915402800004</v>
          </cell>
          <cell r="BS44">
            <v>3.962282944</v>
          </cell>
          <cell r="BT44">
            <v>143.54632767000001</v>
          </cell>
          <cell r="BU44" t="str">
            <v>(-)</v>
          </cell>
          <cell r="BV44">
            <v>60.206912977000002</v>
          </cell>
          <cell r="BW44">
            <v>12.833231451</v>
          </cell>
          <cell r="BX44">
            <v>425.17562770399996</v>
          </cell>
          <cell r="BY44">
            <v>22.885984935</v>
          </cell>
          <cell r="BZ44">
            <v>692.27873686500004</v>
          </cell>
          <cell r="CA44">
            <v>65.071953387082502</v>
          </cell>
          <cell r="CB44">
            <v>37.931904908083062</v>
          </cell>
          <cell r="CD44">
            <v>49.361651993974668</v>
          </cell>
          <cell r="CE44">
            <v>86.537595259735383</v>
          </cell>
          <cell r="CG44">
            <v>83.176668075260977</v>
          </cell>
          <cell r="CH44">
            <v>37.644883492585947</v>
          </cell>
          <cell r="CJ44">
            <v>67.197991796584304</v>
          </cell>
          <cell r="CK44">
            <v>46.102238713176334</v>
          </cell>
          <cell r="CM44">
            <v>51.200426627216252</v>
          </cell>
          <cell r="CN44">
            <v>41.587788496681561</v>
          </cell>
          <cell r="CP44">
            <v>66.920570229109686</v>
          </cell>
          <cell r="CQ44">
            <v>53.87285040789078</v>
          </cell>
          <cell r="CS44">
            <v>70.18227683283817</v>
          </cell>
          <cell r="CT44">
            <v>67.028978692999615</v>
          </cell>
          <cell r="CV44">
            <v>41.037850075607295</v>
          </cell>
          <cell r="CW44">
            <v>31.888496070332046</v>
          </cell>
          <cell r="CY44">
            <v>25.158073772919739</v>
          </cell>
          <cell r="CZ44">
            <v>16.922477943897452</v>
          </cell>
          <cell r="DB44">
            <v>30.181645893762155</v>
          </cell>
          <cell r="DC44">
            <v>22.414832833932408</v>
          </cell>
          <cell r="DE44">
            <v>31.972041630920248</v>
          </cell>
          <cell r="DF44">
            <v>19.646830315725264</v>
          </cell>
          <cell r="DH44">
            <v>57.836856341685859</v>
          </cell>
          <cell r="DI44">
            <v>47.743938023541524</v>
          </cell>
          <cell r="DK44">
            <v>25.812748144178066</v>
          </cell>
          <cell r="DL44">
            <v>15.487524188445825</v>
          </cell>
          <cell r="DN44">
            <v>55.993968124604486</v>
          </cell>
          <cell r="DO44">
            <v>31.661872507601991</v>
          </cell>
          <cell r="DQ44" t="str">
            <v>(-)</v>
          </cell>
          <cell r="DR44">
            <v>17.415804021484433</v>
          </cell>
          <cell r="DT44">
            <v>26.188693631860843</v>
          </cell>
          <cell r="DU44">
            <v>15.509068664725262</v>
          </cell>
          <cell r="DW44">
            <v>29.644679242554083</v>
          </cell>
          <cell r="DX44">
            <v>19.445920986790615</v>
          </cell>
          <cell r="DZ44">
            <v>26.302307999999996</v>
          </cell>
          <cell r="EA44">
            <v>1512.7786591170002</v>
          </cell>
          <cell r="EB44">
            <v>2.4681950000000001</v>
          </cell>
          <cell r="EC44">
            <v>74.238058615</v>
          </cell>
          <cell r="ED44">
            <v>77.334666589000008</v>
          </cell>
          <cell r="EE44">
            <v>1150.2626034550001</v>
          </cell>
          <cell r="EF44">
            <v>12.527592</v>
          </cell>
          <cell r="EG44">
            <v>1040.9259169459999</v>
          </cell>
          <cell r="EJ44">
            <v>55.787733912932666</v>
          </cell>
          <cell r="EK44">
            <v>23.189730608978532</v>
          </cell>
          <cell r="EM44">
            <v>35.311675131016798</v>
          </cell>
          <cell r="EN44">
            <v>19.106231272357199</v>
          </cell>
          <cell r="EP44">
            <v>18.077180454061065</v>
          </cell>
          <cell r="EQ44">
            <v>11.924785496739498</v>
          </cell>
          <cell r="ES44">
            <v>20.570012177918947</v>
          </cell>
          <cell r="ET44">
            <v>9.9928633821542316</v>
          </cell>
          <cell r="EV44">
            <v>5.0929171499999999</v>
          </cell>
          <cell r="EW44">
            <v>631.13205518699999</v>
          </cell>
          <cell r="EX44">
            <v>45.801606874000001</v>
          </cell>
          <cell r="EY44">
            <v>1260.6518503360001</v>
          </cell>
          <cell r="EZ44">
            <v>4.9281266620000004</v>
          </cell>
          <cell r="FA44">
            <v>324.03820463300002</v>
          </cell>
          <cell r="FB44">
            <v>13.662888565000001</v>
          </cell>
          <cell r="FC44">
            <v>668.35178102700002</v>
          </cell>
          <cell r="FD44">
            <v>1.182619753</v>
          </cell>
          <cell r="FE44">
            <v>94.812855783000003</v>
          </cell>
          <cell r="FF44">
            <v>23.059704864</v>
          </cell>
          <cell r="FG44">
            <v>928.09272475400007</v>
          </cell>
          <cell r="FH44">
            <v>31.965929123000002</v>
          </cell>
          <cell r="FI44">
            <v>505.66760666499999</v>
          </cell>
          <cell r="FJ44">
            <v>19.081366591999998</v>
          </cell>
          <cell r="FK44">
            <v>246.292748106</v>
          </cell>
          <cell r="FL44">
            <v>17.935884962999999</v>
          </cell>
          <cell r="FM44">
            <v>513.93706841100004</v>
          </cell>
          <cell r="FN44">
            <v>29.124312929771495</v>
          </cell>
          <cell r="FO44">
            <v>18.632661159328524</v>
          </cell>
          <cell r="FQ44">
            <v>18.664416024370421</v>
          </cell>
          <cell r="FR44">
            <v>10.240207123312665</v>
          </cell>
          <cell r="FT44">
            <v>78.716684192034663</v>
          </cell>
          <cell r="FU44">
            <v>48.118731332376605</v>
          </cell>
          <cell r="FW44">
            <v>52.807733243779111</v>
          </cell>
          <cell r="FX44">
            <v>32.467995946060576</v>
          </cell>
          <cell r="FZ44">
            <v>19.09842169954014</v>
          </cell>
          <cell r="GA44">
            <v>19.891458201938843</v>
          </cell>
          <cell r="GC44">
            <v>50.030523644129495</v>
          </cell>
          <cell r="GD44">
            <v>24.481363290037006</v>
          </cell>
          <cell r="GF44">
            <v>35.518704995753424</v>
          </cell>
          <cell r="GG44">
            <v>23.526188619373585</v>
          </cell>
          <cell r="GI44">
            <v>88.600195412827588</v>
          </cell>
          <cell r="GJ44">
            <v>63.697599127153573</v>
          </cell>
          <cell r="GL44">
            <v>24.174030876170267</v>
          </cell>
          <cell r="GM44">
            <v>12.487586528196486</v>
          </cell>
          <cell r="GP44">
            <v>551.45092845699992</v>
          </cell>
          <cell r="GQ44">
            <v>12404.943971723</v>
          </cell>
          <cell r="GR44">
            <v>249.01497295000004</v>
          </cell>
          <cell r="GS44">
            <v>8943.7969146759988</v>
          </cell>
        </row>
        <row r="45">
          <cell r="A45">
            <v>45047</v>
          </cell>
          <cell r="B45" t="str">
            <v>-</v>
          </cell>
          <cell r="C45" t="str">
            <v>-</v>
          </cell>
          <cell r="D45" t="str">
            <v>-</v>
          </cell>
          <cell r="E45" t="str">
            <v>-</v>
          </cell>
          <cell r="F45" t="str">
            <v>-</v>
          </cell>
          <cell r="G45" t="str">
            <v>-</v>
          </cell>
          <cell r="H45" t="str">
            <v>-</v>
          </cell>
          <cell r="I45" t="str">
            <v>-</v>
          </cell>
          <cell r="J45" t="str">
            <v>-</v>
          </cell>
          <cell r="L45" t="str">
            <v>-</v>
          </cell>
          <cell r="AH45">
            <v>8.0619959609999992</v>
          </cell>
          <cell r="AI45">
            <v>255.38411381200001</v>
          </cell>
          <cell r="AJ45">
            <v>85.89919655700001</v>
          </cell>
          <cell r="AK45">
            <v>121.04993303099999</v>
          </cell>
          <cell r="AL45">
            <v>20.998524485000001</v>
          </cell>
          <cell r="AM45">
            <v>215.356867948</v>
          </cell>
          <cell r="AN45">
            <v>1787.356657674</v>
          </cell>
          <cell r="AO45">
            <v>2385.8052300310001</v>
          </cell>
          <cell r="AP45">
            <v>4715.1615925880005</v>
          </cell>
          <cell r="AQ45">
            <v>207.130978492</v>
          </cell>
          <cell r="AS45">
            <v>3.2202000000000001E-2</v>
          </cell>
          <cell r="AT45">
            <v>26.447164827000002</v>
          </cell>
          <cell r="AU45">
            <v>3.1160878649999999</v>
          </cell>
          <cell r="AV45">
            <v>7.0036086960000006</v>
          </cell>
          <cell r="AW45">
            <v>0.29659199999999997</v>
          </cell>
          <cell r="AX45">
            <v>3.444105</v>
          </cell>
          <cell r="AY45">
            <v>1.0759456459999999</v>
          </cell>
          <cell r="AZ45">
            <v>44.357671185999997</v>
          </cell>
          <cell r="BA45">
            <v>9.9163155819999993</v>
          </cell>
          <cell r="BB45">
            <v>86.783673039000007</v>
          </cell>
          <cell r="BC45">
            <v>9.0746845759999992</v>
          </cell>
          <cell r="BD45">
            <v>92.682783416999996</v>
          </cell>
          <cell r="BE45">
            <v>12.811700968</v>
          </cell>
          <cell r="BF45">
            <v>89.927629006999993</v>
          </cell>
          <cell r="BG45">
            <v>10.905315818</v>
          </cell>
          <cell r="BH45">
            <v>59.167655617000001</v>
          </cell>
          <cell r="BI45">
            <v>164.06831103100001</v>
          </cell>
          <cell r="BJ45">
            <v>860.28102439600002</v>
          </cell>
          <cell r="BK45">
            <v>3.9340900000000003</v>
          </cell>
          <cell r="BL45">
            <v>64.327511921999999</v>
          </cell>
          <cell r="BM45">
            <v>1.3052439999999998</v>
          </cell>
          <cell r="BN45">
            <v>41.385478200000001</v>
          </cell>
          <cell r="BO45">
            <v>12.039250874</v>
          </cell>
          <cell r="BP45">
            <v>156.720817735</v>
          </cell>
          <cell r="BQ45">
            <v>13.274454062</v>
          </cell>
          <cell r="BR45">
            <v>327.20378494099998</v>
          </cell>
          <cell r="BS45">
            <v>7.4265185270000007</v>
          </cell>
          <cell r="BT45">
            <v>127.402558425</v>
          </cell>
          <cell r="BU45" t="str">
            <v>(-)</v>
          </cell>
          <cell r="BV45">
            <v>85.259710503999997</v>
          </cell>
          <cell r="BW45">
            <v>13.256349874</v>
          </cell>
          <cell r="BX45">
            <v>287.07943067299999</v>
          </cell>
          <cell r="BY45">
            <v>19.014138696000003</v>
          </cell>
          <cell r="BZ45">
            <v>539.51258461100008</v>
          </cell>
          <cell r="CA45">
            <v>86.746164834482343</v>
          </cell>
          <cell r="CB45">
            <v>46.771088744423018</v>
          </cell>
          <cell r="CD45">
            <v>61.322555104523666</v>
          </cell>
          <cell r="CE45">
            <v>75.182212637426318</v>
          </cell>
          <cell r="CG45">
            <v>83.747201542860225</v>
          </cell>
          <cell r="CH45">
            <v>45.037468369866772</v>
          </cell>
          <cell r="CJ45">
            <v>72.813514063887951</v>
          </cell>
          <cell r="CK45">
            <v>45.414219437421664</v>
          </cell>
          <cell r="CM45">
            <v>38.226572794040393</v>
          </cell>
          <cell r="CN45">
            <v>41.484345109858516</v>
          </cell>
          <cell r="CP45">
            <v>76.545185501442603</v>
          </cell>
          <cell r="CQ45">
            <v>50.374839135329935</v>
          </cell>
          <cell r="CS45">
            <v>54.288698774365592</v>
          </cell>
          <cell r="CT45">
            <v>59.926426859286096</v>
          </cell>
          <cell r="CV45">
            <v>40.856338873798215</v>
          </cell>
          <cell r="CW45">
            <v>31.582433339324311</v>
          </cell>
          <cell r="CY45">
            <v>22.990011376568077</v>
          </cell>
          <cell r="CZ45">
            <v>18.123685640349567</v>
          </cell>
          <cell r="DB45">
            <v>33.872369467907447</v>
          </cell>
          <cell r="DC45">
            <v>25.213810302109572</v>
          </cell>
          <cell r="DE45">
            <v>34.461395723711433</v>
          </cell>
          <cell r="DF45">
            <v>22.201255391075801</v>
          </cell>
          <cell r="DH45">
            <v>58.756731439717328</v>
          </cell>
          <cell r="DI45">
            <v>44.329950837038368</v>
          </cell>
          <cell r="DK45">
            <v>15.764496509430911</v>
          </cell>
          <cell r="DL45">
            <v>14.88809026412209</v>
          </cell>
          <cell r="DN45">
            <v>43.912092878160003</v>
          </cell>
          <cell r="DO45">
            <v>30.544043720376333</v>
          </cell>
          <cell r="DQ45" t="str">
            <v>(-)</v>
          </cell>
          <cell r="DR45">
            <v>16.210181061067047</v>
          </cell>
          <cell r="DT45">
            <v>25.054990259078011</v>
          </cell>
          <cell r="DU45">
            <v>14.970797805714096</v>
          </cell>
          <cell r="DW45">
            <v>27.520294439583591</v>
          </cell>
          <cell r="DX45">
            <v>18.454797222427938</v>
          </cell>
          <cell r="DZ45">
            <v>26.563186000000002</v>
          </cell>
          <cell r="EA45">
            <v>1471.7446266459999</v>
          </cell>
          <cell r="EB45">
            <v>1.7650170000000001</v>
          </cell>
          <cell r="EC45">
            <v>50.264330413000003</v>
          </cell>
          <cell r="ED45">
            <v>49.481003436999998</v>
          </cell>
          <cell r="EE45">
            <v>878.22138894400007</v>
          </cell>
          <cell r="EF45">
            <v>23.367554999999999</v>
          </cell>
          <cell r="EG45">
            <v>891.02632413300012</v>
          </cell>
          <cell r="EJ45">
            <v>56.479359064835059</v>
          </cell>
          <cell r="EK45">
            <v>21.567319863934408</v>
          </cell>
          <cell r="EM45">
            <v>32.093600231612498</v>
          </cell>
          <cell r="EN45">
            <v>19.513167884542806</v>
          </cell>
          <cell r="EP45">
            <v>18.650557842303765</v>
          </cell>
          <cell r="EQ45">
            <v>11.947318536558724</v>
          </cell>
          <cell r="ES45">
            <v>19.757966548062047</v>
          </cell>
          <cell r="ET45">
            <v>9.1967019340966605</v>
          </cell>
          <cell r="EV45">
            <v>10.453098966000001</v>
          </cell>
          <cell r="EW45">
            <v>524.30255616299996</v>
          </cell>
          <cell r="EX45">
            <v>24.547661789000003</v>
          </cell>
          <cell r="EY45">
            <v>853.65776018400004</v>
          </cell>
          <cell r="EZ45">
            <v>3.8231236009999998</v>
          </cell>
          <cell r="FA45">
            <v>246.968955026</v>
          </cell>
          <cell r="FB45">
            <v>12.658072680000002</v>
          </cell>
          <cell r="FC45">
            <v>542.87388087400006</v>
          </cell>
          <cell r="FD45">
            <v>1.199528583</v>
          </cell>
          <cell r="FE45">
            <v>92.476696031000003</v>
          </cell>
          <cell r="FF45">
            <v>28.276464154000003</v>
          </cell>
          <cell r="FG45">
            <v>788.53655222600003</v>
          </cell>
          <cell r="FH45">
            <v>41.214202558000004</v>
          </cell>
          <cell r="FI45">
            <v>430.15435437200006</v>
          </cell>
          <cell r="FJ45">
            <v>14.686913294000002</v>
          </cell>
          <cell r="FK45">
            <v>219.65748932100001</v>
          </cell>
          <cell r="FL45">
            <v>15.490218609999999</v>
          </cell>
          <cell r="FM45">
            <v>472.34793338499998</v>
          </cell>
          <cell r="FN45">
            <v>25.701044900257383</v>
          </cell>
          <cell r="FO45">
            <v>18.390285689092437</v>
          </cell>
          <cell r="FQ45">
            <v>20.002797869898579</v>
          </cell>
          <cell r="FR45">
            <v>9.8793081923793533</v>
          </cell>
          <cell r="FT45">
            <v>74.903685156319909</v>
          </cell>
          <cell r="FU45">
            <v>46.836083853742913</v>
          </cell>
          <cell r="FW45">
            <v>50.587944722087023</v>
          </cell>
          <cell r="FX45">
            <v>32.640823132499797</v>
          </cell>
          <cell r="FZ45">
            <v>16.25583510334743</v>
          </cell>
          <cell r="GA45">
            <v>20.045331259581275</v>
          </cell>
          <cell r="GC45">
            <v>47.403486442783759</v>
          </cell>
          <cell r="GD45">
            <v>24.369417802763458</v>
          </cell>
          <cell r="GF45">
            <v>33.488825886553258</v>
          </cell>
          <cell r="GG45">
            <v>24.323472325166023</v>
          </cell>
          <cell r="GI45">
            <v>90.531561918813068</v>
          </cell>
          <cell r="GJ45">
            <v>62.377361108297421</v>
          </cell>
          <cell r="GL45">
            <v>24.04723810782939</v>
          </cell>
          <cell r="GM45">
            <v>11.947488527583367</v>
          </cell>
          <cell r="GP45">
            <v>548.74014203600007</v>
          </cell>
          <cell r="GQ45">
            <v>10236.087900405</v>
          </cell>
          <cell r="GR45">
            <v>239.69769467199998</v>
          </cell>
          <cell r="GS45">
            <v>7044.945740917</v>
          </cell>
        </row>
        <row r="46">
          <cell r="A46">
            <v>45017</v>
          </cell>
          <cell r="B46" t="str">
            <v>-</v>
          </cell>
          <cell r="C46" t="str">
            <v>-</v>
          </cell>
          <cell r="D46" t="str">
            <v>-</v>
          </cell>
          <cell r="E46" t="str">
            <v>-</v>
          </cell>
          <cell r="F46" t="str">
            <v>-</v>
          </cell>
          <cell r="G46" t="str">
            <v>-</v>
          </cell>
          <cell r="H46" t="str">
            <v>-</v>
          </cell>
          <cell r="I46" t="str">
            <v>-</v>
          </cell>
          <cell r="J46" t="str">
            <v>-</v>
          </cell>
          <cell r="L46" t="str">
            <v>-</v>
          </cell>
          <cell r="AH46">
            <v>12.245512982000001</v>
          </cell>
          <cell r="AI46">
            <v>214.09810721600002</v>
          </cell>
          <cell r="AJ46">
            <v>65.342177122999999</v>
          </cell>
          <cell r="AK46">
            <v>111.25666214600001</v>
          </cell>
          <cell r="AL46">
            <v>13.875658746999999</v>
          </cell>
          <cell r="AM46">
            <v>233.13350889500001</v>
          </cell>
          <cell r="AN46">
            <v>2026.790576314</v>
          </cell>
          <cell r="AO46">
            <v>2055.8203089099998</v>
          </cell>
          <cell r="AP46">
            <v>4342.3518041470006</v>
          </cell>
          <cell r="AQ46">
            <v>307.20184032199995</v>
          </cell>
          <cell r="AS46">
            <v>1.1242286699999999</v>
          </cell>
          <cell r="AT46">
            <v>39.607438070999997</v>
          </cell>
          <cell r="AU46">
            <v>0</v>
          </cell>
          <cell r="AV46">
            <v>5.2652470000000005</v>
          </cell>
          <cell r="AW46">
            <v>0.32320299999999996</v>
          </cell>
          <cell r="AX46">
            <v>4.2012801710000005</v>
          </cell>
          <cell r="AY46">
            <v>0.58472900000000005</v>
          </cell>
          <cell r="AZ46">
            <v>51.499112031999999</v>
          </cell>
          <cell r="BA46">
            <v>6.882359235</v>
          </cell>
          <cell r="BB46">
            <v>106.969730513</v>
          </cell>
          <cell r="BC46">
            <v>7.6443827789999999</v>
          </cell>
          <cell r="BD46">
            <v>79.447631231000003</v>
          </cell>
          <cell r="BE46">
            <v>5.7342940489999998</v>
          </cell>
          <cell r="BF46">
            <v>91.434889060999993</v>
          </cell>
          <cell r="BG46">
            <v>11.919969247999999</v>
          </cell>
          <cell r="BH46">
            <v>65.231192922000005</v>
          </cell>
          <cell r="BI46">
            <v>129.203800683</v>
          </cell>
          <cell r="BJ46">
            <v>1080.475585058</v>
          </cell>
          <cell r="BK46">
            <v>10.281152115000001</v>
          </cell>
          <cell r="BL46">
            <v>88.64001747799999</v>
          </cell>
          <cell r="BM46">
            <v>2.1362480000000001</v>
          </cell>
          <cell r="BN46">
            <v>43.117869599999999</v>
          </cell>
          <cell r="BO46">
            <v>13.205793659000001</v>
          </cell>
          <cell r="BP46">
            <v>111.705349009</v>
          </cell>
          <cell r="BQ46">
            <v>10.368042242</v>
          </cell>
          <cell r="BR46">
            <v>289.29368103299998</v>
          </cell>
          <cell r="BS46">
            <v>9.1801288159999999</v>
          </cell>
          <cell r="BT46">
            <v>180.479913555</v>
          </cell>
          <cell r="BU46" t="str">
            <v>(-)</v>
          </cell>
          <cell r="BV46">
            <v>60.400723658000004</v>
          </cell>
          <cell r="BW46">
            <v>7.9547654730000001</v>
          </cell>
          <cell r="BX46">
            <v>280.91211213099996</v>
          </cell>
          <cell r="BY46">
            <v>9.5136775249999985</v>
          </cell>
          <cell r="BZ46">
            <v>377.05377901300005</v>
          </cell>
          <cell r="CA46">
            <v>35.772091895681683</v>
          </cell>
          <cell r="CB46">
            <v>41.194057752895354</v>
          </cell>
          <cell r="CD46" t="str">
            <v>(-)</v>
          </cell>
          <cell r="CE46">
            <v>83.962587130290373</v>
          </cell>
          <cell r="CG46">
            <v>82.844063947426235</v>
          </cell>
          <cell r="CH46">
            <v>38.237824476905132</v>
          </cell>
          <cell r="CJ46">
            <v>64.748370612711184</v>
          </cell>
          <cell r="CK46">
            <v>49.977260608430065</v>
          </cell>
          <cell r="CM46">
            <v>49.147230359735794</v>
          </cell>
          <cell r="CN46">
            <v>39.968925790211316</v>
          </cell>
          <cell r="CP46">
            <v>75.933265289200151</v>
          </cell>
          <cell r="CQ46">
            <v>54.540941680426471</v>
          </cell>
          <cell r="CS46">
            <v>80.136630105171648</v>
          </cell>
          <cell r="CT46">
            <v>66.28948422680692</v>
          </cell>
          <cell r="CV46">
            <v>44.572172181077086</v>
          </cell>
          <cell r="CW46">
            <v>33.749832441229259</v>
          </cell>
          <cell r="CY46">
            <v>24.340908527854129</v>
          </cell>
          <cell r="CZ46">
            <v>16.20326380671731</v>
          </cell>
          <cell r="DB46">
            <v>34.351353468715793</v>
          </cell>
          <cell r="DC46">
            <v>26.576445296490178</v>
          </cell>
          <cell r="DE46">
            <v>32.634319610831703</v>
          </cell>
          <cell r="DF46">
            <v>22.855451694208938</v>
          </cell>
          <cell r="DH46">
            <v>56.121839420374656</v>
          </cell>
          <cell r="DI46">
            <v>48.253575974465811</v>
          </cell>
          <cell r="DK46">
            <v>20.08261917467215</v>
          </cell>
          <cell r="DL46">
            <v>16.496677160686442</v>
          </cell>
          <cell r="DN46">
            <v>53.249580146741152</v>
          </cell>
          <cell r="DO46">
            <v>32.006990341224956</v>
          </cell>
          <cell r="DQ46" t="str">
            <v>(-)</v>
          </cell>
          <cell r="DR46">
            <v>17.558218836845576</v>
          </cell>
          <cell r="DT46">
            <v>24.068934131101816</v>
          </cell>
          <cell r="DU46">
            <v>14.009087176635553</v>
          </cell>
          <cell r="DW46">
            <v>27.170995782411705</v>
          </cell>
          <cell r="DX46">
            <v>18.485088877074201</v>
          </cell>
          <cell r="DZ46">
            <v>29.404554000000001</v>
          </cell>
          <cell r="EA46">
            <v>1285.7366532689998</v>
          </cell>
          <cell r="EB46">
            <v>0.71760599999999997</v>
          </cell>
          <cell r="EC46">
            <v>45.539706420000002</v>
          </cell>
          <cell r="ED46">
            <v>48.509671146000002</v>
          </cell>
          <cell r="EE46">
            <v>900.43220264200011</v>
          </cell>
          <cell r="EF46">
            <v>13.113728</v>
          </cell>
          <cell r="EG46">
            <v>765.31344717400009</v>
          </cell>
          <cell r="EJ46">
            <v>56.776776481629341</v>
          </cell>
          <cell r="EK46">
            <v>22.745457312889929</v>
          </cell>
          <cell r="EM46">
            <v>30.705010827668662</v>
          </cell>
          <cell r="EN46">
            <v>18.476891896880172</v>
          </cell>
          <cell r="EP46">
            <v>18.569883903743584</v>
          </cell>
          <cell r="EQ46">
            <v>11.271857231437028</v>
          </cell>
          <cell r="ES46">
            <v>20.11588085401802</v>
          </cell>
          <cell r="ET46">
            <v>9.627404888445442</v>
          </cell>
          <cell r="EV46">
            <v>12.001041293</v>
          </cell>
          <cell r="EW46">
            <v>541.12690409200002</v>
          </cell>
          <cell r="EX46">
            <v>17.345404883</v>
          </cell>
          <cell r="EY46">
            <v>718.15556859200012</v>
          </cell>
          <cell r="EZ46">
            <v>4.216486873</v>
          </cell>
          <cell r="FA46">
            <v>223.14764570600002</v>
          </cell>
          <cell r="FB46">
            <v>9.7745120580000009</v>
          </cell>
          <cell r="FC46">
            <v>533.71079301000009</v>
          </cell>
          <cell r="FD46">
            <v>2.0003175419999999</v>
          </cell>
          <cell r="FE46">
            <v>93.887134072999999</v>
          </cell>
          <cell r="FF46">
            <v>20.682218756999998</v>
          </cell>
          <cell r="FG46">
            <v>799.48010642600002</v>
          </cell>
          <cell r="FH46">
            <v>27.655247103999997</v>
          </cell>
          <cell r="FI46">
            <v>512.91051818699998</v>
          </cell>
          <cell r="FJ46">
            <v>19.478738531000001</v>
          </cell>
          <cell r="FK46">
            <v>200.16698560000003</v>
          </cell>
          <cell r="FL46">
            <v>16.369093872000001</v>
          </cell>
          <cell r="FM46">
            <v>390.497967829</v>
          </cell>
          <cell r="FN46">
            <v>30.385832948820937</v>
          </cell>
          <cell r="FO46">
            <v>18.348309702555383</v>
          </cell>
          <cell r="FQ46">
            <v>18.5035628691816</v>
          </cell>
          <cell r="FR46">
            <v>9.42477317455754</v>
          </cell>
          <cell r="FT46">
            <v>72.875787114539904</v>
          </cell>
          <cell r="FU46">
            <v>46.377603161563329</v>
          </cell>
          <cell r="FW46">
            <v>51.554210897265847</v>
          </cell>
          <cell r="FX46">
            <v>32.498298158512256</v>
          </cell>
          <cell r="FZ46">
            <v>20.369975248159875</v>
          </cell>
          <cell r="GA46">
            <v>20.502376286055622</v>
          </cell>
          <cell r="GC46">
            <v>52.031705135348602</v>
          </cell>
          <cell r="GD46">
            <v>24.637177349119131</v>
          </cell>
          <cell r="GF46">
            <v>37.577050794772752</v>
          </cell>
          <cell r="GG46">
            <v>23.335365721135954</v>
          </cell>
          <cell r="GI46">
            <v>79.809696358924867</v>
          </cell>
          <cell r="GJ46">
            <v>64.459416925420285</v>
          </cell>
          <cell r="GL46">
            <v>23.481021401341501</v>
          </cell>
          <cell r="GM46">
            <v>11.930686747837694</v>
          </cell>
          <cell r="GP46">
            <v>457.63477086300003</v>
          </cell>
          <cell r="GQ46">
            <v>9928.9210078699998</v>
          </cell>
          <cell r="GR46">
            <v>183.57271966499999</v>
          </cell>
          <cell r="GS46">
            <v>6574.4608128170003</v>
          </cell>
        </row>
        <row r="47">
          <cell r="A47">
            <v>44986</v>
          </cell>
          <cell r="B47" t="str">
            <v>-</v>
          </cell>
          <cell r="C47" t="str">
            <v>-</v>
          </cell>
          <cell r="D47" t="str">
            <v>-</v>
          </cell>
          <cell r="E47" t="str">
            <v>-</v>
          </cell>
          <cell r="F47" t="str">
            <v>-</v>
          </cell>
          <cell r="G47" t="str">
            <v>-</v>
          </cell>
          <cell r="H47" t="str">
            <v>-</v>
          </cell>
          <cell r="I47" t="str">
            <v>-</v>
          </cell>
          <cell r="J47" t="str">
            <v>-</v>
          </cell>
          <cell r="L47" t="str">
            <v>-</v>
          </cell>
          <cell r="AH47">
            <v>25.904408691</v>
          </cell>
          <cell r="AI47">
            <v>282.13362839400003</v>
          </cell>
          <cell r="AJ47">
            <v>97.305786131999994</v>
          </cell>
          <cell r="AK47">
            <v>151.657870067</v>
          </cell>
          <cell r="AL47">
            <v>7.6184575000000008</v>
          </cell>
          <cell r="AM47">
            <v>299.86699893799999</v>
          </cell>
          <cell r="AN47">
            <v>2564.0775945580003</v>
          </cell>
          <cell r="AO47">
            <v>2379.8394263189998</v>
          </cell>
          <cell r="AP47">
            <v>5490.0478466860004</v>
          </cell>
          <cell r="AQ47">
            <v>257.57381127100001</v>
          </cell>
          <cell r="AS47">
            <v>2.794856813</v>
          </cell>
          <cell r="AT47">
            <v>37.921536122999996</v>
          </cell>
          <cell r="AU47">
            <v>2.1341058300000002</v>
          </cell>
          <cell r="AV47">
            <v>4.8231800000000007</v>
          </cell>
          <cell r="AW47">
            <v>6.2061192270000003</v>
          </cell>
          <cell r="AX47">
            <v>2.229850184</v>
          </cell>
          <cell r="AY47">
            <v>1.255222587</v>
          </cell>
          <cell r="AZ47">
            <v>54.218953620000001</v>
          </cell>
          <cell r="BA47">
            <v>13.41799301</v>
          </cell>
          <cell r="BB47">
            <v>140.386901693</v>
          </cell>
          <cell r="BC47">
            <v>15.819780231999999</v>
          </cell>
          <cell r="BD47">
            <v>136.17272514000001</v>
          </cell>
          <cell r="BE47">
            <v>8.8385540440000003</v>
          </cell>
          <cell r="BF47">
            <v>56.039981674000003</v>
          </cell>
          <cell r="BG47">
            <v>14.286946755000001</v>
          </cell>
          <cell r="BH47">
            <v>111.988698892</v>
          </cell>
          <cell r="BI47">
            <v>154.79409926600002</v>
          </cell>
          <cell r="BJ47">
            <v>1264.9149371880001</v>
          </cell>
          <cell r="BK47">
            <v>18.564905613000001</v>
          </cell>
          <cell r="BL47">
            <v>111.487115018</v>
          </cell>
          <cell r="BM47">
            <v>3.724402</v>
          </cell>
          <cell r="BN47">
            <v>105.9580223</v>
          </cell>
          <cell r="BO47">
            <v>8.1071248880000013</v>
          </cell>
          <cell r="BP47">
            <v>99.694171662000002</v>
          </cell>
          <cell r="BQ47">
            <v>5.9494768050000006</v>
          </cell>
          <cell r="BR47">
            <v>363.25409267599997</v>
          </cell>
          <cell r="BS47">
            <v>15.072448632</v>
          </cell>
          <cell r="BT47">
            <v>214.58112648299999</v>
          </cell>
          <cell r="BU47" t="str">
            <v>(-)</v>
          </cell>
          <cell r="BV47">
            <v>128.49457037100001</v>
          </cell>
          <cell r="BW47">
            <v>9.4131177659999992</v>
          </cell>
          <cell r="BX47">
            <v>341.681450547</v>
          </cell>
          <cell r="BY47">
            <v>13.000550661</v>
          </cell>
          <cell r="BZ47">
            <v>229.410968776</v>
          </cell>
          <cell r="CA47">
            <v>23.914322335982941</v>
          </cell>
          <cell r="CB47">
            <v>42.82667105104391</v>
          </cell>
          <cell r="CD47">
            <v>54.302738183326177</v>
          </cell>
          <cell r="CE47">
            <v>90.330213676454122</v>
          </cell>
          <cell r="CG47">
            <v>16.512018139641196</v>
          </cell>
          <cell r="CH47">
            <v>61.800051010960658</v>
          </cell>
          <cell r="CJ47">
            <v>82.524481816068544</v>
          </cell>
          <cell r="CK47">
            <v>41.095063766042486</v>
          </cell>
          <cell r="CM47">
            <v>43.734588399297429</v>
          </cell>
          <cell r="CN47">
            <v>37.969536672884537</v>
          </cell>
          <cell r="CP47">
            <v>61.345011211720866</v>
          </cell>
          <cell r="CQ47">
            <v>51.133326400432502</v>
          </cell>
          <cell r="CS47">
            <v>76.854189374802218</v>
          </cell>
          <cell r="CT47">
            <v>66.134337634419538</v>
          </cell>
          <cell r="CV47">
            <v>38.815112027832285</v>
          </cell>
          <cell r="CW47">
            <v>31.053177787579646</v>
          </cell>
          <cell r="CY47">
            <v>25.815786922026017</v>
          </cell>
          <cell r="CZ47">
            <v>17.285051483878881</v>
          </cell>
          <cell r="DB47">
            <v>28.212473777525584</v>
          </cell>
          <cell r="DC47">
            <v>26.302477754362513</v>
          </cell>
          <cell r="DE47">
            <v>31.48706288955918</v>
          </cell>
          <cell r="DF47">
            <v>20.143176593623529</v>
          </cell>
          <cell r="DH47">
            <v>64.323595987140052</v>
          </cell>
          <cell r="DI47">
            <v>47.595881488883904</v>
          </cell>
          <cell r="DK47">
            <v>16.61849778805886</v>
          </cell>
          <cell r="DL47">
            <v>15.657561071481307</v>
          </cell>
          <cell r="DN47">
            <v>36.313502023086542</v>
          </cell>
          <cell r="DO47">
            <v>26.059551308222872</v>
          </cell>
          <cell r="DQ47" t="str">
            <v>(-)</v>
          </cell>
          <cell r="DR47">
            <v>15.376257344831059</v>
          </cell>
          <cell r="DT47">
            <v>32.14470260872757</v>
          </cell>
          <cell r="DU47">
            <v>13.745514753148592</v>
          </cell>
          <cell r="DW47">
            <v>23.047084077664209</v>
          </cell>
          <cell r="DX47">
            <v>20.340603918796472</v>
          </cell>
          <cell r="DZ47">
            <v>36.283395999999996</v>
          </cell>
          <cell r="EA47">
            <v>1717.2831186400001</v>
          </cell>
          <cell r="EB47">
            <v>0</v>
          </cell>
          <cell r="EC47">
            <v>29.944148697000003</v>
          </cell>
          <cell r="ED47">
            <v>62.003313067000001</v>
          </cell>
          <cell r="EE47">
            <v>1118.5626708440002</v>
          </cell>
          <cell r="EF47">
            <v>28.150289000000001</v>
          </cell>
          <cell r="EG47">
            <v>999.31819855399999</v>
          </cell>
          <cell r="EJ47">
            <v>56.874743202097193</v>
          </cell>
          <cell r="EK47">
            <v>22.761140413742698</v>
          </cell>
          <cell r="EM47" t="str">
            <v>(-)</v>
          </cell>
          <cell r="EN47">
            <v>23.051366034966094</v>
          </cell>
          <cell r="EP47">
            <v>16.995108485643787</v>
          </cell>
          <cell r="EQ47">
            <v>11.589306082670921</v>
          </cell>
          <cell r="ES47">
            <v>19.819766681613821</v>
          </cell>
          <cell r="ET47">
            <v>9.1042609689483918</v>
          </cell>
          <cell r="EV47">
            <v>8.0070046589999997</v>
          </cell>
          <cell r="EW47">
            <v>682.99775168200006</v>
          </cell>
          <cell r="EX47">
            <v>16.704337982000002</v>
          </cell>
          <cell r="EY47">
            <v>693.48219305300006</v>
          </cell>
          <cell r="EZ47">
            <v>5.8094992479999998</v>
          </cell>
          <cell r="FA47">
            <v>250.88075926499999</v>
          </cell>
          <cell r="FB47">
            <v>15.533280059999999</v>
          </cell>
          <cell r="FC47">
            <v>683.19387173600001</v>
          </cell>
          <cell r="FD47">
            <v>1.5963164790000002</v>
          </cell>
          <cell r="FE47">
            <v>175.186769642</v>
          </cell>
          <cell r="FF47">
            <v>23.183511263</v>
          </cell>
          <cell r="FG47">
            <v>969.95934974099998</v>
          </cell>
          <cell r="FH47">
            <v>42.086475551000007</v>
          </cell>
          <cell r="FI47">
            <v>646.11217078799996</v>
          </cell>
          <cell r="FJ47">
            <v>22.879632378</v>
          </cell>
          <cell r="FK47">
            <v>276.0726128</v>
          </cell>
          <cell r="FL47">
            <v>28.367065970999999</v>
          </cell>
          <cell r="FM47">
            <v>649.43734471499999</v>
          </cell>
          <cell r="FN47">
            <v>30.321283224820959</v>
          </cell>
          <cell r="FO47">
            <v>18.75800290130098</v>
          </cell>
          <cell r="FQ47">
            <v>20.626513621448346</v>
          </cell>
          <cell r="FR47">
            <v>9.8543454152812249</v>
          </cell>
          <cell r="FT47">
            <v>64.294206841250286</v>
          </cell>
          <cell r="FU47">
            <v>46.320609883355139</v>
          </cell>
          <cell r="FW47">
            <v>49.03092808577096</v>
          </cell>
          <cell r="FX47">
            <v>31.501512674064791</v>
          </cell>
          <cell r="FZ47">
            <v>30.009559596233423</v>
          </cell>
          <cell r="GA47">
            <v>19.572970555254393</v>
          </cell>
          <cell r="GC47">
            <v>49.318812842936175</v>
          </cell>
          <cell r="GD47">
            <v>25.402633039678705</v>
          </cell>
          <cell r="GF47">
            <v>35.693240975563391</v>
          </cell>
          <cell r="GG47">
            <v>22.966776979957181</v>
          </cell>
          <cell r="GI47">
            <v>74.336652309081941</v>
          </cell>
          <cell r="GJ47">
            <v>61.439027327164851</v>
          </cell>
          <cell r="GL47">
            <v>21.673939743205878</v>
          </cell>
          <cell r="GM47">
            <v>11.163174363366037</v>
          </cell>
          <cell r="GP47">
            <v>621.441263832</v>
          </cell>
          <cell r="GQ47">
            <v>12358.975631558</v>
          </cell>
          <cell r="GR47">
            <v>233.08703092499997</v>
          </cell>
          <cell r="GS47">
            <v>8097.116625360999</v>
          </cell>
        </row>
        <row r="48">
          <cell r="A48">
            <v>44958</v>
          </cell>
          <cell r="B48" t="str">
            <v>-</v>
          </cell>
          <cell r="C48" t="str">
            <v>-</v>
          </cell>
          <cell r="D48" t="str">
            <v>-</v>
          </cell>
          <cell r="E48" t="str">
            <v>-</v>
          </cell>
          <cell r="F48" t="str">
            <v>-</v>
          </cell>
          <cell r="G48" t="str">
            <v>-</v>
          </cell>
          <cell r="H48" t="str">
            <v>-</v>
          </cell>
          <cell r="I48" t="str">
            <v>-</v>
          </cell>
          <cell r="J48" t="str">
            <v>-</v>
          </cell>
          <cell r="L48" t="str">
            <v>-</v>
          </cell>
          <cell r="AH48">
            <v>12.693383642000001</v>
          </cell>
          <cell r="AI48">
            <v>215.41361910400002</v>
          </cell>
          <cell r="AJ48">
            <v>85.867724301999999</v>
          </cell>
          <cell r="AK48">
            <v>116.13877072400001</v>
          </cell>
          <cell r="AL48">
            <v>12.768295052999999</v>
          </cell>
          <cell r="AM48">
            <v>278.640628419</v>
          </cell>
          <cell r="AN48">
            <v>2178.5229124130001</v>
          </cell>
          <cell r="AO48">
            <v>1738.4674808899999</v>
          </cell>
          <cell r="AP48">
            <v>4247.9997220550003</v>
          </cell>
          <cell r="AQ48">
            <v>161.81465784299999</v>
          </cell>
          <cell r="AS48">
            <v>2.0040795689999999</v>
          </cell>
          <cell r="AT48">
            <v>44.831203893999998</v>
          </cell>
          <cell r="AU48">
            <v>0.49096026100000001</v>
          </cell>
          <cell r="AV48">
            <v>7.1910889760000005</v>
          </cell>
          <cell r="AW48">
            <v>0.286526</v>
          </cell>
          <cell r="AX48">
            <v>3.606539567</v>
          </cell>
          <cell r="AY48">
            <v>5.8689869799999999</v>
          </cell>
          <cell r="AZ48">
            <v>34.419911601999999</v>
          </cell>
          <cell r="BA48">
            <v>6.058147591</v>
          </cell>
          <cell r="BB48">
            <v>117.519946522</v>
          </cell>
          <cell r="BC48">
            <v>9.7144822140000002</v>
          </cell>
          <cell r="BD48">
            <v>88.141266262000002</v>
          </cell>
          <cell r="BE48">
            <v>6.0555377860000004</v>
          </cell>
          <cell r="BF48">
            <v>59.678045685999997</v>
          </cell>
          <cell r="BG48">
            <v>14.926149889000001</v>
          </cell>
          <cell r="BH48">
            <v>87.13010863800001</v>
          </cell>
          <cell r="BI48">
            <v>137.34376578300001</v>
          </cell>
          <cell r="BJ48">
            <v>1040.948809682</v>
          </cell>
          <cell r="BK48">
            <v>12.572918705000001</v>
          </cell>
          <cell r="BL48">
            <v>155.51224459600002</v>
          </cell>
          <cell r="BM48">
            <v>3.220383</v>
          </cell>
          <cell r="BN48">
            <v>100.39202800000001</v>
          </cell>
          <cell r="BO48">
            <v>5.4835436719999997</v>
          </cell>
          <cell r="BP48">
            <v>77.299632482999996</v>
          </cell>
          <cell r="BQ48">
            <v>15.516511411</v>
          </cell>
          <cell r="BR48">
            <v>271.78373416300002</v>
          </cell>
          <cell r="BS48">
            <v>2.3110390000000001</v>
          </cell>
          <cell r="BT48">
            <v>125.09576970200001</v>
          </cell>
          <cell r="BU48" t="str">
            <v>(-)</v>
          </cell>
          <cell r="BV48">
            <v>93.705435100000003</v>
          </cell>
          <cell r="BW48">
            <v>22.393432294</v>
          </cell>
          <cell r="BX48">
            <v>278.74492890499999</v>
          </cell>
          <cell r="BY48">
            <v>5.6527105559999997</v>
          </cell>
          <cell r="BZ48">
            <v>125.09458134499999</v>
          </cell>
          <cell r="CA48">
            <v>34.682033855912238</v>
          </cell>
          <cell r="CB48">
            <v>37.39033126905035</v>
          </cell>
          <cell r="CD48">
            <v>40.035999972714698</v>
          </cell>
          <cell r="CE48">
            <v>80.25234063881787</v>
          </cell>
          <cell r="CG48">
            <v>83.740568046180798</v>
          </cell>
          <cell r="CH48">
            <v>68.366516703184146</v>
          </cell>
          <cell r="CJ48">
            <v>53.104535149437325</v>
          </cell>
          <cell r="CK48">
            <v>45.454405188015976</v>
          </cell>
          <cell r="CM48">
            <v>47.550051847028364</v>
          </cell>
          <cell r="CN48">
            <v>38.29391874495564</v>
          </cell>
          <cell r="CP48">
            <v>67.936316850927128</v>
          </cell>
          <cell r="CQ48">
            <v>52.777031899841532</v>
          </cell>
          <cell r="CS48">
            <v>66.742850691708995</v>
          </cell>
          <cell r="CT48">
            <v>67.450317623425533</v>
          </cell>
          <cell r="CV48">
            <v>43.778286452594259</v>
          </cell>
          <cell r="CW48">
            <v>32.177355967260439</v>
          </cell>
          <cell r="CY48">
            <v>24.745468014746052</v>
          </cell>
          <cell r="CZ48">
            <v>16.864438285641434</v>
          </cell>
          <cell r="DB48">
            <v>34.595859329864332</v>
          </cell>
          <cell r="DC48">
            <v>23.201060810331871</v>
          </cell>
          <cell r="DE48">
            <v>32.915774303863856</v>
          </cell>
          <cell r="DF48">
            <v>20.623853674915303</v>
          </cell>
          <cell r="DH48">
            <v>71.936894439308119</v>
          </cell>
          <cell r="DI48">
            <v>47.974602046336614</v>
          </cell>
          <cell r="DK48">
            <v>14.998521084321586</v>
          </cell>
          <cell r="DL48">
            <v>15.01606535457851</v>
          </cell>
          <cell r="DN48">
            <v>59.839643554262814</v>
          </cell>
          <cell r="DO48">
            <v>32.754704751838545</v>
          </cell>
          <cell r="DQ48" t="str">
            <v>(-)</v>
          </cell>
          <cell r="DR48">
            <v>16.92845943845364</v>
          </cell>
          <cell r="DT48">
            <v>18.522239899559008</v>
          </cell>
          <cell r="DU48">
            <v>13.040523710125862</v>
          </cell>
          <cell r="DW48">
            <v>34.092196791404227</v>
          </cell>
          <cell r="DX48">
            <v>19.124321617273804</v>
          </cell>
          <cell r="DZ48">
            <v>26.913724000000002</v>
          </cell>
          <cell r="EA48">
            <v>1437.0799937859999</v>
          </cell>
          <cell r="EB48">
            <v>0</v>
          </cell>
          <cell r="EC48">
            <v>28.246504531999999</v>
          </cell>
          <cell r="ED48">
            <v>56.873454824</v>
          </cell>
          <cell r="EE48">
            <v>920.31731686599994</v>
          </cell>
          <cell r="EF48">
            <v>13.452310000000001</v>
          </cell>
          <cell r="EG48">
            <v>556.39925356700007</v>
          </cell>
          <cell r="EJ48">
            <v>56.814939471029717</v>
          </cell>
          <cell r="EK48">
            <v>21.932109995153461</v>
          </cell>
          <cell r="EM48" t="str">
            <v>(-)</v>
          </cell>
          <cell r="EN48">
            <v>22.883911075995787</v>
          </cell>
          <cell r="EP48">
            <v>17.967446242843355</v>
          </cell>
          <cell r="EQ48">
            <v>11.412535886568872</v>
          </cell>
          <cell r="ES48">
            <v>21.394524100321803</v>
          </cell>
          <cell r="ET48">
            <v>10.559812509132872</v>
          </cell>
          <cell r="EV48">
            <v>6.1292162000000001</v>
          </cell>
          <cell r="EW48">
            <v>577.85152444800008</v>
          </cell>
          <cell r="EX48">
            <v>12.338686111000001</v>
          </cell>
          <cell r="EY48">
            <v>505.99458578500003</v>
          </cell>
          <cell r="EZ48">
            <v>4.1715733479999999</v>
          </cell>
          <cell r="FA48">
            <v>189.413048175</v>
          </cell>
          <cell r="FB48">
            <v>15.640795067000001</v>
          </cell>
          <cell r="FC48">
            <v>538.63677490199996</v>
          </cell>
          <cell r="FD48">
            <v>0.69147716999999997</v>
          </cell>
          <cell r="FE48">
            <v>157.90334593400001</v>
          </cell>
          <cell r="FF48">
            <v>25.414506265</v>
          </cell>
          <cell r="FG48">
            <v>739.01050784000006</v>
          </cell>
          <cell r="FH48">
            <v>37.700744776000001</v>
          </cell>
          <cell r="FI48">
            <v>557.80451849199994</v>
          </cell>
          <cell r="FJ48">
            <v>21.886939913999996</v>
          </cell>
          <cell r="FK48">
            <v>197.00519440599996</v>
          </cell>
          <cell r="FL48">
            <v>20.847835651</v>
          </cell>
          <cell r="FM48">
            <v>482.89944465500002</v>
          </cell>
          <cell r="FN48">
            <v>28.640311135704433</v>
          </cell>
          <cell r="FO48">
            <v>18.09643827355865</v>
          </cell>
          <cell r="FQ48">
            <v>19.04972860622923</v>
          </cell>
          <cell r="FR48">
            <v>10.098007032972625</v>
          </cell>
          <cell r="FT48">
            <v>68.028923823923137</v>
          </cell>
          <cell r="FU48">
            <v>46.578775074786371</v>
          </cell>
          <cell r="FW48">
            <v>48.834812403338027</v>
          </cell>
          <cell r="FX48">
            <v>32.303580781397166</v>
          </cell>
          <cell r="FZ48">
            <v>32.504999997324568</v>
          </cell>
          <cell r="GA48">
            <v>20.509145663870882</v>
          </cell>
          <cell r="GC48">
            <v>48.973196320916209</v>
          </cell>
          <cell r="GD48">
            <v>25.86220359674094</v>
          </cell>
          <cell r="GF48">
            <v>36.781634430886868</v>
          </cell>
          <cell r="GG48">
            <v>22.598462157252658</v>
          </cell>
          <cell r="GI48">
            <v>76.844649009941094</v>
          </cell>
          <cell r="GJ48">
            <v>65.891603562218833</v>
          </cell>
          <cell r="GL48">
            <v>22.014075528650185</v>
          </cell>
          <cell r="GM48">
            <v>11.487570604628074</v>
          </cell>
          <cell r="GP48">
            <v>528.76288943099996</v>
          </cell>
          <cell r="GQ48">
            <v>9723.4200728319993</v>
          </cell>
          <cell r="GR48">
            <v>196.128334475</v>
          </cell>
          <cell r="GS48">
            <v>6406.3099760280002</v>
          </cell>
        </row>
        <row r="49">
          <cell r="A49">
            <v>44927</v>
          </cell>
          <cell r="B49" t="str">
            <v>-</v>
          </cell>
          <cell r="C49" t="str">
            <v>-</v>
          </cell>
          <cell r="D49" t="str">
            <v>-</v>
          </cell>
          <cell r="E49" t="str">
            <v>-</v>
          </cell>
          <cell r="F49" t="str">
            <v>-</v>
          </cell>
          <cell r="G49" t="str">
            <v>-</v>
          </cell>
          <cell r="H49" t="str">
            <v>-</v>
          </cell>
          <cell r="I49" t="str">
            <v>-</v>
          </cell>
          <cell r="J49" t="str">
            <v>-</v>
          </cell>
          <cell r="L49" t="str">
            <v>-</v>
          </cell>
          <cell r="AH49">
            <v>7.8906302260000007</v>
          </cell>
          <cell r="AI49">
            <v>251.640797709</v>
          </cell>
          <cell r="AJ49">
            <v>53.125462807000005</v>
          </cell>
          <cell r="AK49">
            <v>131.692460555</v>
          </cell>
          <cell r="AL49">
            <v>7.481011917</v>
          </cell>
          <cell r="AM49">
            <v>241.54058686600001</v>
          </cell>
          <cell r="AN49">
            <v>2206.6535769449997</v>
          </cell>
          <cell r="AO49">
            <v>1879.3897347200002</v>
          </cell>
          <cell r="AP49">
            <v>4396.0484156880002</v>
          </cell>
          <cell r="AQ49">
            <v>136.90493856099999</v>
          </cell>
          <cell r="AS49">
            <v>2.7056E-2</v>
          </cell>
          <cell r="AT49">
            <v>28.621891394999999</v>
          </cell>
          <cell r="AU49">
            <v>0</v>
          </cell>
          <cell r="AV49">
            <v>4.0706203800000003</v>
          </cell>
          <cell r="AW49">
            <v>1.31194966</v>
          </cell>
          <cell r="AX49">
            <v>2.6773634040000003</v>
          </cell>
          <cell r="AY49">
            <v>0.97886013000000005</v>
          </cell>
          <cell r="AZ49">
            <v>21.366831515999998</v>
          </cell>
          <cell r="BA49">
            <v>14.129931086000001</v>
          </cell>
          <cell r="BB49">
            <v>123.85365826500001</v>
          </cell>
          <cell r="BC49">
            <v>15.265255605</v>
          </cell>
          <cell r="BD49">
            <v>79.089066238000001</v>
          </cell>
          <cell r="BE49">
            <v>3.358700249</v>
          </cell>
          <cell r="BF49">
            <v>55.135920018999997</v>
          </cell>
          <cell r="BG49">
            <v>10.090077724999999</v>
          </cell>
          <cell r="BH49">
            <v>101.446430652</v>
          </cell>
          <cell r="BI49">
            <v>154.38985644499999</v>
          </cell>
          <cell r="BJ49">
            <v>1111.5661891589998</v>
          </cell>
          <cell r="BK49">
            <v>18.198646674999999</v>
          </cell>
          <cell r="BL49">
            <v>128.50129847599999</v>
          </cell>
          <cell r="BM49">
            <v>4.4055330000000001</v>
          </cell>
          <cell r="BN49">
            <v>105.62768060000001</v>
          </cell>
          <cell r="BO49">
            <v>7.6126654270000005</v>
          </cell>
          <cell r="BP49">
            <v>69.564962406000006</v>
          </cell>
          <cell r="BQ49">
            <v>5.2614926329999996</v>
          </cell>
          <cell r="BR49">
            <v>304.33468573700003</v>
          </cell>
          <cell r="BS49">
            <v>7.7478179200000001</v>
          </cell>
          <cell r="BT49">
            <v>150.77382646800001</v>
          </cell>
          <cell r="BU49" t="str">
            <v>(-)</v>
          </cell>
          <cell r="BV49">
            <v>112.148503877</v>
          </cell>
          <cell r="BW49">
            <v>9.3054641730000007</v>
          </cell>
          <cell r="BX49">
            <v>247.42225263400002</v>
          </cell>
          <cell r="BY49">
            <v>2.1871391660000001</v>
          </cell>
          <cell r="BZ49">
            <v>129.93306829700001</v>
          </cell>
          <cell r="CA49">
            <v>93.489429331756341</v>
          </cell>
          <cell r="CB49">
            <v>41.297909517729828</v>
          </cell>
          <cell r="CD49" t="str">
            <v>(-)</v>
          </cell>
          <cell r="CE49">
            <v>91.398502490915149</v>
          </cell>
          <cell r="CG49">
            <v>75.266856520241788</v>
          </cell>
          <cell r="CH49">
            <v>72.964457436425022</v>
          </cell>
          <cell r="CJ49">
            <v>49.350843158766715</v>
          </cell>
          <cell r="CK49">
            <v>47.064632926082929</v>
          </cell>
          <cell r="CM49">
            <v>30.434586742329142</v>
          </cell>
          <cell r="CN49">
            <v>35.332668640580984</v>
          </cell>
          <cell r="CP49">
            <v>62.884542897046366</v>
          </cell>
          <cell r="CQ49">
            <v>52.926244461118735</v>
          </cell>
          <cell r="CS49">
            <v>83.425920201252225</v>
          </cell>
          <cell r="CT49">
            <v>67.848252910060864</v>
          </cell>
          <cell r="CV49">
            <v>42.389266897842454</v>
          </cell>
          <cell r="CW49">
            <v>30.5229477572354</v>
          </cell>
          <cell r="CY49">
            <v>23.721803938335157</v>
          </cell>
          <cell r="CZ49">
            <v>15.933053863031494</v>
          </cell>
          <cell r="DB49">
            <v>30.445305718866045</v>
          </cell>
          <cell r="DC49">
            <v>24.63652024786564</v>
          </cell>
          <cell r="DE49">
            <v>31.62633896965475</v>
          </cell>
          <cell r="DF49">
            <v>20.796267582723008</v>
          </cell>
          <cell r="DH49">
            <v>60.70708457039354</v>
          </cell>
          <cell r="DI49">
            <v>49.007410847058189</v>
          </cell>
          <cell r="DK49">
            <v>14.406567747635579</v>
          </cell>
          <cell r="DL49">
            <v>15.342691175254757</v>
          </cell>
          <cell r="DN49">
            <v>49.283964017058366</v>
          </cell>
          <cell r="DO49">
            <v>28.641150731625935</v>
          </cell>
          <cell r="DQ49" t="str">
            <v>(-)</v>
          </cell>
          <cell r="DR49">
            <v>15.755780885387122</v>
          </cell>
          <cell r="DT49">
            <v>27.242064566487262</v>
          </cell>
          <cell r="DU49">
            <v>13.426492944820513</v>
          </cell>
          <cell r="DW49">
            <v>26.286939239969701</v>
          </cell>
          <cell r="DX49">
            <v>18.304688181814559</v>
          </cell>
          <cell r="DZ49">
            <v>30.338791000000001</v>
          </cell>
          <cell r="EA49">
            <v>1364.329120073</v>
          </cell>
          <cell r="EB49">
            <v>0</v>
          </cell>
          <cell r="EC49">
            <v>23.514195885000003</v>
          </cell>
          <cell r="ED49">
            <v>61.651273555000003</v>
          </cell>
          <cell r="EE49">
            <v>993.26280167700008</v>
          </cell>
          <cell r="EF49">
            <v>21.284403999999999</v>
          </cell>
          <cell r="EG49">
            <v>739.46559204400012</v>
          </cell>
          <cell r="EJ49">
            <v>56.642876583315399</v>
          </cell>
          <cell r="EK49">
            <v>22.577640412317692</v>
          </cell>
          <cell r="EM49" t="str">
            <v>(-)</v>
          </cell>
          <cell r="EN49">
            <v>25.679152880587647</v>
          </cell>
          <cell r="EP49">
            <v>18.473315491024977</v>
          </cell>
          <cell r="EQ49">
            <v>10.625182201660596</v>
          </cell>
          <cell r="ES49">
            <v>20.849261976045934</v>
          </cell>
          <cell r="ET49">
            <v>9.0784620849654711</v>
          </cell>
          <cell r="EV49">
            <v>9.9903191630000006</v>
          </cell>
          <cell r="EW49">
            <v>564.22165934599991</v>
          </cell>
          <cell r="EX49">
            <v>8.5905425529999988</v>
          </cell>
          <cell r="EY49">
            <v>467.76162660299997</v>
          </cell>
          <cell r="EZ49">
            <v>6.7817308260000004</v>
          </cell>
          <cell r="FA49">
            <v>171.720008186</v>
          </cell>
          <cell r="FB49">
            <v>10.976354935</v>
          </cell>
          <cell r="FC49">
            <v>507.80481046999995</v>
          </cell>
          <cell r="FD49">
            <v>6.6810500450000001</v>
          </cell>
          <cell r="FE49">
            <v>177.77778935199999</v>
          </cell>
          <cell r="FF49">
            <v>18.992892213000001</v>
          </cell>
          <cell r="FG49">
            <v>746.44792227000005</v>
          </cell>
          <cell r="FH49">
            <v>36.165529493000001</v>
          </cell>
          <cell r="FI49">
            <v>543.80596308600002</v>
          </cell>
          <cell r="FJ49">
            <v>15.446755704999999</v>
          </cell>
          <cell r="FK49">
            <v>209.64541410800004</v>
          </cell>
          <cell r="FL49">
            <v>23.519100946999998</v>
          </cell>
          <cell r="FM49">
            <v>534.5642093859999</v>
          </cell>
          <cell r="FN49">
            <v>26.807144525458643</v>
          </cell>
          <cell r="FO49">
            <v>17.60178141642518</v>
          </cell>
          <cell r="FQ49">
            <v>19.974735921082868</v>
          </cell>
          <cell r="FR49">
            <v>10.285398697247782</v>
          </cell>
          <cell r="FT49">
            <v>55.277857685500535</v>
          </cell>
          <cell r="FU49">
            <v>46.01195315811875</v>
          </cell>
          <cell r="FW49">
            <v>51.103246945612746</v>
          </cell>
          <cell r="FX49">
            <v>32.749319374684184</v>
          </cell>
          <cell r="FZ49">
            <v>16.704156222796264</v>
          </cell>
          <cell r="GA49">
            <v>20.112583842250231</v>
          </cell>
          <cell r="GC49">
            <v>48.451633216826707</v>
          </cell>
          <cell r="GD49">
            <v>25.38152113260487</v>
          </cell>
          <cell r="GF49">
            <v>36.307250181008705</v>
          </cell>
          <cell r="GG49">
            <v>22.598643708959322</v>
          </cell>
          <cell r="GI49">
            <v>81.260427380792834</v>
          </cell>
          <cell r="GJ49">
            <v>63.6766845631401</v>
          </cell>
          <cell r="GL49">
            <v>23.025442754055458</v>
          </cell>
          <cell r="GM49">
            <v>10.683348297093396</v>
          </cell>
          <cell r="GP49">
            <v>489.73991416500002</v>
          </cell>
          <cell r="GQ49">
            <v>9949.4145275999999</v>
          </cell>
          <cell r="GR49">
            <v>194.15039637999999</v>
          </cell>
          <cell r="GS49">
            <v>6307.0075122410008</v>
          </cell>
        </row>
        <row r="50">
          <cell r="A50">
            <v>44896</v>
          </cell>
          <cell r="B50">
            <v>7.8</v>
          </cell>
          <cell r="C50" t="str">
            <v>-</v>
          </cell>
          <cell r="D50">
            <v>10.479999999999999</v>
          </cell>
          <cell r="E50">
            <v>10.382857142857143</v>
          </cell>
          <cell r="F50">
            <v>18.079999999999998</v>
          </cell>
          <cell r="G50">
            <v>17.19857142857143</v>
          </cell>
          <cell r="H50">
            <v>15.7</v>
          </cell>
          <cell r="I50">
            <v>14.201428571428574</v>
          </cell>
          <cell r="J50">
            <v>12.8</v>
          </cell>
          <cell r="L50">
            <v>12.879999999999999</v>
          </cell>
          <cell r="AH50">
            <v>26.599350232000003</v>
          </cell>
          <cell r="AI50">
            <v>313.88782433099999</v>
          </cell>
          <cell r="AJ50">
            <v>91.02360778900001</v>
          </cell>
          <cell r="AK50">
            <v>123.95642560200001</v>
          </cell>
          <cell r="AL50">
            <v>14.678556872</v>
          </cell>
          <cell r="AM50">
            <v>406.76575412599999</v>
          </cell>
          <cell r="AN50">
            <v>3072.3842675319997</v>
          </cell>
          <cell r="AO50">
            <v>2528.7037278080002</v>
          </cell>
          <cell r="AP50">
            <v>4899.0948663090003</v>
          </cell>
          <cell r="AQ50">
            <v>251.57701157900001</v>
          </cell>
          <cell r="AS50">
            <v>4.9012E-2</v>
          </cell>
          <cell r="AT50">
            <v>58.104287984000003</v>
          </cell>
          <cell r="AU50">
            <v>4.0335277129999998</v>
          </cell>
          <cell r="AV50">
            <v>24.708792983999999</v>
          </cell>
          <cell r="AW50">
            <v>3.386551613</v>
          </cell>
          <cell r="AX50">
            <v>5.9424477399999995</v>
          </cell>
          <cell r="AY50">
            <v>2.0973529549999999</v>
          </cell>
          <cell r="AZ50">
            <v>40.596593646999999</v>
          </cell>
          <cell r="BA50">
            <v>21.241548349000002</v>
          </cell>
          <cell r="BB50">
            <v>204.944020956</v>
          </cell>
          <cell r="BC50">
            <v>12.260184615</v>
          </cell>
          <cell r="BD50">
            <v>204.00863443100002</v>
          </cell>
          <cell r="BE50">
            <v>18.955287365</v>
          </cell>
          <cell r="BF50">
            <v>221.59660508000002</v>
          </cell>
          <cell r="BG50">
            <v>17.409761247999999</v>
          </cell>
          <cell r="BH50">
            <v>99.270290299999999</v>
          </cell>
          <cell r="BI50">
            <v>168.29490405900003</v>
          </cell>
          <cell r="BJ50">
            <v>1165.0200547730001</v>
          </cell>
          <cell r="BK50">
            <v>12.48201772</v>
          </cell>
          <cell r="BL50">
            <v>163.893961692</v>
          </cell>
          <cell r="BM50">
            <v>4.7664960000000001</v>
          </cell>
          <cell r="BN50">
            <v>102.5104688</v>
          </cell>
          <cell r="BO50">
            <v>12.345937013999999</v>
          </cell>
          <cell r="BP50">
            <v>126.625088764</v>
          </cell>
          <cell r="BQ50">
            <v>11.569349036</v>
          </cell>
          <cell r="BR50">
            <v>455.89225157099997</v>
          </cell>
          <cell r="BS50">
            <v>10.270705749000001</v>
          </cell>
          <cell r="BT50">
            <v>400.17774031000005</v>
          </cell>
          <cell r="BU50" t="str">
            <v>(-)</v>
          </cell>
          <cell r="BV50">
            <v>103.115054777</v>
          </cell>
          <cell r="BW50">
            <v>5.3407106630000003</v>
          </cell>
          <cell r="BX50">
            <v>268.50673049799997</v>
          </cell>
          <cell r="BY50">
            <v>6.811615336</v>
          </cell>
          <cell r="BZ50">
            <v>175.630260187</v>
          </cell>
          <cell r="CA50">
            <v>88.369174895943843</v>
          </cell>
          <cell r="CB50">
            <v>44.318300458153665</v>
          </cell>
          <cell r="CD50">
            <v>79.82139965130817</v>
          </cell>
          <cell r="CE50">
            <v>77.92493374418568</v>
          </cell>
          <cell r="CG50">
            <v>66.340141762073898</v>
          </cell>
          <cell r="CH50">
            <v>62.923668902639783</v>
          </cell>
          <cell r="CJ50">
            <v>42.553326324609969</v>
          </cell>
          <cell r="CK50">
            <v>46.164662596845588</v>
          </cell>
          <cell r="CM50">
            <v>38.780797463560646</v>
          </cell>
          <cell r="CN50">
            <v>38.884536635259636</v>
          </cell>
          <cell r="CP50">
            <v>74.747015072089098</v>
          </cell>
          <cell r="CQ50">
            <v>50.062448037341809</v>
          </cell>
          <cell r="CS50">
            <v>72.498679520018982</v>
          </cell>
          <cell r="CT50">
            <v>66.929015080351419</v>
          </cell>
          <cell r="CV50">
            <v>40.671675599764086</v>
          </cell>
          <cell r="CW50">
            <v>31.694222941141135</v>
          </cell>
          <cell r="CY50">
            <v>24.553255994360693</v>
          </cell>
          <cell r="CZ50">
            <v>16.878117830467158</v>
          </cell>
          <cell r="DB50">
            <v>32.351057292522412</v>
          </cell>
          <cell r="DC50">
            <v>23.81218945367343</v>
          </cell>
          <cell r="DE50">
            <v>33.786844675837344</v>
          </cell>
          <cell r="DF50">
            <v>22.268835207980242</v>
          </cell>
          <cell r="DH50">
            <v>61.260276075469697</v>
          </cell>
          <cell r="DI50">
            <v>46.645846087771908</v>
          </cell>
          <cell r="DK50">
            <v>22.695760906767756</v>
          </cell>
          <cell r="DL50">
            <v>16.203826894880947</v>
          </cell>
          <cell r="DN50">
            <v>44.776412302901029</v>
          </cell>
          <cell r="DO50">
            <v>29.906901093536234</v>
          </cell>
          <cell r="DQ50" t="str">
            <v>(-)</v>
          </cell>
          <cell r="DR50">
            <v>17.938820987695319</v>
          </cell>
          <cell r="DT50">
            <v>30.432367051822819</v>
          </cell>
          <cell r="DU50">
            <v>13.629543847718407</v>
          </cell>
          <cell r="DW50">
            <v>34.573392328888261</v>
          </cell>
          <cell r="DX50">
            <v>18.427379647562326</v>
          </cell>
          <cell r="DZ50">
            <v>33.490402000000003</v>
          </cell>
          <cell r="EA50">
            <v>1540.4102433309999</v>
          </cell>
          <cell r="EB50">
            <v>1.0449999999999999E-2</v>
          </cell>
          <cell r="EC50">
            <v>22.873874545</v>
          </cell>
          <cell r="ED50">
            <v>53.833418602000002</v>
          </cell>
          <cell r="EE50">
            <v>1104.1350726840001</v>
          </cell>
          <cell r="EF50">
            <v>16.735787999999999</v>
          </cell>
          <cell r="EG50">
            <v>697.68055348400003</v>
          </cell>
          <cell r="EJ50">
            <v>55.827615326922611</v>
          </cell>
          <cell r="EK50">
            <v>23.119463683467895</v>
          </cell>
          <cell r="EM50">
            <v>40.601913875598093</v>
          </cell>
          <cell r="EN50">
            <v>22.600519779671636</v>
          </cell>
          <cell r="EP50">
            <v>20.151695911184369</v>
          </cell>
          <cell r="EQ50">
            <v>11.825034478627336</v>
          </cell>
          <cell r="ES50">
            <v>20.154119423596907</v>
          </cell>
          <cell r="ET50">
            <v>10.508648511790776</v>
          </cell>
          <cell r="EV50">
            <v>11.718495315</v>
          </cell>
          <cell r="EW50">
            <v>655.34673369099994</v>
          </cell>
          <cell r="EX50">
            <v>12.501774788000001</v>
          </cell>
          <cell r="EY50">
            <v>601.56937844399999</v>
          </cell>
          <cell r="EZ50">
            <v>6.660590719</v>
          </cell>
          <cell r="FA50">
            <v>258.78839363200001</v>
          </cell>
          <cell r="FB50">
            <v>13.497016695000001</v>
          </cell>
          <cell r="FC50">
            <v>685.63260441700015</v>
          </cell>
          <cell r="FD50">
            <v>1.1100220750000001</v>
          </cell>
          <cell r="FE50">
            <v>190.15096538500001</v>
          </cell>
          <cell r="FF50">
            <v>21.883382144999999</v>
          </cell>
          <cell r="FG50">
            <v>905.53984169099999</v>
          </cell>
          <cell r="FH50">
            <v>50.630141297999998</v>
          </cell>
          <cell r="FI50">
            <v>771.64471201799995</v>
          </cell>
          <cell r="FJ50">
            <v>17.229811045999998</v>
          </cell>
          <cell r="FK50">
            <v>329.915910059</v>
          </cell>
          <cell r="FL50">
            <v>27.795028587000001</v>
          </cell>
          <cell r="FM50">
            <v>629.93128056900002</v>
          </cell>
          <cell r="FN50">
            <v>30.553394825929491</v>
          </cell>
          <cell r="FO50">
            <v>18.172681072977408</v>
          </cell>
          <cell r="FQ50">
            <v>16.94662997819794</v>
          </cell>
          <cell r="FR50">
            <v>9.750336277124882</v>
          </cell>
          <cell r="FT50">
            <v>72.383356810037327</v>
          </cell>
          <cell r="FU50">
            <v>47.370777382479702</v>
          </cell>
          <cell r="FW50">
            <v>54.398608412849711</v>
          </cell>
          <cell r="FX50">
            <v>33.570865370156675</v>
          </cell>
          <cell r="FZ50">
            <v>20.123571692932323</v>
          </cell>
          <cell r="GA50">
            <v>21.607015838269866</v>
          </cell>
          <cell r="GC50">
            <v>51.007274311253411</v>
          </cell>
          <cell r="GD50">
            <v>25.81189476051555</v>
          </cell>
          <cell r="GF50">
            <v>35.205586024829273</v>
          </cell>
          <cell r="GG50">
            <v>23.971357533032013</v>
          </cell>
          <cell r="GI50">
            <v>89.849058941792407</v>
          </cell>
          <cell r="GJ50">
            <v>56.190785594667865</v>
          </cell>
          <cell r="GL50">
            <v>22.428948068129575</v>
          </cell>
          <cell r="GM50">
            <v>11.295374754222289</v>
          </cell>
          <cell r="GP50">
            <v>623.90111623799999</v>
          </cell>
          <cell r="GQ50">
            <v>12920.062936846</v>
          </cell>
          <cell r="GR50">
            <v>240.67009502200003</v>
          </cell>
          <cell r="GS50">
            <v>8860.4289152670008</v>
          </cell>
        </row>
        <row r="51">
          <cell r="A51">
            <v>44866</v>
          </cell>
          <cell r="B51">
            <v>7.8</v>
          </cell>
          <cell r="C51" t="str">
            <v>-</v>
          </cell>
          <cell r="D51">
            <v>10.8</v>
          </cell>
          <cell r="E51">
            <v>10.6</v>
          </cell>
          <cell r="F51">
            <v>18.2</v>
          </cell>
          <cell r="G51">
            <v>17.195</v>
          </cell>
          <cell r="H51">
            <v>15.7</v>
          </cell>
          <cell r="I51">
            <v>14.195</v>
          </cell>
          <cell r="J51">
            <v>13</v>
          </cell>
          <cell r="L51">
            <v>13.4</v>
          </cell>
          <cell r="AH51">
            <v>12.798950117</v>
          </cell>
          <cell r="AI51">
            <v>253.904686911</v>
          </cell>
          <cell r="AJ51">
            <v>60.885283722000004</v>
          </cell>
          <cell r="AK51">
            <v>106.46283278899999</v>
          </cell>
          <cell r="AL51">
            <v>22.014414180999999</v>
          </cell>
          <cell r="AM51">
            <v>241.92976846600001</v>
          </cell>
          <cell r="AN51">
            <v>2168.2380623460003</v>
          </cell>
          <cell r="AO51">
            <v>1776.6960055490001</v>
          </cell>
          <cell r="AP51">
            <v>4035.212928769</v>
          </cell>
          <cell r="AQ51">
            <v>158.05272602700001</v>
          </cell>
          <cell r="AS51">
            <v>2.7604E-2</v>
          </cell>
          <cell r="AT51">
            <v>28.012866255000002</v>
          </cell>
          <cell r="AU51">
            <v>0</v>
          </cell>
          <cell r="AV51">
            <v>9.6967415779999993</v>
          </cell>
          <cell r="AW51">
            <v>0.72832494000000003</v>
          </cell>
          <cell r="AX51">
            <v>8.190550193</v>
          </cell>
          <cell r="AY51">
            <v>1.8126590120000001</v>
          </cell>
          <cell r="AZ51">
            <v>24.410641062</v>
          </cell>
          <cell r="BA51">
            <v>10.18498037</v>
          </cell>
          <cell r="BB51">
            <v>161.57327324400001</v>
          </cell>
          <cell r="BC51">
            <v>10.077221114</v>
          </cell>
          <cell r="BD51">
            <v>75.072339213000006</v>
          </cell>
          <cell r="BE51">
            <v>2.142405798</v>
          </cell>
          <cell r="BF51">
            <v>53.126714034999999</v>
          </cell>
          <cell r="BG51">
            <v>9.1960296970000002</v>
          </cell>
          <cell r="BH51">
            <v>90.201109184000003</v>
          </cell>
          <cell r="BI51">
            <v>174.55904097199999</v>
          </cell>
          <cell r="BJ51">
            <v>1033.752345272</v>
          </cell>
          <cell r="BK51">
            <v>12.381986251000001</v>
          </cell>
          <cell r="BL51">
            <v>126.938197026</v>
          </cell>
          <cell r="BM51">
            <v>3.9921139999999999</v>
          </cell>
          <cell r="BN51">
            <v>98.231091499999991</v>
          </cell>
          <cell r="BO51">
            <v>6.6414358929999997</v>
          </cell>
          <cell r="BP51">
            <v>88.070749771999999</v>
          </cell>
          <cell r="BQ51">
            <v>4.4668408909999995</v>
          </cell>
          <cell r="BR51">
            <v>310.04909344600003</v>
          </cell>
          <cell r="BS51">
            <v>9.07258852</v>
          </cell>
          <cell r="BT51">
            <v>140.96054475400001</v>
          </cell>
          <cell r="BU51" t="str">
            <v>(-)</v>
          </cell>
          <cell r="BV51">
            <v>79.271346710000003</v>
          </cell>
          <cell r="BW51">
            <v>5.0272704750000008</v>
          </cell>
          <cell r="BX51">
            <v>224.14521378399999</v>
          </cell>
          <cell r="BY51">
            <v>1.7935385269999999</v>
          </cell>
          <cell r="BZ51">
            <v>150.76810153899999</v>
          </cell>
          <cell r="CA51">
            <v>88.036154180553552</v>
          </cell>
          <cell r="CB51">
            <v>42.788600485430756</v>
          </cell>
          <cell r="CD51" t="str">
            <v>(-)</v>
          </cell>
          <cell r="CE51">
            <v>72.9350959840543</v>
          </cell>
          <cell r="CG51">
            <v>92.031873125201514</v>
          </cell>
          <cell r="CH51">
            <v>48.043564203575109</v>
          </cell>
          <cell r="CJ51">
            <v>39.118741824344838</v>
          </cell>
          <cell r="CK51">
            <v>44.755305802914847</v>
          </cell>
          <cell r="CM51">
            <v>38.626825107665866</v>
          </cell>
          <cell r="CN51">
            <v>32.014719595303411</v>
          </cell>
          <cell r="CP51">
            <v>57.474704057585299</v>
          </cell>
          <cell r="CQ51">
            <v>53.085383770483205</v>
          </cell>
          <cell r="CS51">
            <v>80.358998014623566</v>
          </cell>
          <cell r="CT51">
            <v>73.237550147609085</v>
          </cell>
          <cell r="CV51">
            <v>42.790748914868367</v>
          </cell>
          <cell r="CW51">
            <v>30.530478961521325</v>
          </cell>
          <cell r="CY51">
            <v>22.646689422692852</v>
          </cell>
          <cell r="CZ51">
            <v>16.473367947223611</v>
          </cell>
          <cell r="DB51">
            <v>32.857728101510553</v>
          </cell>
          <cell r="DC51">
            <v>24.274301519493527</v>
          </cell>
          <cell r="DE51">
            <v>32.254058877076154</v>
          </cell>
          <cell r="DF51">
            <v>20.485402786143325</v>
          </cell>
          <cell r="DH51">
            <v>64.97995795274629</v>
          </cell>
          <cell r="DI51">
            <v>46.329947478546828</v>
          </cell>
          <cell r="DK51">
            <v>20.810508321282402</v>
          </cell>
          <cell r="DL51">
            <v>16.307015488008766</v>
          </cell>
          <cell r="DN51">
            <v>39.924048035962294</v>
          </cell>
          <cell r="DO51">
            <v>31.441246612990508</v>
          </cell>
          <cell r="DQ51" t="str">
            <v>(-)</v>
          </cell>
          <cell r="DR51">
            <v>18.489696076654432</v>
          </cell>
          <cell r="DT51">
            <v>30.69737432140052</v>
          </cell>
          <cell r="DU51">
            <v>14.357098525129043</v>
          </cell>
          <cell r="DW51">
            <v>30.674081752803076</v>
          </cell>
          <cell r="DX51">
            <v>18.415006922155978</v>
          </cell>
          <cell r="DZ51">
            <v>27.004308999999999</v>
          </cell>
          <cell r="EA51">
            <v>1330.2482518300001</v>
          </cell>
          <cell r="EB51">
            <v>2.1320000000000002E-2</v>
          </cell>
          <cell r="EC51">
            <v>34.386990206</v>
          </cell>
          <cell r="ED51">
            <v>35.981300789000002</v>
          </cell>
          <cell r="EE51">
            <v>882.27961295900002</v>
          </cell>
          <cell r="EF51">
            <v>27.333900000000003</v>
          </cell>
          <cell r="EG51">
            <v>632.78127031800011</v>
          </cell>
          <cell r="EJ51">
            <v>56.834451494389285</v>
          </cell>
          <cell r="EK51">
            <v>21.816136563442555</v>
          </cell>
          <cell r="EM51">
            <v>39.836303939962477</v>
          </cell>
          <cell r="EN51">
            <v>20.376318313218992</v>
          </cell>
          <cell r="EP51">
            <v>17.969485892785297</v>
          </cell>
          <cell r="EQ51">
            <v>11.842379856801175</v>
          </cell>
          <cell r="ES51">
            <v>18.68508591895046</v>
          </cell>
          <cell r="ET51">
            <v>9.8415484322290165</v>
          </cell>
          <cell r="EV51">
            <v>4.7405720809999998</v>
          </cell>
          <cell r="EW51">
            <v>567.96990135399994</v>
          </cell>
          <cell r="EX51">
            <v>13.000327711000001</v>
          </cell>
          <cell r="EY51">
            <v>500.00676603300002</v>
          </cell>
          <cell r="EZ51">
            <v>3.0277740569999998</v>
          </cell>
          <cell r="FA51">
            <v>181.131433257</v>
          </cell>
          <cell r="FB51">
            <v>10.754450665</v>
          </cell>
          <cell r="FC51">
            <v>536.55256142799999</v>
          </cell>
          <cell r="FD51">
            <v>2.4457585000000002</v>
          </cell>
          <cell r="FE51">
            <v>186.19351826299999</v>
          </cell>
          <cell r="FF51">
            <v>17.74351072</v>
          </cell>
          <cell r="FG51">
            <v>732.49188811700003</v>
          </cell>
          <cell r="FH51">
            <v>36.367190068000006</v>
          </cell>
          <cell r="FI51">
            <v>601.06576510799994</v>
          </cell>
          <cell r="FJ51">
            <v>12.029755206999999</v>
          </cell>
          <cell r="FK51">
            <v>207.473720093</v>
          </cell>
          <cell r="FL51">
            <v>25.710345565000001</v>
          </cell>
          <cell r="FM51">
            <v>593.85908279400007</v>
          </cell>
          <cell r="FN51">
            <v>28.300250591000353</v>
          </cell>
          <cell r="FO51">
            <v>18.009954750698096</v>
          </cell>
          <cell r="FQ51">
            <v>17.777102652993268</v>
          </cell>
          <cell r="FR51">
            <v>9.9961808452530541</v>
          </cell>
          <cell r="FT51">
            <v>75.329233000624797</v>
          </cell>
          <cell r="FU51">
            <v>46.390491348625531</v>
          </cell>
          <cell r="FW51">
            <v>49.276040045137904</v>
          </cell>
          <cell r="FX51">
            <v>33.304066354145796</v>
          </cell>
          <cell r="FZ51">
            <v>18.094782967737821</v>
          </cell>
          <cell r="GA51">
            <v>20.292830530711527</v>
          </cell>
          <cell r="GC51">
            <v>51.19270971043774</v>
          </cell>
          <cell r="GD51">
            <v>25.715448277162753</v>
          </cell>
          <cell r="GF51">
            <v>34.114343226799335</v>
          </cell>
          <cell r="GG51">
            <v>22.318032012541344</v>
          </cell>
          <cell r="GI51">
            <v>88.719444952210168</v>
          </cell>
          <cell r="GJ51">
            <v>64.797324489496063</v>
          </cell>
          <cell r="GL51">
            <v>22.530802034126609</v>
          </cell>
          <cell r="GM51">
            <v>10.9217860724762</v>
          </cell>
          <cell r="GP51">
            <v>488.24109970299997</v>
          </cell>
          <cell r="GQ51">
            <v>9697.3015049249989</v>
          </cell>
          <cell r="GR51">
            <v>193.779834163</v>
          </cell>
          <cell r="GS51">
            <v>7136.2430503810001</v>
          </cell>
        </row>
        <row r="52">
          <cell r="A52">
            <v>44835</v>
          </cell>
          <cell r="B52">
            <v>7.8</v>
          </cell>
          <cell r="C52" t="str">
            <v>-</v>
          </cell>
          <cell r="D52">
            <v>10.8</v>
          </cell>
          <cell r="E52">
            <v>10.6075</v>
          </cell>
          <cell r="F52">
            <v>18.2</v>
          </cell>
          <cell r="G52">
            <v>17.1325</v>
          </cell>
          <cell r="H52">
            <v>16.100000000000001</v>
          </cell>
          <cell r="I52">
            <v>14.510000000000002</v>
          </cell>
          <cell r="J52">
            <v>13</v>
          </cell>
          <cell r="L52">
            <v>13.55</v>
          </cell>
          <cell r="AH52">
            <v>8.6109989149999997</v>
          </cell>
          <cell r="AI52">
            <v>246.56511772499999</v>
          </cell>
          <cell r="AJ52">
            <v>69.608744114000004</v>
          </cell>
          <cell r="AK52">
            <v>97.824392775000007</v>
          </cell>
          <cell r="AL52">
            <v>20.011625864000003</v>
          </cell>
          <cell r="AM52">
            <v>246.62369488200002</v>
          </cell>
          <cell r="AN52">
            <v>1949.4980540650001</v>
          </cell>
          <cell r="AO52">
            <v>1737.0695899730001</v>
          </cell>
          <cell r="AP52">
            <v>3841.546901571</v>
          </cell>
          <cell r="AQ52">
            <v>145.47778176099999</v>
          </cell>
          <cell r="AS52">
            <v>0.38015617500000004</v>
          </cell>
          <cell r="AT52">
            <v>35.749104245000005</v>
          </cell>
          <cell r="AU52">
            <v>0</v>
          </cell>
          <cell r="AV52">
            <v>5.2043969990000001</v>
          </cell>
          <cell r="AW52">
            <v>3.2361786440000002</v>
          </cell>
          <cell r="AX52">
            <v>4.6146500000000001</v>
          </cell>
          <cell r="AY52">
            <v>0.76991285500000006</v>
          </cell>
          <cell r="AZ52">
            <v>30.053101484999999</v>
          </cell>
          <cell r="BA52">
            <v>12.735710903999999</v>
          </cell>
          <cell r="BB52">
            <v>109.80366332000001</v>
          </cell>
          <cell r="BC52">
            <v>8.7163660519999997</v>
          </cell>
          <cell r="BD52">
            <v>71.031275359999995</v>
          </cell>
          <cell r="BE52">
            <v>9.1368499630000013</v>
          </cell>
          <cell r="BF52">
            <v>61.657216489</v>
          </cell>
          <cell r="BG52">
            <v>17.473704415</v>
          </cell>
          <cell r="BH52">
            <v>83.465122042000004</v>
          </cell>
          <cell r="BI52">
            <v>132.39463726699998</v>
          </cell>
          <cell r="BJ52">
            <v>943.09508176400004</v>
          </cell>
          <cell r="BK52">
            <v>8.8428932739999997</v>
          </cell>
          <cell r="BL52">
            <v>129.982337868</v>
          </cell>
          <cell r="BM52">
            <v>2.5706950000000002</v>
          </cell>
          <cell r="BN52">
            <v>99.777085800000009</v>
          </cell>
          <cell r="BO52">
            <v>7.8810064530000004</v>
          </cell>
          <cell r="BP52">
            <v>63.232370674000002</v>
          </cell>
          <cell r="BQ52">
            <v>12.981043057000001</v>
          </cell>
          <cell r="BR52">
            <v>302.94755513799998</v>
          </cell>
          <cell r="BS52">
            <v>13.037398903</v>
          </cell>
          <cell r="BT52">
            <v>133.163248092</v>
          </cell>
          <cell r="BU52" t="str">
            <v>(-)</v>
          </cell>
          <cell r="BV52">
            <v>92.530815071000006</v>
          </cell>
          <cell r="BW52">
            <v>6.7224499570000003</v>
          </cell>
          <cell r="BX52">
            <v>275.94313243200003</v>
          </cell>
          <cell r="BY52">
            <v>5.6461603370000004</v>
          </cell>
          <cell r="BZ52">
            <v>134.30631401500003</v>
          </cell>
          <cell r="CA52">
            <v>60.542995136143709</v>
          </cell>
          <cell r="CB52">
            <v>35.786106458483651</v>
          </cell>
          <cell r="CD52" t="str">
            <v>(-)</v>
          </cell>
          <cell r="CE52">
            <v>78.146880669585144</v>
          </cell>
          <cell r="CG52">
            <v>30.148901614839282</v>
          </cell>
          <cell r="CH52">
            <v>49.757463729643639</v>
          </cell>
          <cell r="CJ52">
            <v>74.552535146331593</v>
          </cell>
          <cell r="CK52">
            <v>46.986169962317952</v>
          </cell>
          <cell r="CM52">
            <v>41.142074644096368</v>
          </cell>
          <cell r="CN52">
            <v>34.61804850893931</v>
          </cell>
          <cell r="CP52">
            <v>72.098822639258287</v>
          </cell>
          <cell r="CQ52">
            <v>51.019727178047951</v>
          </cell>
          <cell r="CS52">
            <v>63.283896556527047</v>
          </cell>
          <cell r="CT52">
            <v>63.071077940240485</v>
          </cell>
          <cell r="CV52">
            <v>35.753159618043128</v>
          </cell>
          <cell r="CW52">
            <v>29.828227580631992</v>
          </cell>
          <cell r="CY52">
            <v>24.853340496119632</v>
          </cell>
          <cell r="CZ52">
            <v>16.096239201308563</v>
          </cell>
          <cell r="DB52">
            <v>30.172315053770941</v>
          </cell>
          <cell r="DC52">
            <v>23.695827203645536</v>
          </cell>
          <cell r="DE52">
            <v>33.953763476413968</v>
          </cell>
          <cell r="DF52">
            <v>19.008546641677924</v>
          </cell>
          <cell r="DH52">
            <v>59.910133372656937</v>
          </cell>
          <cell r="DI52">
            <v>49.455432225678699</v>
          </cell>
          <cell r="DK52">
            <v>17.47079635959642</v>
          </cell>
          <cell r="DL52">
            <v>15.26002958175423</v>
          </cell>
          <cell r="DN52">
            <v>35.429105467940595</v>
          </cell>
          <cell r="DO52">
            <v>31.024814137078703</v>
          </cell>
          <cell r="DQ52" t="str">
            <v>(-)</v>
          </cell>
          <cell r="DR52">
            <v>17.977821391290831</v>
          </cell>
          <cell r="DT52">
            <v>26.70091268825194</v>
          </cell>
          <cell r="DU52">
            <v>13.276895187981635</v>
          </cell>
          <cell r="DW52">
            <v>14.763968620361906</v>
          </cell>
          <cell r="DX52">
            <v>20.199310325745447</v>
          </cell>
          <cell r="DZ52">
            <v>27.152476000000004</v>
          </cell>
          <cell r="EA52">
            <v>1217.3312049490003</v>
          </cell>
          <cell r="EB52">
            <v>1.8270000000000002E-2</v>
          </cell>
          <cell r="EC52">
            <v>21.814788162000003</v>
          </cell>
          <cell r="ED52">
            <v>47.007254775</v>
          </cell>
          <cell r="EE52">
            <v>814.37938757899997</v>
          </cell>
          <cell r="EF52">
            <v>8.9720949999999995</v>
          </cell>
          <cell r="EG52">
            <v>578.72737457499989</v>
          </cell>
          <cell r="EJ52">
            <v>56.008062395488352</v>
          </cell>
          <cell r="EK52">
            <v>21.124926044604571</v>
          </cell>
          <cell r="EM52">
            <v>40.220032840722503</v>
          </cell>
          <cell r="EN52">
            <v>21.265170430720776</v>
          </cell>
          <cell r="EP52">
            <v>17.524390823841721</v>
          </cell>
          <cell r="EQ52">
            <v>11.237872252166019</v>
          </cell>
          <cell r="ES52">
            <v>21.31489468178837</v>
          </cell>
          <cell r="ET52">
            <v>9.9784175896566634</v>
          </cell>
          <cell r="EV52">
            <v>7.9337760939999997</v>
          </cell>
          <cell r="EW52">
            <v>552.66498196200007</v>
          </cell>
          <cell r="EX52">
            <v>10.473649701000001</v>
          </cell>
          <cell r="EY52">
            <v>573.64946071200006</v>
          </cell>
          <cell r="EZ52">
            <v>7.8043555009999999</v>
          </cell>
          <cell r="FA52">
            <v>173.89893759699999</v>
          </cell>
          <cell r="FB52">
            <v>10.516968038</v>
          </cell>
          <cell r="FC52">
            <v>510.17616914700005</v>
          </cell>
          <cell r="FD52">
            <v>7.2474827900000003</v>
          </cell>
          <cell r="FE52">
            <v>186.40102240300001</v>
          </cell>
          <cell r="FF52">
            <v>15.492777572</v>
          </cell>
          <cell r="FG52">
            <v>702.23755836599992</v>
          </cell>
          <cell r="FH52">
            <v>34.441329625000002</v>
          </cell>
          <cell r="FI52">
            <v>527.27737433300001</v>
          </cell>
          <cell r="FJ52">
            <v>16.045713338000002</v>
          </cell>
          <cell r="FK52">
            <v>204.78321538099996</v>
          </cell>
          <cell r="FL52">
            <v>18.773387807999999</v>
          </cell>
          <cell r="FM52">
            <v>523.912326818</v>
          </cell>
          <cell r="FN52">
            <v>25.645662338249501</v>
          </cell>
          <cell r="FO52">
            <v>17.817184414568274</v>
          </cell>
          <cell r="FQ52">
            <v>20.520991265010419</v>
          </cell>
          <cell r="FR52">
            <v>9.7855204715833075</v>
          </cell>
          <cell r="FT52">
            <v>63.840536091053188</v>
          </cell>
          <cell r="FU52">
            <v>46.253871030582779</v>
          </cell>
          <cell r="FW52">
            <v>52.963495077420333</v>
          </cell>
          <cell r="FX52">
            <v>33.251623636132656</v>
          </cell>
          <cell r="FZ52">
            <v>13.216586980263806</v>
          </cell>
          <cell r="GA52">
            <v>20.44733784051207</v>
          </cell>
          <cell r="GC52">
            <v>51.433664952251213</v>
          </cell>
          <cell r="GD52">
            <v>25.917863178279426</v>
          </cell>
          <cell r="GF52">
            <v>34.748184373122911</v>
          </cell>
          <cell r="GG52">
            <v>23.001632805141863</v>
          </cell>
          <cell r="GI52">
            <v>87.685717586449869</v>
          </cell>
          <cell r="GJ52">
            <v>64.234070583200989</v>
          </cell>
          <cell r="GL52">
            <v>23.116496910859535</v>
          </cell>
          <cell r="GM52">
            <v>10.824762111367741</v>
          </cell>
          <cell r="GP52">
            <v>496.87780175300003</v>
          </cell>
          <cell r="GQ52">
            <v>9220.8007584499992</v>
          </cell>
          <cell r="GR52">
            <v>192.80776261400001</v>
          </cell>
          <cell r="GS52">
            <v>6550.8289737919995</v>
          </cell>
        </row>
        <row r="53">
          <cell r="A53">
            <v>44805</v>
          </cell>
          <cell r="B53">
            <v>7.8</v>
          </cell>
          <cell r="C53" t="str">
            <v>-</v>
          </cell>
          <cell r="D53">
            <v>10.739999999999998</v>
          </cell>
          <cell r="E53">
            <v>10.548</v>
          </cell>
          <cell r="F53">
            <v>17.78</v>
          </cell>
          <cell r="G53">
            <v>16.740000000000002</v>
          </cell>
          <cell r="H53">
            <v>16.100000000000001</v>
          </cell>
          <cell r="I53">
            <v>14.626000000000001</v>
          </cell>
          <cell r="J53">
            <v>12.940000000000001</v>
          </cell>
          <cell r="L53">
            <v>13.52</v>
          </cell>
          <cell r="AH53">
            <v>8.2271636839999989</v>
          </cell>
          <cell r="AI53">
            <v>315.07833118400004</v>
          </cell>
          <cell r="AJ53">
            <v>89.816157600000011</v>
          </cell>
          <cell r="AK53">
            <v>133.236298439</v>
          </cell>
          <cell r="AL53">
            <v>9.7751001100000003</v>
          </cell>
          <cell r="AM53">
            <v>273.78306958800005</v>
          </cell>
          <cell r="AN53">
            <v>2387.4271607559999</v>
          </cell>
          <cell r="AO53">
            <v>2302.395348086</v>
          </cell>
          <cell r="AP53">
            <v>4971.8117286659999</v>
          </cell>
          <cell r="AQ53">
            <v>205.36054895300001</v>
          </cell>
          <cell r="AS53">
            <v>0.95808199999999999</v>
          </cell>
          <cell r="AT53">
            <v>36.418253497000002</v>
          </cell>
          <cell r="AU53">
            <v>0</v>
          </cell>
          <cell r="AV53">
            <v>3.5932500000000003</v>
          </cell>
          <cell r="AW53">
            <v>0.31303300000000001</v>
          </cell>
          <cell r="AX53">
            <v>2.062046</v>
          </cell>
          <cell r="AY53">
            <v>0.47183800000000004</v>
          </cell>
          <cell r="AZ53">
            <v>58.682364777000004</v>
          </cell>
          <cell r="BA53">
            <v>25.539067057</v>
          </cell>
          <cell r="BB53">
            <v>145.850722835</v>
          </cell>
          <cell r="BC53">
            <v>14.669081549000001</v>
          </cell>
          <cell r="BD53">
            <v>87.799271942000004</v>
          </cell>
          <cell r="BE53">
            <v>22.424282170999998</v>
          </cell>
          <cell r="BF53">
            <v>63.588797416000006</v>
          </cell>
          <cell r="BG53">
            <v>16.018162349000001</v>
          </cell>
          <cell r="BH53">
            <v>80.202919645000009</v>
          </cell>
          <cell r="BI53">
            <v>186.34424744899999</v>
          </cell>
          <cell r="BJ53">
            <v>1181.2293526190001</v>
          </cell>
          <cell r="BK53">
            <v>13.686085062</v>
          </cell>
          <cell r="BL53">
            <v>130.329140674</v>
          </cell>
          <cell r="BM53">
            <v>3.9276399999999998</v>
          </cell>
          <cell r="BN53">
            <v>107.11423570000001</v>
          </cell>
          <cell r="BO53">
            <v>5.7097993120000003</v>
          </cell>
          <cell r="BP53">
            <v>104.4623964</v>
          </cell>
          <cell r="BQ53">
            <v>11.651940814</v>
          </cell>
          <cell r="BR53">
            <v>325.838385776</v>
          </cell>
          <cell r="BS53">
            <v>7.6097911710000004</v>
          </cell>
          <cell r="BT53">
            <v>116.585612387</v>
          </cell>
          <cell r="BU53" t="str">
            <v>(-)</v>
          </cell>
          <cell r="BV53">
            <v>126.38159376</v>
          </cell>
          <cell r="BW53">
            <v>7.7859661410000003</v>
          </cell>
          <cell r="BX53">
            <v>339.91815122700001</v>
          </cell>
          <cell r="BY53">
            <v>8.3283247780000007</v>
          </cell>
          <cell r="BZ53">
            <v>275.77253269400001</v>
          </cell>
          <cell r="CA53">
            <v>27.12668644228782</v>
          </cell>
          <cell r="CB53">
            <v>41.550969864621678</v>
          </cell>
          <cell r="CD53" t="str">
            <v>(-)</v>
          </cell>
          <cell r="CE53">
            <v>95.941195296736936</v>
          </cell>
          <cell r="CG53">
            <v>84.960850772921702</v>
          </cell>
          <cell r="CH53">
            <v>62.953978718224526</v>
          </cell>
          <cell r="CJ53">
            <v>65.575684874893497</v>
          </cell>
          <cell r="CK53">
            <v>45.577642715930317</v>
          </cell>
          <cell r="CM53">
            <v>30.686568572957878</v>
          </cell>
          <cell r="CN53">
            <v>35.613416231404038</v>
          </cell>
          <cell r="CP53">
            <v>68.802875053878395</v>
          </cell>
          <cell r="CQ53">
            <v>51.747348705469285</v>
          </cell>
          <cell r="CS53">
            <v>58.547513481563207</v>
          </cell>
          <cell r="CT53">
            <v>72.44526367205485</v>
          </cell>
          <cell r="CV53">
            <v>35.652739621386893</v>
          </cell>
          <cell r="CW53">
            <v>32.002888512899844</v>
          </cell>
          <cell r="CY53">
            <v>22.839003086294841</v>
          </cell>
          <cell r="CZ53">
            <v>16.776688783066433</v>
          </cell>
          <cell r="DB53">
            <v>28.263524327860122</v>
          </cell>
          <cell r="DC53">
            <v>24.082384893558515</v>
          </cell>
          <cell r="DE53">
            <v>30.540164067989942</v>
          </cell>
          <cell r="DF53">
            <v>19.421722175440028</v>
          </cell>
          <cell r="DH53">
            <v>71.693254005562153</v>
          </cell>
          <cell r="DI53">
            <v>47.744615578070352</v>
          </cell>
          <cell r="DK53">
            <v>19.589522285570375</v>
          </cell>
          <cell r="DL53">
            <v>15.614247362702047</v>
          </cell>
          <cell r="DN53">
            <v>48.751216284986285</v>
          </cell>
          <cell r="DO53">
            <v>31.401794683339705</v>
          </cell>
          <cell r="DQ53" t="str">
            <v>(-)</v>
          </cell>
          <cell r="DR53">
            <v>17.728641453033692</v>
          </cell>
          <cell r="DT53">
            <v>25.385657330846591</v>
          </cell>
          <cell r="DU53">
            <v>13.371374592816899</v>
          </cell>
          <cell r="DW53">
            <v>18.620398537128231</v>
          </cell>
          <cell r="DX53">
            <v>18.95786033637043</v>
          </cell>
          <cell r="DZ53">
            <v>29.027457000000002</v>
          </cell>
          <cell r="EA53">
            <v>1530.1993839460001</v>
          </cell>
          <cell r="EB53">
            <v>3.4000000000000002E-4</v>
          </cell>
          <cell r="EC53">
            <v>47.093353073999999</v>
          </cell>
          <cell r="ED53">
            <v>45.468591439000008</v>
          </cell>
          <cell r="EE53">
            <v>1120.0471217489999</v>
          </cell>
          <cell r="EF53">
            <v>35.992111999999999</v>
          </cell>
          <cell r="EG53">
            <v>847.96786330300006</v>
          </cell>
          <cell r="EJ53">
            <v>55.825080026817361</v>
          </cell>
          <cell r="EK53">
            <v>22.538896709301707</v>
          </cell>
          <cell r="EM53">
            <v>41.029411764705877</v>
          </cell>
          <cell r="EN53">
            <v>19.608370133614837</v>
          </cell>
          <cell r="EP53">
            <v>19.471936716486766</v>
          </cell>
          <cell r="EQ53">
            <v>11.06883876936142</v>
          </cell>
          <cell r="ES53">
            <v>18.054941316030579</v>
          </cell>
          <cell r="ET53">
            <v>9.4614573779786966</v>
          </cell>
          <cell r="EV53">
            <v>9.3684204250000001</v>
          </cell>
          <cell r="EW53">
            <v>671.89430484600007</v>
          </cell>
          <cell r="EX53">
            <v>16.722805701000002</v>
          </cell>
          <cell r="EY53">
            <v>771.82517080800005</v>
          </cell>
          <cell r="EZ53">
            <v>4.1969828209999998</v>
          </cell>
          <cell r="FA53">
            <v>224.67718748299998</v>
          </cell>
          <cell r="FB53">
            <v>16.806480349999998</v>
          </cell>
          <cell r="FC53">
            <v>735.26262326300002</v>
          </cell>
          <cell r="FD53">
            <v>4.9053839349999997</v>
          </cell>
          <cell r="FE53">
            <v>214.53894305300003</v>
          </cell>
          <cell r="FF53">
            <v>23.401424437000003</v>
          </cell>
          <cell r="FG53">
            <v>907.49263113899997</v>
          </cell>
          <cell r="FH53">
            <v>41.689487871000004</v>
          </cell>
          <cell r="FI53">
            <v>624.59201098300002</v>
          </cell>
          <cell r="FJ53">
            <v>28.947347862000004</v>
          </cell>
          <cell r="FK53">
            <v>251.449092175</v>
          </cell>
          <cell r="FL53">
            <v>23.044892552</v>
          </cell>
          <cell r="FM53">
            <v>588.338058961</v>
          </cell>
          <cell r="FN53">
            <v>28.512706755899032</v>
          </cell>
          <cell r="FO53">
            <v>18.320800072677208</v>
          </cell>
          <cell r="FQ53">
            <v>18.080045557063425</v>
          </cell>
          <cell r="FR53">
            <v>10.110975137577245</v>
          </cell>
          <cell r="FT53">
            <v>77.236800604478816</v>
          </cell>
          <cell r="FU53">
            <v>46.806327062397955</v>
          </cell>
          <cell r="FW53">
            <v>49.330570573272958</v>
          </cell>
          <cell r="FX53">
            <v>31.407719607098493</v>
          </cell>
          <cell r="FZ53">
            <v>23.080939597646399</v>
          </cell>
          <cell r="GA53">
            <v>19.385078536643999</v>
          </cell>
          <cell r="GC53">
            <v>45.385497724007621</v>
          </cell>
          <cell r="GD53">
            <v>25.053615796004795</v>
          </cell>
          <cell r="GF53">
            <v>33.719599564974942</v>
          </cell>
          <cell r="GG53">
            <v>23.175361404310344</v>
          </cell>
          <cell r="GI53">
            <v>79.511754418180971</v>
          </cell>
          <cell r="GJ53">
            <v>64.5720145332714</v>
          </cell>
          <cell r="GL53">
            <v>21.722775756902124</v>
          </cell>
          <cell r="GM53">
            <v>11.034394652954692</v>
          </cell>
          <cell r="GP53">
            <v>605.40832389400009</v>
          </cell>
          <cell r="GQ53">
            <v>11641.940385504</v>
          </cell>
          <cell r="GR53">
            <v>238.80475765</v>
          </cell>
          <cell r="GS53">
            <v>8215.2521063959994</v>
          </cell>
        </row>
        <row r="54">
          <cell r="A54">
            <v>44774</v>
          </cell>
          <cell r="B54">
            <v>7.8</v>
          </cell>
          <cell r="C54" t="str">
            <v>-</v>
          </cell>
          <cell r="D54">
            <v>10.7</v>
          </cell>
          <cell r="E54">
            <v>10.5025</v>
          </cell>
          <cell r="F54">
            <v>17.024999999999999</v>
          </cell>
          <cell r="G54">
            <v>16.12</v>
          </cell>
          <cell r="H54">
            <v>16.3</v>
          </cell>
          <cell r="I54">
            <v>14.719999999999999</v>
          </cell>
          <cell r="J54">
            <v>12.9</v>
          </cell>
          <cell r="L54">
            <v>13.5</v>
          </cell>
          <cell r="AH54">
            <v>17.331000230000001</v>
          </cell>
          <cell r="AI54">
            <v>177.74595941400003</v>
          </cell>
          <cell r="AJ54">
            <v>66.878010281000002</v>
          </cell>
          <cell r="AK54">
            <v>95.782414462999995</v>
          </cell>
          <cell r="AL54">
            <v>21.207025749</v>
          </cell>
          <cell r="AM54">
            <v>193.85465674100001</v>
          </cell>
          <cell r="AN54">
            <v>1824.002480356</v>
          </cell>
          <cell r="AO54">
            <v>2026.9554885770001</v>
          </cell>
          <cell r="AP54">
            <v>3902.638171394</v>
          </cell>
          <cell r="AQ54">
            <v>186.56714097899999</v>
          </cell>
          <cell r="AS54">
            <v>1.2106122319999999</v>
          </cell>
          <cell r="AT54">
            <v>22.691520081</v>
          </cell>
          <cell r="AU54">
            <v>0.38400145700000005</v>
          </cell>
          <cell r="AV54">
            <v>3.2337180450000003</v>
          </cell>
          <cell r="AW54">
            <v>0.9976842010000001</v>
          </cell>
          <cell r="AX54">
            <v>12.591799768000001</v>
          </cell>
          <cell r="AY54">
            <v>0.42671600000000004</v>
          </cell>
          <cell r="AZ54">
            <v>36.945212072000004</v>
          </cell>
          <cell r="BA54">
            <v>8.9094560120000015</v>
          </cell>
          <cell r="BB54">
            <v>80.483451591999994</v>
          </cell>
          <cell r="BC54">
            <v>8.7924776810000012</v>
          </cell>
          <cell r="BD54">
            <v>93.625124519000011</v>
          </cell>
          <cell r="BE54">
            <v>4.1435839749999994</v>
          </cell>
          <cell r="BF54">
            <v>46.480286915999997</v>
          </cell>
          <cell r="BG54">
            <v>9.0681156100000013</v>
          </cell>
          <cell r="BH54">
            <v>52.780413245999995</v>
          </cell>
          <cell r="BI54">
            <v>100.510171103</v>
          </cell>
          <cell r="BJ54">
            <v>999.87327208600004</v>
          </cell>
          <cell r="BK54">
            <v>7.4035341099999998</v>
          </cell>
          <cell r="BL54">
            <v>56.770590233000007</v>
          </cell>
          <cell r="BM54">
            <v>1.876158</v>
          </cell>
          <cell r="BN54">
            <v>36.6471132</v>
          </cell>
          <cell r="BO54">
            <v>7.9628964629999999</v>
          </cell>
          <cell r="BP54">
            <v>139.28504471300002</v>
          </cell>
          <cell r="BQ54">
            <v>13.71893395</v>
          </cell>
          <cell r="BR54">
            <v>255.243018288</v>
          </cell>
          <cell r="BS54">
            <v>3.1750869879999999</v>
          </cell>
          <cell r="BT54">
            <v>111.523661903</v>
          </cell>
          <cell r="BU54" t="str">
            <v>(-)</v>
          </cell>
          <cell r="BV54">
            <v>62.064934995000002</v>
          </cell>
          <cell r="BW54">
            <v>17.882523364000001</v>
          </cell>
          <cell r="BX54">
            <v>331.63364563699997</v>
          </cell>
          <cell r="BY54">
            <v>4.6659842679999999</v>
          </cell>
          <cell r="BZ54">
            <v>408.02515835500003</v>
          </cell>
          <cell r="CA54">
            <v>32.893143125783325</v>
          </cell>
          <cell r="CB54">
            <v>42.079754167395571</v>
          </cell>
          <cell r="CD54">
            <v>32.000000010416628</v>
          </cell>
          <cell r="CE54">
            <v>92.415077389036867</v>
          </cell>
          <cell r="CG54">
            <v>44.17761691407199</v>
          </cell>
          <cell r="CH54">
            <v>41.996045814981386</v>
          </cell>
          <cell r="CJ54">
            <v>70.036511403368991</v>
          </cell>
          <cell r="CK54">
            <v>47.842498849900771</v>
          </cell>
          <cell r="CM54">
            <v>42.597059858406091</v>
          </cell>
          <cell r="CN54">
            <v>41.448108698914012</v>
          </cell>
          <cell r="CP54">
            <v>71.162379496292061</v>
          </cell>
          <cell r="CQ54">
            <v>53.405832738575306</v>
          </cell>
          <cell r="CS54">
            <v>58.096499394343766</v>
          </cell>
          <cell r="CT54">
            <v>65.89228758185061</v>
          </cell>
          <cell r="CV54">
            <v>36.813056454294589</v>
          </cell>
          <cell r="CW54">
            <v>31.224252474773817</v>
          </cell>
          <cell r="CY54">
            <v>23.795122431550759</v>
          </cell>
          <cell r="CZ54">
            <v>16.206177729747601</v>
          </cell>
          <cell r="DB54">
            <v>28.102834290851941</v>
          </cell>
          <cell r="DC54">
            <v>24.088938002463554</v>
          </cell>
          <cell r="DE54">
            <v>32.089195046472632</v>
          </cell>
          <cell r="DF54">
            <v>21.41927033423195</v>
          </cell>
          <cell r="DH54">
            <v>74.500000830665073</v>
          </cell>
          <cell r="DI54">
            <v>47.02876275442388</v>
          </cell>
          <cell r="DK54">
            <v>12.645655565168749</v>
          </cell>
          <cell r="DL54">
            <v>16.895242148277571</v>
          </cell>
          <cell r="DN54">
            <v>51.245846961028207</v>
          </cell>
          <cell r="DO54">
            <v>31.960797683887009</v>
          </cell>
          <cell r="DQ54" t="str">
            <v>(-)</v>
          </cell>
          <cell r="DR54">
            <v>17.191100924104013</v>
          </cell>
          <cell r="DT54">
            <v>20.306226479089865</v>
          </cell>
          <cell r="DU54">
            <v>14.093834371109205</v>
          </cell>
          <cell r="DW54">
            <v>16.981549085240079</v>
          </cell>
          <cell r="DX54">
            <v>19.776242750988491</v>
          </cell>
          <cell r="DZ54">
            <v>25.538578999999999</v>
          </cell>
          <cell r="EA54">
            <v>1140.731384531</v>
          </cell>
          <cell r="EB54">
            <v>0</v>
          </cell>
          <cell r="EC54">
            <v>39.125264219999998</v>
          </cell>
          <cell r="ED54">
            <v>40.068981553</v>
          </cell>
          <cell r="EE54">
            <v>808.07934077699997</v>
          </cell>
          <cell r="EF54">
            <v>12.716699909999999</v>
          </cell>
          <cell r="EG54">
            <v>662.61940375199993</v>
          </cell>
          <cell r="EJ54">
            <v>54.54698008060668</v>
          </cell>
          <cell r="EK54">
            <v>22.278645533990186</v>
          </cell>
          <cell r="EM54" t="str">
            <v>(-)</v>
          </cell>
          <cell r="EN54">
            <v>19.00822879794983</v>
          </cell>
          <cell r="EP54">
            <v>20.913383653751985</v>
          </cell>
          <cell r="EQ54">
            <v>11.47356752296877</v>
          </cell>
          <cell r="ES54">
            <v>18.530162092344288</v>
          </cell>
          <cell r="ET54">
            <v>9.8576060551415523</v>
          </cell>
          <cell r="EV54">
            <v>7.0405008710000008</v>
          </cell>
          <cell r="EW54">
            <v>490.89934342400005</v>
          </cell>
          <cell r="EX54">
            <v>18.349874858</v>
          </cell>
          <cell r="EY54">
            <v>851.45832377300007</v>
          </cell>
          <cell r="EZ54">
            <v>3.8215399480000003</v>
          </cell>
          <cell r="FA54">
            <v>230.20958642000002</v>
          </cell>
          <cell r="FB54">
            <v>9.3623710519999985</v>
          </cell>
          <cell r="FC54">
            <v>558.9097670839999</v>
          </cell>
          <cell r="FD54">
            <v>2.7687877439999999</v>
          </cell>
          <cell r="FE54">
            <v>111.773060852</v>
          </cell>
          <cell r="FF54">
            <v>15.332111380000001</v>
          </cell>
          <cell r="FG54">
            <v>647.71789955300005</v>
          </cell>
          <cell r="FH54">
            <v>25.977692620000003</v>
          </cell>
          <cell r="FI54">
            <v>403.17456776800003</v>
          </cell>
          <cell r="FJ54">
            <v>18.579087014000002</v>
          </cell>
          <cell r="FK54">
            <v>187.51688526000001</v>
          </cell>
          <cell r="FL54">
            <v>8.6779540410000013</v>
          </cell>
          <cell r="FM54">
            <v>365.067227946</v>
          </cell>
          <cell r="FN54">
            <v>27.209148730321914</v>
          </cell>
          <cell r="FO54">
            <v>18.737816778249723</v>
          </cell>
          <cell r="FQ54">
            <v>19.649904186174915</v>
          </cell>
          <cell r="FR54">
            <v>10.363733565052994</v>
          </cell>
          <cell r="FT54">
            <v>80.329234148568418</v>
          </cell>
          <cell r="FU54">
            <v>48.897484534067388</v>
          </cell>
          <cell r="FW54">
            <v>54.165044012720479</v>
          </cell>
          <cell r="FX54">
            <v>31.365161259422631</v>
          </cell>
          <cell r="FZ54">
            <v>17.697973395464437</v>
          </cell>
          <cell r="GA54">
            <v>18.377036777410986</v>
          </cell>
          <cell r="GC54">
            <v>51.363505386757758</v>
          </cell>
          <cell r="GD54">
            <v>26.0425408670318</v>
          </cell>
          <cell r="GF54">
            <v>34.973963385474839</v>
          </cell>
          <cell r="GG54">
            <v>23.533651794397919</v>
          </cell>
          <cell r="GI54">
            <v>79.783594683959961</v>
          </cell>
          <cell r="GJ54">
            <v>65.888525069568971</v>
          </cell>
          <cell r="GL54">
            <v>23.785593206047263</v>
          </cell>
          <cell r="GM54">
            <v>12.699584450866617</v>
          </cell>
          <cell r="GP54">
            <v>403.02118445499997</v>
          </cell>
          <cell r="GQ54">
            <v>8930.9796717650006</v>
          </cell>
          <cell r="GR54">
            <v>182.35375075600001</v>
          </cell>
          <cell r="GS54">
            <v>6524.2816793789998</v>
          </cell>
        </row>
        <row r="55">
          <cell r="A55">
            <v>44743</v>
          </cell>
          <cell r="B55">
            <v>7.8</v>
          </cell>
          <cell r="C55">
            <v>4.05</v>
          </cell>
          <cell r="D55">
            <v>10.64</v>
          </cell>
          <cell r="E55">
            <v>10.434000000000001</v>
          </cell>
          <cell r="F55">
            <v>16.240000000000002</v>
          </cell>
          <cell r="G55">
            <v>15.557999999999998</v>
          </cell>
          <cell r="H55">
            <v>16.3</v>
          </cell>
          <cell r="I55">
            <v>14.758000000000001</v>
          </cell>
          <cell r="J55">
            <v>12.84</v>
          </cell>
          <cell r="L55">
            <v>13.239999999999998</v>
          </cell>
          <cell r="AH55">
            <v>14.649680428</v>
          </cell>
          <cell r="AI55">
            <v>149.04473861299999</v>
          </cell>
          <cell r="AJ55">
            <v>50.176058224999998</v>
          </cell>
          <cell r="AK55">
            <v>84.560361508</v>
          </cell>
          <cell r="AL55">
            <v>7.0007444130000005</v>
          </cell>
          <cell r="AM55">
            <v>151.02395846799999</v>
          </cell>
          <cell r="AN55">
            <v>1658.9230864780002</v>
          </cell>
          <cell r="AO55">
            <v>2188.9040551260005</v>
          </cell>
          <cell r="AP55">
            <v>3799.2551908300002</v>
          </cell>
          <cell r="AQ55">
            <v>193.74398827000002</v>
          </cell>
          <cell r="AS55">
            <v>4.6003778430000004</v>
          </cell>
          <cell r="AT55">
            <v>16.753164581</v>
          </cell>
          <cell r="AU55">
            <v>1.9892963890000002</v>
          </cell>
          <cell r="AV55">
            <v>4.3542438900000002</v>
          </cell>
          <cell r="AW55">
            <v>0.27609500000000003</v>
          </cell>
          <cell r="AX55">
            <v>2.472683</v>
          </cell>
          <cell r="AY55">
            <v>1.809636697</v>
          </cell>
          <cell r="AZ55">
            <v>41.510675256000006</v>
          </cell>
          <cell r="BA55">
            <v>3.9118685650000002</v>
          </cell>
          <cell r="BB55">
            <v>82.708472007000012</v>
          </cell>
          <cell r="BC55">
            <v>6.3978202520000007</v>
          </cell>
          <cell r="BD55">
            <v>120.37962329800001</v>
          </cell>
          <cell r="BE55">
            <v>6.5952532110000002</v>
          </cell>
          <cell r="BF55">
            <v>57.794988510000003</v>
          </cell>
          <cell r="BG55">
            <v>7.7118695319999997</v>
          </cell>
          <cell r="BH55">
            <v>40.220672133000001</v>
          </cell>
          <cell r="BI55">
            <v>87.297934311000006</v>
          </cell>
          <cell r="BJ55">
            <v>761.14403196799992</v>
          </cell>
          <cell r="BK55">
            <v>5.6834395649999996</v>
          </cell>
          <cell r="BL55">
            <v>62.959150356000002</v>
          </cell>
          <cell r="BM55">
            <v>1.328819</v>
          </cell>
          <cell r="BN55">
            <v>63.437552199999999</v>
          </cell>
          <cell r="BO55">
            <v>7.0870428060000004</v>
          </cell>
          <cell r="BP55">
            <v>160.466721764</v>
          </cell>
          <cell r="BQ55">
            <v>5.0721244649999999</v>
          </cell>
          <cell r="BR55">
            <v>277.27759079999998</v>
          </cell>
          <cell r="BS55">
            <v>2.822604713</v>
          </cell>
          <cell r="BT55">
            <v>111.04062815099999</v>
          </cell>
          <cell r="BU55" t="str">
            <v>(-)</v>
          </cell>
          <cell r="BV55">
            <v>43.729304166000006</v>
          </cell>
          <cell r="BW55">
            <v>11.501484676</v>
          </cell>
          <cell r="BX55">
            <v>306.87717165399999</v>
          </cell>
          <cell r="BY55">
            <v>9.6900023230000016</v>
          </cell>
          <cell r="BZ55">
            <v>549.33803212099997</v>
          </cell>
          <cell r="CA55">
            <v>26.246463233824421</v>
          </cell>
          <cell r="CB55">
            <v>55.490970195823678</v>
          </cell>
          <cell r="CD55">
            <v>131.70906998765983</v>
          </cell>
          <cell r="CE55">
            <v>84.125621078381997</v>
          </cell>
          <cell r="CG55">
            <v>85.549539107915749</v>
          </cell>
          <cell r="CH55">
            <v>58.723200669070799</v>
          </cell>
          <cell r="CJ55">
            <v>67.067822767522046</v>
          </cell>
          <cell r="CK55">
            <v>49.81044947456347</v>
          </cell>
          <cell r="CM55">
            <v>50.491175435491655</v>
          </cell>
          <cell r="CN55">
            <v>43.226282399660533</v>
          </cell>
          <cell r="CP55">
            <v>82.468760652671108</v>
          </cell>
          <cell r="CQ55">
            <v>49.771676129182097</v>
          </cell>
          <cell r="CS55">
            <v>57.240020867941773</v>
          </cell>
          <cell r="CT55">
            <v>68.052969556148796</v>
          </cell>
          <cell r="CV55">
            <v>37.674342532432775</v>
          </cell>
          <cell r="CW55">
            <v>30.370267281530115</v>
          </cell>
          <cell r="CY55">
            <v>23.679630338177706</v>
          </cell>
          <cell r="CZ55">
            <v>17.059698907943236</v>
          </cell>
          <cell r="DB55">
            <v>27.591258810895795</v>
          </cell>
          <cell r="DC55">
            <v>22.387204562516416</v>
          </cell>
          <cell r="DE55">
            <v>32.338888893069708</v>
          </cell>
          <cell r="DF55">
            <v>17.412309806934829</v>
          </cell>
          <cell r="DH55">
            <v>64.858071445519073</v>
          </cell>
          <cell r="DI55">
            <v>47.43394767570819</v>
          </cell>
          <cell r="DK55">
            <v>24.709095373116007</v>
          </cell>
          <cell r="DL55">
            <v>15.725161889324953</v>
          </cell>
          <cell r="DN55">
            <v>59.544319421675958</v>
          </cell>
          <cell r="DO55">
            <v>33.29216304718561</v>
          </cell>
          <cell r="DQ55" t="str">
            <v>(-)</v>
          </cell>
          <cell r="DR55">
            <v>19.129657342602041</v>
          </cell>
          <cell r="DT55">
            <v>24.775993409148633</v>
          </cell>
          <cell r="DU55">
            <v>14.572075825851712</v>
          </cell>
          <cell r="DW55">
            <v>27.07006714181982</v>
          </cell>
          <cell r="DX55">
            <v>19.829849403892336</v>
          </cell>
          <cell r="DZ55">
            <v>22.477216000000002</v>
          </cell>
          <cell r="EA55">
            <v>1045.2544484109999</v>
          </cell>
          <cell r="EB55">
            <v>0</v>
          </cell>
          <cell r="EC55">
            <v>41.324839548000007</v>
          </cell>
          <cell r="ED55">
            <v>34.341746508</v>
          </cell>
          <cell r="EE55">
            <v>764.22102984800006</v>
          </cell>
          <cell r="EF55">
            <v>7.8062520000000006</v>
          </cell>
          <cell r="EG55">
            <v>692.27204714900006</v>
          </cell>
          <cell r="EJ55">
            <v>53.5415413545877</v>
          </cell>
          <cell r="EK55">
            <v>23.080047394837873</v>
          </cell>
          <cell r="EM55" t="str">
            <v>(-)</v>
          </cell>
          <cell r="EN55">
            <v>19.900125295097489</v>
          </cell>
          <cell r="EP55">
            <v>21.497070876404713</v>
          </cell>
          <cell r="EQ55">
            <v>12.585050287180566</v>
          </cell>
          <cell r="ES55">
            <v>21.556443476331534</v>
          </cell>
          <cell r="ET55">
            <v>9.7097082288363055</v>
          </cell>
          <cell r="EV55">
            <v>8.6867019400000007</v>
          </cell>
          <cell r="EW55">
            <v>465.90034498</v>
          </cell>
          <cell r="EX55">
            <v>29.902189638999999</v>
          </cell>
          <cell r="EY55">
            <v>1087.629119962</v>
          </cell>
          <cell r="EZ55">
            <v>5.9174053759999996</v>
          </cell>
          <cell r="FA55">
            <v>257.82638401999998</v>
          </cell>
          <cell r="FB55">
            <v>10.546227039000001</v>
          </cell>
          <cell r="FC55">
            <v>519.51782427099999</v>
          </cell>
          <cell r="FD55">
            <v>2.0009911819999999</v>
          </cell>
          <cell r="FE55">
            <v>94.469627828</v>
          </cell>
          <cell r="FF55">
            <v>17.009317343999999</v>
          </cell>
          <cell r="FG55">
            <v>668.49351019200014</v>
          </cell>
          <cell r="FH55">
            <v>22.134686669000004</v>
          </cell>
          <cell r="FI55">
            <v>393.00737204500001</v>
          </cell>
          <cell r="FJ55">
            <v>14.318330123000001</v>
          </cell>
          <cell r="FK55">
            <v>199.829269729</v>
          </cell>
          <cell r="FL55">
            <v>11.773755487000001</v>
          </cell>
          <cell r="FM55">
            <v>353.60979399500002</v>
          </cell>
          <cell r="FN55">
            <v>28.863610779651079</v>
          </cell>
          <cell r="FO55">
            <v>18.579148305748912</v>
          </cell>
          <cell r="FQ55">
            <v>18.787208737660428</v>
          </cell>
          <cell r="FR55">
            <v>10.079818792903442</v>
          </cell>
          <cell r="FT55">
            <v>71.67481802872517</v>
          </cell>
          <cell r="FU55">
            <v>49.987332368595965</v>
          </cell>
          <cell r="FW55">
            <v>51.963560026862801</v>
          </cell>
          <cell r="FX55">
            <v>32.919739836363632</v>
          </cell>
          <cell r="FZ55">
            <v>38.160735506929392</v>
          </cell>
          <cell r="GA55">
            <v>20.605055890344669</v>
          </cell>
          <cell r="GC55">
            <v>47.7969825336219</v>
          </cell>
          <cell r="GD55">
            <v>25.790744029751576</v>
          </cell>
          <cell r="GF55">
            <v>35.108628986619784</v>
          </cell>
          <cell r="GG55">
            <v>23.185599366048653</v>
          </cell>
          <cell r="GI55">
            <v>85.610846465046265</v>
          </cell>
          <cell r="GJ55">
            <v>64.316688810927573</v>
          </cell>
          <cell r="GL55">
            <v>20.190938303796287</v>
          </cell>
          <cell r="GM55">
            <v>12.508571590125534</v>
          </cell>
          <cell r="GP55">
            <v>331.40600198800001</v>
          </cell>
          <cell r="GQ55">
            <v>8786.853153086</v>
          </cell>
          <cell r="GR55">
            <v>185.518782931</v>
          </cell>
          <cell r="GS55">
            <v>6989.6318282439997</v>
          </cell>
        </row>
        <row r="56">
          <cell r="A56">
            <v>44713</v>
          </cell>
          <cell r="B56">
            <v>7.8</v>
          </cell>
          <cell r="C56">
            <v>4.05</v>
          </cell>
          <cell r="D56">
            <v>10.6</v>
          </cell>
          <cell r="E56">
            <v>10.4</v>
          </cell>
          <cell r="F56">
            <v>15.5</v>
          </cell>
          <cell r="G56">
            <v>15.4275</v>
          </cell>
          <cell r="H56">
            <v>16.3</v>
          </cell>
          <cell r="I56">
            <v>14.7475</v>
          </cell>
          <cell r="J56">
            <v>12.8</v>
          </cell>
          <cell r="L56">
            <v>12.9</v>
          </cell>
          <cell r="AH56">
            <v>13.012168168000001</v>
          </cell>
          <cell r="AI56">
            <v>244.77497999900001</v>
          </cell>
          <cell r="AJ56">
            <v>77.883919128000002</v>
          </cell>
          <cell r="AK56">
            <v>118.45884920100001</v>
          </cell>
          <cell r="AL56">
            <v>38.661420954</v>
          </cell>
          <cell r="AM56">
            <v>192.98627552100001</v>
          </cell>
          <cell r="AN56">
            <v>2318.9851527269998</v>
          </cell>
          <cell r="AO56">
            <v>2839.3953531860002</v>
          </cell>
          <cell r="AP56">
            <v>5302.0615089550001</v>
          </cell>
          <cell r="AQ56">
            <v>270.19021075400002</v>
          </cell>
          <cell r="AS56">
            <v>4.36096401</v>
          </cell>
          <cell r="AT56">
            <v>23.380563523000003</v>
          </cell>
          <cell r="AU56">
            <v>0.35648237599999999</v>
          </cell>
          <cell r="AV56">
            <v>5.525781104</v>
          </cell>
          <cell r="AW56">
            <v>0.44212000000000001</v>
          </cell>
          <cell r="AX56">
            <v>4.3971070000000001</v>
          </cell>
          <cell r="AY56">
            <v>5.2133052490000003</v>
          </cell>
          <cell r="AZ56">
            <v>80.058803304000008</v>
          </cell>
          <cell r="BA56">
            <v>5.9551832679999999</v>
          </cell>
          <cell r="BB56">
            <v>106.407300431</v>
          </cell>
          <cell r="BC56">
            <v>17.193635936</v>
          </cell>
          <cell r="BD56">
            <v>126.851546175</v>
          </cell>
          <cell r="BE56">
            <v>8.0780911839999998</v>
          </cell>
          <cell r="BF56">
            <v>81.549972036000014</v>
          </cell>
          <cell r="BG56">
            <v>10.803753951000001</v>
          </cell>
          <cell r="BH56">
            <v>67.115829633999994</v>
          </cell>
          <cell r="BI56">
            <v>139.18218918600002</v>
          </cell>
          <cell r="BJ56">
            <v>1185.655207242</v>
          </cell>
          <cell r="BK56">
            <v>9.9938362539999996</v>
          </cell>
          <cell r="BL56">
            <v>78.300591839999996</v>
          </cell>
          <cell r="BM56">
            <v>2.4636469999999999</v>
          </cell>
          <cell r="BN56">
            <v>61.632494700000002</v>
          </cell>
          <cell r="BO56">
            <v>17.402132657999999</v>
          </cell>
          <cell r="BP56">
            <v>177.50691370800001</v>
          </cell>
          <cell r="BQ56">
            <v>5.6158199389999996</v>
          </cell>
          <cell r="BR56">
            <v>318.80196011599998</v>
          </cell>
          <cell r="BS56">
            <v>3.665335877</v>
          </cell>
          <cell r="BT56">
            <v>139.87241351500001</v>
          </cell>
          <cell r="BU56" t="str">
            <v>(-)</v>
          </cell>
          <cell r="BV56">
            <v>69.616823229000005</v>
          </cell>
          <cell r="BW56">
            <v>14.534837256000001</v>
          </cell>
          <cell r="BX56">
            <v>411.30784554500002</v>
          </cell>
          <cell r="BY56">
            <v>13.023941989999999</v>
          </cell>
          <cell r="BZ56">
            <v>677.79850369200005</v>
          </cell>
          <cell r="CA56">
            <v>41.774679598192783</v>
          </cell>
          <cell r="CB56">
            <v>52.513087033047725</v>
          </cell>
          <cell r="CD56">
            <v>69.084000082517406</v>
          </cell>
          <cell r="CE56">
            <v>74.930637299453906</v>
          </cell>
          <cell r="CG56">
            <v>85.633425314394287</v>
          </cell>
          <cell r="CH56">
            <v>51.737264978996421</v>
          </cell>
          <cell r="CJ56">
            <v>58.990610774036419</v>
          </cell>
          <cell r="CK56">
            <v>41.161259407975123</v>
          </cell>
          <cell r="CM56">
            <v>51.775138857405864</v>
          </cell>
          <cell r="CN56">
            <v>43.217898227819759</v>
          </cell>
          <cell r="CP56">
            <v>63.987858986151807</v>
          </cell>
          <cell r="CQ56">
            <v>51.261040647650582</v>
          </cell>
          <cell r="CS56">
            <v>72.480215781382043</v>
          </cell>
          <cell r="CT56">
            <v>58.122688880488923</v>
          </cell>
          <cell r="CV56">
            <v>38.534076961968012</v>
          </cell>
          <cell r="CW56">
            <v>30.661928917906046</v>
          </cell>
          <cell r="CY56">
            <v>23.942508502906886</v>
          </cell>
          <cell r="CZ56">
            <v>16.155984007925209</v>
          </cell>
          <cell r="DB56">
            <v>28.062047222832152</v>
          </cell>
          <cell r="DC56">
            <v>23.115646179910151</v>
          </cell>
          <cell r="DE56">
            <v>30.724214954496322</v>
          </cell>
          <cell r="DF56">
            <v>19.545059382449431</v>
          </cell>
          <cell r="DH56">
            <v>43.480675033651963</v>
          </cell>
          <cell r="DI56">
            <v>48.402295557543582</v>
          </cell>
          <cell r="DK56">
            <v>23.158185401000978</v>
          </cell>
          <cell r="DL56">
            <v>17.273344509231663</v>
          </cell>
          <cell r="DN56">
            <v>57.941199095462871</v>
          </cell>
          <cell r="DO56">
            <v>33.437834766141599</v>
          </cell>
          <cell r="DQ56" t="str">
            <v>(-)</v>
          </cell>
          <cell r="DR56">
            <v>19.352459306126146</v>
          </cell>
          <cell r="DT56">
            <v>24.389432977975961</v>
          </cell>
          <cell r="DU56">
            <v>15.02578854426651</v>
          </cell>
          <cell r="DW56">
            <v>32.049924115563421</v>
          </cell>
          <cell r="DX56">
            <v>19.764411018665271</v>
          </cell>
          <cell r="DZ56">
            <v>30.224812999999997</v>
          </cell>
          <cell r="EA56">
            <v>1514.1277125510001</v>
          </cell>
          <cell r="EB56">
            <v>0</v>
          </cell>
          <cell r="EC56">
            <v>48.706231118999995</v>
          </cell>
          <cell r="ED56">
            <v>48.707530194</v>
          </cell>
          <cell r="EE56">
            <v>1047.8229455430001</v>
          </cell>
          <cell r="EF56">
            <v>14.790761006999999</v>
          </cell>
          <cell r="EG56">
            <v>976.63567512700013</v>
          </cell>
          <cell r="EJ56">
            <v>55.556298727141836</v>
          </cell>
          <cell r="EK56">
            <v>22.086534907560239</v>
          </cell>
          <cell r="EM56" t="str">
            <v>(-)</v>
          </cell>
          <cell r="EN56">
            <v>19.923048846730868</v>
          </cell>
          <cell r="EP56">
            <v>18.286176228449314</v>
          </cell>
          <cell r="EQ56">
            <v>11.530029619638833</v>
          </cell>
          <cell r="ES56">
            <v>18.593447913048276</v>
          </cell>
          <cell r="ET56">
            <v>9.1944996340567808</v>
          </cell>
          <cell r="EV56">
            <v>10.033393089</v>
          </cell>
          <cell r="EW56">
            <v>665.1935316229999</v>
          </cell>
          <cell r="EX56">
            <v>36.211258986000004</v>
          </cell>
          <cell r="EY56">
            <v>1220.0218908230001</v>
          </cell>
          <cell r="EZ56">
            <v>10.795363397000001</v>
          </cell>
          <cell r="FA56">
            <v>315.19766606300004</v>
          </cell>
          <cell r="FB56">
            <v>11.460348260000002</v>
          </cell>
          <cell r="FC56">
            <v>653.50723192399994</v>
          </cell>
          <cell r="FD56">
            <v>4.7411167110000001</v>
          </cell>
          <cell r="FE56">
            <v>109.58801464199999</v>
          </cell>
          <cell r="FF56">
            <v>25.008298575000001</v>
          </cell>
          <cell r="FG56">
            <v>845.43340797300004</v>
          </cell>
          <cell r="FH56">
            <v>28.200734969000003</v>
          </cell>
          <cell r="FI56">
            <v>495.98268967699994</v>
          </cell>
          <cell r="FJ56">
            <v>27.069209560000001</v>
          </cell>
          <cell r="FK56">
            <v>247.77380122600002</v>
          </cell>
          <cell r="FL56">
            <v>11.666551172</v>
          </cell>
          <cell r="FM56">
            <v>483.17150082700005</v>
          </cell>
          <cell r="FN56">
            <v>32.159962043524395</v>
          </cell>
          <cell r="FO56">
            <v>18.39618143625961</v>
          </cell>
          <cell r="FQ56">
            <v>19.450726885588544</v>
          </cell>
          <cell r="FR56">
            <v>10.600781125575997</v>
          </cell>
          <cell r="FT56">
            <v>68.617052896417647</v>
          </cell>
          <cell r="FU56">
            <v>48.136899154248098</v>
          </cell>
          <cell r="FW56">
            <v>54.760717682675377</v>
          </cell>
          <cell r="FX56">
            <v>33.194936718439891</v>
          </cell>
          <cell r="FZ56">
            <v>22.241671727325677</v>
          </cell>
          <cell r="GA56">
            <v>19.48223344555187</v>
          </cell>
          <cell r="GC56">
            <v>48.609587483302029</v>
          </cell>
          <cell r="GD56">
            <v>26.765442334340147</v>
          </cell>
          <cell r="GF56">
            <v>35.958302310159908</v>
          </cell>
          <cell r="GG56">
            <v>23.510011644990545</v>
          </cell>
          <cell r="GI56">
            <v>79.919476527448325</v>
          </cell>
          <cell r="GJ56">
            <v>63.307115939487851</v>
          </cell>
          <cell r="GL56">
            <v>23.06858925317368</v>
          </cell>
          <cell r="GM56">
            <v>12.722511667549686</v>
          </cell>
          <cell r="GP56">
            <v>521.94032864300004</v>
          </cell>
          <cell r="GQ56">
            <v>11996.522429547002</v>
          </cell>
          <cell r="GR56">
            <v>253.68283846599999</v>
          </cell>
          <cell r="GS56">
            <v>8778.5248312669992</v>
          </cell>
        </row>
        <row r="57">
          <cell r="A57">
            <v>44682</v>
          </cell>
          <cell r="B57">
            <v>7.8</v>
          </cell>
          <cell r="C57">
            <v>4.05</v>
          </cell>
          <cell r="D57">
            <v>10.6</v>
          </cell>
          <cell r="E57">
            <v>10.4</v>
          </cell>
          <cell r="F57">
            <v>15.5</v>
          </cell>
          <cell r="G57">
            <v>15.404999999999999</v>
          </cell>
          <cell r="H57">
            <v>16.3</v>
          </cell>
          <cell r="I57">
            <v>14.785</v>
          </cell>
          <cell r="J57">
            <v>12.8</v>
          </cell>
          <cell r="L57">
            <v>12.8</v>
          </cell>
          <cell r="AH57">
            <v>13.488699015</v>
          </cell>
          <cell r="AI57">
            <v>222.445911032</v>
          </cell>
          <cell r="AJ57">
            <v>72.584952200000004</v>
          </cell>
          <cell r="AK57">
            <v>130.10732691000001</v>
          </cell>
          <cell r="AL57">
            <v>15.549036203</v>
          </cell>
          <cell r="AM57">
            <v>193.866757933</v>
          </cell>
          <cell r="AN57">
            <v>1862.4683224329999</v>
          </cell>
          <cell r="AO57">
            <v>2286.465734329</v>
          </cell>
          <cell r="AP57">
            <v>4464.4953060420003</v>
          </cell>
          <cell r="AQ57">
            <v>205.43912819400001</v>
          </cell>
          <cell r="AS57">
            <v>2.8844000000000002E-2</v>
          </cell>
          <cell r="AT57">
            <v>27.205727525</v>
          </cell>
          <cell r="AU57">
            <v>0.34419718700000002</v>
          </cell>
          <cell r="AV57">
            <v>4.9871447879999993</v>
          </cell>
          <cell r="AW57">
            <v>1.0243522539999999</v>
          </cell>
          <cell r="AX57">
            <v>2.0604770000000001</v>
          </cell>
          <cell r="AY57">
            <v>3.5019522480000003</v>
          </cell>
          <cell r="AZ57">
            <v>44.972406745000001</v>
          </cell>
          <cell r="BA57">
            <v>3.100174</v>
          </cell>
          <cell r="BB57">
            <v>77.045672848999999</v>
          </cell>
          <cell r="BC57">
            <v>17.114122925</v>
          </cell>
          <cell r="BD57">
            <v>110.49863519</v>
          </cell>
          <cell r="BE57">
            <v>6.565275186</v>
          </cell>
          <cell r="BF57">
            <v>61.382663813000001</v>
          </cell>
          <cell r="BG57">
            <v>8.4732568239999999</v>
          </cell>
          <cell r="BH57">
            <v>56.608239900000001</v>
          </cell>
          <cell r="BI57">
            <v>144.520873494</v>
          </cell>
          <cell r="BJ57">
            <v>948.40649132500005</v>
          </cell>
          <cell r="BK57">
            <v>10.335514010000001</v>
          </cell>
          <cell r="BL57">
            <v>74.132706741000007</v>
          </cell>
          <cell r="BM57">
            <v>1.722531</v>
          </cell>
          <cell r="BN57">
            <v>47.348857900000006</v>
          </cell>
          <cell r="BO57">
            <v>9.3355731560000006</v>
          </cell>
          <cell r="BP57">
            <v>149.962796879</v>
          </cell>
          <cell r="BQ57">
            <v>10.629292175000002</v>
          </cell>
          <cell r="BR57">
            <v>321.74093046600001</v>
          </cell>
          <cell r="BS57">
            <v>9.1997290400000011</v>
          </cell>
          <cell r="BT57">
            <v>133.968166435</v>
          </cell>
          <cell r="BU57" t="str">
            <v>(-)</v>
          </cell>
          <cell r="BV57">
            <v>55.687871690999998</v>
          </cell>
          <cell r="BW57">
            <v>10.815089125</v>
          </cell>
          <cell r="BX57">
            <v>289.54848253600005</v>
          </cell>
          <cell r="BY57">
            <v>10.380929466</v>
          </cell>
          <cell r="BZ57">
            <v>510.67709658000001</v>
          </cell>
          <cell r="CA57">
            <v>96.789626958812931</v>
          </cell>
          <cell r="CB57">
            <v>46.98819455470526</v>
          </cell>
          <cell r="CD57">
            <v>59.976440077646537</v>
          </cell>
          <cell r="CE57">
            <v>86.084398952685888</v>
          </cell>
          <cell r="CG57">
            <v>68.373750830834794</v>
          </cell>
          <cell r="CH57">
            <v>57.501932804879651</v>
          </cell>
          <cell r="CJ57">
            <v>63.948125075347967</v>
          </cell>
          <cell r="CK57">
            <v>50.551321560075422</v>
          </cell>
          <cell r="CM57">
            <v>65.584325266904372</v>
          </cell>
          <cell r="CN57">
            <v>44.061681156673316</v>
          </cell>
          <cell r="CP57">
            <v>64.680926756695015</v>
          </cell>
          <cell r="CQ57">
            <v>51.151782065988073</v>
          </cell>
          <cell r="CS57">
            <v>58.61446295984706</v>
          </cell>
          <cell r="CT57">
            <v>65.767998746463917</v>
          </cell>
          <cell r="CV57">
            <v>37.024796884759219</v>
          </cell>
          <cell r="CW57">
            <v>29.967183814224189</v>
          </cell>
          <cell r="CY57">
            <v>21.304316319606425</v>
          </cell>
          <cell r="CZ57">
            <v>15.987407047206821</v>
          </cell>
          <cell r="DB57">
            <v>27.698075868410534</v>
          </cell>
          <cell r="DC57">
            <v>23.043025324707802</v>
          </cell>
          <cell r="DE57">
            <v>31.982071730494255</v>
          </cell>
          <cell r="DF57">
            <v>19.384952799463402</v>
          </cell>
          <cell r="DH57">
            <v>73.891162053146459</v>
          </cell>
          <cell r="DI57">
            <v>49.1796561936074</v>
          </cell>
          <cell r="DK57">
            <v>22.723047862968354</v>
          </cell>
          <cell r="DL57">
            <v>15.477402248717722</v>
          </cell>
          <cell r="DN57">
            <v>43.921152264719311</v>
          </cell>
          <cell r="DO57">
            <v>31.755373310316223</v>
          </cell>
          <cell r="DQ57" t="str">
            <v>(-)</v>
          </cell>
          <cell r="DR57">
            <v>19.356024145149799</v>
          </cell>
          <cell r="DT57">
            <v>28.131303027426508</v>
          </cell>
          <cell r="DU57">
            <v>15.307179009791362</v>
          </cell>
          <cell r="DW57">
            <v>19.467813080120202</v>
          </cell>
          <cell r="DX57">
            <v>20.093569703615078</v>
          </cell>
          <cell r="DZ57">
            <v>26.243134000000001</v>
          </cell>
          <cell r="EA57">
            <v>1240.396161998</v>
          </cell>
          <cell r="EB57">
            <v>0</v>
          </cell>
          <cell r="EC57">
            <v>41.451526858000001</v>
          </cell>
          <cell r="ED57">
            <v>44.812807910000004</v>
          </cell>
          <cell r="EE57">
            <v>1010.3390568040001</v>
          </cell>
          <cell r="EF57">
            <v>38.063974999999999</v>
          </cell>
          <cell r="EG57">
            <v>793.897998777</v>
          </cell>
          <cell r="EJ57">
            <v>55.807330404973733</v>
          </cell>
          <cell r="EK57">
            <v>22.067606428131739</v>
          </cell>
          <cell r="EM57" t="str">
            <v>(-)</v>
          </cell>
          <cell r="EN57">
            <v>19.986847979451575</v>
          </cell>
          <cell r="EP57">
            <v>19.413758629792586</v>
          </cell>
          <cell r="EQ57">
            <v>10.799589786836993</v>
          </cell>
          <cell r="ES57">
            <v>14.959900798589745</v>
          </cell>
          <cell r="ET57">
            <v>8.9191596977119634</v>
          </cell>
          <cell r="EV57">
            <v>9.2780146740000013</v>
          </cell>
          <cell r="EW57">
            <v>546.97017943599997</v>
          </cell>
          <cell r="EX57">
            <v>30.606542517000001</v>
          </cell>
          <cell r="EY57">
            <v>956.98869103200002</v>
          </cell>
          <cell r="EZ57">
            <v>5.3532058770000006</v>
          </cell>
          <cell r="FA57">
            <v>239.15587941000001</v>
          </cell>
          <cell r="FB57">
            <v>12.428394534999999</v>
          </cell>
          <cell r="FC57">
            <v>528.35458986900005</v>
          </cell>
          <cell r="FD57">
            <v>3.5847583869999999</v>
          </cell>
          <cell r="FE57">
            <v>107.899602737</v>
          </cell>
          <cell r="FF57">
            <v>25.048056060000004</v>
          </cell>
          <cell r="FG57">
            <v>690.39788160500007</v>
          </cell>
          <cell r="FH57">
            <v>28.342320467</v>
          </cell>
          <cell r="FI57">
            <v>424.47003074099996</v>
          </cell>
          <cell r="FJ57">
            <v>11.627581396</v>
          </cell>
          <cell r="FK57">
            <v>206.89858490400002</v>
          </cell>
          <cell r="FL57">
            <v>9.1732495500000013</v>
          </cell>
          <cell r="FM57">
            <v>386.043679059</v>
          </cell>
          <cell r="FN57">
            <v>24.462928407845279</v>
          </cell>
          <cell r="FO57">
            <v>18.298668310953349</v>
          </cell>
          <cell r="FQ57">
            <v>18.141836361346229</v>
          </cell>
          <cell r="FR57">
            <v>10.444962497996499</v>
          </cell>
          <cell r="FT57">
            <v>79.448186444184458</v>
          </cell>
          <cell r="FU57">
            <v>47.863865867892031</v>
          </cell>
          <cell r="FW57">
            <v>53.124937002412281</v>
          </cell>
          <cell r="FX57">
            <v>33.120310964062526</v>
          </cell>
          <cell r="FZ57">
            <v>21.94938383165292</v>
          </cell>
          <cell r="GA57">
            <v>19.212684308457892</v>
          </cell>
          <cell r="GC57">
            <v>44.726343815321208</v>
          </cell>
          <cell r="GD57">
            <v>26.919630563121071</v>
          </cell>
          <cell r="GF57">
            <v>34.395521502272622</v>
          </cell>
          <cell r="GG57">
            <v>23.4632136971879</v>
          </cell>
          <cell r="GI57">
            <v>93.439136259304675</v>
          </cell>
          <cell r="GJ57">
            <v>62.958253056965042</v>
          </cell>
          <cell r="GL57">
            <v>22.771649200473348</v>
          </cell>
          <cell r="GM57">
            <v>12.549836946335702</v>
          </cell>
          <cell r="GP57">
            <v>480.33830394200004</v>
          </cell>
          <cell r="GQ57">
            <v>9851.5876775160013</v>
          </cell>
          <cell r="GR57">
            <v>214.764061556</v>
          </cell>
          <cell r="GS57">
            <v>7102.3400299309997</v>
          </cell>
        </row>
        <row r="58">
          <cell r="A58">
            <v>44652</v>
          </cell>
          <cell r="B58">
            <v>7.74</v>
          </cell>
          <cell r="C58">
            <v>3.97</v>
          </cell>
          <cell r="D58">
            <v>10.580000000000002</v>
          </cell>
          <cell r="E58">
            <v>10.379999999999999</v>
          </cell>
          <cell r="F58">
            <v>15.5</v>
          </cell>
          <cell r="G58">
            <v>15.35</v>
          </cell>
          <cell r="H58">
            <v>16.3</v>
          </cell>
          <cell r="I58">
            <v>14.835999999999999</v>
          </cell>
          <cell r="J58">
            <v>12.779999999999998</v>
          </cell>
          <cell r="L58">
            <v>12.86</v>
          </cell>
          <cell r="AH58">
            <v>14.641661851</v>
          </cell>
          <cell r="AI58">
            <v>202.96463912800002</v>
          </cell>
          <cell r="AJ58">
            <v>70.797665433999995</v>
          </cell>
          <cell r="AK58">
            <v>106.219791828</v>
          </cell>
          <cell r="AL58">
            <v>10.327082431999999</v>
          </cell>
          <cell r="AM58">
            <v>230.82110559699998</v>
          </cell>
          <cell r="AN58">
            <v>2000.166866537</v>
          </cell>
          <cell r="AO58">
            <v>2214.5074717930001</v>
          </cell>
          <cell r="AP58">
            <v>4097.435757487</v>
          </cell>
          <cell r="AQ58">
            <v>362.596640025</v>
          </cell>
          <cell r="AS58">
            <v>0.94258600300000006</v>
          </cell>
          <cell r="AT58">
            <v>30.433654699999998</v>
          </cell>
          <cell r="AU58">
            <v>2.000039932</v>
          </cell>
          <cell r="AV58">
            <v>7.4787501650000001</v>
          </cell>
          <cell r="AW58">
            <v>0.33554899999999999</v>
          </cell>
          <cell r="AX58">
            <v>4.9730819170000009</v>
          </cell>
          <cell r="AY58">
            <v>1.6015021090000001</v>
          </cell>
          <cell r="AZ58">
            <v>50.087321060000001</v>
          </cell>
          <cell r="BA58">
            <v>5.511376469</v>
          </cell>
          <cell r="BB58">
            <v>109.27244679</v>
          </cell>
          <cell r="BC58">
            <v>9.306866857000001</v>
          </cell>
          <cell r="BD58">
            <v>107.65782993900001</v>
          </cell>
          <cell r="BE58">
            <v>7.4022888709999997</v>
          </cell>
          <cell r="BF58">
            <v>86.731755874000001</v>
          </cell>
          <cell r="BG58">
            <v>13.002613376999999</v>
          </cell>
          <cell r="BH58">
            <v>60.636893350000001</v>
          </cell>
          <cell r="BI58">
            <v>121.88467413699999</v>
          </cell>
          <cell r="BJ58">
            <v>975.26581681000005</v>
          </cell>
          <cell r="BK58">
            <v>10.508545523</v>
          </cell>
          <cell r="BL58">
            <v>103.03146506200001</v>
          </cell>
          <cell r="BM58">
            <v>2.5677300000000001</v>
          </cell>
          <cell r="BN58">
            <v>55.451456200000003</v>
          </cell>
          <cell r="BO58">
            <v>9.7648733669999999</v>
          </cell>
          <cell r="BP58">
            <v>142.47502308399999</v>
          </cell>
          <cell r="BQ58">
            <v>18.524169485999998</v>
          </cell>
          <cell r="BR58">
            <v>279.44336402300002</v>
          </cell>
          <cell r="BS58">
            <v>4.2779926870000002</v>
          </cell>
          <cell r="BT58">
            <v>224.766058953</v>
          </cell>
          <cell r="BU58" t="str">
            <v>(-)</v>
          </cell>
          <cell r="BV58">
            <v>65.775802728000002</v>
          </cell>
          <cell r="BW58">
            <v>10.945430428</v>
          </cell>
          <cell r="BX58">
            <v>281.83233695500002</v>
          </cell>
          <cell r="BY58">
            <v>7.7208824920000003</v>
          </cell>
          <cell r="BZ58">
            <v>395.09379447399999</v>
          </cell>
          <cell r="CA58">
            <v>37.559291731812401</v>
          </cell>
          <cell r="CB58">
            <v>44.284017916520554</v>
          </cell>
          <cell r="CD58">
            <v>77.468376942885953</v>
          </cell>
          <cell r="CE58">
            <v>75.600268857089162</v>
          </cell>
          <cell r="CG58">
            <v>86.42389040050783</v>
          </cell>
          <cell r="CH58">
            <v>57.775264580062611</v>
          </cell>
          <cell r="CJ58">
            <v>76.229985780805492</v>
          </cell>
          <cell r="CK58">
            <v>50.552231765098121</v>
          </cell>
          <cell r="CM58">
            <v>49.419218746350538</v>
          </cell>
          <cell r="CN58">
            <v>39.828311983797214</v>
          </cell>
          <cell r="CP58">
            <v>65.619382890888176</v>
          </cell>
          <cell r="CQ58">
            <v>50.128969106138101</v>
          </cell>
          <cell r="CS58">
            <v>45.654226745185881</v>
          </cell>
          <cell r="CT58">
            <v>59.815180518168141</v>
          </cell>
          <cell r="CV58">
            <v>34.114709208430234</v>
          </cell>
          <cell r="CW58">
            <v>31.821649165161265</v>
          </cell>
          <cell r="CY58">
            <v>22.776520692311298</v>
          </cell>
          <cell r="CZ58">
            <v>15.875657684981054</v>
          </cell>
          <cell r="DB58">
            <v>29.626924490604406</v>
          </cell>
          <cell r="DC58">
            <v>22.620131477743733</v>
          </cell>
          <cell r="DE58">
            <v>31.466077040810365</v>
          </cell>
          <cell r="DF58">
            <v>19.864096609603553</v>
          </cell>
          <cell r="DH58">
            <v>64.402667174393486</v>
          </cell>
          <cell r="DI58">
            <v>46.777808819238892</v>
          </cell>
          <cell r="DK58">
            <v>23.185738977156323</v>
          </cell>
          <cell r="DL58">
            <v>17.203650856999115</v>
          </cell>
          <cell r="DN58">
            <v>48.614024088209014</v>
          </cell>
          <cell r="DO58">
            <v>31.988872965897741</v>
          </cell>
          <cell r="DQ58" t="str">
            <v>(-)</v>
          </cell>
          <cell r="DR58">
            <v>17.454840864089743</v>
          </cell>
          <cell r="DT58">
            <v>22.895962358950552</v>
          </cell>
          <cell r="DU58">
            <v>14.465842900167139</v>
          </cell>
          <cell r="DW58">
            <v>19.128911799141004</v>
          </cell>
          <cell r="DX58">
            <v>19.742484029865736</v>
          </cell>
          <cell r="DZ58">
            <v>25.297017</v>
          </cell>
          <cell r="EA58">
            <v>1149.4423197090002</v>
          </cell>
          <cell r="EB58">
            <v>0</v>
          </cell>
          <cell r="EC58">
            <v>34.209016063</v>
          </cell>
          <cell r="ED58">
            <v>50.083847827999996</v>
          </cell>
          <cell r="EE58">
            <v>917.130465372</v>
          </cell>
          <cell r="EF58">
            <v>10.196449000000001</v>
          </cell>
          <cell r="EG58">
            <v>704.73384902400005</v>
          </cell>
          <cell r="EJ58">
            <v>56.173502591234374</v>
          </cell>
          <cell r="EK58">
            <v>22.46997564244699</v>
          </cell>
          <cell r="EM58" t="str">
            <v>(-)</v>
          </cell>
          <cell r="EN58">
            <v>19.164823242493036</v>
          </cell>
          <cell r="EP58">
            <v>19.524156189080259</v>
          </cell>
          <cell r="EQ58">
            <v>11.398409177664588</v>
          </cell>
          <cell r="ES58">
            <v>21.807642052640091</v>
          </cell>
          <cell r="ET58">
            <v>9.0058253756019901</v>
          </cell>
          <cell r="EV58">
            <v>6.4172125360000001</v>
          </cell>
          <cell r="EW58">
            <v>549.52742320999994</v>
          </cell>
          <cell r="EX58">
            <v>14.242607465999999</v>
          </cell>
          <cell r="EY58">
            <v>834.37172785400003</v>
          </cell>
          <cell r="EZ58">
            <v>5.7479888250000002</v>
          </cell>
          <cell r="FA58">
            <v>232.52155058800003</v>
          </cell>
          <cell r="FB58">
            <v>15.414777668000001</v>
          </cell>
          <cell r="FC58">
            <v>513.46568383099998</v>
          </cell>
          <cell r="FD58">
            <v>2.8663704550000002</v>
          </cell>
          <cell r="FE58">
            <v>146.01473835200002</v>
          </cell>
          <cell r="FF58">
            <v>23.186725335999999</v>
          </cell>
          <cell r="FG58">
            <v>744.23779045499998</v>
          </cell>
          <cell r="FH58">
            <v>31.911177491000004</v>
          </cell>
          <cell r="FI58">
            <v>474.283533009</v>
          </cell>
          <cell r="FJ58">
            <v>13.944504943</v>
          </cell>
          <cell r="FK58">
            <v>210.36076677</v>
          </cell>
          <cell r="FL58">
            <v>17.826406174999999</v>
          </cell>
          <cell r="FM58">
            <v>397.57322703100004</v>
          </cell>
          <cell r="FN58">
            <v>27.453993637526608</v>
          </cell>
          <cell r="FO58">
            <v>18.38265055302735</v>
          </cell>
          <cell r="FQ58">
            <v>19.551042834869634</v>
          </cell>
          <cell r="FR58">
            <v>9.9330339836469417</v>
          </cell>
          <cell r="FT58">
            <v>72.069283781706019</v>
          </cell>
          <cell r="FU58">
            <v>47.228966776818609</v>
          </cell>
          <cell r="FW58">
            <v>44.655408026933337</v>
          </cell>
          <cell r="FX58">
            <v>33.218403902292543</v>
          </cell>
          <cell r="FZ58">
            <v>23.594742061350196</v>
          </cell>
          <cell r="GA58">
            <v>18.748717917334147</v>
          </cell>
          <cell r="GC58">
            <v>46.481236712916747</v>
          </cell>
          <cell r="GD58">
            <v>25.675183215701516</v>
          </cell>
          <cell r="GF58">
            <v>34.429572187672051</v>
          </cell>
          <cell r="GG58">
            <v>23.025108022077951</v>
          </cell>
          <cell r="GI58">
            <v>89.021186181238235</v>
          </cell>
          <cell r="GJ58">
            <v>63.385108353776701</v>
          </cell>
          <cell r="GL58">
            <v>22.409882051674948</v>
          </cell>
          <cell r="GM58">
            <v>11.788016667995029</v>
          </cell>
          <cell r="GP58">
            <v>436.54161710099999</v>
          </cell>
          <cell r="GQ58">
            <v>9896.5290330730004</v>
          </cell>
          <cell r="GR58">
            <v>194.801982498</v>
          </cell>
          <cell r="GS58">
            <v>6901.2169417960004</v>
          </cell>
        </row>
        <row r="59">
          <cell r="A59">
            <v>44621</v>
          </cell>
          <cell r="B59">
            <v>7.6</v>
          </cell>
          <cell r="C59">
            <v>3.85</v>
          </cell>
          <cell r="D59">
            <v>10.35</v>
          </cell>
          <cell r="E59">
            <v>10.157499999999999</v>
          </cell>
          <cell r="F59">
            <v>14.850000000000001</v>
          </cell>
          <cell r="G59">
            <v>14.6425</v>
          </cell>
          <cell r="H59">
            <v>16.3</v>
          </cell>
          <cell r="I59">
            <v>14.824999999999999</v>
          </cell>
          <cell r="J59">
            <v>12.55</v>
          </cell>
          <cell r="L59">
            <v>12.75</v>
          </cell>
          <cell r="AH59">
            <v>15.625704867000001</v>
          </cell>
          <cell r="AI59">
            <v>307.457570777</v>
          </cell>
          <cell r="AJ59">
            <v>91.712196144999993</v>
          </cell>
          <cell r="AK59">
            <v>147.132737491</v>
          </cell>
          <cell r="AL59">
            <v>29.759454006000002</v>
          </cell>
          <cell r="AM59">
            <v>338.59527232300002</v>
          </cell>
          <cell r="AN59">
            <v>2623.3568825450002</v>
          </cell>
          <cell r="AO59">
            <v>2561.9324668279996</v>
          </cell>
          <cell r="AP59">
            <v>5493.9313617430007</v>
          </cell>
          <cell r="AQ59">
            <v>248.76300823899999</v>
          </cell>
          <cell r="AS59">
            <v>0.718943734</v>
          </cell>
          <cell r="AT59">
            <v>44.571363994000002</v>
          </cell>
          <cell r="AU59">
            <v>2.3608784040000002</v>
          </cell>
          <cell r="AV59">
            <v>9.4430515390000007</v>
          </cell>
          <cell r="AW59">
            <v>0.48211200000000004</v>
          </cell>
          <cell r="AX59">
            <v>6.0284470719999996</v>
          </cell>
          <cell r="AY59">
            <v>2.910796489</v>
          </cell>
          <cell r="AZ59">
            <v>69.000232592000003</v>
          </cell>
          <cell r="BA59">
            <v>11.096929245</v>
          </cell>
          <cell r="BB59">
            <v>163.77686464199999</v>
          </cell>
          <cell r="BC59">
            <v>20.181316786</v>
          </cell>
          <cell r="BD59">
            <v>132.35900975200002</v>
          </cell>
          <cell r="BE59">
            <v>15.640216909999999</v>
          </cell>
          <cell r="BF59">
            <v>63.438591154000001</v>
          </cell>
          <cell r="BG59">
            <v>14.329032830000001</v>
          </cell>
          <cell r="BH59">
            <v>103.354338548</v>
          </cell>
          <cell r="BI59">
            <v>171.58763556599999</v>
          </cell>
          <cell r="BJ59">
            <v>1294.091003539</v>
          </cell>
          <cell r="BK59">
            <v>21.168276800000001</v>
          </cell>
          <cell r="BL59">
            <v>135.98214386800001</v>
          </cell>
          <cell r="BM59">
            <v>2.9370530000000001</v>
          </cell>
          <cell r="BN59">
            <v>91.242418999999998</v>
          </cell>
          <cell r="BO59">
            <v>13.963640188999999</v>
          </cell>
          <cell r="BP59">
            <v>108.57406319600001</v>
          </cell>
          <cell r="BQ59">
            <v>30.738821536</v>
          </cell>
          <cell r="BR59">
            <v>413.83079510800002</v>
          </cell>
          <cell r="BS59">
            <v>9.1303606849999994</v>
          </cell>
          <cell r="BT59">
            <v>163.46281618200001</v>
          </cell>
          <cell r="BU59" t="str">
            <v>(-)</v>
          </cell>
          <cell r="BV59">
            <v>110.26581971100001</v>
          </cell>
          <cell r="BW59">
            <v>10.690169003999999</v>
          </cell>
          <cell r="BX59">
            <v>398.74328132400001</v>
          </cell>
          <cell r="BY59">
            <v>3.3282673000000003</v>
          </cell>
          <cell r="BZ59">
            <v>269.71753388000002</v>
          </cell>
          <cell r="CA59">
            <v>28.055060262893956</v>
          </cell>
          <cell r="CB59">
            <v>41.478176904903989</v>
          </cell>
          <cell r="CD59">
            <v>46.837306950942825</v>
          </cell>
          <cell r="CE59">
            <v>81.475491091672623</v>
          </cell>
          <cell r="CG59">
            <v>83.669665969733174</v>
          </cell>
          <cell r="CH59">
            <v>48.232193308041374</v>
          </cell>
          <cell r="CJ59">
            <v>43.541999301896233</v>
          </cell>
          <cell r="CK59">
            <v>46.64724505041999</v>
          </cell>
          <cell r="CM59">
            <v>39.757359433988178</v>
          </cell>
          <cell r="CN59">
            <v>34.292798269675153</v>
          </cell>
          <cell r="CP59">
            <v>63.919373853933614</v>
          </cell>
          <cell r="CQ59">
            <v>46.182983945191033</v>
          </cell>
          <cell r="CS59">
            <v>63.245582048644366</v>
          </cell>
          <cell r="CT59">
            <v>67.313704095440727</v>
          </cell>
          <cell r="CV59">
            <v>40.319780878190642</v>
          </cell>
          <cell r="CW59">
            <v>30.745078054505051</v>
          </cell>
          <cell r="CY59">
            <v>22.698581437418866</v>
          </cell>
          <cell r="CZ59">
            <v>16.230373006973785</v>
          </cell>
          <cell r="DB59">
            <v>30.305879303411228</v>
          </cell>
          <cell r="DC59">
            <v>22.533365329608301</v>
          </cell>
          <cell r="DE59">
            <v>32.594723350242575</v>
          </cell>
          <cell r="DF59">
            <v>19.800932089492282</v>
          </cell>
          <cell r="DH59">
            <v>61.873417512333759</v>
          </cell>
          <cell r="DI59">
            <v>50.004933857536798</v>
          </cell>
          <cell r="DK59">
            <v>16.499013768079415</v>
          </cell>
          <cell r="DL59">
            <v>15.829414370487878</v>
          </cell>
          <cell r="DN59">
            <v>39.005202798951643</v>
          </cell>
          <cell r="DO59">
            <v>29.863512426721194</v>
          </cell>
          <cell r="DQ59" t="str">
            <v>(-)</v>
          </cell>
          <cell r="DR59">
            <v>17.096970142669999</v>
          </cell>
          <cell r="DT59">
            <v>21.965226799327411</v>
          </cell>
          <cell r="DU59">
            <v>13.578992707068101</v>
          </cell>
          <cell r="DW59">
            <v>17.898242695831552</v>
          </cell>
          <cell r="DX59">
            <v>21.089191803980764</v>
          </cell>
          <cell r="DZ59">
            <v>32.564583999999996</v>
          </cell>
          <cell r="EA59">
            <v>1658.0206244970002</v>
          </cell>
          <cell r="EB59">
            <v>1.6899999999999998E-2</v>
          </cell>
          <cell r="EC59">
            <v>26.225868061</v>
          </cell>
          <cell r="ED59">
            <v>63.737090491000004</v>
          </cell>
          <cell r="EE59">
            <v>1100.5674348579998</v>
          </cell>
          <cell r="EF59">
            <v>25.263613000000003</v>
          </cell>
          <cell r="EG59">
            <v>992.3209670980001</v>
          </cell>
          <cell r="EJ59">
            <v>56.227347476632893</v>
          </cell>
          <cell r="EK59">
            <v>21.949213843703212</v>
          </cell>
          <cell r="EM59">
            <v>38.934911242603555</v>
          </cell>
          <cell r="EN59">
            <v>22.536015453990046</v>
          </cell>
          <cell r="EP59">
            <v>18.971700278643016</v>
          </cell>
          <cell r="EQ59">
            <v>11.676081061239108</v>
          </cell>
          <cell r="ES59">
            <v>18.371594751708709</v>
          </cell>
          <cell r="ET59">
            <v>8.5281047084267101</v>
          </cell>
          <cell r="EV59">
            <v>12.160427837</v>
          </cell>
          <cell r="EW59">
            <v>735.8987687959999</v>
          </cell>
          <cell r="EX59">
            <v>15.834866561000002</v>
          </cell>
          <cell r="EY59">
            <v>788.66859987399994</v>
          </cell>
          <cell r="EZ59">
            <v>8.9955669959999991</v>
          </cell>
          <cell r="FA59">
            <v>274.77088504699998</v>
          </cell>
          <cell r="FB59">
            <v>13.920315531999998</v>
          </cell>
          <cell r="FC59">
            <v>717.21976092300008</v>
          </cell>
          <cell r="FD59">
            <v>6.7492557829999997</v>
          </cell>
          <cell r="FE59">
            <v>187.96640584999997</v>
          </cell>
          <cell r="FF59">
            <v>29.542784948000001</v>
          </cell>
          <cell r="FG59">
            <v>969.31778587700001</v>
          </cell>
          <cell r="FH59">
            <v>37.097931410000001</v>
          </cell>
          <cell r="FI59">
            <v>646.53537486899995</v>
          </cell>
          <cell r="FJ59">
            <v>26.820666202000002</v>
          </cell>
          <cell r="FK59">
            <v>275.62863815600002</v>
          </cell>
          <cell r="FL59">
            <v>30.452904521000001</v>
          </cell>
          <cell r="FM59">
            <v>566.11333083400007</v>
          </cell>
          <cell r="FN59">
            <v>22.609525077929213</v>
          </cell>
          <cell r="FO59">
            <v>18.136737554084558</v>
          </cell>
          <cell r="FQ59">
            <v>19.355488692835852</v>
          </cell>
          <cell r="FR59">
            <v>10.807823084187435</v>
          </cell>
          <cell r="FT59">
            <v>61.294686980395873</v>
          </cell>
          <cell r="FU59">
            <v>46.532328392504112</v>
          </cell>
          <cell r="FW59">
            <v>52.084907835191167</v>
          </cell>
          <cell r="FX59">
            <v>30.930885463862275</v>
          </cell>
          <cell r="FZ59">
            <v>17.346514485921656</v>
          </cell>
          <cell r="GA59">
            <v>20.101176120892458</v>
          </cell>
          <cell r="GC59">
            <v>47.882406672657474</v>
          </cell>
          <cell r="GD59">
            <v>25.52629434434801</v>
          </cell>
          <cell r="GF59">
            <v>34.716166715102567</v>
          </cell>
          <cell r="GG59">
            <v>22.750045910082275</v>
          </cell>
          <cell r="GI59">
            <v>81.263522375759379</v>
          </cell>
          <cell r="GJ59">
            <v>62.25427621969866</v>
          </cell>
          <cell r="GL59">
            <v>21.574646406320038</v>
          </cell>
          <cell r="GM59">
            <v>11.833955353226678</v>
          </cell>
          <cell r="GP59">
            <v>641.787057205</v>
          </cell>
          <cell r="GQ59">
            <v>12655.289076583</v>
          </cell>
          <cell r="GR59">
            <v>254.26831523799999</v>
          </cell>
          <cell r="GS59">
            <v>8492.5828485310012</v>
          </cell>
        </row>
        <row r="60">
          <cell r="A60">
            <v>44593</v>
          </cell>
          <cell r="B60">
            <v>7.6</v>
          </cell>
          <cell r="C60">
            <v>3.85</v>
          </cell>
          <cell r="D60">
            <v>10.375</v>
          </cell>
          <cell r="E60">
            <v>10.130000000000001</v>
          </cell>
          <cell r="F60">
            <v>15.100000000000001</v>
          </cell>
          <cell r="G60">
            <v>14.2225</v>
          </cell>
          <cell r="H60">
            <v>16.3</v>
          </cell>
          <cell r="I60">
            <v>14.819999999999999</v>
          </cell>
          <cell r="J60">
            <v>12.574999999999999</v>
          </cell>
          <cell r="L60">
            <v>12.775000000000002</v>
          </cell>
          <cell r="AH60">
            <v>14.237500728000001</v>
          </cell>
          <cell r="AI60">
            <v>309.85800193300003</v>
          </cell>
          <cell r="AJ60">
            <v>74.615330447999995</v>
          </cell>
          <cell r="AK60">
            <v>127.57008713</v>
          </cell>
          <cell r="AL60">
            <v>8.6976444310000005</v>
          </cell>
          <cell r="AM60">
            <v>306.23523090999998</v>
          </cell>
          <cell r="AN60">
            <v>2140.660961737</v>
          </cell>
          <cell r="AO60">
            <v>1915.6993328609999</v>
          </cell>
          <cell r="AP60">
            <v>4375.1396405400001</v>
          </cell>
          <cell r="AQ60">
            <v>160.89006742400002</v>
          </cell>
          <cell r="AS60">
            <v>2.1117999999999998E-2</v>
          </cell>
          <cell r="AT60">
            <v>47.886192872000002</v>
          </cell>
          <cell r="AU60">
            <v>0.9801968900000001</v>
          </cell>
          <cell r="AV60">
            <v>9.9958816380000002</v>
          </cell>
          <cell r="AW60">
            <v>1.753258848</v>
          </cell>
          <cell r="AX60">
            <v>4.7899357520000008</v>
          </cell>
          <cell r="AY60">
            <v>0.54425599999999996</v>
          </cell>
          <cell r="AZ60">
            <v>26.538151388999999</v>
          </cell>
          <cell r="BA60">
            <v>32.958323011000004</v>
          </cell>
          <cell r="BB60">
            <v>116.21976875</v>
          </cell>
          <cell r="BC60">
            <v>10.599907102</v>
          </cell>
          <cell r="BD60">
            <v>95.595173408000008</v>
          </cell>
          <cell r="BE60">
            <v>5.377852421</v>
          </cell>
          <cell r="BF60">
            <v>76.865036754999991</v>
          </cell>
          <cell r="BG60">
            <v>13.144412220000001</v>
          </cell>
          <cell r="BH60">
            <v>104.29186934799999</v>
          </cell>
          <cell r="BI60">
            <v>191.47501016800001</v>
          </cell>
          <cell r="BJ60">
            <v>1042.394206615</v>
          </cell>
          <cell r="BK60">
            <v>14.405209919000001</v>
          </cell>
          <cell r="BL60">
            <v>125.553219877</v>
          </cell>
          <cell r="BM60">
            <v>3.5149550000000001</v>
          </cell>
          <cell r="BN60">
            <v>106.3455845</v>
          </cell>
          <cell r="BO60">
            <v>4.888861264</v>
          </cell>
          <cell r="BP60">
            <v>70.305096552999998</v>
          </cell>
          <cell r="BQ60">
            <v>6.9618996939999995</v>
          </cell>
          <cell r="BR60">
            <v>251.99942307000001</v>
          </cell>
          <cell r="BS60">
            <v>8.1489786210000013</v>
          </cell>
          <cell r="BT60">
            <v>164.683748299</v>
          </cell>
          <cell r="BU60" t="str">
            <v>(-)</v>
          </cell>
          <cell r="BV60">
            <v>107.44951305799999</v>
          </cell>
          <cell r="BW60">
            <v>11.851439990000001</v>
          </cell>
          <cell r="BX60">
            <v>257.31159997000003</v>
          </cell>
          <cell r="BY60">
            <v>7.4388773410000004</v>
          </cell>
          <cell r="BZ60">
            <v>131.45843840799998</v>
          </cell>
          <cell r="CA60">
            <v>89.833317549010332</v>
          </cell>
          <cell r="CB60">
            <v>37.48485556435989</v>
          </cell>
          <cell r="CD60">
            <v>54.901000001132424</v>
          </cell>
          <cell r="CE60">
            <v>67.925510059345896</v>
          </cell>
          <cell r="CG60">
            <v>48.984173355787341</v>
          </cell>
          <cell r="CH60">
            <v>64.17624517356991</v>
          </cell>
          <cell r="CJ60">
            <v>64.866055679680144</v>
          </cell>
          <cell r="CK60">
            <v>49.988345518364618</v>
          </cell>
          <cell r="CM60">
            <v>25.819781086767748</v>
          </cell>
          <cell r="CN60">
            <v>37.840830927750403</v>
          </cell>
          <cell r="CP60">
            <v>64.986950921864789</v>
          </cell>
          <cell r="CQ60">
            <v>50.41969054347301</v>
          </cell>
          <cell r="CS60">
            <v>78.393164054064329</v>
          </cell>
          <cell r="CT60">
            <v>65.160711884694408</v>
          </cell>
          <cell r="CV60">
            <v>34.420921298373585</v>
          </cell>
          <cell r="CW60">
            <v>30.737981320328842</v>
          </cell>
          <cell r="CY60">
            <v>20.821774787169051</v>
          </cell>
          <cell r="CZ60">
            <v>16.005578907179352</v>
          </cell>
          <cell r="DB60">
            <v>29.068420789529767</v>
          </cell>
          <cell r="DC60">
            <v>23.773507335495989</v>
          </cell>
          <cell r="DE60">
            <v>30.760325523370856</v>
          </cell>
          <cell r="DF60">
            <v>19.573222626840703</v>
          </cell>
          <cell r="DH60">
            <v>80.36753076124927</v>
          </cell>
          <cell r="DI60">
            <v>50.013777731622483</v>
          </cell>
          <cell r="DK60">
            <v>16.564633812576734</v>
          </cell>
          <cell r="DL60">
            <v>16.804804512674078</v>
          </cell>
          <cell r="DN60">
            <v>33.960022319096467</v>
          </cell>
          <cell r="DO60">
            <v>31.485913301831776</v>
          </cell>
          <cell r="DQ60" t="str">
            <v>(-)</v>
          </cell>
          <cell r="DR60">
            <v>16.925158475900592</v>
          </cell>
          <cell r="DT60">
            <v>19.046495718618576</v>
          </cell>
          <cell r="DU60">
            <v>14.736293380737941</v>
          </cell>
          <cell r="DW60">
            <v>22.627652921666851</v>
          </cell>
          <cell r="DX60">
            <v>18.016313293714507</v>
          </cell>
          <cell r="DZ60">
            <v>24.822823999999997</v>
          </cell>
          <cell r="EA60">
            <v>1475.1626882829999</v>
          </cell>
          <cell r="EB60">
            <v>2.0390000000000002E-2</v>
          </cell>
          <cell r="EC60">
            <v>16.761562600000001</v>
          </cell>
          <cell r="ED60">
            <v>55.32816613</v>
          </cell>
          <cell r="EE60">
            <v>1027.446355158</v>
          </cell>
          <cell r="EF60">
            <v>27.447573000000002</v>
          </cell>
          <cell r="EG60">
            <v>597.58131703699996</v>
          </cell>
          <cell r="EJ60">
            <v>56.248914708495704</v>
          </cell>
          <cell r="EK60">
            <v>20.459830032509519</v>
          </cell>
          <cell r="EM60">
            <v>39.245218244237371</v>
          </cell>
          <cell r="EN60">
            <v>23.320613579130146</v>
          </cell>
          <cell r="EP60">
            <v>18.723680463435596</v>
          </cell>
          <cell r="EQ60">
            <v>10.654401082755902</v>
          </cell>
          <cell r="ES60">
            <v>16.463782790558568</v>
          </cell>
          <cell r="ET60">
            <v>9.2341430613841258</v>
          </cell>
          <cell r="EV60">
            <v>12.256735457000001</v>
          </cell>
          <cell r="EW60">
            <v>570.63067322500001</v>
          </cell>
          <cell r="EX60">
            <v>8.9610364850000011</v>
          </cell>
          <cell r="EY60">
            <v>567.83268310300002</v>
          </cell>
          <cell r="EZ60">
            <v>3.4033134609999998</v>
          </cell>
          <cell r="FA60">
            <v>206.930297104</v>
          </cell>
          <cell r="FB60">
            <v>11.603718548</v>
          </cell>
          <cell r="FC60">
            <v>542.06843690000005</v>
          </cell>
          <cell r="FD60">
            <v>4.3349734480000004</v>
          </cell>
          <cell r="FE60">
            <v>185.13284785499999</v>
          </cell>
          <cell r="FF60">
            <v>24.625853943999999</v>
          </cell>
          <cell r="FG60">
            <v>741.08449747400005</v>
          </cell>
          <cell r="FH60">
            <v>40.631162788000005</v>
          </cell>
          <cell r="FI60">
            <v>566.95663540599992</v>
          </cell>
          <cell r="FJ60">
            <v>17.884835896999999</v>
          </cell>
          <cell r="FK60">
            <v>212.605824243</v>
          </cell>
          <cell r="FL60">
            <v>25.016919475999998</v>
          </cell>
          <cell r="FM60">
            <v>492.76189568700005</v>
          </cell>
          <cell r="FN60">
            <v>22.240536966416798</v>
          </cell>
          <cell r="FO60">
            <v>18.161963904741864</v>
          </cell>
          <cell r="FQ60">
            <v>19.761983349630338</v>
          </cell>
          <cell r="FR60">
            <v>10.371619200816102</v>
          </cell>
          <cell r="FT60">
            <v>83.301126996012556</v>
          </cell>
          <cell r="FU60">
            <v>45.060721200620932</v>
          </cell>
          <cell r="FW60">
            <v>51.997591310330009</v>
          </cell>
          <cell r="FX60">
            <v>32.936069619680886</v>
          </cell>
          <cell r="FZ60">
            <v>16.790144995370223</v>
          </cell>
          <cell r="GA60">
            <v>20.464488268750401</v>
          </cell>
          <cell r="GC60">
            <v>48.032356672292948</v>
          </cell>
          <cell r="GD60">
            <v>25.760257663211696</v>
          </cell>
          <cell r="GF60">
            <v>33.672312324914998</v>
          </cell>
          <cell r="GG60">
            <v>22.868897181432981</v>
          </cell>
          <cell r="GI60">
            <v>79.578205678014342</v>
          </cell>
          <cell r="GJ60">
            <v>63.423913718102042</v>
          </cell>
          <cell r="GL60">
            <v>22.268463909093327</v>
          </cell>
          <cell r="GM60">
            <v>11.262254052281847</v>
          </cell>
          <cell r="GP60">
            <v>577.62218858599999</v>
          </cell>
          <cell r="GQ60">
            <v>9978.1923613670006</v>
          </cell>
          <cell r="GR60">
            <v>208.60136828699999</v>
          </cell>
          <cell r="GS60">
            <v>6729.69418563</v>
          </cell>
        </row>
        <row r="61">
          <cell r="A61">
            <v>44562</v>
          </cell>
          <cell r="B61">
            <v>7.6</v>
          </cell>
          <cell r="C61">
            <v>3.85</v>
          </cell>
          <cell r="D61">
            <v>10.5</v>
          </cell>
          <cell r="E61">
            <v>10.387500000000001</v>
          </cell>
          <cell r="F61">
            <v>17.400000000000002</v>
          </cell>
          <cell r="G61">
            <v>15.48</v>
          </cell>
          <cell r="H61">
            <v>15.850000000000001</v>
          </cell>
          <cell r="I61">
            <v>14.417499999999999</v>
          </cell>
          <cell r="J61">
            <v>12.8</v>
          </cell>
          <cell r="L61">
            <v>13</v>
          </cell>
          <cell r="AH61">
            <v>13.497402782</v>
          </cell>
          <cell r="AI61">
            <v>255.55046301000002</v>
          </cell>
          <cell r="AJ61">
            <v>50.240449980999998</v>
          </cell>
          <cell r="AK61">
            <v>114.602323521</v>
          </cell>
          <cell r="AL61">
            <v>14.851898827000001</v>
          </cell>
          <cell r="AM61">
            <v>287.47128923400004</v>
          </cell>
          <cell r="AN61">
            <v>2248.1662551549998</v>
          </cell>
          <cell r="AO61">
            <v>2032.06350494</v>
          </cell>
          <cell r="AP61">
            <v>4614.8132992609999</v>
          </cell>
          <cell r="AQ61">
            <v>167.83194261200001</v>
          </cell>
          <cell r="AS61">
            <v>5.2375246669999997</v>
          </cell>
          <cell r="AT61">
            <v>40.252246093000004</v>
          </cell>
          <cell r="AU61">
            <v>0</v>
          </cell>
          <cell r="AV61">
            <v>7.3666276210000001</v>
          </cell>
          <cell r="AW61">
            <v>0.30452999999999997</v>
          </cell>
          <cell r="AX61">
            <v>1.328897</v>
          </cell>
          <cell r="AY61">
            <v>5.8242688129999998</v>
          </cell>
          <cell r="AZ61">
            <v>36.625964363999998</v>
          </cell>
          <cell r="BA61">
            <v>10.308770256000001</v>
          </cell>
          <cell r="BB61">
            <v>124.15943315300001</v>
          </cell>
          <cell r="BC61">
            <v>13.781199986000001</v>
          </cell>
          <cell r="BD61">
            <v>92.117123623000012</v>
          </cell>
          <cell r="BE61">
            <v>4.3336411209999994</v>
          </cell>
          <cell r="BF61">
            <v>57.176072810999997</v>
          </cell>
          <cell r="BG61">
            <v>11.446909551999999</v>
          </cell>
          <cell r="BH61">
            <v>90.962234631000001</v>
          </cell>
          <cell r="BI61">
            <v>151.62147909500001</v>
          </cell>
          <cell r="BJ61">
            <v>1086.924168389</v>
          </cell>
          <cell r="BK61">
            <v>12.90760787</v>
          </cell>
          <cell r="BL61">
            <v>144.35935209199999</v>
          </cell>
          <cell r="BM61">
            <v>4.117991</v>
          </cell>
          <cell r="BN61">
            <v>122.97196430000001</v>
          </cell>
          <cell r="BO61">
            <v>9.6870263760000004</v>
          </cell>
          <cell r="BP61">
            <v>85.43485475</v>
          </cell>
          <cell r="BQ61">
            <v>5.6571139110000006</v>
          </cell>
          <cell r="BR61">
            <v>306.13454973799998</v>
          </cell>
          <cell r="BS61">
            <v>6.0670813360000002</v>
          </cell>
          <cell r="BT61">
            <v>127.614135702</v>
          </cell>
          <cell r="BU61" t="str">
            <v>(-)</v>
          </cell>
          <cell r="BV61">
            <v>127.23351054299999</v>
          </cell>
          <cell r="BW61">
            <v>6.9322440969999999</v>
          </cell>
          <cell r="BX61">
            <v>267.19635046000002</v>
          </cell>
          <cell r="BY61">
            <v>2.3756205210000001</v>
          </cell>
          <cell r="BZ61">
            <v>155.14833301300001</v>
          </cell>
          <cell r="CA61">
            <v>1.0176496440355574</v>
          </cell>
          <cell r="CB61">
            <v>44.284904470560569</v>
          </cell>
          <cell r="CD61" t="str">
            <v>(-)</v>
          </cell>
          <cell r="CE61">
            <v>78.516112125874486</v>
          </cell>
          <cell r="CG61">
            <v>87.915968870062073</v>
          </cell>
          <cell r="CH61">
            <v>54.440359185098629</v>
          </cell>
          <cell r="CJ61">
            <v>29.238914888147697</v>
          </cell>
          <cell r="CK61">
            <v>39.617929264990096</v>
          </cell>
          <cell r="CM61">
            <v>40.227977257290426</v>
          </cell>
          <cell r="CN61">
            <v>37.030867768567184</v>
          </cell>
          <cell r="CP61">
            <v>66.325739835904017</v>
          </cell>
          <cell r="CQ61">
            <v>51.310611179134298</v>
          </cell>
          <cell r="CS61">
            <v>84.354217479052764</v>
          </cell>
          <cell r="CT61">
            <v>63.384325685110234</v>
          </cell>
          <cell r="CV61">
            <v>43.957802603330997</v>
          </cell>
          <cell r="CW61">
            <v>31.979405746960818</v>
          </cell>
          <cell r="CY61">
            <v>23.200617352426306</v>
          </cell>
          <cell r="CZ61">
            <v>16.143497702644861</v>
          </cell>
          <cell r="DB61">
            <v>33.052962440592019</v>
          </cell>
          <cell r="DC61">
            <v>23.739353888600025</v>
          </cell>
          <cell r="DE61">
            <v>32.091099761995594</v>
          </cell>
          <cell r="DF61">
            <v>19.807450464544623</v>
          </cell>
          <cell r="DH61">
            <v>71.707684597616492</v>
          </cell>
          <cell r="DI61">
            <v>48.751000412814534</v>
          </cell>
          <cell r="DK61">
            <v>18.370203038501266</v>
          </cell>
          <cell r="DL61">
            <v>15.992893565790396</v>
          </cell>
          <cell r="DN61">
            <v>53.307466739226186</v>
          </cell>
          <cell r="DO61">
            <v>29.130011055136894</v>
          </cell>
          <cell r="DQ61" t="str">
            <v>(-)</v>
          </cell>
          <cell r="DR61">
            <v>15.731603730092326</v>
          </cell>
          <cell r="DT61">
            <v>23.89258675710478</v>
          </cell>
          <cell r="DU61">
            <v>14.144020430132189</v>
          </cell>
          <cell r="DW61">
            <v>16.210469278902146</v>
          </cell>
          <cell r="DX61">
            <v>16.945375412694315</v>
          </cell>
          <cell r="DZ61">
            <v>25.706079000000003</v>
          </cell>
          <cell r="EA61">
            <v>1405.910907339</v>
          </cell>
          <cell r="EB61">
            <v>1.303E-2</v>
          </cell>
          <cell r="EC61">
            <v>26.424902566</v>
          </cell>
          <cell r="ED61">
            <v>58.616391520999997</v>
          </cell>
          <cell r="EE61">
            <v>1101.6397737960001</v>
          </cell>
          <cell r="EF61">
            <v>12.44523</v>
          </cell>
          <cell r="EG61">
            <v>703.92463256999986</v>
          </cell>
          <cell r="EJ61">
            <v>56.387812610394604</v>
          </cell>
          <cell r="EK61">
            <v>21.282434158387435</v>
          </cell>
          <cell r="EM61">
            <v>38.704528012279354</v>
          </cell>
          <cell r="EN61">
            <v>21.129168763800539</v>
          </cell>
          <cell r="EP61">
            <v>19.288005396305433</v>
          </cell>
          <cell r="EQ61">
            <v>10.371745904973867</v>
          </cell>
          <cell r="ES61">
            <v>22.43110010823424</v>
          </cell>
          <cell r="ET61">
            <v>8.8495662855874428</v>
          </cell>
          <cell r="EV61">
            <v>7.4912377629999991</v>
          </cell>
          <cell r="EW61">
            <v>582.45426497999995</v>
          </cell>
          <cell r="EX61">
            <v>7.3654080020000006</v>
          </cell>
          <cell r="EY61">
            <v>522.14256796000006</v>
          </cell>
          <cell r="EZ61">
            <v>4.5832705160000007</v>
          </cell>
          <cell r="FA61">
            <v>190.70730455499998</v>
          </cell>
          <cell r="FB61">
            <v>11.207957679000002</v>
          </cell>
          <cell r="FC61">
            <v>528.65981411600001</v>
          </cell>
          <cell r="FD61">
            <v>2.8432879880000002</v>
          </cell>
          <cell r="FE61">
            <v>211.94740605300001</v>
          </cell>
          <cell r="FF61">
            <v>27.745211426999997</v>
          </cell>
          <cell r="FG61">
            <v>794.73021946799997</v>
          </cell>
          <cell r="FH61">
            <v>40.901776927</v>
          </cell>
          <cell r="FI61">
            <v>573.30817097299996</v>
          </cell>
          <cell r="FJ61">
            <v>20.590774067999998</v>
          </cell>
          <cell r="FK61">
            <v>218.931027726</v>
          </cell>
          <cell r="FL61">
            <v>26.047468003000002</v>
          </cell>
          <cell r="FM61">
            <v>514.51405023500001</v>
          </cell>
          <cell r="FN61">
            <v>28.713270286706294</v>
          </cell>
          <cell r="FO61">
            <v>18.119744761243005</v>
          </cell>
          <cell r="FQ61">
            <v>20.148172672539481</v>
          </cell>
          <cell r="FR61">
            <v>10.633434248908696</v>
          </cell>
          <cell r="FT61">
            <v>69.214094648477428</v>
          </cell>
          <cell r="FU61">
            <v>45.44947946887519</v>
          </cell>
          <cell r="FW61">
            <v>51.520986916103425</v>
          </cell>
          <cell r="FX61">
            <v>32.193277917039829</v>
          </cell>
          <cell r="FZ61">
            <v>26.900573056548218</v>
          </cell>
          <cell r="GA61">
            <v>19.21170347329365</v>
          </cell>
          <cell r="GC61">
            <v>46.557234667527339</v>
          </cell>
          <cell r="GD61">
            <v>24.882508685194448</v>
          </cell>
          <cell r="GF61">
            <v>33.698568877435214</v>
          </cell>
          <cell r="GG61">
            <v>22.855006930841537</v>
          </cell>
          <cell r="GI61">
            <v>82.451733546358312</v>
          </cell>
          <cell r="GJ61">
            <v>64.424256977787749</v>
          </cell>
          <cell r="GL61">
            <v>22.843770090838337</v>
          </cell>
          <cell r="GM61">
            <v>11.737820701834309</v>
          </cell>
          <cell r="GP61">
            <v>492.16289004000004</v>
          </cell>
          <cell r="GQ61">
            <v>10486.290778787001</v>
          </cell>
          <cell r="GR61">
            <v>210.24525933600003</v>
          </cell>
          <cell r="GS61">
            <v>6804.1408184920001</v>
          </cell>
        </row>
        <row r="62">
          <cell r="A62">
            <v>44531</v>
          </cell>
          <cell r="B62">
            <v>7.6</v>
          </cell>
          <cell r="C62">
            <v>3.85</v>
          </cell>
          <cell r="D62">
            <v>10.5</v>
          </cell>
          <cell r="E62">
            <v>10.391999999999999</v>
          </cell>
          <cell r="F62">
            <v>18.54</v>
          </cell>
          <cell r="G62">
            <v>16.934000000000005</v>
          </cell>
          <cell r="H62">
            <v>15.8</v>
          </cell>
          <cell r="I62">
            <v>14.318000000000001</v>
          </cell>
          <cell r="J62">
            <v>12.8</v>
          </cell>
          <cell r="L62">
            <v>13.040000000000001</v>
          </cell>
          <cell r="AH62">
            <v>31.596788892000003</v>
          </cell>
          <cell r="AI62">
            <v>340.61909830299999</v>
          </cell>
          <cell r="AJ62">
            <v>106.191778919</v>
          </cell>
          <cell r="AK62">
            <v>130.94924496600001</v>
          </cell>
          <cell r="AL62">
            <v>22.440544363000001</v>
          </cell>
          <cell r="AM62">
            <v>447.96709361799998</v>
          </cell>
          <cell r="AN62">
            <v>3145.5101333100001</v>
          </cell>
          <cell r="AO62">
            <v>2694.4451184700001</v>
          </cell>
          <cell r="AP62">
            <v>4976.9397411099999</v>
          </cell>
          <cell r="AQ62">
            <v>322.81962609300001</v>
          </cell>
          <cell r="AS62">
            <v>5.3932345929999999</v>
          </cell>
          <cell r="AT62">
            <v>57.860463139000004</v>
          </cell>
          <cell r="AU62">
            <v>3.5415470170000001</v>
          </cell>
          <cell r="AV62">
            <v>27.473107365000001</v>
          </cell>
          <cell r="AW62">
            <v>0.81628154099999994</v>
          </cell>
          <cell r="AX62">
            <v>9.4636696260000015</v>
          </cell>
          <cell r="AY62">
            <v>4.6247847689999997</v>
          </cell>
          <cell r="AZ62">
            <v>62.899105858000006</v>
          </cell>
          <cell r="BA62">
            <v>19.657796788999999</v>
          </cell>
          <cell r="BB62">
            <v>230.07090677500003</v>
          </cell>
          <cell r="BC62">
            <v>16.475344782000001</v>
          </cell>
          <cell r="BD62">
            <v>202.57616176700003</v>
          </cell>
          <cell r="BE62">
            <v>12.873379606</v>
          </cell>
          <cell r="BF62">
            <v>255.699420223</v>
          </cell>
          <cell r="BG62">
            <v>20.016398858000002</v>
          </cell>
          <cell r="BH62">
            <v>103.331609826</v>
          </cell>
          <cell r="BI62">
            <v>172.719432944</v>
          </cell>
          <cell r="BJ62">
            <v>1104.603934302</v>
          </cell>
          <cell r="BK62">
            <v>22.007761071000001</v>
          </cell>
          <cell r="BL62">
            <v>167.40889031700002</v>
          </cell>
          <cell r="BM62">
            <v>4.3682830000000008</v>
          </cell>
          <cell r="BN62">
            <v>96.850317899999993</v>
          </cell>
          <cell r="BO62">
            <v>7.6164053789999997</v>
          </cell>
          <cell r="BP62">
            <v>128.41738175500001</v>
          </cell>
          <cell r="BQ62">
            <v>22.1844736</v>
          </cell>
          <cell r="BR62">
            <v>478.74204000200001</v>
          </cell>
          <cell r="BS62">
            <v>11.590396639000001</v>
          </cell>
          <cell r="BT62">
            <v>405.238641035</v>
          </cell>
          <cell r="BU62" t="str">
            <v>(-)</v>
          </cell>
          <cell r="BV62">
            <v>124.65934248399999</v>
          </cell>
          <cell r="BW62">
            <v>16.736729535999999</v>
          </cell>
          <cell r="BX62">
            <v>302.01013799700002</v>
          </cell>
          <cell r="BY62">
            <v>6.9418808499999995</v>
          </cell>
          <cell r="BZ62">
            <v>129.30579481699999</v>
          </cell>
          <cell r="CA62">
            <v>14.954731110284561</v>
          </cell>
          <cell r="CB62">
            <v>50.265829028900953</v>
          </cell>
          <cell r="CD62">
            <v>102.88154003039175</v>
          </cell>
          <cell r="CE62">
            <v>74.66621094468249</v>
          </cell>
          <cell r="CG62">
            <v>72.453534462566026</v>
          </cell>
          <cell r="CH62">
            <v>60.070958856082108</v>
          </cell>
          <cell r="CJ62">
            <v>60.502582413906069</v>
          </cell>
          <cell r="CK62">
            <v>42.599253160324629</v>
          </cell>
          <cell r="CM62">
            <v>44.423323936772839</v>
          </cell>
          <cell r="CN62">
            <v>37.741054879114891</v>
          </cell>
          <cell r="CP62">
            <v>64.760589403548664</v>
          </cell>
          <cell r="CQ62">
            <v>48.037690475979012</v>
          </cell>
          <cell r="CS62">
            <v>50.477921230500534</v>
          </cell>
          <cell r="CT62">
            <v>61.034557611582748</v>
          </cell>
          <cell r="CV62">
            <v>44.97011947032815</v>
          </cell>
          <cell r="CW62">
            <v>31.010167008031416</v>
          </cell>
          <cell r="CY62">
            <v>22.707454358946499</v>
          </cell>
          <cell r="CZ62">
            <v>16.290041251110019</v>
          </cell>
          <cell r="DB62">
            <v>30.20631903665036</v>
          </cell>
          <cell r="DC62">
            <v>24.177853435553036</v>
          </cell>
          <cell r="DE62">
            <v>33.240838562886154</v>
          </cell>
          <cell r="DF62">
            <v>21.255384368748675</v>
          </cell>
          <cell r="DH62">
            <v>79.498738554472624</v>
          </cell>
          <cell r="DI62">
            <v>48.148206378575068</v>
          </cell>
          <cell r="DK62">
            <v>26.288028278345084</v>
          </cell>
          <cell r="DL62">
            <v>16.380842687636619</v>
          </cell>
          <cell r="DN62">
            <v>35.271629760573198</v>
          </cell>
          <cell r="DO62">
            <v>30.004528838025696</v>
          </cell>
          <cell r="DQ62" t="str">
            <v>(-)</v>
          </cell>
          <cell r="DR62">
            <v>15.89581941761271</v>
          </cell>
          <cell r="DT62">
            <v>21.524570990235304</v>
          </cell>
          <cell r="DU62">
            <v>13.79997020610414</v>
          </cell>
          <cell r="DW62">
            <v>17.539715177047441</v>
          </cell>
          <cell r="DX62">
            <v>19.591232971601897</v>
          </cell>
          <cell r="DZ62">
            <v>29.548932000000001</v>
          </cell>
          <cell r="EA62">
            <v>1578.7078335449999</v>
          </cell>
          <cell r="EB62">
            <v>1.242E-2</v>
          </cell>
          <cell r="EC62">
            <v>22.088412712</v>
          </cell>
          <cell r="ED62">
            <v>68.139677966000008</v>
          </cell>
          <cell r="EE62">
            <v>1178.9822077220001</v>
          </cell>
          <cell r="EF62">
            <v>13.66422</v>
          </cell>
          <cell r="EG62">
            <v>760.77084995799999</v>
          </cell>
          <cell r="EJ62">
            <v>56.008791451413536</v>
          </cell>
          <cell r="EK62">
            <v>22.111850781402971</v>
          </cell>
          <cell r="EM62">
            <v>39.145732689210952</v>
          </cell>
          <cell r="EN62">
            <v>20.6331058107857</v>
          </cell>
          <cell r="EP62">
            <v>19.466893753032913</v>
          </cell>
          <cell r="EQ62">
            <v>11.80350764535827</v>
          </cell>
          <cell r="ES62">
            <v>22.168870231890295</v>
          </cell>
          <cell r="ET62">
            <v>8.8508939930568289</v>
          </cell>
          <cell r="EV62">
            <v>19.210608519000001</v>
          </cell>
          <cell r="EW62">
            <v>714.46506582799998</v>
          </cell>
          <cell r="EX62">
            <v>14.336620542</v>
          </cell>
          <cell r="EY62">
            <v>603.04934605900007</v>
          </cell>
          <cell r="EZ62">
            <v>6.5728679139999997</v>
          </cell>
          <cell r="FA62">
            <v>279.26270279299996</v>
          </cell>
          <cell r="FB62">
            <v>18.038577529000001</v>
          </cell>
          <cell r="FC62">
            <v>711.74123338000004</v>
          </cell>
          <cell r="FD62">
            <v>7.5307453219999996</v>
          </cell>
          <cell r="FE62">
            <v>216.46290759299998</v>
          </cell>
          <cell r="FF62">
            <v>36.128919664000001</v>
          </cell>
          <cell r="FG62">
            <v>971.55401035300008</v>
          </cell>
          <cell r="FH62">
            <v>56.360989986999996</v>
          </cell>
          <cell r="FI62">
            <v>837.03558223799985</v>
          </cell>
          <cell r="FJ62">
            <v>25.640635839999998</v>
          </cell>
          <cell r="FK62">
            <v>308.30370404199999</v>
          </cell>
          <cell r="FL62">
            <v>32.348345113999997</v>
          </cell>
          <cell r="FM62">
            <v>691.67479569099999</v>
          </cell>
          <cell r="FN62">
            <v>20.707096464516734</v>
          </cell>
          <cell r="FO62">
            <v>18.088447447619803</v>
          </cell>
          <cell r="FQ62">
            <v>19.821850325080607</v>
          </cell>
          <cell r="FR62">
            <v>10.557466912270078</v>
          </cell>
          <cell r="FT62">
            <v>76.405804275074317</v>
          </cell>
          <cell r="FU62">
            <v>48.391605786931969</v>
          </cell>
          <cell r="FW62">
            <v>48.000098132017179</v>
          </cell>
          <cell r="FX62">
            <v>33.535766785126548</v>
          </cell>
          <cell r="FZ62">
            <v>22.890736005824529</v>
          </cell>
          <cell r="GA62">
            <v>20.04564785782874</v>
          </cell>
          <cell r="GC62">
            <v>39.695564316777521</v>
          </cell>
          <cell r="GD62">
            <v>25.339821370152176</v>
          </cell>
          <cell r="GF62">
            <v>33.355415772409621</v>
          </cell>
          <cell r="GG62">
            <v>23.399194815624927</v>
          </cell>
          <cell r="GI62">
            <v>80.212362584569973</v>
          </cell>
          <cell r="GJ62">
            <v>60.534583998622821</v>
          </cell>
          <cell r="GL62">
            <v>22.033124718906759</v>
          </cell>
          <cell r="GM62">
            <v>10.973048060573936</v>
          </cell>
          <cell r="GP62">
            <v>722.72515879799994</v>
          </cell>
          <cell r="GQ62">
            <v>13446.835529648</v>
          </cell>
          <cell r="GR62">
            <v>321.98222648000001</v>
          </cell>
          <cell r="GS62">
            <v>9382.7252786529989</v>
          </cell>
        </row>
        <row r="63">
          <cell r="A63">
            <v>44501</v>
          </cell>
          <cell r="B63">
            <v>7.6</v>
          </cell>
          <cell r="C63">
            <v>3.85</v>
          </cell>
          <cell r="D63">
            <v>10.5</v>
          </cell>
          <cell r="E63">
            <v>10.4</v>
          </cell>
          <cell r="F63">
            <v>18.225000000000001</v>
          </cell>
          <cell r="G63">
            <v>17.115000000000002</v>
          </cell>
          <cell r="H63">
            <v>15.899999999999999</v>
          </cell>
          <cell r="I63">
            <v>14.442500000000001</v>
          </cell>
          <cell r="J63">
            <v>12.8</v>
          </cell>
          <cell r="L63">
            <v>13.2</v>
          </cell>
          <cell r="AH63">
            <v>6.012681851</v>
          </cell>
          <cell r="AI63">
            <v>209.258715967</v>
          </cell>
          <cell r="AJ63">
            <v>55.576087936000008</v>
          </cell>
          <cell r="AK63">
            <v>115.84317978400001</v>
          </cell>
          <cell r="AL63">
            <v>6.7127919050000004</v>
          </cell>
          <cell r="AM63">
            <v>269.50647640599999</v>
          </cell>
          <cell r="AN63">
            <v>2354.8872821579998</v>
          </cell>
          <cell r="AO63">
            <v>1825.0422976530001</v>
          </cell>
          <cell r="AP63">
            <v>4136.4809978869998</v>
          </cell>
          <cell r="AQ63">
            <v>183.12501946700002</v>
          </cell>
          <cell r="AS63">
            <v>1.5887999999999999E-2</v>
          </cell>
          <cell r="AT63">
            <v>31.099639636999999</v>
          </cell>
          <cell r="AU63">
            <v>0.65187260000000002</v>
          </cell>
          <cell r="AV63">
            <v>6.4444190410000006</v>
          </cell>
          <cell r="AW63">
            <v>0.74271422900000006</v>
          </cell>
          <cell r="AX63">
            <v>4.3536286940000002</v>
          </cell>
          <cell r="AY63">
            <v>1.8245030979999999</v>
          </cell>
          <cell r="AZ63">
            <v>28.900684769000001</v>
          </cell>
          <cell r="BA63">
            <v>11.990395554000001</v>
          </cell>
          <cell r="BB63">
            <v>150.47109342900001</v>
          </cell>
          <cell r="BC63">
            <v>11.095544085</v>
          </cell>
          <cell r="BD63">
            <v>111.01043372699999</v>
          </cell>
          <cell r="BE63">
            <v>4.3700722619999999</v>
          </cell>
          <cell r="BF63">
            <v>83.855339911999991</v>
          </cell>
          <cell r="BG63">
            <v>9.0364696729999991</v>
          </cell>
          <cell r="BH63">
            <v>90.610082384999998</v>
          </cell>
          <cell r="BI63">
            <v>130.55040094399999</v>
          </cell>
          <cell r="BJ63">
            <v>1183.0531324740002</v>
          </cell>
          <cell r="BK63">
            <v>10.619273867</v>
          </cell>
          <cell r="BL63">
            <v>149.26306003400001</v>
          </cell>
          <cell r="BM63">
            <v>4.5987580000000001</v>
          </cell>
          <cell r="BN63">
            <v>101.90218900000001</v>
          </cell>
          <cell r="BO63">
            <v>6.7259890400000009</v>
          </cell>
          <cell r="BP63">
            <v>84.277226823999996</v>
          </cell>
          <cell r="BQ63">
            <v>10.86221102</v>
          </cell>
          <cell r="BR63">
            <v>304.81909875000002</v>
          </cell>
          <cell r="BS63">
            <v>5.8857749299999993</v>
          </cell>
          <cell r="BT63">
            <v>148.55793457000001</v>
          </cell>
          <cell r="BU63" t="str">
            <v>(-)</v>
          </cell>
          <cell r="BV63">
            <v>107.91568999100001</v>
          </cell>
          <cell r="BW63">
            <v>10.682648443</v>
          </cell>
          <cell r="BX63">
            <v>251.82858050300001</v>
          </cell>
          <cell r="BY63">
            <v>0.47230150099999996</v>
          </cell>
          <cell r="BZ63">
            <v>123.714042389</v>
          </cell>
          <cell r="CA63">
            <v>94.86404833836859</v>
          </cell>
          <cell r="CB63">
            <v>41.550591222080534</v>
          </cell>
          <cell r="CD63">
            <v>49.89299997422809</v>
          </cell>
          <cell r="CE63">
            <v>87.173243438686555</v>
          </cell>
          <cell r="CG63">
            <v>51.96347334016135</v>
          </cell>
          <cell r="CH63">
            <v>49.954403880314004</v>
          </cell>
          <cell r="CJ63">
            <v>67.136947818435559</v>
          </cell>
          <cell r="CK63">
            <v>46.427807812092475</v>
          </cell>
          <cell r="CM63">
            <v>38.048120679539011</v>
          </cell>
          <cell r="CN63">
            <v>32.992861664220534</v>
          </cell>
          <cell r="CP63">
            <v>65.182667871757644</v>
          </cell>
          <cell r="CQ63">
            <v>44.773905844177463</v>
          </cell>
          <cell r="CS63">
            <v>71.797407020772056</v>
          </cell>
          <cell r="CT63">
            <v>61.646695254755507</v>
          </cell>
          <cell r="CV63">
            <v>43.443453937434576</v>
          </cell>
          <cell r="CW63">
            <v>30.859883300391946</v>
          </cell>
          <cell r="CY63">
            <v>23.434752403765852</v>
          </cell>
          <cell r="CZ63">
            <v>14.684740309424607</v>
          </cell>
          <cell r="DB63">
            <v>31.688207737980171</v>
          </cell>
          <cell r="DC63">
            <v>23.66989390080321</v>
          </cell>
          <cell r="DE63">
            <v>31.087763261297944</v>
          </cell>
          <cell r="DF63">
            <v>20.323637884756334</v>
          </cell>
          <cell r="DH63">
            <v>61.7862186621999</v>
          </cell>
          <cell r="DI63">
            <v>44.879577457535547</v>
          </cell>
          <cell r="DK63">
            <v>20.54792393464291</v>
          </cell>
          <cell r="DL63">
            <v>16.286414498638759</v>
          </cell>
          <cell r="DN63">
            <v>35.073896849976904</v>
          </cell>
          <cell r="DO63">
            <v>31.206569121042406</v>
          </cell>
          <cell r="DQ63" t="str">
            <v>(-)</v>
          </cell>
          <cell r="DR63">
            <v>16.480539016442602</v>
          </cell>
          <cell r="DT63">
            <v>16.860157193230588</v>
          </cell>
          <cell r="DU63">
            <v>13.786797422128343</v>
          </cell>
          <cell r="DW63">
            <v>23.385535539511231</v>
          </cell>
          <cell r="DX63">
            <v>18.911565532127717</v>
          </cell>
          <cell r="DZ63">
            <v>23.163547999999999</v>
          </cell>
          <cell r="EA63">
            <v>1305.0537857659999</v>
          </cell>
          <cell r="EB63">
            <v>1.7840000000000002E-2</v>
          </cell>
          <cell r="EC63">
            <v>17.612821851</v>
          </cell>
          <cell r="ED63">
            <v>65.204601784000005</v>
          </cell>
          <cell r="EE63">
            <v>964.78297761600004</v>
          </cell>
          <cell r="EF63">
            <v>10.933626</v>
          </cell>
          <cell r="EG63">
            <v>667.75293399700001</v>
          </cell>
          <cell r="EJ63">
            <v>56.985284810427139</v>
          </cell>
          <cell r="EK63">
            <v>20.714260373530795</v>
          </cell>
          <cell r="EM63">
            <v>39.213565022421527</v>
          </cell>
          <cell r="EN63">
            <v>23.841438156893556</v>
          </cell>
          <cell r="EP63">
            <v>19.258224677589112</v>
          </cell>
          <cell r="EQ63">
            <v>10.815703709113565</v>
          </cell>
          <cell r="ES63">
            <v>21.712962378629012</v>
          </cell>
          <cell r="ET63">
            <v>8.5027865158186007</v>
          </cell>
          <cell r="EV63">
            <v>9.1566506709999995</v>
          </cell>
          <cell r="EW63">
            <v>566.51843733800001</v>
          </cell>
          <cell r="EX63">
            <v>8.0978378620000004</v>
          </cell>
          <cell r="EY63">
            <v>528.21549332300003</v>
          </cell>
          <cell r="EZ63">
            <v>6.0003053069999996</v>
          </cell>
          <cell r="FA63">
            <v>167.36069634199998</v>
          </cell>
          <cell r="FB63">
            <v>10.908869913</v>
          </cell>
          <cell r="FC63">
            <v>533.34971847199995</v>
          </cell>
          <cell r="FD63">
            <v>4.5100223779999995</v>
          </cell>
          <cell r="FE63">
            <v>220.03426482400002</v>
          </cell>
          <cell r="FF63">
            <v>24.181720678999998</v>
          </cell>
          <cell r="FG63">
            <v>764.58344126500003</v>
          </cell>
          <cell r="FH63">
            <v>36.937379661000001</v>
          </cell>
          <cell r="FI63">
            <v>614.65292688399995</v>
          </cell>
          <cell r="FJ63">
            <v>18.241576610999999</v>
          </cell>
          <cell r="FK63">
            <v>212.48314387899998</v>
          </cell>
          <cell r="FL63">
            <v>24.860702222</v>
          </cell>
          <cell r="FM63">
            <v>485.301921257</v>
          </cell>
          <cell r="FN63">
            <v>22.491295319722916</v>
          </cell>
          <cell r="FO63">
            <v>18.305427893092144</v>
          </cell>
          <cell r="FQ63">
            <v>19.766562763763076</v>
          </cell>
          <cell r="FR63">
            <v>10.23573871905695</v>
          </cell>
          <cell r="FT63">
            <v>57.231537745984241</v>
          </cell>
          <cell r="FU63">
            <v>48.479647118287332</v>
          </cell>
          <cell r="FW63">
            <v>50.523315111879455</v>
          </cell>
          <cell r="FX63">
            <v>33.531742778594705</v>
          </cell>
          <cell r="FZ63">
            <v>23.005814678243713</v>
          </cell>
          <cell r="GA63">
            <v>19.846020101682342</v>
          </cell>
          <cell r="GC63">
            <v>45.348363811319501</v>
          </cell>
          <cell r="GD63">
            <v>25.182113206684971</v>
          </cell>
          <cell r="GF63">
            <v>33.523332605951204</v>
          </cell>
          <cell r="GG63">
            <v>22.795553866481931</v>
          </cell>
          <cell r="GI63">
            <v>81.094543599151393</v>
          </cell>
          <cell r="GJ63">
            <v>64.14426044768264</v>
          </cell>
          <cell r="GL63">
            <v>22.054180578688886</v>
          </cell>
          <cell r="GM63">
            <v>12.136166011428184</v>
          </cell>
          <cell r="GP63">
            <v>429.39758487299997</v>
          </cell>
          <cell r="GQ63">
            <v>10063.326655700001</v>
          </cell>
          <cell r="GR63">
            <v>219.218720768</v>
          </cell>
          <cell r="GS63">
            <v>7244.6348350319995</v>
          </cell>
        </row>
        <row r="64">
          <cell r="A64">
            <v>44470</v>
          </cell>
          <cell r="B64">
            <v>7.6</v>
          </cell>
          <cell r="C64">
            <v>3.97</v>
          </cell>
          <cell r="D64">
            <v>10.459999999999999</v>
          </cell>
          <cell r="E64">
            <v>10.310194931774042</v>
          </cell>
          <cell r="F64">
            <v>17.939999999999998</v>
          </cell>
          <cell r="G64">
            <v>16.940302144249106</v>
          </cell>
          <cell r="H64">
            <v>16</v>
          </cell>
          <cell r="I64">
            <v>14.559883040936169</v>
          </cell>
          <cell r="J64">
            <v>12.76</v>
          </cell>
          <cell r="L64">
            <v>13.34</v>
          </cell>
          <cell r="AH64">
            <v>21.396940961000002</v>
          </cell>
          <cell r="AI64">
            <v>231.44656862100001</v>
          </cell>
          <cell r="AJ64">
            <v>74.211074517</v>
          </cell>
          <cell r="AK64">
            <v>92.503575089000009</v>
          </cell>
          <cell r="AL64">
            <v>8.6457245480000005</v>
          </cell>
          <cell r="AM64">
            <v>279.71927419600001</v>
          </cell>
          <cell r="AN64">
            <v>2101.9319848509999</v>
          </cell>
          <cell r="AO64">
            <v>1918.567812778</v>
          </cell>
          <cell r="AP64">
            <v>4145.9768050749999</v>
          </cell>
          <cell r="AQ64">
            <v>158.184719718</v>
          </cell>
          <cell r="AS64">
            <v>3.8018471570000001</v>
          </cell>
          <cell r="AT64">
            <v>42.750227729999999</v>
          </cell>
          <cell r="AU64">
            <v>1.0475276570000001</v>
          </cell>
          <cell r="AV64">
            <v>8.1388454130000003</v>
          </cell>
          <cell r="AW64">
            <v>0.29140499999999997</v>
          </cell>
          <cell r="AX64">
            <v>2.439246593</v>
          </cell>
          <cell r="AY64">
            <v>1.1524590729999999</v>
          </cell>
          <cell r="AZ64">
            <v>39.287545557999998</v>
          </cell>
          <cell r="BA64">
            <v>7.2379865300000006</v>
          </cell>
          <cell r="BB64">
            <v>117.636785223</v>
          </cell>
          <cell r="BC64">
            <v>8.8190559319999995</v>
          </cell>
          <cell r="BD64">
            <v>80.39501206700001</v>
          </cell>
          <cell r="BE64">
            <v>9.4893779250000012</v>
          </cell>
          <cell r="BF64">
            <v>90.681439757000007</v>
          </cell>
          <cell r="BG64">
            <v>10.887039159</v>
          </cell>
          <cell r="BH64">
            <v>97.847448489000001</v>
          </cell>
          <cell r="BI64">
            <v>142.37392280200001</v>
          </cell>
          <cell r="BJ64">
            <v>1003.7926230240001</v>
          </cell>
          <cell r="BK64">
            <v>7.7202256170000005</v>
          </cell>
          <cell r="BL64">
            <v>126.425648952</v>
          </cell>
          <cell r="BM64">
            <v>2.6503009999999998</v>
          </cell>
          <cell r="BN64">
            <v>98.336824600000014</v>
          </cell>
          <cell r="BO64">
            <v>5.1515979500000002</v>
          </cell>
          <cell r="BP64">
            <v>77.042811084999997</v>
          </cell>
          <cell r="BQ64">
            <v>13.647283884</v>
          </cell>
          <cell r="BR64">
            <v>320.06024415400003</v>
          </cell>
          <cell r="BS64">
            <v>5.150952631</v>
          </cell>
          <cell r="BT64">
            <v>162.87796050599999</v>
          </cell>
          <cell r="BU64" t="str">
            <v>(-)</v>
          </cell>
          <cell r="BV64">
            <v>87.275113681999997</v>
          </cell>
          <cell r="BW64">
            <v>10.635271695</v>
          </cell>
          <cell r="BX64">
            <v>263.26761407499998</v>
          </cell>
          <cell r="BY64">
            <v>5.0002362970000007</v>
          </cell>
          <cell r="BZ64">
            <v>109.66687104899999</v>
          </cell>
          <cell r="CA64">
            <v>20.912931328028133</v>
          </cell>
          <cell r="CB64">
            <v>36.742585687133605</v>
          </cell>
          <cell r="CD64">
            <v>51.153000002366525</v>
          </cell>
          <cell r="CE64">
            <v>75.705511605838865</v>
          </cell>
          <cell r="CG64">
            <v>87.579828760659581</v>
          </cell>
          <cell r="CH64">
            <v>63.943635090689668</v>
          </cell>
          <cell r="CJ64">
            <v>37.10926701342391</v>
          </cell>
          <cell r="CK64">
            <v>39.493898781647076</v>
          </cell>
          <cell r="CM64">
            <v>31.291452463921619</v>
          </cell>
          <cell r="CN64">
            <v>34.413685291575661</v>
          </cell>
          <cell r="CP64">
            <v>73.453013179052832</v>
          </cell>
          <cell r="CQ64">
            <v>49.516029475950894</v>
          </cell>
          <cell r="CS64">
            <v>48.734819884834543</v>
          </cell>
          <cell r="CT64">
            <v>61.065399144377196</v>
          </cell>
          <cell r="CV64">
            <v>35.836371577893395</v>
          </cell>
          <cell r="CW64">
            <v>29.455127825136969</v>
          </cell>
          <cell r="CY64">
            <v>22.005578088054115</v>
          </cell>
          <cell r="CZ64">
            <v>15.253391055946141</v>
          </cell>
          <cell r="DB64">
            <v>31.085114079509935</v>
          </cell>
          <cell r="DC64">
            <v>23.625760665013761</v>
          </cell>
          <cell r="DE64">
            <v>31.274836329911206</v>
          </cell>
          <cell r="DF64">
            <v>20.142855763923048</v>
          </cell>
          <cell r="DH64">
            <v>62.96180602933115</v>
          </cell>
          <cell r="DI64">
            <v>48.190657021130683</v>
          </cell>
          <cell r="DK64">
            <v>21.623334055135569</v>
          </cell>
          <cell r="DL64">
            <v>14.713813012268629</v>
          </cell>
          <cell r="DN64">
            <v>43.443237402584451</v>
          </cell>
          <cell r="DO64">
            <v>27.75274938489596</v>
          </cell>
          <cell r="DQ64" t="str">
            <v>(-)</v>
          </cell>
          <cell r="DR64">
            <v>16.408902123840605</v>
          </cell>
          <cell r="DT64">
            <v>17.57479991581917</v>
          </cell>
          <cell r="DU64">
            <v>14.509902495020741</v>
          </cell>
          <cell r="DW64">
            <v>16.297913605181765</v>
          </cell>
          <cell r="DX64">
            <v>21.62326589133249</v>
          </cell>
          <cell r="DZ64">
            <v>24.090819</v>
          </cell>
          <cell r="EA64">
            <v>1145.288550985</v>
          </cell>
          <cell r="EB64">
            <v>1.8949999999999998E-2</v>
          </cell>
          <cell r="EC64">
            <v>20.271469609</v>
          </cell>
          <cell r="ED64">
            <v>44.434637089000006</v>
          </cell>
          <cell r="EE64">
            <v>926.83621308599993</v>
          </cell>
          <cell r="EF64">
            <v>9.4461000000000013</v>
          </cell>
          <cell r="EG64">
            <v>749.14750660699997</v>
          </cell>
          <cell r="EJ64">
            <v>55.604498543615307</v>
          </cell>
          <cell r="EK64">
            <v>21.216288044188474</v>
          </cell>
          <cell r="EM64">
            <v>37.816886543535624</v>
          </cell>
          <cell r="EN64">
            <v>20.857704973016887</v>
          </cell>
          <cell r="EP64">
            <v>17.784301264421202</v>
          </cell>
          <cell r="EQ64">
            <v>10.677413950474055</v>
          </cell>
          <cell r="ES64">
            <v>21.914922560633485</v>
          </cell>
          <cell r="ET64">
            <v>8.3987311255027688</v>
          </cell>
          <cell r="EV64">
            <v>8.0100952950000011</v>
          </cell>
          <cell r="EW64">
            <v>571.39451212100016</v>
          </cell>
          <cell r="EX64">
            <v>9.7797822199999995</v>
          </cell>
          <cell r="EY64">
            <v>587.66235846899997</v>
          </cell>
          <cell r="EZ64">
            <v>4.084808379</v>
          </cell>
          <cell r="FA64">
            <v>187.30483033900001</v>
          </cell>
          <cell r="FB64">
            <v>10.730290528999998</v>
          </cell>
          <cell r="FC64">
            <v>553.78339469700006</v>
          </cell>
          <cell r="FD64">
            <v>5.0712444990000005</v>
          </cell>
          <cell r="FE64">
            <v>214.653496515</v>
          </cell>
          <cell r="FF64">
            <v>22.024759391</v>
          </cell>
          <cell r="FG64">
            <v>718.9506908080001</v>
          </cell>
          <cell r="FH64">
            <v>36.091433312000007</v>
          </cell>
          <cell r="FI64">
            <v>593.55946035399995</v>
          </cell>
          <cell r="FJ64">
            <v>17.578747958000001</v>
          </cell>
          <cell r="FK64">
            <v>203.26739399499999</v>
          </cell>
          <cell r="FL64">
            <v>24.370260264000002</v>
          </cell>
          <cell r="FM64">
            <v>501.76169478399999</v>
          </cell>
          <cell r="FN64">
            <v>28.538453207877847</v>
          </cell>
          <cell r="FO64">
            <v>17.68484349256601</v>
          </cell>
          <cell r="FQ64">
            <v>19.401588350297644</v>
          </cell>
          <cell r="FR64">
            <v>10.830370267825725</v>
          </cell>
          <cell r="FT64">
            <v>72.668666661340097</v>
          </cell>
          <cell r="FU64">
            <v>46.51763924855819</v>
          </cell>
          <cell r="FW64">
            <v>52.248481649848536</v>
          </cell>
          <cell r="FX64">
            <v>32.058757854024861</v>
          </cell>
          <cell r="FZ64">
            <v>22.094084099296353</v>
          </cell>
          <cell r="GA64">
            <v>20.157794487263956</v>
          </cell>
          <cell r="GC64">
            <v>43.812833324631711</v>
          </cell>
          <cell r="GD64">
            <v>26.090374578647356</v>
          </cell>
          <cell r="GF64">
            <v>34.265429184238421</v>
          </cell>
          <cell r="GG64">
            <v>23.476067176770247</v>
          </cell>
          <cell r="GI64">
            <v>85.532944552273207</v>
          </cell>
          <cell r="GJ64">
            <v>63.964506234806279</v>
          </cell>
          <cell r="GL64">
            <v>21.20938408723266</v>
          </cell>
          <cell r="GM64">
            <v>11.151858116811411</v>
          </cell>
          <cell r="GP64">
            <v>459.91541862100001</v>
          </cell>
          <cell r="GQ64">
            <v>9944.4724819610001</v>
          </cell>
          <cell r="GR64">
            <v>192.07257608099999</v>
          </cell>
          <cell r="GS64">
            <v>6874.6670732100001</v>
          </cell>
        </row>
        <row r="65">
          <cell r="A65">
            <v>44440</v>
          </cell>
          <cell r="B65">
            <v>7.6</v>
          </cell>
          <cell r="C65">
            <v>4.05</v>
          </cell>
          <cell r="D65">
            <v>10.3</v>
          </cell>
          <cell r="E65">
            <v>10.3</v>
          </cell>
          <cell r="F65">
            <v>17.274999999999999</v>
          </cell>
          <cell r="G65">
            <v>16.425000000000001</v>
          </cell>
          <cell r="H65">
            <v>16</v>
          </cell>
          <cell r="I65">
            <v>14.5025</v>
          </cell>
          <cell r="J65">
            <v>12.7</v>
          </cell>
          <cell r="L65">
            <v>13.3</v>
          </cell>
          <cell r="AH65">
            <v>14.225057108000001</v>
          </cell>
          <cell r="AI65">
            <v>293.36497640099998</v>
          </cell>
          <cell r="AJ65">
            <v>69.392731933000007</v>
          </cell>
          <cell r="AK65">
            <v>136.67479603500001</v>
          </cell>
          <cell r="AL65">
            <v>22.071770589</v>
          </cell>
          <cell r="AM65">
            <v>305.52699918299999</v>
          </cell>
          <cell r="AN65">
            <v>2570.7363880400003</v>
          </cell>
          <cell r="AO65">
            <v>2460.6825886789998</v>
          </cell>
          <cell r="AP65">
            <v>5124.0344914090001</v>
          </cell>
          <cell r="AQ65">
            <v>240.27136632900002</v>
          </cell>
          <cell r="AS65">
            <v>2.078783</v>
          </cell>
          <cell r="AT65">
            <v>27.374192418</v>
          </cell>
          <cell r="AU65">
            <v>0</v>
          </cell>
          <cell r="AV65">
            <v>5.0906564190000001</v>
          </cell>
          <cell r="AW65">
            <v>0.675145</v>
          </cell>
          <cell r="AX65">
            <v>3.059839228</v>
          </cell>
          <cell r="AY65">
            <v>1.187889223</v>
          </cell>
          <cell r="AZ65">
            <v>67.898020994999996</v>
          </cell>
          <cell r="BA65">
            <v>22.447954482</v>
          </cell>
          <cell r="BB65">
            <v>151.260796481</v>
          </cell>
          <cell r="BC65">
            <v>13.402535125</v>
          </cell>
          <cell r="BD65">
            <v>112.33253106700001</v>
          </cell>
          <cell r="BE65">
            <v>6.7492393829999999</v>
          </cell>
          <cell r="BF65">
            <v>110.41946124600001</v>
          </cell>
          <cell r="BG65">
            <v>11.196133108</v>
          </cell>
          <cell r="BH65">
            <v>89.895424669999997</v>
          </cell>
          <cell r="BI65">
            <v>166.205735866</v>
          </cell>
          <cell r="BJ65">
            <v>1319.001279649</v>
          </cell>
          <cell r="BK65">
            <v>9.1714922860000012</v>
          </cell>
          <cell r="BL65">
            <v>134.29413876800001</v>
          </cell>
          <cell r="BM65">
            <v>3.6516439999999997</v>
          </cell>
          <cell r="BN65">
            <v>89.578838500000003</v>
          </cell>
          <cell r="BO65">
            <v>12.003547562</v>
          </cell>
          <cell r="BP65">
            <v>146.700879762</v>
          </cell>
          <cell r="BQ65">
            <v>4.7062251250000005</v>
          </cell>
          <cell r="BR65">
            <v>360.45265815300002</v>
          </cell>
          <cell r="BS65">
            <v>9.1731130479999994</v>
          </cell>
          <cell r="BT65">
            <v>161.468084245</v>
          </cell>
          <cell r="BU65" t="str">
            <v>(-)</v>
          </cell>
          <cell r="BV65">
            <v>118.53526693100001</v>
          </cell>
          <cell r="BW65">
            <v>8.3970809360000001</v>
          </cell>
          <cell r="BX65">
            <v>340.40348479700003</v>
          </cell>
          <cell r="BY65">
            <v>13.852092203</v>
          </cell>
          <cell r="BZ65">
            <v>331.69168378899997</v>
          </cell>
          <cell r="CA65">
            <v>28.352502401645577</v>
          </cell>
          <cell r="CB65">
            <v>47.631145337337493</v>
          </cell>
          <cell r="CD65" t="str">
            <v>(-)</v>
          </cell>
          <cell r="CE65">
            <v>79.640495972352525</v>
          </cell>
          <cell r="CG65">
            <v>70.793385124676931</v>
          </cell>
          <cell r="CH65">
            <v>58.970111629668928</v>
          </cell>
          <cell r="CJ65">
            <v>65.981261134818794</v>
          </cell>
          <cell r="CK65">
            <v>45.077664768762382</v>
          </cell>
          <cell r="CM65">
            <v>35.565848767342487</v>
          </cell>
          <cell r="CN65">
            <v>37.180996563775459</v>
          </cell>
          <cell r="CP65">
            <v>59.136587821029863</v>
          </cell>
          <cell r="CQ65">
            <v>49.351759164123457</v>
          </cell>
          <cell r="CS65">
            <v>71.285382164226021</v>
          </cell>
          <cell r="CT65">
            <v>57.452474595476339</v>
          </cell>
          <cell r="CV65">
            <v>38.891344077435917</v>
          </cell>
          <cell r="CW65">
            <v>31.246709605860527</v>
          </cell>
          <cell r="CY65">
            <v>22.803677401679401</v>
          </cell>
          <cell r="CZ65">
            <v>15.597656523107982</v>
          </cell>
          <cell r="DB65">
            <v>36.655470609965683</v>
          </cell>
          <cell r="DC65">
            <v>23.838332841051933</v>
          </cell>
          <cell r="DE65">
            <v>27.633726069682588</v>
          </cell>
          <cell r="DF65">
            <v>19.872639630173371</v>
          </cell>
          <cell r="DH65">
            <v>53.916859598060881</v>
          </cell>
          <cell r="DI65">
            <v>45.335091204972677</v>
          </cell>
          <cell r="DK65">
            <v>19.492338960941655</v>
          </cell>
          <cell r="DL65">
            <v>16.605698893878952</v>
          </cell>
          <cell r="DN65">
            <v>42.440101391411524</v>
          </cell>
          <cell r="DO65">
            <v>31.92359567226746</v>
          </cell>
          <cell r="DQ65" t="str">
            <v>(-)</v>
          </cell>
          <cell r="DR65">
            <v>17.415875593680447</v>
          </cell>
          <cell r="DT65">
            <v>24.010371911103846</v>
          </cell>
          <cell r="DU65">
            <v>14.914585624778962</v>
          </cell>
          <cell r="DW65">
            <v>17.200399171065204</v>
          </cell>
          <cell r="DX65">
            <v>19.039554464471731</v>
          </cell>
          <cell r="DZ65">
            <v>26.604998999999999</v>
          </cell>
          <cell r="EA65">
            <v>1631.781489904</v>
          </cell>
          <cell r="EB65">
            <v>2.4489999999999998E-2</v>
          </cell>
          <cell r="EC65">
            <v>31.480261281000001</v>
          </cell>
          <cell r="ED65">
            <v>67.392941034999993</v>
          </cell>
          <cell r="EE65">
            <v>1098.418736355</v>
          </cell>
          <cell r="EF65">
            <v>21.740565999999998</v>
          </cell>
          <cell r="EG65">
            <v>872.21311561100003</v>
          </cell>
          <cell r="EJ65">
            <v>55.873767181874349</v>
          </cell>
          <cell r="EK65">
            <v>20.224445993781647</v>
          </cell>
          <cell r="EM65">
            <v>39.16210698244182</v>
          </cell>
          <cell r="EN65">
            <v>20.578696804304965</v>
          </cell>
          <cell r="EP65">
            <v>19.667212677847782</v>
          </cell>
          <cell r="EQ65">
            <v>11.349949704604974</v>
          </cell>
          <cell r="ES65">
            <v>19.639974414649554</v>
          </cell>
          <cell r="ET65">
            <v>8.8647370648911252</v>
          </cell>
          <cell r="EV65">
            <v>21.694088013000002</v>
          </cell>
          <cell r="EW65">
            <v>703.2843467130001</v>
          </cell>
          <cell r="EX65">
            <v>19.656899176</v>
          </cell>
          <cell r="EY65">
            <v>831.169678449</v>
          </cell>
          <cell r="EZ65">
            <v>6.0717819930000001</v>
          </cell>
          <cell r="FA65">
            <v>238.35222776200004</v>
          </cell>
          <cell r="FB65">
            <v>17.446574380000001</v>
          </cell>
          <cell r="FC65">
            <v>712.911542543</v>
          </cell>
          <cell r="FD65">
            <v>9.5720699929999995</v>
          </cell>
          <cell r="FE65">
            <v>214.825519585</v>
          </cell>
          <cell r="FF65">
            <v>23.810695336000002</v>
          </cell>
          <cell r="FG65">
            <v>911.50940234699999</v>
          </cell>
          <cell r="FH65">
            <v>39.795770730000008</v>
          </cell>
          <cell r="FI65">
            <v>624.80118360499989</v>
          </cell>
          <cell r="FJ65">
            <v>18.781638210000001</v>
          </cell>
          <cell r="FK65">
            <v>272.28726133800001</v>
          </cell>
          <cell r="FL65">
            <v>25.113227477000002</v>
          </cell>
          <cell r="FM65">
            <v>622.36293104200001</v>
          </cell>
          <cell r="FN65">
            <v>23.071607766874969</v>
          </cell>
          <cell r="FO65">
            <v>18.202365931040806</v>
          </cell>
          <cell r="FQ65">
            <v>20.647104364178176</v>
          </cell>
          <cell r="FR65">
            <v>11.377869745129631</v>
          </cell>
          <cell r="FT65">
            <v>66.397796641214157</v>
          </cell>
          <cell r="FU65">
            <v>47.902807948155065</v>
          </cell>
          <cell r="FW65">
            <v>50.585871001915265</v>
          </cell>
          <cell r="FX65">
            <v>32.887143803330765</v>
          </cell>
          <cell r="FZ65">
            <v>15.249304955954683</v>
          </cell>
          <cell r="GA65">
            <v>19.81817367484339</v>
          </cell>
          <cell r="GC65">
            <v>48.359143166729396</v>
          </cell>
          <cell r="GD65">
            <v>25.878342163006256</v>
          </cell>
          <cell r="GF65">
            <v>33.794224104250681</v>
          </cell>
          <cell r="GG65">
            <v>23.836007408747527</v>
          </cell>
          <cell r="GI65">
            <v>84.356312678434875</v>
          </cell>
          <cell r="GJ65">
            <v>63.767860954051244</v>
          </cell>
          <cell r="GL65">
            <v>22.762329927307576</v>
          </cell>
          <cell r="GM65">
            <v>11.613609577157204</v>
          </cell>
          <cell r="GP65">
            <v>593.95105572399996</v>
          </cell>
          <cell r="GQ65">
            <v>12250.721373455999</v>
          </cell>
          <cell r="GR65">
            <v>264.80450244000002</v>
          </cell>
          <cell r="GS65">
            <v>8603.3408812070011</v>
          </cell>
        </row>
        <row r="66">
          <cell r="A66">
            <v>44409</v>
          </cell>
          <cell r="B66">
            <v>7.6</v>
          </cell>
          <cell r="C66">
            <v>4.125</v>
          </cell>
          <cell r="D66">
            <v>10.3</v>
          </cell>
          <cell r="E66">
            <v>10.3</v>
          </cell>
          <cell r="F66">
            <v>16.574999999999999</v>
          </cell>
          <cell r="G66">
            <v>15.6225</v>
          </cell>
          <cell r="H66">
            <v>16.074999999999999</v>
          </cell>
          <cell r="I66">
            <v>14.5875</v>
          </cell>
          <cell r="J66">
            <v>12.7</v>
          </cell>
          <cell r="L66">
            <v>13.3</v>
          </cell>
          <cell r="AH66">
            <v>7.2969571120000003</v>
          </cell>
          <cell r="AI66">
            <v>232.455458636</v>
          </cell>
          <cell r="AJ66">
            <v>77.516153596999999</v>
          </cell>
          <cell r="AK66">
            <v>118.18533584699999</v>
          </cell>
          <cell r="AL66">
            <v>5.2406686200000001</v>
          </cell>
          <cell r="AM66">
            <v>217.99955202999999</v>
          </cell>
          <cell r="AN66">
            <v>1869.5822470410001</v>
          </cell>
          <cell r="AO66">
            <v>2164.5850770399998</v>
          </cell>
          <cell r="AP66">
            <v>4121.2482154899999</v>
          </cell>
          <cell r="AQ66">
            <v>189.09718041599999</v>
          </cell>
          <cell r="AS66">
            <v>1.8471116999999999</v>
          </cell>
          <cell r="AT66">
            <v>24.154588881999999</v>
          </cell>
          <cell r="AU66">
            <v>1.2436056739999999</v>
          </cell>
          <cell r="AV66">
            <v>4.8279361580000009</v>
          </cell>
          <cell r="AW66">
            <v>0.276976</v>
          </cell>
          <cell r="AX66">
            <v>5.5150717919999996</v>
          </cell>
          <cell r="AY66">
            <v>2.549294342</v>
          </cell>
          <cell r="AZ66">
            <v>61.348435131999999</v>
          </cell>
          <cell r="BA66">
            <v>4.1430200320000008</v>
          </cell>
          <cell r="BB66">
            <v>95.641660039000001</v>
          </cell>
          <cell r="BC66">
            <v>9.1391393520000008</v>
          </cell>
          <cell r="BD66">
            <v>112.969394443</v>
          </cell>
          <cell r="BE66">
            <v>3.6245766540000002</v>
          </cell>
          <cell r="BF66">
            <v>81.001551311</v>
          </cell>
          <cell r="BG66">
            <v>10.552410322</v>
          </cell>
          <cell r="BH66">
            <v>55.190140160000006</v>
          </cell>
          <cell r="BI66">
            <v>157.567011323</v>
          </cell>
          <cell r="BJ66">
            <v>950.33838552400005</v>
          </cell>
          <cell r="BK66">
            <v>9.5651166200000013</v>
          </cell>
          <cell r="BL66">
            <v>65.778477784000003</v>
          </cell>
          <cell r="BM66">
            <v>1.9552609999999999</v>
          </cell>
          <cell r="BN66">
            <v>53.990263400000003</v>
          </cell>
          <cell r="BO66">
            <v>12.341594565999999</v>
          </cell>
          <cell r="BP66">
            <v>137.62351306799999</v>
          </cell>
          <cell r="BQ66">
            <v>18.613611167999998</v>
          </cell>
          <cell r="BR66">
            <v>293.77973035600002</v>
          </cell>
          <cell r="BS66">
            <v>3.5999417450000002</v>
          </cell>
          <cell r="BT66">
            <v>113.38619833</v>
          </cell>
          <cell r="BU66" t="str">
            <v>(-)</v>
          </cell>
          <cell r="BV66">
            <v>69.250301066000006</v>
          </cell>
          <cell r="BW66">
            <v>16.392979814</v>
          </cell>
          <cell r="BX66">
            <v>292.93043551199997</v>
          </cell>
          <cell r="BY66">
            <v>3.3899962100000001</v>
          </cell>
          <cell r="BZ66">
            <v>427.798152265</v>
          </cell>
          <cell r="CA66">
            <v>40.905618080920604</v>
          </cell>
          <cell r="CB66">
            <v>45.067117876728098</v>
          </cell>
          <cell r="CD66">
            <v>49.925000002050488</v>
          </cell>
          <cell r="CE66">
            <v>87.353710967401724</v>
          </cell>
          <cell r="CG66">
            <v>82.085270926000817</v>
          </cell>
          <cell r="CH66">
            <v>51.171507145450406</v>
          </cell>
          <cell r="CJ66">
            <v>58.714558512914152</v>
          </cell>
          <cell r="CK66">
            <v>41.911443342746878</v>
          </cell>
          <cell r="CM66">
            <v>57.31139604999138</v>
          </cell>
          <cell r="CN66">
            <v>41.111055376963023</v>
          </cell>
          <cell r="CP66">
            <v>66.952420300068525</v>
          </cell>
          <cell r="CQ66">
            <v>50.475687055480449</v>
          </cell>
          <cell r="CS66">
            <v>79.699058985331092</v>
          </cell>
          <cell r="CT66">
            <v>58.032725438489713</v>
          </cell>
          <cell r="CV66">
            <v>37.193046603556816</v>
          </cell>
          <cell r="CW66">
            <v>33.218955743452852</v>
          </cell>
          <cell r="CY66">
            <v>21.148237349353025</v>
          </cell>
          <cell r="CZ66">
            <v>15.553371533460719</v>
          </cell>
          <cell r="DB66">
            <v>28.793589030072898</v>
          </cell>
          <cell r="DC66">
            <v>24.84122013078052</v>
          </cell>
          <cell r="DE66">
            <v>32.465195183660903</v>
          </cell>
          <cell r="DF66">
            <v>19.270432738803787</v>
          </cell>
          <cell r="DH66">
            <v>59.593996827054738</v>
          </cell>
          <cell r="DI66">
            <v>46.385986401006583</v>
          </cell>
          <cell r="DK66">
            <v>21.529710999870396</v>
          </cell>
          <cell r="DL66">
            <v>15.610605364568974</v>
          </cell>
          <cell r="DN66">
            <v>47.066494573789278</v>
          </cell>
          <cell r="DO66">
            <v>32.755647069916186</v>
          </cell>
          <cell r="DQ66" t="str">
            <v>(-)</v>
          </cell>
          <cell r="DR66">
            <v>18.391819353610316</v>
          </cell>
          <cell r="DT66">
            <v>17.641263738214473</v>
          </cell>
          <cell r="DU66">
            <v>15.516425165007488</v>
          </cell>
          <cell r="DW66">
            <v>28.138632500123059</v>
          </cell>
          <cell r="DX66">
            <v>20.024359792955686</v>
          </cell>
          <cell r="DZ66">
            <v>23.450039</v>
          </cell>
          <cell r="EA66">
            <v>1162.8992270020001</v>
          </cell>
          <cell r="EB66">
            <v>1.342E-2</v>
          </cell>
          <cell r="EC66">
            <v>36.829827532000003</v>
          </cell>
          <cell r="ED66">
            <v>68.374393847000007</v>
          </cell>
          <cell r="EE66">
            <v>852.77536942899997</v>
          </cell>
          <cell r="EF66">
            <v>9.851840000000001</v>
          </cell>
          <cell r="EG66">
            <v>829.18469037999989</v>
          </cell>
          <cell r="EJ66">
            <v>55.829800965362999</v>
          </cell>
          <cell r="EK66">
            <v>21.024128347570869</v>
          </cell>
          <cell r="EM66">
            <v>39.089418777943372</v>
          </cell>
          <cell r="EN66">
            <v>18.863395067038294</v>
          </cell>
          <cell r="EP66">
            <v>18.858739393132861</v>
          </cell>
          <cell r="EQ66">
            <v>11.622332764050578</v>
          </cell>
          <cell r="ES66">
            <v>21.60632937603534</v>
          </cell>
          <cell r="ET66">
            <v>8.4039585366892098</v>
          </cell>
          <cell r="EV66">
            <v>10.004532224999998</v>
          </cell>
          <cell r="EW66">
            <v>549.57927602200004</v>
          </cell>
          <cell r="EX66">
            <v>26.459851144000002</v>
          </cell>
          <cell r="EY66">
            <v>815.40098747599995</v>
          </cell>
          <cell r="EZ66">
            <v>5.7526190320000001</v>
          </cell>
          <cell r="FA66">
            <v>227.041125857</v>
          </cell>
          <cell r="FB66">
            <v>11.588851246000001</v>
          </cell>
          <cell r="FC66">
            <v>531.20112482399998</v>
          </cell>
          <cell r="FD66">
            <v>7.0235075769999993</v>
          </cell>
          <cell r="FE66">
            <v>119.133347159</v>
          </cell>
          <cell r="FF66">
            <v>18.162939750000003</v>
          </cell>
          <cell r="FG66">
            <v>719.29621473700001</v>
          </cell>
          <cell r="FH66">
            <v>25.171880559000002</v>
          </cell>
          <cell r="FI66">
            <v>428.41948333400006</v>
          </cell>
          <cell r="FJ66">
            <v>15.788387136000001</v>
          </cell>
          <cell r="FK66">
            <v>212.36028545900004</v>
          </cell>
          <cell r="FL66">
            <v>8.7184534960000004</v>
          </cell>
          <cell r="FM66">
            <v>390.32147279099996</v>
          </cell>
          <cell r="FN66">
            <v>20.060830566518568</v>
          </cell>
          <cell r="FO66">
            <v>18.306935242167405</v>
          </cell>
          <cell r="FQ66">
            <v>19.515816069588695</v>
          </cell>
          <cell r="FR66">
            <v>10.980631131445049</v>
          </cell>
          <cell r="FT66">
            <v>79.242271035374912</v>
          </cell>
          <cell r="FU66">
            <v>49.943033211986688</v>
          </cell>
          <cell r="FW66">
            <v>48.111414965607196</v>
          </cell>
          <cell r="FX66">
            <v>33.654610253128162</v>
          </cell>
          <cell r="FZ66">
            <v>30.466386377759012</v>
          </cell>
          <cell r="GA66">
            <v>19.864996069299266</v>
          </cell>
          <cell r="GC66">
            <v>48.68963537992245</v>
          </cell>
          <cell r="GD66">
            <v>26.33070539180159</v>
          </cell>
          <cell r="GF66">
            <v>33.077474870200057</v>
          </cell>
          <cell r="GG66">
            <v>24.608543939666593</v>
          </cell>
          <cell r="GI66">
            <v>87.856269283654328</v>
          </cell>
          <cell r="GJ66">
            <v>64.271325808168214</v>
          </cell>
          <cell r="GL66">
            <v>21.624283551606617</v>
          </cell>
          <cell r="GM66">
            <v>12.314082175521619</v>
          </cell>
          <cell r="GP66">
            <v>467.3151575</v>
          </cell>
          <cell r="GQ66">
            <v>9441.7328292410002</v>
          </cell>
          <cell r="GR66">
            <v>193.56160278000002</v>
          </cell>
          <cell r="GS66">
            <v>6834.278554562</v>
          </cell>
        </row>
        <row r="67">
          <cell r="A67">
            <v>44378</v>
          </cell>
          <cell r="B67">
            <v>7.6</v>
          </cell>
          <cell r="C67">
            <v>4.2700000000000005</v>
          </cell>
          <cell r="D67">
            <v>10.3</v>
          </cell>
          <cell r="E67">
            <v>10.308000000000002</v>
          </cell>
          <cell r="F67">
            <v>16.399999999999999</v>
          </cell>
          <cell r="G67">
            <v>15.553999999999998</v>
          </cell>
          <cell r="H67">
            <v>16.3</v>
          </cell>
          <cell r="I67">
            <v>14.707999999999998</v>
          </cell>
          <cell r="J67">
            <v>12.7</v>
          </cell>
          <cell r="L67">
            <v>13.1</v>
          </cell>
          <cell r="AH67">
            <v>9.6714619930000012</v>
          </cell>
          <cell r="AI67">
            <v>216.11948746800002</v>
          </cell>
          <cell r="AJ67">
            <v>78.528853260000005</v>
          </cell>
          <cell r="AK67">
            <v>120.765133785</v>
          </cell>
          <cell r="AL67">
            <v>14.251609715000001</v>
          </cell>
          <cell r="AM67">
            <v>214.17325791600001</v>
          </cell>
          <cell r="AN67">
            <v>1833.853882007</v>
          </cell>
          <cell r="AO67">
            <v>2374.9873013800002</v>
          </cell>
          <cell r="AP67">
            <v>3935.5361995390003</v>
          </cell>
          <cell r="AQ67">
            <v>203.58430687100002</v>
          </cell>
          <cell r="AS67">
            <v>1.470867339</v>
          </cell>
          <cell r="AT67">
            <v>23.396966000000003</v>
          </cell>
          <cell r="AU67">
            <v>0</v>
          </cell>
          <cell r="AV67">
            <v>7.8583725320000006</v>
          </cell>
          <cell r="AW67">
            <v>0.31043300000000001</v>
          </cell>
          <cell r="AX67">
            <v>7.719278643</v>
          </cell>
          <cell r="AY67">
            <v>4.0467373320000002</v>
          </cell>
          <cell r="AZ67">
            <v>57.915247948000001</v>
          </cell>
          <cell r="BA67">
            <v>15.514444869000002</v>
          </cell>
          <cell r="BB67">
            <v>100.56501006000001</v>
          </cell>
          <cell r="BC67">
            <v>11.120026152000001</v>
          </cell>
          <cell r="BD67">
            <v>126.238016875</v>
          </cell>
          <cell r="BE67">
            <v>8.277547135999999</v>
          </cell>
          <cell r="BF67">
            <v>91.701757861999994</v>
          </cell>
          <cell r="BG67">
            <v>12.947577414</v>
          </cell>
          <cell r="BH67">
            <v>56.066917250000003</v>
          </cell>
          <cell r="BI67">
            <v>109.93432910100002</v>
          </cell>
          <cell r="BJ67">
            <v>851.81373770599998</v>
          </cell>
          <cell r="BK67">
            <v>13.223001841</v>
          </cell>
          <cell r="BL67">
            <v>70.770999909000011</v>
          </cell>
          <cell r="BM67">
            <v>1.9582139999999999</v>
          </cell>
          <cell r="BN67">
            <v>41.542684100000002</v>
          </cell>
          <cell r="BO67">
            <v>12.231905948</v>
          </cell>
          <cell r="BP67">
            <v>164.53526362300002</v>
          </cell>
          <cell r="BQ67">
            <v>19.728946402000002</v>
          </cell>
          <cell r="BR67">
            <v>362.66765689200002</v>
          </cell>
          <cell r="BS67">
            <v>9.1601828609999991</v>
          </cell>
          <cell r="BT67">
            <v>136.67205289899999</v>
          </cell>
          <cell r="BU67" t="str">
            <v>(-)</v>
          </cell>
          <cell r="BV67">
            <v>64.472008063000004</v>
          </cell>
          <cell r="BW67">
            <v>15.557166671999999</v>
          </cell>
          <cell r="BX67">
            <v>307.758058839</v>
          </cell>
          <cell r="BY67">
            <v>4.7361058659999999</v>
          </cell>
          <cell r="BZ67">
            <v>500.58852695100001</v>
          </cell>
          <cell r="CA67">
            <v>45.551272633160295</v>
          </cell>
          <cell r="CB67">
            <v>44.597184951245389</v>
          </cell>
          <cell r="CD67" t="str">
            <v>(-)</v>
          </cell>
          <cell r="CE67">
            <v>70.236932253010167</v>
          </cell>
          <cell r="CG67">
            <v>77.623512964150081</v>
          </cell>
          <cell r="CH67">
            <v>52.773385355691715</v>
          </cell>
          <cell r="CJ67">
            <v>37.74249862407428</v>
          </cell>
          <cell r="CK67">
            <v>43.672407431510358</v>
          </cell>
          <cell r="CM67">
            <v>40.156746830165936</v>
          </cell>
          <cell r="CN67">
            <v>41.126018873000049</v>
          </cell>
          <cell r="CP67">
            <v>63.702663840821515</v>
          </cell>
          <cell r="CQ67">
            <v>50.62302359789031</v>
          </cell>
          <cell r="CS67">
            <v>53.814060864805448</v>
          </cell>
          <cell r="CT67">
            <v>57.308640114026957</v>
          </cell>
          <cell r="CV67">
            <v>40.851499822436203</v>
          </cell>
          <cell r="CW67">
            <v>33.289578247286286</v>
          </cell>
          <cell r="CY67">
            <v>22.914281144497252</v>
          </cell>
          <cell r="CZ67">
            <v>16.37128629511157</v>
          </cell>
          <cell r="DB67">
            <v>29.716682540012663</v>
          </cell>
          <cell r="DC67">
            <v>23.473075934154522</v>
          </cell>
          <cell r="DE67">
            <v>32.748131715941156</v>
          </cell>
          <cell r="DF67">
            <v>20.069113290635933</v>
          </cell>
          <cell r="DH67">
            <v>58.059296884155536</v>
          </cell>
          <cell r="DI67">
            <v>44.689409088539868</v>
          </cell>
          <cell r="DK67">
            <v>23.085501812242185</v>
          </cell>
          <cell r="DL67">
            <v>14.519119403487542</v>
          </cell>
          <cell r="DN67">
            <v>33.447594707247191</v>
          </cell>
          <cell r="DO67">
            <v>31.889669350659837</v>
          </cell>
          <cell r="DQ67" t="str">
            <v>(-)</v>
          </cell>
          <cell r="DR67">
            <v>18.195662555347635</v>
          </cell>
          <cell r="DT67">
            <v>19.730521102499633</v>
          </cell>
          <cell r="DU67">
            <v>15.527504148503638</v>
          </cell>
          <cell r="DW67">
            <v>28.313900583319437</v>
          </cell>
          <cell r="DX67">
            <v>19.506768971041225</v>
          </cell>
          <cell r="DZ67">
            <v>21.117828999999997</v>
          </cell>
          <cell r="EA67">
            <v>1146.9854658080001</v>
          </cell>
          <cell r="EB67">
            <v>8.94E-3</v>
          </cell>
          <cell r="EC67">
            <v>29.984994346000001</v>
          </cell>
          <cell r="ED67">
            <v>74.115959785000001</v>
          </cell>
          <cell r="EE67">
            <v>862.91263840499994</v>
          </cell>
          <cell r="EF67">
            <v>8.7928130000000007</v>
          </cell>
          <cell r="EG67">
            <v>743.50345540799992</v>
          </cell>
          <cell r="EJ67">
            <v>55.414558475684224</v>
          </cell>
          <cell r="EK67">
            <v>21.045926598232779</v>
          </cell>
          <cell r="EM67">
            <v>39.25279642058166</v>
          </cell>
          <cell r="EN67">
            <v>19.499409844377631</v>
          </cell>
          <cell r="EP67">
            <v>18.46713833084581</v>
          </cell>
          <cell r="EQ67">
            <v>11.355236740908792</v>
          </cell>
          <cell r="ES67">
            <v>21.711903801434193</v>
          </cell>
          <cell r="ET67">
            <v>8.5364701733916242</v>
          </cell>
          <cell r="EV67">
            <v>15.024771944000001</v>
          </cell>
          <cell r="EW67">
            <v>526.37849770900004</v>
          </cell>
          <cell r="EX67">
            <v>30.216855291000002</v>
          </cell>
          <cell r="EY67">
            <v>923.379203018</v>
          </cell>
          <cell r="EZ67">
            <v>4.6410533219999994</v>
          </cell>
          <cell r="FA67">
            <v>226.24317802300001</v>
          </cell>
          <cell r="FB67">
            <v>10.295633058</v>
          </cell>
          <cell r="FC67">
            <v>512.3365620080001</v>
          </cell>
          <cell r="FD67">
            <v>4.1065447449999999</v>
          </cell>
          <cell r="FE67">
            <v>102.841294899</v>
          </cell>
          <cell r="FF67">
            <v>18.356173942000002</v>
          </cell>
          <cell r="FG67">
            <v>703.05660827199995</v>
          </cell>
          <cell r="FH67">
            <v>23.325327314999999</v>
          </cell>
          <cell r="FI67">
            <v>437.70362025400004</v>
          </cell>
          <cell r="FJ67">
            <v>18.792987062000002</v>
          </cell>
          <cell r="FK67">
            <v>209.39404983200001</v>
          </cell>
          <cell r="FL67">
            <v>7.6555836529999999</v>
          </cell>
          <cell r="FM67">
            <v>330.73029163699999</v>
          </cell>
          <cell r="FN67">
            <v>21.206919076281984</v>
          </cell>
          <cell r="FO67">
            <v>18.41477905126683</v>
          </cell>
          <cell r="FQ67">
            <v>19.819699470062901</v>
          </cell>
          <cell r="FR67">
            <v>10.463794847306792</v>
          </cell>
          <cell r="FT67">
            <v>73.940557279380471</v>
          </cell>
          <cell r="FU67">
            <v>50.442811507155433</v>
          </cell>
          <cell r="FW67">
            <v>52.86081184139654</v>
          </cell>
          <cell r="FX67">
            <v>32.161095540637426</v>
          </cell>
          <cell r="FZ67">
            <v>21.542668532399002</v>
          </cell>
          <cell r="GA67">
            <v>19.823063551106873</v>
          </cell>
          <cell r="GC67">
            <v>46.771351236577857</v>
          </cell>
          <cell r="GD67">
            <v>25.257157341109938</v>
          </cell>
          <cell r="GF67">
            <v>34.867572601606597</v>
          </cell>
          <cell r="GG67">
            <v>24.475354144250076</v>
          </cell>
          <cell r="GI67">
            <v>80.863155517081154</v>
          </cell>
          <cell r="GJ67">
            <v>63.432463713031268</v>
          </cell>
          <cell r="GL67">
            <v>23.100627583071098</v>
          </cell>
          <cell r="GM67">
            <v>12.949956307953897</v>
          </cell>
          <cell r="GP67">
            <v>477.01726054099998</v>
          </cell>
          <cell r="GQ67">
            <v>9381.9154801940003</v>
          </cell>
          <cell r="GR67">
            <v>202.81673465599999</v>
          </cell>
          <cell r="GS67">
            <v>6860.7007579830006</v>
          </cell>
        </row>
        <row r="68">
          <cell r="A68">
            <v>44348</v>
          </cell>
          <cell r="B68">
            <v>7.6</v>
          </cell>
          <cell r="C68">
            <v>4.75</v>
          </cell>
          <cell r="D68">
            <v>10.225</v>
          </cell>
          <cell r="E68">
            <v>10.225</v>
          </cell>
          <cell r="F68">
            <v>15.4</v>
          </cell>
          <cell r="G68">
            <v>14.7225</v>
          </cell>
          <cell r="H68">
            <v>16.3</v>
          </cell>
          <cell r="I68">
            <v>14.7075</v>
          </cell>
          <cell r="J68">
            <v>12.625</v>
          </cell>
          <cell r="L68">
            <v>12.724999999999998</v>
          </cell>
          <cell r="AH68" t="str">
            <v>(-)</v>
          </cell>
          <cell r="AI68" t="str">
            <v>(-)</v>
          </cell>
          <cell r="AJ68" t="str">
            <v>(-)</v>
          </cell>
          <cell r="AK68" t="str">
            <v>(-)</v>
          </cell>
          <cell r="AL68" t="str">
            <v>(-)</v>
          </cell>
          <cell r="AM68" t="str">
            <v>(-)</v>
          </cell>
          <cell r="AN68" t="str">
            <v>(-)</v>
          </cell>
          <cell r="AO68" t="str">
            <v>(-)</v>
          </cell>
          <cell r="AP68" t="str">
            <v>(-)</v>
          </cell>
          <cell r="AQ68" t="str">
            <v>(-)</v>
          </cell>
          <cell r="AS68" t="str">
            <v>(-)</v>
          </cell>
          <cell r="AT68" t="str">
            <v>(-)</v>
          </cell>
          <cell r="AU68" t="str">
            <v>(-)</v>
          </cell>
          <cell r="AV68" t="str">
            <v>(-)</v>
          </cell>
          <cell r="AW68" t="str">
            <v>(-)</v>
          </cell>
          <cell r="AX68" t="str">
            <v>(-)</v>
          </cell>
          <cell r="AY68" t="str">
            <v>(-)</v>
          </cell>
          <cell r="AZ68" t="str">
            <v>(-)</v>
          </cell>
          <cell r="BA68" t="str">
            <v>(-)</v>
          </cell>
          <cell r="BB68" t="str">
            <v>(-)</v>
          </cell>
          <cell r="BC68" t="str">
            <v>(-)</v>
          </cell>
          <cell r="BD68" t="str">
            <v>(-)</v>
          </cell>
          <cell r="BE68" t="str">
            <v>(-)</v>
          </cell>
          <cell r="BF68" t="str">
            <v>(-)</v>
          </cell>
          <cell r="BG68" t="str">
            <v>(-)</v>
          </cell>
          <cell r="BH68" t="str">
            <v>(-)</v>
          </cell>
          <cell r="BI68" t="str">
            <v>(-)</v>
          </cell>
          <cell r="BJ68" t="str">
            <v>(-)</v>
          </cell>
          <cell r="BK68" t="str">
            <v>(-)</v>
          </cell>
          <cell r="BL68" t="str">
            <v>(-)</v>
          </cell>
          <cell r="BM68" t="str">
            <v>(-)</v>
          </cell>
          <cell r="BN68" t="str">
            <v>(-)</v>
          </cell>
          <cell r="BO68" t="str">
            <v>(-)</v>
          </cell>
          <cell r="BP68" t="str">
            <v>(-)</v>
          </cell>
          <cell r="BQ68" t="str">
            <v>(-)</v>
          </cell>
          <cell r="BR68" t="str">
            <v>(-)</v>
          </cell>
          <cell r="BS68" t="str">
            <v>(-)</v>
          </cell>
          <cell r="BT68" t="str">
            <v>(-)</v>
          </cell>
          <cell r="BU68" t="str">
            <v>(-)</v>
          </cell>
          <cell r="BV68" t="str">
            <v>(-)</v>
          </cell>
          <cell r="BW68" t="str">
            <v>(-)</v>
          </cell>
          <cell r="BX68" t="str">
            <v>(-)</v>
          </cell>
          <cell r="BY68" t="str">
            <v>(-)</v>
          </cell>
          <cell r="BZ68" t="str">
            <v>(-)</v>
          </cell>
          <cell r="CA68" t="str">
            <v>(-)</v>
          </cell>
          <cell r="CB68" t="str">
            <v>(-)</v>
          </cell>
          <cell r="CD68" t="str">
            <v>(-)</v>
          </cell>
          <cell r="CE68" t="str">
            <v>(-)</v>
          </cell>
          <cell r="CG68" t="str">
            <v>(-)</v>
          </cell>
          <cell r="CH68" t="str">
            <v>(-)</v>
          </cell>
          <cell r="CJ68" t="str">
            <v>(-)</v>
          </cell>
          <cell r="CK68" t="str">
            <v>(-)</v>
          </cell>
          <cell r="CM68" t="str">
            <v>(-)</v>
          </cell>
          <cell r="CN68" t="str">
            <v>(-)</v>
          </cell>
          <cell r="CP68" t="str">
            <v>(-)</v>
          </cell>
          <cell r="CQ68" t="str">
            <v>(-)</v>
          </cell>
          <cell r="CS68" t="str">
            <v>(-)</v>
          </cell>
          <cell r="CT68" t="str">
            <v>(-)</v>
          </cell>
          <cell r="CV68" t="str">
            <v>(-)</v>
          </cell>
          <cell r="CW68" t="str">
            <v>(-)</v>
          </cell>
          <cell r="CY68" t="str">
            <v>(-)</v>
          </cell>
          <cell r="CZ68" t="str">
            <v>(-)</v>
          </cell>
          <cell r="DB68" t="str">
            <v>(-)</v>
          </cell>
          <cell r="DC68" t="str">
            <v>(-)</v>
          </cell>
          <cell r="DE68" t="str">
            <v>(-)</v>
          </cell>
          <cell r="DF68" t="str">
            <v>(-)</v>
          </cell>
          <cell r="DH68" t="str">
            <v>(-)</v>
          </cell>
          <cell r="DI68" t="str">
            <v>(-)</v>
          </cell>
          <cell r="DK68" t="str">
            <v>(-)</v>
          </cell>
          <cell r="DL68" t="str">
            <v>(-)</v>
          </cell>
          <cell r="DN68" t="str">
            <v>(-)</v>
          </cell>
          <cell r="DO68" t="str">
            <v>(-)</v>
          </cell>
          <cell r="DQ68" t="str">
            <v>(-)</v>
          </cell>
          <cell r="DR68" t="str">
            <v>(-)</v>
          </cell>
          <cell r="DT68" t="str">
            <v>(-)</v>
          </cell>
          <cell r="DU68" t="str">
            <v>(-)</v>
          </cell>
          <cell r="DW68" t="str">
            <v>(-)</v>
          </cell>
          <cell r="DX68" t="str">
            <v>(-)</v>
          </cell>
          <cell r="DZ68" t="str">
            <v>(-)</v>
          </cell>
          <cell r="EA68" t="str">
            <v>(-)</v>
          </cell>
          <cell r="EB68" t="str">
            <v>(-)</v>
          </cell>
          <cell r="EC68" t="str">
            <v>(-)</v>
          </cell>
          <cell r="ED68" t="str">
            <v>(-)</v>
          </cell>
          <cell r="EE68" t="str">
            <v>(-)</v>
          </cell>
          <cell r="EF68" t="str">
            <v>(-)</v>
          </cell>
          <cell r="EG68" t="str">
            <v>(-)</v>
          </cell>
          <cell r="EJ68" t="str">
            <v>(-)</v>
          </cell>
          <cell r="EK68" t="str">
            <v>(-)</v>
          </cell>
          <cell r="EM68" t="str">
            <v>(-)</v>
          </cell>
          <cell r="EN68" t="str">
            <v>(-)</v>
          </cell>
          <cell r="EP68" t="str">
            <v>(-)</v>
          </cell>
          <cell r="EQ68" t="str">
            <v>(-)</v>
          </cell>
          <cell r="ES68" t="str">
            <v>(-)</v>
          </cell>
          <cell r="ET68" t="str">
            <v>(-)</v>
          </cell>
          <cell r="EV68" t="str">
            <v>(-)</v>
          </cell>
          <cell r="EW68" t="str">
            <v>(-)</v>
          </cell>
          <cell r="EX68" t="str">
            <v>(-)</v>
          </cell>
          <cell r="EY68" t="str">
            <v>(-)</v>
          </cell>
          <cell r="EZ68" t="str">
            <v>(-)</v>
          </cell>
          <cell r="FA68" t="str">
            <v>(-)</v>
          </cell>
          <cell r="FB68" t="str">
            <v>(-)</v>
          </cell>
          <cell r="FC68" t="str">
            <v>(-)</v>
          </cell>
          <cell r="FD68" t="str">
            <v>(-)</v>
          </cell>
          <cell r="FE68" t="str">
            <v>(-)</v>
          </cell>
          <cell r="FF68" t="str">
            <v>(-)</v>
          </cell>
          <cell r="FG68" t="str">
            <v>(-)</v>
          </cell>
          <cell r="FH68" t="str">
            <v>(-)</v>
          </cell>
          <cell r="FI68" t="str">
            <v>(-)</v>
          </cell>
          <cell r="FJ68" t="str">
            <v>(-)</v>
          </cell>
          <cell r="FK68" t="str">
            <v>(-)</v>
          </cell>
          <cell r="FL68" t="str">
            <v>(-)</v>
          </cell>
          <cell r="FM68" t="str">
            <v>(-)</v>
          </cell>
          <cell r="FN68" t="str">
            <v>(-)</v>
          </cell>
          <cell r="FO68" t="str">
            <v>(-)</v>
          </cell>
          <cell r="FQ68" t="str">
            <v>(-)</v>
          </cell>
          <cell r="FR68" t="str">
            <v>(-)</v>
          </cell>
          <cell r="FT68" t="str">
            <v>(-)</v>
          </cell>
          <cell r="FU68" t="str">
            <v>(-)</v>
          </cell>
          <cell r="FW68" t="str">
            <v>(-)</v>
          </cell>
          <cell r="FX68" t="str">
            <v>(-)</v>
          </cell>
          <cell r="FZ68" t="str">
            <v>(-)</v>
          </cell>
          <cell r="GA68" t="str">
            <v>(-)</v>
          </cell>
          <cell r="GC68" t="str">
            <v>(-)</v>
          </cell>
          <cell r="GD68" t="str">
            <v>(-)</v>
          </cell>
          <cell r="GF68" t="str">
            <v>(-)</v>
          </cell>
          <cell r="GG68" t="str">
            <v>(-)</v>
          </cell>
          <cell r="GI68" t="str">
            <v>(-)</v>
          </cell>
          <cell r="GJ68" t="str">
            <v>(-)</v>
          </cell>
          <cell r="GL68" t="str">
            <v>(-)</v>
          </cell>
          <cell r="GM68" t="str">
            <v>(-)</v>
          </cell>
          <cell r="GP68" t="str">
            <v>(-)</v>
          </cell>
          <cell r="GQ68" t="str">
            <v>(-)</v>
          </cell>
          <cell r="GR68" t="str">
            <v>(-)</v>
          </cell>
          <cell r="GS68" t="str">
            <v>(-)</v>
          </cell>
        </row>
        <row r="69">
          <cell r="A69">
            <v>44317</v>
          </cell>
          <cell r="B69">
            <v>7.6</v>
          </cell>
          <cell r="C69">
            <v>4.6750000000000007</v>
          </cell>
          <cell r="D69">
            <v>10.199999999999999</v>
          </cell>
          <cell r="E69">
            <v>10.199999999999999</v>
          </cell>
          <cell r="F69">
            <v>14.1</v>
          </cell>
          <cell r="G69">
            <v>13.1775</v>
          </cell>
          <cell r="H69">
            <v>16.3</v>
          </cell>
          <cell r="I69">
            <v>14.6975</v>
          </cell>
          <cell r="J69">
            <v>12.6</v>
          </cell>
          <cell r="L69">
            <v>12.6</v>
          </cell>
          <cell r="AH69" t="str">
            <v>(-)</v>
          </cell>
          <cell r="AI69" t="str">
            <v>(-)</v>
          </cell>
          <cell r="AJ69" t="str">
            <v>(-)</v>
          </cell>
          <cell r="AK69" t="str">
            <v>(-)</v>
          </cell>
          <cell r="AL69" t="str">
            <v>(-)</v>
          </cell>
          <cell r="AM69" t="str">
            <v>(-)</v>
          </cell>
          <cell r="AN69" t="str">
            <v>(-)</v>
          </cell>
          <cell r="AO69" t="str">
            <v>(-)</v>
          </cell>
          <cell r="AP69" t="str">
            <v>(-)</v>
          </cell>
          <cell r="AQ69" t="str">
            <v>(-)</v>
          </cell>
          <cell r="AS69" t="str">
            <v>(-)</v>
          </cell>
          <cell r="AT69" t="str">
            <v>(-)</v>
          </cell>
          <cell r="AU69" t="str">
            <v>(-)</v>
          </cell>
          <cell r="AV69" t="str">
            <v>(-)</v>
          </cell>
          <cell r="AW69" t="str">
            <v>(-)</v>
          </cell>
          <cell r="AX69" t="str">
            <v>(-)</v>
          </cell>
          <cell r="AY69" t="str">
            <v>(-)</v>
          </cell>
          <cell r="AZ69" t="str">
            <v>(-)</v>
          </cell>
          <cell r="BA69" t="str">
            <v>(-)</v>
          </cell>
          <cell r="BB69" t="str">
            <v>(-)</v>
          </cell>
          <cell r="BC69" t="str">
            <v>(-)</v>
          </cell>
          <cell r="BD69" t="str">
            <v>(-)</v>
          </cell>
          <cell r="BE69" t="str">
            <v>(-)</v>
          </cell>
          <cell r="BF69" t="str">
            <v>(-)</v>
          </cell>
          <cell r="BG69" t="str">
            <v>(-)</v>
          </cell>
          <cell r="BH69" t="str">
            <v>(-)</v>
          </cell>
          <cell r="BI69" t="str">
            <v>(-)</v>
          </cell>
          <cell r="BJ69" t="str">
            <v>(-)</v>
          </cell>
          <cell r="BK69" t="str">
            <v>(-)</v>
          </cell>
          <cell r="BL69" t="str">
            <v>(-)</v>
          </cell>
          <cell r="BM69" t="str">
            <v>(-)</v>
          </cell>
          <cell r="BN69" t="str">
            <v>(-)</v>
          </cell>
          <cell r="BO69" t="str">
            <v>(-)</v>
          </cell>
          <cell r="BP69" t="str">
            <v>(-)</v>
          </cell>
          <cell r="BQ69" t="str">
            <v>(-)</v>
          </cell>
          <cell r="BR69" t="str">
            <v>(-)</v>
          </cell>
          <cell r="BS69" t="str">
            <v>(-)</v>
          </cell>
          <cell r="BT69" t="str">
            <v>(-)</v>
          </cell>
          <cell r="BU69" t="str">
            <v>(-)</v>
          </cell>
          <cell r="BV69" t="str">
            <v>(-)</v>
          </cell>
          <cell r="BW69" t="str">
            <v>(-)</v>
          </cell>
          <cell r="BX69" t="str">
            <v>(-)</v>
          </cell>
          <cell r="BY69" t="str">
            <v>(-)</v>
          </cell>
          <cell r="BZ69" t="str">
            <v>(-)</v>
          </cell>
          <cell r="CA69" t="str">
            <v>(-)</v>
          </cell>
          <cell r="CB69" t="str">
            <v>(-)</v>
          </cell>
          <cell r="CD69" t="str">
            <v>(-)</v>
          </cell>
          <cell r="CE69" t="str">
            <v>(-)</v>
          </cell>
          <cell r="CG69" t="str">
            <v>(-)</v>
          </cell>
          <cell r="CH69" t="str">
            <v>(-)</v>
          </cell>
          <cell r="CJ69" t="str">
            <v>(-)</v>
          </cell>
          <cell r="CK69" t="str">
            <v>(-)</v>
          </cell>
          <cell r="CM69" t="str">
            <v>(-)</v>
          </cell>
          <cell r="CN69" t="str">
            <v>(-)</v>
          </cell>
          <cell r="CP69" t="str">
            <v>(-)</v>
          </cell>
          <cell r="CQ69" t="str">
            <v>(-)</v>
          </cell>
          <cell r="CS69" t="str">
            <v>(-)</v>
          </cell>
          <cell r="CT69" t="str">
            <v>(-)</v>
          </cell>
          <cell r="CV69" t="str">
            <v>(-)</v>
          </cell>
          <cell r="CW69" t="str">
            <v>(-)</v>
          </cell>
          <cell r="CY69" t="str">
            <v>(-)</v>
          </cell>
          <cell r="CZ69" t="str">
            <v>(-)</v>
          </cell>
          <cell r="DB69" t="str">
            <v>(-)</v>
          </cell>
          <cell r="DC69" t="str">
            <v>(-)</v>
          </cell>
          <cell r="DE69" t="str">
            <v>(-)</v>
          </cell>
          <cell r="DF69" t="str">
            <v>(-)</v>
          </cell>
          <cell r="DH69" t="str">
            <v>(-)</v>
          </cell>
          <cell r="DI69" t="str">
            <v>(-)</v>
          </cell>
          <cell r="DK69" t="str">
            <v>(-)</v>
          </cell>
          <cell r="DL69" t="str">
            <v>(-)</v>
          </cell>
          <cell r="DN69" t="str">
            <v>(-)</v>
          </cell>
          <cell r="DO69" t="str">
            <v>(-)</v>
          </cell>
          <cell r="DQ69" t="str">
            <v>(-)</v>
          </cell>
          <cell r="DR69" t="str">
            <v>(-)</v>
          </cell>
          <cell r="DT69" t="str">
            <v>(-)</v>
          </cell>
          <cell r="DU69" t="str">
            <v>(-)</v>
          </cell>
          <cell r="DW69" t="str">
            <v>(-)</v>
          </cell>
          <cell r="DX69" t="str">
            <v>(-)</v>
          </cell>
          <cell r="DZ69" t="str">
            <v>(-)</v>
          </cell>
          <cell r="EA69" t="str">
            <v>(-)</v>
          </cell>
          <cell r="EB69" t="str">
            <v>(-)</v>
          </cell>
          <cell r="EC69" t="str">
            <v>(-)</v>
          </cell>
          <cell r="ED69" t="str">
            <v>(-)</v>
          </cell>
          <cell r="EE69" t="str">
            <v>(-)</v>
          </cell>
          <cell r="EF69" t="str">
            <v>(-)</v>
          </cell>
          <cell r="EG69" t="str">
            <v>(-)</v>
          </cell>
          <cell r="EJ69" t="str">
            <v>(-)</v>
          </cell>
          <cell r="EK69" t="str">
            <v>(-)</v>
          </cell>
          <cell r="EM69" t="str">
            <v>(-)</v>
          </cell>
          <cell r="EN69" t="str">
            <v>(-)</v>
          </cell>
          <cell r="EP69" t="str">
            <v>(-)</v>
          </cell>
          <cell r="EQ69" t="str">
            <v>(-)</v>
          </cell>
          <cell r="ES69" t="str">
            <v>(-)</v>
          </cell>
          <cell r="ET69" t="str">
            <v>(-)</v>
          </cell>
          <cell r="EV69" t="str">
            <v>(-)</v>
          </cell>
          <cell r="EW69" t="str">
            <v>(-)</v>
          </cell>
          <cell r="EX69" t="str">
            <v>(-)</v>
          </cell>
          <cell r="EY69" t="str">
            <v>(-)</v>
          </cell>
          <cell r="EZ69" t="str">
            <v>(-)</v>
          </cell>
          <cell r="FA69" t="str">
            <v>(-)</v>
          </cell>
          <cell r="FB69" t="str">
            <v>(-)</v>
          </cell>
          <cell r="FC69" t="str">
            <v>(-)</v>
          </cell>
          <cell r="FD69" t="str">
            <v>(-)</v>
          </cell>
          <cell r="FE69" t="str">
            <v>(-)</v>
          </cell>
          <cell r="FF69" t="str">
            <v>(-)</v>
          </cell>
          <cell r="FG69" t="str">
            <v>(-)</v>
          </cell>
          <cell r="FH69" t="str">
            <v>(-)</v>
          </cell>
          <cell r="FI69" t="str">
            <v>(-)</v>
          </cell>
          <cell r="FJ69" t="str">
            <v>(-)</v>
          </cell>
          <cell r="FK69" t="str">
            <v>(-)</v>
          </cell>
          <cell r="FL69" t="str">
            <v>(-)</v>
          </cell>
          <cell r="FM69" t="str">
            <v>(-)</v>
          </cell>
          <cell r="FN69" t="str">
            <v>(-)</v>
          </cell>
          <cell r="FO69" t="str">
            <v>(-)</v>
          </cell>
          <cell r="FQ69" t="str">
            <v>(-)</v>
          </cell>
          <cell r="FR69" t="str">
            <v>(-)</v>
          </cell>
          <cell r="FT69" t="str">
            <v>(-)</v>
          </cell>
          <cell r="FU69" t="str">
            <v>(-)</v>
          </cell>
          <cell r="FW69" t="str">
            <v>(-)</v>
          </cell>
          <cell r="FX69" t="str">
            <v>(-)</v>
          </cell>
          <cell r="FZ69" t="str">
            <v>(-)</v>
          </cell>
          <cell r="GA69" t="str">
            <v>(-)</v>
          </cell>
          <cell r="GC69" t="str">
            <v>(-)</v>
          </cell>
          <cell r="GD69" t="str">
            <v>(-)</v>
          </cell>
          <cell r="GF69" t="str">
            <v>(-)</v>
          </cell>
          <cell r="GG69" t="str">
            <v>(-)</v>
          </cell>
          <cell r="GI69" t="str">
            <v>(-)</v>
          </cell>
          <cell r="GJ69" t="str">
            <v>(-)</v>
          </cell>
          <cell r="GL69" t="str">
            <v>(-)</v>
          </cell>
          <cell r="GM69" t="str">
            <v>(-)</v>
          </cell>
          <cell r="GP69" t="str">
            <v>(-)</v>
          </cell>
          <cell r="GQ69" t="str">
            <v>(-)</v>
          </cell>
          <cell r="GR69" t="str">
            <v>(-)</v>
          </cell>
          <cell r="GS69" t="str">
            <v>(-)</v>
          </cell>
        </row>
        <row r="70">
          <cell r="A70">
            <v>44287</v>
          </cell>
          <cell r="B70">
            <v>7.6</v>
          </cell>
          <cell r="C70">
            <v>4.55</v>
          </cell>
          <cell r="D70">
            <v>10.199999999999999</v>
          </cell>
          <cell r="E70">
            <v>10.206</v>
          </cell>
          <cell r="F70">
            <v>14.3</v>
          </cell>
          <cell r="G70">
            <v>13.104000000000003</v>
          </cell>
          <cell r="H70">
            <v>16.100000000000001</v>
          </cell>
          <cell r="I70">
            <v>14.596</v>
          </cell>
          <cell r="J70">
            <v>12.6</v>
          </cell>
          <cell r="L70">
            <v>12.68</v>
          </cell>
        </row>
        <row r="71">
          <cell r="A71">
            <v>44256</v>
          </cell>
          <cell r="B71">
            <v>7.6</v>
          </cell>
          <cell r="C71">
            <v>4.3250000000000002</v>
          </cell>
          <cell r="D71">
            <v>10.125</v>
          </cell>
          <cell r="E71">
            <v>10.129999999999999</v>
          </cell>
          <cell r="F71">
            <v>14.525</v>
          </cell>
          <cell r="G71">
            <v>13.510000000000002</v>
          </cell>
          <cell r="H71">
            <v>15.8</v>
          </cell>
          <cell r="I71">
            <v>14.307499999999999</v>
          </cell>
          <cell r="J71">
            <v>12.525</v>
          </cell>
          <cell r="L71">
            <v>12.724999999999998</v>
          </cell>
        </row>
        <row r="72">
          <cell r="A72">
            <v>44228</v>
          </cell>
          <cell r="B72">
            <v>7.4249999999999998</v>
          </cell>
          <cell r="C72">
            <v>3.95</v>
          </cell>
          <cell r="D72">
            <v>9.7750000000000004</v>
          </cell>
          <cell r="E72">
            <v>9.7650000000000006</v>
          </cell>
          <cell r="F72">
            <v>13.8</v>
          </cell>
          <cell r="G72">
            <v>12.34</v>
          </cell>
          <cell r="H72">
            <v>15.8</v>
          </cell>
          <cell r="I72">
            <v>13.8575</v>
          </cell>
          <cell r="J72">
            <v>12.175000000000001</v>
          </cell>
          <cell r="L72">
            <v>12.375</v>
          </cell>
        </row>
        <row r="73">
          <cell r="A73">
            <v>44197</v>
          </cell>
          <cell r="B73">
            <v>7.3</v>
          </cell>
          <cell r="C73">
            <v>4.0166666666666666</v>
          </cell>
          <cell r="D73">
            <v>9.76</v>
          </cell>
          <cell r="E73">
            <v>9.6875</v>
          </cell>
          <cell r="F73">
            <v>15.819999999999999</v>
          </cell>
          <cell r="G73">
            <v>13.4975</v>
          </cell>
          <cell r="H73">
            <v>15.34</v>
          </cell>
          <cell r="I73">
            <v>13.64</v>
          </cell>
          <cell r="J73">
            <v>12.120000000000001</v>
          </cell>
          <cell r="L73">
            <v>12.36</v>
          </cell>
        </row>
        <row r="74">
          <cell r="A74">
            <v>44166</v>
          </cell>
          <cell r="B74">
            <v>7.3</v>
          </cell>
          <cell r="C74">
            <v>4.3499999999999996</v>
          </cell>
          <cell r="D74">
            <v>9.8000000000000007</v>
          </cell>
          <cell r="E74">
            <v>9.7899999999999991</v>
          </cell>
          <cell r="F74">
            <v>17</v>
          </cell>
          <cell r="G74">
            <v>15.9375</v>
          </cell>
          <cell r="H74">
            <v>15.3</v>
          </cell>
          <cell r="I74">
            <v>13.525</v>
          </cell>
          <cell r="J74">
            <v>12.1</v>
          </cell>
          <cell r="L74">
            <v>12.424999999999999</v>
          </cell>
        </row>
        <row r="75">
          <cell r="A75">
            <v>44136</v>
          </cell>
          <cell r="B75">
            <v>7.25</v>
          </cell>
          <cell r="C75">
            <v>4.5750000000000002</v>
          </cell>
          <cell r="D75">
            <v>9.8500000000000014</v>
          </cell>
          <cell r="E75">
            <v>9.7974999999999994</v>
          </cell>
          <cell r="F75">
            <v>17.2</v>
          </cell>
          <cell r="G75">
            <v>16.164999999999999</v>
          </cell>
          <cell r="H75">
            <v>15.225000000000001</v>
          </cell>
          <cell r="I75">
            <v>13.540000000000001</v>
          </cell>
          <cell r="J75">
            <v>12.1</v>
          </cell>
          <cell r="L75">
            <v>12.574999999999999</v>
          </cell>
        </row>
        <row r="76">
          <cell r="A76">
            <v>44105</v>
          </cell>
          <cell r="B76">
            <v>7.2</v>
          </cell>
          <cell r="C76">
            <v>4.8499999999999996</v>
          </cell>
          <cell r="D76">
            <v>10</v>
          </cell>
          <cell r="E76">
            <v>9.8000000000000007</v>
          </cell>
          <cell r="F76">
            <v>17.32</v>
          </cell>
          <cell r="G76">
            <v>16.399999999999999</v>
          </cell>
          <cell r="H76">
            <v>15</v>
          </cell>
          <cell r="I76">
            <v>13.528</v>
          </cell>
          <cell r="J76">
            <v>12.1</v>
          </cell>
          <cell r="L76">
            <v>12.72</v>
          </cell>
        </row>
        <row r="77">
          <cell r="A77">
            <v>44075</v>
          </cell>
          <cell r="B77">
            <v>7.2</v>
          </cell>
          <cell r="C77">
            <v>4.8499999999999996</v>
          </cell>
          <cell r="D77">
            <v>10</v>
          </cell>
          <cell r="E77">
            <v>9.8025000000000002</v>
          </cell>
          <cell r="F77">
            <v>16.8</v>
          </cell>
          <cell r="G77">
            <v>16.072500000000002</v>
          </cell>
          <cell r="H77">
            <v>15</v>
          </cell>
          <cell r="I77">
            <v>13.532499999999999</v>
          </cell>
          <cell r="J77">
            <v>12</v>
          </cell>
          <cell r="L77">
            <v>12.8</v>
          </cell>
        </row>
        <row r="78">
          <cell r="A78">
            <v>44044</v>
          </cell>
          <cell r="B78">
            <v>7.2</v>
          </cell>
          <cell r="C78">
            <v>4.8499999999999996</v>
          </cell>
          <cell r="D78">
            <v>9.9250000000000007</v>
          </cell>
          <cell r="E78">
            <v>9.7375000000000007</v>
          </cell>
          <cell r="F78">
            <v>16.574999999999999</v>
          </cell>
          <cell r="G78">
            <v>15.7525</v>
          </cell>
          <cell r="H78">
            <v>15.5</v>
          </cell>
          <cell r="I78">
            <v>13.6525</v>
          </cell>
          <cell r="J78">
            <v>12.025</v>
          </cell>
          <cell r="L78">
            <v>12.724999999999998</v>
          </cell>
        </row>
        <row r="79">
          <cell r="A79">
            <v>44013</v>
          </cell>
          <cell r="B79">
            <v>7.1599999999999993</v>
          </cell>
          <cell r="C79">
            <v>4.8499999999999996</v>
          </cell>
          <cell r="D79">
            <v>9.76</v>
          </cell>
          <cell r="E79">
            <v>9.5759999999999987</v>
          </cell>
          <cell r="F79">
            <v>15.84</v>
          </cell>
          <cell r="G79">
            <v>15.146000000000001</v>
          </cell>
          <cell r="H79">
            <v>15.88</v>
          </cell>
          <cell r="I79">
            <v>13.691999999999998</v>
          </cell>
          <cell r="J79">
            <v>11.809999999999999</v>
          </cell>
          <cell r="L79">
            <v>12.419999999999998</v>
          </cell>
        </row>
        <row r="80">
          <cell r="A80">
            <v>43983</v>
          </cell>
          <cell r="B80">
            <v>7</v>
          </cell>
          <cell r="C80">
            <v>4.8499999999999996</v>
          </cell>
          <cell r="D80">
            <v>9.6999999999999993</v>
          </cell>
          <cell r="E80">
            <v>9.4774999999999991</v>
          </cell>
          <cell r="F80">
            <v>14.125</v>
          </cell>
          <cell r="G80">
            <v>13.65</v>
          </cell>
          <cell r="H80">
            <v>15.725000000000001</v>
          </cell>
          <cell r="I80">
            <v>13.5425</v>
          </cell>
          <cell r="J80">
            <v>11.575000000000001</v>
          </cell>
          <cell r="L80">
            <v>11.799999999999999</v>
          </cell>
        </row>
        <row r="81">
          <cell r="A81">
            <v>43952</v>
          </cell>
          <cell r="B81">
            <v>6.839999999999999</v>
          </cell>
          <cell r="C81">
            <v>4.8499999999999996</v>
          </cell>
          <cell r="D81">
            <v>9.18</v>
          </cell>
          <cell r="E81">
            <v>8.6049999999999933</v>
          </cell>
          <cell r="F81">
            <v>12.2</v>
          </cell>
          <cell r="G81">
            <v>11.901470588235284</v>
          </cell>
          <cell r="H81">
            <v>15.16</v>
          </cell>
          <cell r="I81">
            <v>12.997941176470595</v>
          </cell>
          <cell r="J81">
            <v>10.959999999999999</v>
          </cell>
          <cell r="L81">
            <v>11.1</v>
          </cell>
        </row>
        <row r="82">
          <cell r="A82">
            <v>43922</v>
          </cell>
          <cell r="B82">
            <v>6.7</v>
          </cell>
          <cell r="C82">
            <v>4.8499999999999996</v>
          </cell>
          <cell r="D82">
            <v>8.65</v>
          </cell>
          <cell r="E82">
            <v>8.25</v>
          </cell>
          <cell r="F82">
            <v>12.450000000000001</v>
          </cell>
          <cell r="G82">
            <v>12.162499999999998</v>
          </cell>
          <cell r="H82">
            <v>14.5</v>
          </cell>
          <cell r="I82">
            <v>12.627500000000001</v>
          </cell>
          <cell r="J82">
            <v>10.55</v>
          </cell>
          <cell r="L82">
            <v>10.899999999999999</v>
          </cell>
        </row>
        <row r="83">
          <cell r="A83">
            <v>43891</v>
          </cell>
          <cell r="B83">
            <v>6.7</v>
          </cell>
          <cell r="C83">
            <v>4.8499999999999996</v>
          </cell>
          <cell r="D83">
            <v>9.1499999999999986</v>
          </cell>
          <cell r="E83">
            <v>8.7475000000000005</v>
          </cell>
          <cell r="F83">
            <v>13.35</v>
          </cell>
          <cell r="G83">
            <v>12.872499999999999</v>
          </cell>
          <cell r="H83">
            <v>14.5</v>
          </cell>
          <cell r="I83">
            <v>12.639999999999999</v>
          </cell>
          <cell r="J83">
            <v>11.05</v>
          </cell>
          <cell r="L83">
            <v>11.275000000000002</v>
          </cell>
        </row>
        <row r="84">
          <cell r="A84">
            <v>43862</v>
          </cell>
          <cell r="B84">
            <v>6.6249999999999991</v>
          </cell>
          <cell r="C84">
            <v>4.8249999999999993</v>
          </cell>
          <cell r="D84">
            <v>9.1999999999999993</v>
          </cell>
          <cell r="E84">
            <v>8.8574999999999999</v>
          </cell>
          <cell r="F84">
            <v>14.100000000000001</v>
          </cell>
          <cell r="G84">
            <v>13.600000000000001</v>
          </cell>
          <cell r="H84">
            <v>14.5</v>
          </cell>
          <cell r="I84">
            <v>12.614999999999998</v>
          </cell>
          <cell r="J84">
            <v>11</v>
          </cell>
          <cell r="L84">
            <v>11.3</v>
          </cell>
        </row>
        <row r="85">
          <cell r="A85">
            <v>43831</v>
          </cell>
          <cell r="B85">
            <v>6.5400000000000009</v>
          </cell>
          <cell r="C85">
            <v>4.6166666666666663</v>
          </cell>
          <cell r="D85">
            <v>9.0400000000000009</v>
          </cell>
          <cell r="E85">
            <v>8.9599999999999991</v>
          </cell>
          <cell r="F85">
            <v>15.24</v>
          </cell>
          <cell r="G85">
            <v>14.347999999999999</v>
          </cell>
          <cell r="H85">
            <v>14.319999999999999</v>
          </cell>
          <cell r="I85">
            <v>12.427999999999999</v>
          </cell>
          <cell r="J85">
            <v>11.08</v>
          </cell>
          <cell r="L85">
            <v>11.440000000000001</v>
          </cell>
        </row>
        <row r="86">
          <cell r="A86">
            <v>43800</v>
          </cell>
          <cell r="B86">
            <v>6.5</v>
          </cell>
          <cell r="C86">
            <v>4.6500000953674299</v>
          </cell>
          <cell r="D86">
            <v>9.2249999999999996</v>
          </cell>
          <cell r="E86">
            <v>9.2100000000000009</v>
          </cell>
          <cell r="F86">
            <v>15.875</v>
          </cell>
          <cell r="G86">
            <v>15.079999999999998</v>
          </cell>
          <cell r="H86">
            <v>13.95</v>
          </cell>
          <cell r="I86">
            <v>12.073333333333332</v>
          </cell>
          <cell r="J86">
            <v>11.325000000000001</v>
          </cell>
          <cell r="L86">
            <v>12.149999999999999</v>
          </cell>
        </row>
      </sheetData>
      <sheetData sheetId="6">
        <row r="7">
          <cell r="A7">
            <v>46174</v>
          </cell>
          <cell r="B7">
            <v>0.23880000000000001</v>
          </cell>
          <cell r="C7">
            <v>0.53790000000000004</v>
          </cell>
          <cell r="D7">
            <v>0.4955</v>
          </cell>
          <cell r="E7">
            <v>0.12379999999999999</v>
          </cell>
          <cell r="F7">
            <v>0.248</v>
          </cell>
          <cell r="G7">
            <v>0.22289999999999999</v>
          </cell>
          <cell r="H7">
            <v>0.1232</v>
          </cell>
          <cell r="I7">
            <v>0.2636</v>
          </cell>
          <cell r="J7">
            <v>0.24640000000000001</v>
          </cell>
          <cell r="K7">
            <v>0.88100000000000001</v>
          </cell>
          <cell r="L7">
            <v>0.86550000000000005</v>
          </cell>
          <cell r="M7">
            <v>0.72789999999999999</v>
          </cell>
          <cell r="O7">
            <v>0.59570000000000001</v>
          </cell>
          <cell r="P7">
            <v>0.4219</v>
          </cell>
          <cell r="Q7">
            <v>0.74819999999999998</v>
          </cell>
          <cell r="R7">
            <v>0.66869999999999996</v>
          </cell>
          <cell r="S7">
            <v>0.58789999999999998</v>
          </cell>
          <cell r="T7">
            <v>0.83450000000000002</v>
          </cell>
          <cell r="U7">
            <v>1.0139</v>
          </cell>
          <cell r="V7">
            <v>0.4224</v>
          </cell>
          <cell r="W7">
            <v>0.63859999999999995</v>
          </cell>
          <cell r="X7" t="str">
            <v>-</v>
          </cell>
          <cell r="Y7">
            <v>0.62470000000000003</v>
          </cell>
          <cell r="Z7">
            <v>0.70489999999999997</v>
          </cell>
          <cell r="AA7" t="str">
            <v>-</v>
          </cell>
          <cell r="AF7">
            <v>18.408415343796072</v>
          </cell>
          <cell r="AG7">
            <v>13843561.690606</v>
          </cell>
          <cell r="AH7">
            <v>9019576.2443690002</v>
          </cell>
          <cell r="AI7">
            <v>33313396.509020999</v>
          </cell>
        </row>
        <row r="8">
          <cell r="A8">
            <v>46143</v>
          </cell>
          <cell r="B8">
            <v>0.2379</v>
          </cell>
          <cell r="C8">
            <v>0.53769999999999996</v>
          </cell>
          <cell r="D8">
            <v>0.50180000000000002</v>
          </cell>
          <cell r="E8">
            <v>0.11890000000000001</v>
          </cell>
          <cell r="F8">
            <v>0.248</v>
          </cell>
          <cell r="G8">
            <v>0.23449999999999999</v>
          </cell>
          <cell r="H8">
            <v>0.11409999999999999</v>
          </cell>
          <cell r="I8">
            <v>0.2646</v>
          </cell>
          <cell r="J8">
            <v>0.25180000000000002</v>
          </cell>
          <cell r="K8">
            <v>0.90490000000000004</v>
          </cell>
          <cell r="L8">
            <v>0.92700000000000005</v>
          </cell>
          <cell r="M8">
            <v>0.70040000000000002</v>
          </cell>
          <cell r="O8">
            <v>0.59570000000000001</v>
          </cell>
          <cell r="P8">
            <v>0.4168</v>
          </cell>
          <cell r="Q8">
            <v>0.76890000000000003</v>
          </cell>
          <cell r="R8">
            <v>0.66169999999999995</v>
          </cell>
          <cell r="S8">
            <v>0.58430000000000004</v>
          </cell>
          <cell r="T8">
            <v>0.86580000000000001</v>
          </cell>
          <cell r="U8">
            <v>1.0117</v>
          </cell>
          <cell r="V8">
            <v>0.41389999999999999</v>
          </cell>
          <cell r="W8">
            <v>0.62919999999999998</v>
          </cell>
          <cell r="X8" t="str">
            <v>-</v>
          </cell>
          <cell r="Y8">
            <v>0.62429999999999997</v>
          </cell>
          <cell r="Z8">
            <v>0.72599999999999998</v>
          </cell>
          <cell r="AA8" t="str">
            <v>-</v>
          </cell>
          <cell r="AF8">
            <v>18.623388970556974</v>
          </cell>
          <cell r="AG8">
            <v>12300048.653219</v>
          </cell>
          <cell r="AH8">
            <v>7048591.2988759996</v>
          </cell>
          <cell r="AI8">
            <v>31092007.979920998</v>
          </cell>
        </row>
        <row r="9">
          <cell r="A9">
            <v>46113</v>
          </cell>
          <cell r="B9">
            <v>0.23269999999999999</v>
          </cell>
          <cell r="C9">
            <v>0.53779999999999994</v>
          </cell>
          <cell r="D9">
            <v>0.51100000000000001</v>
          </cell>
          <cell r="E9">
            <v>0.1193</v>
          </cell>
          <cell r="F9">
            <v>0.248</v>
          </cell>
          <cell r="G9">
            <v>0.23499999999999999</v>
          </cell>
          <cell r="H9">
            <v>0.1162</v>
          </cell>
          <cell r="I9">
            <v>0.26479999999999998</v>
          </cell>
          <cell r="J9">
            <v>0.25679999999999997</v>
          </cell>
          <cell r="K9">
            <v>0.90639999999999998</v>
          </cell>
          <cell r="L9">
            <v>0.9</v>
          </cell>
          <cell r="M9">
            <v>0.77949999999999997</v>
          </cell>
          <cell r="O9">
            <v>0.6048</v>
          </cell>
          <cell r="P9">
            <v>0.42220000000000002</v>
          </cell>
          <cell r="Q9">
            <v>0.76200000000000001</v>
          </cell>
          <cell r="R9">
            <v>0.65549999999999997</v>
          </cell>
          <cell r="S9">
            <v>0.55940000000000001</v>
          </cell>
          <cell r="T9">
            <v>0.87660000000000005</v>
          </cell>
          <cell r="U9">
            <v>1.0334000000000001</v>
          </cell>
          <cell r="V9">
            <v>0.42120000000000002</v>
          </cell>
          <cell r="W9">
            <v>0.621</v>
          </cell>
          <cell r="X9" t="str">
            <v>-</v>
          </cell>
          <cell r="Y9">
            <v>0.62370000000000003</v>
          </cell>
          <cell r="Z9">
            <v>0.73480000000000001</v>
          </cell>
          <cell r="AA9" t="str">
            <v>-</v>
          </cell>
          <cell r="AF9">
            <v>18.18203049396973</v>
          </cell>
          <cell r="AG9">
            <v>11303529.119416</v>
          </cell>
          <cell r="AH9">
            <v>8460253.3532880004</v>
          </cell>
          <cell r="AI9">
            <v>32087044.431476001</v>
          </cell>
        </row>
        <row r="10">
          <cell r="A10">
            <v>46082</v>
          </cell>
          <cell r="B10">
            <v>0.22209999999999999</v>
          </cell>
          <cell r="C10">
            <v>0.53779999999999994</v>
          </cell>
          <cell r="D10">
            <v>0.50649999999999995</v>
          </cell>
          <cell r="E10">
            <v>0.1179</v>
          </cell>
          <cell r="F10">
            <v>0.24709999999999999</v>
          </cell>
          <cell r="G10">
            <v>0.23130000000000001</v>
          </cell>
          <cell r="H10">
            <v>0.12609999999999999</v>
          </cell>
          <cell r="I10">
            <v>0.25919999999999999</v>
          </cell>
          <cell r="J10">
            <v>0.2472</v>
          </cell>
          <cell r="K10">
            <v>0.90269999999999995</v>
          </cell>
          <cell r="L10">
            <v>0.9042</v>
          </cell>
          <cell r="M10">
            <v>0.77880000000000005</v>
          </cell>
          <cell r="N10">
            <v>0.98750000000000004</v>
          </cell>
          <cell r="O10">
            <v>0.6643</v>
          </cell>
          <cell r="P10">
            <v>0.42499999999999999</v>
          </cell>
          <cell r="Q10">
            <v>0.75480000000000003</v>
          </cell>
          <cell r="R10">
            <v>0.68169999999999997</v>
          </cell>
          <cell r="S10">
            <v>0.58579999999999999</v>
          </cell>
          <cell r="T10">
            <v>0.88239999999999996</v>
          </cell>
          <cell r="U10">
            <v>1.0105999999999999</v>
          </cell>
          <cell r="V10">
            <v>0.4264</v>
          </cell>
          <cell r="W10">
            <v>0.63919999999999999</v>
          </cell>
          <cell r="X10" t="str">
            <v>-</v>
          </cell>
          <cell r="Y10">
            <v>0.6462</v>
          </cell>
          <cell r="Z10">
            <v>0.72299999999999998</v>
          </cell>
          <cell r="AA10" t="str">
            <v>-</v>
          </cell>
          <cell r="AF10">
            <v>18.170040631505341</v>
          </cell>
          <cell r="AG10">
            <v>14314110.739774</v>
          </cell>
          <cell r="AH10">
            <v>11915224.783395</v>
          </cell>
          <cell r="AI10">
            <v>42271233.592859</v>
          </cell>
        </row>
        <row r="11">
          <cell r="A11">
            <v>46054</v>
          </cell>
          <cell r="B11">
            <v>0.22239999999999999</v>
          </cell>
          <cell r="C11">
            <v>0.53910000000000002</v>
          </cell>
          <cell r="D11">
            <v>0.50419999999999998</v>
          </cell>
          <cell r="E11">
            <v>0.11890000000000001</v>
          </cell>
          <cell r="F11">
            <v>0.24679999999999999</v>
          </cell>
          <cell r="G11">
            <v>0.22470000000000001</v>
          </cell>
          <cell r="H11">
            <v>0.125</v>
          </cell>
          <cell r="I11">
            <v>0.26179999999999998</v>
          </cell>
          <cell r="J11">
            <v>0.248</v>
          </cell>
          <cell r="K11">
            <v>0.88270000000000004</v>
          </cell>
          <cell r="L11">
            <v>0.91979999999999995</v>
          </cell>
          <cell r="M11">
            <v>0.78910000000000002</v>
          </cell>
          <cell r="O11">
            <v>0.59150000000000003</v>
          </cell>
          <cell r="P11">
            <v>0.42199999999999999</v>
          </cell>
          <cell r="Q11">
            <v>0.74619999999999997</v>
          </cell>
          <cell r="R11">
            <v>0.65090000000000003</v>
          </cell>
          <cell r="S11">
            <v>0.5806</v>
          </cell>
          <cell r="T11">
            <v>0.87770000000000004</v>
          </cell>
          <cell r="U11">
            <v>1.0145999999999999</v>
          </cell>
          <cell r="V11">
            <v>0.41830000000000001</v>
          </cell>
          <cell r="W11">
            <v>0.62309999999999999</v>
          </cell>
          <cell r="X11" t="str">
            <v>-</v>
          </cell>
          <cell r="Y11">
            <v>0.63280000000000003</v>
          </cell>
          <cell r="Z11">
            <v>0.69579999999999997</v>
          </cell>
          <cell r="AA11" t="str">
            <v>-</v>
          </cell>
          <cell r="AF11">
            <v>18.278640107016709</v>
          </cell>
          <cell r="AG11">
            <v>11727215.337854</v>
          </cell>
          <cell r="AH11">
            <v>8659888.2388279997</v>
          </cell>
          <cell r="AI11">
            <v>30160681.636530001</v>
          </cell>
        </row>
        <row r="12">
          <cell r="A12">
            <v>46023</v>
          </cell>
          <cell r="B12">
            <v>0.2268</v>
          </cell>
          <cell r="C12">
            <v>0.53849999999999998</v>
          </cell>
          <cell r="D12">
            <v>0.50800000000000001</v>
          </cell>
          <cell r="E12">
            <v>0.11609999999999999</v>
          </cell>
          <cell r="F12">
            <v>0.24610000000000001</v>
          </cell>
          <cell r="G12">
            <v>0.22570000000000001</v>
          </cell>
          <cell r="H12">
            <v>0.112</v>
          </cell>
          <cell r="I12">
            <v>0.27079999999999999</v>
          </cell>
          <cell r="J12">
            <v>0.26179999999999998</v>
          </cell>
          <cell r="K12">
            <v>0.86639999999999995</v>
          </cell>
          <cell r="L12">
            <v>0.91579999999999995</v>
          </cell>
          <cell r="M12">
            <v>0.78310000000000002</v>
          </cell>
          <cell r="O12">
            <v>0.59150000000000003</v>
          </cell>
          <cell r="P12">
            <v>0.41849999999999998</v>
          </cell>
          <cell r="Q12">
            <v>0.74529999999999996</v>
          </cell>
          <cell r="R12">
            <v>0.64590000000000003</v>
          </cell>
          <cell r="S12">
            <v>0.56920000000000004</v>
          </cell>
          <cell r="T12">
            <v>0.86760000000000004</v>
          </cell>
          <cell r="U12">
            <v>1.0004</v>
          </cell>
          <cell r="V12">
            <v>0.41520000000000001</v>
          </cell>
          <cell r="W12">
            <v>0.61880000000000002</v>
          </cell>
          <cell r="X12" t="str">
            <v>-</v>
          </cell>
          <cell r="Y12">
            <v>0.63280000000000003</v>
          </cell>
          <cell r="Z12">
            <v>0.71350000000000002</v>
          </cell>
          <cell r="AA12" t="str">
            <v>-</v>
          </cell>
          <cell r="AF12">
            <v>18.386103604765456</v>
          </cell>
          <cell r="AG12">
            <v>12766535.790963</v>
          </cell>
          <cell r="AH12">
            <v>7919693.450406</v>
          </cell>
          <cell r="AI12">
            <v>31878134.310880002</v>
          </cell>
        </row>
        <row r="13">
          <cell r="A13">
            <v>45992</v>
          </cell>
          <cell r="B13">
            <v>0.2208</v>
          </cell>
          <cell r="C13">
            <v>0.51839999999999997</v>
          </cell>
          <cell r="D13">
            <v>0.48720000000000002</v>
          </cell>
          <cell r="E13">
            <v>0.1021</v>
          </cell>
          <cell r="F13">
            <v>0.24440000000000001</v>
          </cell>
          <cell r="G13">
            <v>0.22289999999999999</v>
          </cell>
          <cell r="H13">
            <v>0.12559999999999999</v>
          </cell>
          <cell r="I13">
            <v>0.2702</v>
          </cell>
          <cell r="J13">
            <v>0.25879999999999997</v>
          </cell>
          <cell r="K13">
            <v>0.87050000000000005</v>
          </cell>
          <cell r="L13">
            <v>0.85970000000000002</v>
          </cell>
          <cell r="M13">
            <v>0.78639999999999999</v>
          </cell>
          <cell r="O13">
            <v>0.59150000000000003</v>
          </cell>
          <cell r="P13">
            <v>0.41889999999999999</v>
          </cell>
          <cell r="Q13">
            <v>0.74609999999999999</v>
          </cell>
          <cell r="R13">
            <v>0.6502</v>
          </cell>
          <cell r="S13">
            <v>0.57140000000000002</v>
          </cell>
          <cell r="T13">
            <v>0.83779999999999999</v>
          </cell>
          <cell r="U13">
            <v>0.99419999999999997</v>
          </cell>
          <cell r="V13">
            <v>0.4163</v>
          </cell>
          <cell r="W13">
            <v>0.61960000000000004</v>
          </cell>
          <cell r="X13" t="str">
            <v>-</v>
          </cell>
          <cell r="Y13">
            <v>0.61509999999999998</v>
          </cell>
          <cell r="Z13">
            <v>0.66479999999999995</v>
          </cell>
          <cell r="AA13" t="str">
            <v>-</v>
          </cell>
          <cell r="AF13">
            <v>18.380422649134552</v>
          </cell>
          <cell r="AG13">
            <v>15233784.491231</v>
          </cell>
          <cell r="AH13">
            <v>9688309.0097410008</v>
          </cell>
          <cell r="AI13">
            <v>40474486.149590999</v>
          </cell>
        </row>
        <row r="14">
          <cell r="A14">
            <v>45962</v>
          </cell>
          <cell r="B14">
            <v>0.21829999999999999</v>
          </cell>
          <cell r="C14">
            <v>0.51770000000000005</v>
          </cell>
          <cell r="D14">
            <v>0.47689999999999999</v>
          </cell>
          <cell r="E14">
            <v>0.10539999999999999</v>
          </cell>
          <cell r="F14">
            <v>0.2447</v>
          </cell>
          <cell r="G14">
            <v>0.214</v>
          </cell>
          <cell r="H14">
            <v>0.12640000000000001</v>
          </cell>
          <cell r="I14">
            <v>0.26950000000000002</v>
          </cell>
          <cell r="J14">
            <v>0.2495</v>
          </cell>
          <cell r="K14">
            <v>0.86260000000000003</v>
          </cell>
          <cell r="L14">
            <v>0.91100000000000003</v>
          </cell>
          <cell r="M14">
            <v>0.78869999999999996</v>
          </cell>
          <cell r="O14">
            <v>0.33750000000000002</v>
          </cell>
          <cell r="P14">
            <v>0.41880000000000001</v>
          </cell>
          <cell r="Q14">
            <v>0.72940000000000005</v>
          </cell>
          <cell r="R14">
            <v>0.64219999999999999</v>
          </cell>
          <cell r="S14">
            <v>0.56120000000000003</v>
          </cell>
          <cell r="T14">
            <v>0.87290000000000001</v>
          </cell>
          <cell r="U14">
            <v>0.995</v>
          </cell>
          <cell r="V14">
            <v>0.4163</v>
          </cell>
          <cell r="W14">
            <v>0.61119999999999997</v>
          </cell>
          <cell r="X14" t="str">
            <v>-</v>
          </cell>
          <cell r="Y14">
            <v>0.62929999999999997</v>
          </cell>
          <cell r="Z14">
            <v>0.65690000000000004</v>
          </cell>
          <cell r="AA14" t="str">
            <v>-</v>
          </cell>
          <cell r="AF14">
            <v>18.692511561244714</v>
          </cell>
          <cell r="AG14">
            <v>11757356.82181</v>
          </cell>
          <cell r="AH14">
            <v>7660143.9573929999</v>
          </cell>
          <cell r="AI14">
            <v>32041309.093138002</v>
          </cell>
        </row>
        <row r="15">
          <cell r="A15">
            <v>45931</v>
          </cell>
          <cell r="B15">
            <v>0.21970000000000001</v>
          </cell>
          <cell r="C15">
            <v>0.51439999999999997</v>
          </cell>
          <cell r="D15">
            <v>0.4753</v>
          </cell>
          <cell r="E15">
            <v>0.12609999999999999</v>
          </cell>
          <cell r="F15">
            <v>0.24410000000000001</v>
          </cell>
          <cell r="G15">
            <v>0.22389999999999999</v>
          </cell>
          <cell r="H15">
            <v>0.12839999999999999</v>
          </cell>
          <cell r="I15">
            <v>0.26910000000000001</v>
          </cell>
          <cell r="J15">
            <v>0.247</v>
          </cell>
          <cell r="K15">
            <v>0.85860000000000003</v>
          </cell>
          <cell r="L15">
            <v>0.90169999999999995</v>
          </cell>
          <cell r="M15">
            <v>0.78749999999999998</v>
          </cell>
          <cell r="O15">
            <v>0.47920000000000001</v>
          </cell>
          <cell r="P15">
            <v>0.41880000000000001</v>
          </cell>
          <cell r="Q15">
            <v>0.74270000000000003</v>
          </cell>
          <cell r="R15">
            <v>0.65359999999999996</v>
          </cell>
          <cell r="S15">
            <v>0.57579999999999998</v>
          </cell>
          <cell r="T15">
            <v>0.86060000000000003</v>
          </cell>
          <cell r="U15">
            <v>0.99829999999999997</v>
          </cell>
          <cell r="V15">
            <v>0.4178</v>
          </cell>
          <cell r="W15">
            <v>0.62519999999999998</v>
          </cell>
          <cell r="X15" t="str">
            <v>-</v>
          </cell>
          <cell r="Y15">
            <v>0.62939999999999996</v>
          </cell>
          <cell r="Z15">
            <v>0.68620000000000003</v>
          </cell>
          <cell r="AA15" t="str">
            <v>-</v>
          </cell>
          <cell r="AF15">
            <v>19.27341268210855</v>
          </cell>
          <cell r="AG15">
            <v>10866985.270258</v>
          </cell>
          <cell r="AH15">
            <v>9856413.7588710003</v>
          </cell>
          <cell r="AI15">
            <v>28649464.642476</v>
          </cell>
        </row>
        <row r="16">
          <cell r="A16">
            <v>45901</v>
          </cell>
          <cell r="B16">
            <v>0.2208</v>
          </cell>
          <cell r="C16">
            <v>0.51559999999999995</v>
          </cell>
          <cell r="D16">
            <v>0.4743</v>
          </cell>
          <cell r="E16">
            <v>0.1086</v>
          </cell>
          <cell r="F16">
            <v>0.24329999999999999</v>
          </cell>
          <cell r="G16">
            <v>0.23350000000000001</v>
          </cell>
          <cell r="H16">
            <v>0.12379999999999999</v>
          </cell>
          <cell r="I16">
            <v>0.27329999999999999</v>
          </cell>
          <cell r="J16">
            <v>0.25359999999999999</v>
          </cell>
          <cell r="K16">
            <v>0.87180000000000002</v>
          </cell>
          <cell r="L16">
            <v>0.89219999999999999</v>
          </cell>
          <cell r="M16">
            <v>0.79049999999999998</v>
          </cell>
          <cell r="O16">
            <v>0.57520000000000004</v>
          </cell>
          <cell r="P16">
            <v>0.41860000000000003</v>
          </cell>
          <cell r="Q16">
            <v>0.74219999999999997</v>
          </cell>
          <cell r="R16">
            <v>0.64610000000000001</v>
          </cell>
          <cell r="S16">
            <v>0.55389999999999995</v>
          </cell>
          <cell r="T16">
            <v>0.86019999999999996</v>
          </cell>
          <cell r="U16">
            <v>0.99660000000000004</v>
          </cell>
          <cell r="V16">
            <v>0.42059999999999997</v>
          </cell>
          <cell r="W16">
            <v>0.60950000000000004</v>
          </cell>
          <cell r="X16" t="str">
            <v>-</v>
          </cell>
          <cell r="Y16">
            <v>0.63280000000000003</v>
          </cell>
          <cell r="Z16">
            <v>0.68479999999999996</v>
          </cell>
          <cell r="AA16" t="str">
            <v>-</v>
          </cell>
          <cell r="AF16">
            <v>19.587104995892719</v>
          </cell>
          <cell r="AG16">
            <v>14935978.711415</v>
          </cell>
          <cell r="AH16">
            <v>9897285.7976440005</v>
          </cell>
          <cell r="AI16">
            <v>34954291.363197997</v>
          </cell>
        </row>
        <row r="17">
          <cell r="A17">
            <v>45870</v>
          </cell>
          <cell r="B17">
            <v>0.21260000000000001</v>
          </cell>
          <cell r="C17">
            <v>0.51390000000000002</v>
          </cell>
          <cell r="D17">
            <v>0.4758</v>
          </cell>
          <cell r="E17">
            <v>0.1148</v>
          </cell>
          <cell r="F17">
            <v>0.2429</v>
          </cell>
          <cell r="G17">
            <v>0.22470000000000001</v>
          </cell>
          <cell r="H17">
            <v>0.1202</v>
          </cell>
          <cell r="I17">
            <v>0.26700000000000002</v>
          </cell>
          <cell r="J17">
            <v>0.24990000000000001</v>
          </cell>
          <cell r="K17">
            <v>0.87080000000000002</v>
          </cell>
          <cell r="L17">
            <v>0.90700000000000003</v>
          </cell>
          <cell r="M17">
            <v>0.77980000000000005</v>
          </cell>
          <cell r="O17">
            <v>0.59150000000000003</v>
          </cell>
          <cell r="P17">
            <v>0.41870000000000002</v>
          </cell>
          <cell r="Q17">
            <v>0.74390000000000001</v>
          </cell>
          <cell r="R17">
            <v>0.63780000000000003</v>
          </cell>
          <cell r="S17">
            <v>0.55249999999999999</v>
          </cell>
          <cell r="T17">
            <v>0.8639</v>
          </cell>
          <cell r="U17">
            <v>1.0013000000000001</v>
          </cell>
          <cell r="V17">
            <v>0.41810000000000003</v>
          </cell>
          <cell r="W17">
            <v>0.60599999999999998</v>
          </cell>
          <cell r="X17" t="str">
            <v>-</v>
          </cell>
          <cell r="Y17">
            <v>0.62929999999999997</v>
          </cell>
          <cell r="Z17">
            <v>0.67159999999999997</v>
          </cell>
          <cell r="AA17" t="str">
            <v>-</v>
          </cell>
          <cell r="AF17">
            <v>19.112893012665936</v>
          </cell>
          <cell r="AG17">
            <v>11742708.264839999</v>
          </cell>
          <cell r="AH17">
            <v>7060118.2398450002</v>
          </cell>
          <cell r="AI17">
            <v>27918049.383462001</v>
          </cell>
        </row>
        <row r="18">
          <cell r="A18">
            <v>45839</v>
          </cell>
          <cell r="B18">
            <v>0.24179999999999999</v>
          </cell>
          <cell r="C18">
            <v>0.52029999999999998</v>
          </cell>
          <cell r="D18">
            <v>0.4672</v>
          </cell>
          <cell r="E18">
            <v>0.1183</v>
          </cell>
          <cell r="F18">
            <v>0.2429</v>
          </cell>
          <cell r="G18">
            <v>0.21629999999999999</v>
          </cell>
          <cell r="H18">
            <v>0.11899999999999999</v>
          </cell>
          <cell r="I18">
            <v>0.26800000000000002</v>
          </cell>
          <cell r="J18">
            <v>0.24790000000000001</v>
          </cell>
          <cell r="K18">
            <v>0.87770000000000004</v>
          </cell>
          <cell r="L18">
            <v>0.89300000000000002</v>
          </cell>
          <cell r="M18">
            <v>0.78520000000000001</v>
          </cell>
          <cell r="N18">
            <v>0.57250000000000001</v>
          </cell>
          <cell r="O18">
            <v>0.59150000000000003</v>
          </cell>
          <cell r="P18">
            <v>0.41839999999999999</v>
          </cell>
          <cell r="Q18">
            <v>0.74390000000000001</v>
          </cell>
          <cell r="R18">
            <v>0.64</v>
          </cell>
          <cell r="S18">
            <v>0.55889999999999995</v>
          </cell>
          <cell r="T18">
            <v>0.85670000000000002</v>
          </cell>
          <cell r="U18">
            <v>0.99609999999999999</v>
          </cell>
          <cell r="V18">
            <v>0.41849999999999998</v>
          </cell>
          <cell r="W18">
            <v>0.60829999999999995</v>
          </cell>
          <cell r="X18" t="str">
            <v>-</v>
          </cell>
          <cell r="Y18">
            <v>0.68730000000000002</v>
          </cell>
          <cell r="Z18">
            <v>0.65239999999999998</v>
          </cell>
          <cell r="AA18" t="str">
            <v>-</v>
          </cell>
          <cell r="AF18">
            <v>18.394202390665136</v>
          </cell>
          <cell r="AG18">
            <v>10192730.658771001</v>
          </cell>
          <cell r="AH18">
            <v>6763797.0336800003</v>
          </cell>
          <cell r="AI18">
            <v>25194506.294500999</v>
          </cell>
        </row>
        <row r="19">
          <cell r="A19">
            <v>45809</v>
          </cell>
          <cell r="B19">
            <v>0.22500000000000001</v>
          </cell>
          <cell r="C19">
            <v>0.5141</v>
          </cell>
          <cell r="D19">
            <v>0.4824</v>
          </cell>
          <cell r="E19">
            <v>0.1067</v>
          </cell>
          <cell r="F19">
            <v>0.24310000000000001</v>
          </cell>
          <cell r="G19">
            <v>0.22600000000000001</v>
          </cell>
          <cell r="H19">
            <v>0.1207</v>
          </cell>
          <cell r="I19">
            <v>0.26950000000000002</v>
          </cell>
          <cell r="J19">
            <v>0.24590000000000001</v>
          </cell>
          <cell r="K19">
            <v>0.85750000000000004</v>
          </cell>
          <cell r="L19">
            <v>0.87239999999999995</v>
          </cell>
          <cell r="M19">
            <v>0.79469999999999996</v>
          </cell>
          <cell r="O19">
            <v>0.59150000000000003</v>
          </cell>
          <cell r="P19">
            <v>0.41839999999999999</v>
          </cell>
          <cell r="Q19">
            <v>0.74390000000000001</v>
          </cell>
          <cell r="R19">
            <v>0.65359999999999996</v>
          </cell>
          <cell r="S19">
            <v>0.56420000000000003</v>
          </cell>
          <cell r="T19">
            <v>0.84750000000000003</v>
          </cell>
          <cell r="U19">
            <v>0.99529999999999996</v>
          </cell>
          <cell r="V19">
            <v>0.4178</v>
          </cell>
          <cell r="W19">
            <v>0.62029999999999996</v>
          </cell>
          <cell r="X19" t="str">
            <v>-</v>
          </cell>
          <cell r="Y19">
            <v>0.62929999999999997</v>
          </cell>
          <cell r="Z19">
            <v>0.66500000000000004</v>
          </cell>
          <cell r="AA19" t="str">
            <v>-</v>
          </cell>
          <cell r="AF19">
            <v>18.423130542034183</v>
          </cell>
          <cell r="AG19">
            <v>14771779.276307</v>
          </cell>
          <cell r="AH19">
            <v>8964756.0529040005</v>
          </cell>
          <cell r="AI19">
            <v>31748801.797412001</v>
          </cell>
        </row>
        <row r="20">
          <cell r="A20">
            <v>45778</v>
          </cell>
          <cell r="B20">
            <v>0.23749999999999999</v>
          </cell>
          <cell r="C20">
            <v>0.51549999999999996</v>
          </cell>
          <cell r="D20">
            <v>0.48859999999999998</v>
          </cell>
          <cell r="E20">
            <v>0.1116</v>
          </cell>
          <cell r="F20">
            <v>0.24229999999999999</v>
          </cell>
          <cell r="G20">
            <v>0.2276</v>
          </cell>
          <cell r="H20">
            <v>0.11509999999999999</v>
          </cell>
          <cell r="I20">
            <v>0.27239999999999998</v>
          </cell>
          <cell r="J20">
            <v>0.2616</v>
          </cell>
          <cell r="K20">
            <v>0.87180000000000002</v>
          </cell>
          <cell r="L20">
            <v>0.90859999999999996</v>
          </cell>
          <cell r="M20">
            <v>0.79469999999999996</v>
          </cell>
          <cell r="O20">
            <v>0.59150000000000003</v>
          </cell>
          <cell r="P20">
            <v>0.4199</v>
          </cell>
          <cell r="Q20">
            <v>0.74419999999999997</v>
          </cell>
          <cell r="R20">
            <v>0.65129999999999999</v>
          </cell>
          <cell r="S20">
            <v>0.56930000000000003</v>
          </cell>
          <cell r="T20">
            <v>0.86429999999999996</v>
          </cell>
          <cell r="U20">
            <v>1.0103</v>
          </cell>
          <cell r="V20">
            <v>0.41889999999999999</v>
          </cell>
          <cell r="W20">
            <v>0.623</v>
          </cell>
          <cell r="X20" t="str">
            <v>-</v>
          </cell>
          <cell r="Y20">
            <v>0.65329999999999999</v>
          </cell>
          <cell r="Z20">
            <v>0.65720000000000001</v>
          </cell>
          <cell r="AA20" t="str">
            <v>-</v>
          </cell>
          <cell r="AF20">
            <v>19.116045681280077</v>
          </cell>
          <cell r="AG20">
            <v>11972158.273928</v>
          </cell>
          <cell r="AH20">
            <v>6953234.034674</v>
          </cell>
          <cell r="AI20">
            <v>27197045.188069001</v>
          </cell>
        </row>
        <row r="21">
          <cell r="A21">
            <v>45748</v>
          </cell>
          <cell r="B21">
            <v>0.21629999999999999</v>
          </cell>
          <cell r="C21">
            <v>0.51259999999999994</v>
          </cell>
          <cell r="D21">
            <v>0.48820000000000002</v>
          </cell>
          <cell r="E21">
            <v>0.10009999999999999</v>
          </cell>
          <cell r="F21">
            <v>0.24229999999999999</v>
          </cell>
          <cell r="G21">
            <v>0.22670000000000001</v>
          </cell>
          <cell r="H21">
            <v>0.1147</v>
          </cell>
          <cell r="I21">
            <v>0.26729999999999998</v>
          </cell>
          <cell r="J21">
            <v>0.25779999999999997</v>
          </cell>
          <cell r="K21">
            <v>0.87050000000000005</v>
          </cell>
          <cell r="L21">
            <v>0.91559999999999997</v>
          </cell>
          <cell r="M21">
            <v>0.79720000000000002</v>
          </cell>
          <cell r="O21">
            <v>0.59130000000000005</v>
          </cell>
          <cell r="P21">
            <v>0.4143</v>
          </cell>
          <cell r="Q21">
            <v>0.75049999999999994</v>
          </cell>
          <cell r="R21">
            <v>0.65539999999999998</v>
          </cell>
          <cell r="S21">
            <v>0.56599999999999995</v>
          </cell>
          <cell r="T21">
            <v>0.88129999999999997</v>
          </cell>
          <cell r="U21">
            <v>0.99309999999999998</v>
          </cell>
          <cell r="V21">
            <v>0.41360000000000002</v>
          </cell>
          <cell r="W21">
            <v>0.62690000000000001</v>
          </cell>
          <cell r="X21" t="str">
            <v>-</v>
          </cell>
          <cell r="Y21">
            <v>0.621</v>
          </cell>
          <cell r="Z21">
            <v>0.68089999999999995</v>
          </cell>
          <cell r="AA21" t="str">
            <v>-</v>
          </cell>
          <cell r="AF21">
            <v>18.846043045989397</v>
          </cell>
          <cell r="AG21">
            <v>11226806.211767999</v>
          </cell>
          <cell r="AH21">
            <v>8224393.1334910002</v>
          </cell>
          <cell r="AI21">
            <v>32792169.708250999</v>
          </cell>
        </row>
        <row r="22">
          <cell r="A22">
            <v>45717</v>
          </cell>
          <cell r="B22">
            <v>0.2165</v>
          </cell>
          <cell r="C22">
            <v>0.51259999999999994</v>
          </cell>
          <cell r="D22">
            <v>0.48020000000000002</v>
          </cell>
          <cell r="E22">
            <v>9.2600000000000002E-2</v>
          </cell>
          <cell r="F22">
            <v>0.2432</v>
          </cell>
          <cell r="G22">
            <v>0.21790000000000001</v>
          </cell>
          <cell r="H22">
            <v>0.12039999999999999</v>
          </cell>
          <cell r="I22">
            <v>0.26440000000000002</v>
          </cell>
          <cell r="J22">
            <v>0.25030000000000002</v>
          </cell>
          <cell r="K22">
            <v>0.87749999999999995</v>
          </cell>
          <cell r="L22">
            <v>0.87629999999999997</v>
          </cell>
          <cell r="M22">
            <v>0.80740000000000001</v>
          </cell>
          <cell r="N22">
            <v>0.56220000000000003</v>
          </cell>
          <cell r="O22">
            <v>0.59389999999999998</v>
          </cell>
          <cell r="P22">
            <v>0.41360000000000002</v>
          </cell>
          <cell r="Q22">
            <v>0.74029999999999996</v>
          </cell>
          <cell r="R22">
            <v>0.64959999999999996</v>
          </cell>
          <cell r="S22">
            <v>0.55889999999999995</v>
          </cell>
          <cell r="T22">
            <v>0.85729999999999995</v>
          </cell>
          <cell r="U22">
            <v>1.0122</v>
          </cell>
          <cell r="V22">
            <v>0.41499999999999998</v>
          </cell>
          <cell r="W22">
            <v>0.61890000000000001</v>
          </cell>
          <cell r="X22" t="str">
            <v>-</v>
          </cell>
          <cell r="Y22">
            <v>0.61080000000000001</v>
          </cell>
          <cell r="Z22">
            <v>0.67600000000000005</v>
          </cell>
          <cell r="AA22" t="str">
            <v>-</v>
          </cell>
          <cell r="AF22">
            <v>18.655053023814684</v>
          </cell>
          <cell r="AG22">
            <v>14198492.656995</v>
          </cell>
          <cell r="AH22">
            <v>10286868.788166</v>
          </cell>
          <cell r="AI22">
            <v>37359549.908566996</v>
          </cell>
        </row>
        <row r="23">
          <cell r="A23">
            <v>45689</v>
          </cell>
          <cell r="B23">
            <v>0.21740000000000001</v>
          </cell>
          <cell r="C23">
            <v>0.51100000000000001</v>
          </cell>
          <cell r="D23">
            <v>0.47389999999999999</v>
          </cell>
          <cell r="E23">
            <v>0.1048</v>
          </cell>
          <cell r="F23">
            <v>0.24199999999999999</v>
          </cell>
          <cell r="G23">
            <v>0.2175</v>
          </cell>
          <cell r="H23">
            <v>0.1242</v>
          </cell>
          <cell r="I23">
            <v>0.27160000000000001</v>
          </cell>
          <cell r="J23">
            <v>0.25180000000000002</v>
          </cell>
          <cell r="K23">
            <v>0.95399999999999996</v>
          </cell>
          <cell r="L23">
            <v>0.87629999999999997</v>
          </cell>
          <cell r="M23">
            <v>0.75609999999999999</v>
          </cell>
          <cell r="N23">
            <v>0.5645</v>
          </cell>
          <cell r="O23">
            <v>0.57699999999999996</v>
          </cell>
          <cell r="P23">
            <v>0.40960000000000002</v>
          </cell>
          <cell r="Q23">
            <v>0.73960000000000004</v>
          </cell>
          <cell r="R23">
            <v>0.64470000000000005</v>
          </cell>
          <cell r="S23">
            <v>0.54849999999999999</v>
          </cell>
          <cell r="T23">
            <v>0.85050000000000003</v>
          </cell>
          <cell r="U23">
            <v>1.0185999999999999</v>
          </cell>
          <cell r="V23">
            <v>0.40970000000000001</v>
          </cell>
          <cell r="W23">
            <v>0.60719999999999996</v>
          </cell>
          <cell r="X23" t="str">
            <v>-</v>
          </cell>
          <cell r="Y23">
            <v>0.57509999999999994</v>
          </cell>
          <cell r="Z23">
            <v>0.66769999999999996</v>
          </cell>
          <cell r="AA23" t="str">
            <v>-</v>
          </cell>
          <cell r="AF23">
            <v>19.044945981528929</v>
          </cell>
          <cell r="AG23">
            <v>11599755.147895999</v>
          </cell>
          <cell r="AH23">
            <v>8670772.8488529995</v>
          </cell>
          <cell r="AI23">
            <v>26801626.113003999</v>
          </cell>
        </row>
        <row r="24">
          <cell r="A24">
            <v>45658</v>
          </cell>
          <cell r="B24">
            <v>0.222</v>
          </cell>
          <cell r="C24">
            <v>0.51100000000000001</v>
          </cell>
          <cell r="D24">
            <v>0.48149999999999998</v>
          </cell>
          <cell r="E24">
            <v>0.11550000000000001</v>
          </cell>
          <cell r="F24">
            <v>0.24110000000000001</v>
          </cell>
          <cell r="G24">
            <v>0.22120000000000001</v>
          </cell>
          <cell r="H24">
            <v>0.12130000000000001</v>
          </cell>
          <cell r="I24">
            <v>0.27229999999999999</v>
          </cell>
          <cell r="J24">
            <v>0.26019999999999999</v>
          </cell>
          <cell r="K24">
            <v>0.92789999999999995</v>
          </cell>
          <cell r="L24">
            <v>0.89800000000000002</v>
          </cell>
          <cell r="M24">
            <v>0.82799999999999996</v>
          </cell>
          <cell r="N24">
            <v>0.52680000000000005</v>
          </cell>
          <cell r="O24">
            <v>0.58289999999999997</v>
          </cell>
          <cell r="P24">
            <v>0.40920000000000001</v>
          </cell>
          <cell r="Q24">
            <v>0.73699999999999999</v>
          </cell>
          <cell r="R24">
            <v>0.65620000000000001</v>
          </cell>
          <cell r="S24">
            <v>0.54430000000000001</v>
          </cell>
          <cell r="T24">
            <v>0.87819999999999998</v>
          </cell>
          <cell r="U24">
            <v>1.0408999999999999</v>
          </cell>
          <cell r="V24">
            <v>0.4103</v>
          </cell>
          <cell r="W24">
            <v>0.61960000000000004</v>
          </cell>
          <cell r="X24" t="str">
            <v>-</v>
          </cell>
          <cell r="Y24">
            <v>0.62160000000000004</v>
          </cell>
          <cell r="Z24">
            <v>0.65159999999999996</v>
          </cell>
          <cell r="AA24" t="str">
            <v>-</v>
          </cell>
          <cell r="AF24">
            <v>19.485697297016671</v>
          </cell>
          <cell r="AG24">
            <v>12305821.816067001</v>
          </cell>
          <cell r="AH24">
            <v>8525717.4606759995</v>
          </cell>
          <cell r="AI24">
            <v>28298280.977628</v>
          </cell>
        </row>
        <row r="25">
          <cell r="A25">
            <v>45627</v>
          </cell>
          <cell r="B25">
            <v>0.21249999999999999</v>
          </cell>
          <cell r="C25">
            <v>0.49680000000000002</v>
          </cell>
          <cell r="D25">
            <v>0.4602</v>
          </cell>
          <cell r="E25">
            <v>0.1231</v>
          </cell>
          <cell r="F25">
            <v>0.23019999999999999</v>
          </cell>
          <cell r="G25">
            <v>0.2145</v>
          </cell>
          <cell r="H25">
            <v>0.12379999999999999</v>
          </cell>
          <cell r="I25">
            <v>0.26440000000000002</v>
          </cell>
          <cell r="J25">
            <v>0.25030000000000002</v>
          </cell>
          <cell r="K25">
            <v>0.91279999999999994</v>
          </cell>
          <cell r="L25">
            <v>0.88549999999999995</v>
          </cell>
          <cell r="M25">
            <v>0.81779999999999997</v>
          </cell>
          <cell r="N25">
            <v>0.55030000000000001</v>
          </cell>
          <cell r="O25">
            <v>0.57299999999999995</v>
          </cell>
          <cell r="P25">
            <v>0.3997</v>
          </cell>
          <cell r="Q25">
            <v>0.7359</v>
          </cell>
          <cell r="R25">
            <v>0.64429999999999998</v>
          </cell>
          <cell r="S25">
            <v>0.55969999999999998</v>
          </cell>
          <cell r="T25">
            <v>0.86619999999999997</v>
          </cell>
          <cell r="U25">
            <v>1.0230999999999999</v>
          </cell>
          <cell r="V25">
            <v>0.40250000000000002</v>
          </cell>
          <cell r="W25">
            <v>0.62580000000000002</v>
          </cell>
          <cell r="X25" t="str">
            <v>-</v>
          </cell>
          <cell r="Y25">
            <v>0.59430000000000005</v>
          </cell>
          <cell r="Z25">
            <v>0.6754</v>
          </cell>
          <cell r="AA25" t="str">
            <v>-</v>
          </cell>
          <cell r="AF25">
            <v>19.259886393364781</v>
          </cell>
          <cell r="AG25">
            <v>14773182.422556</v>
          </cell>
          <cell r="AH25">
            <v>10720239.679073</v>
          </cell>
          <cell r="AI25">
            <v>36823514.297957003</v>
          </cell>
        </row>
        <row r="26">
          <cell r="A26">
            <v>45597</v>
          </cell>
          <cell r="B26">
            <v>0.20910000000000001</v>
          </cell>
          <cell r="C26">
            <v>0.49590000000000001</v>
          </cell>
          <cell r="D26">
            <v>0.4446</v>
          </cell>
          <cell r="E26">
            <v>0.124</v>
          </cell>
          <cell r="F26">
            <v>0.23039999999999999</v>
          </cell>
          <cell r="G26">
            <v>0.1981</v>
          </cell>
          <cell r="H26">
            <v>0.1236</v>
          </cell>
          <cell r="I26">
            <v>0.26479999999999998</v>
          </cell>
          <cell r="J26">
            <v>0.24229999999999999</v>
          </cell>
          <cell r="K26">
            <v>0.90369999999999995</v>
          </cell>
          <cell r="L26">
            <v>0.88190000000000002</v>
          </cell>
          <cell r="M26">
            <v>0.77090000000000003</v>
          </cell>
          <cell r="N26">
            <v>0.56699999999999995</v>
          </cell>
          <cell r="O26">
            <v>0.57299999999999995</v>
          </cell>
          <cell r="P26">
            <v>0.4007</v>
          </cell>
          <cell r="Q26">
            <v>0.71650000000000003</v>
          </cell>
          <cell r="R26">
            <v>0.64300000000000002</v>
          </cell>
          <cell r="S26">
            <v>0.5464</v>
          </cell>
          <cell r="T26">
            <v>0.8508</v>
          </cell>
          <cell r="U26">
            <v>1.0083</v>
          </cell>
          <cell r="V26">
            <v>0.40150000000000002</v>
          </cell>
          <cell r="W26">
            <v>0.62</v>
          </cell>
          <cell r="X26" t="str">
            <v>-</v>
          </cell>
          <cell r="Y26">
            <v>0.60140000000000005</v>
          </cell>
          <cell r="Z26">
            <v>0.67169999999999996</v>
          </cell>
          <cell r="AA26" t="str">
            <v>-</v>
          </cell>
          <cell r="AF26">
            <v>19.265627152616158</v>
          </cell>
          <cell r="AG26">
            <v>11128647.184952</v>
          </cell>
          <cell r="AH26">
            <v>7898808.0153980004</v>
          </cell>
          <cell r="AI26">
            <v>29225453.014695998</v>
          </cell>
        </row>
        <row r="27">
          <cell r="A27">
            <v>45566</v>
          </cell>
          <cell r="B27">
            <v>0.1983</v>
          </cell>
          <cell r="C27">
            <v>0.49469999999999997</v>
          </cell>
          <cell r="D27">
            <v>0.44379999999999997</v>
          </cell>
          <cell r="E27">
            <v>0.1</v>
          </cell>
          <cell r="F27">
            <v>0.2291</v>
          </cell>
          <cell r="G27">
            <v>0.19370000000000001</v>
          </cell>
          <cell r="H27">
            <v>0.1123</v>
          </cell>
          <cell r="I27">
            <v>0.26069999999999999</v>
          </cell>
          <cell r="J27">
            <v>0.23849999999999999</v>
          </cell>
          <cell r="K27">
            <v>0.90990000000000004</v>
          </cell>
          <cell r="L27">
            <v>0.88370000000000004</v>
          </cell>
          <cell r="M27">
            <v>0.77480000000000004</v>
          </cell>
          <cell r="N27">
            <v>0.54849999999999999</v>
          </cell>
          <cell r="O27">
            <v>0.57379999999999998</v>
          </cell>
          <cell r="P27">
            <v>0.40160000000000001</v>
          </cell>
          <cell r="Q27">
            <v>0.72019999999999995</v>
          </cell>
          <cell r="R27">
            <v>0.65080000000000005</v>
          </cell>
          <cell r="S27">
            <v>0.55449999999999999</v>
          </cell>
          <cell r="T27">
            <v>0.85619999999999996</v>
          </cell>
          <cell r="U27">
            <v>1.0255000000000001</v>
          </cell>
          <cell r="V27">
            <v>0.40450000000000003</v>
          </cell>
          <cell r="W27">
            <v>0.62680000000000002</v>
          </cell>
          <cell r="X27" t="str">
            <v>-</v>
          </cell>
          <cell r="Y27">
            <v>0.61560000000000004</v>
          </cell>
          <cell r="Z27">
            <v>0.68710000000000004</v>
          </cell>
          <cell r="AA27" t="str">
            <v>-</v>
          </cell>
          <cell r="AF27">
            <v>19.652567066776193</v>
          </cell>
          <cell r="AG27">
            <v>10630447.255641</v>
          </cell>
          <cell r="AH27">
            <v>9469222.5494919997</v>
          </cell>
          <cell r="AI27">
            <v>26403546.195638001</v>
          </cell>
        </row>
        <row r="28">
          <cell r="A28">
            <v>45536</v>
          </cell>
          <cell r="B28">
            <v>0.2104</v>
          </cell>
          <cell r="C28">
            <v>0.49430000000000002</v>
          </cell>
          <cell r="D28">
            <v>0.4476</v>
          </cell>
          <cell r="E28">
            <v>0.1105</v>
          </cell>
          <cell r="F28">
            <v>0.22969999999999999</v>
          </cell>
          <cell r="G28">
            <v>0.20620000000000002</v>
          </cell>
          <cell r="H28">
            <v>0.1079</v>
          </cell>
          <cell r="I28">
            <v>0.26019999999999999</v>
          </cell>
          <cell r="J28">
            <v>0.2369</v>
          </cell>
          <cell r="K28">
            <v>0.90989999999999993</v>
          </cell>
          <cell r="L28">
            <v>0.86970000000000003</v>
          </cell>
          <cell r="M28">
            <v>0.8165</v>
          </cell>
          <cell r="N28">
            <v>0.54390000000000005</v>
          </cell>
          <cell r="O28">
            <v>0.57379999999999998</v>
          </cell>
          <cell r="P28">
            <v>0.40159999999999996</v>
          </cell>
          <cell r="Q28">
            <v>0.73659999999999992</v>
          </cell>
          <cell r="R28">
            <v>0.67749999999999999</v>
          </cell>
          <cell r="S28">
            <v>0.55149999999999999</v>
          </cell>
          <cell r="T28">
            <v>0.85880000000000001</v>
          </cell>
          <cell r="U28">
            <v>1.0237000000000001</v>
          </cell>
          <cell r="V28">
            <v>0.40450000000000003</v>
          </cell>
          <cell r="W28">
            <v>0.64159999999999995</v>
          </cell>
          <cell r="X28" t="str">
            <v>-</v>
          </cell>
          <cell r="Y28">
            <v>0.61650000000000005</v>
          </cell>
          <cell r="Z28">
            <v>0.67800000000000005</v>
          </cell>
          <cell r="AA28" t="str">
            <v>-</v>
          </cell>
          <cell r="AF28">
            <v>19.50312216743837</v>
          </cell>
          <cell r="AG28">
            <v>13623548.981064999</v>
          </cell>
          <cell r="AH28">
            <v>9779422.0006990004</v>
          </cell>
          <cell r="AI28">
            <v>32781566.349229001</v>
          </cell>
        </row>
        <row r="29">
          <cell r="A29">
            <v>45505</v>
          </cell>
          <cell r="B29">
            <v>0.215</v>
          </cell>
          <cell r="C29">
            <v>0.49259999999999998</v>
          </cell>
          <cell r="D29">
            <v>0.44799999999999995</v>
          </cell>
          <cell r="E29">
            <v>0.10210000000000001</v>
          </cell>
          <cell r="F29">
            <v>0.22870000000000001</v>
          </cell>
          <cell r="G29">
            <v>0.20860000000000001</v>
          </cell>
          <cell r="H29">
            <v>0.10769999999999999</v>
          </cell>
          <cell r="I29">
            <v>0.25950000000000001</v>
          </cell>
          <cell r="J29">
            <v>0.23699999999999999</v>
          </cell>
          <cell r="K29">
            <v>0.90610000000000002</v>
          </cell>
          <cell r="L29">
            <v>0.90069999999999995</v>
          </cell>
          <cell r="M29">
            <v>0.81709999999999994</v>
          </cell>
          <cell r="N29">
            <v>0.56100000000000005</v>
          </cell>
          <cell r="O29">
            <v>0.57379999999999998</v>
          </cell>
          <cell r="P29">
            <v>0.40159999999999996</v>
          </cell>
          <cell r="Q29">
            <v>0.73659999999999992</v>
          </cell>
          <cell r="R29">
            <v>0.66269999999999996</v>
          </cell>
          <cell r="S29">
            <v>0.53639999999999999</v>
          </cell>
          <cell r="T29">
            <v>0.87549999999999994</v>
          </cell>
          <cell r="U29">
            <v>1.0206999999999999</v>
          </cell>
          <cell r="V29">
            <v>0.40539999999999998</v>
          </cell>
          <cell r="W29">
            <v>0.62309999999999999</v>
          </cell>
          <cell r="X29" t="str">
            <v>-</v>
          </cell>
          <cell r="Y29">
            <v>0.61209999999999998</v>
          </cell>
          <cell r="Z29">
            <v>0.66180000000000005</v>
          </cell>
          <cell r="AA29" t="str">
            <v>-</v>
          </cell>
          <cell r="AF29">
            <v>19.056624149416336</v>
          </cell>
          <cell r="AG29">
            <v>11037781.935438</v>
          </cell>
          <cell r="AH29">
            <v>7484282.3503409997</v>
          </cell>
          <cell r="AI29">
            <v>25024604.776592001</v>
          </cell>
        </row>
        <row r="30">
          <cell r="A30">
            <v>45474</v>
          </cell>
          <cell r="B30">
            <v>0.2097</v>
          </cell>
          <cell r="C30">
            <v>0.49170000000000003</v>
          </cell>
          <cell r="D30">
            <v>0.45159999999999995</v>
          </cell>
          <cell r="E30">
            <v>0.11259999999999999</v>
          </cell>
          <cell r="F30">
            <v>0.22899999999999998</v>
          </cell>
          <cell r="G30">
            <v>0.20370000000000002</v>
          </cell>
          <cell r="H30">
            <v>0.1061</v>
          </cell>
          <cell r="I30">
            <v>0.25950000000000001</v>
          </cell>
          <cell r="J30">
            <v>0.23469999999999999</v>
          </cell>
          <cell r="K30">
            <v>0.91810000000000003</v>
          </cell>
          <cell r="L30">
            <v>0.90959999999999996</v>
          </cell>
          <cell r="M30">
            <v>0.81620000000000004</v>
          </cell>
          <cell r="N30">
            <v>0.56320000000000003</v>
          </cell>
          <cell r="O30">
            <v>0.57379999999999998</v>
          </cell>
          <cell r="P30">
            <v>0.40149999999999997</v>
          </cell>
          <cell r="Q30">
            <v>0.73739999999999994</v>
          </cell>
          <cell r="R30">
            <v>0.65590000000000004</v>
          </cell>
          <cell r="S30">
            <v>0.5575</v>
          </cell>
          <cell r="T30">
            <v>0.88120000000000009</v>
          </cell>
          <cell r="U30">
            <v>0.98959999999999992</v>
          </cell>
          <cell r="V30">
            <v>0.40509999999999996</v>
          </cell>
          <cell r="W30">
            <v>0.63239999999999996</v>
          </cell>
          <cell r="X30" t="str">
            <v>-</v>
          </cell>
          <cell r="Y30">
            <v>0.61270000000000002</v>
          </cell>
          <cell r="Z30">
            <v>0.65010000000000001</v>
          </cell>
          <cell r="AA30" t="str">
            <v>-</v>
          </cell>
          <cell r="AF30">
            <v>18.661147855151935</v>
          </cell>
          <cell r="AG30">
            <v>9512804.4489610009</v>
          </cell>
          <cell r="AH30">
            <v>8073897.3559579998</v>
          </cell>
          <cell r="AI30">
            <v>23131052.534660999</v>
          </cell>
        </row>
        <row r="31">
          <cell r="A31">
            <v>45444</v>
          </cell>
          <cell r="B31">
            <v>0.21609999999999999</v>
          </cell>
          <cell r="C31">
            <v>0.49130000000000001</v>
          </cell>
          <cell r="D31">
            <v>0.46020000000000005</v>
          </cell>
          <cell r="E31">
            <v>0.10890000000000001</v>
          </cell>
          <cell r="F31">
            <v>0.22899999999999998</v>
          </cell>
          <cell r="G31">
            <v>0.21359999999999998</v>
          </cell>
          <cell r="H31">
            <v>0.1065</v>
          </cell>
          <cell r="I31">
            <v>0.25950000000000001</v>
          </cell>
          <cell r="J31">
            <v>0.22969999999999999</v>
          </cell>
          <cell r="K31">
            <v>0.91579999999999995</v>
          </cell>
          <cell r="L31">
            <v>0.85819999999999996</v>
          </cell>
          <cell r="M31">
            <v>0.81730000000000003</v>
          </cell>
          <cell r="N31">
            <v>0.57009999999999994</v>
          </cell>
          <cell r="O31">
            <v>0.58879999999999999</v>
          </cell>
          <cell r="P31">
            <v>0.40130000000000005</v>
          </cell>
          <cell r="Q31">
            <v>0.74029999999999996</v>
          </cell>
          <cell r="R31">
            <v>0.65510000000000002</v>
          </cell>
          <cell r="S31">
            <v>0.53469999999999995</v>
          </cell>
          <cell r="T31">
            <v>0.85180000000000011</v>
          </cell>
          <cell r="U31">
            <v>1.0125</v>
          </cell>
          <cell r="V31">
            <v>0.40539999999999998</v>
          </cell>
          <cell r="W31">
            <v>0.62009999999999998</v>
          </cell>
          <cell r="X31" t="str">
            <v>-</v>
          </cell>
          <cell r="Y31">
            <v>0.60899999999999999</v>
          </cell>
          <cell r="Z31">
            <v>0.68320000000000003</v>
          </cell>
          <cell r="AA31" t="str">
            <v>-</v>
          </cell>
          <cell r="AF31">
            <v>19.065797572643206</v>
          </cell>
          <cell r="AG31">
            <v>13505832.710458999</v>
          </cell>
          <cell r="AH31">
            <v>9844316.3416019995</v>
          </cell>
          <cell r="AI31">
            <v>31088330.216081999</v>
          </cell>
        </row>
        <row r="32">
          <cell r="A32">
            <v>45413</v>
          </cell>
          <cell r="B32">
            <v>0.22109999999999999</v>
          </cell>
          <cell r="C32">
            <v>0.49079999999999996</v>
          </cell>
          <cell r="D32">
            <v>0.46689999999999998</v>
          </cell>
          <cell r="E32">
            <v>0.10970000000000001</v>
          </cell>
          <cell r="F32">
            <v>0.2286</v>
          </cell>
          <cell r="G32">
            <v>0.21239999999999998</v>
          </cell>
          <cell r="H32">
            <v>9.9299999999999999E-2</v>
          </cell>
          <cell r="I32">
            <v>0.25940000000000002</v>
          </cell>
          <cell r="J32">
            <v>0.24410000000000001</v>
          </cell>
          <cell r="K32">
            <v>0.90870000000000006</v>
          </cell>
          <cell r="L32">
            <v>0.85489999999999999</v>
          </cell>
          <cell r="M32">
            <v>0.81669999999999998</v>
          </cell>
          <cell r="N32">
            <v>0.55110000000000003</v>
          </cell>
          <cell r="O32">
            <v>0.57379999999999998</v>
          </cell>
          <cell r="P32">
            <v>0.40210000000000001</v>
          </cell>
          <cell r="Q32">
            <v>0.74019999999999997</v>
          </cell>
          <cell r="R32">
            <v>0.64890000000000003</v>
          </cell>
          <cell r="S32">
            <v>0.54430000000000001</v>
          </cell>
          <cell r="T32">
            <v>0.84970000000000001</v>
          </cell>
          <cell r="U32">
            <v>1.0179</v>
          </cell>
          <cell r="V32">
            <v>0.40799999999999997</v>
          </cell>
          <cell r="W32">
            <v>0.62429999999999997</v>
          </cell>
          <cell r="X32" t="str">
            <v>-</v>
          </cell>
          <cell r="Y32">
            <v>0.65569999999999995</v>
          </cell>
          <cell r="Z32">
            <v>0.66500000000000004</v>
          </cell>
          <cell r="AA32" t="str">
            <v>-</v>
          </cell>
          <cell r="AF32">
            <v>19.891756066217997</v>
          </cell>
          <cell r="AG32">
            <v>10466484.385353999</v>
          </cell>
          <cell r="AH32">
            <v>10685172.969839999</v>
          </cell>
          <cell r="AI32">
            <v>25311514.452679999</v>
          </cell>
        </row>
        <row r="33">
          <cell r="A33">
            <v>45383</v>
          </cell>
          <cell r="B33">
            <v>0.21969999999999998</v>
          </cell>
          <cell r="C33">
            <v>0.49020000000000002</v>
          </cell>
          <cell r="D33">
            <v>0.46899999999999997</v>
          </cell>
          <cell r="E33">
            <v>0.1076</v>
          </cell>
          <cell r="F33">
            <v>0.22789999999999999</v>
          </cell>
          <cell r="G33">
            <v>0.21249999999999999</v>
          </cell>
          <cell r="H33">
            <v>0.11900000000000001</v>
          </cell>
          <cell r="I33">
            <v>0.26</v>
          </cell>
          <cell r="J33">
            <v>0.24979999999999999</v>
          </cell>
          <cell r="K33">
            <v>0.90910000000000002</v>
          </cell>
          <cell r="L33">
            <v>0.85199999999999998</v>
          </cell>
          <cell r="M33">
            <v>0.81420000000000003</v>
          </cell>
          <cell r="N33">
            <v>0.53600000000000003</v>
          </cell>
          <cell r="O33">
            <v>0.58879999999999999</v>
          </cell>
          <cell r="P33">
            <v>0.40060000000000001</v>
          </cell>
          <cell r="Q33">
            <v>0.73580000000000001</v>
          </cell>
          <cell r="R33">
            <v>0.6472</v>
          </cell>
          <cell r="S33">
            <v>0.5615</v>
          </cell>
          <cell r="T33">
            <v>0.8448</v>
          </cell>
          <cell r="U33">
            <v>1.0126999999999999</v>
          </cell>
          <cell r="V33">
            <v>0.40310000000000001</v>
          </cell>
          <cell r="W33">
            <v>0.62639999999999996</v>
          </cell>
          <cell r="X33" t="str">
            <v>-</v>
          </cell>
          <cell r="Y33">
            <v>0.60360000000000003</v>
          </cell>
          <cell r="Z33">
            <v>0.70040000000000002</v>
          </cell>
          <cell r="AA33" t="str">
            <v>-</v>
          </cell>
          <cell r="AF33">
            <v>19.753877940327587</v>
          </cell>
          <cell r="AG33">
            <v>9833409.5197739992</v>
          </cell>
          <cell r="AH33">
            <v>7495460.7976759998</v>
          </cell>
          <cell r="AI33">
            <v>25059625.194616999</v>
          </cell>
        </row>
        <row r="34">
          <cell r="A34">
            <v>45352</v>
          </cell>
          <cell r="B34">
            <v>0.2112</v>
          </cell>
          <cell r="C34">
            <v>0.48969999999999997</v>
          </cell>
          <cell r="D34">
            <v>0.46110000000000001</v>
          </cell>
          <cell r="E34">
            <v>8.0500000000000002E-2</v>
          </cell>
          <cell r="F34">
            <v>0.22850000000000001</v>
          </cell>
          <cell r="G34">
            <v>0.2089</v>
          </cell>
          <cell r="H34">
            <v>0.10220000000000001</v>
          </cell>
          <cell r="I34">
            <v>0.26019999999999999</v>
          </cell>
          <cell r="J34">
            <v>0.24510000000000001</v>
          </cell>
          <cell r="K34">
            <v>0.96430000000000005</v>
          </cell>
          <cell r="L34">
            <v>0.88549999999999995</v>
          </cell>
          <cell r="M34">
            <v>0.81469999999999998</v>
          </cell>
          <cell r="N34">
            <v>0.54500000000000004</v>
          </cell>
          <cell r="O34">
            <v>0.57299999999999995</v>
          </cell>
          <cell r="P34">
            <v>0.40110000000000001</v>
          </cell>
          <cell r="Q34">
            <v>0.73739999999999994</v>
          </cell>
          <cell r="R34">
            <v>0.65269999999999995</v>
          </cell>
          <cell r="S34">
            <v>0.54969999999999997</v>
          </cell>
          <cell r="T34">
            <v>0.87250000000000005</v>
          </cell>
          <cell r="U34">
            <v>1.0173999999999999</v>
          </cell>
          <cell r="V34">
            <v>0.40369999999999995</v>
          </cell>
          <cell r="W34">
            <v>0.625</v>
          </cell>
          <cell r="X34" t="str">
            <v>-</v>
          </cell>
          <cell r="Y34">
            <v>0.60960000000000003</v>
          </cell>
          <cell r="Z34">
            <v>0.6714</v>
          </cell>
          <cell r="AA34" t="str">
            <v>-</v>
          </cell>
          <cell r="AF34">
            <v>19.375881657153613</v>
          </cell>
          <cell r="AG34">
            <v>15405150.548374999</v>
          </cell>
          <cell r="AH34">
            <v>13485983.540527999</v>
          </cell>
          <cell r="AI34">
            <v>41750539.793049999</v>
          </cell>
        </row>
        <row r="35">
          <cell r="A35">
            <v>45323</v>
          </cell>
          <cell r="B35">
            <v>0.21340000000000001</v>
          </cell>
          <cell r="C35">
            <v>0.48920000000000002</v>
          </cell>
          <cell r="D35">
            <v>0.45429999999999998</v>
          </cell>
          <cell r="E35">
            <v>0.10199999999999999</v>
          </cell>
          <cell r="F35">
            <v>0.22969999999999999</v>
          </cell>
          <cell r="G35">
            <v>0.20699999999999999</v>
          </cell>
          <cell r="H35">
            <v>0.10009999999999999</v>
          </cell>
          <cell r="I35">
            <v>0.26039999999999996</v>
          </cell>
          <cell r="J35">
            <v>0.24179999999999999</v>
          </cell>
          <cell r="K35">
            <v>0.90939999999999999</v>
          </cell>
          <cell r="L35">
            <v>0.90799999999999992</v>
          </cell>
          <cell r="M35">
            <v>0.80830000000000002</v>
          </cell>
          <cell r="N35">
            <v>0.53969999999999996</v>
          </cell>
          <cell r="O35">
            <v>0.57299999999999995</v>
          </cell>
          <cell r="P35">
            <v>0.40110000000000001</v>
          </cell>
          <cell r="Q35">
            <v>0.73860000000000003</v>
          </cell>
          <cell r="R35">
            <v>0.65469999999999995</v>
          </cell>
          <cell r="S35">
            <v>0.54659999999999997</v>
          </cell>
          <cell r="T35">
            <v>0.87909999999999999</v>
          </cell>
          <cell r="U35">
            <v>1.0151000000000001</v>
          </cell>
          <cell r="V35">
            <v>0.40409999999999996</v>
          </cell>
          <cell r="W35">
            <v>0.62490000000000001</v>
          </cell>
          <cell r="X35" t="str">
            <v>-</v>
          </cell>
          <cell r="Y35">
            <v>0.60509999999999997</v>
          </cell>
          <cell r="Z35">
            <v>0.6946</v>
          </cell>
          <cell r="AA35" t="str">
            <v>-</v>
          </cell>
          <cell r="AF35">
            <v>19.756512241535358</v>
          </cell>
          <cell r="AG35">
            <v>11783731.066252001</v>
          </cell>
          <cell r="AH35">
            <v>10166710.906996001</v>
          </cell>
          <cell r="AI35">
            <v>27300490.736028001</v>
          </cell>
        </row>
        <row r="36">
          <cell r="A36">
            <v>45292</v>
          </cell>
          <cell r="B36">
            <v>0.21420000000000003</v>
          </cell>
          <cell r="C36">
            <v>0.48969999999999997</v>
          </cell>
          <cell r="D36">
            <v>0.4637</v>
          </cell>
          <cell r="E36">
            <v>0.115</v>
          </cell>
          <cell r="F36">
            <v>0.22850000000000001</v>
          </cell>
          <cell r="G36">
            <v>0.21199999999999999</v>
          </cell>
          <cell r="H36">
            <v>0.105</v>
          </cell>
          <cell r="I36">
            <v>0.26039999999999996</v>
          </cell>
          <cell r="J36">
            <v>0.2487</v>
          </cell>
          <cell r="K36">
            <v>0.91420000000000001</v>
          </cell>
          <cell r="L36">
            <v>0.92870000000000008</v>
          </cell>
          <cell r="M36">
            <v>0.80019999999999991</v>
          </cell>
          <cell r="N36" t="str">
            <v>-</v>
          </cell>
          <cell r="O36">
            <v>0.57299999999999995</v>
          </cell>
          <cell r="P36">
            <v>0.40110000000000001</v>
          </cell>
          <cell r="Q36">
            <v>0.73790000000000011</v>
          </cell>
          <cell r="R36">
            <v>0.67110000000000003</v>
          </cell>
          <cell r="S36">
            <v>0.54930000000000001</v>
          </cell>
          <cell r="T36">
            <v>0.88829999999999998</v>
          </cell>
          <cell r="U36">
            <v>1.0076000000000001</v>
          </cell>
          <cell r="V36">
            <v>0.39960000000000001</v>
          </cell>
          <cell r="W36">
            <v>0.62680000000000002</v>
          </cell>
          <cell r="X36" t="str">
            <v>-</v>
          </cell>
          <cell r="Y36">
            <v>0.61170000000000002</v>
          </cell>
          <cell r="Z36">
            <v>0.65670000000000006</v>
          </cell>
          <cell r="AA36" t="str">
            <v>-</v>
          </cell>
          <cell r="AF36">
            <v>19.489903336897928</v>
          </cell>
          <cell r="AG36">
            <v>11546544.672281001</v>
          </cell>
          <cell r="AH36">
            <v>11105575.512912</v>
          </cell>
          <cell r="AI36">
            <v>26015541.787214</v>
          </cell>
        </row>
        <row r="37">
          <cell r="A37">
            <v>45261</v>
          </cell>
          <cell r="B37">
            <v>0.20610000000000001</v>
          </cell>
          <cell r="C37">
            <v>0.49390000000000001</v>
          </cell>
          <cell r="D37">
            <v>0.45579999999999998</v>
          </cell>
          <cell r="E37">
            <v>0.11269999999999999</v>
          </cell>
          <cell r="F37">
            <v>0.2298</v>
          </cell>
          <cell r="G37">
            <v>0.2102</v>
          </cell>
          <cell r="H37">
            <v>0.10400000000000001</v>
          </cell>
          <cell r="I37">
            <v>0.26179999999999998</v>
          </cell>
          <cell r="J37">
            <v>0.24640000000000001</v>
          </cell>
          <cell r="K37">
            <v>0.91749999999999998</v>
          </cell>
          <cell r="L37">
            <v>0.90189999999999992</v>
          </cell>
          <cell r="M37">
            <v>0.79980000000000007</v>
          </cell>
          <cell r="N37" t="str">
            <v>-</v>
          </cell>
          <cell r="O37">
            <v>0.55200000000000005</v>
          </cell>
          <cell r="P37">
            <v>0.40130000000000005</v>
          </cell>
          <cell r="Q37">
            <v>0.73739999999999994</v>
          </cell>
          <cell r="R37">
            <v>0.66839999999999999</v>
          </cell>
          <cell r="S37">
            <v>0.54780000000000006</v>
          </cell>
          <cell r="T37">
            <v>0.87950000000000006</v>
          </cell>
          <cell r="U37">
            <v>0.98730000000000007</v>
          </cell>
          <cell r="V37">
            <v>0.4017</v>
          </cell>
          <cell r="W37">
            <v>0.62329999999999997</v>
          </cell>
          <cell r="X37" t="str">
            <v>-</v>
          </cell>
          <cell r="Y37">
            <v>0.61009999999999998</v>
          </cell>
          <cell r="Z37">
            <v>0.67969999999999997</v>
          </cell>
          <cell r="AA37" t="str">
            <v>-</v>
          </cell>
          <cell r="AF37">
            <v>19.217019647876516</v>
          </cell>
          <cell r="AG37">
            <v>14648368.890701</v>
          </cell>
          <cell r="AH37">
            <v>14794979.327997999</v>
          </cell>
          <cell r="AI37">
            <v>36278556.168701999</v>
          </cell>
        </row>
        <row r="38">
          <cell r="A38">
            <v>45231</v>
          </cell>
          <cell r="B38">
            <v>0.20850000000000002</v>
          </cell>
          <cell r="C38">
            <v>0.49380000000000002</v>
          </cell>
          <cell r="D38">
            <v>0.442</v>
          </cell>
          <cell r="E38">
            <v>0.1174</v>
          </cell>
          <cell r="F38">
            <v>0.22969999999999999</v>
          </cell>
          <cell r="G38">
            <v>0.1885</v>
          </cell>
          <cell r="H38">
            <v>0.10490000000000001</v>
          </cell>
          <cell r="I38">
            <v>0.26140000000000002</v>
          </cell>
          <cell r="J38">
            <v>0.23600000000000002</v>
          </cell>
          <cell r="K38">
            <v>0.92370000000000008</v>
          </cell>
          <cell r="L38">
            <v>0.87919999999999998</v>
          </cell>
          <cell r="M38">
            <v>0.79599999999999993</v>
          </cell>
          <cell r="N38" t="str">
            <v>-</v>
          </cell>
          <cell r="O38">
            <v>0.55369999999999997</v>
          </cell>
          <cell r="P38">
            <v>0.40259999999999996</v>
          </cell>
          <cell r="Q38">
            <v>0.73739999999999994</v>
          </cell>
          <cell r="R38">
            <v>0.66959999999999997</v>
          </cell>
          <cell r="S38">
            <v>0.53139999999999998</v>
          </cell>
          <cell r="T38">
            <v>0.86529999999999996</v>
          </cell>
          <cell r="U38">
            <v>0.98870000000000002</v>
          </cell>
          <cell r="V38">
            <v>0.40340000000000004</v>
          </cell>
          <cell r="W38">
            <v>0.61419999999999997</v>
          </cell>
          <cell r="X38" t="str">
            <v>-</v>
          </cell>
          <cell r="Y38">
            <v>0.60389999999999999</v>
          </cell>
          <cell r="Z38">
            <v>0.6925</v>
          </cell>
          <cell r="AA38" t="str">
            <v>-</v>
          </cell>
          <cell r="AF38">
            <v>19.0031229571456</v>
          </cell>
          <cell r="AG38">
            <v>11023453.300109001</v>
          </cell>
          <cell r="AH38">
            <v>10327909.085008999</v>
          </cell>
          <cell r="AI38">
            <v>27397388.425528001</v>
          </cell>
        </row>
        <row r="39">
          <cell r="A39">
            <v>45200</v>
          </cell>
          <cell r="B39">
            <v>0.21160000000000001</v>
          </cell>
          <cell r="C39">
            <v>0.49329999999999996</v>
          </cell>
          <cell r="D39">
            <v>0.43740000000000001</v>
          </cell>
          <cell r="E39">
            <v>0.10400000000000001</v>
          </cell>
          <cell r="F39">
            <v>0.2296</v>
          </cell>
          <cell r="G39">
            <v>0.1918</v>
          </cell>
          <cell r="H39">
            <v>0.10679999999999999</v>
          </cell>
          <cell r="I39">
            <v>0.26119999999999999</v>
          </cell>
          <cell r="J39">
            <v>0.23519999999999999</v>
          </cell>
          <cell r="K39">
            <v>0.90480000000000005</v>
          </cell>
          <cell r="L39">
            <v>0.90180000000000005</v>
          </cell>
          <cell r="M39">
            <v>0.79549999999999998</v>
          </cell>
          <cell r="N39" t="str">
            <v>-</v>
          </cell>
          <cell r="O39">
            <v>0.57220000000000004</v>
          </cell>
          <cell r="P39">
            <v>0.40909999999999996</v>
          </cell>
          <cell r="Q39">
            <v>0.73840000000000006</v>
          </cell>
          <cell r="R39">
            <v>0.65930000000000011</v>
          </cell>
          <cell r="S39">
            <v>0.56380000000000008</v>
          </cell>
          <cell r="T39">
            <v>0.87540000000000007</v>
          </cell>
          <cell r="U39">
            <v>0.98640000000000005</v>
          </cell>
          <cell r="V39">
            <v>0.40920000000000001</v>
          </cell>
          <cell r="W39">
            <v>0.626</v>
          </cell>
          <cell r="X39" t="str">
            <v>-</v>
          </cell>
          <cell r="Y39">
            <v>0.61030000000000006</v>
          </cell>
          <cell r="Z39">
            <v>0.7036</v>
          </cell>
          <cell r="AA39" t="str">
            <v>-</v>
          </cell>
          <cell r="AF39">
            <v>19.450690600465066</v>
          </cell>
          <cell r="AG39">
            <v>10008713.805762</v>
          </cell>
          <cell r="AH39">
            <v>11291168.445921</v>
          </cell>
          <cell r="AI39">
            <v>24450584.503256999</v>
          </cell>
        </row>
        <row r="40">
          <cell r="A40">
            <v>45170</v>
          </cell>
          <cell r="B40">
            <v>0.2059</v>
          </cell>
          <cell r="C40">
            <v>0.49340000000000006</v>
          </cell>
          <cell r="D40">
            <v>0.4415</v>
          </cell>
          <cell r="E40">
            <v>0.1096</v>
          </cell>
          <cell r="F40">
            <v>0.23260000000000003</v>
          </cell>
          <cell r="G40">
            <v>0.2079</v>
          </cell>
          <cell r="H40">
            <v>0.11119999999999999</v>
          </cell>
          <cell r="I40">
            <v>0.26050000000000001</v>
          </cell>
          <cell r="J40">
            <v>0.23600000000000002</v>
          </cell>
          <cell r="K40">
            <v>0.9104000000000001</v>
          </cell>
          <cell r="L40">
            <v>0.9043000000000001</v>
          </cell>
          <cell r="M40">
            <v>0.79549999999999998</v>
          </cell>
          <cell r="N40" t="str">
            <v>-</v>
          </cell>
          <cell r="O40">
            <v>0.65749999999999997</v>
          </cell>
          <cell r="P40">
            <v>0.40939999999999999</v>
          </cell>
          <cell r="Q40">
            <v>0.75090000000000001</v>
          </cell>
          <cell r="R40">
            <v>0.66650000000000009</v>
          </cell>
          <cell r="S40">
            <v>0.56230000000000002</v>
          </cell>
          <cell r="T40">
            <v>0.87749999999999995</v>
          </cell>
          <cell r="U40">
            <v>0.99049999999999994</v>
          </cell>
          <cell r="V40">
            <v>0.4133</v>
          </cell>
          <cell r="W40">
            <v>0.629</v>
          </cell>
          <cell r="X40" t="str">
            <v>-</v>
          </cell>
          <cell r="Y40">
            <v>0.59989999999999999</v>
          </cell>
          <cell r="Z40">
            <v>0.69079999999999997</v>
          </cell>
          <cell r="AA40" t="str">
            <v>-</v>
          </cell>
          <cell r="AF40">
            <v>19.764641019358109</v>
          </cell>
          <cell r="AG40">
            <v>12823589.279637</v>
          </cell>
          <cell r="AH40">
            <v>12093498.363293</v>
          </cell>
          <cell r="AI40">
            <v>29210484.658801001</v>
          </cell>
        </row>
        <row r="41">
          <cell r="A41">
            <v>45139</v>
          </cell>
          <cell r="B41">
            <v>0.2036</v>
          </cell>
          <cell r="C41">
            <v>0.49369999999999997</v>
          </cell>
          <cell r="D41">
            <v>0.44040000000000001</v>
          </cell>
          <cell r="E41">
            <v>0.1096</v>
          </cell>
          <cell r="F41">
            <v>0.23260000000000003</v>
          </cell>
          <cell r="G41">
            <v>0.2104</v>
          </cell>
          <cell r="H41">
            <v>0.105</v>
          </cell>
          <cell r="I41">
            <v>0.2586</v>
          </cell>
          <cell r="J41">
            <v>0.23440000000000003</v>
          </cell>
          <cell r="K41">
            <v>0.90900000000000003</v>
          </cell>
          <cell r="L41">
            <v>0.90410000000000001</v>
          </cell>
          <cell r="M41">
            <v>0.79519999999999991</v>
          </cell>
          <cell r="N41" t="str">
            <v>-</v>
          </cell>
          <cell r="O41">
            <v>0.56899999999999995</v>
          </cell>
          <cell r="P41">
            <v>0.40549999999999997</v>
          </cell>
          <cell r="Q41">
            <v>0.73349999999999993</v>
          </cell>
          <cell r="R41">
            <v>0.67519999999999991</v>
          </cell>
          <cell r="S41">
            <v>0.57150000000000001</v>
          </cell>
          <cell r="T41">
            <v>0.87709999999999999</v>
          </cell>
          <cell r="U41">
            <v>0.98499999999999999</v>
          </cell>
          <cell r="V41">
            <v>0.40630000000000005</v>
          </cell>
          <cell r="W41">
            <v>0.64239999999999997</v>
          </cell>
          <cell r="X41" t="str">
            <v>-</v>
          </cell>
          <cell r="Y41">
            <v>0.60389999999999999</v>
          </cell>
          <cell r="Z41">
            <v>0.69209999999999994</v>
          </cell>
          <cell r="AA41" t="str">
            <v>-</v>
          </cell>
          <cell r="AF41">
            <v>20.060314992043885</v>
          </cell>
          <cell r="AG41">
            <v>10497705.042687001</v>
          </cell>
          <cell r="AH41">
            <v>10094516.910284</v>
          </cell>
          <cell r="AI41">
            <v>22853741.773478001</v>
          </cell>
        </row>
        <row r="42">
          <cell r="A42">
            <v>45108</v>
          </cell>
          <cell r="B42">
            <v>0.1946</v>
          </cell>
          <cell r="C42">
            <v>0.49409999999999998</v>
          </cell>
          <cell r="D42">
            <v>0.44400000000000001</v>
          </cell>
          <cell r="E42">
            <v>0.11289999999999999</v>
          </cell>
          <cell r="F42">
            <v>0.23300000000000001</v>
          </cell>
          <cell r="G42">
            <v>0.19670000000000001</v>
          </cell>
          <cell r="H42">
            <v>0.1024</v>
          </cell>
          <cell r="I42">
            <v>0.2591</v>
          </cell>
          <cell r="J42">
            <v>0.2316</v>
          </cell>
          <cell r="K42">
            <v>0.91180000000000005</v>
          </cell>
          <cell r="L42">
            <v>0.90349999999999997</v>
          </cell>
          <cell r="M42">
            <v>0.79790000000000005</v>
          </cell>
          <cell r="N42" t="str">
            <v>-</v>
          </cell>
          <cell r="O42">
            <v>0.56840000000000002</v>
          </cell>
          <cell r="P42">
            <v>0.40649999999999997</v>
          </cell>
          <cell r="Q42">
            <v>0.7448999999999999</v>
          </cell>
          <cell r="R42">
            <v>0.66310000000000002</v>
          </cell>
          <cell r="S42">
            <v>0.55920000000000003</v>
          </cell>
          <cell r="T42">
            <v>0.8751000000000001</v>
          </cell>
          <cell r="U42">
            <v>0.99629999999999996</v>
          </cell>
          <cell r="V42">
            <v>0.40639999999999998</v>
          </cell>
          <cell r="W42">
            <v>0.624</v>
          </cell>
          <cell r="X42" t="str">
            <v>-</v>
          </cell>
          <cell r="Y42">
            <v>0.61329999999999996</v>
          </cell>
          <cell r="Z42">
            <v>0.69500000000000006</v>
          </cell>
          <cell r="AA42" t="str">
            <v>-</v>
          </cell>
          <cell r="AF42">
            <v>19.517482228920681</v>
          </cell>
          <cell r="AG42">
            <v>8762684.7838770002</v>
          </cell>
          <cell r="AH42">
            <v>8987263.0322239995</v>
          </cell>
          <cell r="AI42">
            <v>20608955.557009</v>
          </cell>
        </row>
        <row r="43">
          <cell r="A43">
            <v>45078</v>
          </cell>
          <cell r="B43">
            <v>0.19889999999999999</v>
          </cell>
          <cell r="C43">
            <v>0.495</v>
          </cell>
          <cell r="D43">
            <v>0.45289999999999997</v>
          </cell>
          <cell r="E43">
            <v>0.1118</v>
          </cell>
          <cell r="F43">
            <v>0.23260000000000003</v>
          </cell>
          <cell r="G43">
            <v>0.21260000000000001</v>
          </cell>
          <cell r="H43">
            <v>0.10539999999999999</v>
          </cell>
          <cell r="I43">
            <v>0.2621</v>
          </cell>
          <cell r="J43">
            <v>0.2329</v>
          </cell>
          <cell r="K43">
            <v>0.90790000000000004</v>
          </cell>
          <cell r="L43">
            <v>0.88379999999999992</v>
          </cell>
          <cell r="M43">
            <v>0.78799999999999992</v>
          </cell>
          <cell r="N43" t="str">
            <v>-</v>
          </cell>
          <cell r="O43">
            <v>0.57220000000000004</v>
          </cell>
          <cell r="P43">
            <v>0.40899999999999997</v>
          </cell>
          <cell r="Q43">
            <v>0.7448999999999999</v>
          </cell>
          <cell r="R43">
            <v>0.65859999999999996</v>
          </cell>
          <cell r="S43">
            <v>0.55189999999999995</v>
          </cell>
          <cell r="T43">
            <v>0.86290000000000011</v>
          </cell>
          <cell r="U43">
            <v>1.0038</v>
          </cell>
          <cell r="V43">
            <v>0.40810000000000002</v>
          </cell>
          <cell r="W43">
            <v>0.61480000000000001</v>
          </cell>
          <cell r="X43" t="str">
            <v>-</v>
          </cell>
          <cell r="Y43">
            <v>0.61170000000000002</v>
          </cell>
          <cell r="Z43">
            <v>0.68379999999999996</v>
          </cell>
          <cell r="AA43" t="str">
            <v>-</v>
          </cell>
          <cell r="AF43">
            <v>19.666742722013002</v>
          </cell>
          <cell r="AG43">
            <v>11351568.160793001</v>
          </cell>
          <cell r="AH43">
            <v>11964805.679206001</v>
          </cell>
          <cell r="AI43">
            <v>27109252.557757001</v>
          </cell>
        </row>
        <row r="44">
          <cell r="A44">
            <v>45047</v>
          </cell>
          <cell r="B44">
            <v>0.20749999999999999</v>
          </cell>
          <cell r="C44">
            <v>0.49520000000000003</v>
          </cell>
          <cell r="D44">
            <v>0.4647</v>
          </cell>
          <cell r="E44">
            <v>0.1066</v>
          </cell>
          <cell r="F44">
            <v>0.23260000000000003</v>
          </cell>
          <cell r="G44">
            <v>0.21850000000000003</v>
          </cell>
          <cell r="H44">
            <v>0.10339999999999999</v>
          </cell>
          <cell r="I44">
            <v>0.26239999999999997</v>
          </cell>
          <cell r="J44">
            <v>0.2462</v>
          </cell>
          <cell r="K44">
            <v>0.90760000000000007</v>
          </cell>
          <cell r="L44">
            <v>0.872</v>
          </cell>
          <cell r="M44">
            <v>0.80230000000000001</v>
          </cell>
          <cell r="N44" t="str">
            <v>-</v>
          </cell>
          <cell r="O44">
            <v>0.5544</v>
          </cell>
          <cell r="P44">
            <v>0.40899999999999997</v>
          </cell>
          <cell r="Q44">
            <v>0.74430000000000007</v>
          </cell>
          <cell r="R44">
            <v>0.65890000000000004</v>
          </cell>
          <cell r="S44">
            <v>0.53759999999999997</v>
          </cell>
          <cell r="T44">
            <v>0.85870000000000002</v>
          </cell>
          <cell r="U44">
            <v>1.0382</v>
          </cell>
          <cell r="V44">
            <v>0.41009999999999996</v>
          </cell>
          <cell r="W44">
            <v>0.61419999999999997</v>
          </cell>
          <cell r="X44" t="str">
            <v>-</v>
          </cell>
          <cell r="Y44">
            <v>0.62219999999999998</v>
          </cell>
          <cell r="Z44">
            <v>0.70299999999999996</v>
          </cell>
          <cell r="AA44" t="str">
            <v>-</v>
          </cell>
          <cell r="AF44">
            <v>20.208069356791146</v>
          </cell>
          <cell r="AG44">
            <v>10513831.096069001</v>
          </cell>
          <cell r="AH44">
            <v>10407969.423886999</v>
          </cell>
          <cell r="AI44">
            <v>23549266.747919999</v>
          </cell>
        </row>
        <row r="45">
          <cell r="A45">
            <v>45017</v>
          </cell>
          <cell r="B45">
            <v>0.22</v>
          </cell>
          <cell r="C45">
            <v>0.49469999999999997</v>
          </cell>
          <cell r="D45">
            <v>0.4753</v>
          </cell>
          <cell r="E45">
            <v>0.10210000000000001</v>
          </cell>
          <cell r="F45">
            <v>0.23309999999999997</v>
          </cell>
          <cell r="G45">
            <v>0.21820000000000001</v>
          </cell>
          <cell r="H45">
            <v>0.1091</v>
          </cell>
          <cell r="I45">
            <v>0.2631</v>
          </cell>
          <cell r="J45">
            <v>0.253</v>
          </cell>
          <cell r="K45">
            <v>0.91020000000000001</v>
          </cell>
          <cell r="L45">
            <v>0.87450000000000006</v>
          </cell>
          <cell r="M45">
            <v>0.79890000000000005</v>
          </cell>
          <cell r="N45" t="str">
            <v>-</v>
          </cell>
          <cell r="O45">
            <v>0.52110000000000001</v>
          </cell>
          <cell r="P45">
            <v>0.40389999999999998</v>
          </cell>
          <cell r="Q45">
            <v>0.74019999999999997</v>
          </cell>
          <cell r="R45">
            <v>0.65569999999999995</v>
          </cell>
          <cell r="S45">
            <v>0.55059999999999998</v>
          </cell>
          <cell r="T45">
            <v>0.8589</v>
          </cell>
          <cell r="U45">
            <v>1.0154000000000001</v>
          </cell>
          <cell r="V45">
            <v>0.40350000000000003</v>
          </cell>
          <cell r="W45">
            <v>0.61759999999999993</v>
          </cell>
          <cell r="X45" t="str">
            <v>-</v>
          </cell>
          <cell r="Y45">
            <v>0.63869999999999993</v>
          </cell>
          <cell r="Z45">
            <v>0.71129999999999993</v>
          </cell>
          <cell r="AA45" t="str">
            <v>-</v>
          </cell>
          <cell r="AF45">
            <v>19.649740235330846</v>
          </cell>
          <cell r="AG45">
            <v>10856374.849838</v>
          </cell>
          <cell r="AH45">
            <v>11407543.463190001</v>
          </cell>
          <cell r="AI45">
            <v>27772817.589508999</v>
          </cell>
        </row>
        <row r="46">
          <cell r="A46">
            <v>44986</v>
          </cell>
          <cell r="B46">
            <v>0.2089</v>
          </cell>
          <cell r="C46">
            <v>0.49450000000000005</v>
          </cell>
          <cell r="D46">
            <v>0.46950000000000003</v>
          </cell>
          <cell r="E46">
            <v>9.2300000000000007E-2</v>
          </cell>
          <cell r="F46">
            <v>0.23329999999999998</v>
          </cell>
          <cell r="G46">
            <v>0.21079999999999999</v>
          </cell>
          <cell r="H46">
            <v>0.1026</v>
          </cell>
          <cell r="I46">
            <v>0.26250000000000001</v>
          </cell>
          <cell r="J46">
            <v>0.24780000000000002</v>
          </cell>
          <cell r="K46">
            <v>0.91379999999999995</v>
          </cell>
          <cell r="L46">
            <v>0.86309999999999998</v>
          </cell>
          <cell r="M46">
            <v>0.79299999999999993</v>
          </cell>
          <cell r="N46" t="str">
            <v>-</v>
          </cell>
          <cell r="O46">
            <v>0.52110000000000001</v>
          </cell>
          <cell r="P46">
            <v>0.40860000000000002</v>
          </cell>
          <cell r="Q46">
            <v>0.74040000000000006</v>
          </cell>
          <cell r="R46">
            <v>0.64569999999999994</v>
          </cell>
          <cell r="S46">
            <v>0.56169999999999998</v>
          </cell>
          <cell r="T46">
            <v>0.84950000000000003</v>
          </cell>
          <cell r="U46">
            <v>1.0082</v>
          </cell>
          <cell r="V46">
            <v>0.40570000000000001</v>
          </cell>
          <cell r="W46">
            <v>0.61630000000000007</v>
          </cell>
          <cell r="X46" t="str">
            <v>-</v>
          </cell>
          <cell r="Y46">
            <v>0.63829999999999998</v>
          </cell>
          <cell r="Z46">
            <v>0.71079999999999999</v>
          </cell>
          <cell r="AA46" t="str">
            <v>-</v>
          </cell>
          <cell r="AF46">
            <v>19.69684647941741</v>
          </cell>
          <cell r="AG46">
            <v>14440920.098904001</v>
          </cell>
          <cell r="AH46">
            <v>13812406.140643001</v>
          </cell>
          <cell r="AI46">
            <v>35933366.851870999</v>
          </cell>
        </row>
        <row r="47">
          <cell r="A47">
            <v>44958</v>
          </cell>
          <cell r="B47">
            <v>0.20190000000000002</v>
          </cell>
          <cell r="C47">
            <v>0.49439999999999995</v>
          </cell>
          <cell r="D47">
            <v>0.4667</v>
          </cell>
          <cell r="E47">
            <v>0.10310000000000001</v>
          </cell>
          <cell r="F47">
            <v>0.23350000000000001</v>
          </cell>
          <cell r="G47">
            <v>0.2122</v>
          </cell>
          <cell r="H47">
            <v>9.74E-2</v>
          </cell>
          <cell r="I47">
            <v>0.26369999999999999</v>
          </cell>
          <cell r="J47">
            <v>0.2462</v>
          </cell>
          <cell r="K47">
            <v>0.91879999999999995</v>
          </cell>
          <cell r="L47">
            <v>0.89370000000000005</v>
          </cell>
          <cell r="M47">
            <v>0.79420000000000002</v>
          </cell>
          <cell r="N47" t="str">
            <v>-</v>
          </cell>
          <cell r="O47">
            <v>0.52110000000000001</v>
          </cell>
          <cell r="P47">
            <v>0.40429999999999999</v>
          </cell>
          <cell r="Q47">
            <v>0.74</v>
          </cell>
          <cell r="R47">
            <v>0.64319999999999988</v>
          </cell>
          <cell r="S47">
            <v>0.56920000000000004</v>
          </cell>
          <cell r="T47">
            <v>0.86790000000000012</v>
          </cell>
          <cell r="U47">
            <v>1.0237000000000001</v>
          </cell>
          <cell r="V47">
            <v>0.40450000000000003</v>
          </cell>
          <cell r="W47">
            <v>0.61990000000000001</v>
          </cell>
          <cell r="X47" t="str">
            <v>-</v>
          </cell>
          <cell r="Y47">
            <v>0.63450000000000006</v>
          </cell>
          <cell r="Z47">
            <v>0.72730000000000006</v>
          </cell>
          <cell r="AA47" t="str">
            <v>-</v>
          </cell>
          <cell r="AF47">
            <v>20.042245085528261</v>
          </cell>
          <cell r="AG47">
            <v>11542887.817801001</v>
          </cell>
          <cell r="AH47">
            <v>10102299.530208001</v>
          </cell>
          <cell r="AI47">
            <v>25994063.794371001</v>
          </cell>
        </row>
        <row r="48">
          <cell r="A48">
            <v>44927</v>
          </cell>
          <cell r="B48">
            <v>0.21</v>
          </cell>
          <cell r="C48">
            <v>0.49450000000000005</v>
          </cell>
          <cell r="D48">
            <v>0.4763</v>
          </cell>
          <cell r="E48">
            <v>0.1119</v>
          </cell>
          <cell r="F48">
            <v>0.23269999999999999</v>
          </cell>
          <cell r="G48">
            <v>0.21410000000000001</v>
          </cell>
          <cell r="H48">
            <v>9.8900000000000002E-2</v>
          </cell>
          <cell r="I48">
            <v>0.26390000000000002</v>
          </cell>
          <cell r="J48">
            <v>0.25180000000000002</v>
          </cell>
          <cell r="K48">
            <v>0.91260000000000008</v>
          </cell>
          <cell r="L48">
            <v>0.86629999999999996</v>
          </cell>
          <cell r="M48">
            <v>0.79260000000000008</v>
          </cell>
          <cell r="N48" t="str">
            <v>-</v>
          </cell>
          <cell r="O48">
            <v>0.60960000000000003</v>
          </cell>
          <cell r="P48">
            <v>0.39429999999999998</v>
          </cell>
          <cell r="Q48">
            <v>0.73659999999999992</v>
          </cell>
          <cell r="R48">
            <v>0.63549999999999995</v>
          </cell>
          <cell r="S48">
            <v>0.5605</v>
          </cell>
          <cell r="T48">
            <v>0.85060000000000002</v>
          </cell>
          <cell r="U48">
            <v>0.99840000000000007</v>
          </cell>
          <cell r="V48">
            <v>0.39829999999999999</v>
          </cell>
          <cell r="W48">
            <v>0.60539999999999994</v>
          </cell>
          <cell r="X48" t="str">
            <v>-</v>
          </cell>
          <cell r="Y48">
            <v>0.60209999999999997</v>
          </cell>
          <cell r="Z48">
            <v>0.6996</v>
          </cell>
          <cell r="AA48" t="str">
            <v>-</v>
          </cell>
          <cell r="AF48">
            <v>20.39313448193521</v>
          </cell>
          <cell r="AG48">
            <v>10834982.185141999</v>
          </cell>
          <cell r="AH48">
            <v>11551554.489382001</v>
          </cell>
          <cell r="AI48">
            <v>25459819.007994</v>
          </cell>
        </row>
        <row r="49">
          <cell r="A49">
            <v>44896</v>
          </cell>
          <cell r="B49">
            <v>0.19469999999999998</v>
          </cell>
          <cell r="C49">
            <v>0.4793</v>
          </cell>
          <cell r="D49">
            <v>0.44909999999999994</v>
          </cell>
          <cell r="E49">
            <v>0.10880000000000001</v>
          </cell>
          <cell r="F49">
            <v>0.23710000000000001</v>
          </cell>
          <cell r="G49">
            <v>0.21390000000000001</v>
          </cell>
          <cell r="H49">
            <v>0.10220000000000001</v>
          </cell>
          <cell r="I49">
            <v>0.25650000000000001</v>
          </cell>
          <cell r="J49">
            <v>0.24239999999999998</v>
          </cell>
          <cell r="K49">
            <v>0.88139999999999996</v>
          </cell>
          <cell r="L49">
            <v>0.82830000000000004</v>
          </cell>
          <cell r="M49">
            <v>0.77340000000000009</v>
          </cell>
          <cell r="N49" t="str">
            <v>-</v>
          </cell>
          <cell r="O49">
            <v>0.55179999999999996</v>
          </cell>
          <cell r="P49">
            <v>0.38770000000000004</v>
          </cell>
          <cell r="Q49">
            <v>0.7248</v>
          </cell>
          <cell r="R49">
            <v>0.62350000000000005</v>
          </cell>
          <cell r="S49">
            <v>0.5343</v>
          </cell>
          <cell r="T49">
            <v>0.82050000000000001</v>
          </cell>
          <cell r="U49">
            <v>0.98129999999999995</v>
          </cell>
          <cell r="V49">
            <v>0.39020000000000005</v>
          </cell>
          <cell r="W49">
            <v>0.58889999999999998</v>
          </cell>
          <cell r="X49" t="str">
            <v>-</v>
          </cell>
          <cell r="Y49">
            <v>0.59250000000000003</v>
          </cell>
          <cell r="Z49">
            <v>0.68669999999999998</v>
          </cell>
          <cell r="AA49" t="str">
            <v>-</v>
          </cell>
          <cell r="AF49">
            <v>20.591196436385545</v>
          </cell>
          <cell r="AG49">
            <v>14683600.921266999</v>
          </cell>
          <cell r="AH49">
            <v>16817004.975669</v>
          </cell>
          <cell r="AI49">
            <v>34747416.006213002</v>
          </cell>
        </row>
        <row r="50">
          <cell r="A50">
            <v>44866</v>
          </cell>
          <cell r="B50">
            <v>0.19350000000000001</v>
          </cell>
          <cell r="C50">
            <v>0.47899999999999998</v>
          </cell>
          <cell r="D50">
            <v>0.43659999999999999</v>
          </cell>
          <cell r="E50">
            <v>0.1217</v>
          </cell>
          <cell r="F50">
            <v>0.23699999999999999</v>
          </cell>
          <cell r="G50">
            <v>0.20879999999999999</v>
          </cell>
          <cell r="H50">
            <v>0.1079</v>
          </cell>
          <cell r="I50">
            <v>0.25700000000000001</v>
          </cell>
          <cell r="J50">
            <v>0.2359</v>
          </cell>
          <cell r="K50">
            <v>0.88049999999999995</v>
          </cell>
          <cell r="L50">
            <v>0.82599999999999996</v>
          </cell>
          <cell r="M50">
            <v>0.7770999999999999</v>
          </cell>
          <cell r="N50">
            <v>0.66249999999999998</v>
          </cell>
          <cell r="O50">
            <v>0.55490000000000006</v>
          </cell>
          <cell r="P50">
            <v>0.38549999999999995</v>
          </cell>
          <cell r="Q50">
            <v>0.7248</v>
          </cell>
          <cell r="R50">
            <v>0.621</v>
          </cell>
          <cell r="S50">
            <v>0.52479999999999993</v>
          </cell>
          <cell r="T50">
            <v>0.81900000000000006</v>
          </cell>
          <cell r="U50">
            <v>0.98</v>
          </cell>
          <cell r="V50">
            <v>0.39079999999999998</v>
          </cell>
          <cell r="W50">
            <v>0.57989999999999997</v>
          </cell>
          <cell r="X50" t="str">
            <v>-</v>
          </cell>
          <cell r="Y50">
            <v>0.58920000000000006</v>
          </cell>
          <cell r="Z50">
            <v>0.67200000000000004</v>
          </cell>
          <cell r="AA50" t="str">
            <v>-</v>
          </cell>
          <cell r="AF50">
            <v>20.263606204608557</v>
          </cell>
          <cell r="AG50">
            <v>10973805.882932</v>
          </cell>
          <cell r="AH50">
            <v>9574644.7988499999</v>
          </cell>
          <cell r="AI50">
            <v>24582662.424662001</v>
          </cell>
        </row>
        <row r="51">
          <cell r="A51">
            <v>44835</v>
          </cell>
          <cell r="B51">
            <v>0.2011</v>
          </cell>
          <cell r="C51">
            <v>0.47939999999999999</v>
          </cell>
          <cell r="D51">
            <v>0.43719999999999998</v>
          </cell>
          <cell r="E51">
            <v>0.12920000000000001</v>
          </cell>
          <cell r="F51">
            <v>0.23699999999999999</v>
          </cell>
          <cell r="G51">
            <v>0.21170000000000003</v>
          </cell>
          <cell r="H51">
            <v>0.11119999999999999</v>
          </cell>
          <cell r="I51">
            <v>0.25659999999999999</v>
          </cell>
          <cell r="J51">
            <v>0.23579999999999998</v>
          </cell>
          <cell r="K51">
            <v>0.88519999999999999</v>
          </cell>
          <cell r="L51">
            <v>0.85970000000000002</v>
          </cell>
          <cell r="M51">
            <v>0.77489999999999992</v>
          </cell>
          <cell r="N51">
            <v>0.66249999999999998</v>
          </cell>
          <cell r="O51">
            <v>0.56710000000000005</v>
          </cell>
          <cell r="P51">
            <v>0.38770000000000004</v>
          </cell>
          <cell r="Q51">
            <v>0.7248</v>
          </cell>
          <cell r="R51">
            <v>0.61340000000000006</v>
          </cell>
          <cell r="S51">
            <v>0.55579999999999996</v>
          </cell>
          <cell r="T51">
            <v>0.84019999999999995</v>
          </cell>
          <cell r="U51">
            <v>0.98809999999999998</v>
          </cell>
          <cell r="V51">
            <v>0.39560000000000001</v>
          </cell>
          <cell r="W51">
            <v>0.58820000000000006</v>
          </cell>
          <cell r="X51" t="str">
            <v>-</v>
          </cell>
          <cell r="Y51">
            <v>0.59200000000000008</v>
          </cell>
          <cell r="Z51">
            <v>0.68130000000000002</v>
          </cell>
          <cell r="AA51" t="str">
            <v>-</v>
          </cell>
          <cell r="AF51">
            <v>19.573390505241388</v>
          </cell>
          <cell r="AG51">
            <v>9740042.7714440003</v>
          </cell>
          <cell r="AH51">
            <v>8616179.4139419999</v>
          </cell>
          <cell r="AI51">
            <v>21959474.194453001</v>
          </cell>
        </row>
        <row r="52">
          <cell r="A52">
            <v>44805</v>
          </cell>
          <cell r="B52">
            <v>0.20739999999999997</v>
          </cell>
          <cell r="C52">
            <v>0.47989999999999999</v>
          </cell>
          <cell r="D52">
            <v>0.44380000000000003</v>
          </cell>
          <cell r="E52">
            <v>0.10830000000000001</v>
          </cell>
          <cell r="F52">
            <v>0.2341</v>
          </cell>
          <cell r="G52">
            <v>0.21840000000000001</v>
          </cell>
          <cell r="H52">
            <v>0.1091</v>
          </cell>
          <cell r="I52">
            <v>0.25230000000000002</v>
          </cell>
          <cell r="J52">
            <v>0.2316</v>
          </cell>
          <cell r="K52">
            <v>0.86620000000000008</v>
          </cell>
          <cell r="L52">
            <v>0.85260000000000002</v>
          </cell>
          <cell r="M52">
            <v>0.77610000000000001</v>
          </cell>
          <cell r="N52">
            <v>0.66249999999999998</v>
          </cell>
          <cell r="O52">
            <v>0.56710000000000005</v>
          </cell>
          <cell r="P52">
            <v>0.38590000000000002</v>
          </cell>
          <cell r="Q52">
            <v>0.71889999999999998</v>
          </cell>
          <cell r="R52">
            <v>0.61409999999999998</v>
          </cell>
          <cell r="S52">
            <v>0.53820000000000001</v>
          </cell>
          <cell r="T52">
            <v>0.8345999999999999</v>
          </cell>
          <cell r="U52">
            <v>0.98199999999999998</v>
          </cell>
          <cell r="V52">
            <v>0.3947</v>
          </cell>
          <cell r="W52">
            <v>0.58350000000000002</v>
          </cell>
          <cell r="X52" t="str">
            <v>-</v>
          </cell>
          <cell r="Y52">
            <v>0.58950000000000002</v>
          </cell>
          <cell r="Z52">
            <v>0.69900000000000007</v>
          </cell>
          <cell r="AA52" t="str">
            <v>-</v>
          </cell>
          <cell r="AF52">
            <v>19.897859724635456</v>
          </cell>
          <cell r="AG52">
            <v>12709127.313282</v>
          </cell>
          <cell r="AH52">
            <v>10572421.064878</v>
          </cell>
          <cell r="AI52">
            <v>27084768.829867002</v>
          </cell>
        </row>
        <row r="53">
          <cell r="A53">
            <v>44774</v>
          </cell>
          <cell r="B53">
            <v>0.20739999999999997</v>
          </cell>
          <cell r="C53">
            <v>0.47950000000000004</v>
          </cell>
          <cell r="D53">
            <v>0.43959999999999999</v>
          </cell>
          <cell r="E53">
            <v>0.11019999999999999</v>
          </cell>
          <cell r="F53">
            <v>0.2349</v>
          </cell>
          <cell r="G53">
            <v>0.21179999999999999</v>
          </cell>
          <cell r="H53">
            <v>0.1066</v>
          </cell>
          <cell r="I53">
            <v>0.25329999999999997</v>
          </cell>
          <cell r="J53">
            <v>0.23</v>
          </cell>
          <cell r="K53">
            <v>0.85819999999999996</v>
          </cell>
          <cell r="L53">
            <v>0.86760000000000004</v>
          </cell>
          <cell r="M53">
            <v>0.77610000000000001</v>
          </cell>
          <cell r="N53">
            <v>0.66249999999999998</v>
          </cell>
          <cell r="O53">
            <v>0.56530000000000002</v>
          </cell>
          <cell r="P53">
            <v>0.38590000000000002</v>
          </cell>
          <cell r="Q53">
            <v>0.71840000000000004</v>
          </cell>
          <cell r="R53">
            <v>0.61970000000000003</v>
          </cell>
          <cell r="S53">
            <v>0.54330000000000001</v>
          </cell>
          <cell r="T53">
            <v>0.8418000000000001</v>
          </cell>
          <cell r="U53">
            <v>0.98699999999999999</v>
          </cell>
          <cell r="V53">
            <v>0.39299999999999996</v>
          </cell>
          <cell r="W53">
            <v>0.58750000000000002</v>
          </cell>
          <cell r="X53" t="str">
            <v>-</v>
          </cell>
          <cell r="Y53">
            <v>0.58799999999999997</v>
          </cell>
          <cell r="Z53">
            <v>0.65900000000000003</v>
          </cell>
          <cell r="AA53" t="str">
            <v>-</v>
          </cell>
          <cell r="AF53">
            <v>19.080190520293836</v>
          </cell>
          <cell r="AG53">
            <v>9995259.6697170008</v>
          </cell>
          <cell r="AH53">
            <v>8707842.3303500004</v>
          </cell>
          <cell r="AI53">
            <v>20131718.301130001</v>
          </cell>
        </row>
        <row r="54">
          <cell r="A54">
            <v>44743</v>
          </cell>
          <cell r="B54">
            <v>0.20129999999999998</v>
          </cell>
          <cell r="C54">
            <v>0.47670000000000001</v>
          </cell>
          <cell r="D54">
            <v>0.43719999999999998</v>
          </cell>
          <cell r="E54">
            <v>0.11720000000000001</v>
          </cell>
          <cell r="F54">
            <v>0.2336</v>
          </cell>
          <cell r="G54">
            <v>0.20899999999999999</v>
          </cell>
          <cell r="H54">
            <v>0.1076</v>
          </cell>
          <cell r="I54">
            <v>0.25019999999999998</v>
          </cell>
          <cell r="J54">
            <v>0.22390000000000002</v>
          </cell>
          <cell r="K54">
            <v>0.85560000000000003</v>
          </cell>
          <cell r="L54">
            <v>0.85699999999999998</v>
          </cell>
          <cell r="M54">
            <v>0.77529999999999999</v>
          </cell>
          <cell r="N54">
            <v>0.66249999999999998</v>
          </cell>
          <cell r="O54">
            <v>0.59570000000000001</v>
          </cell>
          <cell r="P54">
            <v>0.3861</v>
          </cell>
          <cell r="Q54">
            <v>0.71569999999999989</v>
          </cell>
          <cell r="R54">
            <v>0.61709999999999998</v>
          </cell>
          <cell r="S54">
            <v>0.54990000000000006</v>
          </cell>
          <cell r="T54">
            <v>0.83420000000000005</v>
          </cell>
          <cell r="U54">
            <v>0.96560000000000001</v>
          </cell>
          <cell r="V54">
            <v>0.39710000000000001</v>
          </cell>
          <cell r="W54">
            <v>0.59240000000000004</v>
          </cell>
          <cell r="X54" t="str">
            <v>-</v>
          </cell>
          <cell r="Y54">
            <v>0.5887</v>
          </cell>
          <cell r="Z54">
            <v>0.65319999999999989</v>
          </cell>
          <cell r="AA54" t="str">
            <v>-</v>
          </cell>
          <cell r="AF54">
            <v>19.695312994895815</v>
          </cell>
          <cell r="AG54">
            <v>8853849.3736700006</v>
          </cell>
          <cell r="AH54">
            <v>7602124.8993269997</v>
          </cell>
          <cell r="AI54">
            <v>19578986.213656001</v>
          </cell>
        </row>
        <row r="55">
          <cell r="A55">
            <v>44713</v>
          </cell>
          <cell r="B55">
            <v>0.2026</v>
          </cell>
          <cell r="C55">
            <v>0.47720000000000001</v>
          </cell>
          <cell r="D55">
            <v>0.43659999999999999</v>
          </cell>
          <cell r="E55">
            <v>0.1114</v>
          </cell>
          <cell r="F55">
            <v>0.23399999999999999</v>
          </cell>
          <cell r="G55">
            <v>0.21780000000000002</v>
          </cell>
          <cell r="H55">
            <v>0.1036</v>
          </cell>
          <cell r="I55">
            <v>0.24979999999999999</v>
          </cell>
          <cell r="J55">
            <v>0.22030000000000002</v>
          </cell>
          <cell r="K55">
            <v>0.85319999999999996</v>
          </cell>
          <cell r="L55">
            <v>0.83409999999999995</v>
          </cell>
          <cell r="M55">
            <v>0.77480000000000004</v>
          </cell>
          <cell r="N55">
            <v>0.63340000000000007</v>
          </cell>
          <cell r="O55">
            <v>0.59179999999999999</v>
          </cell>
          <cell r="P55">
            <v>0.36719999999999997</v>
          </cell>
          <cell r="Q55">
            <v>0.71230000000000004</v>
          </cell>
          <cell r="R55">
            <v>0.6069</v>
          </cell>
          <cell r="S55">
            <v>0.54</v>
          </cell>
          <cell r="T55">
            <v>0.82209999999999994</v>
          </cell>
          <cell r="U55">
            <v>0.97150000000000003</v>
          </cell>
          <cell r="V55">
            <v>0.38539999999999996</v>
          </cell>
          <cell r="W55">
            <v>0.57950000000000002</v>
          </cell>
          <cell r="X55" t="str">
            <v>-</v>
          </cell>
          <cell r="Y55">
            <v>0.58960000000000001</v>
          </cell>
          <cell r="Z55">
            <v>0.66910000000000003</v>
          </cell>
          <cell r="AA55" t="str">
            <v>-</v>
          </cell>
          <cell r="AF55">
            <v>19.329126649349433</v>
          </cell>
          <cell r="AG55">
            <v>11989406.403713999</v>
          </cell>
          <cell r="AH55">
            <v>10721519.584042</v>
          </cell>
          <cell r="AI55">
            <v>25635722.578582</v>
          </cell>
        </row>
        <row r="56">
          <cell r="A56">
            <v>44682</v>
          </cell>
          <cell r="B56">
            <v>0.2029</v>
          </cell>
          <cell r="C56">
            <v>0.47759999999999997</v>
          </cell>
          <cell r="D56">
            <v>0.44390000000000002</v>
          </cell>
          <cell r="E56">
            <v>0.1014</v>
          </cell>
          <cell r="F56">
            <v>0.2336</v>
          </cell>
          <cell r="G56">
            <v>0.22149999999999997</v>
          </cell>
          <cell r="H56">
            <v>0.1023</v>
          </cell>
          <cell r="I56">
            <v>0.251</v>
          </cell>
          <cell r="J56">
            <v>0.2384</v>
          </cell>
          <cell r="K56">
            <v>0.84489999999999998</v>
          </cell>
          <cell r="L56">
            <v>0.82430000000000003</v>
          </cell>
          <cell r="M56">
            <v>0.7770999999999999</v>
          </cell>
          <cell r="N56">
            <v>0.55000000000000004</v>
          </cell>
          <cell r="O56">
            <v>0.49310000000000004</v>
          </cell>
          <cell r="P56">
            <v>0.38060000000000005</v>
          </cell>
          <cell r="Q56">
            <v>0.71299999999999997</v>
          </cell>
          <cell r="R56">
            <v>0.60799999999999998</v>
          </cell>
          <cell r="S56">
            <v>0.5373</v>
          </cell>
          <cell r="T56">
            <v>0.81669999999999998</v>
          </cell>
          <cell r="U56">
            <v>0.97170000000000001</v>
          </cell>
          <cell r="V56">
            <v>0.39880000000000004</v>
          </cell>
          <cell r="W56">
            <v>0.57950000000000002</v>
          </cell>
          <cell r="X56" t="str">
            <v>-</v>
          </cell>
          <cell r="Y56">
            <v>0.58150000000000002</v>
          </cell>
          <cell r="Z56">
            <v>0.66430000000000011</v>
          </cell>
          <cell r="AA56" t="str">
            <v>-</v>
          </cell>
          <cell r="AF56">
            <v>20.304768483701991</v>
          </cell>
          <cell r="AG56">
            <v>9450148.3143959995</v>
          </cell>
          <cell r="AH56">
            <v>8936149.9136849996</v>
          </cell>
          <cell r="AI56">
            <v>21810722.322372001</v>
          </cell>
        </row>
        <row r="57">
          <cell r="A57">
            <v>44652</v>
          </cell>
          <cell r="B57">
            <v>0.18909999999999999</v>
          </cell>
          <cell r="C57">
            <v>0.47670000000000001</v>
          </cell>
          <cell r="D57">
            <v>0.45039999999999997</v>
          </cell>
          <cell r="E57">
            <v>9.98E-2</v>
          </cell>
          <cell r="F57">
            <v>0.23420000000000002</v>
          </cell>
          <cell r="G57">
            <v>0.22409999999999999</v>
          </cell>
          <cell r="H57">
            <v>9.7799999999999998E-2</v>
          </cell>
          <cell r="I57">
            <v>0.2495</v>
          </cell>
          <cell r="J57">
            <v>0.24050000000000002</v>
          </cell>
          <cell r="K57">
            <v>0.84120000000000006</v>
          </cell>
          <cell r="L57">
            <v>0.82290000000000008</v>
          </cell>
          <cell r="M57">
            <v>0.77540000000000009</v>
          </cell>
          <cell r="N57">
            <v>0.55000000000000004</v>
          </cell>
          <cell r="O57">
            <v>0.51580000000000004</v>
          </cell>
          <cell r="P57">
            <v>0.38869999999999999</v>
          </cell>
          <cell r="Q57">
            <v>0.68099999999999994</v>
          </cell>
          <cell r="R57">
            <v>0.62770000000000004</v>
          </cell>
          <cell r="S57">
            <v>0.53449999999999998</v>
          </cell>
          <cell r="T57">
            <v>0.81169999999999998</v>
          </cell>
          <cell r="U57">
            <v>0.98010000000000008</v>
          </cell>
          <cell r="V57">
            <v>0.41189999999999999</v>
          </cell>
          <cell r="W57">
            <v>0.58399999999999996</v>
          </cell>
          <cell r="X57" t="str">
            <v>-</v>
          </cell>
          <cell r="Y57">
            <v>0.58789999999999998</v>
          </cell>
          <cell r="Z57">
            <v>0.68269999999999997</v>
          </cell>
          <cell r="AA57" t="str">
            <v>-</v>
          </cell>
          <cell r="AF57">
            <v>19.205190449243037</v>
          </cell>
          <cell r="AG57">
            <v>11017336.173203999</v>
          </cell>
          <cell r="AH57">
            <v>10953258.023967</v>
          </cell>
          <cell r="AI57">
            <v>27238261.858573999</v>
          </cell>
        </row>
        <row r="58">
          <cell r="A58">
            <v>44621</v>
          </cell>
          <cell r="B58">
            <v>0.1971</v>
          </cell>
          <cell r="C58">
            <v>0.47659999999999997</v>
          </cell>
          <cell r="D58">
            <v>0.44679999999999997</v>
          </cell>
          <cell r="E58">
            <v>9.64E-2</v>
          </cell>
          <cell r="F58">
            <v>0.23449999999999999</v>
          </cell>
          <cell r="G58">
            <v>0.21679999999999999</v>
          </cell>
          <cell r="H58">
            <v>9.4299999999999995E-2</v>
          </cell>
          <cell r="I58">
            <v>0.24850000000000003</v>
          </cell>
          <cell r="J58">
            <v>0.2351</v>
          </cell>
          <cell r="K58">
            <v>0.84319999999999995</v>
          </cell>
          <cell r="L58">
            <v>0.84109999999999996</v>
          </cell>
          <cell r="M58">
            <v>0.77540000000000009</v>
          </cell>
          <cell r="N58">
            <v>0.55000000000000004</v>
          </cell>
          <cell r="O58">
            <v>0.51900000000000002</v>
          </cell>
          <cell r="P58">
            <v>0.38130000000000003</v>
          </cell>
          <cell r="Q58">
            <v>0.67569999999999997</v>
          </cell>
          <cell r="R58">
            <v>0.628</v>
          </cell>
          <cell r="S58">
            <v>0.53339999999999999</v>
          </cell>
          <cell r="T58">
            <v>0.8236</v>
          </cell>
          <cell r="U58">
            <v>0.96860000000000002</v>
          </cell>
          <cell r="V58">
            <v>0.40509999999999996</v>
          </cell>
          <cell r="W58">
            <v>0.58379999999999999</v>
          </cell>
          <cell r="X58" t="str">
            <v>-</v>
          </cell>
          <cell r="Y58">
            <v>0.59109999999999996</v>
          </cell>
          <cell r="Z58">
            <v>0.66680000000000006</v>
          </cell>
          <cell r="AA58" t="str">
            <v>-</v>
          </cell>
          <cell r="AF58">
            <v>19.121274899891077</v>
          </cell>
          <cell r="AG58">
            <v>13987235.818366</v>
          </cell>
          <cell r="AH58">
            <v>12418631.778179999</v>
          </cell>
          <cell r="AI58">
            <v>32849136.764803</v>
          </cell>
        </row>
        <row r="59">
          <cell r="A59">
            <v>44593</v>
          </cell>
          <cell r="B59">
            <v>0.1971</v>
          </cell>
          <cell r="C59">
            <v>0.47649999999999998</v>
          </cell>
          <cell r="D59">
            <v>0.44119999999999998</v>
          </cell>
          <cell r="E59">
            <v>0.10300000000000001</v>
          </cell>
          <cell r="F59">
            <v>0.23559999999999998</v>
          </cell>
          <cell r="G59">
            <v>0.21690000000000001</v>
          </cell>
          <cell r="H59">
            <v>0.1045</v>
          </cell>
          <cell r="I59">
            <v>0.2487</v>
          </cell>
          <cell r="J59">
            <v>0.23449999999999999</v>
          </cell>
          <cell r="K59">
            <v>0.84459999999999991</v>
          </cell>
          <cell r="L59">
            <v>0.84299999999999997</v>
          </cell>
          <cell r="M59">
            <v>0.77349999999999997</v>
          </cell>
          <cell r="N59">
            <v>0.55000000000000004</v>
          </cell>
          <cell r="O59">
            <v>0.51580000000000004</v>
          </cell>
          <cell r="P59">
            <v>0.38109999999999999</v>
          </cell>
          <cell r="Q59">
            <v>0.68779999999999997</v>
          </cell>
          <cell r="R59">
            <v>0.62419999999999998</v>
          </cell>
          <cell r="S59">
            <v>0.53549999999999998</v>
          </cell>
          <cell r="T59">
            <v>0.82510000000000006</v>
          </cell>
          <cell r="U59">
            <v>0.98060000000000003</v>
          </cell>
          <cell r="V59">
            <v>0.40649999999999997</v>
          </cell>
          <cell r="W59">
            <v>0.5827</v>
          </cell>
          <cell r="X59" t="str">
            <v>-</v>
          </cell>
          <cell r="Y59">
            <v>0.58860000000000001</v>
          </cell>
          <cell r="Z59">
            <v>0.64500000000000002</v>
          </cell>
          <cell r="AA59" t="str">
            <v>-</v>
          </cell>
          <cell r="AF59">
            <v>18.316589013415989</v>
          </cell>
          <cell r="AG59">
            <v>11580013.146945</v>
          </cell>
          <cell r="AH59">
            <v>9459613.3534459993</v>
          </cell>
          <cell r="AI59">
            <v>24752668.863543998</v>
          </cell>
        </row>
        <row r="60">
          <cell r="A60">
            <v>44562</v>
          </cell>
          <cell r="B60">
            <v>0.1812</v>
          </cell>
          <cell r="C60">
            <v>0.47600000000000003</v>
          </cell>
          <cell r="D60">
            <v>0.45270000000000005</v>
          </cell>
          <cell r="E60">
            <v>0.10279999999999999</v>
          </cell>
          <cell r="F60">
            <v>0.2354</v>
          </cell>
          <cell r="G60">
            <v>0.2225</v>
          </cell>
          <cell r="H60">
            <v>0.1018</v>
          </cell>
          <cell r="I60">
            <v>0.24850000000000003</v>
          </cell>
          <cell r="J60">
            <v>0.23670000000000002</v>
          </cell>
          <cell r="K60">
            <v>0.84540000000000004</v>
          </cell>
          <cell r="L60">
            <v>0.81700000000000006</v>
          </cell>
          <cell r="M60">
            <v>0.77349999999999997</v>
          </cell>
          <cell r="N60">
            <v>0.55000000000000004</v>
          </cell>
          <cell r="O60">
            <v>0.51570000000000005</v>
          </cell>
          <cell r="P60">
            <v>0.3785</v>
          </cell>
          <cell r="Q60">
            <v>0.6826000000000001</v>
          </cell>
          <cell r="R60">
            <v>0.63450000000000006</v>
          </cell>
          <cell r="S60">
            <v>0.53290000000000004</v>
          </cell>
          <cell r="T60">
            <v>0.80900000000000005</v>
          </cell>
          <cell r="U60">
            <v>0.97439999999999993</v>
          </cell>
          <cell r="V60">
            <v>0.40270000000000006</v>
          </cell>
          <cell r="W60">
            <v>0.58140000000000003</v>
          </cell>
          <cell r="X60" t="str">
            <v>-</v>
          </cell>
          <cell r="Y60">
            <v>0.59850000000000003</v>
          </cell>
          <cell r="Z60">
            <v>0.64379999999999993</v>
          </cell>
          <cell r="AA60" t="str">
            <v>-</v>
          </cell>
          <cell r="AF60">
            <v>18.994368185893279</v>
          </cell>
          <cell r="AG60">
            <v>11258625.92223</v>
          </cell>
          <cell r="AH60">
            <v>10128216.805165</v>
          </cell>
          <cell r="AI60">
            <v>25120442.01836</v>
          </cell>
        </row>
        <row r="61">
          <cell r="A61">
            <v>44531</v>
          </cell>
          <cell r="B61">
            <v>0.18579999999999999</v>
          </cell>
          <cell r="C61">
            <v>0.46789999999999998</v>
          </cell>
          <cell r="D61">
            <v>0.44079999999999997</v>
          </cell>
          <cell r="E61">
            <v>0.15410000000000001</v>
          </cell>
          <cell r="F61">
            <v>0.23190000000000002</v>
          </cell>
          <cell r="G61">
            <v>0.20910000000000001</v>
          </cell>
          <cell r="H61">
            <v>0.15640000000000001</v>
          </cell>
          <cell r="I61">
            <v>0.24559999999999998</v>
          </cell>
          <cell r="J61">
            <v>0.2273</v>
          </cell>
          <cell r="K61">
            <v>0.84129999999999994</v>
          </cell>
          <cell r="L61">
            <v>0.82050000000000001</v>
          </cell>
          <cell r="M61">
            <v>0.77200000000000002</v>
          </cell>
          <cell r="N61">
            <v>0.55000000000000004</v>
          </cell>
          <cell r="O61">
            <v>0.49680000000000002</v>
          </cell>
          <cell r="P61">
            <v>0.37880000000000003</v>
          </cell>
          <cell r="Q61">
            <v>0.67879999999999996</v>
          </cell>
          <cell r="R61">
            <v>0.63500000000000001</v>
          </cell>
          <cell r="S61">
            <v>0.53159999999999996</v>
          </cell>
          <cell r="T61">
            <v>0.81799999999999995</v>
          </cell>
          <cell r="U61">
            <v>0.96150000000000002</v>
          </cell>
          <cell r="V61">
            <v>0.40509999999999996</v>
          </cell>
          <cell r="W61">
            <v>0.58420000000000005</v>
          </cell>
          <cell r="X61" t="str">
            <v>-</v>
          </cell>
          <cell r="Y61">
            <v>0.58530000000000004</v>
          </cell>
          <cell r="Z61">
            <v>0.66020000000000001</v>
          </cell>
          <cell r="AA61" t="str">
            <v>-</v>
          </cell>
          <cell r="AF61">
            <v>18.259388601708164</v>
          </cell>
          <cell r="AG61">
            <v>15197045.601159999</v>
          </cell>
          <cell r="AH61">
            <v>13273819.846498</v>
          </cell>
          <cell r="AI61">
            <v>32734108.961548999</v>
          </cell>
        </row>
        <row r="62">
          <cell r="A62">
            <v>44501</v>
          </cell>
          <cell r="B62">
            <v>0.18739999999999998</v>
          </cell>
          <cell r="C62">
            <v>0.46829999999999999</v>
          </cell>
          <cell r="D62">
            <v>0.42770000000000002</v>
          </cell>
          <cell r="E62">
            <v>0.14829999999999999</v>
          </cell>
          <cell r="F62">
            <v>0.2321</v>
          </cell>
          <cell r="G62">
            <v>0.20019999999999999</v>
          </cell>
          <cell r="H62">
            <v>0.14749999999999999</v>
          </cell>
          <cell r="I62">
            <v>0.2462</v>
          </cell>
          <cell r="J62">
            <v>0.21969999999999998</v>
          </cell>
          <cell r="K62">
            <v>0.84260000000000002</v>
          </cell>
          <cell r="L62">
            <v>0.82590000000000008</v>
          </cell>
          <cell r="M62">
            <v>0.77200000000000002</v>
          </cell>
          <cell r="N62">
            <v>0.55000000000000004</v>
          </cell>
          <cell r="O62">
            <v>0.50009999999999999</v>
          </cell>
          <cell r="P62">
            <v>0.37439999999999996</v>
          </cell>
          <cell r="Q62">
            <v>0.68840000000000001</v>
          </cell>
          <cell r="R62">
            <v>0.61039999999999994</v>
          </cell>
          <cell r="S62">
            <v>0.53949999999999998</v>
          </cell>
          <cell r="T62">
            <v>0.82230000000000003</v>
          </cell>
          <cell r="U62">
            <v>0.96129999999999993</v>
          </cell>
          <cell r="V62">
            <v>0.39979999999999999</v>
          </cell>
          <cell r="W62">
            <v>0.5786</v>
          </cell>
          <cell r="X62" t="str">
            <v>-</v>
          </cell>
          <cell r="Y62">
            <v>0.57850000000000001</v>
          </cell>
          <cell r="Z62">
            <v>0.66500000000000004</v>
          </cell>
          <cell r="AA62" t="str">
            <v>-</v>
          </cell>
          <cell r="AF62">
            <v>19.047723153735387</v>
          </cell>
          <cell r="AG62">
            <v>10856000.827160999</v>
          </cell>
          <cell r="AH62">
            <v>8079703.6639909996</v>
          </cell>
          <cell r="AI62">
            <v>24394232.827238001</v>
          </cell>
        </row>
        <row r="63">
          <cell r="A63">
            <v>44470</v>
          </cell>
          <cell r="B63">
            <v>0.1857</v>
          </cell>
          <cell r="C63">
            <v>0.46840000000000004</v>
          </cell>
          <cell r="D63">
            <v>0.42719999999999997</v>
          </cell>
          <cell r="E63">
            <v>0.1522</v>
          </cell>
          <cell r="F63">
            <v>0.23219999999999999</v>
          </cell>
          <cell r="G63">
            <v>0.19839999999999999</v>
          </cell>
          <cell r="H63">
            <v>0.1479</v>
          </cell>
          <cell r="I63">
            <v>0.24609999999999999</v>
          </cell>
          <cell r="J63">
            <v>0.2228</v>
          </cell>
          <cell r="K63">
            <v>0.84389999999999998</v>
          </cell>
          <cell r="L63">
            <v>0.82389999999999997</v>
          </cell>
          <cell r="M63">
            <v>0.77400000000000002</v>
          </cell>
          <cell r="N63">
            <v>0.55000000000000004</v>
          </cell>
          <cell r="O63">
            <v>0.49680000000000002</v>
          </cell>
          <cell r="P63">
            <v>0.3775</v>
          </cell>
          <cell r="Q63">
            <v>0.68330000000000002</v>
          </cell>
          <cell r="R63">
            <v>0.61419999999999997</v>
          </cell>
          <cell r="S63">
            <v>0.53420000000000001</v>
          </cell>
          <cell r="T63">
            <v>0.82120000000000004</v>
          </cell>
          <cell r="U63">
            <v>0.96319999999999995</v>
          </cell>
          <cell r="V63">
            <v>0.40360000000000001</v>
          </cell>
          <cell r="W63">
            <v>0.57689999999999997</v>
          </cell>
          <cell r="X63" t="str">
            <v>-</v>
          </cell>
          <cell r="Y63">
            <v>0.60040000000000004</v>
          </cell>
          <cell r="Z63">
            <v>0.6695000000000001</v>
          </cell>
          <cell r="AA63" t="str">
            <v>-</v>
          </cell>
          <cell r="AF63">
            <v>19.175392479164959</v>
          </cell>
          <cell r="AG63">
            <v>10334462.207829</v>
          </cell>
          <cell r="AH63">
            <v>8801371.2482830007</v>
          </cell>
          <cell r="AI63">
            <v>22851052.278007999</v>
          </cell>
        </row>
        <row r="64">
          <cell r="A64">
            <v>44440</v>
          </cell>
          <cell r="B64">
            <v>0.1961</v>
          </cell>
          <cell r="C64">
            <v>0.46779999999999999</v>
          </cell>
          <cell r="D64">
            <v>0.41880000000000001</v>
          </cell>
          <cell r="E64">
            <v>0.1487</v>
          </cell>
          <cell r="F64">
            <v>0.23149999999999998</v>
          </cell>
          <cell r="G64">
            <v>0.2054</v>
          </cell>
          <cell r="H64">
            <v>0.15039999999999998</v>
          </cell>
          <cell r="I64">
            <v>0.2447</v>
          </cell>
          <cell r="J64">
            <v>0.22219999999999998</v>
          </cell>
          <cell r="K64">
            <v>0.84239999999999993</v>
          </cell>
          <cell r="L64">
            <v>0.8377</v>
          </cell>
          <cell r="M64">
            <v>0.78150000000000008</v>
          </cell>
          <cell r="N64">
            <v>0.55000000000000004</v>
          </cell>
          <cell r="O64">
            <v>0.49680000000000002</v>
          </cell>
          <cell r="P64">
            <v>0.37880000000000003</v>
          </cell>
          <cell r="Q64">
            <v>0.68169999999999997</v>
          </cell>
          <cell r="R64">
            <v>0.61549999999999994</v>
          </cell>
          <cell r="S64">
            <v>0.53679999999999994</v>
          </cell>
          <cell r="T64">
            <v>0.83239999999999992</v>
          </cell>
          <cell r="U64">
            <v>0.96319999999999995</v>
          </cell>
          <cell r="V64">
            <v>0.4042</v>
          </cell>
          <cell r="W64">
            <v>0.57909999999999995</v>
          </cell>
          <cell r="X64" t="str">
            <v>-</v>
          </cell>
          <cell r="Y64">
            <v>0.60189999999999999</v>
          </cell>
          <cell r="Z64">
            <v>0.67420000000000002</v>
          </cell>
          <cell r="AA64" t="str">
            <v>-</v>
          </cell>
          <cell r="AF64">
            <v>19.457103879055353</v>
          </cell>
          <cell r="AG64">
            <v>11867965.940429</v>
          </cell>
          <cell r="AH64">
            <v>9790591.3855910003</v>
          </cell>
          <cell r="AI64">
            <v>26814174.607181001</v>
          </cell>
        </row>
        <row r="65">
          <cell r="A65">
            <v>44409</v>
          </cell>
          <cell r="B65">
            <v>0.2059</v>
          </cell>
          <cell r="C65">
            <v>0.46750000000000003</v>
          </cell>
          <cell r="D65">
            <v>0.42259999999999998</v>
          </cell>
          <cell r="E65">
            <v>0.14630000000000001</v>
          </cell>
          <cell r="F65">
            <v>0.2311</v>
          </cell>
          <cell r="G65">
            <v>0.20250000000000001</v>
          </cell>
          <cell r="H65">
            <v>0.14710000000000001</v>
          </cell>
          <cell r="I65">
            <v>0.2427</v>
          </cell>
          <cell r="J65">
            <v>0.2205</v>
          </cell>
          <cell r="K65">
            <v>0.8418000000000001</v>
          </cell>
          <cell r="L65">
            <v>0.84150000000000003</v>
          </cell>
          <cell r="M65">
            <v>0.78359999999999996</v>
          </cell>
          <cell r="N65">
            <v>0.55000000000000004</v>
          </cell>
          <cell r="O65">
            <v>0.51680000000000004</v>
          </cell>
          <cell r="P65">
            <v>0.37790000000000001</v>
          </cell>
          <cell r="Q65">
            <v>0.68610000000000004</v>
          </cell>
          <cell r="R65">
            <v>0.63029999999999997</v>
          </cell>
          <cell r="S65">
            <v>0.53539999999999999</v>
          </cell>
          <cell r="T65">
            <v>0.83540000000000003</v>
          </cell>
          <cell r="U65">
            <v>0.96279999999999999</v>
          </cell>
          <cell r="V65">
            <v>0.40990000000000004</v>
          </cell>
          <cell r="W65">
            <v>0.58009999999999995</v>
          </cell>
          <cell r="X65" t="str">
            <v>-</v>
          </cell>
          <cell r="Y65">
            <v>0.61250000000000004</v>
          </cell>
          <cell r="Z65">
            <v>0.68640000000000001</v>
          </cell>
          <cell r="AA65" t="str">
            <v>-</v>
          </cell>
          <cell r="AF65">
            <v>18.501701276147411</v>
          </cell>
          <cell r="AG65">
            <v>9553030.9588530008</v>
          </cell>
          <cell r="AH65">
            <v>7740756.9727990003</v>
          </cell>
          <cell r="AI65">
            <v>20828809.928807002</v>
          </cell>
        </row>
        <row r="66">
          <cell r="A66">
            <v>44378</v>
          </cell>
          <cell r="B66">
            <v>0.20250000000000001</v>
          </cell>
          <cell r="C66">
            <v>0.46750000000000003</v>
          </cell>
          <cell r="D66">
            <v>0.4199</v>
          </cell>
          <cell r="E66">
            <v>0.15010000000000001</v>
          </cell>
          <cell r="F66">
            <v>0.23139999999999999</v>
          </cell>
          <cell r="G66">
            <v>0.20039999999999999</v>
          </cell>
          <cell r="H66">
            <v>0.1492</v>
          </cell>
          <cell r="I66">
            <v>0.24179999999999999</v>
          </cell>
          <cell r="J66">
            <v>0.21690000000000001</v>
          </cell>
          <cell r="K66">
            <v>0.8397</v>
          </cell>
          <cell r="L66">
            <v>0.83379999999999999</v>
          </cell>
          <cell r="M66">
            <v>0.78359999999999996</v>
          </cell>
          <cell r="N66">
            <v>0.63939999999999997</v>
          </cell>
          <cell r="O66">
            <v>0.51100000000000001</v>
          </cell>
          <cell r="P66">
            <v>0.37880000000000003</v>
          </cell>
          <cell r="Q66">
            <v>0.68859999999999999</v>
          </cell>
          <cell r="R66">
            <v>0.63490000000000002</v>
          </cell>
          <cell r="S66">
            <v>0.5454</v>
          </cell>
          <cell r="T66">
            <v>0.82920000000000005</v>
          </cell>
          <cell r="U66">
            <v>0.99140000000000006</v>
          </cell>
          <cell r="V66">
            <v>0.40820000000000001</v>
          </cell>
          <cell r="W66">
            <v>0.59329999999999994</v>
          </cell>
          <cell r="X66" t="str">
            <v>-</v>
          </cell>
          <cell r="Y66">
            <v>0.58860000000000001</v>
          </cell>
          <cell r="Z66">
            <v>0.70140000000000002</v>
          </cell>
          <cell r="AA66" t="str">
            <v>-</v>
          </cell>
          <cell r="AF66">
            <v>18.988621900504704</v>
          </cell>
          <cell r="AG66">
            <v>9244300.7433279995</v>
          </cell>
          <cell r="AH66">
            <v>7615541.8129989998</v>
          </cell>
          <cell r="AI66">
            <v>19910238.359942999</v>
          </cell>
        </row>
        <row r="67">
          <cell r="A67">
            <v>44348</v>
          </cell>
          <cell r="B67">
            <v>0.20370000000000002</v>
          </cell>
          <cell r="C67">
            <v>0.4672</v>
          </cell>
          <cell r="D67">
            <v>0.42859999999999998</v>
          </cell>
          <cell r="E67">
            <v>0.1565</v>
          </cell>
          <cell r="F67">
            <v>0.23190000000000002</v>
          </cell>
          <cell r="G67">
            <v>0.21190000000000001</v>
          </cell>
          <cell r="H67">
            <v>0.14369999999999999</v>
          </cell>
          <cell r="I67">
            <v>0.2419</v>
          </cell>
          <cell r="J67">
            <v>0.21340000000000001</v>
          </cell>
          <cell r="K67">
            <v>0.83790000000000009</v>
          </cell>
          <cell r="L67">
            <v>0.82779999999999998</v>
          </cell>
          <cell r="M67">
            <v>0.78359999999999996</v>
          </cell>
          <cell r="N67">
            <v>0.55000000000000004</v>
          </cell>
          <cell r="O67">
            <v>0.54789999999999994</v>
          </cell>
          <cell r="P67">
            <v>0.37880000000000003</v>
          </cell>
          <cell r="Q67">
            <v>0.7036</v>
          </cell>
          <cell r="R67">
            <v>0.68030000000000002</v>
          </cell>
          <cell r="S67">
            <v>0.55230000000000001</v>
          </cell>
          <cell r="T67">
            <v>0.82409999999999994</v>
          </cell>
          <cell r="U67">
            <v>0.95779999999999998</v>
          </cell>
          <cell r="V67">
            <v>0.41639999999999999</v>
          </cell>
          <cell r="W67">
            <v>0.62039999999999995</v>
          </cell>
          <cell r="X67" t="str">
            <v>-</v>
          </cell>
          <cell r="Y67">
            <v>0.59450000000000003</v>
          </cell>
          <cell r="Z67">
            <v>0.6987000000000001</v>
          </cell>
          <cell r="AA67" t="str">
            <v>-</v>
          </cell>
          <cell r="AF67">
            <v>18.280025500118487</v>
          </cell>
          <cell r="AG67">
            <v>0</v>
          </cell>
          <cell r="AH67">
            <v>0</v>
          </cell>
          <cell r="AI67">
            <v>0</v>
          </cell>
        </row>
        <row r="68">
          <cell r="A68">
            <v>44317</v>
          </cell>
          <cell r="B68">
            <v>0.191</v>
          </cell>
          <cell r="C68">
            <v>0.4672</v>
          </cell>
          <cell r="D68">
            <v>0.43409999999999999</v>
          </cell>
          <cell r="E68">
            <v>0.15740000000000001</v>
          </cell>
          <cell r="F68">
            <v>0.23139999999999999</v>
          </cell>
          <cell r="G68">
            <v>0.21260000000000001</v>
          </cell>
          <cell r="H68">
            <v>0.15740000000000001</v>
          </cell>
          <cell r="I68">
            <v>0.2422</v>
          </cell>
          <cell r="J68">
            <v>0.22469999999999998</v>
          </cell>
          <cell r="K68">
            <v>0.83790000000000009</v>
          </cell>
          <cell r="L68">
            <v>0.82379999999999998</v>
          </cell>
          <cell r="M68">
            <v>0.78359999999999996</v>
          </cell>
          <cell r="N68">
            <v>0.55000000000000004</v>
          </cell>
          <cell r="O68">
            <v>0.49340000000000006</v>
          </cell>
          <cell r="P68">
            <v>0.37770000000000004</v>
          </cell>
          <cell r="Q68">
            <v>0.70489999999999997</v>
          </cell>
          <cell r="R68">
            <v>0.64349999999999996</v>
          </cell>
          <cell r="S68">
            <v>0.53959999999999997</v>
          </cell>
          <cell r="T68">
            <v>0.82109999999999994</v>
          </cell>
          <cell r="U68">
            <v>0.95609999999999995</v>
          </cell>
          <cell r="V68">
            <v>0.4047</v>
          </cell>
          <cell r="W68">
            <v>0.59660000000000002</v>
          </cell>
          <cell r="X68" t="str">
            <v>-</v>
          </cell>
          <cell r="Y68">
            <v>0.59020000000000006</v>
          </cell>
          <cell r="Z68">
            <v>0.71120000000000005</v>
          </cell>
          <cell r="AA68" t="str">
            <v>-</v>
          </cell>
          <cell r="AF68">
            <v>19.842501673155208</v>
          </cell>
          <cell r="AG68">
            <v>0</v>
          </cell>
          <cell r="AH68">
            <v>0</v>
          </cell>
          <cell r="AI68">
            <v>0</v>
          </cell>
        </row>
        <row r="69">
          <cell r="A69">
            <v>44287</v>
          </cell>
          <cell r="B69">
            <v>0.19760000000000003</v>
          </cell>
          <cell r="C69">
            <v>0.46740000000000004</v>
          </cell>
          <cell r="D69">
            <v>0.43829999999999997</v>
          </cell>
          <cell r="E69">
            <v>0.159</v>
          </cell>
          <cell r="F69">
            <v>0.23149999999999998</v>
          </cell>
          <cell r="G69">
            <v>0.21129999999999999</v>
          </cell>
          <cell r="H69">
            <v>0.16339999999999999</v>
          </cell>
          <cell r="I69">
            <v>0.2429</v>
          </cell>
          <cell r="J69">
            <v>0.23070000000000002</v>
          </cell>
          <cell r="K69">
            <v>0.84299999999999997</v>
          </cell>
          <cell r="L69">
            <v>0.8236</v>
          </cell>
          <cell r="M69">
            <v>0.7802</v>
          </cell>
          <cell r="N69">
            <v>0.55000000000000004</v>
          </cell>
          <cell r="O69">
            <v>0.49840000000000001</v>
          </cell>
          <cell r="P69">
            <v>0.37909999999999999</v>
          </cell>
          <cell r="Q69">
            <v>0.67510000000000003</v>
          </cell>
          <cell r="R69">
            <v>0.63790000000000002</v>
          </cell>
          <cell r="S69">
            <v>0.53749999999999998</v>
          </cell>
          <cell r="T69">
            <v>0.82340000000000002</v>
          </cell>
          <cell r="U69">
            <v>0.95219999999999994</v>
          </cell>
          <cell r="V69">
            <v>0.40639999999999998</v>
          </cell>
          <cell r="W69">
            <v>0.59850000000000003</v>
          </cell>
          <cell r="X69" t="str">
            <v>-</v>
          </cell>
          <cell r="Y69">
            <v>0.60270000000000001</v>
          </cell>
          <cell r="Z69">
            <v>0.71519999999999995</v>
          </cell>
          <cell r="AA69" t="str">
            <v>-</v>
          </cell>
          <cell r="AF69">
            <v>18.903514351143684</v>
          </cell>
        </row>
        <row r="70">
          <cell r="A70">
            <v>44256</v>
          </cell>
          <cell r="B70">
            <v>0.19409999999999999</v>
          </cell>
          <cell r="C70">
            <v>0.46750000000000003</v>
          </cell>
          <cell r="D70">
            <v>0.43290000000000001</v>
          </cell>
          <cell r="E70">
            <v>0.1588</v>
          </cell>
          <cell r="F70">
            <v>0.23170000000000002</v>
          </cell>
          <cell r="G70">
            <v>0.21030000000000001</v>
          </cell>
          <cell r="H70">
            <v>0.14730000000000001</v>
          </cell>
          <cell r="I70">
            <v>0.24239999999999998</v>
          </cell>
          <cell r="J70">
            <v>0.22649999999999998</v>
          </cell>
          <cell r="K70">
            <v>0.83889999999999998</v>
          </cell>
          <cell r="L70">
            <v>0.83250000000000002</v>
          </cell>
          <cell r="M70">
            <v>0.78359999999999996</v>
          </cell>
          <cell r="N70" t="str">
            <v>-</v>
          </cell>
          <cell r="O70">
            <v>0.49979999999999997</v>
          </cell>
          <cell r="P70">
            <v>0.37890000000000001</v>
          </cell>
          <cell r="Q70">
            <v>0.67620000000000002</v>
          </cell>
          <cell r="R70">
            <v>0.63670000000000004</v>
          </cell>
          <cell r="S70">
            <v>0.54859999999999998</v>
          </cell>
          <cell r="T70">
            <v>0.82810000000000006</v>
          </cell>
          <cell r="U70">
            <v>1.044</v>
          </cell>
          <cell r="V70">
            <v>0.40619999999999995</v>
          </cell>
          <cell r="W70">
            <v>0.59709999999999996</v>
          </cell>
          <cell r="X70" t="str">
            <v>-</v>
          </cell>
          <cell r="Y70">
            <v>0.62270000000000003</v>
          </cell>
          <cell r="Z70">
            <v>0.72160000000000002</v>
          </cell>
          <cell r="AA70" t="str">
            <v>-</v>
          </cell>
          <cell r="AF70">
            <v>18.68037995553777</v>
          </cell>
        </row>
        <row r="71">
          <cell r="A71">
            <v>44228</v>
          </cell>
          <cell r="B71">
            <v>0.19350000000000001</v>
          </cell>
          <cell r="C71">
            <v>0.46700000000000003</v>
          </cell>
          <cell r="D71">
            <v>0.43390000000000001</v>
          </cell>
          <cell r="E71">
            <v>0.15629999999999999</v>
          </cell>
          <cell r="F71">
            <v>0.23180000000000001</v>
          </cell>
          <cell r="G71">
            <v>0.2094</v>
          </cell>
          <cell r="H71">
            <v>0.15</v>
          </cell>
          <cell r="I71">
            <v>0.24299999999999999</v>
          </cell>
          <cell r="J71">
            <v>0.22550000000000001</v>
          </cell>
          <cell r="K71">
            <v>0.84129999999999994</v>
          </cell>
          <cell r="L71">
            <v>0.82879999999999998</v>
          </cell>
          <cell r="M71">
            <v>0.78579999999999994</v>
          </cell>
          <cell r="N71" t="str">
            <v>-</v>
          </cell>
          <cell r="O71">
            <v>0.49979999999999997</v>
          </cell>
          <cell r="P71">
            <v>0.37890000000000001</v>
          </cell>
          <cell r="Q71">
            <v>0.69159999999999999</v>
          </cell>
          <cell r="R71">
            <v>0.624</v>
          </cell>
          <cell r="S71">
            <v>0.54649999999999999</v>
          </cell>
          <cell r="T71">
            <v>0.82569999999999988</v>
          </cell>
          <cell r="U71">
            <v>0.95950000000000002</v>
          </cell>
          <cell r="V71">
            <v>0.40619999999999995</v>
          </cell>
          <cell r="W71">
            <v>0.5917</v>
          </cell>
          <cell r="X71" t="str">
            <v>-</v>
          </cell>
          <cell r="Y71">
            <v>0.59750000000000003</v>
          </cell>
          <cell r="Z71">
            <v>0.72170000000000001</v>
          </cell>
          <cell r="AA71" t="str">
            <v>-</v>
          </cell>
          <cell r="AF71">
            <v>18.292586441406623</v>
          </cell>
        </row>
        <row r="72">
          <cell r="A72">
            <v>44197</v>
          </cell>
          <cell r="B72">
            <v>0.17879999999999999</v>
          </cell>
          <cell r="C72">
            <v>0.46679999999999999</v>
          </cell>
          <cell r="D72">
            <v>0.44549999999999995</v>
          </cell>
          <cell r="E72">
            <v>0.1603</v>
          </cell>
          <cell r="F72">
            <v>0.23139999999999999</v>
          </cell>
          <cell r="G72">
            <v>0.21280000000000002</v>
          </cell>
          <cell r="H72">
            <v>0.16</v>
          </cell>
          <cell r="I72">
            <v>0.24309999999999998</v>
          </cell>
          <cell r="J72">
            <v>0.2288</v>
          </cell>
          <cell r="K72">
            <v>0.84439999999999993</v>
          </cell>
          <cell r="L72">
            <v>0.8327</v>
          </cell>
          <cell r="M72">
            <v>0.78359999999999996</v>
          </cell>
          <cell r="N72">
            <v>0.63749999999999996</v>
          </cell>
          <cell r="O72">
            <v>0.49979999999999997</v>
          </cell>
          <cell r="P72">
            <v>0.38030000000000003</v>
          </cell>
          <cell r="Q72">
            <v>0.67599999999999993</v>
          </cell>
          <cell r="R72">
            <v>0.61860000000000004</v>
          </cell>
          <cell r="S72">
            <v>0.54880000000000007</v>
          </cell>
          <cell r="T72">
            <v>0.82869999999999999</v>
          </cell>
          <cell r="U72">
            <v>0.9597</v>
          </cell>
          <cell r="V72">
            <v>0.40689999999999998</v>
          </cell>
          <cell r="W72">
            <v>0.5897</v>
          </cell>
          <cell r="X72" t="str">
            <v>-</v>
          </cell>
          <cell r="Y72">
            <v>0.58989999999999998</v>
          </cell>
          <cell r="Z72">
            <v>0.71050000000000002</v>
          </cell>
          <cell r="AA72" t="str">
            <v>-</v>
          </cell>
          <cell r="AF72">
            <v>18.237670797475779</v>
          </cell>
        </row>
        <row r="73">
          <cell r="A73">
            <v>44166</v>
          </cell>
          <cell r="B73">
            <v>0.1827</v>
          </cell>
          <cell r="C73">
            <v>0.47020000000000001</v>
          </cell>
          <cell r="D73">
            <v>0.44259999999999999</v>
          </cell>
          <cell r="E73">
            <v>0.15460000000000002</v>
          </cell>
          <cell r="F73">
            <v>0.23629999999999998</v>
          </cell>
          <cell r="G73">
            <v>0.2162</v>
          </cell>
          <cell r="H73">
            <v>0.152</v>
          </cell>
          <cell r="I73">
            <v>0.2465</v>
          </cell>
          <cell r="J73">
            <v>0.2296</v>
          </cell>
          <cell r="K73">
            <v>0.84160000000000001</v>
          </cell>
          <cell r="L73">
            <v>0.8337</v>
          </cell>
          <cell r="M73">
            <v>0.78359999999999996</v>
          </cell>
          <cell r="N73">
            <v>0.63749999999999996</v>
          </cell>
          <cell r="O73">
            <v>0.49130000000000001</v>
          </cell>
          <cell r="P73">
            <v>0.38049999999999995</v>
          </cell>
          <cell r="Q73">
            <v>0.6762999999999999</v>
          </cell>
          <cell r="R73">
            <v>0.6089</v>
          </cell>
          <cell r="S73">
            <v>0.53520000000000001</v>
          </cell>
          <cell r="T73">
            <v>0.82920000000000005</v>
          </cell>
          <cell r="U73">
            <v>0.95889999999999997</v>
          </cell>
          <cell r="V73">
            <v>0.40990000000000004</v>
          </cell>
          <cell r="W73">
            <v>0.58229999999999993</v>
          </cell>
          <cell r="X73" t="str">
            <v>-</v>
          </cell>
          <cell r="Y73">
            <v>0.59379999999999999</v>
          </cell>
          <cell r="Z73">
            <v>0.68669999999999998</v>
          </cell>
          <cell r="AA73" t="str">
            <v>-</v>
          </cell>
          <cell r="AF73">
            <v>17.616929424970731</v>
          </cell>
        </row>
        <row r="74">
          <cell r="A74">
            <v>44136</v>
          </cell>
          <cell r="B74">
            <v>0.18920000000000001</v>
          </cell>
          <cell r="C74">
            <v>0.4703</v>
          </cell>
          <cell r="D74">
            <v>0.4355</v>
          </cell>
          <cell r="E74">
            <v>0.14699999999999999</v>
          </cell>
          <cell r="F74">
            <v>0.2361</v>
          </cell>
          <cell r="G74">
            <v>0.20730000000000001</v>
          </cell>
          <cell r="H74">
            <v>0.1467</v>
          </cell>
          <cell r="I74">
            <v>0.24729999999999999</v>
          </cell>
          <cell r="J74">
            <v>0.2248</v>
          </cell>
          <cell r="K74">
            <v>0.84060000000000001</v>
          </cell>
          <cell r="L74">
            <v>0.83739999999999992</v>
          </cell>
          <cell r="M74">
            <v>0.78439999999999999</v>
          </cell>
          <cell r="N74">
            <v>0.63749999999999996</v>
          </cell>
          <cell r="O74">
            <v>0.48969999999999997</v>
          </cell>
          <cell r="P74">
            <v>0.38170000000000004</v>
          </cell>
          <cell r="Q74">
            <v>0.68230000000000002</v>
          </cell>
          <cell r="R74">
            <v>0.60670000000000002</v>
          </cell>
          <cell r="S74">
            <v>0.53620000000000001</v>
          </cell>
          <cell r="T74">
            <v>0.83209999999999995</v>
          </cell>
          <cell r="U74">
            <v>0.96</v>
          </cell>
          <cell r="V74">
            <v>0.40899999999999997</v>
          </cell>
          <cell r="W74">
            <v>0.58200000000000007</v>
          </cell>
          <cell r="X74" t="str">
            <v>-</v>
          </cell>
          <cell r="Y74">
            <v>0.59299999999999997</v>
          </cell>
          <cell r="Z74">
            <v>0.70750000000000002</v>
          </cell>
          <cell r="AA74" t="str">
            <v>-</v>
          </cell>
          <cell r="AF74">
            <v>18.492148185520001</v>
          </cell>
        </row>
        <row r="75">
          <cell r="A75">
            <v>44105</v>
          </cell>
          <cell r="B75">
            <v>0.18809999999999999</v>
          </cell>
          <cell r="C75">
            <v>0.47049999999999997</v>
          </cell>
          <cell r="D75">
            <v>0.43420000000000003</v>
          </cell>
          <cell r="E75">
            <v>0.1497</v>
          </cell>
          <cell r="F75">
            <v>0.23579999999999998</v>
          </cell>
          <cell r="G75">
            <v>0.20559999999999998</v>
          </cell>
          <cell r="H75">
            <v>0.1479</v>
          </cell>
          <cell r="I75">
            <v>0.24690000000000001</v>
          </cell>
          <cell r="J75">
            <v>0.2263</v>
          </cell>
          <cell r="K75">
            <v>0.8377</v>
          </cell>
          <cell r="L75">
            <v>0.83700000000000008</v>
          </cell>
          <cell r="M75">
            <v>0.78599999999999992</v>
          </cell>
          <cell r="N75">
            <v>0.62340000000000007</v>
          </cell>
          <cell r="O75">
            <v>0.48880000000000001</v>
          </cell>
          <cell r="P75">
            <v>0.38140000000000002</v>
          </cell>
          <cell r="Q75">
            <v>0.67189999999999994</v>
          </cell>
          <cell r="R75">
            <v>0.62380000000000002</v>
          </cell>
          <cell r="S75">
            <v>0.54049999999999998</v>
          </cell>
          <cell r="T75">
            <v>0.83040000000000003</v>
          </cell>
          <cell r="U75">
            <v>0.9597</v>
          </cell>
          <cell r="V75">
            <v>0.40869999999999995</v>
          </cell>
          <cell r="W75">
            <v>0.59200000000000008</v>
          </cell>
          <cell r="X75" t="str">
            <v>-</v>
          </cell>
          <cell r="Y75">
            <v>0.60939999999999994</v>
          </cell>
          <cell r="Z75">
            <v>0.72719999999999996</v>
          </cell>
          <cell r="AA75" t="str">
            <v>-</v>
          </cell>
          <cell r="AF75">
            <v>19.175392479164959</v>
          </cell>
        </row>
        <row r="76">
          <cell r="A76">
            <v>44075</v>
          </cell>
          <cell r="B76">
            <v>0.19489999999999999</v>
          </cell>
          <cell r="C76">
            <v>0.47049999999999997</v>
          </cell>
          <cell r="D76">
            <v>0.42930000000000001</v>
          </cell>
          <cell r="E76">
            <v>0.15179999999999999</v>
          </cell>
          <cell r="F76">
            <v>0.23600000000000002</v>
          </cell>
          <cell r="G76">
            <v>0.21879999999999999</v>
          </cell>
          <cell r="H76">
            <v>0.14849999999999999</v>
          </cell>
          <cell r="I76">
            <v>0.2455</v>
          </cell>
          <cell r="J76">
            <v>0.2243</v>
          </cell>
          <cell r="K76">
            <v>0.84239999999999993</v>
          </cell>
          <cell r="L76">
            <v>0.83560000000000001</v>
          </cell>
          <cell r="M76">
            <v>0.77969999999999995</v>
          </cell>
          <cell r="N76">
            <v>0.62340000000000007</v>
          </cell>
          <cell r="O76">
            <v>0.48670000000000002</v>
          </cell>
          <cell r="P76">
            <v>0.38219999999999998</v>
          </cell>
          <cell r="Q76">
            <v>0.67189999999999994</v>
          </cell>
          <cell r="R76">
            <v>0.61480000000000001</v>
          </cell>
          <cell r="S76">
            <v>0.5323</v>
          </cell>
          <cell r="T76">
            <v>0.82879999999999998</v>
          </cell>
          <cell r="U76">
            <v>0.95989999999999998</v>
          </cell>
          <cell r="V76">
            <v>0.40799999999999997</v>
          </cell>
          <cell r="W76">
            <v>0.58130000000000004</v>
          </cell>
          <cell r="X76" t="str">
            <v>-</v>
          </cell>
          <cell r="Y76">
            <v>0.61970000000000003</v>
          </cell>
          <cell r="Z76">
            <v>0.71129999999999993</v>
          </cell>
          <cell r="AA76" t="str">
            <v>-</v>
          </cell>
          <cell r="AF76">
            <v>19.01887313129069</v>
          </cell>
        </row>
        <row r="77">
          <cell r="A77">
            <v>44044</v>
          </cell>
          <cell r="B77">
            <v>0.19739999999999999</v>
          </cell>
          <cell r="C77">
            <v>0.47049999999999997</v>
          </cell>
          <cell r="D77">
            <v>0.42659999999999998</v>
          </cell>
          <cell r="E77">
            <v>0.1492</v>
          </cell>
          <cell r="F77">
            <v>0.23559999999999998</v>
          </cell>
          <cell r="G77">
            <v>0.20989999999999998</v>
          </cell>
          <cell r="H77">
            <v>0.15329999999999999</v>
          </cell>
          <cell r="I77">
            <v>0.24559999999999998</v>
          </cell>
          <cell r="J77">
            <v>0.2243</v>
          </cell>
          <cell r="K77">
            <v>0.84219999999999995</v>
          </cell>
          <cell r="L77">
            <v>0.82830000000000004</v>
          </cell>
          <cell r="M77">
            <v>0.77969999999999995</v>
          </cell>
          <cell r="N77">
            <v>0.63280000000000003</v>
          </cell>
          <cell r="O77">
            <v>0.48619999999999997</v>
          </cell>
          <cell r="P77">
            <v>0.38009999999999999</v>
          </cell>
          <cell r="Q77">
            <v>0.67189999999999994</v>
          </cell>
          <cell r="R77">
            <v>0.60760000000000003</v>
          </cell>
          <cell r="S77">
            <v>0.54500000000000004</v>
          </cell>
          <cell r="T77">
            <v>0.82319999999999993</v>
          </cell>
          <cell r="U77">
            <v>0.96200000000000008</v>
          </cell>
          <cell r="V77">
            <v>0.41100000000000003</v>
          </cell>
          <cell r="W77">
            <v>0.58619999999999994</v>
          </cell>
          <cell r="X77" t="str">
            <v>-</v>
          </cell>
          <cell r="Y77">
            <v>0.62939999999999996</v>
          </cell>
          <cell r="Z77">
            <v>0.68920000000000003</v>
          </cell>
          <cell r="AA77" t="str">
            <v>-</v>
          </cell>
          <cell r="AF77">
            <v>18.501701276147411</v>
          </cell>
        </row>
        <row r="78">
          <cell r="A78">
            <v>44013</v>
          </cell>
          <cell r="B78">
            <v>0.19739999999999999</v>
          </cell>
          <cell r="C78">
            <v>0.47009999999999996</v>
          </cell>
          <cell r="D78">
            <v>0.42450000000000004</v>
          </cell>
          <cell r="E78">
            <v>0.14960000000000001</v>
          </cell>
          <cell r="F78">
            <v>0.23530000000000001</v>
          </cell>
          <cell r="G78">
            <v>0.2087</v>
          </cell>
          <cell r="H78">
            <v>0.1489</v>
          </cell>
          <cell r="I78">
            <v>0.24559999999999998</v>
          </cell>
          <cell r="J78">
            <v>0.22399999999999998</v>
          </cell>
          <cell r="K78">
            <v>0.83950000000000002</v>
          </cell>
          <cell r="L78">
            <v>0.82310000000000005</v>
          </cell>
          <cell r="M78">
            <v>0.77969999999999995</v>
          </cell>
          <cell r="N78">
            <v>0.62340000000000007</v>
          </cell>
          <cell r="O78">
            <v>0.48810000000000003</v>
          </cell>
          <cell r="P78">
            <v>0.38200000000000001</v>
          </cell>
          <cell r="Q78">
            <v>0.6774</v>
          </cell>
          <cell r="R78">
            <v>0.61309999999999998</v>
          </cell>
          <cell r="S78">
            <v>0.54500000000000004</v>
          </cell>
          <cell r="T78">
            <v>0.81859999999999999</v>
          </cell>
          <cell r="U78">
            <v>0.95790000000000008</v>
          </cell>
          <cell r="V78">
            <v>0.40950000000000003</v>
          </cell>
          <cell r="W78">
            <v>0.59150000000000003</v>
          </cell>
          <cell r="X78" t="str">
            <v>-</v>
          </cell>
          <cell r="Y78">
            <v>0.57600000000000007</v>
          </cell>
          <cell r="Z78">
            <v>0.73819999999999997</v>
          </cell>
          <cell r="AA78" t="str">
            <v>-</v>
          </cell>
          <cell r="AF78">
            <v>18.153844130974878</v>
          </cell>
        </row>
        <row r="79">
          <cell r="A79">
            <v>43983</v>
          </cell>
          <cell r="B79">
            <v>0.21079999999999999</v>
          </cell>
          <cell r="C79">
            <v>0.47</v>
          </cell>
          <cell r="D79">
            <v>0.43209999999999998</v>
          </cell>
          <cell r="E79">
            <v>0.1308</v>
          </cell>
          <cell r="F79">
            <v>0.23449999999999999</v>
          </cell>
          <cell r="G79">
            <v>0.2165</v>
          </cell>
          <cell r="H79">
            <v>0.11789999999999999</v>
          </cell>
          <cell r="I79">
            <v>0.2465</v>
          </cell>
          <cell r="J79">
            <v>0.2235</v>
          </cell>
          <cell r="K79">
            <v>0.84040000000000004</v>
          </cell>
          <cell r="L79">
            <v>0.82150000000000001</v>
          </cell>
          <cell r="M79">
            <v>0.78469999999999995</v>
          </cell>
          <cell r="N79">
            <v>0.62340000000000007</v>
          </cell>
          <cell r="O79">
            <v>0.4793</v>
          </cell>
          <cell r="P79">
            <v>0.38119999999999998</v>
          </cell>
          <cell r="Q79">
            <v>0.66590000000000005</v>
          </cell>
          <cell r="R79">
            <v>0.59360000000000002</v>
          </cell>
          <cell r="S79">
            <v>0.53610000000000002</v>
          </cell>
          <cell r="T79">
            <v>0.82019999999999993</v>
          </cell>
          <cell r="U79">
            <v>0.96099999999999997</v>
          </cell>
          <cell r="V79">
            <v>0.40570000000000001</v>
          </cell>
          <cell r="W79">
            <v>0.57569999999999999</v>
          </cell>
          <cell r="X79" t="str">
            <v>-</v>
          </cell>
          <cell r="Y79">
            <v>0.56759999999999999</v>
          </cell>
          <cell r="Z79">
            <v>0.65859999999999996</v>
          </cell>
          <cell r="AA79" t="str">
            <v>-</v>
          </cell>
          <cell r="AF79">
            <v>18.280025500118487</v>
          </cell>
        </row>
        <row r="80">
          <cell r="A80">
            <v>43952</v>
          </cell>
          <cell r="B80">
            <v>0.20309999999999997</v>
          </cell>
          <cell r="C80">
            <v>0.46990000000000004</v>
          </cell>
          <cell r="D80">
            <v>0.44189999999999996</v>
          </cell>
          <cell r="E80">
            <v>0.156</v>
          </cell>
          <cell r="F80">
            <v>0.23550000000000001</v>
          </cell>
          <cell r="G80">
            <v>0.21899999999999997</v>
          </cell>
          <cell r="H80">
            <v>0.15560000000000002</v>
          </cell>
          <cell r="I80">
            <v>0.24710000000000001</v>
          </cell>
          <cell r="J80">
            <v>0.22920000000000001</v>
          </cell>
          <cell r="K80">
            <v>0.84750000000000003</v>
          </cell>
          <cell r="L80">
            <v>0.83090000000000008</v>
          </cell>
          <cell r="M80">
            <v>0.77969999999999995</v>
          </cell>
          <cell r="N80">
            <v>0.62340000000000007</v>
          </cell>
          <cell r="O80">
            <v>0.48570000000000002</v>
          </cell>
          <cell r="P80">
            <v>0.38069999999999998</v>
          </cell>
          <cell r="Q80">
            <v>0.67220000000000002</v>
          </cell>
          <cell r="R80">
            <v>0.60709999999999997</v>
          </cell>
          <cell r="S80">
            <v>0.54400000000000004</v>
          </cell>
          <cell r="T80">
            <v>0.82680000000000009</v>
          </cell>
          <cell r="U80">
            <v>0.96189999999999998</v>
          </cell>
          <cell r="V80">
            <v>0.40799999999999997</v>
          </cell>
          <cell r="W80">
            <v>0.58609999999999995</v>
          </cell>
          <cell r="X80" t="str">
            <v>-</v>
          </cell>
          <cell r="Y80">
            <v>0.59179999999999999</v>
          </cell>
          <cell r="Z80">
            <v>0.74</v>
          </cell>
          <cell r="AA80" t="str">
            <v>-</v>
          </cell>
          <cell r="AF80">
            <v>18.689795042049688</v>
          </cell>
        </row>
        <row r="81">
          <cell r="A81">
            <v>43922</v>
          </cell>
          <cell r="B81">
            <v>0.19</v>
          </cell>
          <cell r="C81">
            <v>0.47009999999999996</v>
          </cell>
          <cell r="D81">
            <v>0.44540000000000002</v>
          </cell>
          <cell r="E81">
            <v>0.16010000000000002</v>
          </cell>
          <cell r="F81">
            <v>0.2354</v>
          </cell>
          <cell r="G81">
            <v>0.22070000000000001</v>
          </cell>
          <cell r="H81">
            <v>0.16140000000000002</v>
          </cell>
          <cell r="I81">
            <v>0.24710000000000001</v>
          </cell>
          <cell r="J81">
            <v>0.2351</v>
          </cell>
          <cell r="K81">
            <v>0.8417</v>
          </cell>
          <cell r="L81">
            <v>0.84349999999999992</v>
          </cell>
          <cell r="M81">
            <v>0.78469999999999995</v>
          </cell>
          <cell r="N81">
            <v>0.63270000000000004</v>
          </cell>
          <cell r="O81">
            <v>0.47979999999999995</v>
          </cell>
          <cell r="P81">
            <v>0.38189999999999996</v>
          </cell>
          <cell r="Q81">
            <v>0.66810000000000003</v>
          </cell>
          <cell r="R81">
            <v>0.61159999999999992</v>
          </cell>
          <cell r="S81">
            <v>0.54689999999999994</v>
          </cell>
          <cell r="T81">
            <v>0.83530000000000004</v>
          </cell>
          <cell r="U81">
            <v>0.96959999999999991</v>
          </cell>
          <cell r="V81">
            <v>0.40549999999999997</v>
          </cell>
          <cell r="W81">
            <v>0.5927</v>
          </cell>
          <cell r="X81" t="str">
            <v>-</v>
          </cell>
          <cell r="Y81">
            <v>0.60389999999999999</v>
          </cell>
          <cell r="Z81">
            <v>0.73810000000000009</v>
          </cell>
          <cell r="AA81" t="str">
            <v>-</v>
          </cell>
          <cell r="AF81">
            <v>18.903514351143684</v>
          </cell>
        </row>
        <row r="82">
          <cell r="A82">
            <v>43891</v>
          </cell>
          <cell r="B82">
            <v>0.1953</v>
          </cell>
          <cell r="C82">
            <v>0.47049999999999997</v>
          </cell>
          <cell r="D82">
            <v>0.44049999999999995</v>
          </cell>
          <cell r="E82">
            <v>0.1595</v>
          </cell>
          <cell r="F82">
            <v>0.23569999999999999</v>
          </cell>
          <cell r="G82">
            <v>0.21760000000000002</v>
          </cell>
          <cell r="H82">
            <v>0.14319999999999999</v>
          </cell>
          <cell r="I82">
            <v>0.24719999999999998</v>
          </cell>
          <cell r="J82">
            <v>0.23120000000000002</v>
          </cell>
          <cell r="K82">
            <v>0.84099999999999997</v>
          </cell>
          <cell r="L82">
            <v>0.83930000000000005</v>
          </cell>
          <cell r="M82">
            <v>0.77969999999999995</v>
          </cell>
          <cell r="N82">
            <v>0.63270000000000004</v>
          </cell>
          <cell r="O82">
            <v>0.4874</v>
          </cell>
          <cell r="P82">
            <v>0.38240000000000002</v>
          </cell>
          <cell r="Q82">
            <v>0.66989999999999994</v>
          </cell>
          <cell r="R82">
            <v>0.61250000000000004</v>
          </cell>
          <cell r="S82">
            <v>0.5474</v>
          </cell>
          <cell r="T82">
            <v>0.83079999999999998</v>
          </cell>
          <cell r="U82">
            <v>0.96260000000000001</v>
          </cell>
          <cell r="V82">
            <v>0.40560000000000002</v>
          </cell>
          <cell r="W82">
            <v>0.58860000000000001</v>
          </cell>
          <cell r="X82" t="str">
            <v>-</v>
          </cell>
          <cell r="Y82">
            <v>0.61380000000000001</v>
          </cell>
          <cell r="Z82">
            <v>0.71779999999999999</v>
          </cell>
          <cell r="AA82" t="str">
            <v>-</v>
          </cell>
          <cell r="AF82">
            <v>18.49139315978854</v>
          </cell>
        </row>
        <row r="83">
          <cell r="A83">
            <v>43862</v>
          </cell>
          <cell r="B83">
            <v>0.19969999999999999</v>
          </cell>
          <cell r="C83">
            <v>0.47020000000000001</v>
          </cell>
          <cell r="D83">
            <v>0.43990000000000001</v>
          </cell>
          <cell r="E83">
            <v>0.1545</v>
          </cell>
          <cell r="F83">
            <v>0.23579999999999998</v>
          </cell>
          <cell r="G83">
            <v>0.21299999999999999</v>
          </cell>
          <cell r="H83">
            <v>0.14099999999999999</v>
          </cell>
          <cell r="I83">
            <v>0.24710000000000001</v>
          </cell>
          <cell r="J83">
            <v>0.23079999999999998</v>
          </cell>
          <cell r="K83">
            <v>0.84120000000000006</v>
          </cell>
          <cell r="L83">
            <v>0.83920000000000006</v>
          </cell>
          <cell r="M83">
            <v>0.77969999999999995</v>
          </cell>
          <cell r="N83">
            <v>0.62329999999999997</v>
          </cell>
          <cell r="O83">
            <v>0.48580000000000001</v>
          </cell>
          <cell r="P83">
            <v>0.35950000000000004</v>
          </cell>
          <cell r="Q83">
            <v>0.67189999999999994</v>
          </cell>
          <cell r="R83">
            <v>0.61509999999999998</v>
          </cell>
          <cell r="S83">
            <v>0.54620000000000002</v>
          </cell>
          <cell r="T83">
            <v>0.83090000000000008</v>
          </cell>
          <cell r="U83">
            <v>0.96129999999999993</v>
          </cell>
          <cell r="V83">
            <v>0.38829999999999998</v>
          </cell>
          <cell r="W83">
            <v>0.58950000000000002</v>
          </cell>
          <cell r="X83" t="str">
            <v>-</v>
          </cell>
          <cell r="Y83">
            <v>0.59350000000000003</v>
          </cell>
          <cell r="Z83">
            <v>0.72819999999999996</v>
          </cell>
          <cell r="AA83" t="str">
            <v>-</v>
          </cell>
          <cell r="AF83">
            <v>18.292586441406623</v>
          </cell>
        </row>
        <row r="84">
          <cell r="A84">
            <v>43831</v>
          </cell>
          <cell r="B84">
            <v>0.18679999999999999</v>
          </cell>
          <cell r="C84">
            <v>0.47</v>
          </cell>
          <cell r="D84">
            <v>0.44400000000000001</v>
          </cell>
          <cell r="E84">
            <v>0.1573</v>
          </cell>
          <cell r="F84">
            <v>0.2359</v>
          </cell>
          <cell r="G84">
            <v>0.21960000000000002</v>
          </cell>
          <cell r="H84">
            <v>0.15839999999999999</v>
          </cell>
          <cell r="I84">
            <v>0.25</v>
          </cell>
          <cell r="J84">
            <v>0.23800000000000002</v>
          </cell>
          <cell r="K84">
            <v>0.84089999999999998</v>
          </cell>
          <cell r="L84">
            <v>0.83409999999999995</v>
          </cell>
          <cell r="M84">
            <v>0.77969999999999995</v>
          </cell>
          <cell r="N84">
            <v>0.63270000000000004</v>
          </cell>
          <cell r="O84">
            <v>0.48710000000000003</v>
          </cell>
          <cell r="P84">
            <v>0.38119999999999998</v>
          </cell>
          <cell r="Q84">
            <v>0.67220000000000002</v>
          </cell>
          <cell r="R84">
            <v>0.61360000000000003</v>
          </cell>
          <cell r="S84">
            <v>0.55330000000000001</v>
          </cell>
          <cell r="T84">
            <v>0.82680000000000009</v>
          </cell>
          <cell r="U84">
            <v>0.96099999999999997</v>
          </cell>
          <cell r="V84">
            <v>0.40820000000000001</v>
          </cell>
          <cell r="W84">
            <v>0.59299999999999997</v>
          </cell>
          <cell r="X84" t="str">
            <v>-</v>
          </cell>
          <cell r="Y84">
            <v>0.59709999999999996</v>
          </cell>
          <cell r="Z84">
            <v>0.73470000000000002</v>
          </cell>
          <cell r="AA84" t="str">
            <v>-</v>
          </cell>
          <cell r="AF84">
            <v>18.344379983868208</v>
          </cell>
        </row>
        <row r="85">
          <cell r="A85">
            <v>43800</v>
          </cell>
          <cell r="B85">
            <v>0.18390000000000001</v>
          </cell>
          <cell r="C85">
            <v>0.46710000000000002</v>
          </cell>
          <cell r="D85">
            <v>0.43579999999999997</v>
          </cell>
          <cell r="E85">
            <v>0.1522</v>
          </cell>
          <cell r="F85">
            <v>0.2384</v>
          </cell>
          <cell r="G85">
            <v>0.21660000000000001</v>
          </cell>
          <cell r="H85">
            <v>0.14760000000000001</v>
          </cell>
          <cell r="I85">
            <v>0.24789999999999998</v>
          </cell>
          <cell r="J85">
            <v>0.23250000000000001</v>
          </cell>
          <cell r="K85" t="str">
            <v>-</v>
          </cell>
          <cell r="L85" t="str">
            <v>-</v>
          </cell>
          <cell r="M85" t="str">
            <v>-</v>
          </cell>
          <cell r="N85" t="str">
            <v>-</v>
          </cell>
          <cell r="O85" t="str">
            <v>-</v>
          </cell>
          <cell r="P85" t="str">
            <v>-</v>
          </cell>
          <cell r="Q85" t="str">
            <v>-</v>
          </cell>
          <cell r="R85" t="str">
            <v>-</v>
          </cell>
          <cell r="S85" t="str">
            <v>-</v>
          </cell>
          <cell r="T85" t="str">
            <v>-</v>
          </cell>
          <cell r="U85" t="str">
            <v>-</v>
          </cell>
          <cell r="V85" t="str">
            <v>-</v>
          </cell>
          <cell r="W85" t="str">
            <v>-</v>
          </cell>
          <cell r="X85" t="str">
            <v>-</v>
          </cell>
          <cell r="Y85" t="str">
            <v>-</v>
          </cell>
          <cell r="Z85" t="str">
            <v>-</v>
          </cell>
          <cell r="AA85" t="str">
            <v>-</v>
          </cell>
          <cell r="AF85">
            <v>17.616929424970731</v>
          </cell>
        </row>
        <row r="86">
          <cell r="A86">
            <v>43770</v>
          </cell>
          <cell r="B86">
            <v>0.19010000000000002</v>
          </cell>
          <cell r="C86">
            <v>0.46729999999999999</v>
          </cell>
          <cell r="D86">
            <v>0.42899999999999999</v>
          </cell>
          <cell r="E86">
            <v>0.14779999999999999</v>
          </cell>
          <cell r="F86">
            <v>0.23879999999999998</v>
          </cell>
          <cell r="G86">
            <v>0.2104</v>
          </cell>
          <cell r="H86">
            <v>0.13819999999999999</v>
          </cell>
          <cell r="I86">
            <v>0.2482</v>
          </cell>
          <cell r="J86">
            <v>0.22620000000000001</v>
          </cell>
          <cell r="K86" t="str">
            <v>-</v>
          </cell>
          <cell r="L86" t="str">
            <v>-</v>
          </cell>
          <cell r="M86" t="str">
            <v>-</v>
          </cell>
          <cell r="N86" t="str">
            <v>-</v>
          </cell>
          <cell r="O86" t="str">
            <v>-</v>
          </cell>
          <cell r="P86" t="str">
            <v>-</v>
          </cell>
          <cell r="Q86" t="str">
            <v>-</v>
          </cell>
          <cell r="R86" t="str">
            <v>-</v>
          </cell>
          <cell r="S86" t="str">
            <v>-</v>
          </cell>
          <cell r="T86" t="str">
            <v>-</v>
          </cell>
          <cell r="U86" t="str">
            <v>-</v>
          </cell>
          <cell r="V86" t="str">
            <v>-</v>
          </cell>
          <cell r="W86" t="str">
            <v>-</v>
          </cell>
          <cell r="X86" t="str">
            <v>-</v>
          </cell>
          <cell r="Y86" t="str">
            <v>-</v>
          </cell>
          <cell r="Z86" t="str">
            <v>-</v>
          </cell>
          <cell r="AA86" t="str">
            <v>-</v>
          </cell>
          <cell r="AF86">
            <v>17.585461372783207</v>
          </cell>
        </row>
        <row r="87">
          <cell r="A87">
            <v>43739</v>
          </cell>
          <cell r="B87">
            <v>0.19359999999999999</v>
          </cell>
          <cell r="C87">
            <v>0.46729999999999999</v>
          </cell>
          <cell r="D87">
            <v>0.43159999999999998</v>
          </cell>
          <cell r="E87">
            <v>0.15</v>
          </cell>
          <cell r="F87">
            <v>0.2382</v>
          </cell>
          <cell r="G87">
            <v>0.20929999999999999</v>
          </cell>
          <cell r="H87">
            <v>0.14080000000000001</v>
          </cell>
          <cell r="I87">
            <v>0.2482</v>
          </cell>
          <cell r="J87">
            <v>0.2263</v>
          </cell>
          <cell r="K87" t="str">
            <v>-</v>
          </cell>
          <cell r="L87" t="str">
            <v>-</v>
          </cell>
          <cell r="M87" t="str">
            <v>-</v>
          </cell>
          <cell r="N87" t="str">
            <v>-</v>
          </cell>
          <cell r="O87" t="str">
            <v>-</v>
          </cell>
          <cell r="P87" t="str">
            <v>-</v>
          </cell>
          <cell r="Q87" t="str">
            <v>-</v>
          </cell>
          <cell r="R87" t="str">
            <v>-</v>
          </cell>
          <cell r="S87" t="str">
            <v>-</v>
          </cell>
          <cell r="T87" t="str">
            <v>-</v>
          </cell>
          <cell r="U87" t="str">
            <v>-</v>
          </cell>
          <cell r="V87" t="str">
            <v>-</v>
          </cell>
          <cell r="W87" t="str">
            <v>-</v>
          </cell>
          <cell r="X87" t="str">
            <v>-</v>
          </cell>
          <cell r="Y87" t="str">
            <v>-</v>
          </cell>
          <cell r="Z87" t="str">
            <v>-</v>
          </cell>
          <cell r="AA87" t="str">
            <v>-</v>
          </cell>
          <cell r="AF87">
            <v>18.196426794788774</v>
          </cell>
        </row>
        <row r="88">
          <cell r="A88">
            <v>43709</v>
          </cell>
          <cell r="B88">
            <v>0.19579999999999997</v>
          </cell>
          <cell r="C88">
            <v>0.46729999999999999</v>
          </cell>
          <cell r="D88">
            <v>0.43380000000000002</v>
          </cell>
          <cell r="E88">
            <v>0.15079999999999999</v>
          </cell>
          <cell r="F88">
            <v>0.23829999999999998</v>
          </cell>
          <cell r="G88">
            <v>0.2208</v>
          </cell>
          <cell r="H88">
            <v>0.14169999999999999</v>
          </cell>
          <cell r="I88">
            <v>0.24729999999999999</v>
          </cell>
          <cell r="J88">
            <v>0.22820000000000001</v>
          </cell>
          <cell r="K88" t="str">
            <v>-</v>
          </cell>
          <cell r="L88" t="str">
            <v>-</v>
          </cell>
          <cell r="M88" t="str">
            <v>-</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F88">
            <v>18.383737412563388</v>
          </cell>
        </row>
        <row r="89">
          <cell r="A89">
            <v>43678</v>
          </cell>
          <cell r="B89">
            <v>0.20050000000000001</v>
          </cell>
          <cell r="C89">
            <v>0.46740000000000004</v>
          </cell>
          <cell r="D89">
            <v>0.4244</v>
          </cell>
          <cell r="E89">
            <v>0.1459</v>
          </cell>
          <cell r="F89">
            <v>0.2382</v>
          </cell>
          <cell r="G89">
            <v>0.21129999999999999</v>
          </cell>
          <cell r="H89">
            <v>0.14630000000000001</v>
          </cell>
          <cell r="I89">
            <v>0.24719999999999998</v>
          </cell>
          <cell r="J89">
            <v>0.22949999999999998</v>
          </cell>
          <cell r="K89" t="str">
            <v>-</v>
          </cell>
          <cell r="L89" t="str">
            <v>-</v>
          </cell>
          <cell r="M89" t="str">
            <v>-</v>
          </cell>
          <cell r="N89" t="str">
            <v>-</v>
          </cell>
          <cell r="O89" t="str">
            <v>-</v>
          </cell>
          <cell r="P89" t="str">
            <v>-</v>
          </cell>
          <cell r="Q89" t="str">
            <v>-</v>
          </cell>
          <cell r="R89" t="str">
            <v>-</v>
          </cell>
          <cell r="S89" t="str">
            <v>-</v>
          </cell>
          <cell r="T89" t="str">
            <v>-</v>
          </cell>
          <cell r="U89" t="str">
            <v>-</v>
          </cell>
          <cell r="V89" t="str">
            <v>-</v>
          </cell>
          <cell r="W89" t="str">
            <v>-</v>
          </cell>
          <cell r="X89" t="str">
            <v>-</v>
          </cell>
          <cell r="Y89" t="str">
            <v>-</v>
          </cell>
          <cell r="Z89" t="str">
            <v>-</v>
          </cell>
          <cell r="AA89" t="str">
            <v>-</v>
          </cell>
          <cell r="AF89">
            <v>18.140789794162753</v>
          </cell>
        </row>
      </sheetData>
      <sheetData sheetId="7">
        <row r="7">
          <cell r="A7">
            <v>2025</v>
          </cell>
          <cell r="B7">
            <v>107.6266</v>
          </cell>
          <cell r="C7">
            <v>59.998399999999997</v>
          </cell>
          <cell r="F7">
            <v>214.5506</v>
          </cell>
          <cell r="G7">
            <v>93.847099999999998</v>
          </cell>
          <cell r="J7">
            <v>153.1275</v>
          </cell>
          <cell r="K7">
            <v>85.136600000000001</v>
          </cell>
        </row>
        <row r="8">
          <cell r="A8">
            <v>2024</v>
          </cell>
          <cell r="B8">
            <v>107.2</v>
          </cell>
          <cell r="C8">
            <v>61.29</v>
          </cell>
          <cell r="F8">
            <v>214.1583</v>
          </cell>
          <cell r="G8">
            <v>92.929400000000001</v>
          </cell>
          <cell r="J8">
            <v>153.92660000000001</v>
          </cell>
          <cell r="K8">
            <v>84.496099999999998</v>
          </cell>
        </row>
        <row r="9">
          <cell r="A9">
            <v>2023</v>
          </cell>
          <cell r="B9">
            <v>106.84</v>
          </cell>
          <cell r="C9">
            <v>59.03</v>
          </cell>
          <cell r="F9">
            <v>214.28389999999999</v>
          </cell>
          <cell r="G9">
            <v>90.487700000000004</v>
          </cell>
          <cell r="J9">
            <v>153.11940000000001</v>
          </cell>
          <cell r="K9">
            <v>84.176500000000004</v>
          </cell>
        </row>
        <row r="10">
          <cell r="A10">
            <v>2022</v>
          </cell>
          <cell r="B10">
            <v>107.55</v>
          </cell>
          <cell r="C10">
            <v>59.11</v>
          </cell>
          <cell r="F10">
            <v>213.88130000000001</v>
          </cell>
          <cell r="G10">
            <v>117.604</v>
          </cell>
          <cell r="J10">
            <v>151.2354</v>
          </cell>
          <cell r="K10">
            <v>116.1493</v>
          </cell>
        </row>
        <row r="11">
          <cell r="A11">
            <v>2021</v>
          </cell>
          <cell r="B11">
            <v>102.421429</v>
          </cell>
          <cell r="C11">
            <v>53.833666999999998</v>
          </cell>
          <cell r="G11">
            <v>98.482100000000003</v>
          </cell>
          <cell r="K11">
            <v>92.887900000000002</v>
          </cell>
        </row>
        <row r="12">
          <cell r="A12">
            <v>2020</v>
          </cell>
          <cell r="B12">
            <v>101.198312596639</v>
          </cell>
          <cell r="C12">
            <v>49.375444408309299</v>
          </cell>
          <cell r="G12">
            <v>83.104399999999998</v>
          </cell>
          <cell r="K12">
            <v>81.707800000000006</v>
          </cell>
        </row>
        <row r="13">
          <cell r="A13">
            <v>2019</v>
          </cell>
          <cell r="C13">
            <v>49.960724479729997</v>
          </cell>
          <cell r="G13">
            <v>81.805300000000003</v>
          </cell>
          <cell r="K13">
            <v>82.478499999999997</v>
          </cell>
        </row>
        <row r="14">
          <cell r="A14">
            <v>2018</v>
          </cell>
          <cell r="C14">
            <v>49.721174686761003</v>
          </cell>
          <cell r="G14">
            <v>81.772599999999997</v>
          </cell>
        </row>
        <row r="15">
          <cell r="A15">
            <v>2017</v>
          </cell>
          <cell r="C15">
            <v>50.005388080465899</v>
          </cell>
          <cell r="G15">
            <v>80.377099999999999</v>
          </cell>
          <cell r="K15">
            <v>82.478499999999997</v>
          </cell>
        </row>
        <row r="16">
          <cell r="A16">
            <v>2016</v>
          </cell>
          <cell r="C16">
            <v>51.450139900918487</v>
          </cell>
          <cell r="G16">
            <v>78.143457831570984</v>
          </cell>
          <cell r="K16">
            <v>82.610100000000003</v>
          </cell>
        </row>
        <row r="17">
          <cell r="A17">
            <v>2015</v>
          </cell>
          <cell r="C17">
            <v>49.641879297804984</v>
          </cell>
          <cell r="G17">
            <v>74.958941191976649</v>
          </cell>
          <cell r="K17">
            <v>80.250849380110793</v>
          </cell>
        </row>
      </sheetData>
      <sheetData sheetId="8">
        <row r="7">
          <cell r="A7">
            <v>46174</v>
          </cell>
          <cell r="B7">
            <v>119.786211513233</v>
          </cell>
          <cell r="C7">
            <v>69.710969675187997</v>
          </cell>
          <cell r="F7">
            <v>3.03</v>
          </cell>
          <cell r="G7">
            <v>1.85</v>
          </cell>
        </row>
        <row r="8">
          <cell r="A8">
            <v>46143</v>
          </cell>
          <cell r="B8">
            <v>117.289956857193</v>
          </cell>
          <cell r="C8">
            <v>68.700896600194298</v>
          </cell>
          <cell r="F8">
            <v>3.03</v>
          </cell>
          <cell r="G8">
            <v>1.85</v>
          </cell>
        </row>
        <row r="9">
          <cell r="A9">
            <v>46113</v>
          </cell>
          <cell r="B9">
            <v>118.244880111642</v>
          </cell>
          <cell r="C9">
            <v>68.261311555644596</v>
          </cell>
          <cell r="F9">
            <v>3.03</v>
          </cell>
          <cell r="G9">
            <v>1.85</v>
          </cell>
        </row>
        <row r="10">
          <cell r="A10">
            <v>46082</v>
          </cell>
          <cell r="B10">
            <v>118.105408505432</v>
          </cell>
          <cell r="C10">
            <v>67.726033778178206</v>
          </cell>
          <cell r="F10">
            <v>3.0765068806639602</v>
          </cell>
          <cell r="G10">
            <v>1.9231618703005899</v>
          </cell>
        </row>
        <row r="11">
          <cell r="A11">
            <v>46054</v>
          </cell>
          <cell r="B11">
            <v>117.85852392156799</v>
          </cell>
          <cell r="C11">
            <v>67.204495079371497</v>
          </cell>
          <cell r="F11">
            <v>3.0765068806639602</v>
          </cell>
          <cell r="G11">
            <v>1.9231618703005899</v>
          </cell>
        </row>
        <row r="12">
          <cell r="A12">
            <v>46023</v>
          </cell>
          <cell r="B12">
            <v>117.375614799095</v>
          </cell>
          <cell r="C12">
            <v>68.023788494041995</v>
          </cell>
          <cell r="F12">
            <v>3.0765068806639602</v>
          </cell>
          <cell r="G12">
            <v>1.9231618703005899</v>
          </cell>
        </row>
        <row r="13">
          <cell r="A13">
            <v>45992</v>
          </cell>
          <cell r="B13">
            <v>117.16846602968199</v>
          </cell>
          <cell r="C13">
            <v>68.776114602989296</v>
          </cell>
          <cell r="F13">
            <v>3.0765068806639602</v>
          </cell>
          <cell r="G13">
            <v>2.0665623440180401</v>
          </cell>
        </row>
        <row r="14">
          <cell r="A14">
            <v>45962</v>
          </cell>
          <cell r="B14">
            <v>116.006757907158</v>
          </cell>
          <cell r="C14">
            <v>64.829469137558306</v>
          </cell>
          <cell r="F14">
            <v>3.0765068806639602</v>
          </cell>
          <cell r="G14">
            <v>2.0665623440180401</v>
          </cell>
        </row>
        <row r="15">
          <cell r="A15">
            <v>45931</v>
          </cell>
          <cell r="B15">
            <v>117.321810600094</v>
          </cell>
          <cell r="C15">
            <v>65.988167368780694</v>
          </cell>
          <cell r="F15">
            <v>3.0765068806639602</v>
          </cell>
          <cell r="G15">
            <v>2.0665623440180401</v>
          </cell>
        </row>
        <row r="16">
          <cell r="A16">
            <v>45901</v>
          </cell>
          <cell r="B16">
            <v>116.98754809505201</v>
          </cell>
          <cell r="C16">
            <v>64.626108729357796</v>
          </cell>
          <cell r="F16">
            <v>3.0701367969066098</v>
          </cell>
          <cell r="G16">
            <v>2.1529931324907201</v>
          </cell>
        </row>
        <row r="17">
          <cell r="A17">
            <v>45870</v>
          </cell>
          <cell r="B17">
            <v>115.481627897648</v>
          </cell>
          <cell r="C17">
            <v>65.601040813568403</v>
          </cell>
          <cell r="F17">
            <v>3.0701367969066098</v>
          </cell>
          <cell r="G17">
            <v>2.1529931324907201</v>
          </cell>
        </row>
        <row r="18">
          <cell r="A18">
            <v>45839</v>
          </cell>
          <cell r="B18">
            <v>117.46182041010999</v>
          </cell>
          <cell r="C18">
            <v>69.067336248622695</v>
          </cell>
          <cell r="F18">
            <v>3.0701367969066098</v>
          </cell>
          <cell r="G18">
            <v>2.1529931324907201</v>
          </cell>
        </row>
        <row r="19">
          <cell r="A19">
            <v>45809</v>
          </cell>
          <cell r="B19">
            <v>119.940772265752</v>
          </cell>
          <cell r="C19">
            <v>69.311711720410202</v>
          </cell>
          <cell r="F19">
            <v>3.2004866512796699</v>
          </cell>
          <cell r="G19">
            <v>2.24529275377198</v>
          </cell>
        </row>
        <row r="20">
          <cell r="A20">
            <v>45778</v>
          </cell>
          <cell r="B20">
            <v>118.853713683127</v>
          </cell>
          <cell r="C20">
            <v>68.5880828858065</v>
          </cell>
          <cell r="F20">
            <v>3.2004866512796699</v>
          </cell>
          <cell r="G20">
            <v>2.24529275377198</v>
          </cell>
        </row>
        <row r="21">
          <cell r="A21">
            <v>45748</v>
          </cell>
          <cell r="B21">
            <v>119.320372228282</v>
          </cell>
          <cell r="C21">
            <v>70.255896114746704</v>
          </cell>
          <cell r="F21">
            <v>3.2004866512796699</v>
          </cell>
          <cell r="G21">
            <v>2.24529275377198</v>
          </cell>
        </row>
        <row r="22">
          <cell r="A22">
            <v>45717</v>
          </cell>
          <cell r="B22">
            <v>117.554030395448</v>
          </cell>
          <cell r="C22">
            <v>68.973910265539899</v>
          </cell>
          <cell r="F22">
            <v>3.1074741218670199</v>
          </cell>
          <cell r="G22">
            <v>2.1682818598270401</v>
          </cell>
        </row>
        <row r="23">
          <cell r="A23">
            <v>45689</v>
          </cell>
          <cell r="B23">
            <v>118.73577726094599</v>
          </cell>
          <cell r="C23">
            <v>67.848213301976799</v>
          </cell>
          <cell r="F23">
            <v>3.1074741218670199</v>
          </cell>
          <cell r="G23">
            <v>2.1682818598270401</v>
          </cell>
        </row>
        <row r="24">
          <cell r="A24">
            <v>45658</v>
          </cell>
          <cell r="B24">
            <v>117.738056372337</v>
          </cell>
          <cell r="C24">
            <v>68.062790508335198</v>
          </cell>
          <cell r="F24">
            <v>3.1074741218670199</v>
          </cell>
          <cell r="G24">
            <v>2.1682818598270401</v>
          </cell>
        </row>
        <row r="25">
          <cell r="A25">
            <v>45627</v>
          </cell>
          <cell r="B25">
            <v>117.554753877096</v>
          </cell>
          <cell r="C25">
            <v>67.895450852162</v>
          </cell>
          <cell r="F25">
            <v>2.9188716184927102</v>
          </cell>
          <cell r="G25">
            <v>2.1053318032266</v>
          </cell>
        </row>
        <row r="26">
          <cell r="A26">
            <v>45597</v>
          </cell>
          <cell r="B26">
            <v>117.47550453394101</v>
          </cell>
          <cell r="C26">
            <v>67.981023749754797</v>
          </cell>
          <cell r="F26">
            <v>2.9188716184927102</v>
          </cell>
          <cell r="G26">
            <v>2.1053318032266</v>
          </cell>
        </row>
        <row r="27">
          <cell r="A27">
            <v>45566</v>
          </cell>
          <cell r="B27">
            <v>116.43806194495799</v>
          </cell>
          <cell r="C27">
            <v>67.395302108641602</v>
          </cell>
          <cell r="F27">
            <v>2.9188716184927102</v>
          </cell>
          <cell r="G27">
            <v>2.1053318032266</v>
          </cell>
        </row>
        <row r="28">
          <cell r="A28">
            <v>45536</v>
          </cell>
          <cell r="B28">
            <v>115.92</v>
          </cell>
          <cell r="C28">
            <v>63.6</v>
          </cell>
          <cell r="F28">
            <v>3.1315828723578498</v>
          </cell>
          <cell r="G28">
            <v>2.04263406346114</v>
          </cell>
        </row>
        <row r="29">
          <cell r="A29">
            <v>45505</v>
          </cell>
          <cell r="B29">
            <v>118.97394881863001</v>
          </cell>
          <cell r="C29">
            <v>65.155870020774998</v>
          </cell>
          <cell r="F29">
            <v>3.1315828723578498</v>
          </cell>
          <cell r="G29">
            <v>2.04263406346114</v>
          </cell>
        </row>
        <row r="30">
          <cell r="A30">
            <v>45474</v>
          </cell>
          <cell r="B30">
            <v>116.740446547609</v>
          </cell>
          <cell r="C30">
            <v>64.071905691722506</v>
          </cell>
          <cell r="F30">
            <v>3.1315828723578498</v>
          </cell>
          <cell r="G30">
            <v>2.04263406346114</v>
          </cell>
        </row>
        <row r="31">
          <cell r="A31">
            <v>45444</v>
          </cell>
          <cell r="B31">
            <v>119.91592087223</v>
          </cell>
          <cell r="C31">
            <v>69.283773508096701</v>
          </cell>
          <cell r="F31">
            <v>3.0992889499042402</v>
          </cell>
          <cell r="G31">
            <v>2.07001665727817</v>
          </cell>
        </row>
        <row r="32">
          <cell r="A32">
            <v>45413</v>
          </cell>
          <cell r="B32">
            <v>119.70089285117</v>
          </cell>
          <cell r="C32">
            <v>67.857124178089705</v>
          </cell>
          <cell r="F32">
            <v>3.0992889499042402</v>
          </cell>
          <cell r="G32">
            <v>2.07001665727817</v>
          </cell>
        </row>
        <row r="33">
          <cell r="A33">
            <v>45383</v>
          </cell>
          <cell r="B33">
            <v>118.746841657147</v>
          </cell>
          <cell r="C33">
            <v>67.384077705048796</v>
          </cell>
          <cell r="F33">
            <v>3.0992889499042402</v>
          </cell>
          <cell r="G33">
            <v>2.07001665727817</v>
          </cell>
        </row>
        <row r="34">
          <cell r="A34">
            <v>45352</v>
          </cell>
          <cell r="B34">
            <v>119.654027737101</v>
          </cell>
          <cell r="C34">
            <v>66.235428273773607</v>
          </cell>
          <cell r="F34">
            <v>3.1064600071353001</v>
          </cell>
          <cell r="G34">
            <v>2.1532275876431402</v>
          </cell>
        </row>
        <row r="35">
          <cell r="A35">
            <v>45323</v>
          </cell>
          <cell r="B35">
            <v>119.210798138513</v>
          </cell>
          <cell r="C35">
            <v>67.063121256906101</v>
          </cell>
          <cell r="F35">
            <v>3.1064600071353001</v>
          </cell>
          <cell r="G35">
            <v>2.1532275876431402</v>
          </cell>
        </row>
        <row r="36">
          <cell r="A36">
            <v>45292</v>
          </cell>
          <cell r="B36">
            <v>117.918116293718</v>
          </cell>
          <cell r="C36">
            <v>65.737322025672995</v>
          </cell>
          <cell r="F36">
            <v>3.1064600071353001</v>
          </cell>
          <cell r="G36">
            <v>2.1532275876431402</v>
          </cell>
        </row>
        <row r="37">
          <cell r="A37">
            <v>45261</v>
          </cell>
          <cell r="B37">
            <v>117.420137767876</v>
          </cell>
          <cell r="C37">
            <v>65.509946976326702</v>
          </cell>
          <cell r="F37">
            <v>3.10169060659031</v>
          </cell>
          <cell r="G37">
            <v>2.1254584179064202</v>
          </cell>
        </row>
        <row r="38">
          <cell r="A38">
            <v>45231</v>
          </cell>
          <cell r="B38">
            <v>115.54837489227801</v>
          </cell>
          <cell r="C38">
            <v>64.465666250561796</v>
          </cell>
          <cell r="F38">
            <v>3.10169060659031</v>
          </cell>
          <cell r="G38">
            <v>2.1254584179064202</v>
          </cell>
        </row>
        <row r="39">
          <cell r="A39">
            <v>45200</v>
          </cell>
          <cell r="B39">
            <v>115.384736973966</v>
          </cell>
          <cell r="C39">
            <v>65.931042188399502</v>
          </cell>
          <cell r="F39">
            <v>3.10169060659031</v>
          </cell>
          <cell r="G39">
            <v>2.1254584179064202</v>
          </cell>
        </row>
        <row r="40">
          <cell r="A40">
            <v>45170</v>
          </cell>
          <cell r="B40">
            <v>116.000187979008</v>
          </cell>
          <cell r="C40">
            <v>64.163185046029298</v>
          </cell>
          <cell r="F40">
            <v>3.1064600071353001</v>
          </cell>
          <cell r="G40">
            <v>2.0486817547324199</v>
          </cell>
        </row>
        <row r="41">
          <cell r="A41">
            <v>45139</v>
          </cell>
          <cell r="B41">
            <v>114.692114331274</v>
          </cell>
          <cell r="C41">
            <v>61.9923431864188</v>
          </cell>
          <cell r="F41">
            <v>3.1064600071353001</v>
          </cell>
          <cell r="G41">
            <v>2.0486817547324199</v>
          </cell>
        </row>
        <row r="42">
          <cell r="A42">
            <v>45108</v>
          </cell>
          <cell r="B42">
            <v>116.839833595901</v>
          </cell>
          <cell r="C42">
            <v>64.290031000995597</v>
          </cell>
          <cell r="F42">
            <v>3.1064600071353001</v>
          </cell>
          <cell r="G42">
            <v>2.0486817547324199</v>
          </cell>
        </row>
        <row r="43">
          <cell r="A43">
            <v>45078</v>
          </cell>
          <cell r="B43">
            <v>117.54871825946699</v>
          </cell>
          <cell r="C43">
            <v>67.1411927319553</v>
          </cell>
          <cell r="F43">
            <v>3.09811355618156</v>
          </cell>
          <cell r="G43">
            <v>2.1086293880232798</v>
          </cell>
        </row>
        <row r="44">
          <cell r="A44">
            <v>45047</v>
          </cell>
          <cell r="B44">
            <v>117.31581235322082</v>
          </cell>
          <cell r="C44">
            <v>67.033685501977487</v>
          </cell>
          <cell r="F44">
            <v>3.09811355618156</v>
          </cell>
          <cell r="G44">
            <v>2.1086293880232798</v>
          </cell>
        </row>
        <row r="45">
          <cell r="A45">
            <v>45017</v>
          </cell>
          <cell r="B45">
            <v>119.44116232701499</v>
          </cell>
          <cell r="C45">
            <v>65.987561798964904</v>
          </cell>
          <cell r="F45">
            <v>3.09811355618156</v>
          </cell>
          <cell r="G45">
            <v>2.1086293880232798</v>
          </cell>
        </row>
        <row r="46">
          <cell r="A46">
            <v>44986</v>
          </cell>
          <cell r="B46">
            <v>117.49011246038199</v>
          </cell>
          <cell r="C46">
            <v>64.7912395073743</v>
          </cell>
          <cell r="F46">
            <v>3.0075948784377</v>
          </cell>
          <cell r="G46">
            <v>1.9025631460253001</v>
          </cell>
        </row>
        <row r="47">
          <cell r="A47">
            <v>44958</v>
          </cell>
          <cell r="B47">
            <v>117.324197121794</v>
          </cell>
          <cell r="C47">
            <v>64.673119899211301</v>
          </cell>
          <cell r="F47">
            <v>3.0075948784377</v>
          </cell>
          <cell r="G47">
            <v>1.9025631460253001</v>
          </cell>
        </row>
        <row r="48">
          <cell r="A48">
            <v>44927</v>
          </cell>
          <cell r="B48">
            <v>116.95965593075501</v>
          </cell>
          <cell r="C48">
            <v>64.708591301661372</v>
          </cell>
          <cell r="F48">
            <v>3.0075948784377</v>
          </cell>
          <cell r="G48">
            <v>1.9025631460253001</v>
          </cell>
        </row>
        <row r="49">
          <cell r="A49">
            <v>44896</v>
          </cell>
          <cell r="B49" t="str">
            <v>-</v>
          </cell>
          <cell r="C49">
            <v>64.04465854009554</v>
          </cell>
          <cell r="F49">
            <v>2.92482223747606</v>
          </cell>
          <cell r="G49">
            <v>1.9286657583392599</v>
          </cell>
        </row>
      </sheetData>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ferenztabelle"/>
    </sheetNames>
    <sheetDataSet>
      <sheetData sheetId="0">
        <row r="2">
          <cell r="B2" t="str">
            <v>Monat</v>
          </cell>
          <cell r="C2" t="str">
            <v>Quartal</v>
          </cell>
          <cell r="D2" t="str">
            <v>Halbjahr</v>
          </cell>
          <cell r="E2" t="str">
            <v>Anzahl Wochen</v>
          </cell>
        </row>
        <row r="3">
          <cell r="B3">
            <v>12</v>
          </cell>
          <cell r="C3">
            <v>4</v>
          </cell>
          <cell r="D3">
            <v>2</v>
          </cell>
          <cell r="E3">
            <v>5</v>
          </cell>
        </row>
        <row r="4">
          <cell r="B4">
            <v>11</v>
          </cell>
          <cell r="C4">
            <v>4</v>
          </cell>
          <cell r="D4">
            <v>2</v>
          </cell>
          <cell r="E4">
            <v>4</v>
          </cell>
        </row>
        <row r="5">
          <cell r="B5">
            <v>10</v>
          </cell>
          <cell r="C5">
            <v>4</v>
          </cell>
          <cell r="D5">
            <v>2</v>
          </cell>
          <cell r="E5">
            <v>4</v>
          </cell>
        </row>
        <row r="6">
          <cell r="B6">
            <v>9</v>
          </cell>
          <cell r="C6">
            <v>3</v>
          </cell>
          <cell r="D6">
            <v>2</v>
          </cell>
          <cell r="E6">
            <v>5</v>
          </cell>
        </row>
        <row r="7">
          <cell r="B7">
            <v>8</v>
          </cell>
          <cell r="C7">
            <v>3</v>
          </cell>
          <cell r="D7">
            <v>2</v>
          </cell>
          <cell r="E7">
            <v>4</v>
          </cell>
        </row>
        <row r="8">
          <cell r="B8">
            <v>7</v>
          </cell>
          <cell r="C8">
            <v>3</v>
          </cell>
          <cell r="D8">
            <v>2</v>
          </cell>
          <cell r="E8">
            <v>4</v>
          </cell>
        </row>
        <row r="9">
          <cell r="B9">
            <v>6</v>
          </cell>
          <cell r="C9">
            <v>2</v>
          </cell>
          <cell r="D9">
            <v>1</v>
          </cell>
          <cell r="E9">
            <v>5</v>
          </cell>
        </row>
        <row r="10">
          <cell r="B10">
            <v>5</v>
          </cell>
          <cell r="C10">
            <v>2</v>
          </cell>
          <cell r="D10">
            <v>1</v>
          </cell>
          <cell r="E10">
            <v>4</v>
          </cell>
        </row>
        <row r="11">
          <cell r="B11">
            <v>4</v>
          </cell>
          <cell r="C11">
            <v>2</v>
          </cell>
          <cell r="D11">
            <v>1</v>
          </cell>
          <cell r="E11">
            <v>4</v>
          </cell>
        </row>
        <row r="12">
          <cell r="B12">
            <v>3</v>
          </cell>
          <cell r="C12">
            <v>1</v>
          </cell>
          <cell r="D12">
            <v>1</v>
          </cell>
          <cell r="E12">
            <v>5</v>
          </cell>
        </row>
        <row r="13">
          <cell r="B13">
            <v>2</v>
          </cell>
          <cell r="C13">
            <v>1</v>
          </cell>
          <cell r="D13">
            <v>1</v>
          </cell>
          <cell r="E13">
            <v>4</v>
          </cell>
        </row>
        <row r="14">
          <cell r="B14">
            <v>1</v>
          </cell>
          <cell r="C14">
            <v>1</v>
          </cell>
          <cell r="D14">
            <v>1</v>
          </cell>
          <cell r="E14">
            <v>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haltsverzeichnis"/>
      <sheetName val="Nur für MB Bio + HP konv. WK"/>
      <sheetName val="für Agrarbericht"/>
      <sheetName val="Gemüse Übersicht"/>
      <sheetName val="Gemüse Daten"/>
      <sheetName val="Früchte Übersicht"/>
      <sheetName val="Früchte Daten"/>
      <sheetName val="Kartoffeln"/>
      <sheetName val="Milch Übersicht"/>
      <sheetName val="Milch Daten"/>
      <sheetName val="Fleisch Übersicht"/>
      <sheetName val="Fleisch Daten"/>
      <sheetName val="Eier"/>
      <sheetName val="Getreide"/>
      <sheetName val="Grafiken"/>
      <sheetName val="Methoden"/>
      <sheetName val="Codieru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4">
          <cell r="I14" t="str">
            <v>bio</v>
          </cell>
        </row>
        <row r="151">
          <cell r="I151" t="str">
            <v>Eidgenössisches Departement für  Wirtschaft, Bildung und Forschung WBF</v>
          </cell>
        </row>
        <row r="152">
          <cell r="I152" t="str">
            <v>Bundesamt für Landwirtschaft BLW</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disclaimer.admin.ch/" TargetMode="External"/><Relationship Id="rId7" Type="http://schemas.openxmlformats.org/officeDocument/2006/relationships/hyperlink" Target="https://www.agrarmarktdaten.ch/methoden/methoden-konsumentenpreise" TargetMode="External"/><Relationship Id="rId2" Type="http://schemas.openxmlformats.org/officeDocument/2006/relationships/hyperlink" Target="https://www.blw.admin.ch/blw/de/home/markt/marktbeobachtung/bestellformular-fuer-abonnemente.html" TargetMode="External"/><Relationship Id="rId1" Type="http://schemas.openxmlformats.org/officeDocument/2006/relationships/hyperlink" Target="https://www.blw.admin.ch/blw/fr/home/markt/marktbeobachtung/bestellformular-fuer-abonnemente.html" TargetMode="External"/><Relationship Id="rId6" Type="http://schemas.openxmlformats.org/officeDocument/2006/relationships/hyperlink" Target="https://www.blw.admin.ch/blw/de/home/markt/marktbeobachtung.html" TargetMode="External"/><Relationship Id="rId11" Type="http://schemas.openxmlformats.org/officeDocument/2006/relationships/ctrlProp" Target="../ctrlProps/ctrlProp1.xml"/><Relationship Id="rId5" Type="http://schemas.openxmlformats.org/officeDocument/2006/relationships/hyperlink" Target="https://www.blw.admin.ch/blw/it/home/markt/marktbeobachtung/bestellformular-fuer-abonnemente.html" TargetMode="External"/><Relationship Id="rId10" Type="http://schemas.openxmlformats.org/officeDocument/2006/relationships/vmlDrawing" Target="../drawings/vmlDrawing1.vml"/><Relationship Id="rId4" Type="http://schemas.openxmlformats.org/officeDocument/2006/relationships/hyperlink" Target="mailto:marktanalysen@blw.admin.ch"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10.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11.bin"/><Relationship Id="rId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3.xml"/><Relationship Id="rId1" Type="http://schemas.openxmlformats.org/officeDocument/2006/relationships/printerSettings" Target="../printerSettings/printerSettings12.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26.xml"/><Relationship Id="rId3" Type="http://schemas.openxmlformats.org/officeDocument/2006/relationships/hyperlink" Target="mailto:https://www.blw.admin.ch/blw/de/home/markt/marktbeobachtung/eier.html" TargetMode="External"/><Relationship Id="rId7" Type="http://schemas.openxmlformats.org/officeDocument/2006/relationships/printerSettings" Target="../printerSettings/printerSettings13.bin"/><Relationship Id="rId2" Type="http://schemas.openxmlformats.org/officeDocument/2006/relationships/hyperlink" Target="mailto:file:///C:/Users/U80827~1/AppData/Local/Temp/Infografik_Eiermarkt_d.pdf" TargetMode="External"/><Relationship Id="rId1" Type="http://schemas.openxmlformats.org/officeDocument/2006/relationships/hyperlink" Target="mailto:file:///C:/Users/U80827~1/AppData/Local/Temp/Dashboard_Eiermarkt_d.pdf" TargetMode="External"/><Relationship Id="rId6" Type="http://schemas.openxmlformats.org/officeDocument/2006/relationships/hyperlink" Target="https://www.blw.admin.ch/blw/de/home/markt/marktbeobachtung/eier.html" TargetMode="External"/><Relationship Id="rId5" Type="http://schemas.openxmlformats.org/officeDocument/2006/relationships/hyperlink" Target="file:///C:\Users\U80827131\AppData\Local\Temp\Infografik_Eiermarkt_d.pdf" TargetMode="External"/><Relationship Id="rId10" Type="http://schemas.openxmlformats.org/officeDocument/2006/relationships/ctrlProp" Target="../ctrlProps/ctrlProp15.xml"/><Relationship Id="rId4" Type="http://schemas.openxmlformats.org/officeDocument/2006/relationships/hyperlink" Target="file:///C:\Users\U80827131\AppData\Local\Temp\Dashboard_Eiermarkt_d.pdf" TargetMode="External"/><Relationship Id="rId9"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7.xml"/><Relationship Id="rId1" Type="http://schemas.openxmlformats.org/officeDocument/2006/relationships/printerSettings" Target="../printerSettings/printerSettings14.bin"/><Relationship Id="rId4" Type="http://schemas.openxmlformats.org/officeDocument/2006/relationships/ctrlProp" Target="../ctrlProps/ctrlProp1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4.bin"/><Relationship Id="rId4" Type="http://schemas.openxmlformats.org/officeDocument/2006/relationships/ctrlProp" Target="../ctrlProps/ctrlProp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5.bin"/><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6.bin"/><Relationship Id="rId4"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7.bin"/><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8.bin"/><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9.bin"/><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sheetPr>
  <dimension ref="A1:Y97"/>
  <sheetViews>
    <sheetView tabSelected="1" zoomScale="80" zoomScaleNormal="80" workbookViewId="0">
      <selection activeCell="G1" sqref="G1"/>
    </sheetView>
  </sheetViews>
  <sheetFormatPr baseColWidth="10" defaultColWidth="11" defaultRowHeight="14.25" x14ac:dyDescent="0.2"/>
  <cols>
    <col min="1" max="1" width="5.875" style="141" customWidth="1"/>
    <col min="2" max="2" width="3.125" style="141" customWidth="1"/>
    <col min="3" max="3" width="25.75" style="141" customWidth="1"/>
    <col min="4" max="4" width="23.25" style="141" customWidth="1"/>
    <col min="5" max="5" width="26.75" style="141" customWidth="1"/>
    <col min="6" max="7" width="23.625" style="141" customWidth="1"/>
    <col min="8" max="8" width="6.875" style="141" customWidth="1"/>
    <col min="9" max="9" width="2.625" style="141" customWidth="1"/>
    <col min="10" max="12" width="11" style="141"/>
    <col min="13" max="13" width="67.125" style="141" customWidth="1"/>
    <col min="14" max="14" width="2.625" style="141" customWidth="1"/>
    <col min="15" max="17" width="11" style="141"/>
    <col min="18" max="18" width="38.375" style="141" customWidth="1"/>
    <col min="19" max="19" width="6.875" style="141" customWidth="1"/>
    <col min="20" max="16384" width="11" style="141"/>
  </cols>
  <sheetData>
    <row r="1" spans="1:25" s="183" customFormat="1" x14ac:dyDescent="0.2">
      <c r="D1" s="178" t="str">
        <f>Codierung!I152</f>
        <v>Eidgenössisches Departement für  Wirtschaft, Bildung und Forschung WBF</v>
      </c>
    </row>
    <row r="2" spans="1:25" s="183" customFormat="1" ht="15" x14ac:dyDescent="0.25">
      <c r="D2" s="184" t="str">
        <f>Codierung!I153</f>
        <v>Bundesamt für Landwirtschaft BLW</v>
      </c>
      <c r="I2" s="532" t="str">
        <f>Codierung!I552</f>
        <v>Wichtige Bemerkung: NielsenIQ wendet seit Mai 2026 eine verbesserte Berechnungsmethode an und hat die Daten von Juni 2021 bis April 2026 rückwirkend neu berechnet. Deshalb unterscheiden sich die Daten dieses Zeitraums von den zuvor publizierten Zahlen.</v>
      </c>
      <c r="J2" s="429"/>
      <c r="K2" s="429"/>
      <c r="L2" s="429"/>
      <c r="M2" s="429"/>
      <c r="N2" s="429"/>
      <c r="O2" s="429"/>
      <c r="P2" s="429"/>
      <c r="Q2" s="429"/>
      <c r="R2" s="429"/>
      <c r="S2" s="429"/>
      <c r="T2" s="429"/>
      <c r="U2" s="429"/>
      <c r="V2" s="429"/>
      <c r="W2" s="429"/>
      <c r="X2" s="429"/>
      <c r="Y2" s="429"/>
    </row>
    <row r="3" spans="1:25" s="183" customFormat="1" ht="15" x14ac:dyDescent="0.25">
      <c r="D3" s="178" t="str">
        <f>Codierung!I154</f>
        <v>Fachbereich Agrardaten und Marktanalysen</v>
      </c>
      <c r="I3" s="532" t="str">
        <f>Codierung!K552</f>
        <v>Remarque importante: Depuis mai 2026, NielsenIQ utilise une méthode de calcul améliorée. Les données de juin 2021 à avril 2026 ayant été recalculées sur cette base, elles diffèrent des chiffres publiés auparavant.</v>
      </c>
      <c r="J3" s="429"/>
      <c r="K3" s="429"/>
      <c r="L3" s="429"/>
      <c r="M3" s="429"/>
      <c r="N3" s="429"/>
      <c r="O3" s="429"/>
      <c r="P3" s="429"/>
      <c r="Q3" s="429"/>
      <c r="R3" s="429"/>
      <c r="S3" s="429"/>
      <c r="T3" s="429"/>
      <c r="U3" s="429"/>
      <c r="V3" s="429"/>
      <c r="W3" s="429"/>
      <c r="X3" s="429"/>
      <c r="Y3" s="429"/>
    </row>
    <row r="4" spans="1:25" s="183" customFormat="1" ht="15" x14ac:dyDescent="0.25">
      <c r="G4" s="178"/>
      <c r="I4" s="533" t="str">
        <f>Codierung!L552</f>
        <v>Nota bene: Da maggio 2026 NielsenIQ applica un metodo di calcolo migliorato e ha ricalcolato retroattivamente i dati relativi al periodo compreso tra giugno 2021 e aprile 2026. Per questo motivo, i dati relativi a tale periodo differiscono dalle cifre pubblicate in precedenza.</v>
      </c>
      <c r="J4" s="534"/>
      <c r="K4" s="534"/>
      <c r="L4" s="534"/>
      <c r="M4" s="534"/>
      <c r="N4" s="534"/>
      <c r="O4" s="534"/>
      <c r="P4" s="534"/>
      <c r="Q4" s="534"/>
      <c r="R4" s="534"/>
      <c r="S4" s="534"/>
      <c r="T4" s="429"/>
      <c r="U4" s="429"/>
      <c r="V4" s="429"/>
      <c r="W4" s="429"/>
      <c r="X4" s="429"/>
      <c r="Y4" s="429"/>
    </row>
    <row r="5" spans="1:25" s="183" customFormat="1" ht="14.45" customHeight="1" x14ac:dyDescent="0.2">
      <c r="D5" s="429" t="s">
        <v>346</v>
      </c>
      <c r="E5" s="429"/>
      <c r="F5" s="429"/>
      <c r="G5" s="178"/>
      <c r="I5" s="360"/>
      <c r="S5" s="361"/>
    </row>
    <row r="6" spans="1:25" s="183" customFormat="1" ht="14.45" customHeight="1" x14ac:dyDescent="0.2">
      <c r="D6" s="429" t="s">
        <v>406</v>
      </c>
      <c r="E6" s="429"/>
      <c r="F6" s="429"/>
      <c r="G6" s="178"/>
      <c r="I6" s="360"/>
      <c r="J6" s="554" t="str">
        <f>Codierung!I506</f>
        <v>Markt aktuell</v>
      </c>
      <c r="K6" s="554"/>
      <c r="L6" s="554"/>
      <c r="M6" s="554"/>
      <c r="N6" s="554"/>
      <c r="O6" s="554"/>
      <c r="P6" s="554"/>
      <c r="Q6" s="554"/>
      <c r="R6" s="554"/>
      <c r="S6" s="361"/>
    </row>
    <row r="7" spans="1:25" ht="14.45" customHeight="1" x14ac:dyDescent="0.2">
      <c r="A7" s="188"/>
      <c r="B7" s="188"/>
      <c r="C7" s="183"/>
      <c r="D7" s="429" t="s">
        <v>385</v>
      </c>
      <c r="E7" s="429"/>
      <c r="F7" s="429"/>
      <c r="G7" s="178"/>
      <c r="H7" s="188"/>
      <c r="I7" s="360"/>
      <c r="S7" s="361"/>
    </row>
    <row r="8" spans="1:25" ht="14.45" customHeight="1" x14ac:dyDescent="0.2">
      <c r="A8" s="188"/>
      <c r="B8" s="188"/>
      <c r="C8" s="183"/>
      <c r="D8" s="183"/>
      <c r="E8" s="183"/>
      <c r="F8" s="183"/>
      <c r="G8" s="178"/>
      <c r="H8" s="302"/>
      <c r="I8" s="431"/>
      <c r="J8" s="555" t="str">
        <f>Codierung!I507</f>
        <v>Hoher Bio-Anteil bei Zucchetti</v>
      </c>
      <c r="K8" s="555"/>
      <c r="L8" s="555"/>
      <c r="M8" s="555"/>
      <c r="N8" s="450"/>
      <c r="O8" s="556" t="str">
        <f>Codierung!I509</f>
        <v>Tiefer Bio-Anteil bei Aprikosen</v>
      </c>
      <c r="P8" s="556"/>
      <c r="Q8" s="556"/>
      <c r="R8" s="556"/>
      <c r="S8" s="361"/>
    </row>
    <row r="9" spans="1:25" ht="14.45" customHeight="1" x14ac:dyDescent="0.2">
      <c r="A9" s="188"/>
      <c r="B9" s="535" t="str">
        <f>Codierung!$I$164</f>
        <v>Inhaltsverzeichnis</v>
      </c>
      <c r="C9" s="535"/>
      <c r="D9" s="188"/>
      <c r="E9" s="188"/>
      <c r="F9" s="188"/>
      <c r="G9" s="188"/>
      <c r="H9" s="302"/>
      <c r="I9" s="360"/>
      <c r="J9" s="553" t="str">
        <f>Codierung!I508</f>
        <v xml:space="preserve">Im Juni 2026 wurden 517 Tonnen Zucchetti im Schweizer Detailhandel verkauft. Das sind 11,3 Prozent mehr als im Vorjahresmonat (465 t) und 31,3 Prozent mehr als durchschnittlich im Juni der vier Vorjahre 2022-2025 (394 t). 
Demgegenüber wurden 1073 Tonnen Nicht-Bio-Zucchetti verkauft, was verglichen mit den vier Vorjahren der tiefste Juni-Wert war. Somit war diesen Juni der Bio-Anteil mit 32,5 Prozent deutlich höher als durchschnittlich im Juni der vier Vorjahre (23 %). </v>
      </c>
      <c r="K9" s="553"/>
      <c r="L9" s="553"/>
      <c r="M9" s="553"/>
      <c r="O9" s="553" t="str">
        <f>Codierung!I510</f>
        <v xml:space="preserve">Im Juni wurden im Schweizer Detailhandel 279 Tonnen Bio-Aprikosen verkauft. Das sind 23,2 Prozent weniger als durchschnittlich in den vier Vorjahren im Juni verkauft wurde (363 t). Demgegenüber wurden 2940 Tonnen Nicht-Bio-Aprikosen verkauft, was verglichen mit den vier Vorjahren der höchste Juni-Wert war. Somit war diesen Juni der Bio-Anteil mit 8,7 Prozent deutlich tiefer als durchschnittlich im Juni der vier Vorjahre (12,6 %). </v>
      </c>
      <c r="P9" s="553"/>
      <c r="Q9" s="553"/>
      <c r="R9" s="553"/>
      <c r="S9" s="361"/>
    </row>
    <row r="10" spans="1:25" ht="14.45" customHeight="1" x14ac:dyDescent="0.2">
      <c r="A10" s="188"/>
      <c r="B10" s="541" t="str">
        <f>Codierung!I195</f>
        <v>Gemüse Übersicht</v>
      </c>
      <c r="C10" s="541"/>
      <c r="D10" s="476"/>
      <c r="E10" s="476"/>
      <c r="F10" s="456"/>
      <c r="G10" s="456"/>
      <c r="H10" s="302"/>
      <c r="I10" s="360"/>
      <c r="J10" s="553"/>
      <c r="K10" s="553"/>
      <c r="L10" s="553"/>
      <c r="M10" s="553"/>
      <c r="O10" s="553"/>
      <c r="P10" s="553"/>
      <c r="Q10" s="553"/>
      <c r="R10" s="553"/>
      <c r="S10" s="361"/>
    </row>
    <row r="11" spans="1:25" ht="14.45" customHeight="1" x14ac:dyDescent="0.2">
      <c r="A11" s="188"/>
      <c r="B11" s="541" t="str">
        <f>Codierung!I196</f>
        <v>Gemüse Daten</v>
      </c>
      <c r="C11" s="541"/>
      <c r="D11" s="476" t="str">
        <f>Codierung!I186</f>
        <v>Preise Detailhandel</v>
      </c>
      <c r="E11" s="476" t="str">
        <f>Codierung!I187</f>
        <v>Absatzmengen Detailhandel</v>
      </c>
      <c r="F11" s="456"/>
      <c r="G11" s="456"/>
      <c r="H11" s="303"/>
      <c r="I11" s="360"/>
      <c r="J11" s="553"/>
      <c r="K11" s="553"/>
      <c r="L11" s="553"/>
      <c r="M11" s="553"/>
      <c r="O11" s="553"/>
      <c r="P11" s="553"/>
      <c r="Q11" s="553"/>
      <c r="R11" s="553"/>
      <c r="S11" s="361"/>
    </row>
    <row r="12" spans="1:25" ht="14.45" customHeight="1" x14ac:dyDescent="0.2">
      <c r="A12" s="188"/>
      <c r="B12" s="544" t="str">
        <f>Codierung!I197</f>
        <v>Früchte Übersicht</v>
      </c>
      <c r="C12" s="544"/>
      <c r="D12" s="211"/>
      <c r="E12" s="211"/>
      <c r="F12" s="211"/>
      <c r="G12" s="211"/>
      <c r="H12" s="302"/>
      <c r="I12" s="360"/>
      <c r="J12" s="553"/>
      <c r="K12" s="553"/>
      <c r="L12" s="553"/>
      <c r="M12" s="553"/>
      <c r="O12" s="553"/>
      <c r="P12" s="553"/>
      <c r="Q12" s="553"/>
      <c r="R12" s="553"/>
      <c r="S12" s="361"/>
    </row>
    <row r="13" spans="1:25" ht="14.45" customHeight="1" x14ac:dyDescent="0.2">
      <c r="A13" s="188"/>
      <c r="B13" s="544" t="str">
        <f>Codierung!I198</f>
        <v>Früchte Daten</v>
      </c>
      <c r="C13" s="544"/>
      <c r="D13" s="477" t="str">
        <f>Codierung!I186</f>
        <v>Preise Detailhandel</v>
      </c>
      <c r="E13" s="477" t="str">
        <f>Codierung!I187</f>
        <v>Absatzmengen Detailhandel</v>
      </c>
      <c r="F13" s="296"/>
      <c r="G13" s="296"/>
      <c r="H13" s="302"/>
      <c r="I13" s="360"/>
      <c r="J13" s="553"/>
      <c r="K13" s="553"/>
      <c r="L13" s="553"/>
      <c r="M13" s="553"/>
      <c r="O13" s="553"/>
      <c r="P13" s="553"/>
      <c r="Q13" s="553"/>
      <c r="R13" s="553"/>
      <c r="S13" s="361"/>
    </row>
    <row r="14" spans="1:25" ht="14.45" customHeight="1" x14ac:dyDescent="0.2">
      <c r="A14" s="188"/>
      <c r="B14" s="545" t="str">
        <f>Codierung!I200</f>
        <v>Kartoffeln Daten</v>
      </c>
      <c r="C14" s="545"/>
      <c r="D14" s="478" t="str">
        <f>Codierung!I186</f>
        <v>Preise Detailhandel</v>
      </c>
      <c r="E14" s="478" t="str">
        <f>Codierung!I187</f>
        <v>Absatzmengen Detailhandel</v>
      </c>
      <c r="F14" s="214"/>
      <c r="G14" s="214"/>
      <c r="H14" s="302"/>
      <c r="I14" s="360"/>
      <c r="J14" s="553"/>
      <c r="K14" s="553"/>
      <c r="L14" s="553"/>
      <c r="M14" s="553"/>
      <c r="O14" s="553"/>
      <c r="P14" s="553"/>
      <c r="Q14" s="553"/>
      <c r="R14" s="553"/>
      <c r="S14" s="361"/>
    </row>
    <row r="15" spans="1:25" ht="14.45" customHeight="1" x14ac:dyDescent="0.2">
      <c r="A15" s="188"/>
      <c r="B15" s="542" t="str">
        <f>Codierung!I201</f>
        <v>Milchprodukte Übersicht</v>
      </c>
      <c r="C15" s="542"/>
      <c r="D15" s="212"/>
      <c r="E15" s="212"/>
      <c r="F15" s="212"/>
      <c r="G15" s="212"/>
      <c r="H15" s="302"/>
      <c r="I15" s="360"/>
      <c r="J15" s="553"/>
      <c r="K15" s="553"/>
      <c r="L15" s="553"/>
      <c r="M15" s="553"/>
      <c r="O15" s="553"/>
      <c r="P15" s="553"/>
      <c r="Q15" s="553"/>
      <c r="R15" s="553"/>
      <c r="S15" s="361"/>
    </row>
    <row r="16" spans="1:25" ht="14.45" customHeight="1" x14ac:dyDescent="0.2">
      <c r="A16" s="188"/>
      <c r="B16" s="542" t="str">
        <f>Codierung!I202</f>
        <v>Milchprodukte Daten</v>
      </c>
      <c r="C16" s="542"/>
      <c r="D16" s="479" t="str">
        <f>Codierung!I183</f>
        <v>Preise Produzenten</v>
      </c>
      <c r="E16" s="479" t="str">
        <f>Codierung!I184</f>
        <v>Mengen Poduktion</v>
      </c>
      <c r="F16" s="480" t="str">
        <f>Codierung!I186</f>
        <v>Preise Detailhandel</v>
      </c>
      <c r="G16" s="480" t="str">
        <f>Codierung!I187</f>
        <v>Absatzmengen Detailhandel</v>
      </c>
      <c r="H16" s="302"/>
      <c r="I16" s="360"/>
      <c r="J16" s="553"/>
      <c r="K16" s="553"/>
      <c r="L16" s="553"/>
      <c r="M16" s="553"/>
      <c r="O16" s="553"/>
      <c r="P16" s="553"/>
      <c r="Q16" s="553"/>
      <c r="R16" s="553"/>
      <c r="S16" s="361"/>
    </row>
    <row r="17" spans="2:20" ht="14.45" customHeight="1" x14ac:dyDescent="0.2">
      <c r="B17" s="543" t="str">
        <f>Codierung!I203</f>
        <v>Fleisch Übersicht</v>
      </c>
      <c r="C17" s="543"/>
      <c r="D17" s="213"/>
      <c r="E17" s="213"/>
      <c r="F17" s="481"/>
      <c r="G17" s="482"/>
      <c r="H17" s="302"/>
      <c r="I17" s="360"/>
      <c r="J17" s="553"/>
      <c r="K17" s="553"/>
      <c r="L17" s="553"/>
      <c r="M17" s="553"/>
      <c r="O17" s="553"/>
      <c r="P17" s="553"/>
      <c r="Q17" s="553"/>
      <c r="R17" s="553"/>
      <c r="S17" s="361"/>
    </row>
    <row r="18" spans="2:20" ht="14.45" customHeight="1" x14ac:dyDescent="0.2">
      <c r="B18" s="543" t="str">
        <f>Codierung!I204</f>
        <v>Fleisch Daten</v>
      </c>
      <c r="C18" s="543"/>
      <c r="D18" s="481" t="str">
        <f>Codierung!I183</f>
        <v>Preise Produzenten</v>
      </c>
      <c r="E18" s="481" t="s">
        <v>444</v>
      </c>
      <c r="F18" s="481" t="str">
        <f>Codierung!I187</f>
        <v>Absatzmengen Detailhandel</v>
      </c>
      <c r="G18" s="483"/>
      <c r="H18" s="302"/>
      <c r="I18" s="360"/>
      <c r="S18" s="361"/>
    </row>
    <row r="19" spans="2:20" ht="14.45" customHeight="1" x14ac:dyDescent="0.2">
      <c r="B19" s="536" t="str">
        <f>Codierung!I206</f>
        <v>Eier Daten</v>
      </c>
      <c r="C19" s="536"/>
      <c r="D19" s="484" t="str">
        <f>Codierung!I183</f>
        <v>Preise Produzenten</v>
      </c>
      <c r="E19" s="484" t="str">
        <f>Codierung!I186</f>
        <v>Preise Detailhandel</v>
      </c>
      <c r="F19" s="484" t="str">
        <f>Codierung!I187</f>
        <v>Absatzmengen Detailhandel</v>
      </c>
      <c r="G19" s="215"/>
      <c r="H19" s="302"/>
      <c r="I19" s="360"/>
      <c r="J19" s="557" t="str">
        <f>Codierung!I511</f>
        <v>Der Absatz von pasteurisierter Bio-Milch steigt</v>
      </c>
      <c r="K19" s="557"/>
      <c r="L19" s="557"/>
      <c r="M19" s="557"/>
      <c r="O19" s="557" t="str">
        <f>Codierung!I513</f>
        <v>Anstieg der Verkäufe von Bio-Gruyère AOP</v>
      </c>
      <c r="P19" s="557"/>
      <c r="Q19" s="557"/>
      <c r="R19" s="557"/>
      <c r="S19" s="361"/>
    </row>
    <row r="20" spans="2:20" ht="14.45" customHeight="1" x14ac:dyDescent="0.2">
      <c r="B20" s="538" t="str">
        <f>Codierung!I215</f>
        <v>Getreide/Ölsaaten</v>
      </c>
      <c r="C20" s="538"/>
      <c r="D20" s="485" t="str">
        <f>Codierung!I520</f>
        <v>Preise franko Sammelstelle</v>
      </c>
      <c r="E20" s="485" t="str">
        <f>Codierung!I523</f>
        <v>Preise franko Mühle</v>
      </c>
      <c r="F20" s="486" t="str">
        <f>Codierung!I186</f>
        <v>Preise Detailhandel</v>
      </c>
      <c r="G20" s="486"/>
      <c r="I20" s="360"/>
      <c r="J20" s="553" t="str">
        <f>Codierung!I512</f>
        <v xml:space="preserve">Im Juni 2026 stieg die Absatzmenge von pasteurisierter Bio-Milch im Detailhandel gegenüber dem Vorjahresmonat um 3,7 % auf 3,17 Millionen Liter. Bei der nicht-biologischen pasteurisierten Milch verzeichnete die Verkaufsmenge einen geringfügigen Anstieg um 0,3 % auf 4,88 Millionen Liter. </v>
      </c>
      <c r="K20" s="553"/>
      <c r="L20" s="553"/>
      <c r="M20" s="553"/>
      <c r="O20" s="553" t="str">
        <f>Codierung!I514</f>
        <v>Im Juni 2026 stieg die Verkaufsmenge von Bio-Gruyère AOP im Detailhandel im Vergleich zum Vorjahresmonat um 21,0 % auf 97,9 Tonnen. Bei nicht-biologischem Gruyère AOP verzeichneten die Verkäufe einen leichten Anstieg um 0,7 % auf 857,9 Tonnen.</v>
      </c>
      <c r="P20" s="553"/>
      <c r="Q20" s="553"/>
      <c r="R20" s="553"/>
      <c r="S20" s="361"/>
    </row>
    <row r="21" spans="2:20" ht="14.45" customHeight="1" x14ac:dyDescent="0.2">
      <c r="B21" s="539"/>
      <c r="C21" s="539"/>
      <c r="D21" s="377"/>
      <c r="E21" s="377"/>
      <c r="F21" s="302"/>
      <c r="G21" s="302"/>
      <c r="I21" s="360"/>
      <c r="J21" s="553"/>
      <c r="K21" s="553"/>
      <c r="L21" s="553"/>
      <c r="M21" s="553"/>
      <c r="O21" s="553"/>
      <c r="P21" s="553"/>
      <c r="Q21" s="553"/>
      <c r="R21" s="553"/>
      <c r="S21" s="361"/>
    </row>
    <row r="22" spans="2:20" ht="14.45" customHeight="1" x14ac:dyDescent="0.2">
      <c r="C22" s="183"/>
      <c r="I22" s="360"/>
      <c r="J22" s="553"/>
      <c r="K22" s="553"/>
      <c r="L22" s="553"/>
      <c r="M22" s="553"/>
      <c r="O22" s="553"/>
      <c r="P22" s="553"/>
      <c r="Q22" s="553"/>
      <c r="R22" s="553"/>
      <c r="S22" s="361"/>
    </row>
    <row r="23" spans="2:20" ht="14.45" customHeight="1" x14ac:dyDescent="0.2">
      <c r="B23" s="540" t="str">
        <f>Codierung!$I$161</f>
        <v>Bestellformular für Abonnemente:</v>
      </c>
      <c r="C23" s="540"/>
      <c r="D23" s="540"/>
      <c r="E23" s="540"/>
      <c r="I23" s="360"/>
      <c r="J23" s="553"/>
      <c r="K23" s="553"/>
      <c r="L23" s="553"/>
      <c r="M23" s="553"/>
      <c r="O23" s="553"/>
      <c r="P23" s="553"/>
      <c r="Q23" s="553"/>
      <c r="R23" s="553"/>
      <c r="S23" s="361"/>
    </row>
    <row r="24" spans="2:20" ht="14.45" customHeight="1" x14ac:dyDescent="0.2">
      <c r="B24" s="549" t="s">
        <v>65</v>
      </c>
      <c r="C24" s="549"/>
      <c r="I24" s="360"/>
      <c r="J24" s="553"/>
      <c r="K24" s="553"/>
      <c r="L24" s="553"/>
      <c r="M24" s="553"/>
      <c r="O24" s="553"/>
      <c r="P24" s="553"/>
      <c r="Q24" s="553"/>
      <c r="R24" s="553"/>
      <c r="S24" s="361"/>
    </row>
    <row r="25" spans="2:20" ht="14.25" customHeight="1" x14ac:dyDescent="0.2">
      <c r="B25" s="549" t="s">
        <v>67</v>
      </c>
      <c r="C25" s="549"/>
      <c r="I25" s="360"/>
      <c r="J25" s="553"/>
      <c r="K25" s="553"/>
      <c r="L25" s="553"/>
      <c r="M25" s="553"/>
      <c r="O25" s="553"/>
      <c r="P25" s="553"/>
      <c r="Q25" s="553"/>
      <c r="R25" s="553"/>
      <c r="S25" s="361"/>
    </row>
    <row r="26" spans="2:20" ht="14.45" customHeight="1" x14ac:dyDescent="0.2">
      <c r="B26" s="549" t="s">
        <v>69</v>
      </c>
      <c r="C26" s="549"/>
      <c r="I26" s="360"/>
      <c r="J26" s="553"/>
      <c r="K26" s="553"/>
      <c r="L26" s="553"/>
      <c r="M26" s="553"/>
      <c r="O26" s="553"/>
      <c r="P26" s="553"/>
      <c r="Q26" s="553"/>
      <c r="R26" s="553"/>
      <c r="S26" s="361"/>
      <c r="T26" s="188"/>
    </row>
    <row r="27" spans="2:20" ht="14.45" customHeight="1" x14ac:dyDescent="0.2">
      <c r="B27" s="441"/>
      <c r="C27" s="441"/>
      <c r="I27" s="360"/>
      <c r="J27" s="553"/>
      <c r="K27" s="553"/>
      <c r="L27" s="553"/>
      <c r="M27" s="553"/>
      <c r="O27" s="553"/>
      <c r="P27" s="553"/>
      <c r="Q27" s="553"/>
      <c r="R27" s="553"/>
      <c r="S27" s="361"/>
    </row>
    <row r="28" spans="2:20" ht="14.45" customHeight="1" x14ac:dyDescent="0.2">
      <c r="B28" s="540" t="str">
        <f>Codierung!I504</f>
        <v>Erläuterungen zu den Methoden:</v>
      </c>
      <c r="C28" s="540"/>
      <c r="D28" s="540"/>
      <c r="E28" s="540"/>
      <c r="I28" s="431"/>
      <c r="J28" s="434"/>
      <c r="K28" s="434"/>
      <c r="L28" s="434"/>
      <c r="M28" s="434"/>
      <c r="O28" s="434"/>
      <c r="P28" s="434"/>
      <c r="Q28" s="434"/>
      <c r="R28" s="434"/>
      <c r="S28" s="361"/>
    </row>
    <row r="29" spans="2:20" ht="14.45" customHeight="1" x14ac:dyDescent="0.2">
      <c r="B29" s="549" t="s">
        <v>1388</v>
      </c>
      <c r="C29" s="549"/>
      <c r="D29" s="549"/>
      <c r="E29" s="549"/>
      <c r="F29" s="549"/>
      <c r="G29" s="549"/>
      <c r="I29" s="360"/>
      <c r="J29" s="551" t="str">
        <f>Codierung!I515</f>
        <v>Starke Nachfrage nach Grillfleisch</v>
      </c>
      <c r="K29" s="551"/>
      <c r="L29" s="551"/>
      <c r="M29" s="551"/>
      <c r="N29" s="210"/>
      <c r="O29" s="552" t="str">
        <f>Codierung!I517</f>
        <v>Stabile Produzenten- und Konsumentenpreise im Eiermarkt</v>
      </c>
      <c r="P29" s="552"/>
      <c r="Q29" s="552"/>
      <c r="R29" s="552"/>
      <c r="S29" s="361"/>
    </row>
    <row r="30" spans="2:20" ht="14.45" customHeight="1" x14ac:dyDescent="0.2">
      <c r="B30" s="442" t="str">
        <f>Codierung!I505</f>
        <v>Bemerkung: Bereits publizierte Daten, einschliesslich der Vorperioden, können zu einem späteren Zeitpunkt revidiert werden.</v>
      </c>
      <c r="C30" s="441"/>
      <c r="I30" s="362"/>
      <c r="J30" s="553" t="str">
        <f>Codierung!I516</f>
        <v>Mitten in der Grillsaison in Juni ist der Absatz im Fleischmarkt allgemein hoch. Dieser wird hauptsächlich durch Grillprodukte getragen. So stieg die Verkaufsmenge von Rindsteaks von 172 auf 233 Tonnen (+26 %), von Schweinesteaks von 508 auf 640 (+26 %), Tonnen und von Pouletschenkeln von 997 auf 1 373 Tonnen (+38 %) gegenüber Mai. Grillenthusiasten dürfen sich auch über die leicht rückläufigen Preise dieser Produkte im Vergleich zum Vormonat freuen (Rindsteak -4.6 % auf 44.59 Fr./kg, Schweinesteaks -4.0 % auf 19.59 Fr./kg, und Pouletschenkel -2.7 % auf 8.91 Fr./kg).</v>
      </c>
      <c r="K30" s="553"/>
      <c r="L30" s="553"/>
      <c r="M30" s="553"/>
      <c r="O30" s="553" t="str">
        <f>Codierung!I518</f>
        <v>Im Juni 2026 gab es keine grösseren Preisbewegungen auf dem Eiermarkt. Die Produzentenpreise für Bio- und Freilandeier blieben gegenüber dem Vormonat stabil, während der Durchschnittspreis für Bodenhaltungseier um einen Rappen auf 0.22 Fr./Stück sank. Bei den Detailhandelspreisen zeigte sich die einzige grössere Preisbewegung bei den Bioeiern: Ihr Preis fiel um 4 Rappen auf 0.83 Fr./Stück.</v>
      </c>
      <c r="P30" s="553"/>
      <c r="Q30" s="553"/>
      <c r="R30" s="553"/>
      <c r="S30" s="361"/>
    </row>
    <row r="31" spans="2:20" ht="14.45" customHeight="1" x14ac:dyDescent="0.2">
      <c r="I31" s="360"/>
      <c r="J31" s="553"/>
      <c r="K31" s="553"/>
      <c r="L31" s="553"/>
      <c r="M31" s="553"/>
      <c r="O31" s="553"/>
      <c r="P31" s="553"/>
      <c r="Q31" s="553"/>
      <c r="R31" s="553"/>
      <c r="S31" s="361"/>
    </row>
    <row r="32" spans="2:20" ht="14.45" customHeight="1" x14ac:dyDescent="0.25">
      <c r="B32" s="548" t="str">
        <f>Codierung!$I$162</f>
        <v>Zu Haftung, Datenschutz, Copyright und Weiterem siehe:</v>
      </c>
      <c r="C32" s="548"/>
      <c r="D32" s="548"/>
      <c r="E32" s="548"/>
      <c r="F32" s="548"/>
      <c r="G32" s="548"/>
      <c r="I32" s="362"/>
      <c r="J32" s="553"/>
      <c r="K32" s="553"/>
      <c r="L32" s="553"/>
      <c r="M32" s="553"/>
      <c r="O32" s="553"/>
      <c r="P32" s="553"/>
      <c r="Q32" s="553"/>
      <c r="R32" s="553"/>
      <c r="S32" s="361"/>
    </row>
    <row r="33" spans="2:21" ht="14.45" customHeight="1" x14ac:dyDescent="0.25">
      <c r="B33" s="549" t="s">
        <v>332</v>
      </c>
      <c r="C33" s="549"/>
      <c r="D33" s="549"/>
      <c r="E33" s="549"/>
      <c r="F33" s="549"/>
      <c r="G33" s="549"/>
      <c r="H33" s="175"/>
      <c r="I33" s="360"/>
      <c r="J33" s="553"/>
      <c r="K33" s="553"/>
      <c r="L33" s="553"/>
      <c r="M33" s="553"/>
      <c r="O33" s="553"/>
      <c r="P33" s="553"/>
      <c r="Q33" s="553"/>
      <c r="R33" s="553"/>
      <c r="S33" s="361"/>
    </row>
    <row r="34" spans="2:21" ht="14.45" customHeight="1" x14ac:dyDescent="0.25">
      <c r="H34" s="175"/>
      <c r="I34" s="363"/>
      <c r="J34" s="553"/>
      <c r="K34" s="553"/>
      <c r="L34" s="553"/>
      <c r="M34" s="553"/>
      <c r="O34" s="553"/>
      <c r="P34" s="553"/>
      <c r="Q34" s="553"/>
      <c r="R34" s="553"/>
      <c r="S34" s="361"/>
    </row>
    <row r="35" spans="2:21" ht="14.45" customHeight="1" x14ac:dyDescent="0.25">
      <c r="B35" s="537" t="s">
        <v>483</v>
      </c>
      <c r="C35" s="537"/>
      <c r="D35" s="537"/>
      <c r="E35" s="537"/>
      <c r="F35" s="537"/>
      <c r="G35" s="537"/>
      <c r="H35" s="175"/>
      <c r="I35" s="363"/>
      <c r="J35" s="553"/>
      <c r="K35" s="553"/>
      <c r="L35" s="553"/>
      <c r="M35" s="553"/>
      <c r="O35" s="553"/>
      <c r="P35" s="553"/>
      <c r="Q35" s="553"/>
      <c r="R35" s="553"/>
      <c r="S35" s="361"/>
      <c r="T35" s="497"/>
    </row>
    <row r="36" spans="2:21" ht="14.45" customHeight="1" x14ac:dyDescent="0.25">
      <c r="B36" s="537" t="s">
        <v>333</v>
      </c>
      <c r="C36" s="537"/>
      <c r="D36" s="537"/>
      <c r="E36" s="537"/>
      <c r="F36" s="537"/>
      <c r="G36" s="537"/>
      <c r="I36" s="363"/>
      <c r="J36" s="553"/>
      <c r="K36" s="553"/>
      <c r="L36" s="553"/>
      <c r="M36" s="553"/>
      <c r="O36" s="553"/>
      <c r="P36" s="553"/>
      <c r="Q36" s="553"/>
      <c r="R36" s="553"/>
      <c r="S36" s="361"/>
    </row>
    <row r="37" spans="2:21" ht="14.45" customHeight="1" x14ac:dyDescent="0.25">
      <c r="B37" s="549" t="s">
        <v>431</v>
      </c>
      <c r="C37" s="549"/>
      <c r="D37" s="549"/>
      <c r="E37" s="549"/>
      <c r="F37" s="549"/>
      <c r="G37" s="549"/>
      <c r="H37" s="427"/>
      <c r="I37" s="363"/>
      <c r="J37" s="553"/>
      <c r="K37" s="553"/>
      <c r="L37" s="553"/>
      <c r="M37" s="553"/>
      <c r="O37" s="553"/>
      <c r="P37" s="553"/>
      <c r="Q37" s="553"/>
      <c r="R37" s="553"/>
      <c r="S37" s="361"/>
      <c r="U37" s="497"/>
    </row>
    <row r="38" spans="2:21" s="426" customFormat="1" ht="14.45" customHeight="1" x14ac:dyDescent="0.25">
      <c r="B38" s="547" t="s">
        <v>334</v>
      </c>
      <c r="C38" s="547"/>
      <c r="D38" s="547"/>
      <c r="E38" s="547"/>
      <c r="F38" s="547"/>
      <c r="G38" s="547"/>
      <c r="H38" s="141"/>
      <c r="I38" s="363"/>
      <c r="J38" s="553"/>
      <c r="K38" s="553"/>
      <c r="L38" s="553"/>
      <c r="M38" s="553"/>
      <c r="N38" s="141"/>
      <c r="O38" s="553"/>
      <c r="P38" s="553"/>
      <c r="Q38" s="553"/>
      <c r="R38" s="553"/>
      <c r="S38" s="361"/>
      <c r="T38" s="141"/>
      <c r="U38" s="141"/>
    </row>
    <row r="39" spans="2:21" ht="14.45" customHeight="1" x14ac:dyDescent="0.2">
      <c r="B39" s="182"/>
      <c r="I39" s="500"/>
      <c r="J39" s="553"/>
      <c r="K39" s="553"/>
      <c r="L39" s="553"/>
      <c r="M39" s="553"/>
      <c r="N39" s="426"/>
      <c r="O39" s="553"/>
      <c r="P39" s="553"/>
      <c r="Q39" s="553"/>
      <c r="R39" s="553"/>
      <c r="S39" s="501"/>
    </row>
    <row r="40" spans="2:21" ht="14.45" customHeight="1" x14ac:dyDescent="0.2">
      <c r="I40" s="364"/>
      <c r="J40" s="435"/>
      <c r="K40" s="435"/>
      <c r="L40" s="435"/>
      <c r="M40" s="435"/>
      <c r="N40" s="365"/>
      <c r="O40" s="435"/>
      <c r="P40" s="435"/>
      <c r="Q40" s="435"/>
      <c r="R40" s="435"/>
      <c r="S40" s="366"/>
    </row>
    <row r="41" spans="2:21" ht="14.45" customHeight="1" x14ac:dyDescent="0.2">
      <c r="B41" s="546"/>
      <c r="C41" s="546"/>
      <c r="D41" s="546"/>
      <c r="E41" s="546"/>
      <c r="F41" s="546"/>
      <c r="G41" s="546"/>
      <c r="I41" s="546"/>
      <c r="J41" s="546"/>
      <c r="K41" s="546"/>
      <c r="L41" s="546"/>
      <c r="M41" s="546"/>
      <c r="N41" s="546"/>
      <c r="O41" s="546"/>
      <c r="P41" s="546"/>
      <c r="Q41" s="546"/>
      <c r="R41" s="546"/>
      <c r="S41" s="546"/>
    </row>
    <row r="42" spans="2:21" ht="14.45" customHeight="1" x14ac:dyDescent="0.2">
      <c r="B42" s="546"/>
      <c r="C42" s="546"/>
      <c r="D42" s="546"/>
      <c r="E42" s="546"/>
      <c r="F42" s="546"/>
      <c r="G42" s="546"/>
      <c r="I42" s="546"/>
      <c r="J42" s="546"/>
      <c r="K42" s="546"/>
      <c r="L42" s="546"/>
      <c r="M42" s="546"/>
      <c r="N42" s="546"/>
      <c r="O42" s="546"/>
      <c r="P42" s="546"/>
      <c r="Q42" s="546"/>
      <c r="R42" s="546"/>
      <c r="S42" s="546"/>
    </row>
    <row r="43" spans="2:21" ht="14.25" customHeight="1" x14ac:dyDescent="0.2">
      <c r="B43" s="546"/>
      <c r="C43" s="546"/>
      <c r="D43" s="546"/>
      <c r="E43" s="546"/>
      <c r="F43" s="546"/>
      <c r="G43" s="546"/>
      <c r="I43" s="546"/>
      <c r="J43" s="546"/>
      <c r="K43" s="546"/>
      <c r="L43" s="546"/>
      <c r="M43" s="546"/>
      <c r="N43" s="546"/>
      <c r="O43" s="546"/>
      <c r="P43" s="546"/>
      <c r="Q43" s="546"/>
      <c r="R43" s="546"/>
      <c r="S43" s="546"/>
    </row>
    <row r="44" spans="2:21" ht="14.45" customHeight="1" x14ac:dyDescent="0.2">
      <c r="B44" s="546"/>
      <c r="C44" s="546"/>
      <c r="D44" s="546"/>
      <c r="E44" s="546"/>
      <c r="F44" s="546"/>
      <c r="G44" s="546"/>
      <c r="I44" s="546"/>
      <c r="J44" s="546"/>
      <c r="K44" s="546"/>
      <c r="L44" s="546"/>
      <c r="M44" s="546"/>
      <c r="N44" s="546"/>
      <c r="O44" s="546"/>
      <c r="P44" s="546"/>
      <c r="Q44" s="546"/>
      <c r="R44" s="546"/>
      <c r="S44" s="546"/>
    </row>
    <row r="45" spans="2:21" ht="14.45" customHeight="1" x14ac:dyDescent="0.2">
      <c r="I45" s="546"/>
      <c r="J45" s="546"/>
      <c r="K45" s="546"/>
      <c r="L45" s="546"/>
      <c r="M45" s="546"/>
      <c r="N45" s="546"/>
      <c r="O45" s="546"/>
      <c r="P45" s="546"/>
      <c r="Q45" s="546"/>
      <c r="R45" s="546"/>
      <c r="S45" s="546"/>
    </row>
    <row r="46" spans="2:21" ht="14.45" customHeight="1" x14ac:dyDescent="0.2">
      <c r="I46" s="432"/>
      <c r="J46" s="432"/>
      <c r="K46" s="432"/>
      <c r="L46" s="432"/>
      <c r="M46" s="432"/>
      <c r="N46" s="432"/>
      <c r="O46" s="432"/>
      <c r="P46" s="432"/>
      <c r="Q46" s="432"/>
      <c r="R46" s="432"/>
      <c r="S46" s="432"/>
    </row>
    <row r="47" spans="2:21" ht="14.45" customHeight="1" x14ac:dyDescent="0.2">
      <c r="L47" s="550"/>
      <c r="M47" s="550"/>
      <c r="N47" s="550"/>
      <c r="O47" s="550"/>
    </row>
    <row r="48" spans="2:21" ht="14.45" customHeight="1" x14ac:dyDescent="0.2">
      <c r="I48" s="427"/>
      <c r="J48" s="426"/>
      <c r="K48" s="426"/>
      <c r="L48" s="426"/>
      <c r="M48" s="426"/>
      <c r="N48" s="426"/>
      <c r="O48" s="426"/>
      <c r="P48" s="426"/>
      <c r="Q48" s="426"/>
      <c r="R48" s="426"/>
      <c r="S48" s="426"/>
    </row>
    <row r="49" spans="9:19" ht="14.45" customHeight="1" x14ac:dyDescent="0.2">
      <c r="I49" s="426"/>
      <c r="J49" s="426"/>
      <c r="K49" s="426"/>
      <c r="L49" s="426"/>
      <c r="M49" s="426"/>
      <c r="N49" s="426"/>
      <c r="O49" s="426"/>
      <c r="P49" s="426"/>
      <c r="Q49" s="426"/>
      <c r="R49" s="426"/>
      <c r="S49" s="426"/>
    </row>
    <row r="50" spans="9:19" ht="14.45" customHeight="1" x14ac:dyDescent="0.2">
      <c r="I50" s="426"/>
      <c r="J50" s="426"/>
      <c r="K50" s="426"/>
      <c r="L50" s="426"/>
      <c r="M50" s="426"/>
      <c r="N50" s="426"/>
      <c r="O50" s="426"/>
      <c r="P50" s="426"/>
      <c r="Q50" s="426"/>
      <c r="R50" s="426"/>
      <c r="S50" s="426"/>
    </row>
    <row r="51" spans="9:19" ht="14.45" customHeight="1" x14ac:dyDescent="0.2">
      <c r="I51" s="426"/>
      <c r="J51" s="426"/>
      <c r="K51" s="426"/>
      <c r="L51" s="426"/>
      <c r="M51" s="426"/>
      <c r="N51" s="426"/>
      <c r="O51" s="426"/>
      <c r="P51" s="426"/>
      <c r="Q51" s="426"/>
      <c r="R51" s="426"/>
      <c r="S51" s="426"/>
    </row>
    <row r="52" spans="9:19" ht="14.45" customHeight="1" x14ac:dyDescent="0.2">
      <c r="I52" s="427"/>
      <c r="J52" s="426"/>
      <c r="K52" s="426"/>
      <c r="L52" s="426"/>
      <c r="M52" s="426"/>
      <c r="N52" s="426"/>
      <c r="O52" s="426"/>
      <c r="P52" s="426"/>
      <c r="Q52" s="426"/>
      <c r="R52" s="426"/>
      <c r="S52" s="426"/>
    </row>
    <row r="53" spans="9:19" ht="14.45" customHeight="1" x14ac:dyDescent="0.2">
      <c r="I53" s="433"/>
      <c r="J53" s="433"/>
      <c r="K53" s="433"/>
      <c r="L53" s="433"/>
      <c r="M53" s="433"/>
      <c r="N53" s="433"/>
      <c r="O53" s="433"/>
      <c r="P53" s="433"/>
      <c r="Q53" s="433"/>
      <c r="R53" s="433"/>
      <c r="S53" s="433"/>
    </row>
    <row r="54" spans="9:19" ht="14.45" customHeight="1" x14ac:dyDescent="0.2">
      <c r="I54" s="433"/>
      <c r="J54" s="433"/>
      <c r="K54" s="433"/>
      <c r="L54" s="433"/>
      <c r="M54" s="433"/>
      <c r="N54" s="433"/>
      <c r="O54" s="433"/>
      <c r="P54" s="433"/>
      <c r="Q54" s="433"/>
      <c r="R54" s="433"/>
      <c r="S54" s="433"/>
    </row>
    <row r="55" spans="9:19" ht="14.45" customHeight="1" x14ac:dyDescent="0.2">
      <c r="I55" s="433"/>
      <c r="J55" s="433"/>
      <c r="K55" s="433"/>
      <c r="L55" s="433"/>
      <c r="M55" s="433"/>
      <c r="N55" s="433"/>
      <c r="O55" s="433"/>
      <c r="P55" s="433"/>
      <c r="Q55" s="433"/>
      <c r="R55" s="433"/>
      <c r="S55" s="433"/>
    </row>
    <row r="56" spans="9:19" ht="14.45" customHeight="1" x14ac:dyDescent="0.2">
      <c r="I56" s="433"/>
      <c r="J56" s="433"/>
      <c r="K56" s="433"/>
      <c r="L56" s="433"/>
      <c r="M56" s="433"/>
      <c r="N56" s="433"/>
      <c r="O56" s="433"/>
      <c r="P56" s="433"/>
      <c r="Q56" s="433"/>
      <c r="R56" s="433"/>
      <c r="S56" s="433"/>
    </row>
    <row r="57" spans="9:19" ht="14.45" customHeight="1" x14ac:dyDescent="0.2">
      <c r="I57" s="433"/>
      <c r="J57" s="433"/>
      <c r="K57" s="433"/>
      <c r="L57" s="433"/>
      <c r="M57" s="433"/>
      <c r="N57" s="433"/>
      <c r="O57" s="433"/>
      <c r="P57" s="433"/>
      <c r="Q57" s="433"/>
      <c r="R57" s="433"/>
      <c r="S57" s="433"/>
    </row>
    <row r="58" spans="9:19" ht="14.45" customHeight="1" x14ac:dyDescent="0.2">
      <c r="I58" s="433"/>
      <c r="J58" s="433"/>
      <c r="K58" s="433"/>
      <c r="L58" s="433"/>
      <c r="M58" s="433"/>
      <c r="N58" s="433"/>
      <c r="O58" s="433"/>
      <c r="P58" s="433"/>
      <c r="Q58" s="433"/>
      <c r="R58" s="433"/>
      <c r="S58" s="433"/>
    </row>
    <row r="59" spans="9:19" ht="14.45" customHeight="1" x14ac:dyDescent="0.2">
      <c r="I59" s="433"/>
      <c r="J59" s="433"/>
      <c r="K59" s="433"/>
      <c r="L59" s="433"/>
      <c r="M59" s="433"/>
      <c r="N59" s="433"/>
      <c r="O59" s="433"/>
      <c r="P59" s="433"/>
      <c r="Q59" s="433"/>
      <c r="R59" s="433"/>
      <c r="S59" s="433"/>
    </row>
    <row r="60" spans="9:19" ht="14.45" customHeight="1" x14ac:dyDescent="0.2">
      <c r="I60" s="433"/>
      <c r="J60" s="433"/>
      <c r="K60" s="433"/>
      <c r="L60" s="433"/>
      <c r="M60" s="433"/>
      <c r="N60" s="433"/>
      <c r="O60" s="433"/>
      <c r="P60" s="433"/>
      <c r="Q60" s="433"/>
      <c r="R60" s="433"/>
      <c r="S60" s="433"/>
    </row>
    <row r="61" spans="9:19" ht="14.45" customHeight="1" x14ac:dyDescent="0.2">
      <c r="I61" s="433"/>
      <c r="J61" s="433"/>
      <c r="K61" s="433"/>
      <c r="L61" s="433"/>
      <c r="M61" s="433"/>
      <c r="N61" s="433"/>
      <c r="O61" s="433"/>
      <c r="P61" s="433"/>
      <c r="Q61" s="433"/>
      <c r="R61" s="433"/>
      <c r="S61" s="433"/>
    </row>
    <row r="62" spans="9:19" ht="14.45" customHeight="1" x14ac:dyDescent="0.2">
      <c r="I62" s="433"/>
      <c r="J62" s="433"/>
      <c r="K62" s="433"/>
      <c r="L62" s="433"/>
      <c r="M62" s="433"/>
      <c r="N62" s="433"/>
      <c r="O62" s="433"/>
      <c r="P62" s="433"/>
      <c r="Q62" s="433"/>
      <c r="R62" s="433"/>
      <c r="S62" s="433"/>
    </row>
    <row r="63" spans="9:19" ht="14.45" customHeight="1" x14ac:dyDescent="0.2">
      <c r="I63" s="433"/>
      <c r="J63" s="433"/>
      <c r="K63" s="433"/>
      <c r="L63" s="433"/>
      <c r="M63" s="433"/>
      <c r="N63" s="433"/>
      <c r="O63" s="433"/>
      <c r="P63" s="433"/>
      <c r="Q63" s="433"/>
      <c r="R63" s="433"/>
      <c r="S63" s="433"/>
    </row>
    <row r="64" spans="9:19" ht="14.45" customHeight="1" x14ac:dyDescent="0.2">
      <c r="I64" s="433"/>
      <c r="J64" s="433"/>
      <c r="K64" s="433"/>
      <c r="L64" s="433"/>
      <c r="M64" s="433"/>
      <c r="N64" s="433"/>
      <c r="O64" s="433"/>
      <c r="P64" s="433"/>
      <c r="Q64" s="433"/>
      <c r="R64" s="433"/>
      <c r="S64" s="433"/>
    </row>
    <row r="65" spans="9:19" ht="14.45" customHeight="1" x14ac:dyDescent="0.2">
      <c r="I65" s="433"/>
      <c r="J65" s="433"/>
      <c r="K65" s="433"/>
      <c r="L65" s="433"/>
      <c r="M65" s="433"/>
      <c r="N65" s="433"/>
      <c r="O65" s="433"/>
      <c r="P65" s="433"/>
      <c r="Q65" s="433"/>
      <c r="R65" s="433"/>
      <c r="S65" s="433"/>
    </row>
    <row r="66" spans="9:19" ht="14.45" customHeight="1" x14ac:dyDescent="0.2">
      <c r="I66" s="433"/>
      <c r="J66" s="433"/>
      <c r="K66" s="433"/>
      <c r="L66" s="433"/>
      <c r="M66" s="433"/>
      <c r="N66" s="433"/>
      <c r="O66" s="433"/>
      <c r="P66" s="433"/>
      <c r="Q66" s="433"/>
      <c r="R66" s="433"/>
      <c r="S66" s="433"/>
    </row>
    <row r="67" spans="9:19" ht="14.45" customHeight="1" x14ac:dyDescent="0.2">
      <c r="I67" s="433"/>
      <c r="J67" s="433"/>
      <c r="K67" s="433"/>
      <c r="L67" s="433"/>
      <c r="M67" s="433"/>
      <c r="N67" s="433"/>
      <c r="O67" s="433"/>
      <c r="P67" s="433"/>
      <c r="Q67" s="433"/>
      <c r="R67" s="433"/>
      <c r="S67" s="433"/>
    </row>
    <row r="68" spans="9:19" ht="14.45" customHeight="1" x14ac:dyDescent="0.25">
      <c r="I68" s="175"/>
    </row>
    <row r="69" spans="9:19" ht="14.45" customHeight="1" x14ac:dyDescent="0.2">
      <c r="I69" s="433"/>
      <c r="J69" s="433"/>
      <c r="K69" s="433"/>
      <c r="L69" s="433"/>
      <c r="M69" s="433"/>
      <c r="N69" s="433"/>
      <c r="O69" s="433"/>
      <c r="P69" s="433"/>
      <c r="Q69" s="433"/>
      <c r="R69" s="433"/>
    </row>
    <row r="70" spans="9:19" ht="14.45" customHeight="1" x14ac:dyDescent="0.2">
      <c r="I70" s="433"/>
      <c r="J70" s="433"/>
      <c r="K70" s="433"/>
      <c r="L70" s="433"/>
      <c r="M70" s="433"/>
      <c r="N70" s="433"/>
      <c r="O70" s="433"/>
      <c r="P70" s="433"/>
      <c r="Q70" s="433"/>
      <c r="R70" s="433"/>
    </row>
    <row r="71" spans="9:19" ht="14.45" customHeight="1" x14ac:dyDescent="0.2">
      <c r="I71" s="433"/>
      <c r="J71" s="433"/>
      <c r="K71" s="433"/>
      <c r="L71" s="433"/>
      <c r="M71" s="433"/>
      <c r="N71" s="433"/>
      <c r="O71" s="433"/>
      <c r="P71" s="433"/>
      <c r="Q71" s="433"/>
      <c r="R71" s="433"/>
    </row>
    <row r="72" spans="9:19" ht="14.45" customHeight="1" x14ac:dyDescent="0.2">
      <c r="I72" s="433"/>
      <c r="J72" s="433"/>
      <c r="K72" s="433"/>
      <c r="L72" s="433"/>
      <c r="M72" s="433"/>
      <c r="N72" s="433"/>
      <c r="O72" s="433"/>
      <c r="P72" s="433"/>
      <c r="Q72" s="433"/>
      <c r="R72" s="433"/>
    </row>
    <row r="73" spans="9:19" ht="14.45" customHeight="1" x14ac:dyDescent="0.2">
      <c r="I73" s="433"/>
      <c r="J73" s="433"/>
      <c r="K73" s="433"/>
      <c r="L73" s="433"/>
      <c r="M73" s="433"/>
      <c r="N73" s="433"/>
      <c r="O73" s="433"/>
      <c r="P73" s="433"/>
      <c r="Q73" s="433"/>
      <c r="R73" s="433"/>
    </row>
    <row r="74" spans="9:19" ht="14.45" customHeight="1" x14ac:dyDescent="0.2">
      <c r="I74" s="433"/>
      <c r="J74" s="433"/>
      <c r="K74" s="433"/>
      <c r="L74" s="433"/>
      <c r="M74" s="433"/>
      <c r="N74" s="433"/>
      <c r="O74" s="433"/>
      <c r="P74" s="433"/>
      <c r="Q74" s="433"/>
      <c r="R74" s="433"/>
    </row>
    <row r="75" spans="9:19" ht="14.45" customHeight="1" x14ac:dyDescent="0.2">
      <c r="I75" s="433"/>
      <c r="J75" s="433"/>
      <c r="K75" s="433"/>
      <c r="L75" s="433"/>
      <c r="M75" s="433"/>
      <c r="N75" s="433"/>
      <c r="O75" s="433"/>
      <c r="P75" s="433"/>
      <c r="Q75" s="433"/>
      <c r="R75" s="433"/>
    </row>
    <row r="76" spans="9:19" ht="14.45" customHeight="1" x14ac:dyDescent="0.2">
      <c r="I76" s="433"/>
      <c r="J76" s="433"/>
      <c r="K76" s="433"/>
      <c r="L76" s="433"/>
      <c r="M76" s="433"/>
      <c r="N76" s="433"/>
      <c r="O76" s="433"/>
      <c r="P76" s="433"/>
      <c r="Q76" s="433"/>
      <c r="R76" s="433"/>
    </row>
    <row r="77" spans="9:19" ht="14.45" customHeight="1" x14ac:dyDescent="0.2">
      <c r="I77" s="433"/>
      <c r="J77" s="433"/>
      <c r="K77" s="433"/>
      <c r="L77" s="433"/>
      <c r="M77" s="433"/>
      <c r="N77" s="433"/>
      <c r="O77" s="433"/>
      <c r="P77" s="433"/>
      <c r="Q77" s="433"/>
      <c r="R77" s="433"/>
    </row>
    <row r="78" spans="9:19" ht="14.45" customHeight="1" x14ac:dyDescent="0.2">
      <c r="I78" s="433"/>
      <c r="J78" s="433"/>
      <c r="K78" s="433"/>
      <c r="L78" s="433"/>
      <c r="M78" s="433"/>
      <c r="N78" s="433"/>
      <c r="O78" s="433"/>
      <c r="P78" s="433"/>
      <c r="Q78" s="433"/>
      <c r="R78" s="433"/>
    </row>
    <row r="79" spans="9:19" ht="14.45" customHeight="1" x14ac:dyDescent="0.2">
      <c r="I79" s="433"/>
      <c r="J79" s="433"/>
      <c r="K79" s="433"/>
      <c r="L79" s="433"/>
      <c r="M79" s="433"/>
      <c r="N79" s="433"/>
      <c r="O79" s="433"/>
      <c r="P79" s="433"/>
      <c r="Q79" s="433"/>
      <c r="R79" s="433"/>
    </row>
    <row r="80" spans="9:19" ht="14.45" customHeight="1" x14ac:dyDescent="0.2">
      <c r="I80" s="433"/>
      <c r="J80" s="433"/>
      <c r="K80" s="433"/>
      <c r="L80" s="433"/>
      <c r="M80" s="433"/>
      <c r="N80" s="433"/>
      <c r="O80" s="433"/>
      <c r="P80" s="433"/>
      <c r="Q80" s="433"/>
      <c r="R80" s="433"/>
    </row>
    <row r="81" spans="9:18" ht="14.45" customHeight="1" x14ac:dyDescent="0.2">
      <c r="I81" s="433"/>
      <c r="J81" s="433"/>
      <c r="K81" s="433"/>
      <c r="L81" s="433"/>
      <c r="M81" s="433"/>
      <c r="N81" s="433"/>
      <c r="O81" s="433"/>
      <c r="P81" s="433"/>
      <c r="Q81" s="433"/>
      <c r="R81" s="433"/>
    </row>
    <row r="82" spans="9:18" ht="14.45" customHeight="1" x14ac:dyDescent="0.2">
      <c r="I82" s="433"/>
      <c r="J82" s="433"/>
      <c r="K82" s="433"/>
      <c r="L82" s="433"/>
      <c r="M82" s="433"/>
      <c r="N82" s="433"/>
      <c r="O82" s="433"/>
      <c r="P82" s="433"/>
      <c r="Q82" s="433"/>
      <c r="R82" s="433"/>
    </row>
    <row r="83" spans="9:18" ht="14.45" customHeight="1" x14ac:dyDescent="0.2">
      <c r="I83" s="433"/>
      <c r="J83" s="433"/>
      <c r="K83" s="433"/>
      <c r="L83" s="433"/>
      <c r="M83" s="433"/>
      <c r="N83" s="433"/>
      <c r="O83" s="433"/>
      <c r="P83" s="433"/>
      <c r="Q83" s="433"/>
      <c r="R83" s="433"/>
    </row>
    <row r="84" spans="9:18" ht="14.45" customHeight="1" x14ac:dyDescent="0.2">
      <c r="I84" s="433"/>
      <c r="J84" s="433"/>
      <c r="K84" s="433"/>
      <c r="L84" s="433"/>
      <c r="M84" s="433"/>
      <c r="N84" s="433"/>
      <c r="O84" s="433"/>
      <c r="P84" s="433"/>
      <c r="Q84" s="433"/>
      <c r="R84" s="433"/>
    </row>
    <row r="85" spans="9:18" x14ac:dyDescent="0.2">
      <c r="I85" s="433"/>
      <c r="J85" s="433"/>
      <c r="K85" s="433"/>
      <c r="L85" s="433"/>
      <c r="M85" s="433"/>
      <c r="N85" s="433"/>
      <c r="O85" s="433"/>
      <c r="P85" s="433"/>
      <c r="Q85" s="433"/>
      <c r="R85" s="433"/>
    </row>
    <row r="86" spans="9:18" ht="15" x14ac:dyDescent="0.25">
      <c r="I86" s="175"/>
    </row>
    <row r="87" spans="9:18" x14ac:dyDescent="0.2">
      <c r="I87" s="433"/>
      <c r="J87" s="433"/>
      <c r="K87" s="433"/>
      <c r="L87" s="433"/>
      <c r="M87" s="433"/>
      <c r="N87" s="433"/>
      <c r="O87" s="433"/>
      <c r="P87" s="433"/>
      <c r="Q87" s="433"/>
      <c r="R87" s="433"/>
    </row>
    <row r="88" spans="9:18" ht="14.25" customHeight="1" x14ac:dyDescent="0.2">
      <c r="I88" s="433"/>
      <c r="J88" s="433"/>
      <c r="K88" s="433"/>
      <c r="L88" s="433"/>
      <c r="M88" s="433"/>
      <c r="N88" s="433"/>
      <c r="O88" s="433"/>
      <c r="P88" s="433"/>
      <c r="Q88" s="433"/>
      <c r="R88" s="433"/>
    </row>
    <row r="89" spans="9:18" ht="14.25" customHeight="1" x14ac:dyDescent="0.2">
      <c r="I89" s="433"/>
      <c r="J89" s="433"/>
      <c r="K89" s="433"/>
      <c r="L89" s="433"/>
      <c r="M89" s="433"/>
      <c r="N89" s="433"/>
      <c r="O89" s="433"/>
      <c r="P89" s="433"/>
      <c r="Q89" s="433"/>
      <c r="R89" s="433"/>
    </row>
    <row r="90" spans="9:18" ht="14.25" customHeight="1" x14ac:dyDescent="0.2"/>
    <row r="91" spans="9:18" ht="14.25" customHeight="1" x14ac:dyDescent="0.2"/>
    <row r="92" spans="9:18" ht="14.25" customHeight="1" x14ac:dyDescent="0.2"/>
    <row r="93" spans="9:18" ht="14.25" customHeight="1" x14ac:dyDescent="0.2"/>
    <row r="94" spans="9:18" ht="14.25" customHeight="1" x14ac:dyDescent="0.2"/>
    <row r="95" spans="9:18" ht="14.25" customHeight="1" x14ac:dyDescent="0.2"/>
    <row r="96" spans="9:18" ht="14.25" customHeight="1" x14ac:dyDescent="0.2"/>
    <row r="97" ht="14.25" customHeight="1" x14ac:dyDescent="0.2"/>
  </sheetData>
  <sheetProtection algorithmName="SHA-512" hashValue="QJQQVd9m/O4hDRkeVIp3V/jru10texakFGUFDKpFyVcRwGDZY4ln7lyalXd+yknQczqV/Y1+glaxPvNTdzofOQ==" saltValue="JzOpj6ahPpYczGH/2O+rsA==" spinCount="100000" sheet="1" objects="1" scenarios="1"/>
  <mergeCells count="41">
    <mergeCell ref="J6:R6"/>
    <mergeCell ref="J8:M8"/>
    <mergeCell ref="O8:R8"/>
    <mergeCell ref="J19:M19"/>
    <mergeCell ref="O19:R19"/>
    <mergeCell ref="J9:M17"/>
    <mergeCell ref="O9:R17"/>
    <mergeCell ref="L47:O47"/>
    <mergeCell ref="J29:M29"/>
    <mergeCell ref="O29:R29"/>
    <mergeCell ref="I41:S45"/>
    <mergeCell ref="J20:M27"/>
    <mergeCell ref="O20:R27"/>
    <mergeCell ref="J30:M39"/>
    <mergeCell ref="O30:R39"/>
    <mergeCell ref="B41:G44"/>
    <mergeCell ref="B38:G38"/>
    <mergeCell ref="B32:G32"/>
    <mergeCell ref="B37:G37"/>
    <mergeCell ref="B18:C18"/>
    <mergeCell ref="B33:G33"/>
    <mergeCell ref="B36:G36"/>
    <mergeCell ref="B24:C24"/>
    <mergeCell ref="B28:E28"/>
    <mergeCell ref="B25:C25"/>
    <mergeCell ref="B26:C26"/>
    <mergeCell ref="B29:G29"/>
    <mergeCell ref="B9:C9"/>
    <mergeCell ref="B19:C19"/>
    <mergeCell ref="B35:G35"/>
    <mergeCell ref="B20:C20"/>
    <mergeCell ref="B21:C21"/>
    <mergeCell ref="B23:E23"/>
    <mergeCell ref="B10:C10"/>
    <mergeCell ref="B15:C15"/>
    <mergeCell ref="B16:C16"/>
    <mergeCell ref="B17:C17"/>
    <mergeCell ref="B13:C13"/>
    <mergeCell ref="B11:C11"/>
    <mergeCell ref="B12:C12"/>
    <mergeCell ref="B14:C14"/>
  </mergeCells>
  <hyperlinks>
    <hyperlink ref="J8:M8" location="Gemüse_Preise_Detailhandel" display="Gemüse_Preise_Detailhandel" xr:uid="{00000000-0004-0000-0000-000000000000}"/>
    <hyperlink ref="O8:R8" location="'Früchte Daten'!A1" display="'Früchte Daten'!A1" xr:uid="{00000000-0004-0000-0000-000001000000}"/>
    <hyperlink ref="B10" location="GemüseUebersicht" display="GemüseUebersicht" xr:uid="{00000000-0004-0000-0000-000002000000}"/>
    <hyperlink ref="F20" location="GetreidePreiseDetailhandel" display="GetreidePreiseDetailhandel" xr:uid="{00000000-0004-0000-0000-000003000000}"/>
    <hyperlink ref="E20" location="GetreidePreiseMühle" display="GetreidePreiseMühle" xr:uid="{00000000-0004-0000-0000-000004000000}"/>
    <hyperlink ref="D20" location="GetreidePreiseSammelstelle" display="GetreidePreiseSammelstelle" xr:uid="{00000000-0004-0000-0000-000005000000}"/>
    <hyperlink ref="B20" location="Getreide" display="Getreide" xr:uid="{00000000-0004-0000-0000-000006000000}"/>
    <hyperlink ref="B16" location="MilchDaten" display="MilchDaten" xr:uid="{00000000-0004-0000-0000-000007000000}"/>
    <hyperlink ref="B14" location="Kartoffeln!A1" display="Kartoffeln!A1" xr:uid="{00000000-0004-0000-0000-000008000000}"/>
    <hyperlink ref="B17" location="FleischUebersicht" display="FleischUebersicht" xr:uid="{00000000-0004-0000-0000-000009000000}"/>
    <hyperlink ref="G16" location="MilchAbsatzmengenDetailhandel" display="MilchAbsatzmengenDetailhandel" xr:uid="{00000000-0004-0000-0000-00000A000000}"/>
    <hyperlink ref="F16" location="MilchPreiseDetailhandel" display="MilchPreiseDetailhandel" xr:uid="{00000000-0004-0000-0000-00000B000000}"/>
    <hyperlink ref="E16" location="MilchVerwertungMilchäquivalent" display="MilchVerwertungMilchäquivalent" xr:uid="{00000000-0004-0000-0000-00000C000000}"/>
    <hyperlink ref="D16" location="MilchPreiseProduzenten" display="MilchPreiseProduzenten" xr:uid="{00000000-0004-0000-0000-00000D000000}"/>
    <hyperlink ref="E14" location="KartoffelnAbsatzmengenDetailhandel" display="Absatzmengen Detailhandel" xr:uid="{00000000-0004-0000-0000-00000E000000}"/>
    <hyperlink ref="D14" location="KartoffelnPreiseDetailhandel" display="Preise Detailhandel" xr:uid="{00000000-0004-0000-0000-00000F000000}"/>
    <hyperlink ref="E19" location="EierPreiseDetailhandel" display="EierPreiseDetailhandel" xr:uid="{00000000-0004-0000-0000-000010000000}"/>
    <hyperlink ref="D19" location="EierPreiseProduzenten" display="EierPreiseProduzenten" xr:uid="{00000000-0004-0000-0000-000011000000}"/>
    <hyperlink ref="B19" location="EierDaten" display="EierDaten" xr:uid="{00000000-0004-0000-0000-000012000000}"/>
    <hyperlink ref="B13" location="'Früchte Daten'!FrüchteDaten" display="'Früchte Daten'!FrüchteDaten" xr:uid="{00000000-0004-0000-0000-000013000000}"/>
    <hyperlink ref="B12" location="'Früchte Übersicht'!FrüchteUebersicht" display="'Früchte Übersicht'!FrüchteUebersicht" xr:uid="{00000000-0004-0000-0000-000014000000}"/>
    <hyperlink ref="E13" location="'Früchte Daten'!FrüchteAbsatzmengenDetailhandel" display="'Früchte Daten'!FrüchteAbsatzmengenDetailhandel" xr:uid="{00000000-0004-0000-0000-000015000000}"/>
    <hyperlink ref="D13" location="'Früchte Daten'!FrüchtePreiseDetailhandel" display="'Früchte Daten'!FrüchtePreiseDetailhandel" xr:uid="{00000000-0004-0000-0000-000016000000}"/>
    <hyperlink ref="F18" location="Absatzmengen_Detailhandel_Frischfleisch" display="Absatzmengen Detailhandel" xr:uid="{00000000-0004-0000-0000-000017000000}"/>
    <hyperlink ref="E18" location="Fleisch_Preise_DH" display="Preise Detailhandel" xr:uid="{00000000-0004-0000-0000-000018000000}"/>
    <hyperlink ref="D18" location="FleischPreiseProduzenten" display="FleischPreiseProduzenten" xr:uid="{00000000-0004-0000-0000-000019000000}"/>
    <hyperlink ref="B18" location="FleischDaten" display="FleischDaten" xr:uid="{00000000-0004-0000-0000-00001A000000}"/>
    <hyperlink ref="E11" location="FG_Absatzmengen_Detailhandel" display="Absatzmengen Detailhandel" xr:uid="{00000000-0004-0000-0000-00001B000000}"/>
    <hyperlink ref="D11" location="FG_Preise_Detailhandel" display="Preise Detailhandel, Absatzmengen Detailhandel" xr:uid="{00000000-0004-0000-0000-00001C000000}"/>
    <hyperlink ref="B15" location="MilchUebersicht" display="MilchUebersicht" xr:uid="{00000000-0004-0000-0000-00001D000000}"/>
    <hyperlink ref="B11" location="Gemüse" display="Gemüse" xr:uid="{00000000-0004-0000-0000-00001E000000}"/>
    <hyperlink ref="B25" r:id="rId1" xr:uid="{00000000-0004-0000-0000-00001F000000}"/>
    <hyperlink ref="B24" r:id="rId2" xr:uid="{00000000-0004-0000-0000-000020000000}"/>
    <hyperlink ref="B33" r:id="rId3" display="http://www.disclaimer.admin.ch/" xr:uid="{00000000-0004-0000-0000-000021000000}"/>
    <hyperlink ref="B37" r:id="rId4" xr:uid="{00000000-0004-0000-0000-000022000000}"/>
    <hyperlink ref="B26" r:id="rId5" xr:uid="{00000000-0004-0000-0000-000023000000}"/>
    <hyperlink ref="B38" r:id="rId6" xr:uid="{00000000-0004-0000-0000-000024000000}"/>
    <hyperlink ref="O19:R19" location="MilchDaten" display="MilchDaten" xr:uid="{00000000-0004-0000-0000-000025000000}"/>
    <hyperlink ref="J29:M29" location="Fleisch_Absatz_DH" display="Fleisch_Absatz_DH" xr:uid="{00000000-0004-0000-0000-000026000000}"/>
    <hyperlink ref="J19:M19" location="MilchUebersicht" display="MilchUebersicht" xr:uid="{00000000-0004-0000-0000-000027000000}"/>
    <hyperlink ref="O29:R29" location="EierDaten" display="EierDaten" xr:uid="{00000000-0004-0000-0000-000028000000}"/>
    <hyperlink ref="F19" location="EierMarktstruktur" display="EierMarktstruktur" xr:uid="{00000000-0004-0000-0000-000029000000}"/>
    <hyperlink ref="B29" r:id="rId7" xr:uid="{23CF3DE6-D81C-415C-BD7E-3E92B80AAB37}"/>
  </hyperlinks>
  <pageMargins left="0.7" right="0.7" top="0.78740157499999996" bottom="0.78740157499999996" header="0.3" footer="0.3"/>
  <pageSetup paperSize="9" orientation="landscape" r:id="rId8"/>
  <drawing r:id="rId9"/>
  <legacyDrawing r:id="rId10"/>
  <mc:AlternateContent xmlns:mc="http://schemas.openxmlformats.org/markup-compatibility/2006">
    <mc:Choice Requires="x14">
      <controls>
        <mc:AlternateContent xmlns:mc="http://schemas.openxmlformats.org/markup-compatibility/2006">
          <mc:Choice Requires="x14">
            <control shapeId="14338" r:id="rId11" name="Drop Down 2">
              <controlPr defaultSize="0" autoLine="0" autoPict="0">
                <anchor moveWithCells="1">
                  <from>
                    <xdr:col>0</xdr:col>
                    <xdr:colOff>390525</xdr:colOff>
                    <xdr:row>3</xdr:row>
                    <xdr:rowOff>171450</xdr:rowOff>
                  </from>
                  <to>
                    <xdr:col>2</xdr:col>
                    <xdr:colOff>1562100</xdr:colOff>
                    <xdr:row>6</xdr:row>
                    <xdr:rowOff>123825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theme="4" tint="0.79998168889431442"/>
  </sheetPr>
  <dimension ref="A1:AY40"/>
  <sheetViews>
    <sheetView zoomScaleNormal="100" workbookViewId="0"/>
  </sheetViews>
  <sheetFormatPr baseColWidth="10" defaultColWidth="11" defaultRowHeight="12.75" x14ac:dyDescent="0.2"/>
  <cols>
    <col min="1" max="1" width="10.625" style="188" customWidth="1"/>
    <col min="2" max="2" width="6.125" style="188" customWidth="1"/>
    <col min="3" max="4" width="2.375" style="188" customWidth="1"/>
    <col min="5" max="5" width="6.125" style="188" customWidth="1"/>
    <col min="6" max="6" width="3.625" style="188" customWidth="1"/>
    <col min="7" max="7" width="6.125" style="188" customWidth="1"/>
    <col min="8" max="9" width="2.375" style="188" customWidth="1"/>
    <col min="10" max="10" width="6.125" style="188" customWidth="1"/>
    <col min="11" max="11" width="3.625" style="188" customWidth="1"/>
    <col min="12" max="12" width="6.125" style="188" customWidth="1"/>
    <col min="13" max="14" width="2.375" style="188" customWidth="1"/>
    <col min="15" max="15" width="6.125" style="188" customWidth="1"/>
    <col min="16" max="16" width="3.625" style="188" customWidth="1"/>
    <col min="17" max="17" width="6.125" style="188" customWidth="1"/>
    <col min="18" max="19" width="2.375" style="188" customWidth="1"/>
    <col min="20" max="20" width="6.125" style="188" customWidth="1"/>
    <col min="21" max="21" width="3.625" style="188" customWidth="1"/>
    <col min="22" max="22" width="6.125" style="188" customWidth="1"/>
    <col min="23" max="24" width="2.375" style="188" customWidth="1"/>
    <col min="25" max="25" width="6.125" style="188" customWidth="1"/>
    <col min="26" max="27" width="10.625" style="188" customWidth="1"/>
    <col min="28" max="28" width="6.125" style="188" customWidth="1"/>
    <col min="29" max="30" width="2.375" style="188" customWidth="1"/>
    <col min="31" max="31" width="6.125" style="188" customWidth="1"/>
    <col min="32" max="32" width="3.125" style="188" customWidth="1"/>
    <col min="33" max="33" width="6.125" style="188" customWidth="1"/>
    <col min="34" max="35" width="2.375" style="188" customWidth="1"/>
    <col min="36" max="36" width="6.125" style="188" customWidth="1"/>
    <col min="37" max="37" width="3.125" style="188" customWidth="1"/>
    <col min="38" max="38" width="6.125" style="188" customWidth="1"/>
    <col min="39" max="40" width="2.375" style="188" customWidth="1"/>
    <col min="41" max="41" width="6.125" style="188" customWidth="1"/>
    <col min="42" max="42" width="3.125" style="188" customWidth="1"/>
    <col min="43" max="43" width="6.125" style="188" customWidth="1"/>
    <col min="44" max="45" width="2.375" style="188" customWidth="1"/>
    <col min="46" max="46" width="6.125" style="188" customWidth="1"/>
    <col min="47" max="47" width="3.125" style="188" customWidth="1"/>
    <col min="48" max="48" width="6.125" style="188" customWidth="1"/>
    <col min="49" max="50" width="2.375" style="188" customWidth="1"/>
    <col min="51" max="51" width="6.125" style="188" customWidth="1"/>
    <col min="52" max="52" width="10.625" style="188" customWidth="1"/>
    <col min="53" max="16384" width="11" style="188"/>
  </cols>
  <sheetData>
    <row r="1" spans="1:51" ht="9.9499999999999993" customHeight="1" x14ac:dyDescent="0.25">
      <c r="F1" s="185"/>
      <c r="G1" s="241" t="str">
        <f>Codierung!I152</f>
        <v>Eidgenössisches Departement für  Wirtschaft, Bildung und Forschung WBF</v>
      </c>
      <c r="H1" s="185"/>
      <c r="T1" s="138"/>
      <c r="U1" s="138"/>
      <c r="AG1" s="185" t="s">
        <v>289</v>
      </c>
      <c r="AH1" s="185"/>
      <c r="AT1" s="138"/>
      <c r="AU1" s="138"/>
    </row>
    <row r="2" spans="1:51" ht="9.9499999999999993" customHeight="1" x14ac:dyDescent="0.25">
      <c r="F2" s="231"/>
      <c r="G2" s="242" t="str">
        <f>Codierung!I153</f>
        <v>Bundesamt für Landwirtschaft BLW</v>
      </c>
      <c r="H2" s="231"/>
      <c r="I2" s="210"/>
      <c r="J2" s="210"/>
      <c r="K2" s="210"/>
      <c r="L2" s="210"/>
      <c r="T2" s="138"/>
      <c r="U2" s="138"/>
      <c r="AG2" s="185" t="s">
        <v>292</v>
      </c>
      <c r="AH2" s="185"/>
      <c r="AT2" s="138"/>
      <c r="AU2" s="138"/>
    </row>
    <row r="3" spans="1:51" ht="9.9499999999999993" customHeight="1" x14ac:dyDescent="0.2">
      <c r="F3" s="185"/>
      <c r="G3" s="241" t="str">
        <f>Codierung!I154</f>
        <v>Fachbereich Agrardaten und Marktanalysen</v>
      </c>
      <c r="H3" s="185"/>
      <c r="AG3" s="185" t="str">
        <f>Codierung!I154</f>
        <v>Fachbereich Agrardaten und Marktanalysen</v>
      </c>
      <c r="AH3" s="185"/>
    </row>
    <row r="4" spans="1:51" ht="9.9499999999999993" customHeight="1" x14ac:dyDescent="0.2">
      <c r="F4" s="185"/>
      <c r="G4" s="185"/>
      <c r="H4" s="185"/>
    </row>
    <row r="5" spans="1:51" x14ac:dyDescent="0.2">
      <c r="F5" s="185"/>
      <c r="G5" s="209"/>
      <c r="H5" s="185"/>
    </row>
    <row r="6" spans="1:51" s="205" customFormat="1" ht="14.25" customHeight="1" x14ac:dyDescent="0.2">
      <c r="A6" s="188"/>
      <c r="B6" s="253" t="str">
        <f>Codierung!I191</f>
        <v>Produktion: Preise und Mengen</v>
      </c>
      <c r="C6" s="253"/>
      <c r="D6" s="253"/>
      <c r="E6" s="253"/>
      <c r="F6" s="253"/>
      <c r="G6" s="253"/>
      <c r="H6" s="592">
        <f>'Milch Daten'!B21</f>
        <v>46174</v>
      </c>
      <c r="I6" s="592"/>
      <c r="J6" s="592"/>
      <c r="K6" s="188"/>
      <c r="L6" s="188"/>
      <c r="M6" s="188"/>
      <c r="N6" s="188"/>
      <c r="O6" s="188"/>
      <c r="P6" s="188"/>
      <c r="Q6" s="188"/>
      <c r="R6" s="188"/>
      <c r="S6" s="188"/>
      <c r="T6" s="188"/>
      <c r="U6" s="188"/>
      <c r="V6" s="188"/>
      <c r="W6" s="188"/>
      <c r="X6" s="188"/>
      <c r="Y6" s="188"/>
      <c r="Z6" s="188"/>
      <c r="AB6" s="565" t="str">
        <f>Codierung!I191</f>
        <v>Produktion: Preise und Mengen</v>
      </c>
      <c r="AC6" s="565"/>
      <c r="AD6" s="565"/>
      <c r="AE6" s="565"/>
      <c r="AF6" s="565"/>
      <c r="AG6" s="565"/>
      <c r="AH6" s="565"/>
      <c r="AI6" s="565"/>
      <c r="AJ6" s="565"/>
      <c r="AK6" s="565"/>
      <c r="AL6" s="565"/>
      <c r="AM6" s="565"/>
      <c r="AN6" s="565"/>
      <c r="AO6" s="565"/>
      <c r="AP6" s="565"/>
      <c r="AQ6" s="565"/>
      <c r="AR6" s="565"/>
      <c r="AS6" s="565"/>
      <c r="AT6" s="565"/>
      <c r="AU6" s="565"/>
      <c r="AV6" s="565"/>
      <c r="AW6" s="565"/>
      <c r="AX6" s="565"/>
      <c r="AY6" s="565"/>
    </row>
    <row r="7" spans="1:51" ht="5.25" customHeight="1" x14ac:dyDescent="0.2"/>
    <row r="8" spans="1:51" x14ac:dyDescent="0.2">
      <c r="B8" s="591" t="str">
        <f>Codierung!I377</f>
        <v>Rohmilch bio</v>
      </c>
      <c r="C8" s="591"/>
      <c r="D8" s="591"/>
      <c r="E8" s="591"/>
      <c r="G8" s="591" t="str">
        <f>Codierung!I378</f>
        <v>Rohmilch konventionell</v>
      </c>
      <c r="H8" s="591"/>
      <c r="I8" s="591"/>
      <c r="J8" s="591"/>
      <c r="K8" s="205"/>
      <c r="L8" s="566"/>
      <c r="M8" s="566"/>
      <c r="N8" s="566"/>
      <c r="O8" s="566"/>
      <c r="Q8" s="566"/>
      <c r="R8" s="566"/>
      <c r="S8" s="566"/>
      <c r="T8" s="566"/>
      <c r="U8" s="205"/>
      <c r="V8" s="566"/>
      <c r="W8" s="566"/>
      <c r="X8" s="566"/>
      <c r="Y8" s="566"/>
      <c r="AB8" s="566"/>
      <c r="AC8" s="566"/>
      <c r="AD8" s="566"/>
      <c r="AE8" s="566"/>
      <c r="AG8" s="566"/>
      <c r="AH8" s="566"/>
      <c r="AI8" s="566"/>
      <c r="AJ8" s="566"/>
      <c r="AK8" s="205"/>
      <c r="AL8" s="566"/>
      <c r="AM8" s="566"/>
      <c r="AN8" s="566"/>
      <c r="AO8" s="566"/>
      <c r="AQ8" s="566"/>
      <c r="AR8" s="566"/>
      <c r="AS8" s="566"/>
      <c r="AT8" s="566"/>
      <c r="AU8" s="205"/>
      <c r="AV8" s="566"/>
      <c r="AW8" s="566"/>
      <c r="AX8" s="566"/>
      <c r="AY8" s="566"/>
    </row>
    <row r="9" spans="1:51" ht="18" customHeight="1" x14ac:dyDescent="0.2">
      <c r="B9" s="254" t="str">
        <f>Codierung!I124</f>
        <v>Rp./kg</v>
      </c>
      <c r="C9" s="255"/>
      <c r="D9" s="255"/>
      <c r="E9" s="256" t="str">
        <f>Codierung!I127</f>
        <v>Tonnen</v>
      </c>
      <c r="G9" s="254" t="str">
        <f>Codierung!I124</f>
        <v>Rp./kg</v>
      </c>
      <c r="H9" s="255"/>
      <c r="I9" s="255"/>
      <c r="J9" s="256" t="str">
        <f>Codierung!I127</f>
        <v>Tonnen</v>
      </c>
      <c r="K9" s="194"/>
      <c r="L9" s="194"/>
      <c r="M9" s="194"/>
      <c r="N9" s="194"/>
      <c r="O9" s="226"/>
      <c r="Q9" s="194"/>
      <c r="R9" s="194"/>
      <c r="S9" s="194"/>
      <c r="T9" s="226"/>
      <c r="U9" s="194"/>
      <c r="V9" s="194"/>
      <c r="W9" s="194"/>
      <c r="X9" s="194"/>
      <c r="Y9" s="226"/>
      <c r="AB9" s="593"/>
      <c r="AC9" s="593"/>
      <c r="AD9" s="594"/>
      <c r="AE9" s="594"/>
      <c r="AG9" s="593"/>
      <c r="AH9" s="593"/>
      <c r="AI9" s="594"/>
      <c r="AJ9" s="594"/>
      <c r="AK9" s="194"/>
      <c r="AL9" s="593"/>
      <c r="AM9" s="593"/>
      <c r="AN9" s="594"/>
      <c r="AO9" s="594"/>
      <c r="AQ9" s="593"/>
      <c r="AR9" s="593"/>
      <c r="AS9" s="594"/>
      <c r="AT9" s="594"/>
      <c r="AU9" s="194"/>
      <c r="AV9" s="593"/>
      <c r="AW9" s="593"/>
      <c r="AX9" s="594"/>
      <c r="AY9" s="594"/>
    </row>
    <row r="10" spans="1:51" ht="12.75" customHeight="1" x14ac:dyDescent="0.2">
      <c r="B10" s="257">
        <f>'Milch Daten'!C21</f>
        <v>91.767685842471593</v>
      </c>
      <c r="C10" s="230"/>
      <c r="D10" s="230"/>
      <c r="E10" s="264">
        <f>'Milch Daten'!H21</f>
        <v>21218.877941396004</v>
      </c>
      <c r="G10" s="257">
        <f>'Milch Daten'!D21</f>
        <v>70.509600000000006</v>
      </c>
      <c r="H10" s="230"/>
      <c r="I10" s="230"/>
      <c r="J10" s="264">
        <f>'Milch Daten'!I21</f>
        <v>258353.122058604</v>
      </c>
      <c r="K10" s="195"/>
      <c r="L10" s="230"/>
      <c r="M10" s="230"/>
      <c r="N10" s="230"/>
      <c r="O10" s="209"/>
      <c r="Q10" s="230"/>
      <c r="R10" s="230"/>
      <c r="S10" s="230"/>
      <c r="T10" s="209"/>
      <c r="V10" s="230"/>
      <c r="W10" s="230"/>
      <c r="X10" s="230"/>
      <c r="Y10" s="209"/>
      <c r="AB10" s="194"/>
      <c r="AC10" s="194"/>
      <c r="AD10" s="194"/>
      <c r="AE10" s="226"/>
      <c r="AG10" s="194"/>
      <c r="AH10" s="194"/>
      <c r="AI10" s="194"/>
      <c r="AJ10" s="226"/>
      <c r="AK10" s="194"/>
      <c r="AL10" s="194"/>
      <c r="AM10" s="194"/>
      <c r="AN10" s="194"/>
      <c r="AO10" s="226"/>
      <c r="AQ10" s="194"/>
      <c r="AR10" s="194"/>
      <c r="AS10" s="194"/>
      <c r="AT10" s="226"/>
      <c r="AU10" s="194"/>
      <c r="AV10" s="194"/>
      <c r="AW10" s="194"/>
      <c r="AX10" s="194"/>
      <c r="AY10" s="226"/>
    </row>
    <row r="11" spans="1:51" ht="12.75" customHeight="1" x14ac:dyDescent="0.2">
      <c r="B11" s="589" t="str">
        <f>Codierung!I217</f>
        <v>Vergleich Vormonat*</v>
      </c>
      <c r="C11" s="562"/>
      <c r="D11" s="562"/>
      <c r="E11" s="590"/>
      <c r="G11" s="589" t="str">
        <f>Codierung!I217</f>
        <v>Vergleich Vormonat*</v>
      </c>
      <c r="H11" s="562"/>
      <c r="I11" s="562"/>
      <c r="J11" s="590"/>
      <c r="K11" s="196"/>
      <c r="L11" s="562"/>
      <c r="M11" s="562"/>
      <c r="N11" s="562"/>
      <c r="O11" s="562"/>
      <c r="Q11" s="562"/>
      <c r="R11" s="562"/>
      <c r="S11" s="562"/>
      <c r="T11" s="562"/>
      <c r="U11" s="194"/>
      <c r="V11" s="562"/>
      <c r="W11" s="562"/>
      <c r="X11" s="562"/>
      <c r="Y11" s="562"/>
      <c r="AB11" s="230"/>
      <c r="AC11" s="230"/>
      <c r="AD11" s="230"/>
      <c r="AE11" s="233"/>
      <c r="AG11" s="230"/>
      <c r="AH11" s="230"/>
      <c r="AI11" s="230"/>
      <c r="AJ11" s="233"/>
      <c r="AK11" s="195"/>
      <c r="AL11" s="230"/>
      <c r="AM11" s="230"/>
      <c r="AN11" s="230"/>
      <c r="AO11" s="209"/>
      <c r="AQ11" s="230"/>
      <c r="AR11" s="230"/>
      <c r="AS11" s="230"/>
      <c r="AT11" s="209"/>
      <c r="AV11" s="230"/>
      <c r="AW11" s="230"/>
      <c r="AX11" s="230"/>
      <c r="AY11" s="209"/>
    </row>
    <row r="12" spans="1:51" x14ac:dyDescent="0.2">
      <c r="B12" s="258">
        <f>'Milch Daten'!C21/'Milch Daten'!C22-1</f>
        <v>6.9749194694968653E-2</v>
      </c>
      <c r="C12" s="261" t="str">
        <f>IF(B12&lt;0,Codierung!$O$37,IF(B12=0,Codierung!$O$38,IF(B12&gt;0,Codierung!$O$39,IF(B12=Codierung!I216,Codierung!$O$40))))</f>
        <v>▲</v>
      </c>
      <c r="D12" s="261" t="str">
        <f>IF(E12&lt;0,Codierung!$O$37,IF(E12=0,Codierung!$O$38,IF(E12&gt;0,Codierung!$O$39,IF(E12=Codierung!I216,Codierung!$O$40))))</f>
        <v>▼</v>
      </c>
      <c r="E12" s="259">
        <f>'Milch Daten'!H21/'Milch Daten'!H22-1</f>
        <v>-0.18320763383708383</v>
      </c>
      <c r="G12" s="258">
        <f>'Milch Daten'!D21/'Milch Daten'!D22-1</f>
        <v>6.223071221534604E-2</v>
      </c>
      <c r="H12" s="261" t="str">
        <f>IF(G12&lt;0,Codierung!$O$37,IF(G12=0,Codierung!$O$38,IF(G12&gt;0,Codierung!$O$39,IF(G12=Codierung!N206,Codierung!$O$40))))</f>
        <v>▲</v>
      </c>
      <c r="I12" s="261" t="str">
        <f>IF(J12&lt;0,Codierung!$O$37,IF(J12=0,Codierung!$O$38,IF(J12&gt;0,Codierung!$O$39,IF(J12=Codierung!N206,Codierung!$O$40))))</f>
        <v>▼</v>
      </c>
      <c r="J12" s="259">
        <f>'Milch Daten'!I21/'Milch Daten'!I22-1</f>
        <v>-0.12823004686950834</v>
      </c>
      <c r="K12" s="196"/>
      <c r="L12" s="236"/>
      <c r="M12" s="206"/>
      <c r="N12" s="206"/>
      <c r="O12" s="237"/>
      <c r="Q12" s="236"/>
      <c r="R12" s="206"/>
      <c r="S12" s="206"/>
      <c r="T12" s="237"/>
      <c r="U12" s="194"/>
      <c r="V12" s="236"/>
      <c r="W12" s="206"/>
      <c r="X12" s="206"/>
      <c r="Y12" s="237"/>
      <c r="AB12" s="562"/>
      <c r="AC12" s="562"/>
      <c r="AD12" s="562"/>
      <c r="AE12" s="562"/>
      <c r="AG12" s="562"/>
      <c r="AH12" s="562"/>
      <c r="AI12" s="562"/>
      <c r="AJ12" s="562"/>
      <c r="AK12" s="196"/>
      <c r="AL12" s="562"/>
      <c r="AM12" s="562"/>
      <c r="AN12" s="562"/>
      <c r="AO12" s="562"/>
      <c r="AQ12" s="562"/>
      <c r="AR12" s="562"/>
      <c r="AS12" s="562"/>
      <c r="AT12" s="562"/>
      <c r="AU12" s="194"/>
      <c r="AV12" s="562"/>
      <c r="AW12" s="562"/>
      <c r="AX12" s="562"/>
      <c r="AY12" s="562"/>
    </row>
    <row r="13" spans="1:51" x14ac:dyDescent="0.2">
      <c r="B13" s="589" t="str">
        <f>Codierung!I218</f>
        <v>Vergleich Vorjahr</v>
      </c>
      <c r="C13" s="562"/>
      <c r="D13" s="562"/>
      <c r="E13" s="590"/>
      <c r="G13" s="589" t="str">
        <f>Codierung!I218</f>
        <v>Vergleich Vorjahr</v>
      </c>
      <c r="H13" s="562"/>
      <c r="I13" s="562"/>
      <c r="J13" s="590"/>
      <c r="K13" s="196"/>
      <c r="L13" s="562"/>
      <c r="M13" s="562"/>
      <c r="N13" s="562"/>
      <c r="O13" s="562"/>
      <c r="Q13" s="562"/>
      <c r="R13" s="562"/>
      <c r="S13" s="562"/>
      <c r="T13" s="562"/>
      <c r="U13" s="194"/>
      <c r="V13" s="562"/>
      <c r="W13" s="562"/>
      <c r="X13" s="562"/>
      <c r="Y13" s="562"/>
      <c r="AB13" s="234"/>
      <c r="AC13" s="223"/>
      <c r="AD13" s="223"/>
      <c r="AE13" s="229"/>
      <c r="AG13" s="229"/>
      <c r="AH13" s="223"/>
      <c r="AI13" s="223"/>
      <c r="AJ13" s="229"/>
      <c r="AK13" s="196"/>
      <c r="AL13" s="229"/>
      <c r="AM13" s="223"/>
      <c r="AN13" s="223"/>
      <c r="AO13" s="229"/>
      <c r="AQ13" s="229"/>
      <c r="AR13" s="223"/>
      <c r="AS13" s="223"/>
      <c r="AT13" s="235"/>
      <c r="AU13" s="194"/>
      <c r="AV13" s="229"/>
      <c r="AW13" s="223"/>
      <c r="AX13" s="223"/>
      <c r="AY13" s="229"/>
    </row>
    <row r="14" spans="1:51" x14ac:dyDescent="0.2">
      <c r="B14" s="258">
        <f>'Milch Daten'!C21/'Milch Daten'!C23-1</f>
        <v>-2.0419528214927762E-2</v>
      </c>
      <c r="C14" s="261" t="str">
        <f>IF(B14&lt;0,Codierung!$B$10,IF(B14=0,Codierung!$B$11,IF(B14&gt;0,Codierung!$B$12)))</f>
        <v>▼</v>
      </c>
      <c r="D14" s="261" t="str">
        <f>IF(E14&lt;0,Codierung!$B$10,IF(E14=0,Codierung!$B$11,IF(E14&gt;0,Codierung!$B$12)))</f>
        <v>▲</v>
      </c>
      <c r="E14" s="259">
        <f>'Milch Daten'!H21/'Milch Daten'!H23-1</f>
        <v>6.7294130931389029E-2</v>
      </c>
      <c r="G14" s="258">
        <f>'Milch Daten'!D21/'Milch Daten'!D23-1</f>
        <v>-4.823729499587559E-2</v>
      </c>
      <c r="H14" s="261" t="str">
        <f>IF(G14&lt;0,Codierung!$B$10,IF(G14=0,Codierung!$B$11,IF(G14&gt;0,Codierung!$B$12)))</f>
        <v>▼</v>
      </c>
      <c r="I14" s="261" t="str">
        <f>IF(J14&lt;0,Codierung!$B$10,IF(J14=0,Codierung!$B$11,IF(J14&gt;0,Codierung!$B$12)))</f>
        <v>▲</v>
      </c>
      <c r="J14" s="259">
        <f>'Milch Daten'!I21/'Milch Daten'!I23-1</f>
        <v>1.579749557165866E-2</v>
      </c>
      <c r="K14" s="196"/>
      <c r="L14" s="236"/>
      <c r="M14" s="206"/>
      <c r="N14" s="206"/>
      <c r="O14" s="237"/>
      <c r="Q14" s="236"/>
      <c r="R14" s="206"/>
      <c r="S14" s="206"/>
      <c r="T14" s="237"/>
      <c r="U14" s="194"/>
      <c r="V14" s="236"/>
      <c r="W14" s="206"/>
      <c r="X14" s="206"/>
      <c r="Y14" s="237"/>
      <c r="AB14" s="562"/>
      <c r="AC14" s="562"/>
      <c r="AD14" s="562"/>
      <c r="AE14" s="562"/>
      <c r="AG14" s="562"/>
      <c r="AH14" s="562"/>
      <c r="AI14" s="562"/>
      <c r="AJ14" s="562"/>
      <c r="AK14" s="196"/>
      <c r="AL14" s="562"/>
      <c r="AM14" s="562"/>
      <c r="AN14" s="562"/>
      <c r="AO14" s="562"/>
      <c r="AQ14" s="562"/>
      <c r="AR14" s="562"/>
      <c r="AS14" s="562"/>
      <c r="AT14" s="562"/>
      <c r="AU14" s="194"/>
      <c r="AV14" s="562"/>
      <c r="AW14" s="562"/>
      <c r="AX14" s="562"/>
      <c r="AY14" s="562"/>
    </row>
    <row r="15" spans="1:51" ht="12.75" customHeight="1" x14ac:dyDescent="0.2">
      <c r="B15" s="589" t="str">
        <f>Codierung!I219</f>
        <v>Vergl. nicht-bio / Anteil bio</v>
      </c>
      <c r="C15" s="562"/>
      <c r="D15" s="562"/>
      <c r="E15" s="590"/>
      <c r="G15" s="589" t="str">
        <f>Codierung!I219</f>
        <v>Vergl. nicht-bio / Anteil bio</v>
      </c>
      <c r="H15" s="562"/>
      <c r="I15" s="562"/>
      <c r="J15" s="590"/>
      <c r="K15" s="196"/>
      <c r="L15" s="562"/>
      <c r="M15" s="562"/>
      <c r="N15" s="562"/>
      <c r="O15" s="562"/>
      <c r="Q15" s="562"/>
      <c r="R15" s="562"/>
      <c r="S15" s="562"/>
      <c r="T15" s="562"/>
      <c r="U15" s="194"/>
      <c r="V15" s="562"/>
      <c r="W15" s="562"/>
      <c r="X15" s="562"/>
      <c r="Y15" s="562"/>
      <c r="AB15" s="207"/>
      <c r="AC15" s="223"/>
      <c r="AD15" s="223"/>
      <c r="AE15" s="225"/>
      <c r="AG15" s="207"/>
      <c r="AH15" s="223"/>
      <c r="AI15" s="223"/>
      <c r="AJ15" s="225"/>
      <c r="AK15" s="197"/>
      <c r="AL15" s="207"/>
      <c r="AM15" s="223"/>
      <c r="AN15" s="223"/>
      <c r="AO15" s="225"/>
      <c r="AQ15" s="207"/>
      <c r="AR15" s="223"/>
      <c r="AS15" s="223"/>
      <c r="AT15" s="225"/>
      <c r="AU15" s="198"/>
      <c r="AV15" s="207"/>
      <c r="AW15" s="223"/>
      <c r="AX15" s="223"/>
      <c r="AY15" s="225"/>
    </row>
    <row r="16" spans="1:51" ht="12.75" customHeight="1" x14ac:dyDescent="0.2">
      <c r="B16" s="260">
        <f>'Milch Daten'!F21</f>
        <v>0.30149207827688129</v>
      </c>
      <c r="C16" s="262"/>
      <c r="D16" s="262"/>
      <c r="E16" s="263">
        <f>'Milch Daten'!J21</f>
        <v>7.5897722022935071E-2</v>
      </c>
      <c r="G16" s="260">
        <f>('Milch Daten'!D21-'Milch Daten'!C21)/'Milch Daten'!D21</f>
        <v>-0.30149207827688124</v>
      </c>
      <c r="H16" s="262"/>
      <c r="I16" s="262"/>
      <c r="J16" s="263">
        <f>1-'Milch Daten'!J21</f>
        <v>0.9241022779770649</v>
      </c>
      <c r="K16" s="197"/>
      <c r="L16" s="207"/>
      <c r="M16" s="206"/>
      <c r="N16" s="206"/>
      <c r="O16" s="225"/>
      <c r="Q16" s="207"/>
      <c r="R16" s="206"/>
      <c r="S16" s="206"/>
      <c r="T16" s="225"/>
      <c r="U16" s="198"/>
      <c r="V16" s="207"/>
      <c r="W16" s="206"/>
      <c r="X16" s="206"/>
      <c r="Y16" s="225"/>
    </row>
    <row r="17" spans="2:26" ht="20.25" customHeight="1" x14ac:dyDescent="0.2">
      <c r="B17" s="596" t="str">
        <f>Codierung!I194</f>
        <v>Detailhandel: Preise und Mengen bio</v>
      </c>
      <c r="C17" s="596"/>
      <c r="D17" s="596"/>
      <c r="E17" s="596"/>
      <c r="F17" s="596"/>
      <c r="G17" s="596"/>
      <c r="H17" s="596"/>
      <c r="I17" s="596"/>
      <c r="J17" s="596"/>
      <c r="K17" s="253"/>
      <c r="L17" s="595">
        <f>'Milch Daten'!L21</f>
        <v>46174</v>
      </c>
      <c r="M17" s="595"/>
      <c r="N17" s="595"/>
      <c r="O17" s="253"/>
      <c r="P17" s="253"/>
      <c r="Q17" s="253"/>
      <c r="R17" s="253"/>
      <c r="S17" s="253"/>
      <c r="T17" s="253"/>
      <c r="U17" s="253"/>
      <c r="V17" s="253"/>
      <c r="W17" s="253"/>
      <c r="X17" s="253"/>
      <c r="Y17" s="253"/>
    </row>
    <row r="18" spans="2:26" ht="5.25" customHeight="1" x14ac:dyDescent="0.2"/>
    <row r="19" spans="2:26" x14ac:dyDescent="0.2">
      <c r="B19" s="591" t="str">
        <f>Codierung!I391</f>
        <v>Milch Past</v>
      </c>
      <c r="C19" s="591"/>
      <c r="D19" s="591"/>
      <c r="E19" s="591"/>
      <c r="G19" s="591" t="str">
        <f>Codierung!I392</f>
        <v>Milch UHT</v>
      </c>
      <c r="H19" s="591"/>
      <c r="I19" s="591"/>
      <c r="J19" s="591"/>
      <c r="K19" s="205"/>
      <c r="L19" s="591" t="str">
        <f>'Milch Daten'!R18</f>
        <v>Vollrahm</v>
      </c>
      <c r="M19" s="591"/>
      <c r="N19" s="591"/>
      <c r="O19" s="591"/>
      <c r="Q19" s="591" t="str">
        <f>Codierung!I52</f>
        <v xml:space="preserve">Vorzugsbutter </v>
      </c>
      <c r="R19" s="591"/>
      <c r="S19" s="591"/>
      <c r="T19" s="591"/>
      <c r="U19" s="205"/>
      <c r="V19" s="591" t="str">
        <f>'Milch Daten'!AP18</f>
        <v>Joghurt nature</v>
      </c>
      <c r="W19" s="591"/>
      <c r="X19" s="591"/>
      <c r="Y19" s="591"/>
    </row>
    <row r="20" spans="2:26" x14ac:dyDescent="0.2">
      <c r="B20" s="254" t="str">
        <f>Codierung!I118</f>
        <v>CHF/Liter</v>
      </c>
      <c r="C20" s="255"/>
      <c r="D20" s="255"/>
      <c r="E20" s="256" t="str">
        <f>Codierung!I130</f>
        <v>1000 Liter</v>
      </c>
      <c r="G20" s="254" t="str">
        <f>Codierung!I118</f>
        <v>CHF/Liter</v>
      </c>
      <c r="H20" s="255"/>
      <c r="I20" s="255"/>
      <c r="J20" s="256" t="str">
        <f>Codierung!I130</f>
        <v>1000 Liter</v>
      </c>
      <c r="K20" s="194"/>
      <c r="L20" s="254" t="str">
        <f>Codierung!I118</f>
        <v>CHF/Liter</v>
      </c>
      <c r="M20" s="255"/>
      <c r="N20" s="255"/>
      <c r="O20" s="256" t="str">
        <f>Codierung!I130</f>
        <v>1000 Liter</v>
      </c>
      <c r="Q20" s="254" t="str">
        <f>Codierung!I119</f>
        <v>CHF/kg</v>
      </c>
      <c r="R20" s="255"/>
      <c r="S20" s="255"/>
      <c r="T20" s="256" t="str">
        <f>Codierung!I127</f>
        <v>Tonnen</v>
      </c>
      <c r="U20" s="194"/>
      <c r="V20" s="254" t="str">
        <f>Codierung!I119</f>
        <v>CHF/kg</v>
      </c>
      <c r="W20" s="255"/>
      <c r="X20" s="255"/>
      <c r="Y20" s="256" t="str">
        <f>Codierung!I127</f>
        <v>Tonnen</v>
      </c>
    </row>
    <row r="21" spans="2:26" ht="14.25" x14ac:dyDescent="0.2">
      <c r="B21" s="257">
        <f>'Milch Daten'!N21</f>
        <v>1.9351431583071048</v>
      </c>
      <c r="C21" s="230"/>
      <c r="D21" s="230"/>
      <c r="E21" s="264">
        <f>'Milch Daten'!BC21</f>
        <v>3172.4126706210004</v>
      </c>
      <c r="F21" s="278"/>
      <c r="G21" s="257">
        <f>'Milch Daten'!P21</f>
        <v>1.9170176167960458</v>
      </c>
      <c r="H21" s="230"/>
      <c r="I21" s="230"/>
      <c r="J21" s="264">
        <f>'Milch Daten'!BE21</f>
        <v>1403.786558283</v>
      </c>
      <c r="K21" s="278"/>
      <c r="L21" s="257">
        <f>'Milch Daten'!R21</f>
        <v>12.958875496695013</v>
      </c>
      <c r="M21" s="230"/>
      <c r="N21" s="230"/>
      <c r="O21" s="264">
        <f>'Milch Daten'!BJ21</f>
        <v>57.652734244999998</v>
      </c>
      <c r="P21" s="278"/>
      <c r="Q21" s="257">
        <f>'Milch Daten'!X21</f>
        <v>24.32056289775058</v>
      </c>
      <c r="R21" s="230"/>
      <c r="S21" s="230"/>
      <c r="T21" s="264">
        <f>'Milch Daten'!BS21</f>
        <v>88.021778927</v>
      </c>
      <c r="U21" s="278"/>
      <c r="V21" s="257">
        <f>'Milch Daten'!AP21</f>
        <v>3.7340332222496784</v>
      </c>
      <c r="W21" s="230"/>
      <c r="X21" s="230"/>
      <c r="Y21" s="264">
        <f>'Milch Daten'!CO21</f>
        <v>1408.0410114399999</v>
      </c>
      <c r="Z21" s="278"/>
    </row>
    <row r="22" spans="2:26" x14ac:dyDescent="0.2">
      <c r="B22" s="589" t="str">
        <f>Codierung!I217</f>
        <v>Vergleich Vormonat*</v>
      </c>
      <c r="C22" s="562"/>
      <c r="D22" s="562"/>
      <c r="E22" s="590"/>
      <c r="G22" s="589" t="str">
        <f>Codierung!I217</f>
        <v>Vergleich Vormonat*</v>
      </c>
      <c r="H22" s="562"/>
      <c r="I22" s="562"/>
      <c r="J22" s="590"/>
      <c r="K22" s="196"/>
      <c r="L22" s="589" t="str">
        <f>Codierung!I217</f>
        <v>Vergleich Vormonat*</v>
      </c>
      <c r="M22" s="562"/>
      <c r="N22" s="562"/>
      <c r="O22" s="590"/>
      <c r="Q22" s="589" t="str">
        <f>Codierung!I217</f>
        <v>Vergleich Vormonat*</v>
      </c>
      <c r="R22" s="562"/>
      <c r="S22" s="562"/>
      <c r="T22" s="590"/>
      <c r="U22" s="194"/>
      <c r="V22" s="589" t="str">
        <f>Codierung!I217</f>
        <v>Vergleich Vormonat*</v>
      </c>
      <c r="W22" s="562"/>
      <c r="X22" s="562"/>
      <c r="Y22" s="590"/>
    </row>
    <row r="23" spans="2:26" x14ac:dyDescent="0.2">
      <c r="B23" s="258">
        <f>'Milch Daten'!N21/'Milch Daten'!N22-1</f>
        <v>-2.1558396323746454E-3</v>
      </c>
      <c r="C23" s="261" t="str">
        <f>IF(B23&lt;0,Codierung!$B$10,IF(B23=0,Codierung!$B$11,IF(B23&gt;0,Codierung!$B$12)))</f>
        <v>▼</v>
      </c>
      <c r="D23" s="261" t="str">
        <f>IF(E23&lt;0,Codierung!$B$10,IF(E23=0,Codierung!$B$11,IF(E23&gt;0,Codierung!$B$12)))</f>
        <v>▼</v>
      </c>
      <c r="E23" s="259">
        <f>('Milch Daten'!BC21/'Milch Daten'!AX21)/('Milch Daten'!BC22/'Milch Daten'!AX22)-1</f>
        <v>-6.3443961195737253E-2</v>
      </c>
      <c r="G23" s="258">
        <f>'Milch Daten'!P21/'Milch Daten'!P22-1</f>
        <v>-7.8665435501412695E-4</v>
      </c>
      <c r="H23" s="261" t="str">
        <f>IF(G23&lt;0,Codierung!$B$10,IF(G23=0,Codierung!$B$11,IF(G23&gt;0,Codierung!$B$12)))</f>
        <v>▼</v>
      </c>
      <c r="I23" s="261" t="str">
        <f>IF(J23&lt;0,Codierung!$B$10,IF(J23=0,Codierung!$B$11,IF(J23&gt;0,Codierung!$B$12)))</f>
        <v>▼</v>
      </c>
      <c r="J23" s="259">
        <f>('Milch Daten'!BE21/'Milch Daten'!AX21)/('Milch Daten'!BE22/'Milch Daten'!AX22)-1</f>
        <v>-0.10456886426112688</v>
      </c>
      <c r="K23" s="196"/>
      <c r="L23" s="258">
        <f>'Milch Daten'!R21/'Milch Daten'!R22-1</f>
        <v>2.1921060763795186E-2</v>
      </c>
      <c r="M23" s="261" t="str">
        <f>IF(L23&lt;0,Codierung!$B$10,IF(L23=0,Codierung!$B$11,IF(L23&gt;0,Codierung!$B$12)))</f>
        <v>▲</v>
      </c>
      <c r="N23" s="261" t="str">
        <f>IF(O23&lt;0,Codierung!$B$10,IF(O23=0,Codierung!$B$11,IF(O23&gt;0,Codierung!$B$12)))</f>
        <v>▼</v>
      </c>
      <c r="O23" s="259">
        <f>('Milch Daten'!BJ21/'Milch Daten'!AX21)/('Milch Daten'!BJ22/'Milch Daten'!AX22)-1</f>
        <v>-0.12250764610045006</v>
      </c>
      <c r="Q23" s="258">
        <f>'Milch Daten'!X21/'Milch Daten'!X22-1</f>
        <v>-8.5690167482139756E-3</v>
      </c>
      <c r="R23" s="261" t="str">
        <f>IF(Q23&lt;0,Codierung!$B$10,IF(Q23=0,Codierung!$B$11,IF(Q23&gt;0,Codierung!$B$12)))</f>
        <v>▼</v>
      </c>
      <c r="S23" s="261" t="str">
        <f>IF(T23&lt;0,Codierung!$B$10,IF(T23=0,Codierung!$B$11,IF(T23&gt;0,Codierung!$B$12)))</f>
        <v>▼</v>
      </c>
      <c r="T23" s="259">
        <f>('Milch Daten'!BS21/'Milch Daten'!AX21)/('Milch Daten'!BS22/'Milch Daten'!AX22)-1</f>
        <v>-4.5091542428525644E-2</v>
      </c>
      <c r="U23" s="194"/>
      <c r="V23" s="258">
        <f>'Milch Daten'!AP21/'Milch Daten'!AP22-1</f>
        <v>-1.6679438012993431E-2</v>
      </c>
      <c r="W23" s="261" t="str">
        <f>IF(V23&lt;0,Codierung!$B$10,IF(V23=0,Codierung!$B$11,IF(V23&gt;0,Codierung!$B$12)))</f>
        <v>▼</v>
      </c>
      <c r="X23" s="261" t="str">
        <f>IF(Y23&lt;0,Codierung!$B$10,IF(Y23=0,Codierung!$B$11,IF(Y23&gt;0,Codierung!$B$12)))</f>
        <v>▲</v>
      </c>
      <c r="Y23" s="259">
        <f>('Milch Daten'!CO21/'Milch Daten'!AX21)/('Milch Daten'!CO22/'Milch Daten'!AX22)-1</f>
        <v>2.5845490102072821E-2</v>
      </c>
    </row>
    <row r="24" spans="2:26" x14ac:dyDescent="0.2">
      <c r="B24" s="589" t="str">
        <f>Codierung!I218</f>
        <v>Vergleich Vorjahr</v>
      </c>
      <c r="C24" s="562"/>
      <c r="D24" s="562"/>
      <c r="E24" s="590"/>
      <c r="G24" s="589" t="str">
        <f>Codierung!I218</f>
        <v>Vergleich Vorjahr</v>
      </c>
      <c r="H24" s="562"/>
      <c r="I24" s="562"/>
      <c r="J24" s="590"/>
      <c r="K24" s="196"/>
      <c r="L24" s="589" t="str">
        <f>Codierung!I218</f>
        <v>Vergleich Vorjahr</v>
      </c>
      <c r="M24" s="562"/>
      <c r="N24" s="562"/>
      <c r="O24" s="590"/>
      <c r="Q24" s="589" t="str">
        <f>Codierung!I218</f>
        <v>Vergleich Vorjahr</v>
      </c>
      <c r="R24" s="562"/>
      <c r="S24" s="562"/>
      <c r="T24" s="590"/>
      <c r="U24" s="194"/>
      <c r="V24" s="589" t="str">
        <f>Codierung!I218</f>
        <v>Vergleich Vorjahr</v>
      </c>
      <c r="W24" s="562"/>
      <c r="X24" s="562"/>
      <c r="Y24" s="590"/>
    </row>
    <row r="25" spans="2:26" x14ac:dyDescent="0.2">
      <c r="B25" s="258">
        <f>'Milch Daten'!N21/'Milch Daten'!N23-1</f>
        <v>-1.0621217403833483E-2</v>
      </c>
      <c r="C25" s="261" t="str">
        <f>IF(B25&lt;0,Codierung!$B$10,IF(B25=0,Codierung!$B$11,IF(B25&gt;0,Codierung!$B$12)))</f>
        <v>▼</v>
      </c>
      <c r="D25" s="261" t="str">
        <f>IF(E25&lt;0,Codierung!$B$10,IF(E25=0,Codierung!$B$11,IF(E25&gt;0,Codierung!$B$12)))</f>
        <v>▲</v>
      </c>
      <c r="E25" s="259">
        <f>'Milch Daten'!BC21/'Milch Daten'!BC23-1</f>
        <v>3.7105503027747844E-2</v>
      </c>
      <c r="G25" s="258">
        <f>'Milch Daten'!P21/'Milch Daten'!P23-1</f>
        <v>-1.8662868009236111E-2</v>
      </c>
      <c r="H25" s="261" t="str">
        <f>IF(G25&lt;0,Codierung!$B$10,IF(G25=0,Codierung!$B$11,IF(G25&gt;0,Codierung!$B$12)))</f>
        <v>▼</v>
      </c>
      <c r="I25" s="261" t="str">
        <f>IF(J25&lt;0,Codierung!$B$10,IF(J25=0,Codierung!$B$11,IF(J25&gt;0,Codierung!$B$12)))</f>
        <v>▼</v>
      </c>
      <c r="J25" s="259">
        <f>'Milch Daten'!BE21/'Milch Daten'!BE23-1</f>
        <v>-3.7644622592791999E-2</v>
      </c>
      <c r="K25" s="196"/>
      <c r="L25" s="258">
        <f>'Milch Daten'!R21/'Milch Daten'!R23-1</f>
        <v>5.0180734101266999E-2</v>
      </c>
      <c r="M25" s="261" t="str">
        <f>IF(L25&lt;0,Codierung!$B$10,IF(L25=0,Codierung!$B$11,IF(L25&gt;0,Codierung!$B$12)))</f>
        <v>▲</v>
      </c>
      <c r="N25" s="261" t="str">
        <f>IF(O25&lt;0,Codierung!$B$10,IF(O25=0,Codierung!$B$11,IF(O25&gt;0,Codierung!$B$12)))</f>
        <v>▼</v>
      </c>
      <c r="O25" s="259">
        <f>'Milch Daten'!BJ21/'Milch Daten'!BJ23-1</f>
        <v>-6.8080313949062665E-3</v>
      </c>
      <c r="Q25" s="258">
        <f>'Milch Daten'!X21/'Milch Daten'!X23-1</f>
        <v>3.5917393343174009E-2</v>
      </c>
      <c r="R25" s="261" t="str">
        <f>IF(Q25&lt;0,Codierung!$B$10,IF(Q25=0,Codierung!$B$11,IF(Q25&gt;0,Codierung!$B$12)))</f>
        <v>▲</v>
      </c>
      <c r="S25" s="261" t="str">
        <f>IF(T25&lt;0,Codierung!$B$10,IF(T25=0,Codierung!$B$11,IF(T25&gt;0,Codierung!$B$12)))</f>
        <v>▼</v>
      </c>
      <c r="T25" s="259">
        <f>'Milch Daten'!BS21/'Milch Daten'!BS23-1</f>
        <v>-0.15460831888072379</v>
      </c>
      <c r="U25" s="194"/>
      <c r="V25" s="258">
        <f>'Milch Daten'!AP21/'Milch Daten'!AP23-1</f>
        <v>-4.7098855472274104E-2</v>
      </c>
      <c r="W25" s="261" t="str">
        <f>IF(V25&lt;0,Codierung!$B$10,IF(V25=0,Codierung!$B$11,IF(V25&gt;0,Codierung!$B$12)))</f>
        <v>▼</v>
      </c>
      <c r="X25" s="261" t="str">
        <f>IF(Y25&lt;0,Codierung!$B$10,IF(Y25=0,Codierung!$B$11,IF(Y25&gt;0,Codierung!$B$12)))</f>
        <v>▲</v>
      </c>
      <c r="Y25" s="259">
        <f>'Milch Daten'!CO21/'Milch Daten'!CO23-1</f>
        <v>0.21140720449345451</v>
      </c>
    </row>
    <row r="26" spans="2:26" x14ac:dyDescent="0.2">
      <c r="B26" s="589" t="str">
        <f>Codierung!I219</f>
        <v>Vergl. nicht-bio / Anteil bio</v>
      </c>
      <c r="C26" s="562"/>
      <c r="D26" s="562"/>
      <c r="E26" s="590"/>
      <c r="G26" s="589" t="str">
        <f>Codierung!I219</f>
        <v>Vergl. nicht-bio / Anteil bio</v>
      </c>
      <c r="H26" s="562"/>
      <c r="I26" s="562"/>
      <c r="J26" s="590"/>
      <c r="K26" s="196"/>
      <c r="L26" s="589" t="str">
        <f>Codierung!I219</f>
        <v>Vergl. nicht-bio / Anteil bio</v>
      </c>
      <c r="M26" s="562"/>
      <c r="N26" s="562"/>
      <c r="O26" s="590"/>
      <c r="Q26" s="589" t="str">
        <f>Codierung!I219</f>
        <v>Vergl. nicht-bio / Anteil bio</v>
      </c>
      <c r="R26" s="562"/>
      <c r="S26" s="562"/>
      <c r="T26" s="590"/>
      <c r="U26" s="194"/>
      <c r="V26" s="589" t="str">
        <f>Codierung!I219</f>
        <v>Vergl. nicht-bio / Anteil bio</v>
      </c>
      <c r="W26" s="562"/>
      <c r="X26" s="562"/>
      <c r="Y26" s="590"/>
    </row>
    <row r="27" spans="2:26" x14ac:dyDescent="0.2">
      <c r="B27" s="260">
        <f>'Milch Daten'!N21/'Milch Daten'!O21-1</f>
        <v>0.12379750828471403</v>
      </c>
      <c r="C27" s="262"/>
      <c r="D27" s="262"/>
      <c r="E27" s="263">
        <f>'Milch Daten'!BC21/('Milch Daten'!BC21+'Milch Daten'!BD21)</f>
        <v>0.39403045867781733</v>
      </c>
      <c r="G27" s="260">
        <f>'Milch Daten'!P21/'Milch Daten'!Q21-1</f>
        <v>0.30924297973910786</v>
      </c>
      <c r="H27" s="262"/>
      <c r="I27" s="262"/>
      <c r="J27" s="263">
        <f>'Milch Daten'!BE21/('Milch Daten'!BE21+'Milch Daten'!BF21)</f>
        <v>7.981322097553932E-2</v>
      </c>
      <c r="K27" s="197"/>
      <c r="L27" s="260">
        <f>'Milch Daten'!R21/'Milch Daten'!S21-1</f>
        <v>0.59914325271749425</v>
      </c>
      <c r="M27" s="262"/>
      <c r="N27" s="262"/>
      <c r="O27" s="263">
        <f>'Milch Daten'!BJ21/('Milch Daten'!BJ21+'Milch Daten'!BK21)</f>
        <v>4.9098982480990906E-2</v>
      </c>
      <c r="Q27" s="260">
        <f>'Milch Daten'!X21/'Milch Daten'!Y21-1</f>
        <v>0.26620325577107962</v>
      </c>
      <c r="R27" s="262"/>
      <c r="S27" s="262"/>
      <c r="T27" s="263">
        <f>'Milch Daten'!BS21/('Milch Daten'!BS21+'Milch Daten'!BT21)</f>
        <v>0.21153508873615123</v>
      </c>
      <c r="U27" s="198"/>
      <c r="V27" s="260">
        <f>'Milch Daten'!AP21/'Milch Daten'!AQ21-1</f>
        <v>-4.7577737101707207E-3</v>
      </c>
      <c r="W27" s="262"/>
      <c r="X27" s="262"/>
      <c r="Y27" s="263">
        <f>'Milch Daten'!CO21/('Milch Daten'!CO21+'Milch Daten'!CP21)</f>
        <v>0.28739448108263876</v>
      </c>
    </row>
    <row r="29" spans="2:26" x14ac:dyDescent="0.2">
      <c r="B29" s="591" t="str">
        <f>Codierung!I395</f>
        <v>Hüttenkäse</v>
      </c>
      <c r="C29" s="591"/>
      <c r="D29" s="591"/>
      <c r="E29" s="591"/>
      <c r="G29" s="591" t="str">
        <f>'Milch Daten'!AC18</f>
        <v>Emmentaler</v>
      </c>
      <c r="H29" s="591"/>
      <c r="I29" s="591"/>
      <c r="J29" s="591"/>
      <c r="K29" s="205"/>
      <c r="L29" s="591" t="str">
        <f>'Milch Daten'!AE18</f>
        <v>Gruyère</v>
      </c>
      <c r="M29" s="591"/>
      <c r="N29" s="591"/>
      <c r="O29" s="591"/>
      <c r="Q29" s="591" t="str">
        <f>Codierung!I50</f>
        <v>Mozzarella</v>
      </c>
      <c r="R29" s="591"/>
      <c r="S29" s="591"/>
      <c r="T29" s="591"/>
      <c r="U29" s="205"/>
      <c r="V29" s="591" t="str">
        <f>Codierung!I54</f>
        <v>Fruchtjoghurt, Beeren</v>
      </c>
      <c r="W29" s="591"/>
      <c r="X29" s="591"/>
      <c r="Y29" s="591"/>
    </row>
    <row r="30" spans="2:26" x14ac:dyDescent="0.2">
      <c r="B30" s="254" t="str">
        <f>Codierung!I119</f>
        <v>CHF/kg</v>
      </c>
      <c r="C30" s="255"/>
      <c r="D30" s="255"/>
      <c r="E30" s="256" t="str">
        <f>Codierung!I127</f>
        <v>Tonnen</v>
      </c>
      <c r="G30" s="254" t="str">
        <f>Codierung!I119</f>
        <v>CHF/kg</v>
      </c>
      <c r="H30" s="255"/>
      <c r="I30" s="255"/>
      <c r="J30" s="256" t="str">
        <f>Codierung!I127</f>
        <v>Tonnen</v>
      </c>
      <c r="K30" s="194"/>
      <c r="L30" s="254" t="str">
        <f>Codierung!I119</f>
        <v>CHF/kg</v>
      </c>
      <c r="M30" s="255"/>
      <c r="N30" s="255"/>
      <c r="O30" s="256" t="str">
        <f>Codierung!I127</f>
        <v>Tonnen</v>
      </c>
      <c r="Q30" s="254" t="str">
        <f>Codierung!I119</f>
        <v>CHF/kg</v>
      </c>
      <c r="R30" s="255"/>
      <c r="S30" s="255"/>
      <c r="T30" s="256" t="str">
        <f>Codierung!I127</f>
        <v>Tonnen</v>
      </c>
      <c r="U30" s="194"/>
      <c r="V30" s="254" t="str">
        <f>Codierung!I119</f>
        <v>CHF/kg</v>
      </c>
      <c r="W30" s="255"/>
      <c r="X30" s="255"/>
      <c r="Y30" s="256" t="str">
        <f>Codierung!I127</f>
        <v>Tonnen</v>
      </c>
    </row>
    <row r="31" spans="2:26" ht="14.25" x14ac:dyDescent="0.2">
      <c r="B31" s="257">
        <f>'Milch Daten'!AG21</f>
        <v>10.81954148384183</v>
      </c>
      <c r="C31" s="230"/>
      <c r="D31" s="230"/>
      <c r="E31" s="264">
        <f>'Milch Daten'!CD21</f>
        <v>110.355559294</v>
      </c>
      <c r="G31" s="257">
        <f>'Milch Daten'!AC21</f>
        <v>20.50696808133446</v>
      </c>
      <c r="H31" s="230"/>
      <c r="I31" s="230"/>
      <c r="J31" s="264">
        <f>'Milch Daten'!BZ21</f>
        <v>32.624135266000003</v>
      </c>
      <c r="K31" s="195"/>
      <c r="L31" s="257">
        <f>'Milch Daten'!AE21</f>
        <v>25.078777984670861</v>
      </c>
      <c r="M31" s="230"/>
      <c r="N31" s="230"/>
      <c r="O31" s="264">
        <f>'Milch Daten'!CB21</f>
        <v>97.935304529999996</v>
      </c>
      <c r="Q31" s="257">
        <f>'Milch Daten'!AI21</f>
        <v>16.37748495642635</v>
      </c>
      <c r="R31" s="230"/>
      <c r="S31" s="230"/>
      <c r="T31" s="264">
        <f>'Milch Daten'!CF21</f>
        <v>179.06317376699999</v>
      </c>
      <c r="V31" s="257">
        <f>'Milch Daten'!AR21</f>
        <v>5.2730947687397283</v>
      </c>
      <c r="W31" s="230"/>
      <c r="X31" s="230"/>
      <c r="Y31" s="264">
        <f>'Milch Daten'!CQ21</f>
        <v>204.66906750699999</v>
      </c>
      <c r="Z31" s="278"/>
    </row>
    <row r="32" spans="2:26" x14ac:dyDescent="0.2">
      <c r="B32" s="589" t="str">
        <f>Codierung!I217</f>
        <v>Vergleich Vormonat*</v>
      </c>
      <c r="C32" s="562"/>
      <c r="D32" s="562"/>
      <c r="E32" s="590"/>
      <c r="G32" s="589" t="str">
        <f>Codierung!I217</f>
        <v>Vergleich Vormonat*</v>
      </c>
      <c r="H32" s="562"/>
      <c r="I32" s="562"/>
      <c r="J32" s="590"/>
      <c r="K32" s="196"/>
      <c r="L32" s="589" t="str">
        <f>Codierung!I217</f>
        <v>Vergleich Vormonat*</v>
      </c>
      <c r="M32" s="562"/>
      <c r="N32" s="562"/>
      <c r="O32" s="590"/>
      <c r="Q32" s="589" t="str">
        <f>Codierung!I217</f>
        <v>Vergleich Vormonat*</v>
      </c>
      <c r="R32" s="562"/>
      <c r="S32" s="562"/>
      <c r="T32" s="590"/>
      <c r="U32" s="194"/>
      <c r="V32" s="589" t="str">
        <f>Codierung!I217</f>
        <v>Vergleich Vormonat*</v>
      </c>
      <c r="W32" s="562"/>
      <c r="X32" s="562"/>
      <c r="Y32" s="590"/>
    </row>
    <row r="33" spans="1:26" x14ac:dyDescent="0.2">
      <c r="B33" s="258">
        <f>'Milch Daten'!AG21/'Milch Daten'!AG22-1</f>
        <v>3.4597459369287709E-3</v>
      </c>
      <c r="C33" s="261" t="str">
        <f>IF(B33&lt;0,Codierung!$B$10,IF(B33=0,Codierung!$B$11,IF(B33&gt;0,Codierung!$B$12)))</f>
        <v>▲</v>
      </c>
      <c r="D33" s="261" t="str">
        <f>IF(E33&lt;0,Codierung!$B$10,IF(E33=0,Codierung!$B$11,IF(E33&gt;0,Codierung!$B$12)))</f>
        <v>▲</v>
      </c>
      <c r="E33" s="259">
        <f>('Milch Daten'!CD21/'Milch Daten'!AX21)/('Milch Daten'!CD22/'Milch Daten'!AX22)-1</f>
        <v>7.4584694211392577E-3</v>
      </c>
      <c r="G33" s="258">
        <f>'Milch Daten'!AC21/'Milch Daten'!AC22-1</f>
        <v>1.1202145378055306E-2</v>
      </c>
      <c r="H33" s="261" t="str">
        <f>IF(G33&lt;0,Codierung!$B$10,IF(G33=0,Codierung!$B$11,IF(G33&gt;0,Codierung!$B$12)))</f>
        <v>▲</v>
      </c>
      <c r="I33" s="261" t="str">
        <f>IF(J33&lt;0,Codierung!$B$10,IF(J33=0,Codierung!$B$11,IF(J33&gt;0,Codierung!$B$12)))</f>
        <v>▼</v>
      </c>
      <c r="J33" s="259">
        <f>('Milch Daten'!BZ21/'Milch Daten'!$AX$21)/('Milch Daten'!BZ22/'Milch Daten'!$AX$22)-1</f>
        <v>-0.13062550853674582</v>
      </c>
      <c r="K33" s="196"/>
      <c r="L33" s="258">
        <f>'Milch Daten'!AE21/'Milch Daten'!AE22-1</f>
        <v>-1.3023173139081745E-4</v>
      </c>
      <c r="M33" s="261" t="str">
        <f>IF(L33&lt;0,Codierung!$B$10,IF(L33=0,Codierung!$B$11,IF(L33&gt;0,Codierung!$B$12)))</f>
        <v>▼</v>
      </c>
      <c r="N33" s="261" t="str">
        <f>IF(O33&lt;0,Codierung!$B$10,IF(O33=0,Codierung!$B$11,IF(O33&gt;0,Codierung!$B$12)))</f>
        <v>▲</v>
      </c>
      <c r="O33" s="259">
        <f>('Milch Daten'!CB21/'Milch Daten'!$AX$21)/('Milch Daten'!CB22/'Milch Daten'!$AX$22)-1</f>
        <v>0.10777999813940031</v>
      </c>
      <c r="Q33" s="258">
        <f>'Milch Daten'!AI21/'Milch Daten'!AI22-1</f>
        <v>-1.4853157659780791E-2</v>
      </c>
      <c r="R33" s="261" t="str">
        <f>IF(Q33&lt;0,Codierung!$B$10,IF(Q33=0,Codierung!$B$11,IF(Q33&gt;0,Codierung!$B$12)))</f>
        <v>▼</v>
      </c>
      <c r="S33" s="261" t="str">
        <f>IF(T33&lt;0,Codierung!$B$10,IF(T33=0,Codierung!$B$11,IF(T33&gt;0,Codierung!$B$12)))</f>
        <v>▲</v>
      </c>
      <c r="T33" s="259">
        <f>('Milch Daten'!CF21/'Milch Daten'!$AX$21)/('Milch Daten'!CF22/'Milch Daten'!$AX$22)-1</f>
        <v>0.33056255705935023</v>
      </c>
      <c r="U33" s="194"/>
      <c r="V33" s="258">
        <f>'Milch Daten'!AR21/'Milch Daten'!AR22-1</f>
        <v>3.7001449226875094E-2</v>
      </c>
      <c r="W33" s="261" t="str">
        <f>IF(V33&lt;0,Codierung!$B$10,IF(V33=0,Codierung!$B$11,IF(V33&gt;0,Codierung!$B$12)))</f>
        <v>▲</v>
      </c>
      <c r="X33" s="261" t="str">
        <f>IF(Y33&lt;0,Codierung!$B$10,IF(Y33=0,Codierung!$B$11,IF(Y33&gt;0,Codierung!$B$12)))</f>
        <v>▲</v>
      </c>
      <c r="Y33" s="259">
        <f>('Milch Daten'!CQ21/'Milch Daten'!AX21)/('Milch Daten'!CQ22/'Milch Daten'!AX22)-1</f>
        <v>5.0529038815396721E-2</v>
      </c>
    </row>
    <row r="34" spans="1:26" x14ac:dyDescent="0.2">
      <c r="B34" s="589" t="str">
        <f>Codierung!I218</f>
        <v>Vergleich Vorjahr</v>
      </c>
      <c r="C34" s="562"/>
      <c r="D34" s="562"/>
      <c r="E34" s="590"/>
      <c r="G34" s="589" t="str">
        <f>Codierung!I218</f>
        <v>Vergleich Vorjahr</v>
      </c>
      <c r="H34" s="562"/>
      <c r="I34" s="562"/>
      <c r="J34" s="590"/>
      <c r="K34" s="196"/>
      <c r="L34" s="589" t="str">
        <f>Codierung!I218</f>
        <v>Vergleich Vorjahr</v>
      </c>
      <c r="M34" s="562"/>
      <c r="N34" s="562"/>
      <c r="O34" s="590"/>
      <c r="Q34" s="589" t="str">
        <f>Codierung!I218</f>
        <v>Vergleich Vorjahr</v>
      </c>
      <c r="R34" s="562"/>
      <c r="S34" s="562"/>
      <c r="T34" s="590"/>
      <c r="U34" s="194"/>
      <c r="V34" s="589" t="str">
        <f>Codierung!I218</f>
        <v>Vergleich Vorjahr</v>
      </c>
      <c r="W34" s="562"/>
      <c r="X34" s="562"/>
      <c r="Y34" s="590"/>
    </row>
    <row r="35" spans="1:26" x14ac:dyDescent="0.2">
      <c r="B35" s="258">
        <f>'Milch Daten'!AG21/'Milch Daten'!AG23-1</f>
        <v>0.10334845095891021</v>
      </c>
      <c r="C35" s="261" t="str">
        <f>IF(B35&lt;0,Codierung!$B$10,IF(B35=0,Codierung!$B$11,IF(B35&gt;0,Codierung!$B$12)))</f>
        <v>▲</v>
      </c>
      <c r="D35" s="261" t="str">
        <f>IF(E35&lt;0,Codierung!$B$10,IF(E35=0,Codierung!$B$11,IF(E35&gt;0,Codierung!$B$12)))</f>
        <v>▲</v>
      </c>
      <c r="E35" s="259">
        <f>'Milch Daten'!CD21/'Milch Daten'!CD23-1</f>
        <v>0.19062366829992827</v>
      </c>
      <c r="G35" s="258">
        <f>'Milch Daten'!AC21/'Milch Daten'!AC23-1</f>
        <v>-0.11345906369692649</v>
      </c>
      <c r="H35" s="261" t="str">
        <f>IF(G35&lt;0,Codierung!$B$10,IF(G35=0,Codierung!$B$11,IF(G35&gt;0,Codierung!$B$12)))</f>
        <v>▼</v>
      </c>
      <c r="I35" s="261" t="str">
        <f>IF(J35&lt;0,Codierung!$B$10,IF(J35=0,Codierung!$B$11,IF(J35&gt;0,Codierung!$B$12)))</f>
        <v>▲</v>
      </c>
      <c r="J35" s="259">
        <f>'Milch Daten'!BZ21/'Milch Daten'!BZ23-1</f>
        <v>7.4173303081199737E-2</v>
      </c>
      <c r="K35" s="196"/>
      <c r="L35" s="258">
        <f>'Milch Daten'!AE21/'Milch Daten'!AE23-1</f>
        <v>-5.3767309644046302E-2</v>
      </c>
      <c r="M35" s="261" t="str">
        <f>IF(L35&lt;0,Codierung!$B$10,IF(L35=0,Codierung!$B$11,IF(L35&gt;0,Codierung!$B$12)))</f>
        <v>▼</v>
      </c>
      <c r="N35" s="261" t="str">
        <f>IF(O35&lt;0,Codierung!$B$10,IF(O35=0,Codierung!$B$11,IF(O35&gt;0,Codierung!$B$12)))</f>
        <v>▲</v>
      </c>
      <c r="O35" s="259">
        <f>'Milch Daten'!CB21/'Milch Daten'!CB23-1</f>
        <v>0.21047459406125579</v>
      </c>
      <c r="Q35" s="258">
        <f>'Milch Daten'!AI21/'Milch Daten'!AI23-1</f>
        <v>2.4970853383970093E-2</v>
      </c>
      <c r="R35" s="261" t="str">
        <f>IF(Q35&lt;0,Codierung!$B$10,IF(Q35=0,Codierung!$B$11,IF(Q35&gt;0,Codierung!$B$12)))</f>
        <v>▲</v>
      </c>
      <c r="S35" s="261" t="str">
        <f>IF(T35&lt;0,Codierung!$B$10,IF(T35=0,Codierung!$B$11,IF(T35&gt;0,Codierung!$B$12)))</f>
        <v>▼</v>
      </c>
      <c r="T35" s="259">
        <f>'Milch Daten'!CF21/'Milch Daten'!CF23-1</f>
        <v>-0.10151391564127066</v>
      </c>
      <c r="U35" s="194"/>
      <c r="V35" s="258">
        <f>'Milch Daten'!AR21/'Milch Daten'!AR23-1</f>
        <v>3.4207467942850789E-2</v>
      </c>
      <c r="W35" s="261" t="str">
        <f>IF(V35&lt;0,Codierung!$B$10,IF(V35=0,Codierung!$B$11,IF(V35&gt;0,Codierung!$B$12)))</f>
        <v>▲</v>
      </c>
      <c r="X35" s="261" t="str">
        <f>IF(Y35&lt;0,Codierung!$B$10,IF(Y35=0,Codierung!$B$11,IF(Y35&gt;0,Codierung!$B$12)))</f>
        <v>▲</v>
      </c>
      <c r="Y35" s="259">
        <f>'Milch Daten'!CQ21/'Milch Daten'!CQ23-1</f>
        <v>0.11666779118213499</v>
      </c>
    </row>
    <row r="36" spans="1:26" x14ac:dyDescent="0.2">
      <c r="B36" s="589" t="str">
        <f>Codierung!I219</f>
        <v>Vergl. nicht-bio / Anteil bio</v>
      </c>
      <c r="C36" s="562"/>
      <c r="D36" s="562"/>
      <c r="E36" s="590"/>
      <c r="G36" s="589" t="str">
        <f>Codierung!I219</f>
        <v>Vergl. nicht-bio / Anteil bio</v>
      </c>
      <c r="H36" s="562"/>
      <c r="I36" s="562"/>
      <c r="J36" s="590"/>
      <c r="K36" s="196"/>
      <c r="L36" s="589" t="str">
        <f>Codierung!I219</f>
        <v>Vergl. nicht-bio / Anteil bio</v>
      </c>
      <c r="M36" s="562"/>
      <c r="N36" s="562"/>
      <c r="O36" s="590"/>
      <c r="Q36" s="589" t="str">
        <f>Codierung!I219</f>
        <v>Vergl. nicht-bio / Anteil bio</v>
      </c>
      <c r="R36" s="562"/>
      <c r="S36" s="562"/>
      <c r="T36" s="590"/>
      <c r="U36" s="194"/>
      <c r="V36" s="589" t="str">
        <f>Codierung!I219</f>
        <v>Vergl. nicht-bio / Anteil bio</v>
      </c>
      <c r="W36" s="562"/>
      <c r="X36" s="562"/>
      <c r="Y36" s="590"/>
    </row>
    <row r="37" spans="1:26" x14ac:dyDescent="0.2">
      <c r="B37" s="260">
        <f>'Milch Daten'!AG21/'Milch Daten'!AH21-1</f>
        <v>0.49290903953234499</v>
      </c>
      <c r="C37" s="262"/>
      <c r="D37" s="262"/>
      <c r="E37" s="263">
        <f>'Milch Daten'!CD21/('Milch Daten'!CD21+'Milch Daten'!CE21)</f>
        <v>8.5459518934986239E-2</v>
      </c>
      <c r="G37" s="260">
        <f>'Milch Daten'!AC21/'Milch Daten'!AD21-1</f>
        <v>0.15146424028179717</v>
      </c>
      <c r="H37" s="262"/>
      <c r="I37" s="262"/>
      <c r="J37" s="263">
        <f>'Milch Daten'!BZ21/('Milch Daten'!BZ21+'Milch Daten'!CA21)</f>
        <v>0.10483257905711432</v>
      </c>
      <c r="K37" s="197"/>
      <c r="L37" s="260">
        <f>'Milch Daten'!AE21/'Milch Daten'!AF21-1</f>
        <v>0.25940860576522606</v>
      </c>
      <c r="M37" s="262"/>
      <c r="N37" s="262"/>
      <c r="O37" s="263">
        <f>'Milch Daten'!CB21/('Milch Daten'!CB21+'Milch Daten'!CC21)</f>
        <v>0.10246320913728089</v>
      </c>
      <c r="Q37" s="260">
        <f>'Milch Daten'!AI21/'Milch Daten'!AJ21-1</f>
        <v>0.51678295776430461</v>
      </c>
      <c r="R37" s="262"/>
      <c r="S37" s="262"/>
      <c r="T37" s="263">
        <f>'Milch Daten'!CF21/('Milch Daten'!CF21+'Milch Daten'!CG21)</f>
        <v>8.6367245880408131E-2</v>
      </c>
      <c r="U37" s="198"/>
      <c r="V37" s="260">
        <f>'Milch Daten'!AR21/'Milch Daten'!AS21-1</f>
        <v>0.16120233041122867</v>
      </c>
      <c r="W37" s="262"/>
      <c r="X37" s="262"/>
      <c r="Y37" s="263">
        <f>'Milch Daten'!CQ21/('Milch Daten'!CQ21+'Milch Daten'!CR21)</f>
        <v>0.12002224432387951</v>
      </c>
    </row>
    <row r="38" spans="1:26" x14ac:dyDescent="0.2">
      <c r="A38" s="194"/>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row>
    <row r="39" spans="1:26" x14ac:dyDescent="0.2">
      <c r="B39" s="194" t="str">
        <f>Codierung!I481</f>
        <v>Quellen: Produktion: BLW, Fachbereich Agrardaten und Marktanalysen; Detailhandel: NielsenIQ Switzerland, Total Market Consumer/Retail Panel</v>
      </c>
    </row>
    <row r="40" spans="1:26" x14ac:dyDescent="0.2">
      <c r="B40" s="194" t="str">
        <f>Codierung!I494</f>
        <v>Anmerkung: * Absatzmengen Detailhandel auf 4 Wochen umgerechnet</v>
      </c>
    </row>
  </sheetData>
  <mergeCells count="89">
    <mergeCell ref="AB6:AY6"/>
    <mergeCell ref="L17:N17"/>
    <mergeCell ref="B17:J17"/>
    <mergeCell ref="AB8:AE8"/>
    <mergeCell ref="AG8:AJ8"/>
    <mergeCell ref="AL8:AO8"/>
    <mergeCell ref="AQ8:AT8"/>
    <mergeCell ref="AV8:AY8"/>
    <mergeCell ref="AQ9:AR9"/>
    <mergeCell ref="AS9:AT9"/>
    <mergeCell ref="AV9:AW9"/>
    <mergeCell ref="AX9:AY9"/>
    <mergeCell ref="AB12:AE12"/>
    <mergeCell ref="AG12:AJ12"/>
    <mergeCell ref="AL12:AO12"/>
    <mergeCell ref="AQ12:AT12"/>
    <mergeCell ref="AV12:AY12"/>
    <mergeCell ref="AB9:AC9"/>
    <mergeCell ref="AD9:AE9"/>
    <mergeCell ref="AG9:AH9"/>
    <mergeCell ref="AI9:AJ9"/>
    <mergeCell ref="AL9:AM9"/>
    <mergeCell ref="AN9:AO9"/>
    <mergeCell ref="AV14:AY14"/>
    <mergeCell ref="AG14:AJ14"/>
    <mergeCell ref="AL14:AO14"/>
    <mergeCell ref="AQ14:AT14"/>
    <mergeCell ref="AB14:AE14"/>
    <mergeCell ref="H6:J6"/>
    <mergeCell ref="B8:E8"/>
    <mergeCell ref="G8:J8"/>
    <mergeCell ref="L8:O8"/>
    <mergeCell ref="Q8:T8"/>
    <mergeCell ref="B11:E11"/>
    <mergeCell ref="G11:J11"/>
    <mergeCell ref="L11:O11"/>
    <mergeCell ref="Q11:T11"/>
    <mergeCell ref="V11:Y11"/>
    <mergeCell ref="B13:E13"/>
    <mergeCell ref="G13:J13"/>
    <mergeCell ref="L13:O13"/>
    <mergeCell ref="Q13:T13"/>
    <mergeCell ref="V13:Y13"/>
    <mergeCell ref="B15:E15"/>
    <mergeCell ref="G15:J15"/>
    <mergeCell ref="L15:O15"/>
    <mergeCell ref="Q15:T15"/>
    <mergeCell ref="V15:Y15"/>
    <mergeCell ref="B19:E19"/>
    <mergeCell ref="G19:J19"/>
    <mergeCell ref="L19:O19"/>
    <mergeCell ref="Q19:T19"/>
    <mergeCell ref="V19:Y19"/>
    <mergeCell ref="B22:E22"/>
    <mergeCell ref="G22:J22"/>
    <mergeCell ref="L22:O22"/>
    <mergeCell ref="Q22:T22"/>
    <mergeCell ref="V22:Y22"/>
    <mergeCell ref="B24:E24"/>
    <mergeCell ref="G24:J24"/>
    <mergeCell ref="L24:O24"/>
    <mergeCell ref="Q24:T24"/>
    <mergeCell ref="V24:Y24"/>
    <mergeCell ref="B26:E26"/>
    <mergeCell ref="G26:J26"/>
    <mergeCell ref="L26:O26"/>
    <mergeCell ref="Q26:T26"/>
    <mergeCell ref="V26:Y26"/>
    <mergeCell ref="B29:E29"/>
    <mergeCell ref="G29:J29"/>
    <mergeCell ref="L29:O29"/>
    <mergeCell ref="Q29:T29"/>
    <mergeCell ref="V29:Y29"/>
    <mergeCell ref="V8:Y8"/>
    <mergeCell ref="B36:E36"/>
    <mergeCell ref="G36:J36"/>
    <mergeCell ref="L36:O36"/>
    <mergeCell ref="Q36:T36"/>
    <mergeCell ref="V36:Y36"/>
    <mergeCell ref="B34:E34"/>
    <mergeCell ref="G34:J34"/>
    <mergeCell ref="L34:O34"/>
    <mergeCell ref="Q34:T34"/>
    <mergeCell ref="V34:Y34"/>
    <mergeCell ref="B32:E32"/>
    <mergeCell ref="G32:J32"/>
    <mergeCell ref="L32:O32"/>
    <mergeCell ref="Q32:T32"/>
    <mergeCell ref="V32:Y32"/>
  </mergeCell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4034" r:id="rId4" name="Drop Down 2">
              <controlPr defaultSize="0" autoLine="0" autoPict="0">
                <anchor moveWithCells="1">
                  <from>
                    <xdr:col>45</xdr:col>
                    <xdr:colOff>57150</xdr:colOff>
                    <xdr:row>0</xdr:row>
                    <xdr:rowOff>0</xdr:rowOff>
                  </from>
                  <to>
                    <xdr:col>50</xdr:col>
                    <xdr:colOff>238125</xdr:colOff>
                    <xdr:row>3</xdr:row>
                    <xdr:rowOff>0</xdr:rowOff>
                  </to>
                </anchor>
              </controlPr>
            </control>
          </mc:Choice>
        </mc:AlternateContent>
        <mc:AlternateContent xmlns:mc="http://schemas.openxmlformats.org/markup-compatibility/2006">
          <mc:Choice Requires="x14">
            <control shapeId="44033" r:id="rId5" name="Drop Down 1">
              <controlPr defaultSize="0" autoLine="0" autoPict="0">
                <anchor moveWithCells="1">
                  <from>
                    <xdr:col>19</xdr:col>
                    <xdr:colOff>57150</xdr:colOff>
                    <xdr:row>0</xdr:row>
                    <xdr:rowOff>0</xdr:rowOff>
                  </from>
                  <to>
                    <xdr:col>24</xdr:col>
                    <xdr:colOff>200025</xdr:colOff>
                    <xdr:row>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tabColor theme="5" tint="0.79998168889431442"/>
  </sheetPr>
  <dimension ref="A1:FM101"/>
  <sheetViews>
    <sheetView zoomScaleNormal="100" workbookViewId="0">
      <pane xSplit="2" ySplit="22" topLeftCell="CK23" activePane="bottomRight" state="frozen"/>
      <selection activeCell="R14" sqref="R14"/>
      <selection pane="topRight" activeCell="R14" sqref="R14"/>
      <selection pane="bottomLeft" activeCell="R14" sqref="R14"/>
      <selection pane="bottomRight" activeCell="CK14" sqref="CK14:ER14"/>
    </sheetView>
  </sheetViews>
  <sheetFormatPr baseColWidth="10" defaultColWidth="11" defaultRowHeight="14.25" x14ac:dyDescent="0.2"/>
  <cols>
    <col min="1" max="1" width="14.125" style="141" customWidth="1"/>
    <col min="2" max="3" width="10.625" style="141" customWidth="1"/>
    <col min="4" max="9" width="8.625" style="141" customWidth="1"/>
    <col min="10" max="10" width="4.125" style="141" customWidth="1"/>
    <col min="11" max="12" width="8.625" style="141" customWidth="1"/>
    <col min="13" max="13" width="4.125" style="141" customWidth="1"/>
    <col min="14" max="15" width="8.625" style="141" customWidth="1"/>
    <col min="16" max="16" width="4.125" style="141" customWidth="1"/>
    <col min="17" max="21" width="8.625" style="141" customWidth="1"/>
    <col min="22" max="22" width="12.625" style="141" customWidth="1"/>
    <col min="23" max="28" width="8.625" style="141" customWidth="1"/>
    <col min="29" max="29" width="4.125" style="141" customWidth="1"/>
    <col min="30" max="31" width="8.625" style="141" customWidth="1"/>
    <col min="32" max="32" width="4.125" style="141" customWidth="1"/>
    <col min="33" max="48" width="8.625" style="141" customWidth="1"/>
    <col min="49" max="49" width="4.125" style="141" customWidth="1"/>
    <col min="50" max="59" width="8.625" style="141" customWidth="1"/>
    <col min="60" max="60" width="4.125" style="141" customWidth="1"/>
    <col min="61" max="68" width="8.625" style="141" customWidth="1"/>
    <col min="69" max="69" width="4.125" style="141" customWidth="1"/>
    <col min="70" max="88" width="8.625" style="141" customWidth="1"/>
    <col min="89" max="89" width="12.625" style="141" customWidth="1"/>
    <col min="90" max="91" width="8.625" style="141" customWidth="1"/>
    <col min="92" max="92" width="4.125" style="141" customWidth="1"/>
    <col min="93" max="100" width="8.625" style="141" customWidth="1"/>
    <col min="101" max="101" width="4.125" style="141" customWidth="1"/>
    <col min="102" max="105" width="8.625" style="141" customWidth="1"/>
    <col min="106" max="106" width="4.125" style="141" customWidth="1"/>
    <col min="107" max="124" width="8.625" style="141" customWidth="1"/>
    <col min="125" max="125" width="4.125" style="141" customWidth="1"/>
    <col min="126" max="137" width="8.625" style="141" customWidth="1"/>
    <col min="138" max="138" width="4.125" style="141" customWidth="1"/>
    <col min="139" max="148" width="8.625" style="141" customWidth="1"/>
    <col min="149" max="149" width="4.125" style="141" customWidth="1"/>
    <col min="150" max="169" width="8.625" style="141" customWidth="1"/>
    <col min="170" max="16384" width="11" style="141"/>
  </cols>
  <sheetData>
    <row r="1" spans="1:169" s="183" customFormat="1" ht="9.9499999999999993" customHeight="1" x14ac:dyDescent="0.2">
      <c r="A1" s="190"/>
      <c r="B1" s="190"/>
      <c r="C1" s="190"/>
      <c r="D1" s="241" t="str">
        <f>Codierung!I152</f>
        <v>Eidgenössisches Departement für  Wirtschaft, Bildung und Forschung WBF</v>
      </c>
      <c r="E1" s="190"/>
      <c r="J1" s="192"/>
      <c r="K1" s="192"/>
    </row>
    <row r="2" spans="1:169" s="183" customFormat="1" ht="9.9499999999999993" customHeight="1" x14ac:dyDescent="0.2">
      <c r="A2" s="190"/>
      <c r="B2" s="190"/>
      <c r="C2" s="190"/>
      <c r="D2" s="242" t="str">
        <f>Codierung!I153</f>
        <v>Bundesamt für Landwirtschaft BLW</v>
      </c>
      <c r="E2" s="190"/>
      <c r="J2" s="187"/>
      <c r="K2" s="187"/>
    </row>
    <row r="3" spans="1:169" s="183" customFormat="1" ht="9.9499999999999993" customHeight="1" x14ac:dyDescent="0.2">
      <c r="A3" s="190"/>
      <c r="B3" s="190"/>
      <c r="C3" s="190"/>
      <c r="D3" s="241" t="str">
        <f>Codierung!I154</f>
        <v>Fachbereich Agrardaten und Marktanalysen</v>
      </c>
      <c r="E3" s="190"/>
      <c r="J3" s="192"/>
      <c r="K3" s="192"/>
    </row>
    <row r="4" spans="1:169" s="183" customFormat="1" ht="9.9499999999999993" customHeight="1" x14ac:dyDescent="0.2">
      <c r="A4" s="190"/>
      <c r="B4" s="190"/>
      <c r="C4" s="190"/>
      <c r="D4" s="190"/>
      <c r="E4" s="190"/>
      <c r="J4" s="190"/>
      <c r="K4" s="190"/>
    </row>
    <row r="5" spans="1:169" s="183" customFormat="1" ht="18" customHeight="1" x14ac:dyDescent="0.2"/>
    <row r="6" spans="1:169" s="183" customFormat="1" ht="18" customHeight="1" x14ac:dyDescent="0.2">
      <c r="ET6" s="314"/>
      <c r="EU6" s="314"/>
    </row>
    <row r="7" spans="1:169" ht="12.75" customHeight="1" x14ac:dyDescent="0.2">
      <c r="A7" s="573" t="str">
        <f>Codierung!$I$160</f>
        <v>Zurück zum Inhaltsverzeichnis</v>
      </c>
      <c r="B7" s="573"/>
      <c r="C7" s="508"/>
      <c r="CL7" s="402"/>
      <c r="EJ7" s="183"/>
      <c r="EK7" s="183"/>
      <c r="ET7" s="401"/>
      <c r="EU7" s="401"/>
    </row>
    <row r="8" spans="1:169" s="183" customFormat="1" ht="12.75" customHeight="1" x14ac:dyDescent="0.2">
      <c r="A8" s="575" t="str">
        <f>Codierung!I40</f>
        <v>Fleisch</v>
      </c>
      <c r="B8" s="575"/>
      <c r="C8" s="510"/>
      <c r="D8" s="179"/>
      <c r="E8" s="179"/>
      <c r="F8" s="179"/>
      <c r="G8" s="179"/>
      <c r="H8" s="179"/>
      <c r="I8" s="179"/>
      <c r="J8" s="179"/>
      <c r="K8" s="179"/>
      <c r="L8" s="179"/>
      <c r="M8" s="179"/>
      <c r="N8" s="179"/>
      <c r="O8" s="179"/>
      <c r="P8" s="179"/>
      <c r="Q8" s="179"/>
      <c r="R8" s="179"/>
      <c r="S8" s="179"/>
      <c r="T8" s="179"/>
      <c r="U8" s="179"/>
      <c r="V8" s="179"/>
      <c r="CJ8" s="179"/>
      <c r="CL8" s="314"/>
      <c r="CM8" s="314"/>
      <c r="ET8" s="314"/>
      <c r="EU8" s="314"/>
    </row>
    <row r="9" spans="1:169" s="183" customFormat="1" ht="12.75" customHeight="1" x14ac:dyDescent="0.2">
      <c r="A9" s="574" t="str">
        <f>Codierung!I183</f>
        <v>Preise Produzenten</v>
      </c>
      <c r="B9" s="574"/>
      <c r="C9" s="509"/>
      <c r="D9" s="179"/>
      <c r="E9" s="179"/>
      <c r="F9" s="179"/>
      <c r="G9" s="179"/>
      <c r="H9" s="179"/>
      <c r="I9" s="179"/>
      <c r="J9" s="179"/>
      <c r="K9" s="179"/>
      <c r="L9" s="179"/>
      <c r="M9" s="179"/>
      <c r="N9" s="179"/>
      <c r="O9" s="179"/>
      <c r="P9" s="179"/>
      <c r="Q9" s="179"/>
      <c r="R9" s="179"/>
      <c r="S9" s="179"/>
      <c r="T9" s="179"/>
      <c r="U9" s="179"/>
      <c r="V9" s="179"/>
      <c r="CJ9" s="179"/>
      <c r="CL9" s="314"/>
      <c r="ET9" s="314"/>
      <c r="EX9" s="314"/>
      <c r="EY9" s="314"/>
    </row>
    <row r="10" spans="1:169" s="183" customFormat="1" ht="12.75" customHeight="1" x14ac:dyDescent="0.2">
      <c r="A10" s="574" t="str">
        <f>Codierung!I186</f>
        <v>Preise Detailhandel</v>
      </c>
      <c r="B10" s="574"/>
      <c r="C10" s="509"/>
      <c r="D10" s="179"/>
      <c r="E10" s="179"/>
      <c r="F10" s="179"/>
      <c r="G10" s="179"/>
      <c r="H10" s="179"/>
      <c r="I10" s="179"/>
      <c r="J10" s="179"/>
      <c r="K10" s="179"/>
      <c r="L10" s="179"/>
      <c r="M10" s="179"/>
      <c r="N10" s="179"/>
      <c r="O10" s="179"/>
      <c r="P10" s="179"/>
      <c r="Q10" s="179"/>
      <c r="R10" s="179"/>
      <c r="S10" s="179"/>
      <c r="T10" s="179"/>
      <c r="U10" s="179"/>
      <c r="V10" s="179"/>
      <c r="CJ10" s="179"/>
      <c r="CL10" s="314"/>
      <c r="CM10" s="521"/>
      <c r="CO10" s="506"/>
      <c r="CP10" s="506"/>
      <c r="ET10" s="314"/>
      <c r="EU10" s="517"/>
      <c r="EV10" s="518"/>
    </row>
    <row r="11" spans="1:169" s="183" customFormat="1" ht="12.75" customHeight="1" x14ac:dyDescent="0.2">
      <c r="A11" s="574" t="str">
        <f>Codierung!I187</f>
        <v>Absatzmengen Detailhandel</v>
      </c>
      <c r="B11" s="574"/>
      <c r="C11" s="509"/>
      <c r="D11" s="191"/>
      <c r="E11" s="191"/>
      <c r="F11" s="191"/>
      <c r="G11" s="191"/>
      <c r="H11" s="191"/>
      <c r="I11" s="191"/>
      <c r="J11" s="191"/>
      <c r="K11" s="191"/>
      <c r="L11" s="191"/>
      <c r="M11" s="191"/>
      <c r="N11" s="191"/>
      <c r="O11" s="191"/>
      <c r="P11" s="191"/>
      <c r="Q11" s="191"/>
      <c r="R11" s="191"/>
      <c r="S11" s="191"/>
      <c r="T11" s="191"/>
      <c r="U11" s="191"/>
      <c r="V11" s="191"/>
      <c r="CJ11" s="191"/>
      <c r="CL11" s="314"/>
      <c r="CM11" s="515"/>
      <c r="EI11" s="141"/>
      <c r="ET11" s="314"/>
      <c r="EU11" s="517"/>
      <c r="EV11" s="314"/>
    </row>
    <row r="12" spans="1:169" s="183" customFormat="1" ht="12.75" customHeight="1" x14ac:dyDescent="0.2">
      <c r="A12" s="574" t="str">
        <f>Codierung!I203</f>
        <v>Fleisch Übersicht</v>
      </c>
      <c r="B12" s="574"/>
      <c r="C12" s="509"/>
      <c r="D12" s="191"/>
      <c r="E12" s="512" t="str">
        <f>Codierung!I550</f>
        <v>Diese Daten werden bis auf weiteres nicht aktualisiert, da die internen Prozesse konzeptionell überarbeitet werden.</v>
      </c>
      <c r="F12" s="512"/>
      <c r="G12" s="512"/>
      <c r="H12" s="512"/>
      <c r="I12" s="512"/>
      <c r="J12" s="512"/>
      <c r="K12" s="512"/>
      <c r="L12" s="512"/>
      <c r="M12" s="512"/>
      <c r="N12" s="512"/>
      <c r="O12" s="512"/>
      <c r="P12" s="191"/>
      <c r="Q12" s="191"/>
      <c r="R12" s="191"/>
      <c r="S12" s="191"/>
      <c r="T12" s="191"/>
      <c r="U12" s="191"/>
      <c r="V12" s="191"/>
      <c r="CJ12" s="191"/>
    </row>
    <row r="13" spans="1:169" s="183" customFormat="1" ht="12.75" customHeight="1" x14ac:dyDescent="0.2">
      <c r="A13" s="191"/>
      <c r="B13" s="191"/>
      <c r="C13" s="191"/>
      <c r="D13" s="179"/>
      <c r="E13" s="179"/>
      <c r="F13" s="179"/>
      <c r="G13" s="179"/>
      <c r="H13" s="179"/>
      <c r="I13" s="179"/>
      <c r="J13" s="179"/>
      <c r="K13" s="179"/>
      <c r="L13" s="179"/>
      <c r="M13" s="179"/>
      <c r="N13" s="179"/>
      <c r="O13" s="179"/>
      <c r="P13" s="179"/>
      <c r="Q13" s="179"/>
      <c r="R13" s="179"/>
      <c r="S13" s="179"/>
      <c r="T13" s="179"/>
      <c r="U13" s="179"/>
      <c r="V13" s="179"/>
      <c r="CJ13" s="179"/>
    </row>
    <row r="14" spans="1:169" s="180" customFormat="1" ht="18" customHeight="1" x14ac:dyDescent="0.25">
      <c r="A14" s="597" t="str">
        <f>Codierung!I40</f>
        <v>Fleisch</v>
      </c>
      <c r="B14" s="597"/>
      <c r="C14" s="511"/>
      <c r="D14" s="597" t="str">
        <f>Codierung!$I$425</f>
        <v>Preise Produzenten franko Schlachthof</v>
      </c>
      <c r="E14" s="597"/>
      <c r="F14" s="597"/>
      <c r="G14" s="597"/>
      <c r="H14" s="597"/>
      <c r="I14" s="597"/>
      <c r="J14" s="597"/>
      <c r="K14" s="597"/>
      <c r="L14" s="597"/>
      <c r="M14" s="597"/>
      <c r="N14" s="597"/>
      <c r="O14" s="597"/>
      <c r="P14" s="597"/>
      <c r="Q14" s="597"/>
      <c r="R14" s="597"/>
      <c r="S14" s="271"/>
      <c r="T14" s="271"/>
      <c r="U14" s="271"/>
      <c r="V14" s="602" t="str">
        <f>Codierung!$I$428</f>
        <v>Preise Detailhandel Frischfleisch</v>
      </c>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2"/>
      <c r="BD14" s="602"/>
      <c r="BE14" s="602"/>
      <c r="BF14" s="602"/>
      <c r="BG14" s="602"/>
      <c r="BH14" s="602"/>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2"/>
      <c r="CI14" s="602"/>
      <c r="CJ14" s="271"/>
      <c r="CK14" s="597" t="str">
        <f>Codierung!$I$188</f>
        <v>Absatzmengen Detailhandel Frischfleisch</v>
      </c>
      <c r="CL14" s="597"/>
      <c r="CM14" s="597"/>
      <c r="CN14" s="597"/>
      <c r="CO14" s="597"/>
      <c r="CP14" s="597"/>
      <c r="CQ14" s="597"/>
      <c r="CR14" s="597"/>
      <c r="CS14" s="597"/>
      <c r="CT14" s="597"/>
      <c r="CU14" s="597"/>
      <c r="CV14" s="597"/>
      <c r="CW14" s="597"/>
      <c r="CX14" s="597"/>
      <c r="CY14" s="597"/>
      <c r="CZ14" s="597"/>
      <c r="DA14" s="597"/>
      <c r="DB14" s="597"/>
      <c r="DC14" s="597"/>
      <c r="DD14" s="597"/>
      <c r="DE14" s="597"/>
      <c r="DF14" s="597"/>
      <c r="DG14" s="597"/>
      <c r="DH14" s="597"/>
      <c r="DI14" s="597"/>
      <c r="DJ14" s="597"/>
      <c r="DK14" s="597"/>
      <c r="DL14" s="597"/>
      <c r="DM14" s="597"/>
      <c r="DN14" s="597"/>
      <c r="DO14" s="597"/>
      <c r="DP14" s="597"/>
      <c r="DQ14" s="597"/>
      <c r="DR14" s="597"/>
      <c r="DS14" s="597"/>
      <c r="DT14" s="597"/>
      <c r="DU14" s="597"/>
      <c r="DV14" s="597"/>
      <c r="DW14" s="597"/>
      <c r="DX14" s="597"/>
      <c r="DY14" s="597"/>
      <c r="DZ14" s="597"/>
      <c r="EA14" s="597"/>
      <c r="EB14" s="597"/>
      <c r="EC14" s="597"/>
      <c r="ED14" s="597"/>
      <c r="EE14" s="597"/>
      <c r="EF14" s="597"/>
      <c r="EG14" s="597"/>
      <c r="EH14" s="597"/>
      <c r="EI14" s="597"/>
      <c r="EJ14" s="597"/>
      <c r="EK14" s="597"/>
      <c r="EL14" s="597"/>
      <c r="EM14" s="597"/>
      <c r="EN14" s="597"/>
      <c r="EO14" s="597"/>
      <c r="EP14" s="597"/>
      <c r="EQ14" s="597"/>
      <c r="ER14" s="597"/>
      <c r="ES14" s="141"/>
      <c r="ET14" s="597" t="str">
        <f>Codierung!$I$189</f>
        <v>Absatzmengen Detailhandel Charcuterie</v>
      </c>
      <c r="EU14" s="597"/>
      <c r="EV14" s="597"/>
      <c r="EW14" s="597"/>
      <c r="EX14" s="597"/>
      <c r="EY14" s="597"/>
      <c r="EZ14" s="597"/>
      <c r="FA14" s="597"/>
      <c r="FB14" s="597"/>
      <c r="FC14" s="597"/>
      <c r="FD14" s="597"/>
      <c r="FE14" s="597"/>
      <c r="FF14" s="597"/>
      <c r="FG14" s="597"/>
      <c r="FH14" s="597"/>
      <c r="FI14" s="597"/>
      <c r="FJ14" s="597"/>
      <c r="FK14" s="597"/>
      <c r="FL14" s="597"/>
      <c r="FM14" s="597"/>
    </row>
    <row r="15" spans="1:169" s="240" customFormat="1" ht="15.95" customHeight="1" x14ac:dyDescent="0.2">
      <c r="A15" s="221"/>
      <c r="B15" s="221"/>
      <c r="C15" s="221"/>
      <c r="D15" s="222" t="str">
        <f>Codierung!I484</f>
        <v>Quellen: Proviande; Labelorganisationen; BLW, Fachbereich Agrardaten und Marktanalysen</v>
      </c>
      <c r="E15" s="221"/>
      <c r="F15" s="221"/>
      <c r="G15" s="221"/>
      <c r="H15" s="221"/>
      <c r="I15" s="221"/>
      <c r="J15" s="222"/>
      <c r="K15" s="222"/>
      <c r="L15" s="221"/>
      <c r="M15" s="221"/>
      <c r="N15" s="221"/>
      <c r="O15" s="221"/>
      <c r="P15" s="221"/>
      <c r="Q15" s="221"/>
      <c r="R15" s="221"/>
      <c r="S15" s="221"/>
      <c r="T15" s="221"/>
      <c r="U15" s="221"/>
      <c r="V15" s="222" t="str">
        <f>Codierung!$I$146</f>
        <v>Quelle: NielsenIQ Switzerland, Total Market Consumer/Retail Panel</v>
      </c>
      <c r="W15" s="222"/>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41"/>
      <c r="AW15" s="141"/>
      <c r="AX15" s="141"/>
      <c r="AY15" s="141"/>
      <c r="AZ15" s="141"/>
      <c r="BA15" s="141"/>
      <c r="BB15" s="141"/>
      <c r="BC15" s="141"/>
      <c r="BD15" s="141"/>
      <c r="BE15" s="141"/>
      <c r="BF15" s="141"/>
      <c r="BG15" s="141"/>
      <c r="BH15" s="222"/>
      <c r="BI15" s="141"/>
      <c r="BJ15" s="141"/>
      <c r="BK15" s="141"/>
      <c r="BL15" s="141"/>
      <c r="BM15" s="141"/>
      <c r="BN15" s="141"/>
      <c r="BO15" s="141"/>
      <c r="BP15" s="141"/>
      <c r="BQ15" s="141"/>
      <c r="BR15" s="222"/>
      <c r="BS15" s="141"/>
      <c r="BT15" s="141"/>
      <c r="BU15" s="141"/>
      <c r="BV15" s="141"/>
      <c r="BW15" s="141"/>
      <c r="BX15" s="141"/>
      <c r="BY15" s="141"/>
      <c r="BZ15" s="141"/>
      <c r="CA15" s="141"/>
      <c r="CB15" s="141"/>
      <c r="CC15" s="141"/>
      <c r="CD15" s="141"/>
      <c r="CE15" s="141"/>
      <c r="CF15" s="141"/>
      <c r="CG15" s="141"/>
      <c r="CH15" s="141"/>
      <c r="CI15" s="141"/>
      <c r="CJ15" s="221"/>
      <c r="CK15" s="222" t="str">
        <f>Codierung!$I$146</f>
        <v>Quelle: NielsenIQ Switzerland, Total Market Consumer/Retail Panel</v>
      </c>
      <c r="CL15" s="222"/>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41"/>
      <c r="DL15" s="141"/>
      <c r="DM15" s="141"/>
      <c r="DN15" s="141"/>
      <c r="DO15" s="141"/>
      <c r="DP15" s="141"/>
      <c r="DQ15" s="141"/>
      <c r="DR15" s="141"/>
      <c r="DS15" s="141"/>
      <c r="DT15" s="141"/>
      <c r="DU15" s="141"/>
      <c r="DV15" s="141"/>
      <c r="DW15" s="141"/>
      <c r="DX15" s="141"/>
      <c r="DY15" s="141"/>
      <c r="DZ15" s="141"/>
      <c r="EA15" s="141"/>
      <c r="EB15" s="141"/>
      <c r="EC15" s="141"/>
      <c r="ED15" s="141"/>
      <c r="EE15" s="141"/>
      <c r="EF15" s="222"/>
      <c r="EG15" s="141"/>
      <c r="EH15" s="141"/>
      <c r="EI15" s="141"/>
      <c r="EJ15" s="141"/>
      <c r="EK15" s="141"/>
      <c r="EL15" s="141"/>
      <c r="EM15" s="141"/>
      <c r="EN15" s="141"/>
      <c r="EO15" s="141"/>
      <c r="EP15" s="141"/>
      <c r="EQ15" s="141"/>
      <c r="ER15" s="141"/>
      <c r="ES15" s="141"/>
      <c r="ET15" s="222"/>
      <c r="EU15" s="141"/>
      <c r="EV15" s="222"/>
      <c r="EW15" s="141"/>
      <c r="EX15" s="141"/>
      <c r="EY15" s="141"/>
      <c r="EZ15" s="141"/>
      <c r="FA15" s="141"/>
      <c r="FB15" s="141"/>
      <c r="FC15" s="141"/>
      <c r="FD15" s="141"/>
      <c r="FE15" s="141"/>
      <c r="FF15" s="141"/>
      <c r="FG15" s="141"/>
      <c r="FH15" s="141"/>
      <c r="FI15" s="141"/>
      <c r="FJ15" s="141"/>
      <c r="FK15" s="141"/>
      <c r="FL15" s="141"/>
      <c r="FM15" s="141"/>
    </row>
    <row r="16" spans="1:169" s="294" customFormat="1" ht="15.95" customHeight="1" x14ac:dyDescent="0.25">
      <c r="A16" s="271"/>
      <c r="B16" s="271"/>
      <c r="C16" s="271"/>
      <c r="D16" s="297" t="str">
        <f>Codierung!I404</f>
        <v>Rind</v>
      </c>
      <c r="E16" s="297"/>
      <c r="F16" s="297"/>
      <c r="G16" s="297"/>
      <c r="H16" s="297"/>
      <c r="I16" s="297"/>
      <c r="J16" s="271"/>
      <c r="K16" s="297" t="str">
        <f>Codierung!I402</f>
        <v>Kalb</v>
      </c>
      <c r="L16" s="297"/>
      <c r="M16" s="271"/>
      <c r="N16" s="297" t="str">
        <f>Codierung!I405</f>
        <v>Schwein</v>
      </c>
      <c r="O16" s="297"/>
      <c r="P16" s="271"/>
      <c r="Q16" s="297" t="str">
        <f>Codierung!I406</f>
        <v>Lamm</v>
      </c>
      <c r="R16" s="297"/>
      <c r="S16" s="271"/>
      <c r="T16" s="271"/>
      <c r="U16" s="271"/>
      <c r="V16" s="271"/>
      <c r="W16" s="414" t="str">
        <f>Codierung!$I$402</f>
        <v>Kalb</v>
      </c>
      <c r="X16" s="365"/>
      <c r="Y16" s="365"/>
      <c r="Z16" s="365"/>
      <c r="AA16" s="365"/>
      <c r="AB16" s="365"/>
      <c r="AC16" s="417"/>
      <c r="AD16" s="414" t="str">
        <f>Codierung!$I$406</f>
        <v>Lamm</v>
      </c>
      <c r="AE16" s="365"/>
      <c r="AF16" s="417"/>
      <c r="AG16" s="414" t="str">
        <f>Codierung!$I$404</f>
        <v>Rind</v>
      </c>
      <c r="AH16" s="365"/>
      <c r="AI16" s="365"/>
      <c r="AJ16" s="365"/>
      <c r="AK16" s="365"/>
      <c r="AL16" s="365"/>
      <c r="AM16" s="365"/>
      <c r="AN16" s="365"/>
      <c r="AO16" s="365"/>
      <c r="AP16" s="365"/>
      <c r="AQ16" s="365"/>
      <c r="AR16" s="365"/>
      <c r="AS16" s="365"/>
      <c r="AT16" s="365"/>
      <c r="AU16" s="365"/>
      <c r="AV16" s="365"/>
      <c r="AW16" s="417"/>
      <c r="AX16" s="414" t="str">
        <f>Codierung!$I$405</f>
        <v>Schwein</v>
      </c>
      <c r="AY16" s="365"/>
      <c r="AZ16" s="365"/>
      <c r="BA16" s="365"/>
      <c r="BB16" s="365"/>
      <c r="BC16" s="365"/>
      <c r="BD16" s="365"/>
      <c r="BE16" s="365"/>
      <c r="BF16" s="365"/>
      <c r="BG16" s="365"/>
      <c r="BH16" s="417"/>
      <c r="BI16" s="414" t="str">
        <f>Codierung!$I$403</f>
        <v>Poulet</v>
      </c>
      <c r="BJ16" s="365"/>
      <c r="BK16" s="365"/>
      <c r="BL16" s="365"/>
      <c r="BM16" s="365"/>
      <c r="BN16" s="365"/>
      <c r="BO16" s="365"/>
      <c r="BP16" s="365"/>
      <c r="BQ16" s="141"/>
      <c r="BR16" s="598" t="str">
        <f>Codierung!$I$429</f>
        <v>Charcuterie</v>
      </c>
      <c r="BS16" s="598"/>
      <c r="BT16" s="365"/>
      <c r="BU16" s="365"/>
      <c r="BV16" s="365"/>
      <c r="BW16" s="365"/>
      <c r="BX16" s="365"/>
      <c r="BY16" s="365"/>
      <c r="BZ16" s="365"/>
      <c r="CA16" s="365"/>
      <c r="CB16" s="365"/>
      <c r="CC16" s="365"/>
      <c r="CD16" s="365"/>
      <c r="CE16" s="365"/>
      <c r="CF16" s="365"/>
      <c r="CG16" s="365"/>
      <c r="CH16" s="365"/>
      <c r="CI16" s="365"/>
      <c r="CJ16" s="271"/>
      <c r="CL16" s="598" t="str">
        <f>Codierung!I231</f>
        <v>Gesamtmarkt</v>
      </c>
      <c r="CM16" s="598"/>
      <c r="CN16" s="417"/>
      <c r="CO16" s="419" t="str">
        <f>Codierung!$I$402</f>
        <v>Kalb</v>
      </c>
      <c r="CP16" s="414"/>
      <c r="CQ16" s="414"/>
      <c r="CR16" s="414"/>
      <c r="CS16" s="365"/>
      <c r="CT16" s="365"/>
      <c r="CU16" s="365"/>
      <c r="CV16" s="365"/>
      <c r="CW16" s="417"/>
      <c r="CX16" s="414" t="str">
        <f>Codierung!$I$406</f>
        <v>Lamm</v>
      </c>
      <c r="CY16" s="414"/>
      <c r="CZ16" s="414"/>
      <c r="DA16" s="414"/>
      <c r="DB16" s="417"/>
      <c r="DC16" s="414" t="str">
        <f>Codierung!$I$404</f>
        <v>Rind</v>
      </c>
      <c r="DD16" s="414"/>
      <c r="DE16" s="414"/>
      <c r="DF16" s="414"/>
      <c r="DG16" s="365"/>
      <c r="DH16" s="365"/>
      <c r="DI16" s="365"/>
      <c r="DJ16" s="365"/>
      <c r="DK16" s="365"/>
      <c r="DL16" s="365"/>
      <c r="DM16" s="365"/>
      <c r="DN16" s="365"/>
      <c r="DO16" s="365"/>
      <c r="DP16" s="365"/>
      <c r="DQ16" s="365"/>
      <c r="DR16" s="365"/>
      <c r="DS16" s="365"/>
      <c r="DT16" s="365"/>
      <c r="DU16" s="417"/>
      <c r="DV16" s="414" t="str">
        <f>Codierung!$I$405</f>
        <v>Schwein</v>
      </c>
      <c r="DW16" s="414"/>
      <c r="DX16" s="414"/>
      <c r="DY16" s="414"/>
      <c r="DZ16" s="365"/>
      <c r="EA16" s="365"/>
      <c r="EB16" s="365"/>
      <c r="EC16" s="365"/>
      <c r="ED16" s="365"/>
      <c r="EE16" s="365"/>
      <c r="EF16" s="365"/>
      <c r="EG16" s="365"/>
      <c r="EH16" s="417"/>
      <c r="EI16" s="414" t="str">
        <f>Codierung!$I$403</f>
        <v>Poulet</v>
      </c>
      <c r="EJ16" s="414"/>
      <c r="EK16" s="414"/>
      <c r="EL16" s="414"/>
      <c r="EM16" s="365"/>
      <c r="EN16" s="365"/>
      <c r="EO16" s="365"/>
      <c r="EP16" s="365"/>
      <c r="EQ16" s="365"/>
      <c r="ER16" s="365"/>
      <c r="ES16" s="141"/>
      <c r="ET16" s="598" t="str">
        <f>Codierung!$I$426</f>
        <v>Charcuterie</v>
      </c>
      <c r="EU16" s="598"/>
      <c r="EV16" s="365"/>
      <c r="EW16" s="365"/>
      <c r="EX16" s="365"/>
      <c r="EY16" s="365"/>
      <c r="EZ16" s="365"/>
      <c r="FA16" s="365"/>
      <c r="FB16" s="365"/>
      <c r="FC16" s="365"/>
      <c r="FD16" s="365"/>
      <c r="FE16" s="365"/>
      <c r="FF16" s="365"/>
      <c r="FG16" s="365"/>
      <c r="FH16" s="365"/>
      <c r="FI16" s="365"/>
      <c r="FJ16" s="365"/>
      <c r="FK16" s="365"/>
      <c r="FL16" s="365"/>
      <c r="FM16" s="365"/>
    </row>
    <row r="17" spans="1:169" s="239" customFormat="1" ht="29.25" customHeight="1" x14ac:dyDescent="0.2">
      <c r="A17" s="238"/>
      <c r="B17" s="238"/>
      <c r="C17" s="238"/>
      <c r="D17" s="601" t="str">
        <f>Codierung!I418</f>
        <v>Bankmuni T3</v>
      </c>
      <c r="E17" s="601"/>
      <c r="F17" s="568" t="str">
        <f>Codierung!I419</f>
        <v>Bio Weidebeef T3</v>
      </c>
      <c r="G17" s="568"/>
      <c r="H17" s="599" t="str">
        <f>Codierung!I420</f>
        <v>Natura-Beef-Bio T3</v>
      </c>
      <c r="I17" s="599"/>
      <c r="J17" s="238"/>
      <c r="K17" s="568" t="str">
        <f>Codierung!I421</f>
        <v>Bankkälber T3</v>
      </c>
      <c r="L17" s="568"/>
      <c r="M17" s="238"/>
      <c r="N17" s="601" t="str">
        <f>Codierung!I422</f>
        <v>Schlachtschweine</v>
      </c>
      <c r="O17" s="601"/>
      <c r="P17" s="268"/>
      <c r="Q17" s="568" t="str">
        <f>Codierung!I423</f>
        <v>Lämmer T3</v>
      </c>
      <c r="R17" s="568"/>
      <c r="S17" s="268"/>
      <c r="T17" s="268"/>
      <c r="U17" s="268"/>
      <c r="V17" s="268"/>
      <c r="W17" s="599" t="str">
        <f>Codierung!$I$431</f>
        <v>Braten</v>
      </c>
      <c r="X17" s="599"/>
      <c r="Y17" s="567" t="str">
        <f>Codierung!$I$435</f>
        <v>Filet</v>
      </c>
      <c r="Z17" s="567"/>
      <c r="AA17" s="599" t="str">
        <f>Codierung!$I$449</f>
        <v>Steak</v>
      </c>
      <c r="AB17" s="599"/>
      <c r="AC17" s="416"/>
      <c r="AD17" s="567" t="str">
        <f>Codierung!$I$440</f>
        <v>Koteletts</v>
      </c>
      <c r="AE17" s="567"/>
      <c r="AF17" s="416"/>
      <c r="AG17" s="599" t="str">
        <f>Codierung!$I$431</f>
        <v>Braten</v>
      </c>
      <c r="AH17" s="599"/>
      <c r="AI17" s="567" t="str">
        <f>Codierung!$I$434</f>
        <v>Entrecôte</v>
      </c>
      <c r="AJ17" s="567"/>
      <c r="AK17" s="599" t="str">
        <f>Codierung!$I$435</f>
        <v>Filet</v>
      </c>
      <c r="AL17" s="599"/>
      <c r="AM17" s="567" t="str">
        <f>Codierung!$I$438</f>
        <v>Geschnetzeltes</v>
      </c>
      <c r="AN17" s="567"/>
      <c r="AO17" s="599" t="str">
        <f>Codierung!$I$439</f>
        <v>Hack</v>
      </c>
      <c r="AP17" s="599"/>
      <c r="AQ17" s="567" t="str">
        <f>Codierung!$I$441</f>
        <v>Ragout</v>
      </c>
      <c r="AR17" s="567"/>
      <c r="AS17" s="599" t="str">
        <f>Codierung!$I$447</f>
        <v>Siedfleisch</v>
      </c>
      <c r="AT17" s="599"/>
      <c r="AU17" s="567" t="str">
        <f>Codierung!$I$449</f>
        <v>Steak</v>
      </c>
      <c r="AV17" s="567"/>
      <c r="AW17" s="416"/>
      <c r="AX17" s="599" t="str">
        <f>Codierung!$I$431</f>
        <v>Braten</v>
      </c>
      <c r="AY17" s="599"/>
      <c r="AZ17" s="567" t="str">
        <f>Codierung!$I$435</f>
        <v>Filet</v>
      </c>
      <c r="BA17" s="567"/>
      <c r="BB17" s="599" t="str">
        <f>Codierung!$I$438</f>
        <v>Geschnetzeltes</v>
      </c>
      <c r="BC17" s="599"/>
      <c r="BD17" s="567" t="str">
        <f>Codierung!$I$440</f>
        <v>Koteletts</v>
      </c>
      <c r="BE17" s="567"/>
      <c r="BF17" s="599" t="str">
        <f>Codierung!I449</f>
        <v>Steak</v>
      </c>
      <c r="BG17" s="599"/>
      <c r="BH17" s="416"/>
      <c r="BI17" s="567" t="str">
        <f>Codierung!$I$432</f>
        <v>Brust</v>
      </c>
      <c r="BJ17" s="567"/>
      <c r="BK17" s="599" t="str">
        <f>Codierung!I449</f>
        <v>Steak</v>
      </c>
      <c r="BL17" s="599"/>
      <c r="BM17" s="567" t="str">
        <f>Codierung!$I$437</f>
        <v>Ganz/Halb</v>
      </c>
      <c r="BN17" s="567"/>
      <c r="BO17" s="599" t="str">
        <f>Codierung!$I$445</f>
        <v>Schenkel</v>
      </c>
      <c r="BP17" s="599"/>
      <c r="BQ17" s="268"/>
      <c r="BR17" s="567" t="str">
        <f>Codierung!$I$430</f>
        <v>Aufschnitt</v>
      </c>
      <c r="BS17" s="567"/>
      <c r="BT17" s="599" t="str">
        <f>Codierung!$I$433</f>
        <v>Cervelat</v>
      </c>
      <c r="BU17" s="599"/>
      <c r="BV17" s="600" t="str">
        <f>Codierung!$I$442</f>
        <v>Rohschinken</v>
      </c>
      <c r="BW17" s="600"/>
      <c r="BX17" s="599" t="str">
        <f>Codierung!$I$443</f>
        <v>Salami / Rohwürste</v>
      </c>
      <c r="BY17" s="599"/>
      <c r="BZ17" s="567" t="str">
        <f>Codierung!$I$444</f>
        <v>Saucisson/Schüblig</v>
      </c>
      <c r="CA17" s="567"/>
      <c r="CB17" s="599" t="str">
        <f>Codierung!$I$446</f>
        <v>Schinken</v>
      </c>
      <c r="CC17" s="599"/>
      <c r="CD17" s="567" t="str">
        <f>Codierung!$I$448</f>
        <v>Speck</v>
      </c>
      <c r="CE17" s="567"/>
      <c r="CF17" s="599" t="str">
        <f>Codierung!$I$451</f>
        <v>Trockenfleisch</v>
      </c>
      <c r="CG17" s="599"/>
      <c r="CH17" s="567" t="str">
        <f>Codierung!$I$452</f>
        <v>Wienerli</v>
      </c>
      <c r="CI17" s="567"/>
      <c r="CJ17" s="238"/>
      <c r="CK17" s="412"/>
      <c r="CL17" s="275"/>
      <c r="CM17" s="275"/>
      <c r="CN17" s="416"/>
      <c r="CO17" s="567" t="str">
        <f>Codierung!I231</f>
        <v>Gesamtmarkt</v>
      </c>
      <c r="CP17" s="567"/>
      <c r="CQ17" s="603" t="str">
        <f>Codierung!$I$431</f>
        <v>Braten</v>
      </c>
      <c r="CR17" s="603"/>
      <c r="CS17" s="567" t="str">
        <f>Codierung!$I$435</f>
        <v>Filet</v>
      </c>
      <c r="CT17" s="567"/>
      <c r="CU17" s="599" t="str">
        <f>Codierung!$I$449</f>
        <v>Steak</v>
      </c>
      <c r="CV17" s="599"/>
      <c r="CW17" s="416"/>
      <c r="CX17" s="567" t="str">
        <f>Codierung!I231</f>
        <v>Gesamtmarkt</v>
      </c>
      <c r="CY17" s="567"/>
      <c r="CZ17" s="603" t="str">
        <f>Codierung!$I$440</f>
        <v>Koteletts</v>
      </c>
      <c r="DA17" s="603"/>
      <c r="DB17" s="416"/>
      <c r="DC17" s="567" t="str">
        <f>Codierung!I231</f>
        <v>Gesamtmarkt</v>
      </c>
      <c r="DD17" s="567"/>
      <c r="DE17" s="603" t="str">
        <f>Codierung!$I$431</f>
        <v>Braten</v>
      </c>
      <c r="DF17" s="603"/>
      <c r="DG17" s="567" t="str">
        <f>Codierung!$I$434</f>
        <v>Entrecôte</v>
      </c>
      <c r="DH17" s="567"/>
      <c r="DI17" s="599" t="str">
        <f>Codierung!$I$435</f>
        <v>Filet</v>
      </c>
      <c r="DJ17" s="599"/>
      <c r="DK17" s="567" t="str">
        <f>Codierung!$I$438</f>
        <v>Geschnetzeltes</v>
      </c>
      <c r="DL17" s="567"/>
      <c r="DM17" s="599" t="str">
        <f>Codierung!$I$439</f>
        <v>Hack</v>
      </c>
      <c r="DN17" s="599"/>
      <c r="DO17" s="567" t="str">
        <f>Codierung!$I$441</f>
        <v>Ragout</v>
      </c>
      <c r="DP17" s="567"/>
      <c r="DQ17" s="599" t="str">
        <f>Codierung!$I$447</f>
        <v>Siedfleisch</v>
      </c>
      <c r="DR17" s="599"/>
      <c r="DS17" s="567" t="str">
        <f>Codierung!$I$449</f>
        <v>Steak</v>
      </c>
      <c r="DT17" s="567"/>
      <c r="DU17" s="416"/>
      <c r="DV17" s="599" t="str">
        <f>Codierung!I231</f>
        <v>Gesamtmarkt</v>
      </c>
      <c r="DW17" s="599"/>
      <c r="DX17" s="600" t="str">
        <f>Codierung!$I$431</f>
        <v>Braten</v>
      </c>
      <c r="DY17" s="600"/>
      <c r="DZ17" s="599" t="str">
        <f>Codierung!$I$435</f>
        <v>Filet</v>
      </c>
      <c r="EA17" s="599"/>
      <c r="EB17" s="567" t="str">
        <f>Codierung!$I$438</f>
        <v>Geschnetzeltes</v>
      </c>
      <c r="EC17" s="567"/>
      <c r="ED17" s="599" t="str">
        <f>Codierung!$I$440</f>
        <v>Koteletts</v>
      </c>
      <c r="EE17" s="599"/>
      <c r="EF17" s="567" t="str">
        <f>Codierung!$I$449</f>
        <v>Steak</v>
      </c>
      <c r="EG17" s="567"/>
      <c r="EH17" s="416"/>
      <c r="EI17" s="599" t="str">
        <f>Codierung!I231</f>
        <v>Gesamtmarkt</v>
      </c>
      <c r="EJ17" s="599"/>
      <c r="EK17" s="600" t="str">
        <f>Codierung!$I$432</f>
        <v>Brust</v>
      </c>
      <c r="EL17" s="600"/>
      <c r="EM17" s="599" t="str">
        <f>Codierung!I449</f>
        <v>Steak</v>
      </c>
      <c r="EN17" s="599"/>
      <c r="EO17" s="567" t="str">
        <f>Codierung!$I$437</f>
        <v>Ganz/Halb</v>
      </c>
      <c r="EP17" s="567"/>
      <c r="EQ17" s="599" t="str">
        <f>Codierung!$I$445</f>
        <v>Schenkel</v>
      </c>
      <c r="ER17" s="599"/>
      <c r="ES17" s="268"/>
      <c r="ET17" s="567" t="str">
        <f>Codierung!I231</f>
        <v>Gesamtmarkt</v>
      </c>
      <c r="EU17" s="567"/>
      <c r="EV17" s="599" t="str">
        <f>Codierung!$I$430</f>
        <v>Aufschnitt</v>
      </c>
      <c r="EW17" s="599"/>
      <c r="EX17" s="567" t="str">
        <f>Codierung!$I$433</f>
        <v>Cervelat</v>
      </c>
      <c r="EY17" s="567"/>
      <c r="EZ17" s="599" t="str">
        <f>Codierung!$I$442</f>
        <v>Rohschinken</v>
      </c>
      <c r="FA17" s="599"/>
      <c r="FB17" s="567" t="str">
        <f>Codierung!$I$443</f>
        <v>Salami / Rohwürste</v>
      </c>
      <c r="FC17" s="567"/>
      <c r="FD17" s="599" t="str">
        <f>Codierung!$I$444</f>
        <v>Saucisson/Schüblig</v>
      </c>
      <c r="FE17" s="599"/>
      <c r="FF17" s="567" t="str">
        <f>Codierung!$I$446</f>
        <v>Schinken</v>
      </c>
      <c r="FG17" s="567"/>
      <c r="FH17" s="599" t="str">
        <f>Codierung!$I$448</f>
        <v>Speck</v>
      </c>
      <c r="FI17" s="599"/>
      <c r="FJ17" s="567" t="str">
        <f>Codierung!$I$451</f>
        <v>Trockenfleisch</v>
      </c>
      <c r="FK17" s="567"/>
      <c r="FL17" s="599" t="str">
        <f>Codierung!$I$452</f>
        <v>Wienerli</v>
      </c>
      <c r="FM17" s="599"/>
    </row>
    <row r="18" spans="1:169" s="244" customFormat="1" ht="12.75" customHeight="1" x14ac:dyDescent="0.2">
      <c r="A18" s="220"/>
      <c r="B18" s="220"/>
      <c r="C18" s="220"/>
      <c r="D18" s="275" t="str">
        <f>Codierung!$I$14</f>
        <v>bio</v>
      </c>
      <c r="E18" s="275" t="str">
        <f>Codierung!$I$16</f>
        <v>nicht-bio</v>
      </c>
      <c r="F18" s="220" t="str">
        <f>Codierung!$I$14</f>
        <v>bio</v>
      </c>
      <c r="H18" s="275" t="str">
        <f>Codierung!$I$14</f>
        <v>bio</v>
      </c>
      <c r="I18" s="275"/>
      <c r="J18" s="220"/>
      <c r="K18" s="220" t="str">
        <f>Codierung!$I$14</f>
        <v>bio</v>
      </c>
      <c r="L18" s="220" t="str">
        <f>Codierung!$I$16</f>
        <v>nicht-bio</v>
      </c>
      <c r="M18" s="220"/>
      <c r="N18" s="275" t="str">
        <f>Codierung!$I$14</f>
        <v>bio</v>
      </c>
      <c r="O18" s="275" t="str">
        <f>Codierung!$I$16</f>
        <v>nicht-bio</v>
      </c>
      <c r="P18" s="220"/>
      <c r="Q18" s="220" t="str">
        <f>Codierung!$I$14</f>
        <v>bio</v>
      </c>
      <c r="R18" s="220" t="str">
        <f>Codierung!$I$16</f>
        <v>nicht-bio</v>
      </c>
      <c r="S18" s="220"/>
      <c r="T18" s="220"/>
      <c r="U18" s="220"/>
      <c r="V18" s="220"/>
      <c r="W18" s="275" t="str">
        <f>Codierung!$I$14</f>
        <v>bio</v>
      </c>
      <c r="X18" s="275" t="str">
        <f>Codierung!$I$16</f>
        <v>nicht-bio</v>
      </c>
      <c r="Y18" s="220" t="str">
        <f>Codierung!$I$14</f>
        <v>bio</v>
      </c>
      <c r="Z18" s="220" t="str">
        <f>Codierung!$I$16</f>
        <v>nicht-bio</v>
      </c>
      <c r="AA18" s="275" t="str">
        <f>Codierung!$I$14</f>
        <v>bio</v>
      </c>
      <c r="AB18" s="275" t="str">
        <f>Codierung!$I$16</f>
        <v>nicht-bio</v>
      </c>
      <c r="AC18" s="416"/>
      <c r="AD18" s="220" t="str">
        <f>Codierung!$I$14</f>
        <v>bio</v>
      </c>
      <c r="AE18" s="220" t="str">
        <f>Codierung!$I$16</f>
        <v>nicht-bio</v>
      </c>
      <c r="AF18" s="416"/>
      <c r="AG18" s="275" t="str">
        <f>Codierung!$I$14</f>
        <v>bio</v>
      </c>
      <c r="AH18" s="275" t="str">
        <f>Codierung!$I$16</f>
        <v>nicht-bio</v>
      </c>
      <c r="AI18" s="220" t="str">
        <f>Codierung!$I$14</f>
        <v>bio</v>
      </c>
      <c r="AJ18" s="220" t="str">
        <f>Codierung!$I$16</f>
        <v>nicht-bio</v>
      </c>
      <c r="AK18" s="275" t="str">
        <f>Codierung!$I$14</f>
        <v>bio</v>
      </c>
      <c r="AL18" s="275" t="str">
        <f>Codierung!$I$16</f>
        <v>nicht-bio</v>
      </c>
      <c r="AM18" s="220" t="str">
        <f>Codierung!$I$14</f>
        <v>bio</v>
      </c>
      <c r="AN18" s="220" t="str">
        <f>Codierung!$I$16</f>
        <v>nicht-bio</v>
      </c>
      <c r="AO18" s="275" t="str">
        <f>Codierung!$I$14</f>
        <v>bio</v>
      </c>
      <c r="AP18" s="275" t="str">
        <f>Codierung!$I$16</f>
        <v>nicht-bio</v>
      </c>
      <c r="AQ18" s="220" t="str">
        <f>Codierung!$I$14</f>
        <v>bio</v>
      </c>
      <c r="AR18" s="220" t="str">
        <f>Codierung!$I$16</f>
        <v>nicht-bio</v>
      </c>
      <c r="AS18" s="275" t="str">
        <f>Codierung!$I$14</f>
        <v>bio</v>
      </c>
      <c r="AT18" s="275" t="str">
        <f>Codierung!$I$16</f>
        <v>nicht-bio</v>
      </c>
      <c r="AU18" s="220" t="str">
        <f>Codierung!$I$14</f>
        <v>bio</v>
      </c>
      <c r="AV18" s="220" t="str">
        <f>Codierung!$I$16</f>
        <v>nicht-bio</v>
      </c>
      <c r="AW18" s="416"/>
      <c r="AX18" s="275" t="str">
        <f>Codierung!$I$14</f>
        <v>bio</v>
      </c>
      <c r="AY18" s="275" t="str">
        <f>Codierung!$I$16</f>
        <v>nicht-bio</v>
      </c>
      <c r="AZ18" s="220" t="str">
        <f>Codierung!$I$14</f>
        <v>bio</v>
      </c>
      <c r="BA18" s="220" t="str">
        <f>Codierung!$I$16</f>
        <v>nicht-bio</v>
      </c>
      <c r="BB18" s="275" t="str">
        <f>Codierung!$I$14</f>
        <v>bio</v>
      </c>
      <c r="BC18" s="275" t="str">
        <f>Codierung!$I$16</f>
        <v>nicht-bio</v>
      </c>
      <c r="BD18" s="220" t="str">
        <f>Codierung!$I$14</f>
        <v>bio</v>
      </c>
      <c r="BE18" s="220" t="str">
        <f>Codierung!$I$16</f>
        <v>nicht-bio</v>
      </c>
      <c r="BF18" s="275" t="str">
        <f>Codierung!$I$14</f>
        <v>bio</v>
      </c>
      <c r="BG18" s="275" t="str">
        <f>Codierung!$I$16</f>
        <v>nicht-bio</v>
      </c>
      <c r="BH18" s="416"/>
      <c r="BI18" s="220" t="str">
        <f>Codierung!$I$14</f>
        <v>bio</v>
      </c>
      <c r="BJ18" s="220" t="str">
        <f>Codierung!$I$16</f>
        <v>nicht-bio</v>
      </c>
      <c r="BK18" s="275" t="str">
        <f>Codierung!$I$14</f>
        <v>bio</v>
      </c>
      <c r="BL18" s="275" t="str">
        <f>Codierung!$I$16</f>
        <v>nicht-bio</v>
      </c>
      <c r="BM18" s="220" t="str">
        <f>Codierung!$I$14</f>
        <v>bio</v>
      </c>
      <c r="BN18" s="220" t="str">
        <f>Codierung!$I$16</f>
        <v>nicht-bio</v>
      </c>
      <c r="BO18" s="275" t="str">
        <f>Codierung!$I$14</f>
        <v>bio</v>
      </c>
      <c r="BP18" s="275" t="str">
        <f>Codierung!$I$16</f>
        <v>nicht-bio</v>
      </c>
      <c r="BQ18" s="220"/>
      <c r="BR18" s="220" t="str">
        <f>Codierung!$I$14</f>
        <v>bio</v>
      </c>
      <c r="BS18" s="220" t="str">
        <f>Codierung!$I$16</f>
        <v>nicht-bio</v>
      </c>
      <c r="BT18" s="275" t="str">
        <f>Codierung!$I$14</f>
        <v>bio</v>
      </c>
      <c r="BU18" s="275" t="str">
        <f>Codierung!$I$16</f>
        <v>nicht-bio</v>
      </c>
      <c r="BV18" s="220" t="str">
        <f>Codierung!$I$14</f>
        <v>bio</v>
      </c>
      <c r="BW18" s="220" t="str">
        <f>Codierung!$I$16</f>
        <v>nicht-bio</v>
      </c>
      <c r="BX18" s="275" t="str">
        <f>Codierung!$I$14</f>
        <v>bio</v>
      </c>
      <c r="BY18" s="275" t="str">
        <f>Codierung!$I$16</f>
        <v>nicht-bio</v>
      </c>
      <c r="BZ18" s="220" t="str">
        <f>Codierung!$I$14</f>
        <v>bio</v>
      </c>
      <c r="CA18" s="220" t="str">
        <f>Codierung!$I$16</f>
        <v>nicht-bio</v>
      </c>
      <c r="CB18" s="275" t="str">
        <f>Codierung!$I$14</f>
        <v>bio</v>
      </c>
      <c r="CC18" s="275" t="str">
        <f>Codierung!$I$16</f>
        <v>nicht-bio</v>
      </c>
      <c r="CD18" s="220" t="str">
        <f>Codierung!$I$14</f>
        <v>bio</v>
      </c>
      <c r="CE18" s="220" t="str">
        <f>Codierung!$I$16</f>
        <v>nicht-bio</v>
      </c>
      <c r="CF18" s="275" t="str">
        <f>Codierung!$I$14</f>
        <v>bio</v>
      </c>
      <c r="CG18" s="275" t="str">
        <f>Codierung!$I$16</f>
        <v>nicht-bio</v>
      </c>
      <c r="CH18" s="220" t="str">
        <f>Codierung!$I$14</f>
        <v>bio</v>
      </c>
      <c r="CI18" s="220" t="str">
        <f>Codierung!$I$16</f>
        <v>nicht-bio</v>
      </c>
      <c r="CJ18" s="220"/>
      <c r="CL18" s="275" t="str">
        <f>Codierung!$I$14</f>
        <v>bio</v>
      </c>
      <c r="CM18" s="275" t="str">
        <f>Codierung!$I$16</f>
        <v>nicht-bio</v>
      </c>
      <c r="CN18" s="416"/>
      <c r="CO18" s="220" t="str">
        <f>Codierung!$I$14</f>
        <v>bio</v>
      </c>
      <c r="CP18" s="220" t="str">
        <f>Codierung!$I$16</f>
        <v>nicht-bio</v>
      </c>
      <c r="CQ18" s="275" t="str">
        <f>Codierung!$I$14</f>
        <v>bio</v>
      </c>
      <c r="CR18" s="275" t="str">
        <f>Codierung!$I$16</f>
        <v>nicht-bio</v>
      </c>
      <c r="CS18" s="220" t="str">
        <f>Codierung!$I$14</f>
        <v>bio</v>
      </c>
      <c r="CT18" s="220" t="str">
        <f>Codierung!$I$16</f>
        <v>nicht-bio</v>
      </c>
      <c r="CU18" s="275" t="str">
        <f>Codierung!$I$14</f>
        <v>bio</v>
      </c>
      <c r="CV18" s="275" t="str">
        <f>Codierung!$I$16</f>
        <v>nicht-bio</v>
      </c>
      <c r="CW18" s="416"/>
      <c r="CX18" s="220" t="str">
        <f>Codierung!$I$14</f>
        <v>bio</v>
      </c>
      <c r="CY18" s="220" t="str">
        <f>Codierung!$I$16</f>
        <v>nicht-bio</v>
      </c>
      <c r="CZ18" s="275" t="str">
        <f>Codierung!$I$14</f>
        <v>bio</v>
      </c>
      <c r="DA18" s="275" t="str">
        <f>Codierung!$I$16</f>
        <v>nicht-bio</v>
      </c>
      <c r="DB18" s="416"/>
      <c r="DC18" s="220" t="str">
        <f>Codierung!$I$14</f>
        <v>bio</v>
      </c>
      <c r="DD18" s="220" t="str">
        <f>Codierung!$I$16</f>
        <v>nicht-bio</v>
      </c>
      <c r="DE18" s="275" t="str">
        <f>Codierung!$I$14</f>
        <v>bio</v>
      </c>
      <c r="DF18" s="275" t="str">
        <f>Codierung!$I$16</f>
        <v>nicht-bio</v>
      </c>
      <c r="DG18" s="220" t="str">
        <f>Codierung!$I$14</f>
        <v>bio</v>
      </c>
      <c r="DH18" s="220" t="str">
        <f>Codierung!$I$16</f>
        <v>nicht-bio</v>
      </c>
      <c r="DI18" s="275" t="str">
        <f>Codierung!$I$14</f>
        <v>bio</v>
      </c>
      <c r="DJ18" s="275" t="str">
        <f>Codierung!$I$16</f>
        <v>nicht-bio</v>
      </c>
      <c r="DK18" s="220" t="str">
        <f>Codierung!$I$14</f>
        <v>bio</v>
      </c>
      <c r="DL18" s="220" t="str">
        <f>Codierung!$I$16</f>
        <v>nicht-bio</v>
      </c>
      <c r="DM18" s="275" t="str">
        <f>Codierung!$I$14</f>
        <v>bio</v>
      </c>
      <c r="DN18" s="275" t="str">
        <f>Codierung!$I$16</f>
        <v>nicht-bio</v>
      </c>
      <c r="DO18" s="220" t="str">
        <f>Codierung!$I$14</f>
        <v>bio</v>
      </c>
      <c r="DP18" s="220" t="str">
        <f>Codierung!$I$16</f>
        <v>nicht-bio</v>
      </c>
      <c r="DQ18" s="275" t="str">
        <f>Codierung!$I$14</f>
        <v>bio</v>
      </c>
      <c r="DR18" s="275" t="str">
        <f>Codierung!$I$16</f>
        <v>nicht-bio</v>
      </c>
      <c r="DS18" s="220" t="str">
        <f>Codierung!$I$14</f>
        <v>bio</v>
      </c>
      <c r="DT18" s="220" t="str">
        <f>Codierung!$I$16</f>
        <v>nicht-bio</v>
      </c>
      <c r="DU18" s="416"/>
      <c r="DV18" s="275" t="str">
        <f>Codierung!$I$14</f>
        <v>bio</v>
      </c>
      <c r="DW18" s="275" t="str">
        <f>Codierung!$I$16</f>
        <v>nicht-bio</v>
      </c>
      <c r="DX18" s="220" t="str">
        <f>Codierung!$I$14</f>
        <v>bio</v>
      </c>
      <c r="DY18" s="220" t="str">
        <f>Codierung!$I$16</f>
        <v>nicht-bio</v>
      </c>
      <c r="DZ18" s="275" t="str">
        <f>Codierung!$I$14</f>
        <v>bio</v>
      </c>
      <c r="EA18" s="275" t="str">
        <f>Codierung!$I$16</f>
        <v>nicht-bio</v>
      </c>
      <c r="EB18" s="220" t="str">
        <f>Codierung!$I$14</f>
        <v>bio</v>
      </c>
      <c r="EC18" s="220" t="str">
        <f>Codierung!$I$16</f>
        <v>nicht-bio</v>
      </c>
      <c r="ED18" s="275" t="str">
        <f>Codierung!$I$14</f>
        <v>bio</v>
      </c>
      <c r="EE18" s="275" t="str">
        <f>Codierung!$I$16</f>
        <v>nicht-bio</v>
      </c>
      <c r="EF18" s="220" t="str">
        <f>Codierung!$I$14</f>
        <v>bio</v>
      </c>
      <c r="EG18" s="220" t="str">
        <f>Codierung!$I$16</f>
        <v>nicht-bio</v>
      </c>
      <c r="EH18" s="416"/>
      <c r="EI18" s="275" t="str">
        <f>Codierung!$I$14</f>
        <v>bio</v>
      </c>
      <c r="EJ18" s="275" t="str">
        <f>Codierung!$I$16</f>
        <v>nicht-bio</v>
      </c>
      <c r="EK18" s="220" t="str">
        <f>Codierung!$I$14</f>
        <v>bio</v>
      </c>
      <c r="EL18" s="220" t="str">
        <f>Codierung!$I$16</f>
        <v>nicht-bio</v>
      </c>
      <c r="EM18" s="275" t="str">
        <f>Codierung!$I$14</f>
        <v>bio</v>
      </c>
      <c r="EN18" s="275" t="str">
        <f>Codierung!$I$16</f>
        <v>nicht-bio</v>
      </c>
      <c r="EO18" s="220" t="str">
        <f>Codierung!$I$14</f>
        <v>bio</v>
      </c>
      <c r="EP18" s="220" t="str">
        <f>Codierung!$I$16</f>
        <v>nicht-bio</v>
      </c>
      <c r="EQ18" s="275" t="str">
        <f>Codierung!$I$14</f>
        <v>bio</v>
      </c>
      <c r="ER18" s="275" t="str">
        <f>Codierung!$I$16</f>
        <v>nicht-bio</v>
      </c>
      <c r="ES18" s="220"/>
      <c r="ET18" s="220" t="str">
        <f>Codierung!$I$14</f>
        <v>bio</v>
      </c>
      <c r="EU18" s="220" t="str">
        <f>Codierung!$I$16</f>
        <v>nicht-bio</v>
      </c>
      <c r="EV18" s="275" t="str">
        <f>Codierung!$I$14</f>
        <v>bio</v>
      </c>
      <c r="EW18" s="275" t="str">
        <f>Codierung!$I$16</f>
        <v>nicht-bio</v>
      </c>
      <c r="EX18" s="220" t="str">
        <f>Codierung!$I$14</f>
        <v>bio</v>
      </c>
      <c r="EY18" s="220" t="str">
        <f>Codierung!$I$16</f>
        <v>nicht-bio</v>
      </c>
      <c r="EZ18" s="275" t="str">
        <f>Codierung!$I$14</f>
        <v>bio</v>
      </c>
      <c r="FA18" s="275" t="str">
        <f>Codierung!$I$16</f>
        <v>nicht-bio</v>
      </c>
      <c r="FB18" s="220" t="str">
        <f>Codierung!$I$14</f>
        <v>bio</v>
      </c>
      <c r="FC18" s="220" t="str">
        <f>Codierung!$I$16</f>
        <v>nicht-bio</v>
      </c>
      <c r="FD18" s="275" t="str">
        <f>Codierung!$I$14</f>
        <v>bio</v>
      </c>
      <c r="FE18" s="275" t="str">
        <f>Codierung!$I$16</f>
        <v>nicht-bio</v>
      </c>
      <c r="FF18" s="220" t="str">
        <f>Codierung!$I$14</f>
        <v>bio</v>
      </c>
      <c r="FG18" s="220" t="str">
        <f>Codierung!$I$16</f>
        <v>nicht-bio</v>
      </c>
      <c r="FH18" s="275" t="str">
        <f>Codierung!$I$14</f>
        <v>bio</v>
      </c>
      <c r="FI18" s="275" t="str">
        <f>Codierung!$I$16</f>
        <v>nicht-bio</v>
      </c>
      <c r="FJ18" s="220" t="str">
        <f>Codierung!$I$14</f>
        <v>bio</v>
      </c>
      <c r="FK18" s="220" t="str">
        <f>Codierung!$I$16</f>
        <v>nicht-bio</v>
      </c>
      <c r="FL18" s="275" t="str">
        <f>Codierung!$I$14</f>
        <v>bio</v>
      </c>
      <c r="FM18" s="275" t="str">
        <f>Codierung!$I$16</f>
        <v>nicht-bio</v>
      </c>
    </row>
    <row r="19" spans="1:169" s="228" customFormat="1" ht="12.75" customHeight="1" x14ac:dyDescent="0.2">
      <c r="A19" s="218"/>
      <c r="B19" s="218"/>
      <c r="C19" s="218"/>
      <c r="D19" s="276" t="str">
        <f>Codierung!$I$119</f>
        <v>CHF/kg</v>
      </c>
      <c r="E19" s="276" t="str">
        <f>Codierung!$I$119</f>
        <v>CHF/kg</v>
      </c>
      <c r="F19" s="232" t="str">
        <f>Codierung!$I$119</f>
        <v>CHF/kg</v>
      </c>
      <c r="G19" s="244"/>
      <c r="H19" s="276" t="str">
        <f>Codierung!$I$119</f>
        <v>CHF/kg</v>
      </c>
      <c r="I19" s="276"/>
      <c r="J19" s="219"/>
      <c r="K19" s="232" t="str">
        <f>Codierung!$I$119</f>
        <v>CHF/kg</v>
      </c>
      <c r="L19" s="232" t="str">
        <f>Codierung!$I$119</f>
        <v>CHF/kg</v>
      </c>
      <c r="M19" s="219"/>
      <c r="N19" s="276" t="str">
        <f>Codierung!$I$119</f>
        <v>CHF/kg</v>
      </c>
      <c r="O19" s="276" t="str">
        <f>Codierung!$I$119</f>
        <v>CHF/kg</v>
      </c>
      <c r="P19" s="219"/>
      <c r="Q19" s="232" t="str">
        <f>Codierung!$I$119</f>
        <v>CHF/kg</v>
      </c>
      <c r="R19" s="232" t="str">
        <f>Codierung!$I$119</f>
        <v>CHF/kg</v>
      </c>
      <c r="S19" s="219"/>
      <c r="T19" s="219"/>
      <c r="U19" s="219"/>
      <c r="V19" s="422" t="str">
        <f>Codierung!I142</f>
        <v>Anzahl Wochen</v>
      </c>
      <c r="W19" s="276" t="str">
        <f>Codierung!$I$119</f>
        <v>CHF/kg</v>
      </c>
      <c r="X19" s="276" t="str">
        <f>Codierung!$I$119</f>
        <v>CHF/kg</v>
      </c>
      <c r="Y19" s="232" t="str">
        <f>Codierung!$I$119</f>
        <v>CHF/kg</v>
      </c>
      <c r="Z19" s="232" t="str">
        <f>Codierung!$I$119</f>
        <v>CHF/kg</v>
      </c>
      <c r="AA19" s="276" t="str">
        <f>Codierung!$I$119</f>
        <v>CHF/kg</v>
      </c>
      <c r="AB19" s="276" t="str">
        <f>Codierung!$I$119</f>
        <v>CHF/kg</v>
      </c>
      <c r="AC19" s="418"/>
      <c r="AD19" s="232" t="str">
        <f>Codierung!$I$119</f>
        <v>CHF/kg</v>
      </c>
      <c r="AE19" s="232" t="str">
        <f>Codierung!$I$119</f>
        <v>CHF/kg</v>
      </c>
      <c r="AF19" s="418"/>
      <c r="AG19" s="276" t="str">
        <f>Codierung!$I$119</f>
        <v>CHF/kg</v>
      </c>
      <c r="AH19" s="276" t="str">
        <f>Codierung!$I$119</f>
        <v>CHF/kg</v>
      </c>
      <c r="AI19" s="232" t="str">
        <f>Codierung!$I$119</f>
        <v>CHF/kg</v>
      </c>
      <c r="AJ19" s="232" t="str">
        <f>Codierung!$I$119</f>
        <v>CHF/kg</v>
      </c>
      <c r="AK19" s="276" t="str">
        <f>Codierung!$I$119</f>
        <v>CHF/kg</v>
      </c>
      <c r="AL19" s="276" t="str">
        <f>Codierung!$I$119</f>
        <v>CHF/kg</v>
      </c>
      <c r="AM19" s="232" t="str">
        <f>Codierung!$I$119</f>
        <v>CHF/kg</v>
      </c>
      <c r="AN19" s="232" t="str">
        <f>Codierung!$I$119</f>
        <v>CHF/kg</v>
      </c>
      <c r="AO19" s="276" t="str">
        <f>Codierung!$I$119</f>
        <v>CHF/kg</v>
      </c>
      <c r="AP19" s="276" t="str">
        <f>Codierung!$I$119</f>
        <v>CHF/kg</v>
      </c>
      <c r="AQ19" s="232" t="str">
        <f>Codierung!$I$119</f>
        <v>CHF/kg</v>
      </c>
      <c r="AR19" s="232" t="str">
        <f>Codierung!$I$119</f>
        <v>CHF/kg</v>
      </c>
      <c r="AS19" s="276" t="str">
        <f>Codierung!$I$119</f>
        <v>CHF/kg</v>
      </c>
      <c r="AT19" s="276" t="str">
        <f>Codierung!$I$119</f>
        <v>CHF/kg</v>
      </c>
      <c r="AU19" s="232" t="str">
        <f>Codierung!$I$119</f>
        <v>CHF/kg</v>
      </c>
      <c r="AV19" s="232" t="str">
        <f>Codierung!$I$119</f>
        <v>CHF/kg</v>
      </c>
      <c r="AW19" s="418"/>
      <c r="AX19" s="276" t="str">
        <f>Codierung!$I$119</f>
        <v>CHF/kg</v>
      </c>
      <c r="AY19" s="276" t="str">
        <f>Codierung!$I$119</f>
        <v>CHF/kg</v>
      </c>
      <c r="AZ19" s="232" t="str">
        <f>Codierung!$I$119</f>
        <v>CHF/kg</v>
      </c>
      <c r="BA19" s="232" t="str">
        <f>Codierung!$I$119</f>
        <v>CHF/kg</v>
      </c>
      <c r="BB19" s="276" t="str">
        <f>Codierung!$I$119</f>
        <v>CHF/kg</v>
      </c>
      <c r="BC19" s="276" t="str">
        <f>Codierung!$I$119</f>
        <v>CHF/kg</v>
      </c>
      <c r="BD19" s="232" t="str">
        <f>Codierung!$I$119</f>
        <v>CHF/kg</v>
      </c>
      <c r="BE19" s="232" t="str">
        <f>Codierung!$I$119</f>
        <v>CHF/kg</v>
      </c>
      <c r="BF19" s="276" t="str">
        <f>Codierung!$I$119</f>
        <v>CHF/kg</v>
      </c>
      <c r="BG19" s="276" t="str">
        <f>Codierung!$I$119</f>
        <v>CHF/kg</v>
      </c>
      <c r="BH19" s="418"/>
      <c r="BI19" s="232" t="str">
        <f>Codierung!$I$119</f>
        <v>CHF/kg</v>
      </c>
      <c r="BJ19" s="232" t="str">
        <f>Codierung!$I$119</f>
        <v>CHF/kg</v>
      </c>
      <c r="BK19" s="276" t="str">
        <f>Codierung!$I$119</f>
        <v>CHF/kg</v>
      </c>
      <c r="BL19" s="276" t="str">
        <f>Codierung!$I$119</f>
        <v>CHF/kg</v>
      </c>
      <c r="BM19" s="232" t="str">
        <f>Codierung!$I$119</f>
        <v>CHF/kg</v>
      </c>
      <c r="BN19" s="232" t="str">
        <f>Codierung!$I$119</f>
        <v>CHF/kg</v>
      </c>
      <c r="BO19" s="276" t="str">
        <f>Codierung!$I$119</f>
        <v>CHF/kg</v>
      </c>
      <c r="BP19" s="276" t="str">
        <f>Codierung!$I$119</f>
        <v>CHF/kg</v>
      </c>
      <c r="BQ19" s="219"/>
      <c r="BR19" s="232" t="str">
        <f>Codierung!$I$119</f>
        <v>CHF/kg</v>
      </c>
      <c r="BS19" s="232" t="str">
        <f>Codierung!$I$119</f>
        <v>CHF/kg</v>
      </c>
      <c r="BT19" s="276" t="str">
        <f>Codierung!$I$119</f>
        <v>CHF/kg</v>
      </c>
      <c r="BU19" s="276" t="str">
        <f>Codierung!$I$119</f>
        <v>CHF/kg</v>
      </c>
      <c r="BV19" s="232" t="str">
        <f>Codierung!$I$119</f>
        <v>CHF/kg</v>
      </c>
      <c r="BW19" s="232" t="str">
        <f>Codierung!$I$119</f>
        <v>CHF/kg</v>
      </c>
      <c r="BX19" s="276" t="str">
        <f>Codierung!$I$119</f>
        <v>CHF/kg</v>
      </c>
      <c r="BY19" s="276" t="str">
        <f>Codierung!$I$119</f>
        <v>CHF/kg</v>
      </c>
      <c r="BZ19" s="232" t="str">
        <f>Codierung!$I$119</f>
        <v>CHF/kg</v>
      </c>
      <c r="CA19" s="232" t="str">
        <f>Codierung!$I$119</f>
        <v>CHF/kg</v>
      </c>
      <c r="CB19" s="276" t="str">
        <f>Codierung!$I$119</f>
        <v>CHF/kg</v>
      </c>
      <c r="CC19" s="276" t="str">
        <f>Codierung!$I$119</f>
        <v>CHF/kg</v>
      </c>
      <c r="CD19" s="232" t="str">
        <f>Codierung!$I$119</f>
        <v>CHF/kg</v>
      </c>
      <c r="CE19" s="232" t="str">
        <f>Codierung!$I$119</f>
        <v>CHF/kg</v>
      </c>
      <c r="CF19" s="276" t="str">
        <f>Codierung!$I$119</f>
        <v>CHF/kg</v>
      </c>
      <c r="CG19" s="276" t="str">
        <f>Codierung!$I$119</f>
        <v>CHF/kg</v>
      </c>
      <c r="CH19" s="232" t="str">
        <f>Codierung!$I$119</f>
        <v>CHF/kg</v>
      </c>
      <c r="CI19" s="232" t="str">
        <f>Codierung!$I$119</f>
        <v>CHF/kg</v>
      </c>
      <c r="CJ19" s="219"/>
      <c r="CK19" s="422" t="str">
        <f>Codierung!I142</f>
        <v>Anzahl Wochen</v>
      </c>
      <c r="CL19" s="276" t="str">
        <f>Codierung!$I$126</f>
        <v>t</v>
      </c>
      <c r="CM19" s="276" t="str">
        <f>Codierung!$I$126</f>
        <v>t</v>
      </c>
      <c r="CN19" s="418"/>
      <c r="CO19" s="232" t="str">
        <f>Codierung!$I$126</f>
        <v>t</v>
      </c>
      <c r="CP19" s="232" t="str">
        <f>Codierung!$I$126</f>
        <v>t</v>
      </c>
      <c r="CQ19" s="276" t="str">
        <f>Codierung!$I$126</f>
        <v>t</v>
      </c>
      <c r="CR19" s="276" t="str">
        <f>Codierung!$I$126</f>
        <v>t</v>
      </c>
      <c r="CS19" s="232" t="str">
        <f>Codierung!$I$126</f>
        <v>t</v>
      </c>
      <c r="CT19" s="232" t="str">
        <f>Codierung!$I$126</f>
        <v>t</v>
      </c>
      <c r="CU19" s="276" t="str">
        <f>Codierung!$I$126</f>
        <v>t</v>
      </c>
      <c r="CV19" s="276" t="str">
        <f>Codierung!$I$126</f>
        <v>t</v>
      </c>
      <c r="CW19" s="418"/>
      <c r="CX19" s="232" t="str">
        <f>Codierung!$I$126</f>
        <v>t</v>
      </c>
      <c r="CY19" s="232" t="str">
        <f>Codierung!$I$126</f>
        <v>t</v>
      </c>
      <c r="CZ19" s="276" t="str">
        <f>Codierung!$I$126</f>
        <v>t</v>
      </c>
      <c r="DA19" s="276" t="str">
        <f>Codierung!$I$126</f>
        <v>t</v>
      </c>
      <c r="DB19" s="416"/>
      <c r="DC19" s="232" t="str">
        <f>Codierung!$I$126</f>
        <v>t</v>
      </c>
      <c r="DD19" s="232" t="str">
        <f>Codierung!$I$126</f>
        <v>t</v>
      </c>
      <c r="DE19" s="276" t="str">
        <f>Codierung!$I$126</f>
        <v>t</v>
      </c>
      <c r="DF19" s="276" t="str">
        <f>Codierung!$I$126</f>
        <v>t</v>
      </c>
      <c r="DG19" s="232" t="str">
        <f>Codierung!$I$126</f>
        <v>t</v>
      </c>
      <c r="DH19" s="232" t="str">
        <f>Codierung!$I$126</f>
        <v>t</v>
      </c>
      <c r="DI19" s="276" t="str">
        <f>Codierung!$I$126</f>
        <v>t</v>
      </c>
      <c r="DJ19" s="276" t="str">
        <f>Codierung!$I$126</f>
        <v>t</v>
      </c>
      <c r="DK19" s="232" t="str">
        <f>Codierung!$I$126</f>
        <v>t</v>
      </c>
      <c r="DL19" s="232" t="str">
        <f>Codierung!$I$126</f>
        <v>t</v>
      </c>
      <c r="DM19" s="276" t="str">
        <f>Codierung!$I$126</f>
        <v>t</v>
      </c>
      <c r="DN19" s="276" t="str">
        <f>Codierung!$I$126</f>
        <v>t</v>
      </c>
      <c r="DO19" s="232" t="str">
        <f>Codierung!$I$126</f>
        <v>t</v>
      </c>
      <c r="DP19" s="232" t="str">
        <f>Codierung!$I$126</f>
        <v>t</v>
      </c>
      <c r="DQ19" s="276" t="str">
        <f>Codierung!$I$126</f>
        <v>t</v>
      </c>
      <c r="DR19" s="276" t="str">
        <f>Codierung!$I$126</f>
        <v>t</v>
      </c>
      <c r="DS19" s="232" t="str">
        <f>Codierung!$I$126</f>
        <v>t</v>
      </c>
      <c r="DT19" s="232" t="str">
        <f>Codierung!$I$126</f>
        <v>t</v>
      </c>
      <c r="DU19" s="418"/>
      <c r="DV19" s="276" t="str">
        <f>Codierung!$I$126</f>
        <v>t</v>
      </c>
      <c r="DW19" s="276" t="str">
        <f>Codierung!$I$126</f>
        <v>t</v>
      </c>
      <c r="DX19" s="232" t="str">
        <f>Codierung!$I$126</f>
        <v>t</v>
      </c>
      <c r="DY19" s="232" t="str">
        <f>Codierung!$I$126</f>
        <v>t</v>
      </c>
      <c r="DZ19" s="276" t="str">
        <f>Codierung!$I$126</f>
        <v>t</v>
      </c>
      <c r="EA19" s="276" t="str">
        <f>Codierung!$I$126</f>
        <v>t</v>
      </c>
      <c r="EB19" s="232" t="str">
        <f>Codierung!$I$126</f>
        <v>t</v>
      </c>
      <c r="EC19" s="232" t="str">
        <f>Codierung!$I$126</f>
        <v>t</v>
      </c>
      <c r="ED19" s="276" t="str">
        <f>Codierung!$I$126</f>
        <v>t</v>
      </c>
      <c r="EE19" s="276" t="str">
        <f>Codierung!$I$126</f>
        <v>t</v>
      </c>
      <c r="EF19" s="232" t="str">
        <f>Codierung!$I$126</f>
        <v>t</v>
      </c>
      <c r="EG19" s="232" t="str">
        <f>Codierung!$I$126</f>
        <v>t</v>
      </c>
      <c r="EH19" s="418"/>
      <c r="EI19" s="276" t="str">
        <f>Codierung!$I$126</f>
        <v>t</v>
      </c>
      <c r="EJ19" s="276" t="str">
        <f>Codierung!$I$126</f>
        <v>t</v>
      </c>
      <c r="EK19" s="232" t="str">
        <f>Codierung!$I$126</f>
        <v>t</v>
      </c>
      <c r="EL19" s="232" t="str">
        <f>Codierung!$I$126</f>
        <v>t</v>
      </c>
      <c r="EM19" s="276" t="str">
        <f>Codierung!$I$126</f>
        <v>t</v>
      </c>
      <c r="EN19" s="276" t="str">
        <f>Codierung!$I$126</f>
        <v>t</v>
      </c>
      <c r="EO19" s="232" t="str">
        <f>Codierung!$I$126</f>
        <v>t</v>
      </c>
      <c r="EP19" s="232" t="str">
        <f>Codierung!$I$126</f>
        <v>t</v>
      </c>
      <c r="EQ19" s="276" t="str">
        <f>Codierung!$I$126</f>
        <v>t</v>
      </c>
      <c r="ER19" s="276" t="str">
        <f>Codierung!$I$126</f>
        <v>t</v>
      </c>
      <c r="ES19" s="219"/>
      <c r="ET19" s="232" t="str">
        <f>Codierung!$I$126</f>
        <v>t</v>
      </c>
      <c r="EU19" s="232" t="str">
        <f>Codierung!$I$126</f>
        <v>t</v>
      </c>
      <c r="EV19" s="276" t="str">
        <f>Codierung!$I$126</f>
        <v>t</v>
      </c>
      <c r="EW19" s="276" t="str">
        <f>Codierung!$I$126</f>
        <v>t</v>
      </c>
      <c r="EX19" s="232" t="str">
        <f>Codierung!$I$126</f>
        <v>t</v>
      </c>
      <c r="EY19" s="232" t="str">
        <f>Codierung!$I$126</f>
        <v>t</v>
      </c>
      <c r="EZ19" s="276" t="str">
        <f>Codierung!$I$126</f>
        <v>t</v>
      </c>
      <c r="FA19" s="276" t="str">
        <f>Codierung!$I$126</f>
        <v>t</v>
      </c>
      <c r="FB19" s="232" t="str">
        <f>Codierung!$I$126</f>
        <v>t</v>
      </c>
      <c r="FC19" s="232" t="str">
        <f>Codierung!$I$126</f>
        <v>t</v>
      </c>
      <c r="FD19" s="276" t="str">
        <f>Codierung!$I$126</f>
        <v>t</v>
      </c>
      <c r="FE19" s="276" t="str">
        <f>Codierung!$I$126</f>
        <v>t</v>
      </c>
      <c r="FF19" s="232" t="str">
        <f>Codierung!$I$126</f>
        <v>t</v>
      </c>
      <c r="FG19" s="232" t="str">
        <f>Codierung!$I$126</f>
        <v>t</v>
      </c>
      <c r="FH19" s="276" t="str">
        <f>Codierung!$I$126</f>
        <v>t</v>
      </c>
      <c r="FI19" s="276" t="str">
        <f>Codierung!$I$126</f>
        <v>t</v>
      </c>
      <c r="FJ19" s="232" t="str">
        <f>Codierung!$I$126</f>
        <v>t</v>
      </c>
      <c r="FK19" s="232" t="str">
        <f>Codierung!$I$126</f>
        <v>t</v>
      </c>
      <c r="FL19" s="276" t="str">
        <f>Codierung!$I$126</f>
        <v>t</v>
      </c>
      <c r="FM19" s="276" t="str">
        <f>Codierung!$I$126</f>
        <v>t</v>
      </c>
    </row>
    <row r="20" spans="1:169" s="228" customFormat="1" ht="12.75" customHeight="1" x14ac:dyDescent="0.2">
      <c r="A20" s="343" t="str">
        <f>Codierung!I227</f>
        <v>Aktuell</v>
      </c>
      <c r="B20" s="189">
        <f>U20</f>
        <v>46174</v>
      </c>
      <c r="C20" s="516">
        <f>C25</f>
        <v>45839</v>
      </c>
      <c r="D20" s="396" t="str">
        <f t="shared" ref="D20:R21" si="0">D25</f>
        <v>-</v>
      </c>
      <c r="E20" s="396" t="str">
        <f t="shared" si="0"/>
        <v>-</v>
      </c>
      <c r="F20" s="380" t="str">
        <f t="shared" si="0"/>
        <v>-</v>
      </c>
      <c r="G20" s="380"/>
      <c r="H20" s="396" t="str">
        <f t="shared" si="0"/>
        <v>-</v>
      </c>
      <c r="I20" s="396">
        <f t="shared" si="0"/>
        <v>0</v>
      </c>
      <c r="J20" s="380"/>
      <c r="K20" s="380" t="str">
        <f t="shared" si="0"/>
        <v>-</v>
      </c>
      <c r="L20" s="380" t="str">
        <f t="shared" si="0"/>
        <v>-</v>
      </c>
      <c r="M20" s="380"/>
      <c r="N20" s="396" t="str">
        <f t="shared" si="0"/>
        <v>-</v>
      </c>
      <c r="O20" s="396" t="str">
        <f t="shared" si="0"/>
        <v>-</v>
      </c>
      <c r="P20" s="380"/>
      <c r="Q20" s="380" t="str">
        <f t="shared" si="0"/>
        <v>-</v>
      </c>
      <c r="R20" s="380" t="str">
        <f t="shared" si="0"/>
        <v>-</v>
      </c>
      <c r="S20" s="380"/>
      <c r="T20" s="343" t="str">
        <f>Codierung!I227</f>
        <v>Aktuell</v>
      </c>
      <c r="U20" s="189">
        <f>U24</f>
        <v>46174</v>
      </c>
      <c r="V20" s="343">
        <f>V$24</f>
        <v>5</v>
      </c>
      <c r="W20" s="443">
        <f t="shared" ref="W20:CH20" si="1">W$24</f>
        <v>20.606813000290789</v>
      </c>
      <c r="X20" s="443">
        <f t="shared" si="1"/>
        <v>41.715819082619049</v>
      </c>
      <c r="Y20" s="444">
        <f t="shared" si="1"/>
        <v>40.055168247825002</v>
      </c>
      <c r="Z20" s="444">
        <f t="shared" si="1"/>
        <v>100.30335832920848</v>
      </c>
      <c r="AA20" s="443">
        <f t="shared" si="1"/>
        <v>87.629482422046749</v>
      </c>
      <c r="AB20" s="443">
        <f t="shared" si="1"/>
        <v>56.742633098117118</v>
      </c>
      <c r="AC20" s="445"/>
      <c r="AD20" s="444">
        <f t="shared" si="1"/>
        <v>55.680610763223051</v>
      </c>
      <c r="AE20" s="444">
        <f t="shared" si="1"/>
        <v>48.630756513909574</v>
      </c>
      <c r="AF20" s="445"/>
      <c r="AG20" s="443">
        <f t="shared" si="1"/>
        <v>39.433840050223949</v>
      </c>
      <c r="AH20" s="443">
        <f t="shared" si="1"/>
        <v>49.218299613077022</v>
      </c>
      <c r="AI20" s="444">
        <f t="shared" si="1"/>
        <v>63.070025806482064</v>
      </c>
      <c r="AJ20" s="444">
        <f t="shared" si="1"/>
        <v>50.81556428382391</v>
      </c>
      <c r="AK20" s="443">
        <f t="shared" si="1"/>
        <v>76.98205052139113</v>
      </c>
      <c r="AL20" s="443">
        <f t="shared" si="1"/>
        <v>58.918386692403914</v>
      </c>
      <c r="AM20" s="444">
        <f t="shared" si="1"/>
        <v>38.813295578716271</v>
      </c>
      <c r="AN20" s="444">
        <f t="shared" si="1"/>
        <v>28.665592109691985</v>
      </c>
      <c r="AO20" s="443">
        <f t="shared" si="1"/>
        <v>22.731486904809202</v>
      </c>
      <c r="AP20" s="443">
        <f t="shared" si="1"/>
        <v>17.931397638958153</v>
      </c>
      <c r="AQ20" s="444">
        <f t="shared" si="1"/>
        <v>26.205552287025355</v>
      </c>
      <c r="AR20" s="444">
        <f t="shared" si="1"/>
        <v>24.102687237588498</v>
      </c>
      <c r="AS20" s="443">
        <f t="shared" si="1"/>
        <v>33.969151616433813</v>
      </c>
      <c r="AT20" s="443">
        <f t="shared" si="1"/>
        <v>21.08350950434107</v>
      </c>
      <c r="AU20" s="444">
        <f t="shared" si="1"/>
        <v>54.561367309004773</v>
      </c>
      <c r="AV20" s="444">
        <f t="shared" si="1"/>
        <v>44.586624592529496</v>
      </c>
      <c r="AW20" s="445"/>
      <c r="AX20" s="443">
        <f t="shared" si="1"/>
        <v>21.786888669007823</v>
      </c>
      <c r="AY20" s="443">
        <f t="shared" si="1"/>
        <v>19.126216539770795</v>
      </c>
      <c r="AZ20" s="444">
        <f t="shared" si="1"/>
        <v>29.669049995256653</v>
      </c>
      <c r="BA20" s="444">
        <f t="shared" si="1"/>
        <v>26.543409035979106</v>
      </c>
      <c r="BB20" s="443" t="str">
        <f t="shared" si="1"/>
        <v>(-)</v>
      </c>
      <c r="BC20" s="443">
        <f t="shared" si="1"/>
        <v>14.20731205091408</v>
      </c>
      <c r="BD20" s="444">
        <f t="shared" si="1"/>
        <v>23.496243620691356</v>
      </c>
      <c r="BE20" s="444">
        <f t="shared" si="1"/>
        <v>14.949899974869165</v>
      </c>
      <c r="BF20" s="443">
        <f t="shared" si="1"/>
        <v>28.250741010525292</v>
      </c>
      <c r="BG20" s="443">
        <f t="shared" si="1"/>
        <v>19.588035142250686</v>
      </c>
      <c r="BH20" s="445"/>
      <c r="BI20" s="444">
        <f t="shared" si="1"/>
        <v>48.885531489411505</v>
      </c>
      <c r="BJ20" s="444">
        <f t="shared" si="1"/>
        <v>21.425066316925037</v>
      </c>
      <c r="BK20" s="443">
        <f t="shared" si="1"/>
        <v>36.618766705364614</v>
      </c>
      <c r="BL20" s="443">
        <f t="shared" si="1"/>
        <v>22.165583457319244</v>
      </c>
      <c r="BM20" s="444">
        <f t="shared" si="1"/>
        <v>10.731271353272373</v>
      </c>
      <c r="BN20" s="444">
        <f t="shared" si="1"/>
        <v>11.330572427470003</v>
      </c>
      <c r="BO20" s="443">
        <f t="shared" si="1"/>
        <v>14.545313039804189</v>
      </c>
      <c r="BP20" s="443">
        <f t="shared" si="1"/>
        <v>8.9085796487356106</v>
      </c>
      <c r="BQ20" s="445"/>
      <c r="BR20" s="444">
        <f t="shared" si="1"/>
        <v>30.436681421242227</v>
      </c>
      <c r="BS20" s="444">
        <f t="shared" si="1"/>
        <v>18.520247005333655</v>
      </c>
      <c r="BT20" s="443">
        <f t="shared" si="1"/>
        <v>18.030286044161187</v>
      </c>
      <c r="BU20" s="443">
        <f t="shared" si="1"/>
        <v>10.38918396428682</v>
      </c>
      <c r="BV20" s="444">
        <f t="shared" si="1"/>
        <v>71.898213852754068</v>
      </c>
      <c r="BW20" s="444">
        <f t="shared" si="1"/>
        <v>45.850624620440797</v>
      </c>
      <c r="BX20" s="443">
        <f t="shared" si="1"/>
        <v>47.396529859819488</v>
      </c>
      <c r="BY20" s="443">
        <f t="shared" si="1"/>
        <v>34.064668421100208</v>
      </c>
      <c r="BZ20" s="444">
        <f t="shared" si="1"/>
        <v>21.563312572952231</v>
      </c>
      <c r="CA20" s="444">
        <f t="shared" si="1"/>
        <v>19.242501302412631</v>
      </c>
      <c r="CB20" s="443">
        <f t="shared" si="1"/>
        <v>49.137850660531001</v>
      </c>
      <c r="CC20" s="443">
        <f t="shared" si="1"/>
        <v>22.97827155268946</v>
      </c>
      <c r="CD20" s="444">
        <f t="shared" si="1"/>
        <v>38.779451885498688</v>
      </c>
      <c r="CE20" s="444">
        <f t="shared" si="1"/>
        <v>22.995382941512954</v>
      </c>
      <c r="CF20" s="443">
        <f t="shared" si="1"/>
        <v>83.985281452197</v>
      </c>
      <c r="CG20" s="443">
        <f t="shared" si="1"/>
        <v>66.583369565196975</v>
      </c>
      <c r="CH20" s="444">
        <f t="shared" si="1"/>
        <v>21.699767397990016</v>
      </c>
      <c r="CI20" s="444">
        <f t="shared" ref="CI20:ET20" si="2">CI$24</f>
        <v>10.390683450597216</v>
      </c>
      <c r="CJ20" s="370" t="str">
        <f t="shared" si="2"/>
        <v>5</v>
      </c>
      <c r="CK20" s="528">
        <f t="shared" si="2"/>
        <v>5</v>
      </c>
      <c r="CL20" s="397">
        <f t="shared" si="2"/>
        <v>740.68414902699999</v>
      </c>
      <c r="CM20" s="397">
        <f t="shared" si="2"/>
        <v>13577.112735274</v>
      </c>
      <c r="CN20" s="445"/>
      <c r="CO20" s="407">
        <f t="shared" si="2"/>
        <v>16.951695494999999</v>
      </c>
      <c r="CP20" s="407">
        <f t="shared" si="2"/>
        <v>212.37118111400002</v>
      </c>
      <c r="CQ20" s="406">
        <f t="shared" si="2"/>
        <v>2.5305731489999999</v>
      </c>
      <c r="CR20" s="406">
        <f t="shared" si="2"/>
        <v>24.910540427000001</v>
      </c>
      <c r="CS20" s="407">
        <f t="shared" si="2"/>
        <v>2.8949267249999999</v>
      </c>
      <c r="CT20" s="407">
        <f t="shared" si="2"/>
        <v>2.5940279999999998</v>
      </c>
      <c r="CU20" s="406">
        <f t="shared" si="2"/>
        <v>0.45488799999999996</v>
      </c>
      <c r="CV20" s="406">
        <f t="shared" si="2"/>
        <v>13.351196346</v>
      </c>
      <c r="CW20" s="445"/>
      <c r="CX20" s="407">
        <f t="shared" si="2"/>
        <v>28.840541612000003</v>
      </c>
      <c r="CY20" s="407">
        <f t="shared" si="2"/>
        <v>264.512389353</v>
      </c>
      <c r="CZ20" s="406">
        <f t="shared" si="2"/>
        <v>6.2821947609999995</v>
      </c>
      <c r="DA20" s="406">
        <f t="shared" si="2"/>
        <v>55.694947504000005</v>
      </c>
      <c r="DB20" s="445"/>
      <c r="DC20" s="407">
        <f t="shared" si="2"/>
        <v>330.795316931</v>
      </c>
      <c r="DD20" s="407">
        <f t="shared" si="2"/>
        <v>2660.5671312640002</v>
      </c>
      <c r="DE20" s="406">
        <f t="shared" si="2"/>
        <v>12.586362230000001</v>
      </c>
      <c r="DF20" s="406">
        <f t="shared" si="2"/>
        <v>85.356002754000002</v>
      </c>
      <c r="DG20" s="407">
        <f t="shared" si="2"/>
        <v>19.366986503</v>
      </c>
      <c r="DH20" s="407">
        <f t="shared" si="2"/>
        <v>153.69404606500001</v>
      </c>
      <c r="DI20" s="406">
        <f t="shared" si="2"/>
        <v>5.1394055510000003</v>
      </c>
      <c r="DJ20" s="406">
        <f t="shared" si="2"/>
        <v>105.86724841200001</v>
      </c>
      <c r="DK20" s="407">
        <f t="shared" si="2"/>
        <v>12.668218720999999</v>
      </c>
      <c r="DL20" s="407">
        <f t="shared" si="2"/>
        <v>62.943422198</v>
      </c>
      <c r="DM20" s="406">
        <f t="shared" si="2"/>
        <v>197.94287203100001</v>
      </c>
      <c r="DN20" s="406">
        <f t="shared" si="2"/>
        <v>1354.7172407420001</v>
      </c>
      <c r="DO20" s="407">
        <f t="shared" si="2"/>
        <v>6.9092047700000006</v>
      </c>
      <c r="DP20" s="407">
        <f t="shared" si="2"/>
        <v>63.158912493000003</v>
      </c>
      <c r="DQ20" s="406">
        <f t="shared" si="2"/>
        <v>1.494772</v>
      </c>
      <c r="DR20" s="406">
        <f t="shared" si="2"/>
        <v>64.789983399999997</v>
      </c>
      <c r="DS20" s="407">
        <f t="shared" si="2"/>
        <v>19.007880815</v>
      </c>
      <c r="DT20" s="407">
        <f t="shared" si="2"/>
        <v>232.81945804400002</v>
      </c>
      <c r="DU20" s="415">
        <f t="shared" si="2"/>
        <v>0</v>
      </c>
      <c r="DV20" s="406">
        <f t="shared" si="2"/>
        <v>109.172929328</v>
      </c>
      <c r="DW20" s="406">
        <f t="shared" si="2"/>
        <v>2747.4138060330001</v>
      </c>
      <c r="DX20" s="407">
        <f t="shared" si="2"/>
        <v>8.2909598930000001</v>
      </c>
      <c r="DY20" s="407">
        <f t="shared" si="2"/>
        <v>220.081390414</v>
      </c>
      <c r="DZ20" s="406">
        <f t="shared" si="2"/>
        <v>12.180938928</v>
      </c>
      <c r="EA20" s="406">
        <f t="shared" si="2"/>
        <v>154.010065801</v>
      </c>
      <c r="EB20" s="407" t="str">
        <f t="shared" si="2"/>
        <v>(-)</v>
      </c>
      <c r="EC20" s="407">
        <f t="shared" si="2"/>
        <v>71.092249809000009</v>
      </c>
      <c r="ED20" s="406">
        <f t="shared" si="2"/>
        <v>15.273819491000001</v>
      </c>
      <c r="EE20" s="406">
        <f t="shared" si="2"/>
        <v>402.14673416599999</v>
      </c>
      <c r="EF20" s="407">
        <f t="shared" si="2"/>
        <v>21.035175909000003</v>
      </c>
      <c r="EG20" s="407">
        <f t="shared" si="2"/>
        <v>640.22910469099997</v>
      </c>
      <c r="EH20" s="445"/>
      <c r="EI20" s="406">
        <f t="shared" si="2"/>
        <v>208.81739780999999</v>
      </c>
      <c r="EJ20" s="406">
        <f t="shared" si="2"/>
        <v>6555.5014570080002</v>
      </c>
      <c r="EK20" s="407">
        <f t="shared" si="2"/>
        <v>42.829822960000001</v>
      </c>
      <c r="EL20" s="407">
        <f t="shared" si="2"/>
        <v>1911.1841221619998</v>
      </c>
      <c r="EM20" s="406">
        <f t="shared" si="2"/>
        <v>2.22234</v>
      </c>
      <c r="EN20" s="406">
        <f t="shared" si="2"/>
        <v>79.068077686999999</v>
      </c>
      <c r="EO20" s="407">
        <f t="shared" si="2"/>
        <v>100.01348213999999</v>
      </c>
      <c r="EP20" s="407">
        <f t="shared" si="2"/>
        <v>1174.8039574300001</v>
      </c>
      <c r="EQ20" s="406">
        <f t="shared" si="2"/>
        <v>49.995686844000005</v>
      </c>
      <c r="ER20" s="406">
        <f t="shared" si="2"/>
        <v>1373.1621539820001</v>
      </c>
      <c r="ES20" s="445"/>
      <c r="ET20" s="407">
        <f t="shared" si="2"/>
        <v>282.02959451499999</v>
      </c>
      <c r="EU20" s="407">
        <f t="shared" ref="EU20:FM20" si="3">EU$24</f>
        <v>9068.0910309650008</v>
      </c>
      <c r="EV20" s="406">
        <f t="shared" si="3"/>
        <v>9.4990221479999999</v>
      </c>
      <c r="EW20" s="406">
        <f t="shared" si="3"/>
        <v>574.69750623600009</v>
      </c>
      <c r="EX20" s="407">
        <f t="shared" si="3"/>
        <v>39.939272707999997</v>
      </c>
      <c r="EY20" s="407">
        <f t="shared" si="3"/>
        <v>1198.5000388640001</v>
      </c>
      <c r="EZ20" s="406">
        <f t="shared" si="3"/>
        <v>9.8062458400000008</v>
      </c>
      <c r="FA20" s="406">
        <f t="shared" si="3"/>
        <v>358.21530066000003</v>
      </c>
      <c r="FB20" s="407">
        <f t="shared" si="3"/>
        <v>18.753541187</v>
      </c>
      <c r="FC20" s="407">
        <f t="shared" si="3"/>
        <v>665.19786689</v>
      </c>
      <c r="FD20" s="406">
        <f t="shared" si="3"/>
        <v>3.069925821</v>
      </c>
      <c r="FE20" s="406">
        <f t="shared" si="3"/>
        <v>109.152258304</v>
      </c>
      <c r="FF20" s="407">
        <f t="shared" si="3"/>
        <v>29.817475166000005</v>
      </c>
      <c r="FG20" s="407">
        <f t="shared" si="3"/>
        <v>1003.0265324310001</v>
      </c>
      <c r="FH20" s="406">
        <f t="shared" si="3"/>
        <v>32.808582800000003</v>
      </c>
      <c r="FI20" s="406">
        <f t="shared" si="3"/>
        <v>515.42695130999994</v>
      </c>
      <c r="FJ20" s="407">
        <f t="shared" si="3"/>
        <v>29.199646306999998</v>
      </c>
      <c r="FK20" s="407">
        <f t="shared" si="3"/>
        <v>276.207194749</v>
      </c>
      <c r="FL20" s="406">
        <f t="shared" si="3"/>
        <v>16.154906401000002</v>
      </c>
      <c r="FM20" s="406">
        <f t="shared" si="3"/>
        <v>618.04738562099999</v>
      </c>
    </row>
    <row r="21" spans="1:169" s="228" customFormat="1" ht="12.75" customHeight="1" x14ac:dyDescent="0.2">
      <c r="A21" s="343" t="str">
        <f>Codierung!I228</f>
        <v>Vormonat</v>
      </c>
      <c r="B21" s="189">
        <f>U21</f>
        <v>46143</v>
      </c>
      <c r="C21" s="516">
        <f>C26</f>
        <v>45809</v>
      </c>
      <c r="D21" s="396" t="str">
        <f t="shared" si="0"/>
        <v>-</v>
      </c>
      <c r="E21" s="396" t="str">
        <f t="shared" si="0"/>
        <v>-</v>
      </c>
      <c r="F21" s="380" t="str">
        <f t="shared" si="0"/>
        <v>-</v>
      </c>
      <c r="G21" s="380"/>
      <c r="H21" s="396" t="str">
        <f t="shared" si="0"/>
        <v>-</v>
      </c>
      <c r="I21" s="396">
        <f t="shared" si="0"/>
        <v>0</v>
      </c>
      <c r="J21" s="380"/>
      <c r="K21" s="380" t="str">
        <f t="shared" si="0"/>
        <v>-</v>
      </c>
      <c r="L21" s="380" t="str">
        <f t="shared" si="0"/>
        <v>-</v>
      </c>
      <c r="M21" s="380"/>
      <c r="N21" s="396" t="str">
        <f t="shared" si="0"/>
        <v>-</v>
      </c>
      <c r="O21" s="396" t="str">
        <f t="shared" si="0"/>
        <v>-</v>
      </c>
      <c r="P21" s="380"/>
      <c r="Q21" s="380" t="str">
        <f t="shared" si="0"/>
        <v>-</v>
      </c>
      <c r="R21" s="380" t="str">
        <f t="shared" si="0"/>
        <v>-</v>
      </c>
      <c r="S21" s="380"/>
      <c r="T21" s="343" t="str">
        <f>Codierung!I228</f>
        <v>Vormonat</v>
      </c>
      <c r="U21" s="189">
        <f>U25</f>
        <v>46143</v>
      </c>
      <c r="V21" s="343">
        <f>V$25</f>
        <v>4</v>
      </c>
      <c r="W21" s="443">
        <f t="shared" ref="W21:CH21" si="4">W$25</f>
        <v>23.082631026617253</v>
      </c>
      <c r="X21" s="443">
        <f t="shared" si="4"/>
        <v>48.653275738645348</v>
      </c>
      <c r="Y21" s="444">
        <f t="shared" si="4"/>
        <v>27.805022487851719</v>
      </c>
      <c r="Z21" s="444">
        <f t="shared" si="4"/>
        <v>74.089575782153844</v>
      </c>
      <c r="AA21" s="443">
        <f t="shared" si="4"/>
        <v>52.467993154926816</v>
      </c>
      <c r="AB21" s="443">
        <f t="shared" si="4"/>
        <v>51.822706140240136</v>
      </c>
      <c r="AC21" s="445"/>
      <c r="AD21" s="444">
        <f t="shared" si="4"/>
        <v>73.505178057515991</v>
      </c>
      <c r="AE21" s="444">
        <f t="shared" si="4"/>
        <v>43.757253174801058</v>
      </c>
      <c r="AF21" s="445"/>
      <c r="AG21" s="443">
        <f t="shared" si="4"/>
        <v>47.903700394067769</v>
      </c>
      <c r="AH21" s="443">
        <f t="shared" si="4"/>
        <v>43.011189322561656</v>
      </c>
      <c r="AI21" s="444">
        <f t="shared" si="4"/>
        <v>53.605341077184136</v>
      </c>
      <c r="AJ21" s="444">
        <f t="shared" si="4"/>
        <v>44.338945108805518</v>
      </c>
      <c r="AK21" s="443">
        <f t="shared" si="4"/>
        <v>54.302740964964379</v>
      </c>
      <c r="AL21" s="443">
        <f t="shared" si="4"/>
        <v>56.938854920876551</v>
      </c>
      <c r="AM21" s="444">
        <f t="shared" si="4"/>
        <v>41.515967839421286</v>
      </c>
      <c r="AN21" s="444">
        <f t="shared" si="4"/>
        <v>28.55166154850081</v>
      </c>
      <c r="AO21" s="443">
        <f t="shared" si="4"/>
        <v>22.901886148705252</v>
      </c>
      <c r="AP21" s="443">
        <f t="shared" si="4"/>
        <v>18.422358143235268</v>
      </c>
      <c r="AQ21" s="444">
        <f t="shared" si="4"/>
        <v>32.640212119679774</v>
      </c>
      <c r="AR21" s="444">
        <f t="shared" si="4"/>
        <v>24.735742842465992</v>
      </c>
      <c r="AS21" s="443">
        <f t="shared" si="4"/>
        <v>34.594774759535909</v>
      </c>
      <c r="AT21" s="443">
        <f t="shared" si="4"/>
        <v>21.785777696767202</v>
      </c>
      <c r="AU21" s="444">
        <f t="shared" si="4"/>
        <v>65.876237235644084</v>
      </c>
      <c r="AV21" s="444">
        <f t="shared" si="4"/>
        <v>46.749947144282885</v>
      </c>
      <c r="AW21" s="445"/>
      <c r="AX21" s="443">
        <f t="shared" si="4"/>
        <v>18.166297089318203</v>
      </c>
      <c r="AY21" s="443">
        <f t="shared" si="4"/>
        <v>17.197430656956325</v>
      </c>
      <c r="AZ21" s="444">
        <f t="shared" si="4"/>
        <v>45.312429725734631</v>
      </c>
      <c r="BA21" s="444">
        <f t="shared" si="4"/>
        <v>31.013298290237998</v>
      </c>
      <c r="BB21" s="443" t="str">
        <f t="shared" si="4"/>
        <v>(-)</v>
      </c>
      <c r="BC21" s="443">
        <f t="shared" si="4"/>
        <v>13.345019868511418</v>
      </c>
      <c r="BD21" s="444">
        <f t="shared" si="4"/>
        <v>19.092172928839862</v>
      </c>
      <c r="BE21" s="444">
        <f t="shared" si="4"/>
        <v>14.783727173902362</v>
      </c>
      <c r="BF21" s="443">
        <f t="shared" si="4"/>
        <v>29.515106847945646</v>
      </c>
      <c r="BG21" s="443">
        <f t="shared" si="4"/>
        <v>20.413145566587296</v>
      </c>
      <c r="BH21" s="445"/>
      <c r="BI21" s="444">
        <f t="shared" si="4"/>
        <v>49.500907657758425</v>
      </c>
      <c r="BJ21" s="444">
        <f t="shared" si="4"/>
        <v>21.635089097038851</v>
      </c>
      <c r="BK21" s="443">
        <f t="shared" si="4"/>
        <v>35.14681887821417</v>
      </c>
      <c r="BL21" s="443">
        <f t="shared" si="4"/>
        <v>20.570757467567532</v>
      </c>
      <c r="BM21" s="444">
        <f t="shared" si="4"/>
        <v>12.93334242342732</v>
      </c>
      <c r="BN21" s="444">
        <f t="shared" si="4"/>
        <v>11.321146423739854</v>
      </c>
      <c r="BO21" s="443">
        <f t="shared" si="4"/>
        <v>13.888188257158143</v>
      </c>
      <c r="BP21" s="443">
        <f t="shared" si="4"/>
        <v>9.1639719745403276</v>
      </c>
      <c r="BQ21" s="445"/>
      <c r="BR21" s="444">
        <f t="shared" si="4"/>
        <v>29.488495857631683</v>
      </c>
      <c r="BS21" s="444">
        <f t="shared" si="4"/>
        <v>17.979017508242347</v>
      </c>
      <c r="BT21" s="443">
        <f t="shared" si="4"/>
        <v>18.644034987982188</v>
      </c>
      <c r="BU21" s="443">
        <f t="shared" si="4"/>
        <v>9.8678138534749316</v>
      </c>
      <c r="BV21" s="444">
        <f t="shared" si="4"/>
        <v>74.800910985687096</v>
      </c>
      <c r="BW21" s="444">
        <f t="shared" si="4"/>
        <v>45.004052793126846</v>
      </c>
      <c r="BX21" s="443">
        <f t="shared" si="4"/>
        <v>47.34396539128192</v>
      </c>
      <c r="BY21" s="443">
        <f t="shared" si="4"/>
        <v>33.279913896593669</v>
      </c>
      <c r="BZ21" s="444">
        <f t="shared" si="4"/>
        <v>18.576431801621489</v>
      </c>
      <c r="CA21" s="444">
        <f t="shared" si="4"/>
        <v>19.565673129944852</v>
      </c>
      <c r="CB21" s="443">
        <f t="shared" si="4"/>
        <v>45.818481138679516</v>
      </c>
      <c r="CC21" s="443">
        <f t="shared" si="4"/>
        <v>23.976666566959899</v>
      </c>
      <c r="CD21" s="444">
        <f t="shared" si="4"/>
        <v>35.106341749120531</v>
      </c>
      <c r="CE21" s="444">
        <f t="shared" si="4"/>
        <v>23.056121050400545</v>
      </c>
      <c r="CF21" s="443">
        <f t="shared" si="4"/>
        <v>78.610579678731369</v>
      </c>
      <c r="CG21" s="443">
        <f t="shared" si="4"/>
        <v>65.048870097428107</v>
      </c>
      <c r="CH21" s="444">
        <f t="shared" si="4"/>
        <v>21.829740940096134</v>
      </c>
      <c r="CI21" s="444">
        <f t="shared" ref="CI21:ET21" si="5">CI$25</f>
        <v>10.204591515736114</v>
      </c>
      <c r="CJ21" s="370" t="str">
        <f t="shared" si="5"/>
        <v>4</v>
      </c>
      <c r="CK21" s="528">
        <f t="shared" si="5"/>
        <v>4</v>
      </c>
      <c r="CL21" s="397">
        <f t="shared" si="5"/>
        <v>652.99498640599995</v>
      </c>
      <c r="CM21" s="397">
        <f t="shared" si="5"/>
        <v>11571.539346498999</v>
      </c>
      <c r="CN21" s="445"/>
      <c r="CO21" s="407">
        <f t="shared" si="5"/>
        <v>26.882624917000001</v>
      </c>
      <c r="CP21" s="407">
        <f t="shared" si="5"/>
        <v>163.55842907400003</v>
      </c>
      <c r="CQ21" s="406">
        <f t="shared" si="5"/>
        <v>6.2307017239999993</v>
      </c>
      <c r="CR21" s="406">
        <f t="shared" si="5"/>
        <v>18.331045162999999</v>
      </c>
      <c r="CS21" s="407">
        <f t="shared" si="5"/>
        <v>5.1266028630000005</v>
      </c>
      <c r="CT21" s="407">
        <f t="shared" si="5"/>
        <v>8.2026123169999998</v>
      </c>
      <c r="CU21" s="406">
        <f t="shared" si="5"/>
        <v>0.74132501800000006</v>
      </c>
      <c r="CV21" s="406">
        <f t="shared" si="5"/>
        <v>3.3367717630000002</v>
      </c>
      <c r="CW21" s="445"/>
      <c r="CX21" s="407">
        <f t="shared" si="5"/>
        <v>12.363186989000001</v>
      </c>
      <c r="CY21" s="407">
        <f t="shared" si="5"/>
        <v>240.50015487900001</v>
      </c>
      <c r="CZ21" s="406">
        <f t="shared" si="5"/>
        <v>1.6454417459999999</v>
      </c>
      <c r="DA21" s="406">
        <f t="shared" si="5"/>
        <v>54.880892391000003</v>
      </c>
      <c r="DB21" s="445"/>
      <c r="DC21" s="407">
        <f t="shared" si="5"/>
        <v>314.51188059100002</v>
      </c>
      <c r="DD21" s="407">
        <f t="shared" si="5"/>
        <v>2319.6277829180003</v>
      </c>
      <c r="DE21" s="406">
        <f t="shared" si="5"/>
        <v>6.701048117</v>
      </c>
      <c r="DF21" s="406">
        <f t="shared" si="5"/>
        <v>97.864212151000004</v>
      </c>
      <c r="DG21" s="407">
        <f t="shared" si="5"/>
        <v>26.426353473999999</v>
      </c>
      <c r="DH21" s="407">
        <f t="shared" si="5"/>
        <v>183.88246288800002</v>
      </c>
      <c r="DI21" s="406">
        <f t="shared" si="5"/>
        <v>7.6653273840000002</v>
      </c>
      <c r="DJ21" s="406">
        <f t="shared" si="5"/>
        <v>79.598764394</v>
      </c>
      <c r="DK21" s="407">
        <f t="shared" si="5"/>
        <v>9.9806506250000009</v>
      </c>
      <c r="DL21" s="407">
        <f t="shared" si="5"/>
        <v>68.928658834999993</v>
      </c>
      <c r="DM21" s="406">
        <f t="shared" si="5"/>
        <v>179.25083311799997</v>
      </c>
      <c r="DN21" s="406">
        <f t="shared" si="5"/>
        <v>1152.4995706330001</v>
      </c>
      <c r="DO21" s="407">
        <f t="shared" si="5"/>
        <v>7.3120704390000002</v>
      </c>
      <c r="DP21" s="407">
        <f t="shared" si="5"/>
        <v>81.140689175999995</v>
      </c>
      <c r="DQ21" s="406">
        <f t="shared" si="5"/>
        <v>1.3006099999999998</v>
      </c>
      <c r="DR21" s="406">
        <f t="shared" si="5"/>
        <v>57.7406097</v>
      </c>
      <c r="DS21" s="407">
        <f t="shared" si="5"/>
        <v>12.652695204</v>
      </c>
      <c r="DT21" s="407">
        <f t="shared" si="5"/>
        <v>171.84212977199999</v>
      </c>
      <c r="DU21" s="415">
        <f t="shared" si="5"/>
        <v>0</v>
      </c>
      <c r="DV21" s="406">
        <f t="shared" si="5"/>
        <v>84.605795534000009</v>
      </c>
      <c r="DW21" s="406">
        <f t="shared" si="5"/>
        <v>2411.9703292539998</v>
      </c>
      <c r="DX21" s="407">
        <f t="shared" si="5"/>
        <v>5.8100300489999999</v>
      </c>
      <c r="DY21" s="407">
        <f t="shared" si="5"/>
        <v>298.94974394000002</v>
      </c>
      <c r="DZ21" s="406">
        <f t="shared" si="5"/>
        <v>4.7956806909999994</v>
      </c>
      <c r="EA21" s="406">
        <f t="shared" si="5"/>
        <v>101.977192536</v>
      </c>
      <c r="EB21" s="407" t="str">
        <f t="shared" si="5"/>
        <v>(-)</v>
      </c>
      <c r="EC21" s="407">
        <f t="shared" si="5"/>
        <v>88.488034555000013</v>
      </c>
      <c r="ED21" s="406">
        <f t="shared" si="5"/>
        <v>15.818767986999999</v>
      </c>
      <c r="EE21" s="406">
        <f t="shared" si="5"/>
        <v>340.744083488</v>
      </c>
      <c r="EF21" s="407">
        <f t="shared" si="5"/>
        <v>9.7428898489999991</v>
      </c>
      <c r="EG21" s="407">
        <f t="shared" si="5"/>
        <v>508.146041271</v>
      </c>
      <c r="EH21" s="445"/>
      <c r="EI21" s="406">
        <f t="shared" si="5"/>
        <v>177.95736889200001</v>
      </c>
      <c r="EJ21" s="406">
        <f t="shared" si="5"/>
        <v>5388.6360327290004</v>
      </c>
      <c r="EK21" s="407">
        <f t="shared" si="5"/>
        <v>33.130077632000003</v>
      </c>
      <c r="EL21" s="407">
        <f t="shared" si="5"/>
        <v>1601.0632006060002</v>
      </c>
      <c r="EM21" s="406">
        <f t="shared" si="5"/>
        <v>1.8080100000000001</v>
      </c>
      <c r="EN21" s="406">
        <f t="shared" si="5"/>
        <v>89.513502500000001</v>
      </c>
      <c r="EO21" s="407">
        <f t="shared" si="5"/>
        <v>73.31251666</v>
      </c>
      <c r="EP21" s="407">
        <f t="shared" si="5"/>
        <v>960.14822294200007</v>
      </c>
      <c r="EQ21" s="406">
        <f t="shared" si="5"/>
        <v>57.538945699999999</v>
      </c>
      <c r="ER21" s="406">
        <f t="shared" si="5"/>
        <v>997.1317930539999</v>
      </c>
      <c r="ES21" s="445"/>
      <c r="ET21" s="407">
        <f t="shared" si="5"/>
        <v>222.279619701</v>
      </c>
      <c r="EU21" s="407">
        <f t="shared" ref="EU21:FM21" si="6">EU$25</f>
        <v>7426.5899401730003</v>
      </c>
      <c r="EV21" s="406">
        <f t="shared" si="6"/>
        <v>6.0973513500000012</v>
      </c>
      <c r="EW21" s="406">
        <f t="shared" si="6"/>
        <v>486.24668632499998</v>
      </c>
      <c r="EX21" s="407">
        <f t="shared" si="6"/>
        <v>22.115866524000001</v>
      </c>
      <c r="EY21" s="407">
        <f t="shared" si="6"/>
        <v>900.854367938</v>
      </c>
      <c r="EZ21" s="406">
        <f t="shared" si="6"/>
        <v>5.7893287180000002</v>
      </c>
      <c r="FA21" s="406">
        <f t="shared" si="6"/>
        <v>267.35537445099999</v>
      </c>
      <c r="FB21" s="407">
        <f t="shared" si="6"/>
        <v>13.122463278000001</v>
      </c>
      <c r="FC21" s="407">
        <f t="shared" si="6"/>
        <v>557.81393984400006</v>
      </c>
      <c r="FD21" s="406">
        <f t="shared" si="6"/>
        <v>4.4713200690000008</v>
      </c>
      <c r="FE21" s="406">
        <f t="shared" si="6"/>
        <v>89.596799238000003</v>
      </c>
      <c r="FF21" s="407">
        <f t="shared" si="6"/>
        <v>25.228194781999999</v>
      </c>
      <c r="FG21" s="407">
        <f t="shared" si="6"/>
        <v>812.75515194900015</v>
      </c>
      <c r="FH21" s="406">
        <f t="shared" si="6"/>
        <v>36.660926139000004</v>
      </c>
      <c r="FI21" s="406">
        <f t="shared" si="6"/>
        <v>494.74370049799995</v>
      </c>
      <c r="FJ21" s="407">
        <f t="shared" si="6"/>
        <v>19.435174434</v>
      </c>
      <c r="FK21" s="407">
        <f t="shared" si="6"/>
        <v>222.84590637499997</v>
      </c>
      <c r="FL21" s="406">
        <f t="shared" si="6"/>
        <v>13.963509890999999</v>
      </c>
      <c r="FM21" s="406">
        <f t="shared" si="6"/>
        <v>522.13379876800002</v>
      </c>
    </row>
    <row r="22" spans="1:169" ht="12.75" customHeight="1" x14ac:dyDescent="0.2">
      <c r="A22" s="343" t="str">
        <f>Codierung!I229</f>
        <v>Vorjahr</v>
      </c>
      <c r="B22" s="189">
        <f>U22</f>
        <v>45809</v>
      </c>
      <c r="C22" s="516">
        <f>C37</f>
        <v>45474</v>
      </c>
      <c r="D22" s="396" t="str">
        <f t="shared" ref="D22:R22" si="7">D37</f>
        <v>-</v>
      </c>
      <c r="E22" s="396" t="str">
        <f t="shared" si="7"/>
        <v>-</v>
      </c>
      <c r="F22" s="380" t="str">
        <f t="shared" si="7"/>
        <v>-</v>
      </c>
      <c r="G22" s="380"/>
      <c r="H22" s="396" t="str">
        <f t="shared" si="7"/>
        <v>-</v>
      </c>
      <c r="I22" s="396">
        <f t="shared" si="7"/>
        <v>0</v>
      </c>
      <c r="J22" s="380"/>
      <c r="K22" s="380" t="str">
        <f t="shared" si="7"/>
        <v>-</v>
      </c>
      <c r="L22" s="380" t="str">
        <f t="shared" si="7"/>
        <v>-</v>
      </c>
      <c r="M22" s="380"/>
      <c r="N22" s="396" t="str">
        <f t="shared" si="7"/>
        <v>-</v>
      </c>
      <c r="O22" s="396" t="str">
        <f t="shared" si="7"/>
        <v>-</v>
      </c>
      <c r="P22" s="380"/>
      <c r="Q22" s="380" t="str">
        <f t="shared" si="7"/>
        <v>-</v>
      </c>
      <c r="R22" s="380" t="str">
        <f t="shared" si="7"/>
        <v>-</v>
      </c>
      <c r="S22" s="380"/>
      <c r="T22" s="343" t="str">
        <f>Codierung!I229</f>
        <v>Vorjahr</v>
      </c>
      <c r="U22" s="189">
        <f>U36</f>
        <v>45809</v>
      </c>
      <c r="V22" s="343">
        <f>V$36</f>
        <v>5</v>
      </c>
      <c r="W22" s="443">
        <f t="shared" ref="W22:CH22" si="8">W$36</f>
        <v>92.190207156308858</v>
      </c>
      <c r="X22" s="443">
        <f t="shared" si="8"/>
        <v>48.848086445336833</v>
      </c>
      <c r="Y22" s="444" t="str">
        <f t="shared" si="8"/>
        <v>(-)</v>
      </c>
      <c r="Z22" s="444">
        <f t="shared" si="8"/>
        <v>73.426476553402992</v>
      </c>
      <c r="AA22" s="443">
        <f t="shared" si="8"/>
        <v>35.849373245757498</v>
      </c>
      <c r="AB22" s="443">
        <f t="shared" si="8"/>
        <v>63.204513070565135</v>
      </c>
      <c r="AC22" s="445"/>
      <c r="AD22" s="444">
        <f t="shared" si="8"/>
        <v>14.916782224506035</v>
      </c>
      <c r="AE22" s="444">
        <f t="shared" si="8"/>
        <v>43.194161049720968</v>
      </c>
      <c r="AF22" s="445"/>
      <c r="AG22" s="443">
        <f t="shared" si="8"/>
        <v>50.144952610558434</v>
      </c>
      <c r="AH22" s="443">
        <f t="shared" si="8"/>
        <v>43.726279635835091</v>
      </c>
      <c r="AI22" s="444">
        <f t="shared" si="8"/>
        <v>72.568210275949198</v>
      </c>
      <c r="AJ22" s="444">
        <f t="shared" si="8"/>
        <v>46.130348150969851</v>
      </c>
      <c r="AK22" s="443">
        <f t="shared" si="8"/>
        <v>71.364805552465512</v>
      </c>
      <c r="AL22" s="443">
        <f t="shared" si="8"/>
        <v>56.629924355382251</v>
      </c>
      <c r="AM22" s="444">
        <f t="shared" si="8"/>
        <v>40.316469972232063</v>
      </c>
      <c r="AN22" s="444">
        <f t="shared" si="8"/>
        <v>30.86361420742621</v>
      </c>
      <c r="AO22" s="443">
        <f t="shared" si="8"/>
        <v>21.818622422924843</v>
      </c>
      <c r="AP22" s="443">
        <f t="shared" si="8"/>
        <v>17.386537000657235</v>
      </c>
      <c r="AQ22" s="444">
        <f t="shared" si="8"/>
        <v>36.723681570880785</v>
      </c>
      <c r="AR22" s="444">
        <f t="shared" si="8"/>
        <v>26.161387548334954</v>
      </c>
      <c r="AS22" s="443">
        <f t="shared" si="8"/>
        <v>33.974990466923515</v>
      </c>
      <c r="AT22" s="443">
        <f t="shared" si="8"/>
        <v>21.958160019770631</v>
      </c>
      <c r="AU22" s="444">
        <f t="shared" si="8"/>
        <v>61.68562816998714</v>
      </c>
      <c r="AV22" s="444">
        <f t="shared" si="8"/>
        <v>48.285490470837722</v>
      </c>
      <c r="AW22" s="445"/>
      <c r="AX22" s="443">
        <f t="shared" si="8"/>
        <v>25.349017129658762</v>
      </c>
      <c r="AY22" s="443">
        <f t="shared" si="8"/>
        <v>20.788100576857584</v>
      </c>
      <c r="AZ22" s="444">
        <f t="shared" si="8"/>
        <v>38.496409805752329</v>
      </c>
      <c r="BA22" s="444">
        <f t="shared" si="8"/>
        <v>29.92452575833822</v>
      </c>
      <c r="BB22" s="443" t="str">
        <f t="shared" si="8"/>
        <v>(-)</v>
      </c>
      <c r="BC22" s="443">
        <f t="shared" si="8"/>
        <v>17.857096938834871</v>
      </c>
      <c r="BD22" s="444">
        <f t="shared" si="8"/>
        <v>21.70242297639798</v>
      </c>
      <c r="BE22" s="444">
        <f t="shared" si="8"/>
        <v>16.002001812245378</v>
      </c>
      <c r="BF22" s="443">
        <f t="shared" si="8"/>
        <v>24.183467115295262</v>
      </c>
      <c r="BG22" s="443">
        <f t="shared" si="8"/>
        <v>21.784040597598317</v>
      </c>
      <c r="BH22" s="445"/>
      <c r="BI22" s="444">
        <f t="shared" si="8"/>
        <v>48.443274671152807</v>
      </c>
      <c r="BJ22" s="444">
        <f t="shared" si="8"/>
        <v>21.791424884462689</v>
      </c>
      <c r="BK22" s="443">
        <f t="shared" si="8"/>
        <v>37.945051130056065</v>
      </c>
      <c r="BL22" s="443">
        <f t="shared" si="8"/>
        <v>20.953965478880669</v>
      </c>
      <c r="BM22" s="444">
        <f t="shared" si="8"/>
        <v>12.241622886161647</v>
      </c>
      <c r="BN22" s="444">
        <f t="shared" si="8"/>
        <v>11.879477660247471</v>
      </c>
      <c r="BO22" s="443">
        <f t="shared" si="8"/>
        <v>17.33184696625575</v>
      </c>
      <c r="BP22" s="443">
        <f t="shared" si="8"/>
        <v>9.3582074008540914</v>
      </c>
      <c r="BQ22" s="445"/>
      <c r="BR22" s="444">
        <f t="shared" si="8"/>
        <v>31.41604166976526</v>
      </c>
      <c r="BS22" s="444">
        <f t="shared" si="8"/>
        <v>18.866130391608589</v>
      </c>
      <c r="BT22" s="443">
        <f t="shared" si="8"/>
        <v>19.573027552706513</v>
      </c>
      <c r="BU22" s="443">
        <f t="shared" si="8"/>
        <v>10.752094985193027</v>
      </c>
      <c r="BV22" s="444">
        <f t="shared" si="8"/>
        <v>47.500356223205763</v>
      </c>
      <c r="BW22" s="444">
        <f t="shared" si="8"/>
        <v>46.881893234099564</v>
      </c>
      <c r="BX22" s="443">
        <f t="shared" si="8"/>
        <v>48.723506604615501</v>
      </c>
      <c r="BY22" s="443">
        <f t="shared" si="8"/>
        <v>34.052031314470952</v>
      </c>
      <c r="BZ22" s="444">
        <f t="shared" si="8"/>
        <v>23.180648974408136</v>
      </c>
      <c r="CA22" s="444">
        <f t="shared" si="8"/>
        <v>19.216902898557841</v>
      </c>
      <c r="CB22" s="443">
        <f t="shared" si="8"/>
        <v>45.187111304786043</v>
      </c>
      <c r="CC22" s="443">
        <f t="shared" si="8"/>
        <v>26.485106587434043</v>
      </c>
      <c r="CD22" s="444">
        <f t="shared" si="8"/>
        <v>34.957939047431985</v>
      </c>
      <c r="CE22" s="444">
        <f t="shared" si="8"/>
        <v>24.42114578087514</v>
      </c>
      <c r="CF22" s="443">
        <f t="shared" si="8"/>
        <v>83.623043111907378</v>
      </c>
      <c r="CG22" s="443">
        <f t="shared" si="8"/>
        <v>64.196766123619923</v>
      </c>
      <c r="CH22" s="444">
        <f t="shared" si="8"/>
        <v>21.420814953252268</v>
      </c>
      <c r="CI22" s="444">
        <f t="shared" ref="CI22:ET22" si="9">CI$36</f>
        <v>10.855119880600297</v>
      </c>
      <c r="CJ22" s="370" t="str">
        <f t="shared" si="9"/>
        <v>5</v>
      </c>
      <c r="CK22" s="528">
        <f t="shared" si="9"/>
        <v>5</v>
      </c>
      <c r="CL22" s="397">
        <f t="shared" si="9"/>
        <v>609.23253932</v>
      </c>
      <c r="CM22" s="397">
        <f t="shared" si="9"/>
        <v>13212.923946627001</v>
      </c>
      <c r="CN22" s="445"/>
      <c r="CO22" s="407">
        <f t="shared" si="9"/>
        <v>8.1175394409999999</v>
      </c>
      <c r="CP22" s="407">
        <f t="shared" si="9"/>
        <v>201.09348611599998</v>
      </c>
      <c r="CQ22" s="406">
        <f t="shared" si="9"/>
        <v>2.6550000000000001E-2</v>
      </c>
      <c r="CR22" s="406">
        <f t="shared" si="9"/>
        <v>20.691577101</v>
      </c>
      <c r="CS22" s="407">
        <f t="shared" si="9"/>
        <v>0</v>
      </c>
      <c r="CT22" s="407">
        <f t="shared" si="9"/>
        <v>7.2352854650000005</v>
      </c>
      <c r="CU22" s="406">
        <f t="shared" si="9"/>
        <v>2.5550700600000003</v>
      </c>
      <c r="CV22" s="406">
        <f t="shared" si="9"/>
        <v>4.8523556820000007</v>
      </c>
      <c r="CW22" s="445"/>
      <c r="CX22" s="407">
        <f t="shared" si="9"/>
        <v>32.603302263000003</v>
      </c>
      <c r="CY22" s="407">
        <f t="shared" si="9"/>
        <v>318.16755371900001</v>
      </c>
      <c r="CZ22" s="406">
        <f t="shared" si="9"/>
        <v>7.5701989420000002</v>
      </c>
      <c r="DA22" s="406">
        <f t="shared" si="9"/>
        <v>74.963390247000007</v>
      </c>
      <c r="DB22" s="445"/>
      <c r="DC22" s="407">
        <f t="shared" si="9"/>
        <v>254.59609004200001</v>
      </c>
      <c r="DD22" s="407">
        <f t="shared" si="9"/>
        <v>2549.7369915559998</v>
      </c>
      <c r="DE22" s="406">
        <f t="shared" si="9"/>
        <v>7.8687581590000004</v>
      </c>
      <c r="DF22" s="406">
        <f t="shared" si="9"/>
        <v>106.681662006</v>
      </c>
      <c r="DG22" s="407">
        <f t="shared" si="9"/>
        <v>12.679944436</v>
      </c>
      <c r="DH22" s="407">
        <f t="shared" si="9"/>
        <v>170.64360566299999</v>
      </c>
      <c r="DI22" s="406">
        <f t="shared" si="9"/>
        <v>15.289379743</v>
      </c>
      <c r="DJ22" s="406">
        <f t="shared" si="9"/>
        <v>147.36932952000001</v>
      </c>
      <c r="DK22" s="407">
        <f t="shared" si="9"/>
        <v>16.715483367000001</v>
      </c>
      <c r="DL22" s="407">
        <f t="shared" si="9"/>
        <v>69.392666409</v>
      </c>
      <c r="DM22" s="406">
        <f t="shared" si="9"/>
        <v>135.15964455100001</v>
      </c>
      <c r="DN22" s="406">
        <f t="shared" si="9"/>
        <v>1238.151018299</v>
      </c>
      <c r="DO22" s="407">
        <f t="shared" si="9"/>
        <v>4.4144583620000004</v>
      </c>
      <c r="DP22" s="407">
        <f t="shared" si="9"/>
        <v>68.066578972999991</v>
      </c>
      <c r="DQ22" s="406">
        <f t="shared" si="9"/>
        <v>1.52102</v>
      </c>
      <c r="DR22" s="406">
        <f t="shared" si="9"/>
        <v>48.843359600000007</v>
      </c>
      <c r="DS22" s="407">
        <f t="shared" si="9"/>
        <v>15.119616528000002</v>
      </c>
      <c r="DT22" s="407">
        <f t="shared" si="9"/>
        <v>218.83047036800002</v>
      </c>
      <c r="DU22" s="415">
        <f t="shared" si="9"/>
        <v>0</v>
      </c>
      <c r="DV22" s="406">
        <f t="shared" si="9"/>
        <v>98.697022211000004</v>
      </c>
      <c r="DW22" s="406">
        <f t="shared" si="9"/>
        <v>2709.8795426909996</v>
      </c>
      <c r="DX22" s="407">
        <f t="shared" si="9"/>
        <v>6.4772167120000006</v>
      </c>
      <c r="DY22" s="407">
        <f t="shared" si="9"/>
        <v>232.037296897</v>
      </c>
      <c r="DZ22" s="406">
        <f t="shared" si="9"/>
        <v>5.7403047239999996</v>
      </c>
      <c r="EA22" s="406">
        <f t="shared" si="9"/>
        <v>162.92720679600001</v>
      </c>
      <c r="EB22" s="407" t="str">
        <f t="shared" si="9"/>
        <v>(-)</v>
      </c>
      <c r="EC22" s="407">
        <f t="shared" si="9"/>
        <v>57.253257574000003</v>
      </c>
      <c r="ED22" s="406">
        <f t="shared" si="9"/>
        <v>13.372700257</v>
      </c>
      <c r="EE22" s="406">
        <f t="shared" si="9"/>
        <v>377.22203155800003</v>
      </c>
      <c r="EF22" s="407">
        <f t="shared" si="9"/>
        <v>12.637161434999999</v>
      </c>
      <c r="EG22" s="407">
        <f t="shared" si="9"/>
        <v>696.3244943200001</v>
      </c>
      <c r="EH22" s="445"/>
      <c r="EI22" s="406">
        <f t="shared" si="9"/>
        <v>189.74647467100002</v>
      </c>
      <c r="EJ22" s="406">
        <f t="shared" si="9"/>
        <v>6212.3375518600005</v>
      </c>
      <c r="EK22" s="407">
        <f t="shared" si="9"/>
        <v>44.447070721999999</v>
      </c>
      <c r="EL22" s="407">
        <f t="shared" si="9"/>
        <v>1810.3107002880001</v>
      </c>
      <c r="EM22" s="406">
        <f t="shared" si="9"/>
        <v>2.7681370000000003</v>
      </c>
      <c r="EN22" s="406">
        <f t="shared" si="9"/>
        <v>84.752428159000004</v>
      </c>
      <c r="EO22" s="407">
        <f t="shared" si="9"/>
        <v>94.020790148999993</v>
      </c>
      <c r="EP22" s="407">
        <f t="shared" si="9"/>
        <v>1185.72771343</v>
      </c>
      <c r="EQ22" s="406">
        <f t="shared" si="9"/>
        <v>23.974965900000001</v>
      </c>
      <c r="ER22" s="406">
        <f t="shared" si="9"/>
        <v>1285.9333830560001</v>
      </c>
      <c r="ES22" s="445"/>
      <c r="ET22" s="407">
        <f t="shared" si="9"/>
        <v>294.27858773999998</v>
      </c>
      <c r="EU22" s="407">
        <f t="shared" ref="EU22:FM22" si="10">EU$36</f>
        <v>9093.8613238580001</v>
      </c>
      <c r="EV22" s="406">
        <f t="shared" si="10"/>
        <v>9.4030650179999995</v>
      </c>
      <c r="EW22" s="406">
        <f t="shared" si="10"/>
        <v>588.76723150300006</v>
      </c>
      <c r="EX22" s="407">
        <f t="shared" si="10"/>
        <v>43.382758912</v>
      </c>
      <c r="EY22" s="407">
        <f t="shared" si="10"/>
        <v>1177.427772263</v>
      </c>
      <c r="EZ22" s="406">
        <f t="shared" si="10"/>
        <v>11.947269103</v>
      </c>
      <c r="FA22" s="406">
        <f t="shared" si="10"/>
        <v>349.81408435000003</v>
      </c>
      <c r="FB22" s="407">
        <f t="shared" si="10"/>
        <v>17.608839995</v>
      </c>
      <c r="FC22" s="407">
        <f t="shared" si="10"/>
        <v>663.61821570500001</v>
      </c>
      <c r="FD22" s="406">
        <f t="shared" si="10"/>
        <v>1.7674555199999999</v>
      </c>
      <c r="FE22" s="406">
        <f t="shared" si="10"/>
        <v>119.29683262900001</v>
      </c>
      <c r="FF22" s="407">
        <f t="shared" si="10"/>
        <v>27.936309054000002</v>
      </c>
      <c r="FG22" s="407">
        <f t="shared" si="10"/>
        <v>879.83742234800002</v>
      </c>
      <c r="FH22" s="406">
        <f t="shared" si="10"/>
        <v>37.121783309000001</v>
      </c>
      <c r="FI22" s="406">
        <f t="shared" si="10"/>
        <v>539.965417774</v>
      </c>
      <c r="FJ22" s="407">
        <f t="shared" si="10"/>
        <v>29.342885505999998</v>
      </c>
      <c r="FK22" s="407">
        <f t="shared" si="10"/>
        <v>252.32548901000001</v>
      </c>
      <c r="FL22" s="406">
        <f t="shared" si="10"/>
        <v>19.744574913000001</v>
      </c>
      <c r="FM22" s="406">
        <f t="shared" si="10"/>
        <v>609.79034579799998</v>
      </c>
    </row>
    <row r="23" spans="1:169" ht="12.75" customHeight="1" x14ac:dyDescent="0.2">
      <c r="A23" s="343"/>
      <c r="B23" s="189"/>
      <c r="C23" s="516"/>
      <c r="D23" s="396"/>
      <c r="E23" s="396"/>
      <c r="F23" s="380"/>
      <c r="G23" s="380"/>
      <c r="H23" s="396"/>
      <c r="I23" s="396"/>
      <c r="J23" s="380"/>
      <c r="K23" s="380"/>
      <c r="L23" s="380"/>
      <c r="M23" s="380"/>
      <c r="N23" s="396"/>
      <c r="O23" s="396"/>
      <c r="P23" s="380"/>
      <c r="Q23" s="380"/>
      <c r="R23" s="380"/>
      <c r="S23" s="380"/>
      <c r="T23" s="343"/>
      <c r="U23" s="189"/>
      <c r="V23" s="343"/>
      <c r="W23" s="446"/>
      <c r="X23" s="446"/>
      <c r="Y23" s="444"/>
      <c r="Z23" s="444"/>
      <c r="AA23" s="446"/>
      <c r="AB23" s="446"/>
      <c r="AC23" s="445"/>
      <c r="AD23" s="444"/>
      <c r="AE23" s="444"/>
      <c r="AF23" s="445"/>
      <c r="AG23" s="446"/>
      <c r="AH23" s="446"/>
      <c r="AI23" s="444"/>
      <c r="AJ23" s="444"/>
      <c r="AK23" s="446"/>
      <c r="AL23" s="446"/>
      <c r="AM23" s="444"/>
      <c r="AN23" s="444"/>
      <c r="AO23" s="446"/>
      <c r="AP23" s="446"/>
      <c r="AQ23" s="444"/>
      <c r="AR23" s="444"/>
      <c r="AS23" s="446"/>
      <c r="AT23" s="446"/>
      <c r="AU23" s="444"/>
      <c r="AV23" s="444"/>
      <c r="AW23" s="445"/>
      <c r="AX23" s="446"/>
      <c r="AY23" s="446"/>
      <c r="AZ23" s="444"/>
      <c r="BA23" s="444"/>
      <c r="BB23" s="446"/>
      <c r="BC23" s="446"/>
      <c r="BD23" s="444"/>
      <c r="BE23" s="444"/>
      <c r="BF23" s="446"/>
      <c r="BG23" s="446"/>
      <c r="BH23" s="445"/>
      <c r="BI23" s="252"/>
      <c r="BJ23" s="252"/>
      <c r="BK23" s="443"/>
      <c r="BL23" s="443"/>
      <c r="BM23" s="252"/>
      <c r="BN23" s="252"/>
      <c r="BO23" s="443"/>
      <c r="BP23" s="443"/>
      <c r="BQ23" s="444"/>
      <c r="BR23" s="252"/>
      <c r="BS23" s="252"/>
      <c r="BT23" s="443"/>
      <c r="BU23" s="443"/>
      <c r="BV23" s="252"/>
      <c r="BW23" s="252"/>
      <c r="BX23" s="443"/>
      <c r="BY23" s="443"/>
      <c r="BZ23" s="252"/>
      <c r="CA23" s="252"/>
      <c r="CB23" s="443"/>
      <c r="CC23" s="443"/>
      <c r="CD23" s="252"/>
      <c r="CE23" s="252"/>
      <c r="CF23" s="443"/>
      <c r="CG23" s="443"/>
      <c r="CH23" s="252"/>
      <c r="CI23" s="252"/>
      <c r="CJ23" s="370"/>
      <c r="CK23" s="528"/>
      <c r="CL23" s="397"/>
      <c r="CM23" s="397"/>
      <c r="CN23" s="415"/>
      <c r="CO23" s="407"/>
      <c r="CP23" s="407"/>
      <c r="CQ23" s="406"/>
      <c r="CR23" s="406"/>
      <c r="CS23" s="407"/>
      <c r="CT23" s="407"/>
      <c r="CU23" s="406"/>
      <c r="CV23" s="406"/>
      <c r="CW23" s="415"/>
      <c r="CX23" s="407"/>
      <c r="CY23" s="407"/>
      <c r="CZ23" s="406"/>
      <c r="DA23" s="406"/>
      <c r="DB23" s="415"/>
      <c r="DC23" s="407"/>
      <c r="DD23" s="407"/>
      <c r="DE23" s="406"/>
      <c r="DF23" s="406"/>
      <c r="DG23" s="407"/>
      <c r="DH23" s="407"/>
      <c r="DI23" s="406"/>
      <c r="DJ23" s="406"/>
      <c r="DK23" s="407"/>
      <c r="DL23" s="407"/>
      <c r="DM23" s="406"/>
      <c r="DN23" s="406"/>
      <c r="DO23" s="407"/>
      <c r="DP23" s="407"/>
      <c r="DQ23" s="406"/>
      <c r="DR23" s="406"/>
      <c r="DS23" s="407"/>
      <c r="DT23" s="407"/>
      <c r="DU23" s="415"/>
      <c r="DV23" s="406"/>
      <c r="DW23" s="406"/>
      <c r="DX23" s="407"/>
      <c r="DY23" s="407"/>
      <c r="DZ23" s="406"/>
      <c r="EA23" s="406"/>
      <c r="EB23" s="407"/>
      <c r="EC23" s="407"/>
      <c r="ED23" s="406"/>
      <c r="EE23" s="406"/>
      <c r="EF23" s="407"/>
      <c r="EG23" s="407"/>
      <c r="EH23" s="415"/>
      <c r="EI23" s="406"/>
      <c r="EJ23" s="406"/>
      <c r="EK23" s="407"/>
      <c r="EL23" s="407"/>
      <c r="EM23" s="406"/>
      <c r="EN23" s="406"/>
      <c r="EO23" s="407"/>
      <c r="EP23" s="407"/>
      <c r="EQ23" s="406"/>
      <c r="ER23" s="406"/>
      <c r="ES23" s="413"/>
      <c r="ET23" s="247"/>
      <c r="EU23" s="247"/>
      <c r="EV23" s="408"/>
      <c r="EW23" s="408"/>
      <c r="EX23" s="247"/>
      <c r="EY23" s="247"/>
      <c r="EZ23" s="408"/>
      <c r="FA23" s="408"/>
      <c r="FB23" s="247"/>
      <c r="FC23" s="247"/>
      <c r="FD23" s="408"/>
      <c r="FE23" s="408"/>
      <c r="FF23" s="247"/>
      <c r="FG23" s="247"/>
      <c r="FH23" s="408"/>
      <c r="FI23" s="408"/>
      <c r="FJ23" s="247"/>
      <c r="FK23" s="247"/>
      <c r="FL23" s="408"/>
      <c r="FM23" s="408"/>
    </row>
    <row r="24" spans="1:169" s="228" customFormat="1" ht="12.75" customHeight="1" x14ac:dyDescent="0.2">
      <c r="A24" s="218"/>
      <c r="B24" s="189">
        <f t="shared" ref="B24:B89" si="11">U24</f>
        <v>46174</v>
      </c>
      <c r="C24" s="516">
        <f>[3]Fleisch!$A18</f>
        <v>45870</v>
      </c>
      <c r="D24" s="396" t="e">
        <f>[3]Fleisch!D19</f>
        <v>#N/A</v>
      </c>
      <c r="E24" s="396" t="e">
        <f>[3]Fleisch!E19</f>
        <v>#N/A</v>
      </c>
      <c r="F24" s="380" t="e">
        <f>[3]Fleisch!$J19</f>
        <v>#N/A</v>
      </c>
      <c r="G24" s="380"/>
      <c r="H24" s="396" t="e">
        <f>[3]Fleisch!$L19</f>
        <v>#N/A</v>
      </c>
      <c r="I24" s="396"/>
      <c r="J24" s="380"/>
      <c r="K24" s="380" t="e">
        <f>[3]Fleisch!F19</f>
        <v>#N/A</v>
      </c>
      <c r="L24" s="380" t="e">
        <f>[3]Fleisch!G19</f>
        <v>#N/A</v>
      </c>
      <c r="M24" s="380"/>
      <c r="N24" s="396" t="str">
        <f>[3]Fleisch!B19</f>
        <v>-</v>
      </c>
      <c r="O24" s="396" t="e">
        <f>[3]Fleisch!C19</f>
        <v>#N/A</v>
      </c>
      <c r="P24" s="380"/>
      <c r="Q24" s="380" t="e">
        <f>[3]Fleisch!H19</f>
        <v>#N/A</v>
      </c>
      <c r="R24" s="380" t="e">
        <f>[3]Fleisch!I19</f>
        <v>#N/A</v>
      </c>
      <c r="S24" s="380"/>
      <c r="T24" s="380"/>
      <c r="U24" s="189">
        <f>[3]Fleisch!$A8</f>
        <v>46174</v>
      </c>
      <c r="V24" s="343">
        <f>'Gemüse Daten'!CX23</f>
        <v>5</v>
      </c>
      <c r="W24" s="443">
        <f>[3]Fleisch!CA8</f>
        <v>20.606813000290789</v>
      </c>
      <c r="X24" s="443">
        <f>[3]Fleisch!CB8</f>
        <v>41.715819082619049</v>
      </c>
      <c r="Y24" s="444">
        <f>[3]Fleisch!CD8</f>
        <v>40.055168247825002</v>
      </c>
      <c r="Z24" s="444">
        <f>[3]Fleisch!CE8</f>
        <v>100.30335832920848</v>
      </c>
      <c r="AA24" s="443">
        <f>[3]Fleisch!CG8</f>
        <v>87.629482422046749</v>
      </c>
      <c r="AB24" s="443">
        <f>[3]Fleisch!CH8</f>
        <v>56.742633098117118</v>
      </c>
      <c r="AC24" s="445"/>
      <c r="AD24" s="444">
        <f>[3]Fleisch!CJ8</f>
        <v>55.680610763223051</v>
      </c>
      <c r="AE24" s="444">
        <f>[3]Fleisch!CK8</f>
        <v>48.630756513909574</v>
      </c>
      <c r="AF24" s="445"/>
      <c r="AG24" s="443">
        <f>[3]Fleisch!CM8</f>
        <v>39.433840050223949</v>
      </c>
      <c r="AH24" s="443">
        <f>[3]Fleisch!CN8</f>
        <v>49.218299613077022</v>
      </c>
      <c r="AI24" s="444">
        <f>[3]Fleisch!CP8</f>
        <v>63.070025806482064</v>
      </c>
      <c r="AJ24" s="444">
        <f>[3]Fleisch!CQ8</f>
        <v>50.81556428382391</v>
      </c>
      <c r="AK24" s="443">
        <f>[3]Fleisch!CS8</f>
        <v>76.98205052139113</v>
      </c>
      <c r="AL24" s="443">
        <f>[3]Fleisch!CT8</f>
        <v>58.918386692403914</v>
      </c>
      <c r="AM24" s="444">
        <f>[3]Fleisch!CV8</f>
        <v>38.813295578716271</v>
      </c>
      <c r="AN24" s="444">
        <f>[3]Fleisch!CW8</f>
        <v>28.665592109691985</v>
      </c>
      <c r="AO24" s="443">
        <f>[3]Fleisch!CY8</f>
        <v>22.731486904809202</v>
      </c>
      <c r="AP24" s="443">
        <f>[3]Fleisch!CZ8</f>
        <v>17.931397638958153</v>
      </c>
      <c r="AQ24" s="444">
        <f>[3]Fleisch!DB8</f>
        <v>26.205552287025355</v>
      </c>
      <c r="AR24" s="444">
        <f>[3]Fleisch!DC8</f>
        <v>24.102687237588498</v>
      </c>
      <c r="AS24" s="443">
        <f>[3]Fleisch!DE8</f>
        <v>33.969151616433813</v>
      </c>
      <c r="AT24" s="443">
        <f>[3]Fleisch!DF8</f>
        <v>21.08350950434107</v>
      </c>
      <c r="AU24" s="444">
        <f>[3]Fleisch!DH8</f>
        <v>54.561367309004773</v>
      </c>
      <c r="AV24" s="444">
        <f>[3]Fleisch!DI8</f>
        <v>44.586624592529496</v>
      </c>
      <c r="AW24" s="445"/>
      <c r="AX24" s="443">
        <f>[3]Fleisch!DK8</f>
        <v>21.786888669007823</v>
      </c>
      <c r="AY24" s="443">
        <f>[3]Fleisch!DL8</f>
        <v>19.126216539770795</v>
      </c>
      <c r="AZ24" s="444">
        <f>[3]Fleisch!DN8</f>
        <v>29.669049995256653</v>
      </c>
      <c r="BA24" s="444">
        <f>[3]Fleisch!DO8</f>
        <v>26.543409035979106</v>
      </c>
      <c r="BB24" s="443" t="str">
        <f>[3]Fleisch!DQ8</f>
        <v>(-)</v>
      </c>
      <c r="BC24" s="443">
        <f>[3]Fleisch!DR8</f>
        <v>14.20731205091408</v>
      </c>
      <c r="BD24" s="444">
        <f>[3]Fleisch!DT8</f>
        <v>23.496243620691356</v>
      </c>
      <c r="BE24" s="444">
        <f>[3]Fleisch!DU8</f>
        <v>14.949899974869165</v>
      </c>
      <c r="BF24" s="443">
        <f>[3]Fleisch!DW8</f>
        <v>28.250741010525292</v>
      </c>
      <c r="BG24" s="443">
        <f>[3]Fleisch!DX8</f>
        <v>19.588035142250686</v>
      </c>
      <c r="BH24" s="445"/>
      <c r="BI24" s="444">
        <f>[3]Fleisch!EJ8</f>
        <v>48.885531489411505</v>
      </c>
      <c r="BJ24" s="444">
        <f>[3]Fleisch!EK8</f>
        <v>21.425066316925037</v>
      </c>
      <c r="BK24" s="443">
        <f>[3]Fleisch!EM8</f>
        <v>36.618766705364614</v>
      </c>
      <c r="BL24" s="443">
        <f>[3]Fleisch!EN8</f>
        <v>22.165583457319244</v>
      </c>
      <c r="BM24" s="444">
        <f>[3]Fleisch!EP8</f>
        <v>10.731271353272373</v>
      </c>
      <c r="BN24" s="444">
        <f>[3]Fleisch!EQ8</f>
        <v>11.330572427470003</v>
      </c>
      <c r="BO24" s="443">
        <f>[3]Fleisch!ES8</f>
        <v>14.545313039804189</v>
      </c>
      <c r="BP24" s="443">
        <f>[3]Fleisch!ET8</f>
        <v>8.9085796487356106</v>
      </c>
      <c r="BQ24" s="444"/>
      <c r="BR24" s="444">
        <f>[3]Fleisch!FN8</f>
        <v>30.436681421242227</v>
      </c>
      <c r="BS24" s="444">
        <f>[3]Fleisch!FO8</f>
        <v>18.520247005333655</v>
      </c>
      <c r="BT24" s="443">
        <f>[3]Fleisch!FQ8</f>
        <v>18.030286044161187</v>
      </c>
      <c r="BU24" s="443">
        <f>[3]Fleisch!FR8</f>
        <v>10.38918396428682</v>
      </c>
      <c r="BV24" s="444">
        <f>[3]Fleisch!FT8</f>
        <v>71.898213852754068</v>
      </c>
      <c r="BW24" s="444">
        <f>[3]Fleisch!FU8</f>
        <v>45.850624620440797</v>
      </c>
      <c r="BX24" s="443">
        <f>[3]Fleisch!FW8</f>
        <v>47.396529859819488</v>
      </c>
      <c r="BY24" s="443">
        <f>[3]Fleisch!FX8</f>
        <v>34.064668421100208</v>
      </c>
      <c r="BZ24" s="444">
        <f>[3]Fleisch!FZ8</f>
        <v>21.563312572952231</v>
      </c>
      <c r="CA24" s="444">
        <f>[3]Fleisch!GA8</f>
        <v>19.242501302412631</v>
      </c>
      <c r="CB24" s="443">
        <f>[3]Fleisch!GC8</f>
        <v>49.137850660531001</v>
      </c>
      <c r="CC24" s="443">
        <f>[3]Fleisch!GD8</f>
        <v>22.97827155268946</v>
      </c>
      <c r="CD24" s="444">
        <f>[3]Fleisch!GF8</f>
        <v>38.779451885498688</v>
      </c>
      <c r="CE24" s="444">
        <f>[3]Fleisch!GG8</f>
        <v>22.995382941512954</v>
      </c>
      <c r="CF24" s="443">
        <f>[3]Fleisch!GI8</f>
        <v>83.985281452197</v>
      </c>
      <c r="CG24" s="443">
        <f>[3]Fleisch!GJ8</f>
        <v>66.583369565196975</v>
      </c>
      <c r="CH24" s="444">
        <f>[3]Fleisch!GL8</f>
        <v>21.699767397990016</v>
      </c>
      <c r="CI24" s="444">
        <f>[3]Fleisch!GM8</f>
        <v>10.390683450597216</v>
      </c>
      <c r="CJ24" s="370" t="str">
        <f t="shared" ref="CJ24" si="12">LEFT(CK24,1)</f>
        <v>5</v>
      </c>
      <c r="CK24" s="528">
        <f>V24</f>
        <v>5</v>
      </c>
      <c r="CL24" s="397">
        <f>[3]Fleisch!GP8</f>
        <v>740.68414902699999</v>
      </c>
      <c r="CM24" s="397">
        <f>[3]Fleisch!GQ8</f>
        <v>13577.112735274</v>
      </c>
      <c r="CN24" s="415"/>
      <c r="CO24" s="407">
        <f>[3]Fleisch!$AH8</f>
        <v>16.951695494999999</v>
      </c>
      <c r="CP24" s="407">
        <f>[3]Fleisch!$AM8</f>
        <v>212.37118111400002</v>
      </c>
      <c r="CQ24" s="406">
        <f>[3]Fleisch!AS8</f>
        <v>2.5305731489999999</v>
      </c>
      <c r="CR24" s="406">
        <f>[3]Fleisch!AT8</f>
        <v>24.910540427000001</v>
      </c>
      <c r="CS24" s="407">
        <f>[3]Fleisch!AU8</f>
        <v>2.8949267249999999</v>
      </c>
      <c r="CT24" s="407">
        <f>[3]Fleisch!AV8</f>
        <v>2.5940279999999998</v>
      </c>
      <c r="CU24" s="406">
        <f>[3]Fleisch!AW8</f>
        <v>0.45488799999999996</v>
      </c>
      <c r="CV24" s="406">
        <f>[3]Fleisch!AX8</f>
        <v>13.351196346</v>
      </c>
      <c r="CW24" s="415"/>
      <c r="CX24" s="407">
        <f>[3]Fleisch!AL8</f>
        <v>28.840541612000003</v>
      </c>
      <c r="CY24" s="407">
        <f>[3]Fleisch!AQ8</f>
        <v>264.512389353</v>
      </c>
      <c r="CZ24" s="406">
        <f>[3]Fleisch!AY8</f>
        <v>6.2821947609999995</v>
      </c>
      <c r="DA24" s="406">
        <f>[3]Fleisch!AZ8</f>
        <v>55.694947504000005</v>
      </c>
      <c r="DB24" s="415"/>
      <c r="DC24" s="407">
        <f>[3]Fleisch!$AI8</f>
        <v>330.795316931</v>
      </c>
      <c r="DD24" s="407">
        <f>[3]Fleisch!$AN8</f>
        <v>2660.5671312640002</v>
      </c>
      <c r="DE24" s="406">
        <f>[3]Fleisch!BA8</f>
        <v>12.586362230000001</v>
      </c>
      <c r="DF24" s="406">
        <f>[3]Fleisch!BB8</f>
        <v>85.356002754000002</v>
      </c>
      <c r="DG24" s="407">
        <f>[3]Fleisch!BC8</f>
        <v>19.366986503</v>
      </c>
      <c r="DH24" s="407">
        <f>[3]Fleisch!BD8</f>
        <v>153.69404606500001</v>
      </c>
      <c r="DI24" s="406">
        <f>[3]Fleisch!BE8</f>
        <v>5.1394055510000003</v>
      </c>
      <c r="DJ24" s="406">
        <f>[3]Fleisch!BF8</f>
        <v>105.86724841200001</v>
      </c>
      <c r="DK24" s="407">
        <f>[3]Fleisch!BG8</f>
        <v>12.668218720999999</v>
      </c>
      <c r="DL24" s="407">
        <f>[3]Fleisch!BH8</f>
        <v>62.943422198</v>
      </c>
      <c r="DM24" s="406">
        <f>[3]Fleisch!BI8</f>
        <v>197.94287203100001</v>
      </c>
      <c r="DN24" s="406">
        <f>[3]Fleisch!BJ8</f>
        <v>1354.7172407420001</v>
      </c>
      <c r="DO24" s="407">
        <f>[3]Fleisch!BK8</f>
        <v>6.9092047700000006</v>
      </c>
      <c r="DP24" s="407">
        <f>[3]Fleisch!BL8</f>
        <v>63.158912493000003</v>
      </c>
      <c r="DQ24" s="406">
        <f>[3]Fleisch!BM8</f>
        <v>1.494772</v>
      </c>
      <c r="DR24" s="406">
        <f>[3]Fleisch!BN8</f>
        <v>64.789983399999997</v>
      </c>
      <c r="DS24" s="407">
        <f>[3]Fleisch!BO8</f>
        <v>19.007880815</v>
      </c>
      <c r="DT24" s="407">
        <f>[3]Fleisch!BP8</f>
        <v>232.81945804400002</v>
      </c>
      <c r="DU24" s="415"/>
      <c r="DV24" s="406">
        <f>[3]Fleisch!$AJ8</f>
        <v>109.172929328</v>
      </c>
      <c r="DW24" s="406">
        <f>[3]Fleisch!$AO8</f>
        <v>2747.4138060330001</v>
      </c>
      <c r="DX24" s="407">
        <f>[3]Fleisch!BQ8</f>
        <v>8.2909598930000001</v>
      </c>
      <c r="DY24" s="407">
        <f>[3]Fleisch!BR8</f>
        <v>220.081390414</v>
      </c>
      <c r="DZ24" s="406">
        <f>[3]Fleisch!BS8</f>
        <v>12.180938928</v>
      </c>
      <c r="EA24" s="406">
        <f>[3]Fleisch!BT8</f>
        <v>154.010065801</v>
      </c>
      <c r="EB24" s="407" t="str">
        <f>[3]Fleisch!BU8</f>
        <v>(-)</v>
      </c>
      <c r="EC24" s="407">
        <f>[3]Fleisch!BV8</f>
        <v>71.092249809000009</v>
      </c>
      <c r="ED24" s="406">
        <f>[3]Fleisch!BW8</f>
        <v>15.273819491000001</v>
      </c>
      <c r="EE24" s="406">
        <f>[3]Fleisch!BX8</f>
        <v>402.14673416599999</v>
      </c>
      <c r="EF24" s="407">
        <f>[3]Fleisch!BY8</f>
        <v>21.035175909000003</v>
      </c>
      <c r="EG24" s="407">
        <f>[3]Fleisch!BZ8</f>
        <v>640.22910469099997</v>
      </c>
      <c r="EH24" s="415"/>
      <c r="EI24" s="406">
        <f>[3]Fleisch!$AK8</f>
        <v>208.81739780999999</v>
      </c>
      <c r="EJ24" s="406">
        <f>[3]Fleisch!$AP8</f>
        <v>6555.5014570080002</v>
      </c>
      <c r="EK24" s="407">
        <f>[3]Fleisch!DZ8</f>
        <v>42.829822960000001</v>
      </c>
      <c r="EL24" s="407">
        <f>[3]Fleisch!EA8</f>
        <v>1911.1841221619998</v>
      </c>
      <c r="EM24" s="406">
        <f>[3]Fleisch!EB8</f>
        <v>2.22234</v>
      </c>
      <c r="EN24" s="406">
        <f>[3]Fleisch!EC8</f>
        <v>79.068077686999999</v>
      </c>
      <c r="EO24" s="407">
        <f>[3]Fleisch!ED8</f>
        <v>100.01348213999999</v>
      </c>
      <c r="EP24" s="407">
        <f>[3]Fleisch!EE8</f>
        <v>1174.8039574300001</v>
      </c>
      <c r="EQ24" s="406">
        <f>[3]Fleisch!EF8</f>
        <v>49.995686844000005</v>
      </c>
      <c r="ER24" s="406">
        <f>[3]Fleisch!EG8</f>
        <v>1373.1621539820001</v>
      </c>
      <c r="ES24" s="409"/>
      <c r="ET24" s="407">
        <f>[3]Fleisch!GR8</f>
        <v>282.02959451499999</v>
      </c>
      <c r="EU24" s="407">
        <f>[3]Fleisch!GS8</f>
        <v>9068.0910309650008</v>
      </c>
      <c r="EV24" s="406">
        <f>[3]Fleisch!EV8</f>
        <v>9.4990221479999999</v>
      </c>
      <c r="EW24" s="406">
        <f>[3]Fleisch!EW8</f>
        <v>574.69750623600009</v>
      </c>
      <c r="EX24" s="407">
        <f>[3]Fleisch!EX8</f>
        <v>39.939272707999997</v>
      </c>
      <c r="EY24" s="407">
        <f>[3]Fleisch!EY8</f>
        <v>1198.5000388640001</v>
      </c>
      <c r="EZ24" s="406">
        <f>[3]Fleisch!EZ8</f>
        <v>9.8062458400000008</v>
      </c>
      <c r="FA24" s="406">
        <f>[3]Fleisch!FA8</f>
        <v>358.21530066000003</v>
      </c>
      <c r="FB24" s="407">
        <f>[3]Fleisch!FB8</f>
        <v>18.753541187</v>
      </c>
      <c r="FC24" s="407">
        <f>[3]Fleisch!FC8</f>
        <v>665.19786689</v>
      </c>
      <c r="FD24" s="406">
        <f>[3]Fleisch!FD8</f>
        <v>3.069925821</v>
      </c>
      <c r="FE24" s="406">
        <f>[3]Fleisch!FE8</f>
        <v>109.152258304</v>
      </c>
      <c r="FF24" s="407">
        <f>[3]Fleisch!FF8</f>
        <v>29.817475166000005</v>
      </c>
      <c r="FG24" s="407">
        <f>[3]Fleisch!FG8</f>
        <v>1003.0265324310001</v>
      </c>
      <c r="FH24" s="406">
        <f>[3]Fleisch!FH8</f>
        <v>32.808582800000003</v>
      </c>
      <c r="FI24" s="406">
        <f>[3]Fleisch!FI8</f>
        <v>515.42695130999994</v>
      </c>
      <c r="FJ24" s="407">
        <f>[3]Fleisch!FJ8</f>
        <v>29.199646306999998</v>
      </c>
      <c r="FK24" s="407">
        <f>[3]Fleisch!FK8</f>
        <v>276.207194749</v>
      </c>
      <c r="FL24" s="406">
        <f>[3]Fleisch!FL8</f>
        <v>16.154906401000002</v>
      </c>
      <c r="FM24" s="406">
        <f>[3]Fleisch!FM8</f>
        <v>618.04738562099999</v>
      </c>
    </row>
    <row r="25" spans="1:169" s="228" customFormat="1" ht="12.75" customHeight="1" x14ac:dyDescent="0.2">
      <c r="A25" s="218"/>
      <c r="B25" s="189">
        <f>U25</f>
        <v>46143</v>
      </c>
      <c r="C25" s="516">
        <f>[3]Fleisch!$A19</f>
        <v>45839</v>
      </c>
      <c r="D25" s="396" t="str">
        <f>[3]Fleisch!D20</f>
        <v>-</v>
      </c>
      <c r="E25" s="396" t="str">
        <f>[3]Fleisch!E20</f>
        <v>-</v>
      </c>
      <c r="F25" s="380" t="str">
        <f>[3]Fleisch!$J20</f>
        <v>-</v>
      </c>
      <c r="G25" s="380"/>
      <c r="H25" s="396" t="str">
        <f>[3]Fleisch!$L20</f>
        <v>-</v>
      </c>
      <c r="I25" s="396"/>
      <c r="J25" s="380"/>
      <c r="K25" s="380" t="str">
        <f>[3]Fleisch!F20</f>
        <v>-</v>
      </c>
      <c r="L25" s="380" t="str">
        <f>[3]Fleisch!G20</f>
        <v>-</v>
      </c>
      <c r="M25" s="380"/>
      <c r="N25" s="396" t="str">
        <f>[3]Fleisch!B20</f>
        <v>-</v>
      </c>
      <c r="O25" s="396" t="str">
        <f>[3]Fleisch!C20</f>
        <v>-</v>
      </c>
      <c r="P25" s="380"/>
      <c r="Q25" s="380" t="str">
        <f>[3]Fleisch!H20</f>
        <v>-</v>
      </c>
      <c r="R25" s="380" t="str">
        <f>[3]Fleisch!I20</f>
        <v>-</v>
      </c>
      <c r="S25" s="380"/>
      <c r="T25" s="380"/>
      <c r="U25" s="189">
        <f>[3]Fleisch!$A9</f>
        <v>46143</v>
      </c>
      <c r="V25" s="343">
        <f>'Gemüse Daten'!CX24</f>
        <v>4</v>
      </c>
      <c r="W25" s="443">
        <f>[3]Fleisch!CA9</f>
        <v>23.082631026617253</v>
      </c>
      <c r="X25" s="443">
        <f>[3]Fleisch!CB9</f>
        <v>48.653275738645348</v>
      </c>
      <c r="Y25" s="444">
        <f>[3]Fleisch!CD9</f>
        <v>27.805022487851719</v>
      </c>
      <c r="Z25" s="444">
        <f>[3]Fleisch!CE9</f>
        <v>74.089575782153844</v>
      </c>
      <c r="AA25" s="443">
        <f>[3]Fleisch!CG9</f>
        <v>52.467993154926816</v>
      </c>
      <c r="AB25" s="443">
        <f>[3]Fleisch!CH9</f>
        <v>51.822706140240136</v>
      </c>
      <c r="AC25" s="445"/>
      <c r="AD25" s="444">
        <f>[3]Fleisch!CJ9</f>
        <v>73.505178057515991</v>
      </c>
      <c r="AE25" s="444">
        <f>[3]Fleisch!CK9</f>
        <v>43.757253174801058</v>
      </c>
      <c r="AF25" s="445"/>
      <c r="AG25" s="443">
        <f>[3]Fleisch!CM9</f>
        <v>47.903700394067769</v>
      </c>
      <c r="AH25" s="443">
        <f>[3]Fleisch!CN9</f>
        <v>43.011189322561656</v>
      </c>
      <c r="AI25" s="444">
        <f>[3]Fleisch!CP9</f>
        <v>53.605341077184136</v>
      </c>
      <c r="AJ25" s="444">
        <f>[3]Fleisch!CQ9</f>
        <v>44.338945108805518</v>
      </c>
      <c r="AK25" s="443">
        <f>[3]Fleisch!CS9</f>
        <v>54.302740964964379</v>
      </c>
      <c r="AL25" s="443">
        <f>[3]Fleisch!CT9</f>
        <v>56.938854920876551</v>
      </c>
      <c r="AM25" s="444">
        <f>[3]Fleisch!CV9</f>
        <v>41.515967839421286</v>
      </c>
      <c r="AN25" s="444">
        <f>[3]Fleisch!CW9</f>
        <v>28.55166154850081</v>
      </c>
      <c r="AO25" s="443">
        <f>[3]Fleisch!CY9</f>
        <v>22.901886148705252</v>
      </c>
      <c r="AP25" s="443">
        <f>[3]Fleisch!CZ9</f>
        <v>18.422358143235268</v>
      </c>
      <c r="AQ25" s="444">
        <f>[3]Fleisch!DB9</f>
        <v>32.640212119679774</v>
      </c>
      <c r="AR25" s="444">
        <f>[3]Fleisch!DC9</f>
        <v>24.735742842465992</v>
      </c>
      <c r="AS25" s="443">
        <f>[3]Fleisch!DE9</f>
        <v>34.594774759535909</v>
      </c>
      <c r="AT25" s="443">
        <f>[3]Fleisch!DF9</f>
        <v>21.785777696767202</v>
      </c>
      <c r="AU25" s="444">
        <f>[3]Fleisch!DH9</f>
        <v>65.876237235644084</v>
      </c>
      <c r="AV25" s="444">
        <f>[3]Fleisch!DI9</f>
        <v>46.749947144282885</v>
      </c>
      <c r="AW25" s="445"/>
      <c r="AX25" s="443">
        <f>[3]Fleisch!DK9</f>
        <v>18.166297089318203</v>
      </c>
      <c r="AY25" s="443">
        <f>[3]Fleisch!DL9</f>
        <v>17.197430656956325</v>
      </c>
      <c r="AZ25" s="444">
        <f>[3]Fleisch!DN9</f>
        <v>45.312429725734631</v>
      </c>
      <c r="BA25" s="444">
        <f>[3]Fleisch!DO9</f>
        <v>31.013298290237998</v>
      </c>
      <c r="BB25" s="443" t="str">
        <f>[3]Fleisch!DQ9</f>
        <v>(-)</v>
      </c>
      <c r="BC25" s="443">
        <f>[3]Fleisch!DR9</f>
        <v>13.345019868511418</v>
      </c>
      <c r="BD25" s="444">
        <f>[3]Fleisch!DT9</f>
        <v>19.092172928839862</v>
      </c>
      <c r="BE25" s="444">
        <f>[3]Fleisch!DU9</f>
        <v>14.783727173902362</v>
      </c>
      <c r="BF25" s="443">
        <f>[3]Fleisch!DW9</f>
        <v>29.515106847945646</v>
      </c>
      <c r="BG25" s="443">
        <f>[3]Fleisch!DX9</f>
        <v>20.413145566587296</v>
      </c>
      <c r="BH25" s="445"/>
      <c r="BI25" s="444">
        <f>[3]Fleisch!EJ9</f>
        <v>49.500907657758425</v>
      </c>
      <c r="BJ25" s="444">
        <f>[3]Fleisch!EK9</f>
        <v>21.635089097038851</v>
      </c>
      <c r="BK25" s="443">
        <f>[3]Fleisch!EM9</f>
        <v>35.14681887821417</v>
      </c>
      <c r="BL25" s="443">
        <f>[3]Fleisch!EN9</f>
        <v>20.570757467567532</v>
      </c>
      <c r="BM25" s="444">
        <f>[3]Fleisch!EP9</f>
        <v>12.93334242342732</v>
      </c>
      <c r="BN25" s="444">
        <f>[3]Fleisch!EQ9</f>
        <v>11.321146423739854</v>
      </c>
      <c r="BO25" s="443">
        <f>[3]Fleisch!ES9</f>
        <v>13.888188257158143</v>
      </c>
      <c r="BP25" s="443">
        <f>[3]Fleisch!ET9</f>
        <v>9.1639719745403276</v>
      </c>
      <c r="BQ25" s="444"/>
      <c r="BR25" s="444">
        <f>[3]Fleisch!FN9</f>
        <v>29.488495857631683</v>
      </c>
      <c r="BS25" s="444">
        <f>[3]Fleisch!FO9</f>
        <v>17.979017508242347</v>
      </c>
      <c r="BT25" s="443">
        <f>[3]Fleisch!FQ9</f>
        <v>18.644034987982188</v>
      </c>
      <c r="BU25" s="443">
        <f>[3]Fleisch!FR9</f>
        <v>9.8678138534749316</v>
      </c>
      <c r="BV25" s="444">
        <f>[3]Fleisch!FT9</f>
        <v>74.800910985687096</v>
      </c>
      <c r="BW25" s="444">
        <f>[3]Fleisch!FU9</f>
        <v>45.004052793126846</v>
      </c>
      <c r="BX25" s="443">
        <f>[3]Fleisch!FW9</f>
        <v>47.34396539128192</v>
      </c>
      <c r="BY25" s="443">
        <f>[3]Fleisch!FX9</f>
        <v>33.279913896593669</v>
      </c>
      <c r="BZ25" s="444">
        <f>[3]Fleisch!FZ9</f>
        <v>18.576431801621489</v>
      </c>
      <c r="CA25" s="444">
        <f>[3]Fleisch!GA9</f>
        <v>19.565673129944852</v>
      </c>
      <c r="CB25" s="443">
        <f>[3]Fleisch!GC9</f>
        <v>45.818481138679516</v>
      </c>
      <c r="CC25" s="443">
        <f>[3]Fleisch!GD9</f>
        <v>23.976666566959899</v>
      </c>
      <c r="CD25" s="444">
        <f>[3]Fleisch!GF9</f>
        <v>35.106341749120531</v>
      </c>
      <c r="CE25" s="444">
        <f>[3]Fleisch!GG9</f>
        <v>23.056121050400545</v>
      </c>
      <c r="CF25" s="443">
        <f>[3]Fleisch!GI9</f>
        <v>78.610579678731369</v>
      </c>
      <c r="CG25" s="443">
        <f>[3]Fleisch!GJ9</f>
        <v>65.048870097428107</v>
      </c>
      <c r="CH25" s="444">
        <f>[3]Fleisch!GL9</f>
        <v>21.829740940096134</v>
      </c>
      <c r="CI25" s="444">
        <f>[3]Fleisch!GM9</f>
        <v>10.204591515736114</v>
      </c>
      <c r="CJ25" s="370" t="str">
        <f t="shared" ref="CJ25:CJ66" si="13">LEFT(CK25,1)</f>
        <v>4</v>
      </c>
      <c r="CK25" s="528">
        <f>V25</f>
        <v>4</v>
      </c>
      <c r="CL25" s="397">
        <f>[3]Fleisch!GP9</f>
        <v>652.99498640599995</v>
      </c>
      <c r="CM25" s="397">
        <f>[3]Fleisch!GQ9</f>
        <v>11571.539346498999</v>
      </c>
      <c r="CN25" s="415"/>
      <c r="CO25" s="407">
        <f>[3]Fleisch!$AH9</f>
        <v>26.882624917000001</v>
      </c>
      <c r="CP25" s="407">
        <f>[3]Fleisch!$AM9</f>
        <v>163.55842907400003</v>
      </c>
      <c r="CQ25" s="406">
        <f>[3]Fleisch!AS9</f>
        <v>6.2307017239999993</v>
      </c>
      <c r="CR25" s="406">
        <f>[3]Fleisch!AT9</f>
        <v>18.331045162999999</v>
      </c>
      <c r="CS25" s="407">
        <f>[3]Fleisch!AU9</f>
        <v>5.1266028630000005</v>
      </c>
      <c r="CT25" s="407">
        <f>[3]Fleisch!AV9</f>
        <v>8.2026123169999998</v>
      </c>
      <c r="CU25" s="406">
        <f>[3]Fleisch!AW9</f>
        <v>0.74132501800000006</v>
      </c>
      <c r="CV25" s="406">
        <f>[3]Fleisch!AX9</f>
        <v>3.3367717630000002</v>
      </c>
      <c r="CW25" s="415"/>
      <c r="CX25" s="407">
        <f>[3]Fleisch!AL9</f>
        <v>12.363186989000001</v>
      </c>
      <c r="CY25" s="407">
        <f>[3]Fleisch!AQ9</f>
        <v>240.50015487900001</v>
      </c>
      <c r="CZ25" s="406">
        <f>[3]Fleisch!AY9</f>
        <v>1.6454417459999999</v>
      </c>
      <c r="DA25" s="406">
        <f>[3]Fleisch!AZ9</f>
        <v>54.880892391000003</v>
      </c>
      <c r="DB25" s="415"/>
      <c r="DC25" s="407">
        <f>[3]Fleisch!$AI9</f>
        <v>314.51188059100002</v>
      </c>
      <c r="DD25" s="407">
        <f>[3]Fleisch!$AN9</f>
        <v>2319.6277829180003</v>
      </c>
      <c r="DE25" s="406">
        <f>[3]Fleisch!BA9</f>
        <v>6.701048117</v>
      </c>
      <c r="DF25" s="406">
        <f>[3]Fleisch!BB9</f>
        <v>97.864212151000004</v>
      </c>
      <c r="DG25" s="407">
        <f>[3]Fleisch!BC9</f>
        <v>26.426353473999999</v>
      </c>
      <c r="DH25" s="407">
        <f>[3]Fleisch!BD9</f>
        <v>183.88246288800002</v>
      </c>
      <c r="DI25" s="406">
        <f>[3]Fleisch!BE9</f>
        <v>7.6653273840000002</v>
      </c>
      <c r="DJ25" s="406">
        <f>[3]Fleisch!BF9</f>
        <v>79.598764394</v>
      </c>
      <c r="DK25" s="407">
        <f>[3]Fleisch!BG9</f>
        <v>9.9806506250000009</v>
      </c>
      <c r="DL25" s="407">
        <f>[3]Fleisch!BH9</f>
        <v>68.928658834999993</v>
      </c>
      <c r="DM25" s="406">
        <f>[3]Fleisch!BI9</f>
        <v>179.25083311799997</v>
      </c>
      <c r="DN25" s="406">
        <f>[3]Fleisch!BJ9</f>
        <v>1152.4995706330001</v>
      </c>
      <c r="DO25" s="407">
        <f>[3]Fleisch!BK9</f>
        <v>7.3120704390000002</v>
      </c>
      <c r="DP25" s="407">
        <f>[3]Fleisch!BL9</f>
        <v>81.140689175999995</v>
      </c>
      <c r="DQ25" s="406">
        <f>[3]Fleisch!BM9</f>
        <v>1.3006099999999998</v>
      </c>
      <c r="DR25" s="406">
        <f>[3]Fleisch!BN9</f>
        <v>57.7406097</v>
      </c>
      <c r="DS25" s="407">
        <f>[3]Fleisch!BO9</f>
        <v>12.652695204</v>
      </c>
      <c r="DT25" s="407">
        <f>[3]Fleisch!BP9</f>
        <v>171.84212977199999</v>
      </c>
      <c r="DU25" s="415"/>
      <c r="DV25" s="406">
        <f>[3]Fleisch!$AJ9</f>
        <v>84.605795534000009</v>
      </c>
      <c r="DW25" s="406">
        <f>[3]Fleisch!$AO9</f>
        <v>2411.9703292539998</v>
      </c>
      <c r="DX25" s="407">
        <f>[3]Fleisch!BQ9</f>
        <v>5.8100300489999999</v>
      </c>
      <c r="DY25" s="407">
        <f>[3]Fleisch!BR9</f>
        <v>298.94974394000002</v>
      </c>
      <c r="DZ25" s="406">
        <f>[3]Fleisch!BS9</f>
        <v>4.7956806909999994</v>
      </c>
      <c r="EA25" s="406">
        <f>[3]Fleisch!BT9</f>
        <v>101.977192536</v>
      </c>
      <c r="EB25" s="407" t="str">
        <f>[3]Fleisch!BU9</f>
        <v>(-)</v>
      </c>
      <c r="EC25" s="407">
        <f>[3]Fleisch!BV9</f>
        <v>88.488034555000013</v>
      </c>
      <c r="ED25" s="406">
        <f>[3]Fleisch!BW9</f>
        <v>15.818767986999999</v>
      </c>
      <c r="EE25" s="406">
        <f>[3]Fleisch!BX9</f>
        <v>340.744083488</v>
      </c>
      <c r="EF25" s="407">
        <f>[3]Fleisch!BY9</f>
        <v>9.7428898489999991</v>
      </c>
      <c r="EG25" s="407">
        <f>[3]Fleisch!BZ9</f>
        <v>508.146041271</v>
      </c>
      <c r="EH25" s="415"/>
      <c r="EI25" s="406">
        <f>[3]Fleisch!$AK9</f>
        <v>177.95736889200001</v>
      </c>
      <c r="EJ25" s="406">
        <f>[3]Fleisch!$AP9</f>
        <v>5388.6360327290004</v>
      </c>
      <c r="EK25" s="407">
        <f>[3]Fleisch!DZ9</f>
        <v>33.130077632000003</v>
      </c>
      <c r="EL25" s="407">
        <f>[3]Fleisch!EA9</f>
        <v>1601.0632006060002</v>
      </c>
      <c r="EM25" s="406">
        <f>[3]Fleisch!EB9</f>
        <v>1.8080100000000001</v>
      </c>
      <c r="EN25" s="406">
        <f>[3]Fleisch!EC9</f>
        <v>89.513502500000001</v>
      </c>
      <c r="EO25" s="407">
        <f>[3]Fleisch!ED9</f>
        <v>73.31251666</v>
      </c>
      <c r="EP25" s="407">
        <f>[3]Fleisch!EE9</f>
        <v>960.14822294200007</v>
      </c>
      <c r="EQ25" s="406">
        <f>[3]Fleisch!EF9</f>
        <v>57.538945699999999</v>
      </c>
      <c r="ER25" s="406">
        <f>[3]Fleisch!EG9</f>
        <v>997.1317930539999</v>
      </c>
      <c r="ES25" s="409"/>
      <c r="ET25" s="407">
        <f>[3]Fleisch!GR9</f>
        <v>222.279619701</v>
      </c>
      <c r="EU25" s="407">
        <f>[3]Fleisch!GS9</f>
        <v>7426.5899401730003</v>
      </c>
      <c r="EV25" s="406">
        <f>[3]Fleisch!EV9</f>
        <v>6.0973513500000012</v>
      </c>
      <c r="EW25" s="406">
        <f>[3]Fleisch!EW9</f>
        <v>486.24668632499998</v>
      </c>
      <c r="EX25" s="407">
        <f>[3]Fleisch!EX9</f>
        <v>22.115866524000001</v>
      </c>
      <c r="EY25" s="407">
        <f>[3]Fleisch!EY9</f>
        <v>900.854367938</v>
      </c>
      <c r="EZ25" s="406">
        <f>[3]Fleisch!EZ9</f>
        <v>5.7893287180000002</v>
      </c>
      <c r="FA25" s="406">
        <f>[3]Fleisch!FA9</f>
        <v>267.35537445099999</v>
      </c>
      <c r="FB25" s="407">
        <f>[3]Fleisch!FB9</f>
        <v>13.122463278000001</v>
      </c>
      <c r="FC25" s="407">
        <f>[3]Fleisch!FC9</f>
        <v>557.81393984400006</v>
      </c>
      <c r="FD25" s="406">
        <f>[3]Fleisch!FD9</f>
        <v>4.4713200690000008</v>
      </c>
      <c r="FE25" s="406">
        <f>[3]Fleisch!FE9</f>
        <v>89.596799238000003</v>
      </c>
      <c r="FF25" s="407">
        <f>[3]Fleisch!FF9</f>
        <v>25.228194781999999</v>
      </c>
      <c r="FG25" s="407">
        <f>[3]Fleisch!FG9</f>
        <v>812.75515194900015</v>
      </c>
      <c r="FH25" s="406">
        <f>[3]Fleisch!FH9</f>
        <v>36.660926139000004</v>
      </c>
      <c r="FI25" s="406">
        <f>[3]Fleisch!FI9</f>
        <v>494.74370049799995</v>
      </c>
      <c r="FJ25" s="407">
        <f>[3]Fleisch!FJ9</f>
        <v>19.435174434</v>
      </c>
      <c r="FK25" s="407">
        <f>[3]Fleisch!FK9</f>
        <v>222.84590637499997</v>
      </c>
      <c r="FL25" s="406">
        <f>[3]Fleisch!FL9</f>
        <v>13.963509890999999</v>
      </c>
      <c r="FM25" s="406">
        <f>[3]Fleisch!FM9</f>
        <v>522.13379876800002</v>
      </c>
    </row>
    <row r="26" spans="1:169" s="228" customFormat="1" ht="12.75" customHeight="1" x14ac:dyDescent="0.2">
      <c r="A26" s="218"/>
      <c r="B26" s="189">
        <f t="shared" si="11"/>
        <v>46113</v>
      </c>
      <c r="C26" s="516">
        <f>[3]Fleisch!$A20</f>
        <v>45809</v>
      </c>
      <c r="D26" s="396" t="str">
        <f>[3]Fleisch!D21</f>
        <v>-</v>
      </c>
      <c r="E26" s="396" t="str">
        <f>[3]Fleisch!E21</f>
        <v>-</v>
      </c>
      <c r="F26" s="380" t="str">
        <f>[3]Fleisch!$J21</f>
        <v>-</v>
      </c>
      <c r="G26" s="380"/>
      <c r="H26" s="396" t="str">
        <f>[3]Fleisch!$L21</f>
        <v>-</v>
      </c>
      <c r="I26" s="396"/>
      <c r="J26" s="380"/>
      <c r="K26" s="380" t="str">
        <f>[3]Fleisch!F21</f>
        <v>-</v>
      </c>
      <c r="L26" s="380" t="str">
        <f>[3]Fleisch!G21</f>
        <v>-</v>
      </c>
      <c r="M26" s="380"/>
      <c r="N26" s="396" t="str">
        <f>[3]Fleisch!B21</f>
        <v>-</v>
      </c>
      <c r="O26" s="396" t="str">
        <f>[3]Fleisch!C21</f>
        <v>-</v>
      </c>
      <c r="P26" s="380"/>
      <c r="Q26" s="380" t="str">
        <f>[3]Fleisch!H21</f>
        <v>-</v>
      </c>
      <c r="R26" s="380" t="str">
        <f>[3]Fleisch!I21</f>
        <v>-</v>
      </c>
      <c r="S26" s="380"/>
      <c r="T26" s="380"/>
      <c r="U26" s="189">
        <f>[3]Fleisch!$A10</f>
        <v>46113</v>
      </c>
      <c r="V26" s="343">
        <f>'Gemüse Daten'!CX25</f>
        <v>4</v>
      </c>
      <c r="W26" s="443">
        <f>[3]Fleisch!CA10</f>
        <v>29.0649152531605</v>
      </c>
      <c r="X26" s="443" t="s">
        <v>1386</v>
      </c>
      <c r="Y26" s="444" t="str">
        <f>[3]Fleisch!CD10</f>
        <v>(-)</v>
      </c>
      <c r="Z26" s="444">
        <f>[3]Fleisch!CE10</f>
        <v>72.331859430209079</v>
      </c>
      <c r="AA26" s="443">
        <f>[3]Fleisch!CG10</f>
        <v>41.231240269851931</v>
      </c>
      <c r="AB26" s="443">
        <f>[3]Fleisch!CH10</f>
        <v>39.099127747663026</v>
      </c>
      <c r="AC26" s="445"/>
      <c r="AD26" s="444" t="s">
        <v>1386</v>
      </c>
      <c r="AE26" s="444">
        <f>[3]Fleisch!CK10</f>
        <v>46.284784807534002</v>
      </c>
      <c r="AF26" s="445"/>
      <c r="AG26" s="443">
        <f>[3]Fleisch!CM10</f>
        <v>56.849198880615809</v>
      </c>
      <c r="AH26" s="443">
        <f>[3]Fleisch!CN10</f>
        <v>41.61031747676941</v>
      </c>
      <c r="AI26" s="444">
        <f>[3]Fleisch!CP10</f>
        <v>57.284843983642922</v>
      </c>
      <c r="AJ26" s="444">
        <f>[3]Fleisch!CQ10</f>
        <v>44.519998183011765</v>
      </c>
      <c r="AK26" s="443">
        <f>[3]Fleisch!CS10</f>
        <v>44.862280750047795</v>
      </c>
      <c r="AL26" s="443">
        <f>[3]Fleisch!CT10</f>
        <v>61.496177591928777</v>
      </c>
      <c r="AM26" s="444">
        <f>[3]Fleisch!CV10</f>
        <v>37.117240314890843</v>
      </c>
      <c r="AN26" s="444">
        <f>[3]Fleisch!CW10</f>
        <v>29.421415499016835</v>
      </c>
      <c r="AO26" s="443">
        <f>[3]Fleisch!CY10</f>
        <v>22.579606551667283</v>
      </c>
      <c r="AP26" s="443">
        <f>[3]Fleisch!CZ10</f>
        <v>17.737909774037604</v>
      </c>
      <c r="AQ26" s="444">
        <f>[3]Fleisch!DB10</f>
        <v>35.223078027398039</v>
      </c>
      <c r="AR26" s="444">
        <f>[3]Fleisch!DC10</f>
        <v>23.172093134386806</v>
      </c>
      <c r="AS26" s="443">
        <f>[3]Fleisch!DE10</f>
        <v>35.298660719539605</v>
      </c>
      <c r="AT26" s="443">
        <f>[3]Fleisch!DF10</f>
        <v>18.524820848880211</v>
      </c>
      <c r="AU26" s="444">
        <f>[3]Fleisch!DH10</f>
        <v>86.421904258045842</v>
      </c>
      <c r="AV26" s="444">
        <f>[3]Fleisch!DI10</f>
        <v>50.797589715160399</v>
      </c>
      <c r="AW26" s="445"/>
      <c r="AX26" s="443">
        <f>[3]Fleisch!DK10</f>
        <v>34.216350612130299</v>
      </c>
      <c r="AY26" s="443">
        <f>[3]Fleisch!DL10</f>
        <v>16.857922624817466</v>
      </c>
      <c r="AZ26" s="444">
        <f>[3]Fleisch!DN10</f>
        <v>47.114008576302169</v>
      </c>
      <c r="BA26" s="444">
        <f>[3]Fleisch!DO10</f>
        <v>30.137143906354179</v>
      </c>
      <c r="BB26" s="443" t="str">
        <f>[3]Fleisch!DQ10</f>
        <v>(-)</v>
      </c>
      <c r="BC26" s="443">
        <f>[3]Fleisch!DR10</f>
        <v>15.921076911640274</v>
      </c>
      <c r="BD26" s="444">
        <f>[3]Fleisch!DT10</f>
        <v>28.307209113625067</v>
      </c>
      <c r="BE26" s="444">
        <f>[3]Fleisch!DU10</f>
        <v>15.411395554755863</v>
      </c>
      <c r="BF26" s="443">
        <f>[3]Fleisch!DW10</f>
        <v>34.53655665681304</v>
      </c>
      <c r="BG26" s="443">
        <f>[3]Fleisch!DX10</f>
        <v>19.518808302870895</v>
      </c>
      <c r="BH26" s="445"/>
      <c r="BI26" s="444">
        <f>[3]Fleisch!EJ10</f>
        <v>49.382205264362433</v>
      </c>
      <c r="BJ26" s="444">
        <f>[3]Fleisch!EK10</f>
        <v>21.708459213618223</v>
      </c>
      <c r="BK26" s="443">
        <f>[3]Fleisch!EM10</f>
        <v>35.776698414430065</v>
      </c>
      <c r="BL26" s="443">
        <f>[3]Fleisch!EN10</f>
        <v>23.746473774227841</v>
      </c>
      <c r="BM26" s="444">
        <f>[3]Fleisch!EP10</f>
        <v>12.748897821992752</v>
      </c>
      <c r="BN26" s="444">
        <f>[3]Fleisch!EQ10</f>
        <v>10.859941313012518</v>
      </c>
      <c r="BO26" s="443">
        <f>[3]Fleisch!ES10</f>
        <v>19.126763826680151</v>
      </c>
      <c r="BP26" s="443">
        <f>[3]Fleisch!ET10</f>
        <v>9.0794331119086014</v>
      </c>
      <c r="BQ26" s="444"/>
      <c r="BR26" s="444">
        <f>[3]Fleisch!FN10</f>
        <v>22.230681680879371</v>
      </c>
      <c r="BS26" s="444">
        <f>[3]Fleisch!FO10</f>
        <v>18.440224600323212</v>
      </c>
      <c r="BT26" s="443">
        <f>[3]Fleisch!FQ10</f>
        <v>18.293376499795897</v>
      </c>
      <c r="BU26" s="443">
        <f>[3]Fleisch!FR10</f>
        <v>10.225670850227395</v>
      </c>
      <c r="BV26" s="444">
        <f>[3]Fleisch!FT10</f>
        <v>66.580046950357925</v>
      </c>
      <c r="BW26" s="444">
        <f>[3]Fleisch!FU10</f>
        <v>46.126709256899026</v>
      </c>
      <c r="BX26" s="443">
        <f>[3]Fleisch!FW10</f>
        <v>49.373938142441581</v>
      </c>
      <c r="BY26" s="443">
        <f>[3]Fleisch!FX10</f>
        <v>33.405793837597223</v>
      </c>
      <c r="BZ26" s="444">
        <f>[3]Fleisch!FZ10</f>
        <v>27.220636117892351</v>
      </c>
      <c r="CA26" s="444">
        <f>[3]Fleisch!GA10</f>
        <v>17.999431709313598</v>
      </c>
      <c r="CB26" s="443">
        <f>[3]Fleisch!GC10</f>
        <v>47.643788238814373</v>
      </c>
      <c r="CC26" s="443">
        <f>[3]Fleisch!GD10</f>
        <v>23.001232081929139</v>
      </c>
      <c r="CD26" s="444">
        <f>[3]Fleisch!GF10</f>
        <v>34.653068399149646</v>
      </c>
      <c r="CE26" s="444">
        <f>[3]Fleisch!GG10</f>
        <v>23.832340536992458</v>
      </c>
      <c r="CF26" s="443">
        <f>[3]Fleisch!GI10</f>
        <v>75.180932794698577</v>
      </c>
      <c r="CG26" s="443">
        <f>[3]Fleisch!GJ10</f>
        <v>65.97857961421721</v>
      </c>
      <c r="CH26" s="444">
        <f>[3]Fleisch!GL10</f>
        <v>21.305733531636985</v>
      </c>
      <c r="CI26" s="444">
        <f>[3]Fleisch!GM10</f>
        <v>10.223226266531075</v>
      </c>
      <c r="CJ26" s="370" t="str">
        <f t="shared" si="13"/>
        <v>4</v>
      </c>
      <c r="CK26" s="528">
        <f t="shared" ref="CK26:CK66" si="14">V26</f>
        <v>4</v>
      </c>
      <c r="CL26" s="397">
        <f>[3]Fleisch!GP10</f>
        <v>581.58918056100003</v>
      </c>
      <c r="CM26" s="397">
        <f>[3]Fleisch!GQ10</f>
        <v>10935.176958843</v>
      </c>
      <c r="CN26" s="415"/>
      <c r="CO26" s="407">
        <f>[3]Fleisch!$AH10</f>
        <v>15.270179944000001</v>
      </c>
      <c r="CP26" s="407">
        <f>[3]Fleisch!$AM10</f>
        <v>214.28205324000001</v>
      </c>
      <c r="CQ26" s="406">
        <f>[3]Fleisch!AS10</f>
        <v>1.7512798220000001</v>
      </c>
      <c r="CR26" s="406">
        <f>[3]Fleisch!AT10</f>
        <v>30.698543496999999</v>
      </c>
      <c r="CS26" s="407">
        <f>[3]Fleisch!AU10</f>
        <v>0</v>
      </c>
      <c r="CT26" s="407">
        <f>[3]Fleisch!AV10</f>
        <v>5.595577392</v>
      </c>
      <c r="CU26" s="406">
        <f>[3]Fleisch!AW10</f>
        <v>2.2650882190000003</v>
      </c>
      <c r="CV26" s="406">
        <f>[3]Fleisch!AX10</f>
        <v>20.761105739999998</v>
      </c>
      <c r="CW26" s="415"/>
      <c r="CX26" s="407">
        <f>[3]Fleisch!AL10</f>
        <v>33.174318680999995</v>
      </c>
      <c r="CY26" s="407">
        <f>[3]Fleisch!AQ10</f>
        <v>304.31445006000001</v>
      </c>
      <c r="CZ26" s="406">
        <f>[3]Fleisch!AY10</f>
        <v>5.2563079510000001</v>
      </c>
      <c r="DA26" s="406">
        <f>[3]Fleisch!AZ10</f>
        <v>60.834349146000001</v>
      </c>
      <c r="DB26" s="415"/>
      <c r="DC26" s="407">
        <f>[3]Fleisch!$AI10</f>
        <v>272.03711218300003</v>
      </c>
      <c r="DD26" s="407">
        <f>[3]Fleisch!$AN10</f>
        <v>2224.4198108689998</v>
      </c>
      <c r="DE26" s="406">
        <f>[3]Fleisch!BA10</f>
        <v>4.7112828929999999</v>
      </c>
      <c r="DF26" s="406">
        <f>[3]Fleisch!BB10</f>
        <v>105.650505018</v>
      </c>
      <c r="DG26" s="407">
        <f>[3]Fleisch!BC10</f>
        <v>15.394316211</v>
      </c>
      <c r="DH26" s="407">
        <f>[3]Fleisch!BD10</f>
        <v>187.02844229900001</v>
      </c>
      <c r="DI26" s="406">
        <f>[3]Fleisch!BE10</f>
        <v>12.400061027</v>
      </c>
      <c r="DJ26" s="406">
        <f>[3]Fleisch!BF10</f>
        <v>88.827093332999993</v>
      </c>
      <c r="DK26" s="407">
        <f>[3]Fleisch!BG10</f>
        <v>13.379881566</v>
      </c>
      <c r="DL26" s="407">
        <f>[3]Fleisch!BH10</f>
        <v>64.926808882999993</v>
      </c>
      <c r="DM26" s="406">
        <f>[3]Fleisch!BI10</f>
        <v>169.18799207999999</v>
      </c>
      <c r="DN26" s="406">
        <f>[3]Fleisch!BJ10</f>
        <v>1077.4994921120001</v>
      </c>
      <c r="DO26" s="407">
        <f>[3]Fleisch!BK10</f>
        <v>7.4026475769999998</v>
      </c>
      <c r="DP26" s="407">
        <f>[3]Fleisch!BL10</f>
        <v>104.54450689800001</v>
      </c>
      <c r="DQ26" s="406">
        <f>[3]Fleisch!BM10</f>
        <v>1.3595360000000001</v>
      </c>
      <c r="DR26" s="406">
        <f>[3]Fleisch!BN10</f>
        <v>69.109699200000009</v>
      </c>
      <c r="DS26" s="407">
        <f>[3]Fleisch!BO10</f>
        <v>4.9427365480000001</v>
      </c>
      <c r="DT26" s="407">
        <f>[3]Fleisch!BP10</f>
        <v>101.39543990200001</v>
      </c>
      <c r="DU26" s="415"/>
      <c r="DV26" s="406">
        <f>[3]Fleisch!$AJ10</f>
        <v>70.23048209400001</v>
      </c>
      <c r="DW26" s="406">
        <f>[3]Fleisch!$AO10</f>
        <v>2106.2234186300002</v>
      </c>
      <c r="DX26" s="407">
        <f>[3]Fleisch!BQ10</f>
        <v>2.3421814850000002</v>
      </c>
      <c r="DY26" s="407">
        <f>[3]Fleisch!BR10</f>
        <v>327.39971609300005</v>
      </c>
      <c r="DZ26" s="406">
        <f>[3]Fleisch!BS10</f>
        <v>4.7077522710000004</v>
      </c>
      <c r="EA26" s="406">
        <f>[3]Fleisch!BT10</f>
        <v>165.22926634800001</v>
      </c>
      <c r="EB26" s="407" t="str">
        <f>[3]Fleisch!BU10</f>
        <v>(-)</v>
      </c>
      <c r="EC26" s="407">
        <f>[3]Fleisch!BV10</f>
        <v>72.640125851000008</v>
      </c>
      <c r="ED26" s="406">
        <f>[3]Fleisch!BW10</f>
        <v>4.8061885000000002</v>
      </c>
      <c r="EE26" s="406">
        <f>[3]Fleisch!BX10</f>
        <v>262.96196113299999</v>
      </c>
      <c r="EF26" s="407">
        <f>[3]Fleisch!BY10</f>
        <v>8.8312013090000008</v>
      </c>
      <c r="EG26" s="407">
        <f>[3]Fleisch!BZ10</f>
        <v>387.34327812600003</v>
      </c>
      <c r="EH26" s="415"/>
      <c r="EI26" s="406">
        <f>[3]Fleisch!$AK10</f>
        <v>143.40811084800001</v>
      </c>
      <c r="EJ26" s="406">
        <f>[3]Fleisch!$AP10</f>
        <v>5082.8335126880002</v>
      </c>
      <c r="EK26" s="407">
        <f>[3]Fleisch!DZ10</f>
        <v>32.857920000000007</v>
      </c>
      <c r="EL26" s="407">
        <f>[3]Fleisch!EA10</f>
        <v>1553.958240336</v>
      </c>
      <c r="EM26" s="406">
        <f>[3]Fleisch!EB10</f>
        <v>2.0532680000000001</v>
      </c>
      <c r="EN26" s="406">
        <f>[3]Fleisch!EC10</f>
        <v>58.8708405</v>
      </c>
      <c r="EO26" s="407">
        <f>[3]Fleisch!ED10</f>
        <v>74.720106650999995</v>
      </c>
      <c r="EP26" s="407">
        <f>[3]Fleisch!EE10</f>
        <v>916.72106901500001</v>
      </c>
      <c r="EQ26" s="406">
        <f>[3]Fleisch!EF10</f>
        <v>20.3181528</v>
      </c>
      <c r="ER26" s="406">
        <f>[3]Fleisch!EG10</f>
        <v>964.86348141800011</v>
      </c>
      <c r="ES26" s="409"/>
      <c r="ET26" s="407">
        <f>[3]Fleisch!GR10</f>
        <v>217.329192232</v>
      </c>
      <c r="EU26" s="407">
        <f>[3]Fleisch!GS10</f>
        <v>6895.5469890310005</v>
      </c>
      <c r="EV26" s="406">
        <f>[3]Fleisch!EV10</f>
        <v>10.717605189</v>
      </c>
      <c r="EW26" s="406">
        <f>[3]Fleisch!EW10</f>
        <v>470.62965578000001</v>
      </c>
      <c r="EX26" s="407">
        <f>[3]Fleisch!EX10</f>
        <v>13.152944352</v>
      </c>
      <c r="EY26" s="407">
        <f>[3]Fleisch!EY10</f>
        <v>745.57412932800003</v>
      </c>
      <c r="EZ26" s="406">
        <f>[3]Fleisch!EZ10</f>
        <v>7.0889589480000001</v>
      </c>
      <c r="FA26" s="406">
        <f>[3]Fleisch!FA10</f>
        <v>232.60873751700001</v>
      </c>
      <c r="FB26" s="407">
        <f>[3]Fleisch!FB10</f>
        <v>11.130515488</v>
      </c>
      <c r="FC26" s="407">
        <f>[3]Fleisch!FC10</f>
        <v>532.15472026300006</v>
      </c>
      <c r="FD26" s="406">
        <f>[3]Fleisch!FD10</f>
        <v>1.396755744</v>
      </c>
      <c r="FE26" s="406">
        <f>[3]Fleisch!FE10</f>
        <v>113.08692283299999</v>
      </c>
      <c r="FF26" s="407">
        <f>[3]Fleisch!FF10</f>
        <v>26.352388382000001</v>
      </c>
      <c r="FG26" s="407">
        <f>[3]Fleisch!FG10</f>
        <v>844.14470775300003</v>
      </c>
      <c r="FH26" s="406">
        <f>[3]Fleisch!FH10</f>
        <v>35.949129405999997</v>
      </c>
      <c r="FI26" s="406">
        <f>[3]Fleisch!FI10</f>
        <v>477.49529433600009</v>
      </c>
      <c r="FJ26" s="407">
        <f>[3]Fleisch!FJ10</f>
        <v>26.590364029999996</v>
      </c>
      <c r="FK26" s="407">
        <f>[3]Fleisch!FK10</f>
        <v>199.96316492299997</v>
      </c>
      <c r="FL26" s="406">
        <f>[3]Fleisch!FL10</f>
        <v>15.801497530000001</v>
      </c>
      <c r="FM26" s="406">
        <f>[3]Fleisch!FM10</f>
        <v>483.21627204200001</v>
      </c>
    </row>
    <row r="27" spans="1:169" s="228" customFormat="1" ht="12.75" customHeight="1" x14ac:dyDescent="0.2">
      <c r="A27" s="218"/>
      <c r="B27" s="189">
        <f t="shared" si="11"/>
        <v>46082</v>
      </c>
      <c r="C27" s="516">
        <f>[3]Fleisch!$A21</f>
        <v>45778</v>
      </c>
      <c r="D27" s="396" t="str">
        <f>[3]Fleisch!D22</f>
        <v>-</v>
      </c>
      <c r="E27" s="396" t="str">
        <f>[3]Fleisch!E22</f>
        <v>-</v>
      </c>
      <c r="F27" s="380" t="str">
        <f>[3]Fleisch!$J22</f>
        <v>-</v>
      </c>
      <c r="G27" s="380"/>
      <c r="H27" s="396" t="str">
        <f>[3]Fleisch!$L22</f>
        <v>-</v>
      </c>
      <c r="I27" s="396"/>
      <c r="J27" s="380"/>
      <c r="K27" s="380" t="str">
        <f>[3]Fleisch!F22</f>
        <v>-</v>
      </c>
      <c r="L27" s="380" t="str">
        <f>[3]Fleisch!G22</f>
        <v>-</v>
      </c>
      <c r="M27" s="380"/>
      <c r="N27" s="396" t="str">
        <f>[3]Fleisch!B22</f>
        <v>-</v>
      </c>
      <c r="O27" s="396" t="str">
        <f>[3]Fleisch!C22</f>
        <v>-</v>
      </c>
      <c r="P27" s="380"/>
      <c r="Q27" s="380" t="str">
        <f>[3]Fleisch!H22</f>
        <v>-</v>
      </c>
      <c r="R27" s="380" t="str">
        <f>[3]Fleisch!I22</f>
        <v>-</v>
      </c>
      <c r="S27" s="380"/>
      <c r="T27" s="380"/>
      <c r="U27" s="189">
        <f>[3]Fleisch!$A11</f>
        <v>46082</v>
      </c>
      <c r="V27" s="343">
        <f>'Gemüse Daten'!CX26</f>
        <v>5</v>
      </c>
      <c r="W27" s="443">
        <f>[3]Fleisch!CA11</f>
        <v>97.575395964417439</v>
      </c>
      <c r="X27" s="443">
        <f>[3]Fleisch!CB11</f>
        <v>36.8072252142168</v>
      </c>
      <c r="Y27" s="444" t="str">
        <f>[3]Fleisch!CD11</f>
        <v>(-)</v>
      </c>
      <c r="Z27" s="444">
        <f>[3]Fleisch!CE11</f>
        <v>64.566527682408349</v>
      </c>
      <c r="AA27" s="443">
        <f>[3]Fleisch!CG11</f>
        <v>9.4957639249134456</v>
      </c>
      <c r="AB27" s="443">
        <f>[3]Fleisch!CH11</f>
        <v>33.302059539006635</v>
      </c>
      <c r="AC27" s="445"/>
      <c r="AD27" s="444">
        <f>[3]Fleisch!CJ11</f>
        <v>51.092668198613467</v>
      </c>
      <c r="AE27" s="444">
        <f>[3]Fleisch!CK11</f>
        <v>41.174955230755707</v>
      </c>
      <c r="AF27" s="445"/>
      <c r="AG27" s="443">
        <f>[3]Fleisch!CM11</f>
        <v>44.293820718625007</v>
      </c>
      <c r="AH27" s="443">
        <f>[3]Fleisch!CN11</f>
        <v>42.990631454221813</v>
      </c>
      <c r="AI27" s="444">
        <f>[3]Fleisch!CP11</f>
        <v>65.123483191083366</v>
      </c>
      <c r="AJ27" s="444">
        <f>[3]Fleisch!CQ11</f>
        <v>44.720645699634581</v>
      </c>
      <c r="AK27" s="443">
        <f>[3]Fleisch!CS11</f>
        <v>60.842529177223973</v>
      </c>
      <c r="AL27" s="443">
        <f>[3]Fleisch!CT11</f>
        <v>59.817848606292408</v>
      </c>
      <c r="AM27" s="444">
        <f>[3]Fleisch!CV11</f>
        <v>42.296024771162166</v>
      </c>
      <c r="AN27" s="444">
        <f>[3]Fleisch!CW11</f>
        <v>28.896635744388593</v>
      </c>
      <c r="AO27" s="443">
        <f>[3]Fleisch!CY11</f>
        <v>22.787514952039302</v>
      </c>
      <c r="AP27" s="443">
        <f>[3]Fleisch!CZ11</f>
        <v>17.443227042827395</v>
      </c>
      <c r="AQ27" s="444">
        <f>[3]Fleisch!DB11</f>
        <v>29.539700329131325</v>
      </c>
      <c r="AR27" s="444">
        <f>[3]Fleisch!DC11</f>
        <v>24.963321425163269</v>
      </c>
      <c r="AS27" s="443">
        <f>[3]Fleisch!DE11</f>
        <v>34.107027021112636</v>
      </c>
      <c r="AT27" s="443">
        <f>[3]Fleisch!DF11</f>
        <v>20.06732699532164</v>
      </c>
      <c r="AU27" s="444">
        <f>[3]Fleisch!DH11</f>
        <v>47.574257301739777</v>
      </c>
      <c r="AV27" s="444">
        <f>[3]Fleisch!DI11</f>
        <v>47.067283448215775</v>
      </c>
      <c r="AW27" s="445"/>
      <c r="AX27" s="443">
        <f>[3]Fleisch!DK11</f>
        <v>21.555201526810446</v>
      </c>
      <c r="AY27" s="443">
        <f>[3]Fleisch!DL11</f>
        <v>17.877066365172315</v>
      </c>
      <c r="AZ27" s="444">
        <f>[3]Fleisch!DN11</f>
        <v>42.571983755177598</v>
      </c>
      <c r="BA27" s="444">
        <f>[3]Fleisch!DO11</f>
        <v>28.032830549825231</v>
      </c>
      <c r="BB27" s="443" t="str">
        <f>[3]Fleisch!DQ11</f>
        <v>(-)</v>
      </c>
      <c r="BC27" s="443">
        <f>[3]Fleisch!DR11</f>
        <v>14.422499891192635</v>
      </c>
      <c r="BD27" s="444">
        <f>[3]Fleisch!DT11</f>
        <v>29.520254543873371</v>
      </c>
      <c r="BE27" s="444">
        <f>[3]Fleisch!DU11</f>
        <v>14.650836793319209</v>
      </c>
      <c r="BF27" s="443">
        <f>[3]Fleisch!DW11</f>
        <v>26.342669387752082</v>
      </c>
      <c r="BG27" s="443">
        <f>[3]Fleisch!DX11</f>
        <v>18.669591739465208</v>
      </c>
      <c r="BH27" s="445"/>
      <c r="BI27" s="444">
        <f>[3]Fleisch!EJ11</f>
        <v>50.27345737704146</v>
      </c>
      <c r="BJ27" s="444">
        <f>[3]Fleisch!EK11</f>
        <v>21.295013318159398</v>
      </c>
      <c r="BK27" s="443">
        <f>[3]Fleisch!EM11</f>
        <v>37.201043526040685</v>
      </c>
      <c r="BL27" s="443">
        <f>[3]Fleisch!EN11</f>
        <v>26.996657136164899</v>
      </c>
      <c r="BM27" s="444">
        <f>[3]Fleisch!EP11</f>
        <v>15.539302273689959</v>
      </c>
      <c r="BN27" s="444">
        <f>[3]Fleisch!EQ11</f>
        <v>10.691024307872205</v>
      </c>
      <c r="BO27" s="443">
        <f>[3]Fleisch!ES11</f>
        <v>19.277546970535706</v>
      </c>
      <c r="BP27" s="443">
        <f>[3]Fleisch!ET11</f>
        <v>8.843508084139966</v>
      </c>
      <c r="BQ27" s="444"/>
      <c r="BR27" s="444">
        <f>[3]Fleisch!FN11</f>
        <v>29.771010619420821</v>
      </c>
      <c r="BS27" s="444">
        <f>[3]Fleisch!FO11</f>
        <v>18.512527386878549</v>
      </c>
      <c r="BT27" s="443">
        <f>[3]Fleisch!FQ11</f>
        <v>19.285590523255994</v>
      </c>
      <c r="BU27" s="443">
        <f>[3]Fleisch!FR11</f>
        <v>9.936898615349012</v>
      </c>
      <c r="BV27" s="444">
        <f>[3]Fleisch!FT11</f>
        <v>66.955747651042117</v>
      </c>
      <c r="BW27" s="444">
        <f>[3]Fleisch!FU11</f>
        <v>43.198827646567537</v>
      </c>
      <c r="BX27" s="443">
        <f>[3]Fleisch!FW11</f>
        <v>46.905625116377507</v>
      </c>
      <c r="BY27" s="443">
        <f>[3]Fleisch!FX11</f>
        <v>32.730325864229663</v>
      </c>
      <c r="BZ27" s="444">
        <f>[3]Fleisch!FZ11</f>
        <v>12.756217880917164</v>
      </c>
      <c r="CA27" s="444">
        <f>[3]Fleisch!GA11</f>
        <v>19.941527665098331</v>
      </c>
      <c r="CB27" s="443">
        <f>[3]Fleisch!GC11</f>
        <v>43.396008473076371</v>
      </c>
      <c r="CC27" s="443">
        <f>[3]Fleisch!GD11</f>
        <v>23.079682504947339</v>
      </c>
      <c r="CD27" s="444">
        <f>[3]Fleisch!GF11</f>
        <v>35.370803230392532</v>
      </c>
      <c r="CE27" s="444">
        <f>[3]Fleisch!GG11</f>
        <v>22.57405697534443</v>
      </c>
      <c r="CF27" s="443">
        <f>[3]Fleisch!GI11</f>
        <v>77.347932780685426</v>
      </c>
      <c r="CG27" s="443">
        <f>[3]Fleisch!GJ11</f>
        <v>65.892906814583085</v>
      </c>
      <c r="CH27" s="444">
        <f>[3]Fleisch!GL11</f>
        <v>20.559478592064245</v>
      </c>
      <c r="CI27" s="444">
        <f>[3]Fleisch!GM11</f>
        <v>9.9136229982679751</v>
      </c>
      <c r="CJ27" s="370" t="str">
        <f t="shared" si="13"/>
        <v>5</v>
      </c>
      <c r="CK27" s="528">
        <f t="shared" si="14"/>
        <v>5</v>
      </c>
      <c r="CL27" s="397">
        <f>[3]Fleisch!GP11</f>
        <v>802.21194155900002</v>
      </c>
      <c r="CM27" s="397">
        <f>[3]Fleisch!GQ11</f>
        <v>14096.261774404</v>
      </c>
      <c r="CN27" s="415"/>
      <c r="CO27" s="407">
        <f>[3]Fleisch!$AH11</f>
        <v>21.963793138</v>
      </c>
      <c r="CP27" s="407">
        <f>[3]Fleisch!$AM11</f>
        <v>267.10414838500003</v>
      </c>
      <c r="CQ27" s="406">
        <f>[3]Fleisch!AS11</f>
        <v>2.7654000000000001E-2</v>
      </c>
      <c r="CR27" s="406">
        <f>[3]Fleisch!AT11</f>
        <v>37.185273701</v>
      </c>
      <c r="CS27" s="407">
        <f>[3]Fleisch!AU11</f>
        <v>0</v>
      </c>
      <c r="CT27" s="407">
        <f>[3]Fleisch!AV11</f>
        <v>8.3106941800000005</v>
      </c>
      <c r="CU27" s="406">
        <f>[3]Fleisch!AW11</f>
        <v>8.2936654290000007</v>
      </c>
      <c r="CV27" s="406">
        <f>[3]Fleisch!AX11</f>
        <v>5.3152446080000004</v>
      </c>
      <c r="CW27" s="415"/>
      <c r="CX27" s="407">
        <f>[3]Fleisch!AL11</f>
        <v>14.639711809000001</v>
      </c>
      <c r="CY27" s="407">
        <f>[3]Fleisch!AQ11</f>
        <v>299.84905416599997</v>
      </c>
      <c r="CZ27" s="406">
        <f>[3]Fleisch!AY11</f>
        <v>0.65815035700000002</v>
      </c>
      <c r="DA27" s="406">
        <f>[3]Fleisch!AZ11</f>
        <v>46.409253886999998</v>
      </c>
      <c r="DB27" s="415"/>
      <c r="DC27" s="407">
        <f>[3]Fleisch!$AI11</f>
        <v>447.30840992700001</v>
      </c>
      <c r="DD27" s="407">
        <f>[3]Fleisch!$AN11</f>
        <v>3008.2121373180003</v>
      </c>
      <c r="DE27" s="406">
        <f>[3]Fleisch!BA11</f>
        <v>12.915207361</v>
      </c>
      <c r="DF27" s="406">
        <f>[3]Fleisch!BB11</f>
        <v>114.64204065700001</v>
      </c>
      <c r="DG27" s="407">
        <f>[3]Fleisch!BC11</f>
        <v>13.562203287000001</v>
      </c>
      <c r="DH27" s="407">
        <f>[3]Fleisch!BD11</f>
        <v>161.86325982400001</v>
      </c>
      <c r="DI27" s="406">
        <f>[3]Fleisch!BE11</f>
        <v>11.548037362999999</v>
      </c>
      <c r="DJ27" s="406">
        <f>[3]Fleisch!BF11</f>
        <v>120.34200569000001</v>
      </c>
      <c r="DK27" s="407">
        <f>[3]Fleisch!BG11</f>
        <v>15.527938395</v>
      </c>
      <c r="DL27" s="407">
        <f>[3]Fleisch!BH11</f>
        <v>116.811609667</v>
      </c>
      <c r="DM27" s="406">
        <f>[3]Fleisch!BI11</f>
        <v>300.76920846600001</v>
      </c>
      <c r="DN27" s="406">
        <f>[3]Fleisch!BJ11</f>
        <v>1535.411408146</v>
      </c>
      <c r="DO27" s="407">
        <f>[3]Fleisch!BK11</f>
        <v>17.221522742000001</v>
      </c>
      <c r="DP27" s="407">
        <f>[3]Fleisch!BL11</f>
        <v>143.71424335500001</v>
      </c>
      <c r="DQ27" s="406">
        <f>[3]Fleisch!BM11</f>
        <v>2.5590360000000003</v>
      </c>
      <c r="DR27" s="406">
        <f>[3]Fleisch!BN11</f>
        <v>137.8728496</v>
      </c>
      <c r="DS27" s="407">
        <f>[3]Fleisch!BO11</f>
        <v>17.849006197999998</v>
      </c>
      <c r="DT27" s="407">
        <f>[3]Fleisch!BP11</f>
        <v>125.94415907199999</v>
      </c>
      <c r="DU27" s="415"/>
      <c r="DV27" s="406">
        <f>[3]Fleisch!$AJ11</f>
        <v>79.482364986000007</v>
      </c>
      <c r="DW27" s="406">
        <f>[3]Fleisch!$AO11</f>
        <v>2416.2687177160001</v>
      </c>
      <c r="DX27" s="407">
        <f>[3]Fleisch!BQ11</f>
        <v>3.4847725890000003</v>
      </c>
      <c r="DY27" s="407">
        <f>[3]Fleisch!BR11</f>
        <v>374.28446221000002</v>
      </c>
      <c r="DZ27" s="406">
        <f>[3]Fleisch!BS11</f>
        <v>13.726479642000001</v>
      </c>
      <c r="EA27" s="406">
        <f>[3]Fleisch!BT11</f>
        <v>172.04762110499999</v>
      </c>
      <c r="EB27" s="407" t="str">
        <f>[3]Fleisch!BU11</f>
        <v>(-)</v>
      </c>
      <c r="EC27" s="407">
        <f>[3]Fleisch!BV11</f>
        <v>128.89683573000002</v>
      </c>
      <c r="ED27" s="406">
        <f>[3]Fleisch!BW11</f>
        <v>7.9742518769999995</v>
      </c>
      <c r="EE27" s="406">
        <f>[3]Fleisch!BX11</f>
        <v>329.67207829900002</v>
      </c>
      <c r="EF27" s="407">
        <f>[3]Fleisch!BY11</f>
        <v>15.065152475000001</v>
      </c>
      <c r="EG27" s="407">
        <f>[3]Fleisch!BZ11</f>
        <v>323.14112015899997</v>
      </c>
      <c r="EH27" s="415"/>
      <c r="EI27" s="406">
        <f>[3]Fleisch!$AK11</f>
        <v>169.04206365500002</v>
      </c>
      <c r="EJ27" s="406">
        <f>[3]Fleisch!$AP11</f>
        <v>6756.8859701300007</v>
      </c>
      <c r="EK27" s="407">
        <f>[3]Fleisch!DZ11</f>
        <v>42.017085957999996</v>
      </c>
      <c r="EL27" s="407">
        <f>[3]Fleisch!EA11</f>
        <v>2092.0473220620001</v>
      </c>
      <c r="EM27" s="406">
        <f>[3]Fleisch!EB11</f>
        <v>2.5915979999999998</v>
      </c>
      <c r="EN27" s="406">
        <f>[3]Fleisch!EC11</f>
        <v>51.716584499999996</v>
      </c>
      <c r="EO27" s="407">
        <f>[3]Fleisch!ED11</f>
        <v>74.506942209000002</v>
      </c>
      <c r="EP27" s="407">
        <f>[3]Fleisch!EE11</f>
        <v>1256.6852105</v>
      </c>
      <c r="EQ27" s="406">
        <f>[3]Fleisch!EF11</f>
        <v>27.112065699999999</v>
      </c>
      <c r="ER27" s="406">
        <f>[3]Fleisch!EG11</f>
        <v>1312.304479483</v>
      </c>
      <c r="ES27" s="409"/>
      <c r="ET27" s="407">
        <f>[3]Fleisch!GR11</f>
        <v>261.412070336</v>
      </c>
      <c r="EU27" s="407">
        <f>[3]Fleisch!GS11</f>
        <v>8347.3736230989998</v>
      </c>
      <c r="EV27" s="406">
        <f>[3]Fleisch!EV11</f>
        <v>11.701924064</v>
      </c>
      <c r="EW27" s="406">
        <f>[3]Fleisch!EW11</f>
        <v>607.95889883799998</v>
      </c>
      <c r="EX27" s="407">
        <f>[3]Fleisch!EX11</f>
        <v>9.0766850680000015</v>
      </c>
      <c r="EY27" s="407">
        <f>[3]Fleisch!EY11</f>
        <v>736.37513791499998</v>
      </c>
      <c r="EZ27" s="406">
        <f>[3]Fleisch!EZ11</f>
        <v>7.1170906950000008</v>
      </c>
      <c r="FA27" s="406">
        <f>[3]Fleisch!FA11</f>
        <v>285.30748641000002</v>
      </c>
      <c r="FB27" s="407">
        <f>[3]Fleisch!FB11</f>
        <v>14.264097631999999</v>
      </c>
      <c r="FC27" s="407">
        <f>[3]Fleisch!FC11</f>
        <v>710.85609131699994</v>
      </c>
      <c r="FD27" s="406">
        <f>[3]Fleisch!FD11</f>
        <v>3.679698004</v>
      </c>
      <c r="FE27" s="406">
        <f>[3]Fleisch!FE11</f>
        <v>167.222806451</v>
      </c>
      <c r="FF27" s="407">
        <f>[3]Fleisch!FF11</f>
        <v>33.331928042999998</v>
      </c>
      <c r="FG27" s="407">
        <f>[3]Fleisch!FG11</f>
        <v>1063.4712177409999</v>
      </c>
      <c r="FH27" s="406">
        <f>[3]Fleisch!FH11</f>
        <v>49.422371139000006</v>
      </c>
      <c r="FI27" s="406">
        <f>[3]Fleisch!FI11</f>
        <v>674.51356626000006</v>
      </c>
      <c r="FJ27" s="407">
        <f>[3]Fleisch!FJ11</f>
        <v>26.635845655999997</v>
      </c>
      <c r="FK27" s="407">
        <f>[3]Fleisch!FK11</f>
        <v>271.077398501</v>
      </c>
      <c r="FL27" s="406">
        <f>[3]Fleisch!FL11</f>
        <v>29.083769924000002</v>
      </c>
      <c r="FM27" s="406">
        <f>[3]Fleisch!FM11</f>
        <v>672.05507055099997</v>
      </c>
    </row>
    <row r="28" spans="1:169" ht="12.75" customHeight="1" x14ac:dyDescent="0.2">
      <c r="A28" s="218"/>
      <c r="B28" s="189">
        <f t="shared" si="11"/>
        <v>46054</v>
      </c>
      <c r="C28" s="516">
        <f>[3]Fleisch!$A22</f>
        <v>45748</v>
      </c>
      <c r="D28" s="396" t="str">
        <f>[3]Fleisch!D23</f>
        <v>-</v>
      </c>
      <c r="E28" s="396" t="str">
        <f>[3]Fleisch!E23</f>
        <v>-</v>
      </c>
      <c r="F28" s="380" t="str">
        <f>[3]Fleisch!$J23</f>
        <v>-</v>
      </c>
      <c r="G28" s="380"/>
      <c r="H28" s="396" t="str">
        <f>[3]Fleisch!$L23</f>
        <v>-</v>
      </c>
      <c r="I28" s="396"/>
      <c r="J28" s="380"/>
      <c r="K28" s="380" t="str">
        <f>[3]Fleisch!F23</f>
        <v>-</v>
      </c>
      <c r="L28" s="380" t="str">
        <f>[3]Fleisch!G23</f>
        <v>-</v>
      </c>
      <c r="M28" s="380"/>
      <c r="N28" s="396" t="str">
        <f>[3]Fleisch!B23</f>
        <v>-</v>
      </c>
      <c r="O28" s="396" t="str">
        <f>[3]Fleisch!C23</f>
        <v>-</v>
      </c>
      <c r="P28" s="380"/>
      <c r="Q28" s="380" t="str">
        <f>[3]Fleisch!H23</f>
        <v>-</v>
      </c>
      <c r="R28" s="380" t="str">
        <f>[3]Fleisch!I23</f>
        <v>-</v>
      </c>
      <c r="S28" s="380"/>
      <c r="T28" s="380"/>
      <c r="U28" s="189">
        <f>[3]Fleisch!$A12</f>
        <v>46054</v>
      </c>
      <c r="V28" s="343">
        <f>'Gemüse Daten'!CX27</f>
        <v>4</v>
      </c>
      <c r="W28" s="443">
        <f>[3]Fleisch!CA12</f>
        <v>25.049536605451962</v>
      </c>
      <c r="X28" s="443">
        <f>[3]Fleisch!CB12</f>
        <v>39.157476732206469</v>
      </c>
      <c r="Y28" s="444">
        <f>[3]Fleisch!CD12</f>
        <v>62.593000013907982</v>
      </c>
      <c r="Z28" s="444">
        <f>[3]Fleisch!CE12</f>
        <v>85.495410221313008</v>
      </c>
      <c r="AA28" s="443">
        <f>[3]Fleisch!CG12</f>
        <v>90.338574126639756</v>
      </c>
      <c r="AB28" s="443">
        <f>[3]Fleisch!CH12</f>
        <v>34.686910161651802</v>
      </c>
      <c r="AC28" s="445"/>
      <c r="AD28" s="444">
        <f>[3]Fleisch!CJ12</f>
        <v>30.529894748528143</v>
      </c>
      <c r="AE28" s="444">
        <f>[3]Fleisch!CK12</f>
        <v>47.234251146541105</v>
      </c>
      <c r="AF28" s="445"/>
      <c r="AG28" s="443">
        <f>[3]Fleisch!CM12</f>
        <v>39.108197059939485</v>
      </c>
      <c r="AH28" s="443">
        <f>[3]Fleisch!CN12</f>
        <v>37.171786492648245</v>
      </c>
      <c r="AI28" s="444">
        <f>[3]Fleisch!CP12</f>
        <v>60.711288606060727</v>
      </c>
      <c r="AJ28" s="444">
        <f>[3]Fleisch!CQ12</f>
        <v>47.770219545184013</v>
      </c>
      <c r="AK28" s="443">
        <f>[3]Fleisch!CS12</f>
        <v>45.670610697593254</v>
      </c>
      <c r="AL28" s="443">
        <f>[3]Fleisch!CT12</f>
        <v>61.373169460611756</v>
      </c>
      <c r="AM28" s="444">
        <f>[3]Fleisch!CV12</f>
        <v>41.214531511302965</v>
      </c>
      <c r="AN28" s="444">
        <f>[3]Fleisch!CW12</f>
        <v>29.873266414894374</v>
      </c>
      <c r="AO28" s="443">
        <f>[3]Fleisch!CY12</f>
        <v>22.359616671056795</v>
      </c>
      <c r="AP28" s="443">
        <f>[3]Fleisch!CZ12</f>
        <v>17.614483679926952</v>
      </c>
      <c r="AQ28" s="444">
        <f>[3]Fleisch!DB12</f>
        <v>34.659591419908843</v>
      </c>
      <c r="AR28" s="444">
        <f>[3]Fleisch!DC12</f>
        <v>26.426307132796573</v>
      </c>
      <c r="AS28" s="443">
        <f>[3]Fleisch!DE12</f>
        <v>32.44072589814327</v>
      </c>
      <c r="AT28" s="443">
        <f>[3]Fleisch!DF12</f>
        <v>20.355281208533778</v>
      </c>
      <c r="AU28" s="444">
        <f>[3]Fleisch!DH12</f>
        <v>70.524031537572256</v>
      </c>
      <c r="AV28" s="444">
        <f>[3]Fleisch!DI12</f>
        <v>46.886243891721541</v>
      </c>
      <c r="AW28" s="445"/>
      <c r="AX28" s="443">
        <f>[3]Fleisch!DK12</f>
        <v>22.12990668443889</v>
      </c>
      <c r="AY28" s="443">
        <f>[3]Fleisch!DL12</f>
        <v>15.256230450636972</v>
      </c>
      <c r="AZ28" s="444">
        <f>[3]Fleisch!DN12</f>
        <v>45.831564540536021</v>
      </c>
      <c r="BA28" s="444">
        <f>[3]Fleisch!DO12</f>
        <v>28.635789783551367</v>
      </c>
      <c r="BB28" s="443" t="str">
        <f>[3]Fleisch!DQ12</f>
        <v>(-)</v>
      </c>
      <c r="BC28" s="443">
        <f>[3]Fleisch!DR12</f>
        <v>16.689163645693124</v>
      </c>
      <c r="BD28" s="444">
        <f>[3]Fleisch!DT12</f>
        <v>25.211390754307022</v>
      </c>
      <c r="BE28" s="444">
        <f>[3]Fleisch!DU12</f>
        <v>14.721194008714654</v>
      </c>
      <c r="BF28" s="443">
        <f>[3]Fleisch!DW12</f>
        <v>35.049660802382746</v>
      </c>
      <c r="BG28" s="443">
        <f>[3]Fleisch!DX12</f>
        <v>18.567094872174188</v>
      </c>
      <c r="BH28" s="445"/>
      <c r="BI28" s="444">
        <f>[3]Fleisch!EJ12</f>
        <v>51.073421249553085</v>
      </c>
      <c r="BJ28" s="444">
        <f>[3]Fleisch!EK12</f>
        <v>21.143253978222976</v>
      </c>
      <c r="BK28" s="443">
        <f>[3]Fleisch!EM12</f>
        <v>37.421706109272229</v>
      </c>
      <c r="BL28" s="443">
        <f>[3]Fleisch!EN12</f>
        <v>29.76335724685168</v>
      </c>
      <c r="BM28" s="444">
        <f>[3]Fleisch!EP12</f>
        <v>11.899105606635617</v>
      </c>
      <c r="BN28" s="444">
        <f>[3]Fleisch!EQ12</f>
        <v>10.834447378203743</v>
      </c>
      <c r="BO28" s="443">
        <f>[3]Fleisch!ES12</f>
        <v>20.255163486804854</v>
      </c>
      <c r="BP28" s="443">
        <f>[3]Fleisch!ET12</f>
        <v>9.1506106560216889</v>
      </c>
      <c r="BQ28" s="444"/>
      <c r="BR28" s="444">
        <f>[3]Fleisch!FN12</f>
        <v>31.9845759820344</v>
      </c>
      <c r="BS28" s="444">
        <f>[3]Fleisch!FO12</f>
        <v>18.93045537175421</v>
      </c>
      <c r="BT28" s="443">
        <f>[3]Fleisch!FQ12</f>
        <v>18.459972588354852</v>
      </c>
      <c r="BU28" s="443">
        <f>[3]Fleisch!FR12</f>
        <v>10.110225330462093</v>
      </c>
      <c r="BV28" s="444">
        <f>[3]Fleisch!FT12</f>
        <v>72.193855450730965</v>
      </c>
      <c r="BW28" s="444">
        <f>[3]Fleisch!FU12</f>
        <v>43.398182182944431</v>
      </c>
      <c r="BX28" s="443">
        <f>[3]Fleisch!FW12</f>
        <v>40.559049563313884</v>
      </c>
      <c r="BY28" s="443">
        <f>[3]Fleisch!FX12</f>
        <v>33.920170818186833</v>
      </c>
      <c r="BZ28" s="444">
        <f>[3]Fleisch!FZ12</f>
        <v>23.172579533457952</v>
      </c>
      <c r="CA28" s="444">
        <f>[3]Fleisch!GA12</f>
        <v>21.571971828358901</v>
      </c>
      <c r="CB28" s="443">
        <f>[3]Fleisch!GC12</f>
        <v>47.424376479054139</v>
      </c>
      <c r="CC28" s="443">
        <f>[3]Fleisch!GD12</f>
        <v>23.806280178271265</v>
      </c>
      <c r="CD28" s="444">
        <f>[3]Fleisch!GF12</f>
        <v>35.041321836279444</v>
      </c>
      <c r="CE28" s="444">
        <f>[3]Fleisch!GG12</f>
        <v>23.53345018991542</v>
      </c>
      <c r="CF28" s="443">
        <f>[3]Fleisch!GI12</f>
        <v>82.955606463532277</v>
      </c>
      <c r="CG28" s="443">
        <f>[3]Fleisch!GJ12</f>
        <v>68.246519270647823</v>
      </c>
      <c r="CH28" s="444">
        <f>[3]Fleisch!GL12</f>
        <v>20.780755391092701</v>
      </c>
      <c r="CI28" s="444">
        <f>[3]Fleisch!GM12</f>
        <v>10.231119537174795</v>
      </c>
      <c r="CJ28" s="370" t="str">
        <f t="shared" si="13"/>
        <v>4</v>
      </c>
      <c r="CK28" s="528">
        <f t="shared" si="14"/>
        <v>4</v>
      </c>
      <c r="CL28" s="397">
        <f>[3]Fleisch!GP12</f>
        <v>659.49825224199992</v>
      </c>
      <c r="CM28" s="397">
        <f>[3]Fleisch!GQ12</f>
        <v>11357.687549737999</v>
      </c>
      <c r="CN28" s="415"/>
      <c r="CO28" s="407">
        <f>[3]Fleisch!$AH12</f>
        <v>18.146246938000001</v>
      </c>
      <c r="CP28" s="407">
        <f>[3]Fleisch!$AM12</f>
        <v>212.93802237</v>
      </c>
      <c r="CQ28" s="406">
        <f>[3]Fleisch!AS12</f>
        <v>0.31207100000000004</v>
      </c>
      <c r="CR28" s="406">
        <f>[3]Fleisch!AT12</f>
        <v>27.754599151000001</v>
      </c>
      <c r="CS28" s="407">
        <f>[3]Fleisch!AU12</f>
        <v>2.0227226760000003</v>
      </c>
      <c r="CT28" s="407">
        <f>[3]Fleisch!AV12</f>
        <v>5.3865181060000005</v>
      </c>
      <c r="CU28" s="406">
        <f>[3]Fleisch!AW12</f>
        <v>0.44846900000000001</v>
      </c>
      <c r="CV28" s="406">
        <f>[3]Fleisch!AX12</f>
        <v>2.0501694510000004</v>
      </c>
      <c r="CW28" s="415"/>
      <c r="CX28" s="407">
        <f>[3]Fleisch!AL12</f>
        <v>12.600878460000001</v>
      </c>
      <c r="CY28" s="407">
        <f>[3]Fleisch!AQ12</f>
        <v>189.68474702400002</v>
      </c>
      <c r="CZ28" s="406">
        <f>[3]Fleisch!AY12</f>
        <v>0.85900100400000001</v>
      </c>
      <c r="DA28" s="406">
        <f>[3]Fleisch!AZ12</f>
        <v>27.659561972999999</v>
      </c>
      <c r="DB28" s="415"/>
      <c r="DC28" s="407">
        <f>[3]Fleisch!$AI12</f>
        <v>337.15614567200004</v>
      </c>
      <c r="DD28" s="407">
        <f>[3]Fleisch!$AN12</f>
        <v>2514.7342150680001</v>
      </c>
      <c r="DE28" s="406">
        <f>[3]Fleisch!BA12</f>
        <v>10.74335233</v>
      </c>
      <c r="DF28" s="406">
        <f>[3]Fleisch!BB12</f>
        <v>135.82058823900002</v>
      </c>
      <c r="DG28" s="407">
        <f>[3]Fleisch!BC12</f>
        <v>13.859627022000002</v>
      </c>
      <c r="DH28" s="407">
        <f>[3]Fleisch!BD12</f>
        <v>126.255157016</v>
      </c>
      <c r="DI28" s="406">
        <f>[3]Fleisch!BE12</f>
        <v>15.037185755000001</v>
      </c>
      <c r="DJ28" s="406">
        <f>[3]Fleisch!BF12</f>
        <v>85.813670418000001</v>
      </c>
      <c r="DK28" s="407">
        <f>[3]Fleisch!BG12</f>
        <v>16.238720535000002</v>
      </c>
      <c r="DL28" s="407">
        <f>[3]Fleisch!BH12</f>
        <v>93.120338583999995</v>
      </c>
      <c r="DM28" s="406">
        <f>[3]Fleisch!BI12</f>
        <v>222.40362443699999</v>
      </c>
      <c r="DN28" s="406">
        <f>[3]Fleisch!BJ12</f>
        <v>1229.5572029770001</v>
      </c>
      <c r="DO28" s="407">
        <f>[3]Fleisch!BK12</f>
        <v>13.134946504</v>
      </c>
      <c r="DP28" s="407">
        <f>[3]Fleisch!BL12</f>
        <v>133.34692196700001</v>
      </c>
      <c r="DQ28" s="406">
        <f>[3]Fleisch!BM12</f>
        <v>3.6676219999999997</v>
      </c>
      <c r="DR28" s="406">
        <f>[3]Fleisch!BN12</f>
        <v>128.2899616</v>
      </c>
      <c r="DS28" s="407">
        <f>[3]Fleisch!BO12</f>
        <v>7.0991596350000004</v>
      </c>
      <c r="DT28" s="407">
        <f>[3]Fleisch!BP12</f>
        <v>87.132904615000015</v>
      </c>
      <c r="DU28" s="415"/>
      <c r="DV28" s="406">
        <f>[3]Fleisch!$AJ12</f>
        <v>68.257087060999993</v>
      </c>
      <c r="DW28" s="406">
        <f>[3]Fleisch!$AO12</f>
        <v>1990.755996354</v>
      </c>
      <c r="DX28" s="407">
        <f>[3]Fleisch!BQ12</f>
        <v>2.1379575669999999</v>
      </c>
      <c r="DY28" s="407">
        <f>[3]Fleisch!BR12</f>
        <v>372.93801088999999</v>
      </c>
      <c r="DZ28" s="406">
        <f>[3]Fleisch!BS12</f>
        <v>5.0344248989999993</v>
      </c>
      <c r="EA28" s="406">
        <f>[3]Fleisch!BT12</f>
        <v>140.37800128600003</v>
      </c>
      <c r="EB28" s="407" t="str">
        <f>[3]Fleisch!BU12</f>
        <v>(-)</v>
      </c>
      <c r="EC28" s="407">
        <f>[3]Fleisch!BV12</f>
        <v>82.721279428000003</v>
      </c>
      <c r="ED28" s="406">
        <f>[3]Fleisch!BW12</f>
        <v>6.6849513340000009</v>
      </c>
      <c r="EE28" s="406">
        <f>[3]Fleisch!BX12</f>
        <v>236.308538537</v>
      </c>
      <c r="EF28" s="407">
        <f>[3]Fleisch!BY12</f>
        <v>7.3341476280000002</v>
      </c>
      <c r="EG28" s="407">
        <f>[3]Fleisch!BZ12</f>
        <v>188.66086045500001</v>
      </c>
      <c r="EH28" s="415"/>
      <c r="EI28" s="406">
        <f>[3]Fleisch!$AK12</f>
        <v>167.53223998799999</v>
      </c>
      <c r="EJ28" s="406">
        <f>[3]Fleisch!$AP12</f>
        <v>5264.0131186320004</v>
      </c>
      <c r="EK28" s="407">
        <f>[3]Fleisch!DZ12</f>
        <v>34.360260201999999</v>
      </c>
      <c r="EL28" s="407">
        <f>[3]Fleisch!EA12</f>
        <v>1634.0578845959999</v>
      </c>
      <c r="EM28" s="406">
        <f>[3]Fleisch!EB12</f>
        <v>2.1181410000000001</v>
      </c>
      <c r="EN28" s="406">
        <f>[3]Fleisch!EC12</f>
        <v>31.782232499999999</v>
      </c>
      <c r="EO28" s="407">
        <f>[3]Fleisch!ED12</f>
        <v>94.660180041000004</v>
      </c>
      <c r="EP28" s="407">
        <f>[3]Fleisch!EE12</f>
        <v>985.3215200950001</v>
      </c>
      <c r="EQ28" s="406">
        <f>[3]Fleisch!EF12</f>
        <v>21.858088199999997</v>
      </c>
      <c r="ER28" s="406">
        <f>[3]Fleisch!EG12</f>
        <v>919.49523243600004</v>
      </c>
      <c r="ES28" s="409"/>
      <c r="ET28" s="407">
        <f>[3]Fleisch!GR12</f>
        <v>195.26203593800003</v>
      </c>
      <c r="EU28" s="407">
        <f>[3]Fleisch!GS12</f>
        <v>6440.2693231980002</v>
      </c>
      <c r="EV28" s="406">
        <f>[3]Fleisch!EV12</f>
        <v>4.8902692649999997</v>
      </c>
      <c r="EW28" s="406">
        <f>[3]Fleisch!EW12</f>
        <v>468.07863838100002</v>
      </c>
      <c r="EX28" s="407">
        <f>[3]Fleisch!EX12</f>
        <v>7.5337550469999996</v>
      </c>
      <c r="EY28" s="407">
        <f>[3]Fleisch!EY12</f>
        <v>481.98042524599998</v>
      </c>
      <c r="EZ28" s="406">
        <f>[3]Fleisch!EZ12</f>
        <v>5.5488307289999996</v>
      </c>
      <c r="FA28" s="406">
        <f>[3]Fleisch!FA12</f>
        <v>204.402654195</v>
      </c>
      <c r="FB28" s="407">
        <f>[3]Fleisch!FB12</f>
        <v>15.232844030000001</v>
      </c>
      <c r="FC28" s="407">
        <f>[3]Fleisch!FC12</f>
        <v>524.71944083100004</v>
      </c>
      <c r="FD28" s="406">
        <f>[3]Fleisch!FD12</f>
        <v>3.9217427550000004</v>
      </c>
      <c r="FE28" s="406">
        <f>[3]Fleisch!FE12</f>
        <v>155.30316268000001</v>
      </c>
      <c r="FF28" s="407">
        <f>[3]Fleisch!FF12</f>
        <v>27.015832005</v>
      </c>
      <c r="FG28" s="407">
        <f>[3]Fleisch!FG12</f>
        <v>843.66327135000006</v>
      </c>
      <c r="FH28" s="406">
        <f>[3]Fleisch!FH12</f>
        <v>36.561445038000002</v>
      </c>
      <c r="FI28" s="406">
        <f>[3]Fleisch!FI12</f>
        <v>575.83712043800006</v>
      </c>
      <c r="FJ28" s="407">
        <f>[3]Fleisch!FJ12</f>
        <v>20.702747744999996</v>
      </c>
      <c r="FK28" s="407">
        <f>[3]Fleisch!FK12</f>
        <v>205.27915364999998</v>
      </c>
      <c r="FL28" s="406">
        <f>[3]Fleisch!FL12</f>
        <v>25.009718863</v>
      </c>
      <c r="FM28" s="406">
        <f>[3]Fleisch!FM12</f>
        <v>560.32854918300006</v>
      </c>
    </row>
    <row r="29" spans="1:169" x14ac:dyDescent="0.2">
      <c r="A29" s="218"/>
      <c r="B29" s="189">
        <f t="shared" si="11"/>
        <v>46023</v>
      </c>
      <c r="C29" s="516">
        <f>[3]Fleisch!$A23</f>
        <v>45717</v>
      </c>
      <c r="D29" s="396" t="str">
        <f>[3]Fleisch!D24</f>
        <v>-</v>
      </c>
      <c r="E29" s="396" t="str">
        <f>[3]Fleisch!E24</f>
        <v>-</v>
      </c>
      <c r="F29" s="380" t="str">
        <f>[3]Fleisch!$J24</f>
        <v>-</v>
      </c>
      <c r="G29" s="380"/>
      <c r="H29" s="396" t="str">
        <f>[3]Fleisch!$L24</f>
        <v>-</v>
      </c>
      <c r="I29" s="396"/>
      <c r="J29" s="380"/>
      <c r="K29" s="380" t="str">
        <f>[3]Fleisch!F24</f>
        <v>-</v>
      </c>
      <c r="L29" s="380" t="str">
        <f>[3]Fleisch!G24</f>
        <v>-</v>
      </c>
      <c r="M29" s="380"/>
      <c r="N29" s="396" t="str">
        <f>[3]Fleisch!B24</f>
        <v>-</v>
      </c>
      <c r="O29" s="396" t="str">
        <f>[3]Fleisch!C24</f>
        <v>-</v>
      </c>
      <c r="P29" s="380"/>
      <c r="Q29" s="380" t="str">
        <f>[3]Fleisch!H24</f>
        <v>-</v>
      </c>
      <c r="R29" s="380" t="str">
        <f>[3]Fleisch!I24</f>
        <v>-</v>
      </c>
      <c r="S29" s="380"/>
      <c r="T29" s="380"/>
      <c r="U29" s="189">
        <f>[3]Fleisch!$A13</f>
        <v>46023</v>
      </c>
      <c r="V29" s="343">
        <f>'Gemüse Daten'!CX28</f>
        <v>4</v>
      </c>
      <c r="W29" s="443">
        <f>[3]Fleisch!CA13</f>
        <v>47.454265230947975</v>
      </c>
      <c r="X29" s="443">
        <f>[3]Fleisch!CB13</f>
        <v>39.482563749831797</v>
      </c>
      <c r="Y29" s="444">
        <f>[3]Fleisch!CD13</f>
        <v>39.999999987548613</v>
      </c>
      <c r="Z29" s="444">
        <f>[3]Fleisch!CE13</f>
        <v>56.331684561445982</v>
      </c>
      <c r="AA29" s="443">
        <f>[3]Fleisch!CG13</f>
        <v>60.183702696426217</v>
      </c>
      <c r="AB29" s="443">
        <f>[3]Fleisch!CH13</f>
        <v>64.799221708839326</v>
      </c>
      <c r="AC29" s="445"/>
      <c r="AD29" s="444">
        <f>[3]Fleisch!CJ13</f>
        <v>38.748234655550974</v>
      </c>
      <c r="AE29" s="444">
        <f>[3]Fleisch!CK13</f>
        <v>48.033993562353693</v>
      </c>
      <c r="AF29" s="445"/>
      <c r="AG29" s="443">
        <f>[3]Fleisch!CM13</f>
        <v>42.60182847858421</v>
      </c>
      <c r="AH29" s="443">
        <f>[3]Fleisch!CN13</f>
        <v>39.431463775743232</v>
      </c>
      <c r="AI29" s="444">
        <f>[3]Fleisch!CP13</f>
        <v>54.403325114504554</v>
      </c>
      <c r="AJ29" s="444">
        <f>[3]Fleisch!CQ13</f>
        <v>55.28664720780813</v>
      </c>
      <c r="AK29" s="443">
        <f>[3]Fleisch!CS13</f>
        <v>72.339449815096998</v>
      </c>
      <c r="AL29" s="443">
        <f>[3]Fleisch!CT13</f>
        <v>61.596208659554968</v>
      </c>
      <c r="AM29" s="444">
        <f>[3]Fleisch!CV13</f>
        <v>38.50093620047948</v>
      </c>
      <c r="AN29" s="444">
        <f>[3]Fleisch!CW13</f>
        <v>30.206350558326701</v>
      </c>
      <c r="AO29" s="443">
        <f>[3]Fleisch!CY13</f>
        <v>22.94205922602832</v>
      </c>
      <c r="AP29" s="443">
        <f>[3]Fleisch!CZ13</f>
        <v>17.297075375794904</v>
      </c>
      <c r="AQ29" s="444">
        <f>[3]Fleisch!DB13</f>
        <v>32.906762098831216</v>
      </c>
      <c r="AR29" s="444">
        <f>[3]Fleisch!DC13</f>
        <v>26.652872606608756</v>
      </c>
      <c r="AS29" s="443">
        <f>[3]Fleisch!DE13</f>
        <v>33.428127833001462</v>
      </c>
      <c r="AT29" s="443">
        <f>[3]Fleisch!DF13</f>
        <v>21.199973965800094</v>
      </c>
      <c r="AU29" s="444">
        <f>[3]Fleisch!DH13</f>
        <v>78.90769886234412</v>
      </c>
      <c r="AV29" s="444">
        <f>[3]Fleisch!DI13</f>
        <v>50.83267493405102</v>
      </c>
      <c r="AW29" s="445"/>
      <c r="AX29" s="443">
        <f>[3]Fleisch!DK13</f>
        <v>19.445212722717852</v>
      </c>
      <c r="AY29" s="443">
        <f>[3]Fleisch!DL13</f>
        <v>17.596126758639134</v>
      </c>
      <c r="AZ29" s="444">
        <f>[3]Fleisch!DN13</f>
        <v>45.926980026977731</v>
      </c>
      <c r="BA29" s="444">
        <f>[3]Fleisch!DO13</f>
        <v>29.324353354681879</v>
      </c>
      <c r="BB29" s="443" t="str">
        <f>[3]Fleisch!DQ13</f>
        <v>(-)</v>
      </c>
      <c r="BC29" s="443">
        <f>[3]Fleisch!DR13</f>
        <v>14.962905147867286</v>
      </c>
      <c r="BD29" s="444">
        <f>[3]Fleisch!DT13</f>
        <v>20.700282470871795</v>
      </c>
      <c r="BE29" s="444">
        <f>[3]Fleisch!DU13</f>
        <v>14.069157734555066</v>
      </c>
      <c r="BF29" s="443">
        <f>[3]Fleisch!DW13</f>
        <v>27.428370812743982</v>
      </c>
      <c r="BG29" s="443">
        <f>[3]Fleisch!DX13</f>
        <v>19.910709731856564</v>
      </c>
      <c r="BH29" s="445"/>
      <c r="BI29" s="444">
        <f>[3]Fleisch!EJ13</f>
        <v>50.548740782438713</v>
      </c>
      <c r="BJ29" s="444">
        <f>[3]Fleisch!EK13</f>
        <v>21.819014067327082</v>
      </c>
      <c r="BK29" s="443">
        <f>[3]Fleisch!EM13</f>
        <v>36.833875578135377</v>
      </c>
      <c r="BL29" s="443">
        <f>[3]Fleisch!EN13</f>
        <v>29.018678168018784</v>
      </c>
      <c r="BM29" s="444">
        <f>[3]Fleisch!EP13</f>
        <v>13.754955357025841</v>
      </c>
      <c r="BN29" s="444">
        <f>[3]Fleisch!EQ13</f>
        <v>10.592116908709279</v>
      </c>
      <c r="BO29" s="443">
        <f>[3]Fleisch!ES13</f>
        <v>15.627314615486432</v>
      </c>
      <c r="BP29" s="443">
        <f>[3]Fleisch!ET13</f>
        <v>8.6663211640921052</v>
      </c>
      <c r="BQ29" s="444"/>
      <c r="BR29" s="444">
        <f>[3]Fleisch!FN13</f>
        <v>29.863949819794477</v>
      </c>
      <c r="BS29" s="444">
        <f>[3]Fleisch!FO13</f>
        <v>18.268385251279827</v>
      </c>
      <c r="BT29" s="443">
        <f>[3]Fleisch!FQ13</f>
        <v>17.516328486548037</v>
      </c>
      <c r="BU29" s="443">
        <f>[3]Fleisch!FR13</f>
        <v>9.9021305039863261</v>
      </c>
      <c r="BV29" s="444">
        <f>[3]Fleisch!FT13</f>
        <v>58.178408448795111</v>
      </c>
      <c r="BW29" s="444">
        <f>[3]Fleisch!FU13</f>
        <v>43.463358607235314</v>
      </c>
      <c r="BX29" s="443">
        <f>[3]Fleisch!FW13</f>
        <v>49.126806124786349</v>
      </c>
      <c r="BY29" s="443">
        <f>[3]Fleisch!FX13</f>
        <v>33.543482246457678</v>
      </c>
      <c r="BZ29" s="444">
        <f>[3]Fleisch!FZ13</f>
        <v>24.193040612358217</v>
      </c>
      <c r="CA29" s="444">
        <f>[3]Fleisch!GA13</f>
        <v>19.741376061979729</v>
      </c>
      <c r="CB29" s="443">
        <f>[3]Fleisch!GC13</f>
        <v>46.587978009819885</v>
      </c>
      <c r="CC29" s="443">
        <f>[3]Fleisch!GD13</f>
        <v>23.667330394545399</v>
      </c>
      <c r="CD29" s="444">
        <f>[3]Fleisch!GF13</f>
        <v>36.394061362864754</v>
      </c>
      <c r="CE29" s="444">
        <f>[3]Fleisch!GG13</f>
        <v>23.496040136655605</v>
      </c>
      <c r="CF29" s="443">
        <f>[3]Fleisch!GI13</f>
        <v>81.868682511471675</v>
      </c>
      <c r="CG29" s="443">
        <f>[3]Fleisch!GJ13</f>
        <v>68.102811228271079</v>
      </c>
      <c r="CH29" s="444">
        <f>[3]Fleisch!GL13</f>
        <v>22.000358012203659</v>
      </c>
      <c r="CI29" s="444">
        <f>[3]Fleisch!GM13</f>
        <v>9.9078831460761823</v>
      </c>
      <c r="CJ29" s="370" t="str">
        <f t="shared" si="13"/>
        <v>4</v>
      </c>
      <c r="CK29" s="528">
        <f t="shared" si="14"/>
        <v>4</v>
      </c>
      <c r="CL29" s="397">
        <f>[3]Fleisch!GP13</f>
        <v>744.68536393400007</v>
      </c>
      <c r="CM29" s="397">
        <f>[3]Fleisch!GQ13</f>
        <v>10945.442386401999</v>
      </c>
      <c r="CN29" s="415"/>
      <c r="CO29" s="407">
        <f>[3]Fleisch!$AH13</f>
        <v>29.605915000000003</v>
      </c>
      <c r="CP29" s="407">
        <f>[3]Fleisch!$AM13</f>
        <v>244.25228937599999</v>
      </c>
      <c r="CQ29" s="406">
        <f>[3]Fleisch!AS13</f>
        <v>3.301881099</v>
      </c>
      <c r="CR29" s="406">
        <f>[3]Fleisch!AT13</f>
        <v>37.322547923000002</v>
      </c>
      <c r="CS29" s="407">
        <f>[3]Fleisch!AU13</f>
        <v>0.72281090400000003</v>
      </c>
      <c r="CT29" s="407">
        <f>[3]Fleisch!AV13</f>
        <v>12.492736255000001</v>
      </c>
      <c r="CU29" s="406">
        <f>[3]Fleisch!AW13</f>
        <v>3.4253535099999999</v>
      </c>
      <c r="CV29" s="406">
        <f>[3]Fleisch!AX13</f>
        <v>3.2156066089999999</v>
      </c>
      <c r="CW29" s="415"/>
      <c r="CX29" s="407">
        <f>[3]Fleisch!AL13</f>
        <v>34.044257635000001</v>
      </c>
      <c r="CY29" s="407">
        <f>[3]Fleisch!AQ13</f>
        <v>174.92670104700002</v>
      </c>
      <c r="CZ29" s="406">
        <f>[3]Fleisch!AY13</f>
        <v>11.062344808000001</v>
      </c>
      <c r="DA29" s="406">
        <f>[3]Fleisch!AZ13</f>
        <v>31.538357082000001</v>
      </c>
      <c r="DB29" s="415"/>
      <c r="DC29" s="407">
        <f>[3]Fleisch!$AI13</f>
        <v>356.48502211900001</v>
      </c>
      <c r="DD29" s="407">
        <f>[3]Fleisch!$AN13</f>
        <v>2419.1645612019997</v>
      </c>
      <c r="DE29" s="406">
        <f>[3]Fleisch!BA13</f>
        <v>9.2610896</v>
      </c>
      <c r="DF29" s="406">
        <f>[3]Fleisch!BB13</f>
        <v>121.233391686</v>
      </c>
      <c r="DG29" s="407">
        <f>[3]Fleisch!BC13</f>
        <v>22.793383956000003</v>
      </c>
      <c r="DH29" s="407">
        <f>[3]Fleisch!BD13</f>
        <v>85.727552278999994</v>
      </c>
      <c r="DI29" s="406">
        <f>[3]Fleisch!BE13</f>
        <v>12.070534258</v>
      </c>
      <c r="DJ29" s="406">
        <f>[3]Fleisch!BF13</f>
        <v>107.51937999499999</v>
      </c>
      <c r="DK29" s="407">
        <f>[3]Fleisch!BG13</f>
        <v>25.711391446</v>
      </c>
      <c r="DL29" s="407">
        <f>[3]Fleisch!BH13</f>
        <v>97.584981495999997</v>
      </c>
      <c r="DM29" s="406">
        <f>[3]Fleisch!BI13</f>
        <v>215.16265383500001</v>
      </c>
      <c r="DN29" s="406">
        <f>[3]Fleisch!BJ13</f>
        <v>1106.7308127180002</v>
      </c>
      <c r="DO29" s="407">
        <f>[3]Fleisch!BK13</f>
        <v>14.107573266999999</v>
      </c>
      <c r="DP29" s="407">
        <f>[3]Fleisch!BL13</f>
        <v>146.90613804</v>
      </c>
      <c r="DQ29" s="406">
        <f>[3]Fleisch!BM13</f>
        <v>3.3853230000000001</v>
      </c>
      <c r="DR29" s="406">
        <f>[3]Fleisch!BN13</f>
        <v>116.8009776</v>
      </c>
      <c r="DS29" s="407">
        <f>[3]Fleisch!BO13</f>
        <v>5.9685409410000005</v>
      </c>
      <c r="DT29" s="407">
        <f>[3]Fleisch!BP13</f>
        <v>86.861471254000008</v>
      </c>
      <c r="DU29" s="415"/>
      <c r="DV29" s="406">
        <f>[3]Fleisch!$AJ13</f>
        <v>65.907971043000003</v>
      </c>
      <c r="DW29" s="406">
        <f>[3]Fleisch!$AO13</f>
        <v>1879.0003095659999</v>
      </c>
      <c r="DX29" s="407">
        <f>[3]Fleisch!BQ13</f>
        <v>4.4906265050000007</v>
      </c>
      <c r="DY29" s="407">
        <f>[3]Fleisch!BR13</f>
        <v>294.743966161</v>
      </c>
      <c r="DZ29" s="406">
        <f>[3]Fleisch!BS13</f>
        <v>6.6663512030000005</v>
      </c>
      <c r="EA29" s="406">
        <f>[3]Fleisch!BT13</f>
        <v>146.82580421500001</v>
      </c>
      <c r="EB29" s="407" t="str">
        <f>[3]Fleisch!BU13</f>
        <v>(-)</v>
      </c>
      <c r="EC29" s="407">
        <f>[3]Fleisch!BV13</f>
        <v>83.234630885000001</v>
      </c>
      <c r="ED29" s="406">
        <f>[3]Fleisch!BW13</f>
        <v>6.9540819819999999</v>
      </c>
      <c r="EE29" s="406">
        <f>[3]Fleisch!BX13</f>
        <v>275.14929121699998</v>
      </c>
      <c r="EF29" s="407">
        <f>[3]Fleisch!BY13</f>
        <v>4.5645978340000006</v>
      </c>
      <c r="EG29" s="407">
        <f>[3]Fleisch!BZ13</f>
        <v>150.64219948800002</v>
      </c>
      <c r="EH29" s="415"/>
      <c r="EI29" s="406">
        <f>[3]Fleisch!$AK13</f>
        <v>200.015652343</v>
      </c>
      <c r="EJ29" s="406">
        <f>[3]Fleisch!$AP13</f>
        <v>5016.0438445079999</v>
      </c>
      <c r="EK29" s="407">
        <f>[3]Fleisch!DZ13</f>
        <v>38.492565970999998</v>
      </c>
      <c r="EL29" s="407">
        <f>[3]Fleisch!EA13</f>
        <v>1569.1292092200001</v>
      </c>
      <c r="EM29" s="406">
        <f>[3]Fleisch!EB13</f>
        <v>2.004937</v>
      </c>
      <c r="EN29" s="406">
        <f>[3]Fleisch!EC13</f>
        <v>30.202145436999999</v>
      </c>
      <c r="EO29" s="407">
        <f>[3]Fleisch!ED13</f>
        <v>89.921300508999991</v>
      </c>
      <c r="EP29" s="407">
        <f>[3]Fleisch!EE13</f>
        <v>978.43334343699996</v>
      </c>
      <c r="EQ29" s="406">
        <f>[3]Fleisch!EF13</f>
        <v>53.091897863999996</v>
      </c>
      <c r="ER29" s="406">
        <f>[3]Fleisch!EG13</f>
        <v>951.54005075300006</v>
      </c>
      <c r="ES29" s="409"/>
      <c r="ET29" s="407">
        <f>[3]Fleisch!GR13</f>
        <v>217.17473677799998</v>
      </c>
      <c r="EU29" s="407">
        <f>[3]Fleisch!GS13</f>
        <v>6530.0124049030001</v>
      </c>
      <c r="EV29" s="406">
        <f>[3]Fleisch!EV13</f>
        <v>7.2645708039999999</v>
      </c>
      <c r="EW29" s="406">
        <f>[3]Fleisch!EW13</f>
        <v>463.28800814900001</v>
      </c>
      <c r="EX29" s="407">
        <f>[3]Fleisch!EX13</f>
        <v>5.4853924909999998</v>
      </c>
      <c r="EY29" s="407">
        <f>[3]Fleisch!EY13</f>
        <v>464.60433223900003</v>
      </c>
      <c r="EZ29" s="406">
        <f>[3]Fleisch!EZ13</f>
        <v>5.7322199699999992</v>
      </c>
      <c r="FA29" s="406">
        <f>[3]Fleisch!FA13</f>
        <v>209.88471787600002</v>
      </c>
      <c r="FB29" s="407">
        <f>[3]Fleisch!FB13</f>
        <v>10.350099155000001</v>
      </c>
      <c r="FC29" s="407">
        <f>[3]Fleisch!FC13</f>
        <v>518.80401938200009</v>
      </c>
      <c r="FD29" s="406">
        <f>[3]Fleisch!FD13</f>
        <v>8.9326593659999993</v>
      </c>
      <c r="FE29" s="406">
        <f>[3]Fleisch!FE13</f>
        <v>178.481551048</v>
      </c>
      <c r="FF29" s="407">
        <f>[3]Fleisch!FF13</f>
        <v>21.578922118000001</v>
      </c>
      <c r="FG29" s="407">
        <f>[3]Fleisch!FG13</f>
        <v>830.04457145599997</v>
      </c>
      <c r="FH29" s="406">
        <f>[3]Fleisch!FH13</f>
        <v>42.071876343</v>
      </c>
      <c r="FI29" s="406">
        <f>[3]Fleisch!FI13</f>
        <v>601.53660450699999</v>
      </c>
      <c r="FJ29" s="407">
        <f>[3]Fleisch!FJ13</f>
        <v>19.659848797999999</v>
      </c>
      <c r="FK29" s="407">
        <f>[3]Fleisch!FK13</f>
        <v>213.520962021</v>
      </c>
      <c r="FL29" s="406">
        <f>[3]Fleisch!FL13</f>
        <v>24.006095077999998</v>
      </c>
      <c r="FM29" s="406">
        <f>[3]Fleisch!FM13</f>
        <v>599.96724920400004</v>
      </c>
    </row>
    <row r="30" spans="1:169" x14ac:dyDescent="0.2">
      <c r="A30" s="218"/>
      <c r="B30" s="189">
        <f t="shared" si="11"/>
        <v>45992</v>
      </c>
      <c r="C30" s="516">
        <f>[3]Fleisch!$A24</f>
        <v>45689</v>
      </c>
      <c r="D30" s="396" t="str">
        <f>[3]Fleisch!D25</f>
        <v>-</v>
      </c>
      <c r="E30" s="396" t="str">
        <f>[3]Fleisch!E25</f>
        <v>-</v>
      </c>
      <c r="F30" s="380" t="str">
        <f>[3]Fleisch!$J25</f>
        <v>-</v>
      </c>
      <c r="G30" s="380"/>
      <c r="H30" s="396" t="str">
        <f>[3]Fleisch!$L25</f>
        <v>-</v>
      </c>
      <c r="I30" s="396"/>
      <c r="J30" s="380"/>
      <c r="K30" s="380" t="str">
        <f>[3]Fleisch!F25</f>
        <v>-</v>
      </c>
      <c r="L30" s="380" t="str">
        <f>[3]Fleisch!G25</f>
        <v>-</v>
      </c>
      <c r="M30" s="380"/>
      <c r="N30" s="396" t="str">
        <f>[3]Fleisch!B25</f>
        <v>-</v>
      </c>
      <c r="O30" s="396" t="str">
        <f>[3]Fleisch!C25</f>
        <v>-</v>
      </c>
      <c r="P30" s="380"/>
      <c r="Q30" s="380" t="str">
        <f>[3]Fleisch!H25</f>
        <v>-</v>
      </c>
      <c r="R30" s="380" t="str">
        <f>[3]Fleisch!I25</f>
        <v>-</v>
      </c>
      <c r="S30" s="380"/>
      <c r="T30" s="380"/>
      <c r="U30" s="189">
        <f>[3]Fleisch!$A14</f>
        <v>45992</v>
      </c>
      <c r="V30" s="343">
        <f>'Gemüse Daten'!CX29</f>
        <v>5</v>
      </c>
      <c r="W30" s="443">
        <f>[3]Fleisch!CA14</f>
        <v>34.614207672799687</v>
      </c>
      <c r="X30" s="443">
        <f>[3]Fleisch!CB14</f>
        <v>40.950218324441323</v>
      </c>
      <c r="Y30" s="444" t="str">
        <f>[3]Fleisch!CD14</f>
        <v>(-)</v>
      </c>
      <c r="Z30" s="444">
        <f>[3]Fleisch!CE14</f>
        <v>76.254692068128946</v>
      </c>
      <c r="AA30" s="443">
        <f>[3]Fleisch!CG14</f>
        <v>9.5572554607783022</v>
      </c>
      <c r="AB30" s="443">
        <f>[3]Fleisch!CH14</f>
        <v>25.923834029038211</v>
      </c>
      <c r="AC30" s="445"/>
      <c r="AD30" s="444">
        <f>[3]Fleisch!CJ14</f>
        <v>68.161101344567442</v>
      </c>
      <c r="AE30" s="444">
        <f>[3]Fleisch!CK14</f>
        <v>45.113802740200228</v>
      </c>
      <c r="AF30" s="445"/>
      <c r="AG30" s="443">
        <f>[3]Fleisch!CM14</f>
        <v>45.472769124145849</v>
      </c>
      <c r="AH30" s="443">
        <f>[3]Fleisch!CN14</f>
        <v>40.647779436567923</v>
      </c>
      <c r="AI30" s="444">
        <f>[3]Fleisch!CP14</f>
        <v>56.25438840545592</v>
      </c>
      <c r="AJ30" s="444">
        <f>[3]Fleisch!CQ14</f>
        <v>44.611687801470417</v>
      </c>
      <c r="AK30" s="443">
        <f>[3]Fleisch!CS14</f>
        <v>57.151115252144393</v>
      </c>
      <c r="AL30" s="443">
        <f>[3]Fleisch!CT14</f>
        <v>58.354872126523105</v>
      </c>
      <c r="AM30" s="444">
        <f>[3]Fleisch!CV14</f>
        <v>40.268077272765517</v>
      </c>
      <c r="AN30" s="444">
        <f>[3]Fleisch!CW14</f>
        <v>30.063279307077067</v>
      </c>
      <c r="AO30" s="443">
        <f>[3]Fleisch!CY14</f>
        <v>22.234233509965676</v>
      </c>
      <c r="AP30" s="443">
        <f>[3]Fleisch!CZ14</f>
        <v>17.030857580863927</v>
      </c>
      <c r="AQ30" s="444">
        <f>[3]Fleisch!DB14</f>
        <v>38.1357212597703</v>
      </c>
      <c r="AR30" s="444">
        <f>[3]Fleisch!DC14</f>
        <v>26.626442600060596</v>
      </c>
      <c r="AS30" s="443">
        <f>[3]Fleisch!DE14</f>
        <v>34.657806790442066</v>
      </c>
      <c r="AT30" s="443">
        <f>[3]Fleisch!DF14</f>
        <v>21.463486343510599</v>
      </c>
      <c r="AU30" s="444">
        <f>[3]Fleisch!DH14</f>
        <v>72.556238729311985</v>
      </c>
      <c r="AV30" s="444">
        <f>[3]Fleisch!DI14</f>
        <v>43.530857480064228</v>
      </c>
      <c r="AW30" s="445"/>
      <c r="AX30" s="443">
        <f>[3]Fleisch!DK14</f>
        <v>18.843757078809439</v>
      </c>
      <c r="AY30" s="443">
        <f>[3]Fleisch!DL14</f>
        <v>17.934136240793077</v>
      </c>
      <c r="AZ30" s="444">
        <f>[3]Fleisch!DN14</f>
        <v>43.935276883571071</v>
      </c>
      <c r="BA30" s="444">
        <f>[3]Fleisch!DO14</f>
        <v>29.415695659302131</v>
      </c>
      <c r="BB30" s="443" t="str">
        <f>[3]Fleisch!DQ14</f>
        <v>(-)</v>
      </c>
      <c r="BC30" s="443">
        <f>[3]Fleisch!DR14</f>
        <v>16.956485307513748</v>
      </c>
      <c r="BD30" s="444">
        <f>[3]Fleisch!DT14</f>
        <v>14.145765106646035</v>
      </c>
      <c r="BE30" s="444">
        <f>[3]Fleisch!DU14</f>
        <v>14.785128204544295</v>
      </c>
      <c r="BF30" s="443">
        <f>[3]Fleisch!DW14</f>
        <v>31.118964438253933</v>
      </c>
      <c r="BG30" s="443">
        <f>[3]Fleisch!DX14</f>
        <v>20.085494101071145</v>
      </c>
      <c r="BH30" s="445"/>
      <c r="BI30" s="444">
        <f>[3]Fleisch!EJ14</f>
        <v>50.451381138060526</v>
      </c>
      <c r="BJ30" s="444">
        <f>[3]Fleisch!EK14</f>
        <v>20.764308134615153</v>
      </c>
      <c r="BK30" s="443">
        <f>[3]Fleisch!EM14</f>
        <v>35.239535787329793</v>
      </c>
      <c r="BL30" s="443">
        <f>[3]Fleisch!EN14</f>
        <v>22.046698302002845</v>
      </c>
      <c r="BM30" s="444">
        <f>[3]Fleisch!EP14</f>
        <v>12.089925209573179</v>
      </c>
      <c r="BN30" s="444">
        <f>[3]Fleisch!EQ14</f>
        <v>11.092792220379893</v>
      </c>
      <c r="BO30" s="443">
        <f>[3]Fleisch!ES14</f>
        <v>20.771193255943377</v>
      </c>
      <c r="BP30" s="443">
        <f>[3]Fleisch!ET14</f>
        <v>8.8379273447681204</v>
      </c>
      <c r="BQ30" s="444"/>
      <c r="BR30" s="444">
        <f>[3]Fleisch!FN14</f>
        <v>31.371550810097862</v>
      </c>
      <c r="BS30" s="444">
        <f>[3]Fleisch!FO14</f>
        <v>18.408049082121209</v>
      </c>
      <c r="BT30" s="443">
        <f>[3]Fleisch!FQ14</f>
        <v>18.466456434595507</v>
      </c>
      <c r="BU30" s="443">
        <f>[3]Fleisch!FR14</f>
        <v>10.293524112339108</v>
      </c>
      <c r="BV30" s="444">
        <f>[3]Fleisch!FT14</f>
        <v>67.535998595262541</v>
      </c>
      <c r="BW30" s="444">
        <f>[3]Fleisch!FU14</f>
        <v>43.915493298553969</v>
      </c>
      <c r="BX30" s="443">
        <f>[3]Fleisch!FW14</f>
        <v>46.594203480541061</v>
      </c>
      <c r="BY30" s="443">
        <f>[3]Fleisch!FX14</f>
        <v>33.385285697223324</v>
      </c>
      <c r="BZ30" s="444">
        <f>[3]Fleisch!FZ14</f>
        <v>25.260875980208624</v>
      </c>
      <c r="CA30" s="444">
        <f>[3]Fleisch!GA14</f>
        <v>20.323371744968135</v>
      </c>
      <c r="CB30" s="443">
        <f>[3]Fleisch!GC14</f>
        <v>45.591336499739661</v>
      </c>
      <c r="CC30" s="443">
        <f>[3]Fleisch!GD14</f>
        <v>24.239402089089101</v>
      </c>
      <c r="CD30" s="444">
        <f>[3]Fleisch!GF14</f>
        <v>34.504964226711635</v>
      </c>
      <c r="CE30" s="444">
        <f>[3]Fleisch!GG14</f>
        <v>23.912431236885467</v>
      </c>
      <c r="CF30" s="443">
        <f>[3]Fleisch!GI14</f>
        <v>79.307299506284494</v>
      </c>
      <c r="CG30" s="443">
        <f>[3]Fleisch!GJ14</f>
        <v>56.443543441665909</v>
      </c>
      <c r="CH30" s="444">
        <f>[3]Fleisch!GL14</f>
        <v>21.733023188949929</v>
      </c>
      <c r="CI30" s="444">
        <f>[3]Fleisch!GM14</f>
        <v>10.58060738773135</v>
      </c>
      <c r="CJ30" s="370" t="str">
        <f t="shared" si="13"/>
        <v>5</v>
      </c>
      <c r="CK30" s="528">
        <f t="shared" si="14"/>
        <v>5</v>
      </c>
      <c r="CL30" s="397">
        <f>[3]Fleisch!GP14</f>
        <v>782.857325253</v>
      </c>
      <c r="CM30" s="397">
        <f>[3]Fleisch!GQ14</f>
        <v>13983.059958251</v>
      </c>
      <c r="CN30" s="415"/>
      <c r="CO30" s="407">
        <f>[3]Fleisch!$AH14</f>
        <v>15.853837605000001</v>
      </c>
      <c r="CP30" s="407">
        <f>[3]Fleisch!$AM14</f>
        <v>347.28750057500002</v>
      </c>
      <c r="CQ30" s="406">
        <f>[3]Fleisch!AS14</f>
        <v>2.9737460030000005</v>
      </c>
      <c r="CR30" s="406">
        <f>[3]Fleisch!AT14</f>
        <v>54.585755390999999</v>
      </c>
      <c r="CS30" s="407">
        <f>[3]Fleisch!AU14</f>
        <v>0</v>
      </c>
      <c r="CT30" s="407">
        <f>[3]Fleisch!AV14</f>
        <v>28.591931066000001</v>
      </c>
      <c r="CU30" s="406">
        <f>[3]Fleisch!AW14</f>
        <v>5.3763483660000002</v>
      </c>
      <c r="CV30" s="406">
        <f>[3]Fleisch!AX14</f>
        <v>14.730384000000001</v>
      </c>
      <c r="CW30" s="415"/>
      <c r="CX30" s="407">
        <f>[3]Fleisch!AL14</f>
        <v>12.784652564</v>
      </c>
      <c r="CY30" s="407">
        <f>[3]Fleisch!AQ14</f>
        <v>267.58748561300001</v>
      </c>
      <c r="CZ30" s="406">
        <f>[3]Fleisch!AY14</f>
        <v>0.73869474099999999</v>
      </c>
      <c r="DA30" s="406">
        <f>[3]Fleisch!AZ14</f>
        <v>41.569437552000004</v>
      </c>
      <c r="DB30" s="415"/>
      <c r="DC30" s="407">
        <f>[3]Fleisch!$AI14</f>
        <v>381.23789493499999</v>
      </c>
      <c r="DD30" s="407">
        <f>[3]Fleisch!$AN14</f>
        <v>3324.5706206200002</v>
      </c>
      <c r="DE30" s="406">
        <f>[3]Fleisch!BA14</f>
        <v>12.123424831000001</v>
      </c>
      <c r="DF30" s="406">
        <f>[3]Fleisch!BB14</f>
        <v>174.573482635</v>
      </c>
      <c r="DG30" s="407">
        <f>[3]Fleisch!BC14</f>
        <v>18.191618414000001</v>
      </c>
      <c r="DH30" s="407">
        <f>[3]Fleisch!BD14</f>
        <v>228.161533865</v>
      </c>
      <c r="DI30" s="406">
        <f>[3]Fleisch!BE14</f>
        <v>13.142633909000001</v>
      </c>
      <c r="DJ30" s="406">
        <f>[3]Fleisch!BF14</f>
        <v>324.97725958900003</v>
      </c>
      <c r="DK30" s="407">
        <f>[3]Fleisch!BG14</f>
        <v>27.735939016</v>
      </c>
      <c r="DL30" s="407">
        <f>[3]Fleisch!BH14</f>
        <v>119.759612092</v>
      </c>
      <c r="DM30" s="406">
        <f>[3]Fleisch!BI14</f>
        <v>225.18119361200002</v>
      </c>
      <c r="DN30" s="406">
        <f>[3]Fleisch!BJ14</f>
        <v>1307.6607701340001</v>
      </c>
      <c r="DO30" s="407">
        <f>[3]Fleisch!BK14</f>
        <v>18.089939314999999</v>
      </c>
      <c r="DP30" s="407">
        <f>[3]Fleisch!BL14</f>
        <v>148.48604932200001</v>
      </c>
      <c r="DQ30" s="406">
        <f>[3]Fleisch!BM14</f>
        <v>3.6520450000000002</v>
      </c>
      <c r="DR30" s="406">
        <f>[3]Fleisch!BN14</f>
        <v>103.1162738</v>
      </c>
      <c r="DS30" s="407">
        <f>[3]Fleisch!BO14</f>
        <v>8.85003648</v>
      </c>
      <c r="DT30" s="407">
        <f>[3]Fleisch!BP14</f>
        <v>108.689380031</v>
      </c>
      <c r="DU30" s="415"/>
      <c r="DV30" s="406">
        <f>[3]Fleisch!$AJ14</f>
        <v>81.118177951999996</v>
      </c>
      <c r="DW30" s="406">
        <f>[3]Fleisch!$AO14</f>
        <v>2389.3074535190003</v>
      </c>
      <c r="DX30" s="407">
        <f>[3]Fleisch!BQ14</f>
        <v>3.7554161079999999</v>
      </c>
      <c r="DY30" s="407">
        <f>[3]Fleisch!BR14</f>
        <v>403.90919808300004</v>
      </c>
      <c r="DZ30" s="406">
        <f>[3]Fleisch!BS14</f>
        <v>17.778463005000003</v>
      </c>
      <c r="EA30" s="406">
        <f>[3]Fleisch!BT14</f>
        <v>348.47582738099999</v>
      </c>
      <c r="EB30" s="407" t="str">
        <f>[3]Fleisch!BU14</f>
        <v>(-)</v>
      </c>
      <c r="EC30" s="407">
        <f>[3]Fleisch!BV14</f>
        <v>85.800629688000001</v>
      </c>
      <c r="ED30" s="406">
        <f>[3]Fleisch!BW14</f>
        <v>8.591712213000001</v>
      </c>
      <c r="EE30" s="406">
        <f>[3]Fleisch!BX14</f>
        <v>268.065717517</v>
      </c>
      <c r="EF30" s="407">
        <f>[3]Fleisch!BY14</f>
        <v>7.8701068969999994</v>
      </c>
      <c r="EG30" s="407">
        <f>[3]Fleisch!BZ14</f>
        <v>165.56926013200001</v>
      </c>
      <c r="EH30" s="415"/>
      <c r="EI30" s="406">
        <f>[3]Fleisch!$AK14</f>
        <v>198.98838260800002</v>
      </c>
      <c r="EJ30" s="406">
        <f>[3]Fleisch!$AP14</f>
        <v>5936.5492305960006</v>
      </c>
      <c r="EK30" s="407">
        <f>[3]Fleisch!DZ14</f>
        <v>39.855198819999998</v>
      </c>
      <c r="EL30" s="407">
        <f>[3]Fleisch!EA14</f>
        <v>1869.6410855100003</v>
      </c>
      <c r="EM30" s="406">
        <f>[3]Fleisch!EB14</f>
        <v>2.3420300000000003</v>
      </c>
      <c r="EN30" s="406">
        <f>[3]Fleisch!EC14</f>
        <v>48.554107489000003</v>
      </c>
      <c r="EO30" s="407">
        <f>[3]Fleisch!ED14</f>
        <v>114.61815748799999</v>
      </c>
      <c r="EP30" s="407">
        <f>[3]Fleisch!EE14</f>
        <v>1287.9831004550001</v>
      </c>
      <c r="EQ30" s="406">
        <f>[3]Fleisch!EF14</f>
        <v>20.978329200000001</v>
      </c>
      <c r="ER30" s="406">
        <f>[3]Fleisch!EG14</f>
        <v>1066.6854805930002</v>
      </c>
      <c r="ES30" s="409"/>
      <c r="ET30" s="407">
        <f>[3]Fleisch!GR14</f>
        <v>298.24079943999999</v>
      </c>
      <c r="EU30" s="407">
        <f>[3]Fleisch!GS14</f>
        <v>8822.4172497339987</v>
      </c>
      <c r="EV30" s="406">
        <f>[3]Fleisch!EV14</f>
        <v>8.416370603999999</v>
      </c>
      <c r="EW30" s="406">
        <f>[3]Fleisch!EW14</f>
        <v>576.00756001500008</v>
      </c>
      <c r="EX30" s="407">
        <f>[3]Fleisch!EX14</f>
        <v>8.587563845</v>
      </c>
      <c r="EY30" s="407">
        <f>[3]Fleisch!EY14</f>
        <v>534.69327689400006</v>
      </c>
      <c r="EZ30" s="406">
        <f>[3]Fleisch!EZ14</f>
        <v>5.8591161949999995</v>
      </c>
      <c r="FA30" s="406">
        <f>[3]Fleisch!FA14</f>
        <v>302.356968865</v>
      </c>
      <c r="FB30" s="407">
        <f>[3]Fleisch!FB14</f>
        <v>14.369455186</v>
      </c>
      <c r="FC30" s="407">
        <f>[3]Fleisch!FC14</f>
        <v>714.56934481899998</v>
      </c>
      <c r="FD30" s="406">
        <f>[3]Fleisch!FD14</f>
        <v>8.4527480040000018</v>
      </c>
      <c r="FE30" s="406">
        <f>[3]Fleisch!FE14</f>
        <v>194.602732342</v>
      </c>
      <c r="FF30" s="407">
        <f>[3]Fleisch!FF14</f>
        <v>30.404430090000002</v>
      </c>
      <c r="FG30" s="407">
        <f>[3]Fleisch!FG14</f>
        <v>955.63816559200006</v>
      </c>
      <c r="FH30" s="406">
        <f>[3]Fleisch!FH14</f>
        <v>63.082641907999999</v>
      </c>
      <c r="FI30" s="406">
        <f>[3]Fleisch!FI14</f>
        <v>799.84481359400013</v>
      </c>
      <c r="FJ30" s="407">
        <f>[3]Fleisch!FJ14</f>
        <v>28.219992075</v>
      </c>
      <c r="FK30" s="407">
        <f>[3]Fleisch!FK14</f>
        <v>327.89196096500001</v>
      </c>
      <c r="FL30" s="406">
        <f>[3]Fleisch!FL14</f>
        <v>29.917851695000003</v>
      </c>
      <c r="FM30" s="406">
        <f>[3]Fleisch!FM14</f>
        <v>669.48935872799996</v>
      </c>
    </row>
    <row r="31" spans="1:169" x14ac:dyDescent="0.2">
      <c r="A31" s="218"/>
      <c r="B31" s="189">
        <f t="shared" si="11"/>
        <v>45962</v>
      </c>
      <c r="C31" s="516">
        <f>[3]Fleisch!$A25</f>
        <v>45658</v>
      </c>
      <c r="D31" s="396" t="str">
        <f>[3]Fleisch!D26</f>
        <v>-</v>
      </c>
      <c r="E31" s="396" t="str">
        <f>[3]Fleisch!E26</f>
        <v>-</v>
      </c>
      <c r="F31" s="380" t="str">
        <f>[3]Fleisch!$J26</f>
        <v>-</v>
      </c>
      <c r="G31" s="380"/>
      <c r="H31" s="396" t="str">
        <f>[3]Fleisch!$L26</f>
        <v>-</v>
      </c>
      <c r="I31" s="396"/>
      <c r="J31" s="380"/>
      <c r="K31" s="380" t="str">
        <f>[3]Fleisch!F26</f>
        <v>-</v>
      </c>
      <c r="L31" s="380" t="str">
        <f>[3]Fleisch!G26</f>
        <v>-</v>
      </c>
      <c r="M31" s="380"/>
      <c r="N31" s="396" t="str">
        <f>[3]Fleisch!B26</f>
        <v>-</v>
      </c>
      <c r="O31" s="396" t="str">
        <f>[3]Fleisch!C26</f>
        <v>-</v>
      </c>
      <c r="P31" s="380"/>
      <c r="Q31" s="380" t="str">
        <f>[3]Fleisch!H26</f>
        <v>-</v>
      </c>
      <c r="R31" s="380" t="str">
        <f>[3]Fleisch!I26</f>
        <v>-</v>
      </c>
      <c r="S31" s="380"/>
      <c r="T31" s="380"/>
      <c r="U31" s="189">
        <f>[3]Fleisch!$A15</f>
        <v>45962</v>
      </c>
      <c r="V31" s="343">
        <f>'Gemüse Daten'!CX30</f>
        <v>4</v>
      </c>
      <c r="W31" s="443">
        <f>[3]Fleisch!CA15</f>
        <v>22.766618460214268</v>
      </c>
      <c r="X31" s="443">
        <f>[3]Fleisch!CB15</f>
        <v>35.900235915594372</v>
      </c>
      <c r="Y31" s="444">
        <f>[3]Fleisch!CD15</f>
        <v>4.8499999986852798</v>
      </c>
      <c r="Z31" s="444">
        <f>[3]Fleisch!CE15</f>
        <v>96.600379821130929</v>
      </c>
      <c r="AA31" s="443">
        <f>[3]Fleisch!CG15</f>
        <v>91.243777373864802</v>
      </c>
      <c r="AB31" s="443">
        <f>[3]Fleisch!CH15</f>
        <v>60.155027285641147</v>
      </c>
      <c r="AC31" s="445"/>
      <c r="AD31" s="444">
        <f>[3]Fleisch!CJ15</f>
        <v>68.141804533140373</v>
      </c>
      <c r="AE31" s="444">
        <f>[3]Fleisch!CK15</f>
        <v>44.633401278105914</v>
      </c>
      <c r="AF31" s="445"/>
      <c r="AG31" s="443">
        <f>[3]Fleisch!CM15</f>
        <v>36.069175369711509</v>
      </c>
      <c r="AH31" s="443">
        <f>[3]Fleisch!CN15</f>
        <v>38.593211973663102</v>
      </c>
      <c r="AI31" s="444">
        <f>[3]Fleisch!CP15</f>
        <v>61.92639607195489</v>
      </c>
      <c r="AJ31" s="444">
        <f>[3]Fleisch!CQ15</f>
        <v>45.457854390554267</v>
      </c>
      <c r="AK31" s="443">
        <f>[3]Fleisch!CS15</f>
        <v>48.812065169814964</v>
      </c>
      <c r="AL31" s="443">
        <f>[3]Fleisch!CT15</f>
        <v>56.353363591141495</v>
      </c>
      <c r="AM31" s="444">
        <f>[3]Fleisch!CV15</f>
        <v>42.5865144721554</v>
      </c>
      <c r="AN31" s="444">
        <f>[3]Fleisch!CW15</f>
        <v>28.94257471034248</v>
      </c>
      <c r="AO31" s="443">
        <f>[3]Fleisch!CY15</f>
        <v>22.85062980474633</v>
      </c>
      <c r="AP31" s="443">
        <f>[3]Fleisch!CZ15</f>
        <v>17.16543044160197</v>
      </c>
      <c r="AQ31" s="444">
        <f>[3]Fleisch!DB15</f>
        <v>34.944602040706769</v>
      </c>
      <c r="AR31" s="444">
        <f>[3]Fleisch!DC15</f>
        <v>26.020799945426436</v>
      </c>
      <c r="AS31" s="443">
        <f>[3]Fleisch!DE15</f>
        <v>31.925992048928219</v>
      </c>
      <c r="AT31" s="443">
        <f>[3]Fleisch!DF15</f>
        <v>21.366962635933291</v>
      </c>
      <c r="AU31" s="444">
        <f>[3]Fleisch!DH15</f>
        <v>51.167372514068553</v>
      </c>
      <c r="AV31" s="444">
        <f>[3]Fleisch!DI15</f>
        <v>49.134909493005694</v>
      </c>
      <c r="AW31" s="445"/>
      <c r="AX31" s="443">
        <f>[3]Fleisch!DK15</f>
        <v>19.081755325816513</v>
      </c>
      <c r="AY31" s="443">
        <f>[3]Fleisch!DL15</f>
        <v>17.023038876771551</v>
      </c>
      <c r="AZ31" s="444">
        <f>[3]Fleisch!DN15</f>
        <v>48.580749137054617</v>
      </c>
      <c r="BA31" s="444">
        <f>[3]Fleisch!DO15</f>
        <v>28.245561553074566</v>
      </c>
      <c r="BB31" s="443" t="str">
        <f>[3]Fleisch!DQ15</f>
        <v>(-)</v>
      </c>
      <c r="BC31" s="443">
        <f>[3]Fleisch!DR15</f>
        <v>18.66456646200648</v>
      </c>
      <c r="BD31" s="444">
        <f>[3]Fleisch!DT15</f>
        <v>27.869652975494102</v>
      </c>
      <c r="BE31" s="444">
        <f>[3]Fleisch!DU15</f>
        <v>13.894000640017572</v>
      </c>
      <c r="BF31" s="443">
        <f>[3]Fleisch!DW15</f>
        <v>27.167943395276151</v>
      </c>
      <c r="BG31" s="443">
        <f>[3]Fleisch!DX15</f>
        <v>20.364104607747954</v>
      </c>
      <c r="BH31" s="445"/>
      <c r="BI31" s="444">
        <f>[3]Fleisch!EJ15</f>
        <v>49.452968243380944</v>
      </c>
      <c r="BJ31" s="444">
        <f>[3]Fleisch!EK15</f>
        <v>20.997262115667233</v>
      </c>
      <c r="BK31" s="443">
        <f>[3]Fleisch!EM15</f>
        <v>35.428258659874409</v>
      </c>
      <c r="BL31" s="443">
        <f>[3]Fleisch!EN15</f>
        <v>22.511631456604981</v>
      </c>
      <c r="BM31" s="444">
        <f>[3]Fleisch!EP15</f>
        <v>12.358535028438949</v>
      </c>
      <c r="BN31" s="444">
        <f>[3]Fleisch!EQ15</f>
        <v>10.537330326001449</v>
      </c>
      <c r="BO31" s="443">
        <f>[3]Fleisch!ES15</f>
        <v>12.759131116062488</v>
      </c>
      <c r="BP31" s="443">
        <f>[3]Fleisch!ET15</f>
        <v>9.1106124432073816</v>
      </c>
      <c r="BQ31" s="444"/>
      <c r="BR31" s="444">
        <f>[3]Fleisch!FN15</f>
        <v>30.630644910015302</v>
      </c>
      <c r="BS31" s="444">
        <f>[3]Fleisch!FO15</f>
        <v>18.133312670321942</v>
      </c>
      <c r="BT31" s="443">
        <f>[3]Fleisch!FQ15</f>
        <v>21.100510046509559</v>
      </c>
      <c r="BU31" s="443">
        <f>[3]Fleisch!FR15</f>
        <v>9.9228104335291754</v>
      </c>
      <c r="BV31" s="444">
        <f>[3]Fleisch!FT15</f>
        <v>59.815452071185064</v>
      </c>
      <c r="BW31" s="444">
        <f>[3]Fleisch!FU15</f>
        <v>44.030175911187598</v>
      </c>
      <c r="BX31" s="443">
        <f>[3]Fleisch!FW15</f>
        <v>43.531449757698731</v>
      </c>
      <c r="BY31" s="443">
        <f>[3]Fleisch!FX15</f>
        <v>33.728138429317752</v>
      </c>
      <c r="BZ31" s="444">
        <f>[3]Fleisch!FZ15</f>
        <v>17.971080672658488</v>
      </c>
      <c r="CA31" s="444">
        <f>[3]Fleisch!GA15</f>
        <v>22.448730088341446</v>
      </c>
      <c r="CB31" s="443">
        <f>[3]Fleisch!GC15</f>
        <v>46.856315259449303</v>
      </c>
      <c r="CC31" s="443">
        <f>[3]Fleisch!GD15</f>
        <v>24.99570463821081</v>
      </c>
      <c r="CD31" s="444">
        <f>[3]Fleisch!GF15</f>
        <v>35.180512065503933</v>
      </c>
      <c r="CE31" s="444">
        <f>[3]Fleisch!GG15</f>
        <v>23.535084274456452</v>
      </c>
      <c r="CF31" s="443">
        <f>[3]Fleisch!GI15</f>
        <v>85.186101573662981</v>
      </c>
      <c r="CG31" s="443">
        <f>[3]Fleisch!GJ15</f>
        <v>66.394606105930364</v>
      </c>
      <c r="CH31" s="444">
        <f>[3]Fleisch!GL15</f>
        <v>21.82145803802872</v>
      </c>
      <c r="CI31" s="444">
        <f>[3]Fleisch!GM15</f>
        <v>10.30309443364119</v>
      </c>
      <c r="CJ31" s="370" t="str">
        <f t="shared" si="13"/>
        <v>4</v>
      </c>
      <c r="CK31" s="528">
        <f t="shared" si="14"/>
        <v>4</v>
      </c>
      <c r="CL31" s="397">
        <f>[3]Fleisch!GP15</f>
        <v>681.64559831100007</v>
      </c>
      <c r="CM31" s="397">
        <f>[3]Fleisch!GQ15</f>
        <v>10970.095294557001</v>
      </c>
      <c r="CN31" s="415"/>
      <c r="CO31" s="407">
        <f>[3]Fleisch!$AH15</f>
        <v>34.559453087000001</v>
      </c>
      <c r="CP31" s="407">
        <f>[3]Fleisch!$AM15</f>
        <v>220.33472705300002</v>
      </c>
      <c r="CQ31" s="406">
        <f>[3]Fleisch!AS15</f>
        <v>2.1099436890000001</v>
      </c>
      <c r="CR31" s="406">
        <f>[3]Fleisch!AT15</f>
        <v>34.816643731999996</v>
      </c>
      <c r="CS31" s="407">
        <f>[3]Fleisch!AU15</f>
        <v>0.53243294200000002</v>
      </c>
      <c r="CT31" s="407">
        <f>[3]Fleisch!AV15</f>
        <v>3.5285030000000002</v>
      </c>
      <c r="CU31" s="406">
        <f>[3]Fleisch!AW15</f>
        <v>0.30754700000000001</v>
      </c>
      <c r="CV31" s="406">
        <f>[3]Fleisch!AX15</f>
        <v>5.7844622079999999</v>
      </c>
      <c r="CW31" s="415"/>
      <c r="CX31" s="407">
        <f>[3]Fleisch!AL15</f>
        <v>10.046944521</v>
      </c>
      <c r="CY31" s="407">
        <f>[3]Fleisch!AQ15</f>
        <v>165.92403617000002</v>
      </c>
      <c r="CZ31" s="406">
        <f>[3]Fleisch!AY15</f>
        <v>2.7633126200000002</v>
      </c>
      <c r="DA31" s="406">
        <f>[3]Fleisch!AZ15</f>
        <v>30.525330910000001</v>
      </c>
      <c r="DB31" s="415"/>
      <c r="DC31" s="407">
        <f>[3]Fleisch!$AI15</f>
        <v>312.51577301700001</v>
      </c>
      <c r="DD31" s="407">
        <f>[3]Fleisch!$AN15</f>
        <v>2386.480029802</v>
      </c>
      <c r="DE31" s="406">
        <f>[3]Fleisch!BA15</f>
        <v>15.824926409</v>
      </c>
      <c r="DF31" s="406">
        <f>[3]Fleisch!BB15</f>
        <v>112.980855014</v>
      </c>
      <c r="DG31" s="407">
        <f>[3]Fleisch!BC15</f>
        <v>16.363309459</v>
      </c>
      <c r="DH31" s="407">
        <f>[3]Fleisch!BD15</f>
        <v>122.808097832</v>
      </c>
      <c r="DI31" s="406">
        <f>[3]Fleisch!BE15</f>
        <v>11.964679238999999</v>
      </c>
      <c r="DJ31" s="406">
        <f>[3]Fleisch!BF15</f>
        <v>103.318960519</v>
      </c>
      <c r="DK31" s="407">
        <f>[3]Fleisch!BG15</f>
        <v>15.962991874</v>
      </c>
      <c r="DL31" s="407">
        <f>[3]Fleisch!BH15</f>
        <v>102.078451375</v>
      </c>
      <c r="DM31" s="406">
        <f>[3]Fleisch!BI15</f>
        <v>174.46384707300001</v>
      </c>
      <c r="DN31" s="406">
        <f>[3]Fleisch!BJ15</f>
        <v>1158.8056025640001</v>
      </c>
      <c r="DO31" s="407">
        <f>[3]Fleisch!BK15</f>
        <v>12.170493093999999</v>
      </c>
      <c r="DP31" s="407">
        <f>[3]Fleisch!BL15</f>
        <v>113.44760655</v>
      </c>
      <c r="DQ31" s="406">
        <f>[3]Fleisch!BM15</f>
        <v>3.8009969999999997</v>
      </c>
      <c r="DR31" s="406">
        <f>[3]Fleisch!BN15</f>
        <v>104.67796319999999</v>
      </c>
      <c r="DS31" s="407">
        <f>[3]Fleisch!BO15</f>
        <v>24.788018798000003</v>
      </c>
      <c r="DT31" s="407">
        <f>[3]Fleisch!BP15</f>
        <v>62.777682913999996</v>
      </c>
      <c r="DU31" s="415"/>
      <c r="DV31" s="406">
        <f>[3]Fleisch!$AJ15</f>
        <v>65.329740192999992</v>
      </c>
      <c r="DW31" s="406">
        <f>[3]Fleisch!$AO15</f>
        <v>1826.669684556</v>
      </c>
      <c r="DX31" s="407">
        <f>[3]Fleisch!BQ15</f>
        <v>5.7481728720000005</v>
      </c>
      <c r="DY31" s="407">
        <f>[3]Fleisch!BR15</f>
        <v>310.67024811900001</v>
      </c>
      <c r="DZ31" s="406">
        <f>[3]Fleisch!BS15</f>
        <v>4.8917302080000002</v>
      </c>
      <c r="EA31" s="406">
        <f>[3]Fleisch!BT15</f>
        <v>139.11046952300001</v>
      </c>
      <c r="EB31" s="407" t="str">
        <f>[3]Fleisch!BU15</f>
        <v>(-)</v>
      </c>
      <c r="EC31" s="407">
        <f>[3]Fleisch!BV15</f>
        <v>65.822297046000003</v>
      </c>
      <c r="ED31" s="406">
        <f>[3]Fleisch!BW15</f>
        <v>7.0486571940000005</v>
      </c>
      <c r="EE31" s="406">
        <f>[3]Fleisch!BX15</f>
        <v>268.10627970500002</v>
      </c>
      <c r="EF31" s="407">
        <f>[3]Fleisch!BY15</f>
        <v>10.192905057000001</v>
      </c>
      <c r="EG31" s="407">
        <f>[3]Fleisch!BZ15</f>
        <v>142.966882556</v>
      </c>
      <c r="EH31" s="415"/>
      <c r="EI31" s="406">
        <f>[3]Fleisch!$AK15</f>
        <v>200.04894582100002</v>
      </c>
      <c r="EJ31" s="406">
        <f>[3]Fleisch!$AP15</f>
        <v>4996.4127469260002</v>
      </c>
      <c r="EK31" s="407">
        <f>[3]Fleisch!DZ15</f>
        <v>34.51711721400001</v>
      </c>
      <c r="EL31" s="407">
        <f>[3]Fleisch!EA15</f>
        <v>1435.5912187199997</v>
      </c>
      <c r="EM31" s="406">
        <f>[3]Fleisch!EB15</f>
        <v>1.7639690000000001</v>
      </c>
      <c r="EN31" s="406">
        <f>[3]Fleisch!EC15</f>
        <v>42.791077971</v>
      </c>
      <c r="EO31" s="407">
        <f>[3]Fleisch!ED15</f>
        <v>80.293819107000004</v>
      </c>
      <c r="EP31" s="407">
        <f>[3]Fleisch!EE15</f>
        <v>1076.3221204240001</v>
      </c>
      <c r="EQ31" s="406">
        <f>[3]Fleisch!EF15</f>
        <v>67.2551275</v>
      </c>
      <c r="ER31" s="406">
        <f>[3]Fleisch!EG15</f>
        <v>866.72119814999996</v>
      </c>
      <c r="ES31" s="409"/>
      <c r="ET31" s="407">
        <f>[3]Fleisch!GR15</f>
        <v>210.909858563</v>
      </c>
      <c r="EU31" s="407">
        <f>[3]Fleisch!GS15</f>
        <v>6854.7271470770002</v>
      </c>
      <c r="EV31" s="406">
        <f>[3]Fleisch!EV15</f>
        <v>6.4415669650000007</v>
      </c>
      <c r="EW31" s="406">
        <f>[3]Fleisch!EW15</f>
        <v>493.80002792700003</v>
      </c>
      <c r="EX31" s="407">
        <f>[3]Fleisch!EX15</f>
        <v>8.9745229389999999</v>
      </c>
      <c r="EY31" s="407">
        <f>[3]Fleisch!EY15</f>
        <v>507.414705196</v>
      </c>
      <c r="EZ31" s="406">
        <f>[3]Fleisch!EZ15</f>
        <v>4.3973603399999996</v>
      </c>
      <c r="FA31" s="406">
        <f>[3]Fleisch!FA15</f>
        <v>215.29627210300001</v>
      </c>
      <c r="FB31" s="407">
        <f>[3]Fleisch!FB15</f>
        <v>14.474862012000001</v>
      </c>
      <c r="FC31" s="407">
        <f>[3]Fleisch!FC15</f>
        <v>524.87600499000007</v>
      </c>
      <c r="FD31" s="406">
        <f>[3]Fleisch!FD15</f>
        <v>4.9297071580000003</v>
      </c>
      <c r="FE31" s="406">
        <f>[3]Fleisch!FE15</f>
        <v>182.99896003299997</v>
      </c>
      <c r="FF31" s="407">
        <f>[3]Fleisch!FF15</f>
        <v>24.035805610000001</v>
      </c>
      <c r="FG31" s="407">
        <f>[3]Fleisch!FG15</f>
        <v>762.26966357999993</v>
      </c>
      <c r="FH31" s="406">
        <f>[3]Fleisch!FH15</f>
        <v>45.105731947999999</v>
      </c>
      <c r="FI31" s="406">
        <f>[3]Fleisch!FI15</f>
        <v>595.62841805200014</v>
      </c>
      <c r="FJ31" s="407">
        <f>[3]Fleisch!FJ15</f>
        <v>19.196581795000004</v>
      </c>
      <c r="FK31" s="407">
        <f>[3]Fleisch!FK15</f>
        <v>211.21310709700001</v>
      </c>
      <c r="FL31" s="406">
        <f>[3]Fleisch!FL15</f>
        <v>24.363775910000001</v>
      </c>
      <c r="FM31" s="406">
        <f>[3]Fleisch!FM15</f>
        <v>575.44527234200007</v>
      </c>
    </row>
    <row r="32" spans="1:169" x14ac:dyDescent="0.2">
      <c r="A32" s="218"/>
      <c r="B32" s="189">
        <f t="shared" si="11"/>
        <v>45931</v>
      </c>
      <c r="C32" s="516">
        <f>[3]Fleisch!$A26</f>
        <v>45627</v>
      </c>
      <c r="D32" s="396" t="str">
        <f>[3]Fleisch!D27</f>
        <v>-</v>
      </c>
      <c r="E32" s="396" t="str">
        <f>[3]Fleisch!E27</f>
        <v>-</v>
      </c>
      <c r="F32" s="380" t="str">
        <f>[3]Fleisch!$J27</f>
        <v>-</v>
      </c>
      <c r="G32" s="380"/>
      <c r="H32" s="396" t="str">
        <f>[3]Fleisch!$L27</f>
        <v>-</v>
      </c>
      <c r="I32" s="396"/>
      <c r="J32" s="380"/>
      <c r="K32" s="380" t="str">
        <f>[3]Fleisch!F27</f>
        <v>-</v>
      </c>
      <c r="L32" s="380" t="str">
        <f>[3]Fleisch!G27</f>
        <v>-</v>
      </c>
      <c r="M32" s="380"/>
      <c r="N32" s="396" t="str">
        <f>[3]Fleisch!B27</f>
        <v>-</v>
      </c>
      <c r="O32" s="396" t="str">
        <f>[3]Fleisch!C27</f>
        <v>-</v>
      </c>
      <c r="P32" s="380"/>
      <c r="Q32" s="380" t="str">
        <f>[3]Fleisch!H27</f>
        <v>-</v>
      </c>
      <c r="R32" s="380" t="str">
        <f>[3]Fleisch!I27</f>
        <v>-</v>
      </c>
      <c r="S32" s="380"/>
      <c r="T32" s="380"/>
      <c r="U32" s="189">
        <f>[3]Fleisch!$A16</f>
        <v>45931</v>
      </c>
      <c r="V32" s="343">
        <f>'Gemüse Daten'!CX31</f>
        <v>4</v>
      </c>
      <c r="W32" s="443">
        <f>[3]Fleisch!CA16</f>
        <v>96.809464411008037</v>
      </c>
      <c r="X32" s="443">
        <f>[3]Fleisch!CB16</f>
        <v>39.094808425218986</v>
      </c>
      <c r="Y32" s="444">
        <f>[3]Fleisch!CD16</f>
        <v>5.5055999999166714</v>
      </c>
      <c r="Z32" s="444">
        <f>[3]Fleisch!CE16</f>
        <v>93.492942104102255</v>
      </c>
      <c r="AA32" s="443">
        <f>[3]Fleisch!CG16</f>
        <v>93.601608238696471</v>
      </c>
      <c r="AB32" s="443">
        <f>[3]Fleisch!CH16</f>
        <v>60.783895507821804</v>
      </c>
      <c r="AC32" s="445"/>
      <c r="AD32" s="444">
        <f>[3]Fleisch!CJ16</f>
        <v>63.64538138873386</v>
      </c>
      <c r="AE32" s="444">
        <f>[3]Fleisch!CK16</f>
        <v>42.130329263226542</v>
      </c>
      <c r="AF32" s="445"/>
      <c r="AG32" s="443">
        <f>[3]Fleisch!CM16</f>
        <v>35.228857370928978</v>
      </c>
      <c r="AH32" s="443">
        <f>[3]Fleisch!CN16</f>
        <v>38.151259951114127</v>
      </c>
      <c r="AI32" s="444">
        <f>[3]Fleisch!CP16</f>
        <v>44.125832273332101</v>
      </c>
      <c r="AJ32" s="444">
        <f>[3]Fleisch!CQ16</f>
        <v>42.569477057502276</v>
      </c>
      <c r="AK32" s="443">
        <f>[3]Fleisch!CS16</f>
        <v>58.612672590613059</v>
      </c>
      <c r="AL32" s="443">
        <f>[3]Fleisch!CT16</f>
        <v>51.725594200652175</v>
      </c>
      <c r="AM32" s="444">
        <f>[3]Fleisch!CV16</f>
        <v>43.382878913314727</v>
      </c>
      <c r="AN32" s="444">
        <f>[3]Fleisch!CW16</f>
        <v>29.458901121831197</v>
      </c>
      <c r="AO32" s="443">
        <f>[3]Fleisch!CY16</f>
        <v>23.033284628278228</v>
      </c>
      <c r="AP32" s="443">
        <f>[3]Fleisch!CZ16</f>
        <v>17.18976537259687</v>
      </c>
      <c r="AQ32" s="444">
        <f>[3]Fleisch!DB16</f>
        <v>35.977889583804412</v>
      </c>
      <c r="AR32" s="444">
        <f>[3]Fleisch!DC16</f>
        <v>28.23096106136358</v>
      </c>
      <c r="AS32" s="443">
        <f>[3]Fleisch!DE16</f>
        <v>34.878513300133605</v>
      </c>
      <c r="AT32" s="443">
        <f>[3]Fleisch!DF16</f>
        <v>20.584937873039877</v>
      </c>
      <c r="AU32" s="444">
        <f>[3]Fleisch!DH16</f>
        <v>51.742794490735619</v>
      </c>
      <c r="AV32" s="444">
        <f>[3]Fleisch!DI16</f>
        <v>46.005062522388691</v>
      </c>
      <c r="AW32" s="445"/>
      <c r="AX32" s="443">
        <f>[3]Fleisch!DK16</f>
        <v>17.948874926922056</v>
      </c>
      <c r="AY32" s="443">
        <f>[3]Fleisch!DL16</f>
        <v>17.580849658745144</v>
      </c>
      <c r="AZ32" s="444">
        <f>[3]Fleisch!DN16</f>
        <v>44.717003656144151</v>
      </c>
      <c r="BA32" s="444">
        <f>[3]Fleisch!DO16</f>
        <v>27.239085063742742</v>
      </c>
      <c r="BB32" s="443" t="str">
        <f>[3]Fleisch!DQ16</f>
        <v>(-)</v>
      </c>
      <c r="BC32" s="443">
        <f>[3]Fleisch!DR16</f>
        <v>17.087398627660438</v>
      </c>
      <c r="BD32" s="444">
        <f>[3]Fleisch!DT16</f>
        <v>25.431865518531136</v>
      </c>
      <c r="BE32" s="444">
        <f>[3]Fleisch!DU16</f>
        <v>15.707369209025686</v>
      </c>
      <c r="BF32" s="443">
        <f>[3]Fleisch!DW16</f>
        <v>23.857997007155021</v>
      </c>
      <c r="BG32" s="443">
        <f>[3]Fleisch!DX16</f>
        <v>21.932012151349191</v>
      </c>
      <c r="BH32" s="445"/>
      <c r="BI32" s="444">
        <f>[3]Fleisch!EJ16</f>
        <v>49.841604932189433</v>
      </c>
      <c r="BJ32" s="444">
        <f>[3]Fleisch!EK16</f>
        <v>21.908020928618818</v>
      </c>
      <c r="BK32" s="443">
        <f>[3]Fleisch!EM16</f>
        <v>34.58489567156586</v>
      </c>
      <c r="BL32" s="443">
        <f>[3]Fleisch!EN16</f>
        <v>25.658276900436935</v>
      </c>
      <c r="BM32" s="444">
        <f>[3]Fleisch!EP16</f>
        <v>11.769390998289957</v>
      </c>
      <c r="BN32" s="444">
        <f>[3]Fleisch!EQ16</f>
        <v>11.533880933075768</v>
      </c>
      <c r="BO32" s="443">
        <f>[3]Fleisch!ES16</f>
        <v>15.183613722694504</v>
      </c>
      <c r="BP32" s="443">
        <f>[3]Fleisch!ET16</f>
        <v>9.0679481610474753</v>
      </c>
      <c r="BQ32" s="444"/>
      <c r="BR32" s="444">
        <f>[3]Fleisch!FN16</f>
        <v>32.281997301074249</v>
      </c>
      <c r="BS32" s="444">
        <f>[3]Fleisch!FO16</f>
        <v>18.740122574648588</v>
      </c>
      <c r="BT32" s="443">
        <f>[3]Fleisch!FQ16</f>
        <v>18.544247459249462</v>
      </c>
      <c r="BU32" s="443">
        <f>[3]Fleisch!FR16</f>
        <v>10.058435524931316</v>
      </c>
      <c r="BV32" s="444">
        <f>[3]Fleisch!FT16</f>
        <v>62.867059520110963</v>
      </c>
      <c r="BW32" s="444">
        <f>[3]Fleisch!FU16</f>
        <v>41.549066091637904</v>
      </c>
      <c r="BX32" s="443">
        <f>[3]Fleisch!FW16</f>
        <v>47.870736571208731</v>
      </c>
      <c r="BY32" s="443">
        <f>[3]Fleisch!FX16</f>
        <v>34.358746618698554</v>
      </c>
      <c r="BZ32" s="444">
        <f>[3]Fleisch!FZ16</f>
        <v>24.169514618580294</v>
      </c>
      <c r="CA32" s="444">
        <f>[3]Fleisch!GA16</f>
        <v>22.942617444718998</v>
      </c>
      <c r="CB32" s="443">
        <f>[3]Fleisch!GC16</f>
        <v>47.005406940191101</v>
      </c>
      <c r="CC32" s="443">
        <f>[3]Fleisch!GD16</f>
        <v>25.349764984796082</v>
      </c>
      <c r="CD32" s="444">
        <f>[3]Fleisch!GF16</f>
        <v>34.574749144824366</v>
      </c>
      <c r="CE32" s="444">
        <f>[3]Fleisch!GG16</f>
        <v>23.45379624686214</v>
      </c>
      <c r="CF32" s="443">
        <f>[3]Fleisch!GI16</f>
        <v>76.329415788920514</v>
      </c>
      <c r="CG32" s="443">
        <f>[3]Fleisch!GJ16</f>
        <v>65.677351552182827</v>
      </c>
      <c r="CH32" s="444">
        <f>[3]Fleisch!GL16</f>
        <v>22.225111997159377</v>
      </c>
      <c r="CI32" s="444">
        <f>[3]Fleisch!GM16</f>
        <v>10.087748668419561</v>
      </c>
      <c r="CJ32" s="370" t="str">
        <f t="shared" si="13"/>
        <v>4</v>
      </c>
      <c r="CK32" s="528">
        <f t="shared" si="14"/>
        <v>4</v>
      </c>
      <c r="CL32" s="397">
        <f>[3]Fleisch!GP16</f>
        <v>604.03383038800007</v>
      </c>
      <c r="CM32" s="397">
        <f>[3]Fleisch!GQ16</f>
        <v>10222.194686717001</v>
      </c>
      <c r="CN32" s="415"/>
      <c r="CO32" s="407">
        <f>[3]Fleisch!$AH16</f>
        <v>20.556639911999998</v>
      </c>
      <c r="CP32" s="407">
        <f>[3]Fleisch!$AM16</f>
        <v>212.24053391500001</v>
      </c>
      <c r="CQ32" s="406">
        <f>[3]Fleisch!AS16</f>
        <v>2.5654E-2</v>
      </c>
      <c r="CR32" s="406">
        <f>[3]Fleisch!AT16</f>
        <v>23.349346799999999</v>
      </c>
      <c r="CS32" s="407">
        <f>[3]Fleisch!AU16</f>
        <v>4.6467209620000007</v>
      </c>
      <c r="CT32" s="407">
        <f>[3]Fleisch!AV16</f>
        <v>3.0919980000000002</v>
      </c>
      <c r="CU32" s="406">
        <f>[3]Fleisch!AW16</f>
        <v>0.21265500000000001</v>
      </c>
      <c r="CV32" s="406">
        <f>[3]Fleisch!AX16</f>
        <v>0.73467700000000002</v>
      </c>
      <c r="CW32" s="415"/>
      <c r="CX32" s="407">
        <f>[3]Fleisch!AL16</f>
        <v>11.461392481000001</v>
      </c>
      <c r="CY32" s="407">
        <f>[3]Fleisch!AQ16</f>
        <v>159.864718106</v>
      </c>
      <c r="CZ32" s="406">
        <f>[3]Fleisch!AY16</f>
        <v>0.27773500000000001</v>
      </c>
      <c r="DA32" s="406">
        <f>[3]Fleisch!AZ16</f>
        <v>42.949797001999997</v>
      </c>
      <c r="DB32" s="415"/>
      <c r="DC32" s="407">
        <f>[3]Fleisch!$AI16</f>
        <v>262.90051921300005</v>
      </c>
      <c r="DD32" s="407">
        <f>[3]Fleisch!$AN16</f>
        <v>2207.6857568259998</v>
      </c>
      <c r="DE32" s="406">
        <f>[3]Fleisch!BA16</f>
        <v>8.7693108850000012</v>
      </c>
      <c r="DF32" s="406">
        <f>[3]Fleisch!BB16</f>
        <v>108.18347336800001</v>
      </c>
      <c r="DG32" s="407">
        <f>[3]Fleisch!BC16</f>
        <v>18.398759949999999</v>
      </c>
      <c r="DH32" s="407">
        <f>[3]Fleisch!BD16</f>
        <v>124.362459474</v>
      </c>
      <c r="DI32" s="406">
        <f>[3]Fleisch!BE16</f>
        <v>8.8601708860000006</v>
      </c>
      <c r="DJ32" s="406">
        <f>[3]Fleisch!BF16</f>
        <v>121.625374545</v>
      </c>
      <c r="DK32" s="407">
        <f>[3]Fleisch!BG16</f>
        <v>9.6217230849999993</v>
      </c>
      <c r="DL32" s="407">
        <f>[3]Fleisch!BH16</f>
        <v>75.661687764999996</v>
      </c>
      <c r="DM32" s="406">
        <f>[3]Fleisch!BI16</f>
        <v>154.72954331800003</v>
      </c>
      <c r="DN32" s="406">
        <f>[3]Fleisch!BJ16</f>
        <v>1058.1969623330001</v>
      </c>
      <c r="DO32" s="407">
        <f>[3]Fleisch!BK16</f>
        <v>8.493326102000001</v>
      </c>
      <c r="DP32" s="407">
        <f>[3]Fleisch!BL16</f>
        <v>90.226899963000008</v>
      </c>
      <c r="DQ32" s="406">
        <f>[3]Fleisch!BM16</f>
        <v>2.4699</v>
      </c>
      <c r="DR32" s="406">
        <f>[3]Fleisch!BN16</f>
        <v>87.323506399999999</v>
      </c>
      <c r="DS32" s="407">
        <f>[3]Fleisch!BO16</f>
        <v>13.492776247</v>
      </c>
      <c r="DT32" s="407">
        <f>[3]Fleisch!BP16</f>
        <v>88.002176344999995</v>
      </c>
      <c r="DU32" s="415"/>
      <c r="DV32" s="406">
        <f>[3]Fleisch!$AJ16</f>
        <v>84.504982464000008</v>
      </c>
      <c r="DW32" s="406">
        <f>[3]Fleisch!$AO16</f>
        <v>1661.8518795710002</v>
      </c>
      <c r="DX32" s="407">
        <f>[3]Fleisch!BQ16</f>
        <v>3.2765460060000002</v>
      </c>
      <c r="DY32" s="407">
        <f>[3]Fleisch!BR16</f>
        <v>294.62417871900004</v>
      </c>
      <c r="DZ32" s="406">
        <f>[3]Fleisch!BS16</f>
        <v>4.5750556610000004</v>
      </c>
      <c r="EA32" s="406">
        <f>[3]Fleisch!BT16</f>
        <v>154.70109297500002</v>
      </c>
      <c r="EB32" s="407" t="str">
        <f>[3]Fleisch!BU16</f>
        <v>(-)</v>
      </c>
      <c r="EC32" s="407">
        <f>[3]Fleisch!BV16</f>
        <v>82.745509267000003</v>
      </c>
      <c r="ED32" s="406">
        <f>[3]Fleisch!BW16</f>
        <v>8.0978108970000005</v>
      </c>
      <c r="EE32" s="406">
        <f>[3]Fleisch!BX16</f>
        <v>207.90193161299999</v>
      </c>
      <c r="EF32" s="407">
        <f>[3]Fleisch!BY16</f>
        <v>8.0111446330000007</v>
      </c>
      <c r="EG32" s="407">
        <f>[3]Fleisch!BZ16</f>
        <v>140.774732852</v>
      </c>
      <c r="EH32" s="415"/>
      <c r="EI32" s="406">
        <f>[3]Fleisch!$AK16</f>
        <v>174.02073243800001</v>
      </c>
      <c r="EJ32" s="406">
        <f>[3]Fleisch!$AP16</f>
        <v>4580.9718395119999</v>
      </c>
      <c r="EK32" s="407">
        <f>[3]Fleisch!DZ16</f>
        <v>35.521749999999997</v>
      </c>
      <c r="EL32" s="407">
        <f>[3]Fleisch!EA16</f>
        <v>1337.4984367060001</v>
      </c>
      <c r="EM32" s="406">
        <f>[3]Fleisch!EB16</f>
        <v>1.6452370000000001</v>
      </c>
      <c r="EN32" s="406">
        <f>[3]Fleisch!EC16</f>
        <v>37.106521938999997</v>
      </c>
      <c r="EO32" s="407">
        <f>[3]Fleisch!ED16</f>
        <v>77.691140238000003</v>
      </c>
      <c r="EP32" s="407">
        <f>[3]Fleisch!EE16</f>
        <v>843.47384620699995</v>
      </c>
      <c r="EQ32" s="406">
        <f>[3]Fleisch!EF16</f>
        <v>43.450513299999997</v>
      </c>
      <c r="ER32" s="406">
        <f>[3]Fleisch!EG16</f>
        <v>863.59513723999999</v>
      </c>
      <c r="ES32" s="409"/>
      <c r="ET32" s="407">
        <f>[3]Fleisch!GR16</f>
        <v>200.26102551599999</v>
      </c>
      <c r="EU32" s="407">
        <f>[3]Fleisch!GS16</f>
        <v>6535.5274823770005</v>
      </c>
      <c r="EV32" s="406">
        <f>[3]Fleisch!EV16</f>
        <v>6.1591868339999989</v>
      </c>
      <c r="EW32" s="406">
        <f>[3]Fleisch!EW16</f>
        <v>447.83260398100003</v>
      </c>
      <c r="EX32" s="407">
        <f>[3]Fleisch!EX16</f>
        <v>11.327735965</v>
      </c>
      <c r="EY32" s="407">
        <f>[3]Fleisch!EY16</f>
        <v>508.60745975899999</v>
      </c>
      <c r="EZ32" s="406">
        <f>[3]Fleisch!EZ16</f>
        <v>3.6163039609999998</v>
      </c>
      <c r="FA32" s="406">
        <f>[3]Fleisch!FA16</f>
        <v>219.00352191900001</v>
      </c>
      <c r="FB32" s="407">
        <f>[3]Fleisch!FB16</f>
        <v>13.791282675000001</v>
      </c>
      <c r="FC32" s="407">
        <f>[3]Fleisch!FC16</f>
        <v>502.58760991000008</v>
      </c>
      <c r="FD32" s="406">
        <f>[3]Fleisch!FD16</f>
        <v>4.9707285900000002</v>
      </c>
      <c r="FE32" s="406">
        <f>[3]Fleisch!FE16</f>
        <v>177.849327797</v>
      </c>
      <c r="FF32" s="407">
        <f>[3]Fleisch!FF16</f>
        <v>19.067047971000001</v>
      </c>
      <c r="FG32" s="407">
        <f>[3]Fleisch!FG16</f>
        <v>731.37248242599992</v>
      </c>
      <c r="FH32" s="406">
        <f>[3]Fleisch!FH16</f>
        <v>39.383810302000008</v>
      </c>
      <c r="FI32" s="406">
        <f>[3]Fleisch!FI16</f>
        <v>581.88112623200004</v>
      </c>
      <c r="FJ32" s="407">
        <f>[3]Fleisch!FJ16</f>
        <v>20.050696403000003</v>
      </c>
      <c r="FK32" s="407">
        <f>[3]Fleisch!FK16</f>
        <v>207.715519707</v>
      </c>
      <c r="FL32" s="406">
        <f>[3]Fleisch!FL16</f>
        <v>20.223574978000002</v>
      </c>
      <c r="FM32" s="406">
        <f>[3]Fleisch!FM16</f>
        <v>551.38595058399994</v>
      </c>
    </row>
    <row r="33" spans="1:169" x14ac:dyDescent="0.2">
      <c r="A33" s="218"/>
      <c r="B33" s="189">
        <f t="shared" si="11"/>
        <v>45901</v>
      </c>
      <c r="C33" s="516">
        <f>[3]Fleisch!$A27</f>
        <v>45597</v>
      </c>
      <c r="D33" s="396" t="str">
        <f>[3]Fleisch!D28</f>
        <v>-</v>
      </c>
      <c r="E33" s="396" t="str">
        <f>[3]Fleisch!E28</f>
        <v>-</v>
      </c>
      <c r="F33" s="380" t="str">
        <f>[3]Fleisch!$J28</f>
        <v>-</v>
      </c>
      <c r="G33" s="380"/>
      <c r="H33" s="396" t="str">
        <f>[3]Fleisch!$L28</f>
        <v>-</v>
      </c>
      <c r="I33" s="396"/>
      <c r="J33" s="380"/>
      <c r="K33" s="380" t="str">
        <f>[3]Fleisch!F28</f>
        <v>-</v>
      </c>
      <c r="L33" s="380" t="str">
        <f>[3]Fleisch!G28</f>
        <v>-</v>
      </c>
      <c r="M33" s="380"/>
      <c r="N33" s="396" t="str">
        <f>[3]Fleisch!B28</f>
        <v>-</v>
      </c>
      <c r="O33" s="396" t="str">
        <f>[3]Fleisch!C28</f>
        <v>-</v>
      </c>
      <c r="P33" s="380"/>
      <c r="Q33" s="380" t="str">
        <f>[3]Fleisch!H28</f>
        <v>-</v>
      </c>
      <c r="R33" s="380" t="str">
        <f>[3]Fleisch!I28</f>
        <v>-</v>
      </c>
      <c r="S33" s="380"/>
      <c r="T33" s="380"/>
      <c r="U33" s="189">
        <f>[3]Fleisch!$A17</f>
        <v>45901</v>
      </c>
      <c r="V33" s="343">
        <f>'Gemüse Daten'!CX32</f>
        <v>5</v>
      </c>
      <c r="W33" s="443">
        <f>[3]Fleisch!CA17</f>
        <v>96.300469051779643</v>
      </c>
      <c r="X33" s="443">
        <f>[3]Fleisch!CB17</f>
        <v>39.424704203195631</v>
      </c>
      <c r="Y33" s="444">
        <f>[3]Fleisch!CD17</f>
        <v>64.02000002672915</v>
      </c>
      <c r="Z33" s="444">
        <f>[3]Fleisch!CE17</f>
        <v>102.13032212928675</v>
      </c>
      <c r="AA33" s="443">
        <f>[3]Fleisch!CG17</f>
        <v>96.117365755527715</v>
      </c>
      <c r="AB33" s="443">
        <f>[3]Fleisch!CH17</f>
        <v>52.658571861040777</v>
      </c>
      <c r="AC33" s="445"/>
      <c r="AD33" s="444">
        <f>[3]Fleisch!CJ17</f>
        <v>65.16957547477223</v>
      </c>
      <c r="AE33" s="444">
        <f>[3]Fleisch!CK17</f>
        <v>41.988803087832864</v>
      </c>
      <c r="AF33" s="445"/>
      <c r="AG33" s="443">
        <f>[3]Fleisch!CM17</f>
        <v>50.004322344414533</v>
      </c>
      <c r="AH33" s="443">
        <f>[3]Fleisch!CN17</f>
        <v>40.37369734892404</v>
      </c>
      <c r="AI33" s="444">
        <f>[3]Fleisch!CP17</f>
        <v>78.933568386835503</v>
      </c>
      <c r="AJ33" s="444">
        <f>[3]Fleisch!CQ17</f>
        <v>45.531909989767883</v>
      </c>
      <c r="AK33" s="443">
        <f>[3]Fleisch!CS17</f>
        <v>58.408716508575083</v>
      </c>
      <c r="AL33" s="443">
        <f>[3]Fleisch!CT17</f>
        <v>56.060736582797418</v>
      </c>
      <c r="AM33" s="444">
        <f>[3]Fleisch!CV17</f>
        <v>41.545587445527659</v>
      </c>
      <c r="AN33" s="444">
        <f>[3]Fleisch!CW17</f>
        <v>29.69978007009037</v>
      </c>
      <c r="AO33" s="443">
        <f>[3]Fleisch!CY17</f>
        <v>22.76022266797543</v>
      </c>
      <c r="AP33" s="443">
        <f>[3]Fleisch!CZ17</f>
        <v>17.06880370037721</v>
      </c>
      <c r="AQ33" s="444">
        <f>[3]Fleisch!DB17</f>
        <v>36.579021123252687</v>
      </c>
      <c r="AR33" s="444">
        <f>[3]Fleisch!DC17</f>
        <v>27.001510137286431</v>
      </c>
      <c r="AS33" s="443">
        <f>[3]Fleisch!DE17</f>
        <v>32.666661815277884</v>
      </c>
      <c r="AT33" s="443">
        <f>[3]Fleisch!DF17</f>
        <v>19.996743759946643</v>
      </c>
      <c r="AU33" s="444">
        <f>[3]Fleisch!DH17</f>
        <v>50.886620007123639</v>
      </c>
      <c r="AV33" s="444">
        <f>[3]Fleisch!DI17</f>
        <v>46.163904528040156</v>
      </c>
      <c r="AW33" s="445"/>
      <c r="AX33" s="443">
        <f>[3]Fleisch!DK17</f>
        <v>21.508647883828594</v>
      </c>
      <c r="AY33" s="443">
        <f>[3]Fleisch!DL17</f>
        <v>18.00261183488497</v>
      </c>
      <c r="AZ33" s="444">
        <f>[3]Fleisch!DN17</f>
        <v>37.115869141800097</v>
      </c>
      <c r="BA33" s="444">
        <f>[3]Fleisch!DO17</f>
        <v>32.143461835647869</v>
      </c>
      <c r="BB33" s="443" t="str">
        <f>[3]Fleisch!DQ17</f>
        <v>(-)</v>
      </c>
      <c r="BC33" s="443">
        <f>[3]Fleisch!DR17</f>
        <v>17.464106276908179</v>
      </c>
      <c r="BD33" s="444">
        <f>[3]Fleisch!DT17</f>
        <v>27.008925628371479</v>
      </c>
      <c r="BE33" s="444">
        <f>[3]Fleisch!DU17</f>
        <v>15.536864928730797</v>
      </c>
      <c r="BF33" s="443">
        <f>[3]Fleisch!DW17</f>
        <v>28.45927415912254</v>
      </c>
      <c r="BG33" s="443">
        <f>[3]Fleisch!DX17</f>
        <v>20.814110525147214</v>
      </c>
      <c r="BH33" s="445"/>
      <c r="BI33" s="444">
        <f>[3]Fleisch!EJ17</f>
        <v>49.449937014859117</v>
      </c>
      <c r="BJ33" s="444">
        <f>[3]Fleisch!EK17</f>
        <v>21.054419852819048</v>
      </c>
      <c r="BK33" s="443">
        <f>[3]Fleisch!EM17</f>
        <v>34.705163486966192</v>
      </c>
      <c r="BL33" s="443">
        <f>[3]Fleisch!EN17</f>
        <v>26.451124524104433</v>
      </c>
      <c r="BM33" s="444">
        <f>[3]Fleisch!EP17</f>
        <v>12.973230148954402</v>
      </c>
      <c r="BN33" s="444">
        <f>[3]Fleisch!EQ17</f>
        <v>11.126835824977192</v>
      </c>
      <c r="BO33" s="443">
        <f>[3]Fleisch!ES17</f>
        <v>18.2040557581253</v>
      </c>
      <c r="BP33" s="443">
        <f>[3]Fleisch!ET17</f>
        <v>9.257441357236555</v>
      </c>
      <c r="BQ33" s="444"/>
      <c r="BR33" s="444">
        <f>[3]Fleisch!FN17</f>
        <v>32.078296034831169</v>
      </c>
      <c r="BS33" s="444">
        <f>[3]Fleisch!FO17</f>
        <v>18.491827982309477</v>
      </c>
      <c r="BT33" s="443">
        <f>[3]Fleisch!FQ17</f>
        <v>18.868241605972578</v>
      </c>
      <c r="BU33" s="443">
        <f>[3]Fleisch!FR17</f>
        <v>10.407829620965281</v>
      </c>
      <c r="BV33" s="444">
        <f>[3]Fleisch!FT17</f>
        <v>28.072339519798788</v>
      </c>
      <c r="BW33" s="444">
        <f>[3]Fleisch!FU17</f>
        <v>44.399744394227469</v>
      </c>
      <c r="BX33" s="443">
        <f>[3]Fleisch!FW17</f>
        <v>44.388203906567149</v>
      </c>
      <c r="BY33" s="443">
        <f>[3]Fleisch!FX17</f>
        <v>34.123192158042819</v>
      </c>
      <c r="BZ33" s="444">
        <f>[3]Fleisch!FZ17</f>
        <v>28.730524193829467</v>
      </c>
      <c r="CA33" s="444">
        <f>[3]Fleisch!GA17</f>
        <v>20.425941349447879</v>
      </c>
      <c r="CB33" s="443">
        <f>[3]Fleisch!GC17</f>
        <v>46.275530266689771</v>
      </c>
      <c r="CC33" s="443">
        <f>[3]Fleisch!GD17</f>
        <v>25.357614444886963</v>
      </c>
      <c r="CD33" s="444">
        <f>[3]Fleisch!GF17</f>
        <v>32.173728163162899</v>
      </c>
      <c r="CE33" s="444">
        <f>[3]Fleisch!GG17</f>
        <v>24.046617624854939</v>
      </c>
      <c r="CF33" s="443">
        <f>[3]Fleisch!GI17</f>
        <v>78.738526379895717</v>
      </c>
      <c r="CG33" s="443">
        <f>[3]Fleisch!GJ17</f>
        <v>63.899690519894747</v>
      </c>
      <c r="CH33" s="444">
        <f>[3]Fleisch!GL17</f>
        <v>20.152935051012911</v>
      </c>
      <c r="CI33" s="444">
        <f>[3]Fleisch!GM17</f>
        <v>10.416063118810373</v>
      </c>
      <c r="CJ33" s="370" t="str">
        <f t="shared" si="13"/>
        <v>5</v>
      </c>
      <c r="CK33" s="528">
        <f t="shared" si="14"/>
        <v>5</v>
      </c>
      <c r="CL33" s="397">
        <f>[3]Fleisch!GP17</f>
        <v>624.08759094100003</v>
      </c>
      <c r="CM33" s="397">
        <f>[3]Fleisch!GQ17</f>
        <v>13175.391227578999</v>
      </c>
      <c r="CN33" s="415"/>
      <c r="CO33" s="407">
        <f>[3]Fleisch!$AH17</f>
        <v>11.036719535</v>
      </c>
      <c r="CP33" s="407">
        <f>[3]Fleisch!$AM17</f>
        <v>211.312606534</v>
      </c>
      <c r="CQ33" s="406">
        <f>[3]Fleisch!AS17</f>
        <v>2.1745999999999998E-2</v>
      </c>
      <c r="CR33" s="406">
        <f>[3]Fleisch!AT17</f>
        <v>31.493348263000001</v>
      </c>
      <c r="CS33" s="407">
        <f>[3]Fleisch!AU17</f>
        <v>0.93830169600000002</v>
      </c>
      <c r="CT33" s="407">
        <f>[3]Fleisch!AV17</f>
        <v>5.0376043929999996</v>
      </c>
      <c r="CU33" s="406">
        <f>[3]Fleisch!AW17</f>
        <v>0.22667599999999999</v>
      </c>
      <c r="CV33" s="406">
        <f>[3]Fleisch!AX17</f>
        <v>1.775065517</v>
      </c>
      <c r="CW33" s="415"/>
      <c r="CX33" s="407">
        <f>[3]Fleisch!AL17</f>
        <v>6.6141082310000003</v>
      </c>
      <c r="CY33" s="407">
        <f>[3]Fleisch!AQ17</f>
        <v>224.18283936000003</v>
      </c>
      <c r="CZ33" s="406">
        <f>[3]Fleisch!AY17</f>
        <v>0.30688400000000005</v>
      </c>
      <c r="DA33" s="406">
        <f>[3]Fleisch!AZ17</f>
        <v>60.166719712000003</v>
      </c>
      <c r="DB33" s="415"/>
      <c r="DC33" s="407">
        <f>[3]Fleisch!$AI17</f>
        <v>296.92546436200001</v>
      </c>
      <c r="DD33" s="407">
        <f>[3]Fleisch!$AN17</f>
        <v>2812.7771315100003</v>
      </c>
      <c r="DE33" s="406">
        <f>[3]Fleisch!BA17</f>
        <v>5.6934840539999998</v>
      </c>
      <c r="DF33" s="406">
        <f>[3]Fleisch!BB17</f>
        <v>120.61025619200001</v>
      </c>
      <c r="DG33" s="407">
        <f>[3]Fleisch!BC17</f>
        <v>9.5169626459999996</v>
      </c>
      <c r="DH33" s="407">
        <f>[3]Fleisch!BD17</f>
        <v>149.93945517700001</v>
      </c>
      <c r="DI33" s="406">
        <f>[3]Fleisch!BE17</f>
        <v>5.4020416539999996</v>
      </c>
      <c r="DJ33" s="406">
        <f>[3]Fleisch!BF17</f>
        <v>124.272072388</v>
      </c>
      <c r="DK33" s="407">
        <f>[3]Fleisch!BG17</f>
        <v>18.946879925000001</v>
      </c>
      <c r="DL33" s="407">
        <f>[3]Fleisch!BH17</f>
        <v>120.806832251</v>
      </c>
      <c r="DM33" s="406">
        <f>[3]Fleisch!BI17</f>
        <v>171.897581798</v>
      </c>
      <c r="DN33" s="406">
        <f>[3]Fleisch!BJ17</f>
        <v>1426.1678436920001</v>
      </c>
      <c r="DO33" s="407">
        <f>[3]Fleisch!BK17</f>
        <v>12.624577378</v>
      </c>
      <c r="DP33" s="407">
        <f>[3]Fleisch!BL17</f>
        <v>123.558972205</v>
      </c>
      <c r="DQ33" s="406">
        <f>[3]Fleisch!BM17</f>
        <v>3.1606070000000002</v>
      </c>
      <c r="DR33" s="406">
        <f>[3]Fleisch!BN17</f>
        <v>106.80889440000001</v>
      </c>
      <c r="DS33" s="407">
        <f>[3]Fleisch!BO17</f>
        <v>12.294939386000001</v>
      </c>
      <c r="DT33" s="407">
        <f>[3]Fleisch!BP17</f>
        <v>132.81516442099999</v>
      </c>
      <c r="DU33" s="415"/>
      <c r="DV33" s="406">
        <f>[3]Fleisch!$AJ17</f>
        <v>69.481933073999997</v>
      </c>
      <c r="DW33" s="406">
        <f>[3]Fleisch!$AO17</f>
        <v>2271.2952824439999</v>
      </c>
      <c r="DX33" s="407">
        <f>[3]Fleisch!BQ17</f>
        <v>2.9769942</v>
      </c>
      <c r="DY33" s="407">
        <f>[3]Fleisch!BR17</f>
        <v>318.63467242500002</v>
      </c>
      <c r="DZ33" s="406">
        <f>[3]Fleisch!BS17</f>
        <v>9.2319774910000003</v>
      </c>
      <c r="EA33" s="406">
        <f>[3]Fleisch!BT17</f>
        <v>143.725876613</v>
      </c>
      <c r="EB33" s="407" t="str">
        <f>[3]Fleisch!BU17</f>
        <v>(-)</v>
      </c>
      <c r="EC33" s="407">
        <f>[3]Fleisch!BV17</f>
        <v>88.627267930999992</v>
      </c>
      <c r="ED33" s="406">
        <f>[3]Fleisch!BW17</f>
        <v>9.9482561119999993</v>
      </c>
      <c r="EE33" s="406">
        <f>[3]Fleisch!BX17</f>
        <v>291.506090422</v>
      </c>
      <c r="EF33" s="407">
        <f>[3]Fleisch!BY17</f>
        <v>7.7909037029999997</v>
      </c>
      <c r="EG33" s="407">
        <f>[3]Fleisch!BZ17</f>
        <v>336.93159782499998</v>
      </c>
      <c r="EH33" s="415"/>
      <c r="EI33" s="406">
        <f>[3]Fleisch!$AK17</f>
        <v>180.34100725600001</v>
      </c>
      <c r="EJ33" s="406">
        <f>[3]Fleisch!$AP17</f>
        <v>6095.2696218360006</v>
      </c>
      <c r="EK33" s="407">
        <f>[3]Fleisch!DZ17</f>
        <v>42.786282</v>
      </c>
      <c r="EL33" s="407">
        <f>[3]Fleisch!EA17</f>
        <v>1819.9549277599999</v>
      </c>
      <c r="EM33" s="406">
        <f>[3]Fleisch!EB17</f>
        <v>2.0465239999999998</v>
      </c>
      <c r="EN33" s="406">
        <f>[3]Fleisch!EC17</f>
        <v>45.937381996999996</v>
      </c>
      <c r="EO33" s="407">
        <f>[3]Fleisch!ED17</f>
        <v>85.831229993999997</v>
      </c>
      <c r="EP33" s="407">
        <f>[3]Fleisch!EE17</f>
        <v>1209.2535656749999</v>
      </c>
      <c r="EQ33" s="406">
        <f>[3]Fleisch!EF17</f>
        <v>29.674354061999999</v>
      </c>
      <c r="ER33" s="406">
        <f>[3]Fleisch!EG17</f>
        <v>1109.6688138670002</v>
      </c>
      <c r="ES33" s="409"/>
      <c r="ET33" s="407">
        <f>[3]Fleisch!GR17</f>
        <v>274.977579703</v>
      </c>
      <c r="EU33" s="407">
        <f>[3]Fleisch!GS17</f>
        <v>8240.4645971440004</v>
      </c>
      <c r="EV33" s="406">
        <f>[3]Fleisch!EV17</f>
        <v>6.0687270309999999</v>
      </c>
      <c r="EW33" s="406">
        <f>[3]Fleisch!EW17</f>
        <v>602.86146023800006</v>
      </c>
      <c r="EX33" s="407">
        <f>[3]Fleisch!EX17</f>
        <v>22.311222535000002</v>
      </c>
      <c r="EY33" s="407">
        <f>[3]Fleisch!EY17</f>
        <v>770.16594874000009</v>
      </c>
      <c r="EZ33" s="406">
        <f>[3]Fleisch!EZ17</f>
        <v>22.5401512</v>
      </c>
      <c r="FA33" s="406">
        <f>[3]Fleisch!FA17</f>
        <v>280.93931403599998</v>
      </c>
      <c r="FB33" s="407">
        <f>[3]Fleisch!FB17</f>
        <v>19.735788897000003</v>
      </c>
      <c r="FC33" s="407">
        <f>[3]Fleisch!FC17</f>
        <v>685.4677471</v>
      </c>
      <c r="FD33" s="406">
        <f>[3]Fleisch!FD17</f>
        <v>3.8880409410000003</v>
      </c>
      <c r="FE33" s="406">
        <f>[3]Fleisch!FE17</f>
        <v>202.18769616200001</v>
      </c>
      <c r="FF33" s="407">
        <f>[3]Fleisch!FF17</f>
        <v>27.879883292999999</v>
      </c>
      <c r="FG33" s="407">
        <f>[3]Fleisch!FG17</f>
        <v>923.49441332100002</v>
      </c>
      <c r="FH33" s="406">
        <f>[3]Fleisch!FH17</f>
        <v>51.632206435000001</v>
      </c>
      <c r="FI33" s="406">
        <f>[3]Fleisch!FI17</f>
        <v>623.29954377599995</v>
      </c>
      <c r="FJ33" s="407">
        <f>[3]Fleisch!FJ17</f>
        <v>31.344482276000004</v>
      </c>
      <c r="FK33" s="407">
        <f>[3]Fleisch!FK17</f>
        <v>263.21128924499999</v>
      </c>
      <c r="FL33" s="406">
        <f>[3]Fleisch!FL17</f>
        <v>23.638003205</v>
      </c>
      <c r="FM33" s="406">
        <f>[3]Fleisch!FM17</f>
        <v>658.59035496699994</v>
      </c>
    </row>
    <row r="34" spans="1:169" x14ac:dyDescent="0.2">
      <c r="A34" s="218"/>
      <c r="B34" s="189">
        <f t="shared" si="11"/>
        <v>45870</v>
      </c>
      <c r="C34" s="516">
        <f>[3]Fleisch!$A28</f>
        <v>45566</v>
      </c>
      <c r="D34" s="396" t="str">
        <f>[3]Fleisch!D29</f>
        <v>-</v>
      </c>
      <c r="E34" s="396" t="str">
        <f>[3]Fleisch!E29</f>
        <v>-</v>
      </c>
      <c r="F34" s="380" t="str">
        <f>[3]Fleisch!$J29</f>
        <v>-</v>
      </c>
      <c r="G34" s="380"/>
      <c r="H34" s="396" t="str">
        <f>[3]Fleisch!$L29</f>
        <v>-</v>
      </c>
      <c r="I34" s="396"/>
      <c r="J34" s="380"/>
      <c r="K34" s="380" t="str">
        <f>[3]Fleisch!F29</f>
        <v>-</v>
      </c>
      <c r="L34" s="380" t="str">
        <f>[3]Fleisch!G29</f>
        <v>-</v>
      </c>
      <c r="M34" s="380"/>
      <c r="N34" s="396" t="str">
        <f>[3]Fleisch!B29</f>
        <v>-</v>
      </c>
      <c r="O34" s="396" t="str">
        <f>[3]Fleisch!C29</f>
        <v>-</v>
      </c>
      <c r="P34" s="380"/>
      <c r="Q34" s="380" t="str">
        <f>[3]Fleisch!H29</f>
        <v>-</v>
      </c>
      <c r="R34" s="380" t="str">
        <f>[3]Fleisch!I29</f>
        <v>-</v>
      </c>
      <c r="S34" s="380"/>
      <c r="T34" s="380"/>
      <c r="U34" s="189">
        <f>[3]Fleisch!$A18</f>
        <v>45870</v>
      </c>
      <c r="V34" s="343">
        <f>'Gemüse Daten'!CX33</f>
        <v>4</v>
      </c>
      <c r="W34" s="443">
        <f>[3]Fleisch!CA18</f>
        <v>96.535202086049537</v>
      </c>
      <c r="X34" s="443">
        <f>[3]Fleisch!CB18</f>
        <v>48.643630602693015</v>
      </c>
      <c r="Y34" s="444">
        <f>[3]Fleisch!CD18</f>
        <v>86.926999978008908</v>
      </c>
      <c r="Z34" s="444">
        <f>[3]Fleisch!CE18</f>
        <v>101.5127131251101</v>
      </c>
      <c r="AA34" s="443">
        <f>[3]Fleisch!CG18</f>
        <v>94.059320572512505</v>
      </c>
      <c r="AB34" s="443">
        <f>[3]Fleisch!CH18</f>
        <v>44.491735111941701</v>
      </c>
      <c r="AC34" s="445"/>
      <c r="AD34" s="444">
        <f>[3]Fleisch!CJ18</f>
        <v>78.832017039355975</v>
      </c>
      <c r="AE34" s="444">
        <f>[3]Fleisch!CK18</f>
        <v>44.246506525763543</v>
      </c>
      <c r="AF34" s="445"/>
      <c r="AG34" s="443">
        <f>[3]Fleisch!CM18</f>
        <v>36.538430017359246</v>
      </c>
      <c r="AH34" s="443">
        <f>[3]Fleisch!CN18</f>
        <v>43.845926437026542</v>
      </c>
      <c r="AI34" s="444">
        <f>[3]Fleisch!CP18</f>
        <v>76.843927604420131</v>
      </c>
      <c r="AJ34" s="444">
        <f>[3]Fleisch!CQ18</f>
        <v>48.487393718072333</v>
      </c>
      <c r="AK34" s="443">
        <f>[3]Fleisch!CS18</f>
        <v>52.435179114838839</v>
      </c>
      <c r="AL34" s="443">
        <f>[3]Fleisch!CT18</f>
        <v>62.42291479202121</v>
      </c>
      <c r="AM34" s="444">
        <f>[3]Fleisch!CV18</f>
        <v>36.250205273404923</v>
      </c>
      <c r="AN34" s="444">
        <f>[3]Fleisch!CW18</f>
        <v>29.887306772616967</v>
      </c>
      <c r="AO34" s="443">
        <f>[3]Fleisch!CY18</f>
        <v>22.707349074493937</v>
      </c>
      <c r="AP34" s="443">
        <f>[3]Fleisch!CZ18</f>
        <v>17.81122221375044</v>
      </c>
      <c r="AQ34" s="444">
        <f>[3]Fleisch!DB18</f>
        <v>28.228278116268065</v>
      </c>
      <c r="AR34" s="444">
        <f>[3]Fleisch!DC18</f>
        <v>27.836554479631872</v>
      </c>
      <c r="AS34" s="443">
        <f>[3]Fleisch!DE18</f>
        <v>33.637599095580335</v>
      </c>
      <c r="AT34" s="443">
        <f>[3]Fleisch!DF18</f>
        <v>22.497218013067677</v>
      </c>
      <c r="AU34" s="444">
        <f>[3]Fleisch!DH18</f>
        <v>73.296587450414989</v>
      </c>
      <c r="AV34" s="444">
        <f>[3]Fleisch!DI18</f>
        <v>47.538912098955123</v>
      </c>
      <c r="AW34" s="445"/>
      <c r="AX34" s="443">
        <f>[3]Fleisch!DK18</f>
        <v>16.017084392605842</v>
      </c>
      <c r="AY34" s="443">
        <f>[3]Fleisch!DL18</f>
        <v>20.570475013421696</v>
      </c>
      <c r="AZ34" s="444">
        <f>[3]Fleisch!DN18</f>
        <v>51.517974576935316</v>
      </c>
      <c r="BA34" s="444">
        <f>[3]Fleisch!DO18</f>
        <v>33.443445978082686</v>
      </c>
      <c r="BB34" s="443" t="str">
        <f>[3]Fleisch!DQ18</f>
        <v>(-)</v>
      </c>
      <c r="BC34" s="443">
        <f>[3]Fleisch!DR18</f>
        <v>18.384671723540901</v>
      </c>
      <c r="BD34" s="444">
        <f>[3]Fleisch!DT18</f>
        <v>21.922706315667735</v>
      </c>
      <c r="BE34" s="444">
        <f>[3]Fleisch!DU18</f>
        <v>16.637789953218764</v>
      </c>
      <c r="BF34" s="443">
        <f>[3]Fleisch!DW18</f>
        <v>32.108318256857544</v>
      </c>
      <c r="BG34" s="443">
        <f>[3]Fleisch!DX18</f>
        <v>21.691847631110537</v>
      </c>
      <c r="BH34" s="445"/>
      <c r="BI34" s="444">
        <f>[3]Fleisch!EJ18</f>
        <v>48.949234982033147</v>
      </c>
      <c r="BJ34" s="444">
        <f>[3]Fleisch!EK18</f>
        <v>21.53561089613758</v>
      </c>
      <c r="BK34" s="443">
        <f>[3]Fleisch!EM18</f>
        <v>37.252201126988716</v>
      </c>
      <c r="BL34" s="443">
        <f>[3]Fleisch!EN18</f>
        <v>23.796448358272432</v>
      </c>
      <c r="BM34" s="444">
        <f>[3]Fleisch!EP18</f>
        <v>14.802022005869828</v>
      </c>
      <c r="BN34" s="444">
        <f>[3]Fleisch!EQ18</f>
        <v>11.738276420149997</v>
      </c>
      <c r="BO34" s="443">
        <f>[3]Fleisch!ES18</f>
        <v>16.019306969224193</v>
      </c>
      <c r="BP34" s="443">
        <f>[3]Fleisch!ET18</f>
        <v>9.4657108621954205</v>
      </c>
      <c r="BQ34" s="444"/>
      <c r="BR34" s="444">
        <f>[3]Fleisch!FN18</f>
        <v>30.396957091596743</v>
      </c>
      <c r="BS34" s="444">
        <f>[3]Fleisch!FO18</f>
        <v>18.903497850520527</v>
      </c>
      <c r="BT34" s="443">
        <f>[3]Fleisch!FQ18</f>
        <v>19.630060285557342</v>
      </c>
      <c r="BU34" s="443">
        <f>[3]Fleisch!FR18</f>
        <v>9.5871756641626114</v>
      </c>
      <c r="BV34" s="444">
        <f>[3]Fleisch!FT18</f>
        <v>22.435418724034029</v>
      </c>
      <c r="BW34" s="444">
        <f>[3]Fleisch!FU18</f>
        <v>48.230555533059089</v>
      </c>
      <c r="BX34" s="443">
        <f>[3]Fleisch!FW18</f>
        <v>52.024863324300838</v>
      </c>
      <c r="BY34" s="443">
        <f>[3]Fleisch!FX18</f>
        <v>34.142989542042557</v>
      </c>
      <c r="BZ34" s="444">
        <f>[3]Fleisch!FZ18</f>
        <v>30.000000010283511</v>
      </c>
      <c r="CA34" s="444">
        <f>[3]Fleisch!GA18</f>
        <v>21.425578119016574</v>
      </c>
      <c r="CB34" s="443">
        <f>[3]Fleisch!GC18</f>
        <v>45.825160979743465</v>
      </c>
      <c r="CC34" s="443">
        <f>[3]Fleisch!GD18</f>
        <v>26.183039865623488</v>
      </c>
      <c r="CD34" s="444">
        <f>[3]Fleisch!GF18</f>
        <v>36.110879700647963</v>
      </c>
      <c r="CE34" s="444">
        <f>[3]Fleisch!GG18</f>
        <v>24.986234328710513</v>
      </c>
      <c r="CF34" s="443">
        <f>[3]Fleisch!GI18</f>
        <v>83.322875748762002</v>
      </c>
      <c r="CG34" s="443">
        <f>[3]Fleisch!GJ18</f>
        <v>63.490505609768704</v>
      </c>
      <c r="CH34" s="444">
        <f>[3]Fleisch!GL18</f>
        <v>22.022966673612029</v>
      </c>
      <c r="CI34" s="444">
        <f>[3]Fleisch!GM18</f>
        <v>10.947447946995496</v>
      </c>
      <c r="CJ34" s="370" t="str">
        <f t="shared" si="13"/>
        <v>4</v>
      </c>
      <c r="CK34" s="528">
        <f t="shared" si="14"/>
        <v>4</v>
      </c>
      <c r="CL34" s="397">
        <f>[3]Fleisch!GP18</f>
        <v>467.29997681899999</v>
      </c>
      <c r="CM34" s="397">
        <f>[3]Fleisch!GQ18</f>
        <v>10136.630438356002</v>
      </c>
      <c r="CN34" s="415"/>
      <c r="CO34" s="407">
        <f>[3]Fleisch!$AH18</f>
        <v>6.3323386399999997</v>
      </c>
      <c r="CP34" s="407">
        <f>[3]Fleisch!$AM18</f>
        <v>165.52631735900002</v>
      </c>
      <c r="CQ34" s="406">
        <f>[3]Fleisch!AS18</f>
        <v>1.5339999999999999E-2</v>
      </c>
      <c r="CR34" s="406">
        <f>[3]Fleisch!AT18</f>
        <v>14.43993938</v>
      </c>
      <c r="CS34" s="407">
        <f>[3]Fleisch!AU18</f>
        <v>0.25660390900000002</v>
      </c>
      <c r="CT34" s="407">
        <f>[3]Fleisch!AV18</f>
        <v>2.3729020000000003</v>
      </c>
      <c r="CU34" s="406">
        <f>[3]Fleisch!AW18</f>
        <v>0.13337700000000002</v>
      </c>
      <c r="CV34" s="406">
        <f>[3]Fleisch!AX18</f>
        <v>2.3850523880000001</v>
      </c>
      <c r="CW34" s="415"/>
      <c r="CX34" s="407">
        <f>[3]Fleisch!AL18</f>
        <v>5.8204545760000004</v>
      </c>
      <c r="CY34" s="407">
        <f>[3]Fleisch!AQ18</f>
        <v>230.12850194399999</v>
      </c>
      <c r="CZ34" s="406">
        <f>[3]Fleisch!AY18</f>
        <v>0.92233955400000001</v>
      </c>
      <c r="DA34" s="406">
        <f>[3]Fleisch!AZ18</f>
        <v>56.122807549000001</v>
      </c>
      <c r="DB34" s="415"/>
      <c r="DC34" s="407">
        <f>[3]Fleisch!$AI18</f>
        <v>209.23421189699999</v>
      </c>
      <c r="DD34" s="407">
        <f>[3]Fleisch!$AN18</f>
        <v>1998.6851172040001</v>
      </c>
      <c r="DE34" s="406">
        <f>[3]Fleisch!BA18</f>
        <v>14.158866425000001</v>
      </c>
      <c r="DF34" s="406">
        <f>[3]Fleisch!BB18</f>
        <v>96.284209930000003</v>
      </c>
      <c r="DG34" s="407">
        <f>[3]Fleisch!BC18</f>
        <v>15.070142598</v>
      </c>
      <c r="DH34" s="407">
        <f>[3]Fleisch!BD18</f>
        <v>110.555717538</v>
      </c>
      <c r="DI34" s="406">
        <f>[3]Fleisch!BE18</f>
        <v>11.021266929999999</v>
      </c>
      <c r="DJ34" s="406">
        <f>[3]Fleisch!BF18</f>
        <v>81.016312697999993</v>
      </c>
      <c r="DK34" s="407">
        <f>[3]Fleisch!BG18</f>
        <v>14.179312469000001</v>
      </c>
      <c r="DL34" s="407">
        <f>[3]Fleisch!BH18</f>
        <v>58.445290777000004</v>
      </c>
      <c r="DM34" s="406">
        <f>[3]Fleisch!BI18</f>
        <v>118.62715268699999</v>
      </c>
      <c r="DN34" s="406">
        <f>[3]Fleisch!BJ18</f>
        <v>1040.50196714</v>
      </c>
      <c r="DO34" s="407">
        <f>[3]Fleisch!BK18</f>
        <v>7.08309677</v>
      </c>
      <c r="DP34" s="407">
        <f>[3]Fleisch!BL18</f>
        <v>53.201214242000006</v>
      </c>
      <c r="DQ34" s="406">
        <f>[3]Fleisch!BM18</f>
        <v>1.4311940000000001</v>
      </c>
      <c r="DR34" s="406">
        <f>[3]Fleisch!BN18</f>
        <v>41.403339699999997</v>
      </c>
      <c r="DS34" s="407">
        <f>[3]Fleisch!BO18</f>
        <v>7.8192360390000006</v>
      </c>
      <c r="DT34" s="407">
        <f>[3]Fleisch!BP18</f>
        <v>155.468191281</v>
      </c>
      <c r="DU34" s="415"/>
      <c r="DV34" s="406">
        <f>[3]Fleisch!$AJ18</f>
        <v>70.389742010999996</v>
      </c>
      <c r="DW34" s="406">
        <f>[3]Fleisch!$AO18</f>
        <v>2041.654260905</v>
      </c>
      <c r="DX34" s="407">
        <f>[3]Fleisch!BQ18</f>
        <v>6.7230889999999999</v>
      </c>
      <c r="DY34" s="407">
        <f>[3]Fleisch!BR18</f>
        <v>212.17898136500003</v>
      </c>
      <c r="DZ34" s="406">
        <f>[3]Fleisch!BS18</f>
        <v>3.2862643840000003</v>
      </c>
      <c r="EA34" s="406">
        <f>[3]Fleisch!BT18</f>
        <v>122.524634687</v>
      </c>
      <c r="EB34" s="407" t="str">
        <f>[3]Fleisch!BU18</f>
        <v>(-)</v>
      </c>
      <c r="EC34" s="407">
        <f>[3]Fleisch!BV18</f>
        <v>49.569774725000002</v>
      </c>
      <c r="ED34" s="406">
        <f>[3]Fleisch!BW18</f>
        <v>12.673686594999999</v>
      </c>
      <c r="EE34" s="406">
        <f>[3]Fleisch!BX18</f>
        <v>302.98501530600004</v>
      </c>
      <c r="EF34" s="407">
        <f>[3]Fleisch!BY18</f>
        <v>8.6694381929999995</v>
      </c>
      <c r="EG34" s="407">
        <f>[3]Fleisch!BZ18</f>
        <v>445.97000129599996</v>
      </c>
      <c r="EH34" s="415"/>
      <c r="EI34" s="406">
        <f>[3]Fleisch!$AK18</f>
        <v>137.965361379</v>
      </c>
      <c r="EJ34" s="406">
        <f>[3]Fleisch!$AP18</f>
        <v>4783.466585137</v>
      </c>
      <c r="EK34" s="407">
        <f>[3]Fleisch!DZ18</f>
        <v>35.443755799999998</v>
      </c>
      <c r="EL34" s="407">
        <f>[3]Fleisch!EA18</f>
        <v>1406.903588678</v>
      </c>
      <c r="EM34" s="406">
        <f>[3]Fleisch!EB18</f>
        <v>2.0520169999999998</v>
      </c>
      <c r="EN34" s="406">
        <f>[3]Fleisch!EC18</f>
        <v>47.734684915999999</v>
      </c>
      <c r="EO34" s="407">
        <f>[3]Fleisch!ED18</f>
        <v>60.455617179000001</v>
      </c>
      <c r="EP34" s="407">
        <f>[3]Fleisch!EE18</f>
        <v>895.40347179000003</v>
      </c>
      <c r="EQ34" s="406">
        <f>[3]Fleisch!EF18</f>
        <v>22.270797399999999</v>
      </c>
      <c r="ER34" s="406">
        <f>[3]Fleisch!EG18</f>
        <v>979.22456348600008</v>
      </c>
      <c r="ES34" s="409"/>
      <c r="ET34" s="407">
        <f>[3]Fleisch!GR18</f>
        <v>233.45353765800002</v>
      </c>
      <c r="EU34" s="407">
        <f>[3]Fleisch!GS18</f>
        <v>7079.5244556840007</v>
      </c>
      <c r="EV34" s="406">
        <f>[3]Fleisch!EV18</f>
        <v>6.607258496</v>
      </c>
      <c r="EW34" s="406">
        <f>[3]Fleisch!EW18</f>
        <v>471.50719543999998</v>
      </c>
      <c r="EX34" s="407">
        <f>[3]Fleisch!EX18</f>
        <v>26.822512576000001</v>
      </c>
      <c r="EY34" s="407">
        <f>[3]Fleisch!EY18</f>
        <v>973.12996816700002</v>
      </c>
      <c r="EZ34" s="406">
        <f>[3]Fleisch!EZ18</f>
        <v>17.728700615999998</v>
      </c>
      <c r="FA34" s="406">
        <f>[3]Fleisch!FA18</f>
        <v>249.30028480500002</v>
      </c>
      <c r="FB34" s="407">
        <f>[3]Fleisch!FB18</f>
        <v>12.588708421</v>
      </c>
      <c r="FC34" s="407">
        <f>[3]Fleisch!FC18</f>
        <v>541.87319683100009</v>
      </c>
      <c r="FD34" s="406">
        <f>[3]Fleisch!FD18</f>
        <v>0.97243061200000003</v>
      </c>
      <c r="FE34" s="406">
        <f>[3]Fleisch!FE18</f>
        <v>86.934129580000004</v>
      </c>
      <c r="FF34" s="407">
        <f>[3]Fleisch!FF18</f>
        <v>21.437118582000004</v>
      </c>
      <c r="FG34" s="407">
        <f>[3]Fleisch!FG18</f>
        <v>693.224060517</v>
      </c>
      <c r="FH34" s="406">
        <f>[3]Fleisch!FH18</f>
        <v>29.044054053</v>
      </c>
      <c r="FI34" s="406">
        <f>[3]Fleisch!FI18</f>
        <v>439.27665769700002</v>
      </c>
      <c r="FJ34" s="407">
        <f>[3]Fleisch!FJ18</f>
        <v>19.012536241999999</v>
      </c>
      <c r="FK34" s="407">
        <f>[3]Fleisch!FK18</f>
        <v>219.74289619200002</v>
      </c>
      <c r="FL34" s="406">
        <f>[3]Fleisch!FL18</f>
        <v>8.9809277340000015</v>
      </c>
      <c r="FM34" s="406">
        <f>[3]Fleisch!FM18</f>
        <v>446.62841339400001</v>
      </c>
    </row>
    <row r="35" spans="1:169" x14ac:dyDescent="0.2">
      <c r="A35" s="218"/>
      <c r="B35" s="189">
        <f t="shared" si="11"/>
        <v>45839</v>
      </c>
      <c r="C35" s="516">
        <f>[3]Fleisch!$A29</f>
        <v>45536</v>
      </c>
      <c r="D35" s="396" t="str">
        <f>[3]Fleisch!D30</f>
        <v>-</v>
      </c>
      <c r="E35" s="396" t="str">
        <f>[3]Fleisch!E30</f>
        <v>-</v>
      </c>
      <c r="F35" s="380" t="str">
        <f>[3]Fleisch!$J30</f>
        <v>-</v>
      </c>
      <c r="G35" s="380"/>
      <c r="H35" s="396" t="str">
        <f>[3]Fleisch!$L30</f>
        <v>-</v>
      </c>
      <c r="I35" s="396"/>
      <c r="J35" s="380"/>
      <c r="K35" s="380" t="str">
        <f>[3]Fleisch!F30</f>
        <v>-</v>
      </c>
      <c r="L35" s="380" t="str">
        <f>[3]Fleisch!G30</f>
        <v>-</v>
      </c>
      <c r="M35" s="380"/>
      <c r="N35" s="396" t="str">
        <f>[3]Fleisch!B30</f>
        <v>-</v>
      </c>
      <c r="O35" s="396" t="str">
        <f>[3]Fleisch!C30</f>
        <v>-</v>
      </c>
      <c r="P35" s="380"/>
      <c r="Q35" s="380" t="str">
        <f>[3]Fleisch!H30</f>
        <v>-</v>
      </c>
      <c r="R35" s="380" t="str">
        <f>[3]Fleisch!I30</f>
        <v>-</v>
      </c>
      <c r="S35" s="380"/>
      <c r="T35" s="380"/>
      <c r="U35" s="189">
        <f>[3]Fleisch!$A19</f>
        <v>45839</v>
      </c>
      <c r="V35" s="343">
        <f>'Gemüse Daten'!CX34</f>
        <v>4</v>
      </c>
      <c r="W35" s="443">
        <f>[3]Fleisch!CA19</f>
        <v>93.169826875515255</v>
      </c>
      <c r="X35" s="443">
        <f>[3]Fleisch!CB19</f>
        <v>46.135542252810247</v>
      </c>
      <c r="Y35" s="444" t="str">
        <f>[3]Fleisch!CD19</f>
        <v>(-)</v>
      </c>
      <c r="Z35" s="444">
        <f>[3]Fleisch!CE19</f>
        <v>99.95092050697059</v>
      </c>
      <c r="AA35" s="443">
        <f>[3]Fleisch!CG19</f>
        <v>89.955485772985796</v>
      </c>
      <c r="AB35" s="443">
        <f>[3]Fleisch!CH19</f>
        <v>60.517660960318501</v>
      </c>
      <c r="AC35" s="445"/>
      <c r="AD35" s="444">
        <f>[3]Fleisch!CJ19</f>
        <v>60.622771166128835</v>
      </c>
      <c r="AE35" s="444">
        <f>[3]Fleisch!CK19</f>
        <v>44.452544263114852</v>
      </c>
      <c r="AF35" s="445"/>
      <c r="AG35" s="443">
        <f>[3]Fleisch!CM19</f>
        <v>62.186048147259505</v>
      </c>
      <c r="AH35" s="443">
        <f>[3]Fleisch!CN19</f>
        <v>43.770603877625945</v>
      </c>
      <c r="AI35" s="444">
        <f>[3]Fleisch!CP19</f>
        <v>81.781180095451816</v>
      </c>
      <c r="AJ35" s="444">
        <f>[3]Fleisch!CQ19</f>
        <v>52.127187462051651</v>
      </c>
      <c r="AK35" s="443">
        <f>[3]Fleisch!CS19</f>
        <v>57.116052414404408</v>
      </c>
      <c r="AL35" s="443">
        <f>[3]Fleisch!CT19</f>
        <v>59.222831897109053</v>
      </c>
      <c r="AM35" s="444">
        <f>[3]Fleisch!CV19</f>
        <v>36.516187041412472</v>
      </c>
      <c r="AN35" s="444">
        <f>[3]Fleisch!CW19</f>
        <v>29.856432020784784</v>
      </c>
      <c r="AO35" s="443">
        <f>[3]Fleisch!CY19</f>
        <v>22.375857086268393</v>
      </c>
      <c r="AP35" s="443">
        <f>[3]Fleisch!CZ19</f>
        <v>17.236138521036462</v>
      </c>
      <c r="AQ35" s="444">
        <f>[3]Fleisch!DB19</f>
        <v>26.60769037211805</v>
      </c>
      <c r="AR35" s="444">
        <f>[3]Fleisch!DC19</f>
        <v>25.962199359026091</v>
      </c>
      <c r="AS35" s="443">
        <f>[3]Fleisch!DE19</f>
        <v>35.149611740953567</v>
      </c>
      <c r="AT35" s="443">
        <f>[3]Fleisch!DF19</f>
        <v>19.145958480501978</v>
      </c>
      <c r="AU35" s="444">
        <f>[3]Fleisch!DH19</f>
        <v>69.786194879233037</v>
      </c>
      <c r="AV35" s="444">
        <f>[3]Fleisch!DI19</f>
        <v>48.505488181364157</v>
      </c>
      <c r="AW35" s="445"/>
      <c r="AX35" s="443">
        <f>[3]Fleisch!DK19</f>
        <v>16.059514066726056</v>
      </c>
      <c r="AY35" s="443">
        <f>[3]Fleisch!DL19</f>
        <v>21.705025924953986</v>
      </c>
      <c r="AZ35" s="444">
        <f>[3]Fleisch!DN19</f>
        <v>48.128253693262174</v>
      </c>
      <c r="BA35" s="444">
        <f>[3]Fleisch!DO19</f>
        <v>30.0755444705058</v>
      </c>
      <c r="BB35" s="443" t="str">
        <f>[3]Fleisch!DQ19</f>
        <v>(-)</v>
      </c>
      <c r="BC35" s="443">
        <f>[3]Fleisch!DR19</f>
        <v>17.938970917119946</v>
      </c>
      <c r="BD35" s="444">
        <f>[3]Fleisch!DT19</f>
        <v>21.896869515105539</v>
      </c>
      <c r="BE35" s="444">
        <f>[3]Fleisch!DU19</f>
        <v>16.073276926335826</v>
      </c>
      <c r="BF35" s="443">
        <f>[3]Fleisch!DW19</f>
        <v>34.506456137930236</v>
      </c>
      <c r="BG35" s="443">
        <f>[3]Fleisch!DX19</f>
        <v>21.562319172069042</v>
      </c>
      <c r="BH35" s="445"/>
      <c r="BI35" s="444">
        <f>[3]Fleisch!EJ19</f>
        <v>47.895536262370861</v>
      </c>
      <c r="BJ35" s="444">
        <f>[3]Fleisch!EK19</f>
        <v>22.165236684053255</v>
      </c>
      <c r="BK35" s="443">
        <f>[3]Fleisch!EM19</f>
        <v>37.262507591081558</v>
      </c>
      <c r="BL35" s="443">
        <f>[3]Fleisch!EN19</f>
        <v>20.82715754534884</v>
      </c>
      <c r="BM35" s="444">
        <f>[3]Fleisch!EP19</f>
        <v>12.628572508269066</v>
      </c>
      <c r="BN35" s="444">
        <f>[3]Fleisch!EQ19</f>
        <v>11.754775660983778</v>
      </c>
      <c r="BO35" s="443">
        <f>[3]Fleisch!ES19</f>
        <v>16.563978517726042</v>
      </c>
      <c r="BP35" s="443">
        <f>[3]Fleisch!ET19</f>
        <v>10.090771645672689</v>
      </c>
      <c r="BQ35" s="444"/>
      <c r="BR35" s="444">
        <f>[3]Fleisch!FN19</f>
        <v>29.938247466217653</v>
      </c>
      <c r="BS35" s="444">
        <f>[3]Fleisch!FO19</f>
        <v>18.555602572189702</v>
      </c>
      <c r="BT35" s="443">
        <f>[3]Fleisch!FQ19</f>
        <v>20.507917834087628</v>
      </c>
      <c r="BU35" s="443">
        <f>[3]Fleisch!FR19</f>
        <v>10.600489793544337</v>
      </c>
      <c r="BV35" s="444">
        <f>[3]Fleisch!FT19</f>
        <v>73.716890206584395</v>
      </c>
      <c r="BW35" s="444">
        <f>[3]Fleisch!FU19</f>
        <v>46.383816092269413</v>
      </c>
      <c r="BX35" s="443">
        <f>[3]Fleisch!FW19</f>
        <v>48.276379849481827</v>
      </c>
      <c r="BY35" s="443">
        <f>[3]Fleisch!FX19</f>
        <v>33.595705930437418</v>
      </c>
      <c r="BZ35" s="444">
        <f>[3]Fleisch!FZ19</f>
        <v>15.691319095955821</v>
      </c>
      <c r="CA35" s="444">
        <f>[3]Fleisch!GA19</f>
        <v>20.600919069181426</v>
      </c>
      <c r="CB35" s="443">
        <f>[3]Fleisch!GC19</f>
        <v>50.246065044698966</v>
      </c>
      <c r="CC35" s="443">
        <f>[3]Fleisch!GD19</f>
        <v>26.045505196076764</v>
      </c>
      <c r="CD35" s="444">
        <f>[3]Fleisch!GF19</f>
        <v>35.338600838602844</v>
      </c>
      <c r="CE35" s="444">
        <f>[3]Fleisch!GG19</f>
        <v>24.107440712922223</v>
      </c>
      <c r="CF35" s="443">
        <f>[3]Fleisch!GI19</f>
        <v>85.997987260106896</v>
      </c>
      <c r="CG35" s="443">
        <f>[3]Fleisch!GJ19</f>
        <v>65.553098834461238</v>
      </c>
      <c r="CH35" s="444">
        <f>[3]Fleisch!GL19</f>
        <v>22.509657296678331</v>
      </c>
      <c r="CI35" s="444">
        <f>[3]Fleisch!GM19</f>
        <v>10.51723367351938</v>
      </c>
      <c r="CJ35" s="370" t="str">
        <f t="shared" si="13"/>
        <v>4</v>
      </c>
      <c r="CK35" s="528">
        <f t="shared" si="14"/>
        <v>4</v>
      </c>
      <c r="CL35" s="397">
        <f>[3]Fleisch!GP19</f>
        <v>476.97425008900001</v>
      </c>
      <c r="CM35" s="397">
        <f>[3]Fleisch!GQ19</f>
        <v>9476.6636946340004</v>
      </c>
      <c r="CN35" s="415"/>
      <c r="CO35" s="407">
        <f>[3]Fleisch!$AH19</f>
        <v>19.910021320000002</v>
      </c>
      <c r="CP35" s="407">
        <f>[3]Fleisch!$AM19</f>
        <v>144.01772885099999</v>
      </c>
      <c r="CQ35" s="406">
        <f>[3]Fleisch!AS19</f>
        <v>1.2130000000000002E-2</v>
      </c>
      <c r="CR35" s="406">
        <f>[3]Fleisch!AT19</f>
        <v>18.724949595999998</v>
      </c>
      <c r="CS35" s="407">
        <f>[3]Fleisch!AU19</f>
        <v>0</v>
      </c>
      <c r="CT35" s="407">
        <f>[3]Fleisch!AV19</f>
        <v>2.2985160000000002</v>
      </c>
      <c r="CU35" s="406">
        <f>[3]Fleisch!AW19</f>
        <v>0.23947399999999999</v>
      </c>
      <c r="CV35" s="406">
        <f>[3]Fleisch!AX19</f>
        <v>1.237277</v>
      </c>
      <c r="CW35" s="415"/>
      <c r="CX35" s="407">
        <f>[3]Fleisch!AL19</f>
        <v>10.994920908000001</v>
      </c>
      <c r="CY35" s="407">
        <f>[3]Fleisch!AQ19</f>
        <v>193.999743069</v>
      </c>
      <c r="CZ35" s="406">
        <f>[3]Fleisch!AY19</f>
        <v>0.90290864699999995</v>
      </c>
      <c r="DA35" s="406">
        <f>[3]Fleisch!AZ19</f>
        <v>54.637252389000004</v>
      </c>
      <c r="DB35" s="415"/>
      <c r="DC35" s="407">
        <f>[3]Fleisch!$AI19</f>
        <v>192.17473363599998</v>
      </c>
      <c r="DD35" s="407">
        <f>[3]Fleisch!$AN19</f>
        <v>1927.9047767459999</v>
      </c>
      <c r="DE35" s="406">
        <f>[3]Fleisch!BA19</f>
        <v>2.246483</v>
      </c>
      <c r="DF35" s="406">
        <f>[3]Fleisch!BB19</f>
        <v>80.660956503999998</v>
      </c>
      <c r="DG35" s="407">
        <f>[3]Fleisch!BC19</f>
        <v>10.628700857</v>
      </c>
      <c r="DH35" s="407">
        <f>[3]Fleisch!BD19</f>
        <v>111.628795716</v>
      </c>
      <c r="DI35" s="406">
        <f>[3]Fleisch!BE19</f>
        <v>8.3025447850000003</v>
      </c>
      <c r="DJ35" s="406">
        <f>[3]Fleisch!BF19</f>
        <v>95.809732978</v>
      </c>
      <c r="DK35" s="407">
        <f>[3]Fleisch!BG19</f>
        <v>11.884418443000001</v>
      </c>
      <c r="DL35" s="407">
        <f>[3]Fleisch!BH19</f>
        <v>49.080705973000001</v>
      </c>
      <c r="DM35" s="406">
        <f>[3]Fleisch!BI19</f>
        <v>102.735081779</v>
      </c>
      <c r="DN35" s="406">
        <f>[3]Fleisch!BJ19</f>
        <v>946.52893374600012</v>
      </c>
      <c r="DO35" s="407">
        <f>[3]Fleisch!BK19</f>
        <v>14.180367260000001</v>
      </c>
      <c r="DP35" s="407">
        <f>[3]Fleisch!BL19</f>
        <v>53.428346371000004</v>
      </c>
      <c r="DQ35" s="406">
        <f>[3]Fleisch!BM19</f>
        <v>1.2878000000000001</v>
      </c>
      <c r="DR35" s="406">
        <f>[3]Fleisch!BN19</f>
        <v>58.249952800000003</v>
      </c>
      <c r="DS35" s="407">
        <f>[3]Fleisch!BO19</f>
        <v>9.0551543670000001</v>
      </c>
      <c r="DT35" s="407">
        <f>[3]Fleisch!BP19</f>
        <v>153.33406344700001</v>
      </c>
      <c r="DU35" s="415"/>
      <c r="DV35" s="406">
        <f>[3]Fleisch!$AJ19</f>
        <v>81.592995129999991</v>
      </c>
      <c r="DW35" s="406">
        <f>[3]Fleisch!$AO19</f>
        <v>1966.8930362390001</v>
      </c>
      <c r="DX35" s="407">
        <f>[3]Fleisch!BQ19</f>
        <v>7.2198607260000003</v>
      </c>
      <c r="DY35" s="407">
        <f>[3]Fleisch!BR19</f>
        <v>152.343310696</v>
      </c>
      <c r="DZ35" s="406">
        <f>[3]Fleisch!BS19</f>
        <v>3.994580413</v>
      </c>
      <c r="EA35" s="406">
        <f>[3]Fleisch!BT19</f>
        <v>107.98766865900001</v>
      </c>
      <c r="EB35" s="407" t="str">
        <f>[3]Fleisch!BU19</f>
        <v>(-)</v>
      </c>
      <c r="EC35" s="407">
        <f>[3]Fleisch!BV19</f>
        <v>50.023246637999996</v>
      </c>
      <c r="ED35" s="406">
        <f>[3]Fleisch!BW19</f>
        <v>14.557208080000001</v>
      </c>
      <c r="EE35" s="406">
        <f>[3]Fleisch!BX19</f>
        <v>276.85801565999998</v>
      </c>
      <c r="EF35" s="407">
        <f>[3]Fleisch!BY19</f>
        <v>6.4065153110000006</v>
      </c>
      <c r="EG35" s="407">
        <f>[3]Fleisch!BZ19</f>
        <v>425.836409253</v>
      </c>
      <c r="EH35" s="415"/>
      <c r="EI35" s="406">
        <f>[3]Fleisch!$AK19</f>
        <v>142.67167084300002</v>
      </c>
      <c r="EJ35" s="406">
        <f>[3]Fleisch!$AP19</f>
        <v>4401.0921979799996</v>
      </c>
      <c r="EK35" s="407">
        <f>[3]Fleisch!DZ19</f>
        <v>34.806023271999997</v>
      </c>
      <c r="EL35" s="407">
        <f>[3]Fleisch!EA19</f>
        <v>1242.1185500240001</v>
      </c>
      <c r="EM35" s="406">
        <f>[3]Fleisch!EB19</f>
        <v>1.9710630000000002</v>
      </c>
      <c r="EN35" s="406">
        <f>[3]Fleisch!EC19</f>
        <v>60.487920101000007</v>
      </c>
      <c r="EO35" s="407">
        <f>[3]Fleisch!ED19</f>
        <v>74.090213672000004</v>
      </c>
      <c r="EP35" s="407">
        <f>[3]Fleisch!EE19</f>
        <v>893.66622808800003</v>
      </c>
      <c r="EQ35" s="406">
        <f>[3]Fleisch!EF19</f>
        <v>17.388699199999998</v>
      </c>
      <c r="ER35" s="406">
        <f>[3]Fleisch!EG19</f>
        <v>759.55662980500006</v>
      </c>
      <c r="ES35" s="409"/>
      <c r="ET35" s="407">
        <f>[3]Fleisch!GR19</f>
        <v>207.480927522</v>
      </c>
      <c r="EU35" s="407">
        <f>[3]Fleisch!GS19</f>
        <v>6702.0097106700005</v>
      </c>
      <c r="EV35" s="406">
        <f>[3]Fleisch!EV19</f>
        <v>3.6726730889999999</v>
      </c>
      <c r="EW35" s="406">
        <f>[3]Fleisch!EW19</f>
        <v>440.639260229</v>
      </c>
      <c r="EX35" s="407">
        <f>[3]Fleisch!EX19</f>
        <v>25.484710625000002</v>
      </c>
      <c r="EY35" s="407">
        <f>[3]Fleisch!EY19</f>
        <v>810.92400173999999</v>
      </c>
      <c r="EZ35" s="406">
        <f>[3]Fleisch!EZ19</f>
        <v>4.2702500730000006</v>
      </c>
      <c r="FA35" s="406">
        <f>[3]Fleisch!FA19</f>
        <v>286.19282207400005</v>
      </c>
      <c r="FB35" s="407">
        <f>[3]Fleisch!FB19</f>
        <v>11.841078403999999</v>
      </c>
      <c r="FC35" s="407">
        <f>[3]Fleisch!FC19</f>
        <v>525.28783195800008</v>
      </c>
      <c r="FD35" s="406">
        <f>[3]Fleisch!FD19</f>
        <v>8.0671820750000016</v>
      </c>
      <c r="FE35" s="406">
        <f>[3]Fleisch!FE19</f>
        <v>70.592305683999996</v>
      </c>
      <c r="FF35" s="407">
        <f>[3]Fleisch!FF19</f>
        <v>19.073016338999999</v>
      </c>
      <c r="FG35" s="407">
        <f>[3]Fleisch!FG19</f>
        <v>664.67515599700005</v>
      </c>
      <c r="FH35" s="406">
        <f>[3]Fleisch!FH19</f>
        <v>27.000521510000002</v>
      </c>
      <c r="FI35" s="406">
        <f>[3]Fleisch!FI19</f>
        <v>433.65736176499991</v>
      </c>
      <c r="FJ35" s="407">
        <f>[3]Fleisch!FJ19</f>
        <v>15.982413380999999</v>
      </c>
      <c r="FK35" s="407">
        <f>[3]Fleisch!FK19</f>
        <v>192.83626243200001</v>
      </c>
      <c r="FL35" s="406">
        <f>[3]Fleisch!FL19</f>
        <v>11.861004411</v>
      </c>
      <c r="FM35" s="406">
        <f>[3]Fleisch!FM19</f>
        <v>457.19355508500001</v>
      </c>
    </row>
    <row r="36" spans="1:169" x14ac:dyDescent="0.2">
      <c r="A36" s="218"/>
      <c r="B36" s="189">
        <f t="shared" si="11"/>
        <v>45809</v>
      </c>
      <c r="C36" s="516">
        <f>[3]Fleisch!$A30</f>
        <v>45505</v>
      </c>
      <c r="D36" s="396" t="str">
        <f>[3]Fleisch!D31</f>
        <v>-</v>
      </c>
      <c r="E36" s="396" t="str">
        <f>[3]Fleisch!E31</f>
        <v>-</v>
      </c>
      <c r="F36" s="380" t="str">
        <f>[3]Fleisch!$J31</f>
        <v>-</v>
      </c>
      <c r="G36" s="380"/>
      <c r="H36" s="396" t="str">
        <f>[3]Fleisch!$L31</f>
        <v>-</v>
      </c>
      <c r="I36" s="396"/>
      <c r="J36" s="380"/>
      <c r="K36" s="380" t="str">
        <f>[3]Fleisch!F31</f>
        <v>-</v>
      </c>
      <c r="L36" s="380" t="str">
        <f>[3]Fleisch!G31</f>
        <v>-</v>
      </c>
      <c r="M36" s="380"/>
      <c r="N36" s="396" t="str">
        <f>[3]Fleisch!B31</f>
        <v>-</v>
      </c>
      <c r="O36" s="396" t="str">
        <f>[3]Fleisch!C31</f>
        <v>-</v>
      </c>
      <c r="P36" s="380"/>
      <c r="Q36" s="380" t="str">
        <f>[3]Fleisch!H31</f>
        <v>-</v>
      </c>
      <c r="R36" s="380" t="str">
        <f>[3]Fleisch!I31</f>
        <v>-</v>
      </c>
      <c r="S36" s="380"/>
      <c r="T36" s="380"/>
      <c r="U36" s="189">
        <f>[3]Fleisch!$A20</f>
        <v>45809</v>
      </c>
      <c r="V36" s="343">
        <f>'Gemüse Daten'!CX35</f>
        <v>5</v>
      </c>
      <c r="W36" s="443">
        <f>[3]Fleisch!CA20</f>
        <v>92.190207156308858</v>
      </c>
      <c r="X36" s="443">
        <f>[3]Fleisch!CB20</f>
        <v>48.848086445336833</v>
      </c>
      <c r="Y36" s="444" t="str">
        <f>[3]Fleisch!CD20</f>
        <v>(-)</v>
      </c>
      <c r="Z36" s="444">
        <f>[3]Fleisch!CE20</f>
        <v>73.426476553402992</v>
      </c>
      <c r="AA36" s="443">
        <f>[3]Fleisch!CG20</f>
        <v>35.849373245757498</v>
      </c>
      <c r="AB36" s="443">
        <f>[3]Fleisch!CH20</f>
        <v>63.204513070565135</v>
      </c>
      <c r="AC36" s="445"/>
      <c r="AD36" s="444">
        <f>[3]Fleisch!CJ20</f>
        <v>14.916782224506035</v>
      </c>
      <c r="AE36" s="444">
        <f>[3]Fleisch!CK20</f>
        <v>43.194161049720968</v>
      </c>
      <c r="AF36" s="445"/>
      <c r="AG36" s="443">
        <f>[3]Fleisch!CM20</f>
        <v>50.144952610558434</v>
      </c>
      <c r="AH36" s="443">
        <f>[3]Fleisch!CN20</f>
        <v>43.726279635835091</v>
      </c>
      <c r="AI36" s="444">
        <f>[3]Fleisch!CP20</f>
        <v>72.568210275949198</v>
      </c>
      <c r="AJ36" s="444">
        <f>[3]Fleisch!CQ20</f>
        <v>46.130348150969851</v>
      </c>
      <c r="AK36" s="443">
        <f>[3]Fleisch!CS20</f>
        <v>71.364805552465512</v>
      </c>
      <c r="AL36" s="443">
        <f>[3]Fleisch!CT20</f>
        <v>56.629924355382251</v>
      </c>
      <c r="AM36" s="444">
        <f>[3]Fleisch!CV20</f>
        <v>40.316469972232063</v>
      </c>
      <c r="AN36" s="444">
        <f>[3]Fleisch!CW20</f>
        <v>30.86361420742621</v>
      </c>
      <c r="AO36" s="443">
        <f>[3]Fleisch!CY20</f>
        <v>21.818622422924843</v>
      </c>
      <c r="AP36" s="443">
        <f>[3]Fleisch!CZ20</f>
        <v>17.386537000657235</v>
      </c>
      <c r="AQ36" s="444">
        <f>[3]Fleisch!DB20</f>
        <v>36.723681570880785</v>
      </c>
      <c r="AR36" s="444">
        <f>[3]Fleisch!DC20</f>
        <v>26.161387548334954</v>
      </c>
      <c r="AS36" s="443">
        <f>[3]Fleisch!DE20</f>
        <v>33.974990466923515</v>
      </c>
      <c r="AT36" s="443">
        <f>[3]Fleisch!DF20</f>
        <v>21.958160019770631</v>
      </c>
      <c r="AU36" s="444">
        <f>[3]Fleisch!DH20</f>
        <v>61.68562816998714</v>
      </c>
      <c r="AV36" s="444">
        <f>[3]Fleisch!DI20</f>
        <v>48.285490470837722</v>
      </c>
      <c r="AW36" s="445"/>
      <c r="AX36" s="443">
        <f>[3]Fleisch!DK20</f>
        <v>25.349017129658762</v>
      </c>
      <c r="AY36" s="443">
        <f>[3]Fleisch!DL20</f>
        <v>20.788100576857584</v>
      </c>
      <c r="AZ36" s="444">
        <f>[3]Fleisch!DN20</f>
        <v>38.496409805752329</v>
      </c>
      <c r="BA36" s="444">
        <f>[3]Fleisch!DO20</f>
        <v>29.92452575833822</v>
      </c>
      <c r="BB36" s="443" t="str">
        <f>[3]Fleisch!DQ20</f>
        <v>(-)</v>
      </c>
      <c r="BC36" s="443">
        <f>[3]Fleisch!DR20</f>
        <v>17.857096938834871</v>
      </c>
      <c r="BD36" s="444">
        <f>[3]Fleisch!DT20</f>
        <v>21.70242297639798</v>
      </c>
      <c r="BE36" s="444">
        <f>[3]Fleisch!DU20</f>
        <v>16.002001812245378</v>
      </c>
      <c r="BF36" s="443">
        <f>[3]Fleisch!DW20</f>
        <v>24.183467115295262</v>
      </c>
      <c r="BG36" s="443">
        <f>[3]Fleisch!DX20</f>
        <v>21.784040597598317</v>
      </c>
      <c r="BH36" s="445"/>
      <c r="BI36" s="444">
        <f>[3]Fleisch!EJ20</f>
        <v>48.443274671152807</v>
      </c>
      <c r="BJ36" s="444">
        <f>[3]Fleisch!EK20</f>
        <v>21.791424884462689</v>
      </c>
      <c r="BK36" s="443">
        <f>[3]Fleisch!EM20</f>
        <v>37.945051130056065</v>
      </c>
      <c r="BL36" s="443">
        <f>[3]Fleisch!EN20</f>
        <v>20.953965478880669</v>
      </c>
      <c r="BM36" s="444">
        <f>[3]Fleisch!EP20</f>
        <v>12.241622886161647</v>
      </c>
      <c r="BN36" s="444">
        <f>[3]Fleisch!EQ20</f>
        <v>11.879477660247471</v>
      </c>
      <c r="BO36" s="443">
        <f>[3]Fleisch!ES20</f>
        <v>17.33184696625575</v>
      </c>
      <c r="BP36" s="443">
        <f>[3]Fleisch!ET20</f>
        <v>9.3582074008540914</v>
      </c>
      <c r="BQ36" s="444"/>
      <c r="BR36" s="444">
        <f>[3]Fleisch!FN20</f>
        <v>31.41604166976526</v>
      </c>
      <c r="BS36" s="444">
        <f>[3]Fleisch!FO20</f>
        <v>18.866130391608589</v>
      </c>
      <c r="BT36" s="443">
        <f>[3]Fleisch!FQ20</f>
        <v>19.573027552706513</v>
      </c>
      <c r="BU36" s="443">
        <f>[3]Fleisch!FR20</f>
        <v>10.752094985193027</v>
      </c>
      <c r="BV36" s="444">
        <f>[3]Fleisch!FT20</f>
        <v>47.500356223205763</v>
      </c>
      <c r="BW36" s="444">
        <f>[3]Fleisch!FU20</f>
        <v>46.881893234099564</v>
      </c>
      <c r="BX36" s="443">
        <f>[3]Fleisch!FW20</f>
        <v>48.723506604615501</v>
      </c>
      <c r="BY36" s="443">
        <f>[3]Fleisch!FX20</f>
        <v>34.052031314470952</v>
      </c>
      <c r="BZ36" s="444">
        <f>[3]Fleisch!FZ20</f>
        <v>23.180648974408136</v>
      </c>
      <c r="CA36" s="444">
        <f>[3]Fleisch!GA20</f>
        <v>19.216902898557841</v>
      </c>
      <c r="CB36" s="443">
        <f>[3]Fleisch!GC20</f>
        <v>45.187111304786043</v>
      </c>
      <c r="CC36" s="443">
        <f>[3]Fleisch!GD20</f>
        <v>26.485106587434043</v>
      </c>
      <c r="CD36" s="444">
        <f>[3]Fleisch!GF20</f>
        <v>34.957939047431985</v>
      </c>
      <c r="CE36" s="444">
        <f>[3]Fleisch!GG20</f>
        <v>24.42114578087514</v>
      </c>
      <c r="CF36" s="443">
        <f>[3]Fleisch!GI20</f>
        <v>83.623043111907378</v>
      </c>
      <c r="CG36" s="443">
        <f>[3]Fleisch!GJ20</f>
        <v>64.196766123619923</v>
      </c>
      <c r="CH36" s="444">
        <f>[3]Fleisch!GL20</f>
        <v>21.420814953252268</v>
      </c>
      <c r="CI36" s="444">
        <f>[3]Fleisch!GM20</f>
        <v>10.855119880600297</v>
      </c>
      <c r="CJ36" s="370" t="str">
        <f t="shared" si="13"/>
        <v>5</v>
      </c>
      <c r="CK36" s="528">
        <f t="shared" si="14"/>
        <v>5</v>
      </c>
      <c r="CL36" s="397">
        <f>[3]Fleisch!GP20</f>
        <v>609.23253932</v>
      </c>
      <c r="CM36" s="397">
        <f>[3]Fleisch!GQ20</f>
        <v>13212.923946627001</v>
      </c>
      <c r="CN36" s="415"/>
      <c r="CO36" s="407">
        <f>[3]Fleisch!$AH20</f>
        <v>8.1175394409999999</v>
      </c>
      <c r="CP36" s="407">
        <f>[3]Fleisch!$AM20</f>
        <v>201.09348611599998</v>
      </c>
      <c r="CQ36" s="406">
        <f>[3]Fleisch!AS20</f>
        <v>2.6550000000000001E-2</v>
      </c>
      <c r="CR36" s="406">
        <f>[3]Fleisch!AT20</f>
        <v>20.691577101</v>
      </c>
      <c r="CS36" s="407">
        <f>[3]Fleisch!AU20</f>
        <v>0</v>
      </c>
      <c r="CT36" s="407">
        <f>[3]Fleisch!AV20</f>
        <v>7.2352854650000005</v>
      </c>
      <c r="CU36" s="406">
        <f>[3]Fleisch!AW20</f>
        <v>2.5550700600000003</v>
      </c>
      <c r="CV36" s="406">
        <f>[3]Fleisch!AX20</f>
        <v>4.8523556820000007</v>
      </c>
      <c r="CW36" s="415"/>
      <c r="CX36" s="407">
        <f>[3]Fleisch!AL20</f>
        <v>32.603302263000003</v>
      </c>
      <c r="CY36" s="407">
        <f>[3]Fleisch!AQ20</f>
        <v>318.16755371900001</v>
      </c>
      <c r="CZ36" s="406">
        <f>[3]Fleisch!AY20</f>
        <v>7.5701989420000002</v>
      </c>
      <c r="DA36" s="406">
        <f>[3]Fleisch!AZ20</f>
        <v>74.963390247000007</v>
      </c>
      <c r="DB36" s="415"/>
      <c r="DC36" s="407">
        <f>[3]Fleisch!$AI20</f>
        <v>254.59609004200001</v>
      </c>
      <c r="DD36" s="407">
        <f>[3]Fleisch!$AN20</f>
        <v>2549.7369915559998</v>
      </c>
      <c r="DE36" s="406">
        <f>[3]Fleisch!BA20</f>
        <v>7.8687581590000004</v>
      </c>
      <c r="DF36" s="406">
        <f>[3]Fleisch!BB20</f>
        <v>106.681662006</v>
      </c>
      <c r="DG36" s="407">
        <f>[3]Fleisch!BC20</f>
        <v>12.679944436</v>
      </c>
      <c r="DH36" s="407">
        <f>[3]Fleisch!BD20</f>
        <v>170.64360566299999</v>
      </c>
      <c r="DI36" s="406">
        <f>[3]Fleisch!BE20</f>
        <v>15.289379743</v>
      </c>
      <c r="DJ36" s="406">
        <f>[3]Fleisch!BF20</f>
        <v>147.36932952000001</v>
      </c>
      <c r="DK36" s="407">
        <f>[3]Fleisch!BG20</f>
        <v>16.715483367000001</v>
      </c>
      <c r="DL36" s="407">
        <f>[3]Fleisch!BH20</f>
        <v>69.392666409</v>
      </c>
      <c r="DM36" s="406">
        <f>[3]Fleisch!BI20</f>
        <v>135.15964455100001</v>
      </c>
      <c r="DN36" s="406">
        <f>[3]Fleisch!BJ20</f>
        <v>1238.151018299</v>
      </c>
      <c r="DO36" s="407">
        <f>[3]Fleisch!BK20</f>
        <v>4.4144583620000004</v>
      </c>
      <c r="DP36" s="407">
        <f>[3]Fleisch!BL20</f>
        <v>68.066578972999991</v>
      </c>
      <c r="DQ36" s="406">
        <f>[3]Fleisch!BM20</f>
        <v>1.52102</v>
      </c>
      <c r="DR36" s="406">
        <f>[3]Fleisch!BN20</f>
        <v>48.843359600000007</v>
      </c>
      <c r="DS36" s="407">
        <f>[3]Fleisch!BO20</f>
        <v>15.119616528000002</v>
      </c>
      <c r="DT36" s="407">
        <f>[3]Fleisch!BP20</f>
        <v>218.83047036800002</v>
      </c>
      <c r="DU36" s="415"/>
      <c r="DV36" s="406">
        <f>[3]Fleisch!$AJ20</f>
        <v>98.697022211000004</v>
      </c>
      <c r="DW36" s="406">
        <f>[3]Fleisch!$AO20</f>
        <v>2709.8795426909996</v>
      </c>
      <c r="DX36" s="407">
        <f>[3]Fleisch!BQ20</f>
        <v>6.4772167120000006</v>
      </c>
      <c r="DY36" s="407">
        <f>[3]Fleisch!BR20</f>
        <v>232.037296897</v>
      </c>
      <c r="DZ36" s="406">
        <f>[3]Fleisch!BS20</f>
        <v>5.7403047239999996</v>
      </c>
      <c r="EA36" s="406">
        <f>[3]Fleisch!BT20</f>
        <v>162.92720679600001</v>
      </c>
      <c r="EB36" s="407" t="str">
        <f>[3]Fleisch!BU20</f>
        <v>(-)</v>
      </c>
      <c r="EC36" s="407">
        <f>[3]Fleisch!BV20</f>
        <v>57.253257574000003</v>
      </c>
      <c r="ED36" s="406">
        <f>[3]Fleisch!BW20</f>
        <v>13.372700257</v>
      </c>
      <c r="EE36" s="406">
        <f>[3]Fleisch!BX20</f>
        <v>377.22203155800003</v>
      </c>
      <c r="EF36" s="407">
        <f>[3]Fleisch!BY20</f>
        <v>12.637161434999999</v>
      </c>
      <c r="EG36" s="407">
        <f>[3]Fleisch!BZ20</f>
        <v>696.3244943200001</v>
      </c>
      <c r="EH36" s="415"/>
      <c r="EI36" s="406">
        <f>[3]Fleisch!$AK20</f>
        <v>189.74647467100002</v>
      </c>
      <c r="EJ36" s="406">
        <f>[3]Fleisch!$AP20</f>
        <v>6212.3375518600005</v>
      </c>
      <c r="EK36" s="407">
        <f>[3]Fleisch!DZ20</f>
        <v>44.447070721999999</v>
      </c>
      <c r="EL36" s="407">
        <f>[3]Fleisch!EA20</f>
        <v>1810.3107002880001</v>
      </c>
      <c r="EM36" s="406">
        <f>[3]Fleisch!EB20</f>
        <v>2.7681370000000003</v>
      </c>
      <c r="EN36" s="406">
        <f>[3]Fleisch!EC20</f>
        <v>84.752428159000004</v>
      </c>
      <c r="EO36" s="407">
        <f>[3]Fleisch!ED20</f>
        <v>94.020790148999993</v>
      </c>
      <c r="EP36" s="407">
        <f>[3]Fleisch!EE20</f>
        <v>1185.72771343</v>
      </c>
      <c r="EQ36" s="406">
        <f>[3]Fleisch!EF20</f>
        <v>23.974965900000001</v>
      </c>
      <c r="ER36" s="406">
        <f>[3]Fleisch!EG20</f>
        <v>1285.9333830560001</v>
      </c>
      <c r="ES36" s="409"/>
      <c r="ET36" s="407">
        <f>[3]Fleisch!GR20</f>
        <v>294.27858773999998</v>
      </c>
      <c r="EU36" s="407">
        <f>[3]Fleisch!GS20</f>
        <v>9093.8613238580001</v>
      </c>
      <c r="EV36" s="406">
        <f>[3]Fleisch!EV20</f>
        <v>9.4030650179999995</v>
      </c>
      <c r="EW36" s="406">
        <f>[3]Fleisch!EW20</f>
        <v>588.76723150300006</v>
      </c>
      <c r="EX36" s="407">
        <f>[3]Fleisch!EX20</f>
        <v>43.382758912</v>
      </c>
      <c r="EY36" s="407">
        <f>[3]Fleisch!EY20</f>
        <v>1177.427772263</v>
      </c>
      <c r="EZ36" s="406">
        <f>[3]Fleisch!EZ20</f>
        <v>11.947269103</v>
      </c>
      <c r="FA36" s="406">
        <f>[3]Fleisch!FA20</f>
        <v>349.81408435000003</v>
      </c>
      <c r="FB36" s="407">
        <f>[3]Fleisch!FB20</f>
        <v>17.608839995</v>
      </c>
      <c r="FC36" s="407">
        <f>[3]Fleisch!FC20</f>
        <v>663.61821570500001</v>
      </c>
      <c r="FD36" s="406">
        <f>[3]Fleisch!FD20</f>
        <v>1.7674555199999999</v>
      </c>
      <c r="FE36" s="406">
        <f>[3]Fleisch!FE20</f>
        <v>119.29683262900001</v>
      </c>
      <c r="FF36" s="407">
        <f>[3]Fleisch!FF20</f>
        <v>27.936309054000002</v>
      </c>
      <c r="FG36" s="407">
        <f>[3]Fleisch!FG20</f>
        <v>879.83742234800002</v>
      </c>
      <c r="FH36" s="406">
        <f>[3]Fleisch!FH20</f>
        <v>37.121783309000001</v>
      </c>
      <c r="FI36" s="406">
        <f>[3]Fleisch!FI20</f>
        <v>539.965417774</v>
      </c>
      <c r="FJ36" s="407">
        <f>[3]Fleisch!FJ20</f>
        <v>29.342885505999998</v>
      </c>
      <c r="FK36" s="407">
        <f>[3]Fleisch!FK20</f>
        <v>252.32548901000001</v>
      </c>
      <c r="FL36" s="406">
        <f>[3]Fleisch!FL20</f>
        <v>19.744574913000001</v>
      </c>
      <c r="FM36" s="406">
        <f>[3]Fleisch!FM20</f>
        <v>609.79034579799998</v>
      </c>
    </row>
    <row r="37" spans="1:169" x14ac:dyDescent="0.2">
      <c r="A37" s="218"/>
      <c r="B37" s="189">
        <f t="shared" si="11"/>
        <v>45778</v>
      </c>
      <c r="C37" s="516">
        <f>[3]Fleisch!$A31</f>
        <v>45474</v>
      </c>
      <c r="D37" s="396" t="str">
        <f>[3]Fleisch!D32</f>
        <v>-</v>
      </c>
      <c r="E37" s="396" t="str">
        <f>[3]Fleisch!E32</f>
        <v>-</v>
      </c>
      <c r="F37" s="380" t="str">
        <f>[3]Fleisch!$J32</f>
        <v>-</v>
      </c>
      <c r="G37" s="380"/>
      <c r="H37" s="396" t="str">
        <f>[3]Fleisch!$L32</f>
        <v>-</v>
      </c>
      <c r="I37" s="396"/>
      <c r="J37" s="380"/>
      <c r="K37" s="380" t="str">
        <f>[3]Fleisch!F32</f>
        <v>-</v>
      </c>
      <c r="L37" s="380" t="str">
        <f>[3]Fleisch!G32</f>
        <v>-</v>
      </c>
      <c r="M37" s="380"/>
      <c r="N37" s="396" t="str">
        <f>[3]Fleisch!B32</f>
        <v>-</v>
      </c>
      <c r="O37" s="396" t="str">
        <f>[3]Fleisch!C32</f>
        <v>-</v>
      </c>
      <c r="P37" s="380"/>
      <c r="Q37" s="380" t="str">
        <f>[3]Fleisch!H32</f>
        <v>-</v>
      </c>
      <c r="R37" s="380" t="str">
        <f>[3]Fleisch!I32</f>
        <v>-</v>
      </c>
      <c r="S37" s="380"/>
      <c r="T37" s="380"/>
      <c r="U37" s="189">
        <f>[3]Fleisch!$A21</f>
        <v>45778</v>
      </c>
      <c r="V37" s="343">
        <f>'Gemüse Daten'!CX36</f>
        <v>4</v>
      </c>
      <c r="W37" s="443">
        <f>[3]Fleisch!CA21</f>
        <v>89.773361616612704</v>
      </c>
      <c r="X37" s="443">
        <f>[3]Fleisch!CB21</f>
        <v>43.277992492722902</v>
      </c>
      <c r="Y37" s="444">
        <f>[3]Fleisch!CD21</f>
        <v>4</v>
      </c>
      <c r="Z37" s="444">
        <f>[3]Fleisch!CE21</f>
        <v>86.229476230010363</v>
      </c>
      <c r="AA37" s="443">
        <f>[3]Fleisch!CG21</f>
        <v>91.933645827326472</v>
      </c>
      <c r="AB37" s="443">
        <f>[3]Fleisch!CH21</f>
        <v>67.504400495130199</v>
      </c>
      <c r="AC37" s="445"/>
      <c r="AD37" s="444">
        <f>[3]Fleisch!CJ21</f>
        <v>67.432359532784972</v>
      </c>
      <c r="AE37" s="444">
        <f>[3]Fleisch!CK21</f>
        <v>41.684824393424357</v>
      </c>
      <c r="AF37" s="445"/>
      <c r="AG37" s="443">
        <f>[3]Fleisch!CM21</f>
        <v>23.415698275600906</v>
      </c>
      <c r="AH37" s="443">
        <f>[3]Fleisch!CN21</f>
        <v>42.37952548895678</v>
      </c>
      <c r="AI37" s="444">
        <f>[3]Fleisch!CP21</f>
        <v>60.646489577681166</v>
      </c>
      <c r="AJ37" s="444">
        <f>[3]Fleisch!CQ21</f>
        <v>50.798713031734202</v>
      </c>
      <c r="AK37" s="443">
        <f>[3]Fleisch!CS21</f>
        <v>61.757164173559659</v>
      </c>
      <c r="AL37" s="443">
        <f>[3]Fleisch!CT21</f>
        <v>68.207648761616937</v>
      </c>
      <c r="AM37" s="444">
        <f>[3]Fleisch!CV21</f>
        <v>44.11542963386507</v>
      </c>
      <c r="AN37" s="444">
        <f>[3]Fleisch!CW21</f>
        <v>31.018180045338813</v>
      </c>
      <c r="AO37" s="443">
        <f>[3]Fleisch!CY21</f>
        <v>20.459267122725482</v>
      </c>
      <c r="AP37" s="443">
        <f>[3]Fleisch!CZ21</f>
        <v>17.350261775419611</v>
      </c>
      <c r="AQ37" s="444">
        <f>[3]Fleisch!DB21</f>
        <v>26.546311116464476</v>
      </c>
      <c r="AR37" s="444">
        <f>[3]Fleisch!DC21</f>
        <v>25.525889160411392</v>
      </c>
      <c r="AS37" s="443">
        <f>[3]Fleisch!DE21</f>
        <v>35.626860677933657</v>
      </c>
      <c r="AT37" s="443">
        <f>[3]Fleisch!DF21</f>
        <v>20.807514572137954</v>
      </c>
      <c r="AU37" s="444">
        <f>[3]Fleisch!DH21</f>
        <v>68.19328688272428</v>
      </c>
      <c r="AV37" s="444">
        <f>[3]Fleisch!DI21</f>
        <v>48.004409719402453</v>
      </c>
      <c r="AW37" s="445"/>
      <c r="AX37" s="443">
        <f>[3]Fleisch!DK21</f>
        <v>18.189367985420162</v>
      </c>
      <c r="AY37" s="443">
        <f>[3]Fleisch!DL21</f>
        <v>18.831564605747431</v>
      </c>
      <c r="AZ37" s="444">
        <f>[3]Fleisch!DN21</f>
        <v>47.9107419532168</v>
      </c>
      <c r="BA37" s="444">
        <f>[3]Fleisch!DO21</f>
        <v>30.320398604295807</v>
      </c>
      <c r="BB37" s="443" t="str">
        <f>[3]Fleisch!DQ21</f>
        <v>(-)</v>
      </c>
      <c r="BC37" s="443">
        <f>[3]Fleisch!DR21</f>
        <v>18.552576707574179</v>
      </c>
      <c r="BD37" s="444">
        <f>[3]Fleisch!DT21</f>
        <v>28.981283815694788</v>
      </c>
      <c r="BE37" s="444">
        <f>[3]Fleisch!DU21</f>
        <v>15.693808372205446</v>
      </c>
      <c r="BF37" s="443">
        <f>[3]Fleisch!DW21</f>
        <v>30.419836128658527</v>
      </c>
      <c r="BG37" s="443">
        <f>[3]Fleisch!DX21</f>
        <v>21.521873092729841</v>
      </c>
      <c r="BH37" s="445"/>
      <c r="BI37" s="444">
        <f>[3]Fleisch!EJ21</f>
        <v>49.879336087342367</v>
      </c>
      <c r="BJ37" s="444">
        <f>[3]Fleisch!EK21</f>
        <v>20.751537040651851</v>
      </c>
      <c r="BK37" s="443">
        <f>[3]Fleisch!EM21</f>
        <v>36.905898460174441</v>
      </c>
      <c r="BL37" s="443">
        <f>[3]Fleisch!EN21</f>
        <v>23.644544908892243</v>
      </c>
      <c r="BM37" s="444">
        <f>[3]Fleisch!EP21</f>
        <v>12.697664984382067</v>
      </c>
      <c r="BN37" s="444">
        <f>[3]Fleisch!EQ21</f>
        <v>11.483559868434346</v>
      </c>
      <c r="BO37" s="443">
        <f>[3]Fleisch!ES21</f>
        <v>21.043234199029069</v>
      </c>
      <c r="BP37" s="443">
        <f>[3]Fleisch!ET21</f>
        <v>9.7613269897255446</v>
      </c>
      <c r="BQ37" s="444"/>
      <c r="BR37" s="444">
        <f>[3]Fleisch!FN21</f>
        <v>32.737063371104611</v>
      </c>
      <c r="BS37" s="444">
        <f>[3]Fleisch!FO21</f>
        <v>19.150920746993719</v>
      </c>
      <c r="BT37" s="443">
        <f>[3]Fleisch!FQ21</f>
        <v>20.124803635221603</v>
      </c>
      <c r="BU37" s="443">
        <f>[3]Fleisch!FR21</f>
        <v>10.122269433101506</v>
      </c>
      <c r="BV37" s="444">
        <f>[3]Fleisch!FT21</f>
        <v>39.203102316961278</v>
      </c>
      <c r="BW37" s="444">
        <f>[3]Fleisch!FU21</f>
        <v>45.473118920649554</v>
      </c>
      <c r="BX37" s="443">
        <f>[3]Fleisch!FW21</f>
        <v>46.83423703513683</v>
      </c>
      <c r="BY37" s="443">
        <f>[3]Fleisch!FX21</f>
        <v>33.20790938813893</v>
      </c>
      <c r="BZ37" s="444">
        <f>[3]Fleisch!FZ21</f>
        <v>23.540715576214229</v>
      </c>
      <c r="CA37" s="444">
        <f>[3]Fleisch!GA21</f>
        <v>20.479559560583489</v>
      </c>
      <c r="CB37" s="443">
        <f>[3]Fleisch!GC21</f>
        <v>47.655649277363224</v>
      </c>
      <c r="CC37" s="443">
        <f>[3]Fleisch!GD21</f>
        <v>26.062614098599596</v>
      </c>
      <c r="CD37" s="444">
        <f>[3]Fleisch!GF21</f>
        <v>35.808150584744659</v>
      </c>
      <c r="CE37" s="444">
        <f>[3]Fleisch!GG21</f>
        <v>23.888483368566131</v>
      </c>
      <c r="CF37" s="443">
        <f>[3]Fleisch!GI21</f>
        <v>78.249290140421451</v>
      </c>
      <c r="CG37" s="443">
        <f>[3]Fleisch!GJ21</f>
        <v>64.636748729981804</v>
      </c>
      <c r="CH37" s="444">
        <f>[3]Fleisch!GL21</f>
        <v>22.60687926824286</v>
      </c>
      <c r="CI37" s="444">
        <f>[3]Fleisch!GM21</f>
        <v>11.25457534387815</v>
      </c>
      <c r="CJ37" s="370" t="str">
        <f t="shared" si="13"/>
        <v>4</v>
      </c>
      <c r="CK37" s="528">
        <f t="shared" si="14"/>
        <v>4</v>
      </c>
      <c r="CL37" s="397">
        <f>[3]Fleisch!GP21</f>
        <v>495.62785920900001</v>
      </c>
      <c r="CM37" s="397">
        <f>[3]Fleisch!GQ21</f>
        <v>10964.958274233</v>
      </c>
      <c r="CN37" s="415"/>
      <c r="CO37" s="407">
        <f>[3]Fleisch!$AH21</f>
        <v>25.858357736999999</v>
      </c>
      <c r="CP37" s="407">
        <f>[3]Fleisch!$AM21</f>
        <v>180.86459807899999</v>
      </c>
      <c r="CQ37" s="406">
        <f>[3]Fleisch!AS21</f>
        <v>1.7914000000000003E-2</v>
      </c>
      <c r="CR37" s="406">
        <f>[3]Fleisch!AT21</f>
        <v>26.420783389</v>
      </c>
      <c r="CS37" s="407">
        <f>[3]Fleisch!AU21</f>
        <v>0.67831332700000002</v>
      </c>
      <c r="CT37" s="407">
        <f>[3]Fleisch!AV21</f>
        <v>5.1022293809999999</v>
      </c>
      <c r="CU37" s="406">
        <f>[3]Fleisch!AW21</f>
        <v>0.36416699999999996</v>
      </c>
      <c r="CV37" s="406">
        <f>[3]Fleisch!AX21</f>
        <v>2.7042623950000002</v>
      </c>
      <c r="CW37" s="415"/>
      <c r="CX37" s="407">
        <f>[3]Fleisch!AL21</f>
        <v>9.1840220610000003</v>
      </c>
      <c r="CY37" s="407">
        <f>[3]Fleisch!AQ21</f>
        <v>241.95546166700001</v>
      </c>
      <c r="CZ37" s="406">
        <f>[3]Fleisch!AY21</f>
        <v>1.509880508</v>
      </c>
      <c r="DA37" s="406">
        <f>[3]Fleisch!AZ21</f>
        <v>73.914457515000009</v>
      </c>
      <c r="DB37" s="415"/>
      <c r="DC37" s="407">
        <f>[3]Fleisch!$AI21</f>
        <v>182.55748975200001</v>
      </c>
      <c r="DD37" s="407">
        <f>[3]Fleisch!$AN21</f>
        <v>2093.9612628320001</v>
      </c>
      <c r="DE37" s="406">
        <f>[3]Fleisch!BA21</f>
        <v>10.964658589000001</v>
      </c>
      <c r="DF37" s="406">
        <f>[3]Fleisch!BB21</f>
        <v>103.69895728</v>
      </c>
      <c r="DG37" s="407">
        <f>[3]Fleisch!BC21</f>
        <v>17.659867879</v>
      </c>
      <c r="DH37" s="407">
        <f>[3]Fleisch!BD21</f>
        <v>91.354779698000002</v>
      </c>
      <c r="DI37" s="406">
        <f>[3]Fleisch!BE21</f>
        <v>7.1452125390000001</v>
      </c>
      <c r="DJ37" s="406">
        <f>[3]Fleisch!BF21</f>
        <v>46.159094489000005</v>
      </c>
      <c r="DK37" s="407">
        <f>[3]Fleisch!BG21</f>
        <v>10.444820811</v>
      </c>
      <c r="DL37" s="407">
        <f>[3]Fleisch!BH21</f>
        <v>58.365635740999998</v>
      </c>
      <c r="DM37" s="406">
        <f>[3]Fleisch!BI21</f>
        <v>94.286090622000003</v>
      </c>
      <c r="DN37" s="406">
        <f>[3]Fleisch!BJ21</f>
        <v>1136.8056985349999</v>
      </c>
      <c r="DO37" s="407">
        <f>[3]Fleisch!BK21</f>
        <v>7.8967427460000001</v>
      </c>
      <c r="DP37" s="407">
        <f>[3]Fleisch!BL21</f>
        <v>67.531353826000014</v>
      </c>
      <c r="DQ37" s="406">
        <f>[3]Fleisch!BM21</f>
        <v>1.055059</v>
      </c>
      <c r="DR37" s="406">
        <f>[3]Fleisch!BN21</f>
        <v>55.7448744</v>
      </c>
      <c r="DS37" s="407">
        <f>[3]Fleisch!BO21</f>
        <v>8.1114728320000005</v>
      </c>
      <c r="DT37" s="407">
        <f>[3]Fleisch!BP21</f>
        <v>142.166586303</v>
      </c>
      <c r="DU37" s="415"/>
      <c r="DV37" s="406">
        <f>[3]Fleisch!$AJ21</f>
        <v>90.496186749999993</v>
      </c>
      <c r="DW37" s="406">
        <f>[3]Fleisch!$AO21</f>
        <v>2197.231655523</v>
      </c>
      <c r="DX37" s="407">
        <f>[3]Fleisch!BQ21</f>
        <v>11.172390567000001</v>
      </c>
      <c r="DY37" s="407">
        <f>[3]Fleisch!BR21</f>
        <v>273.399754917</v>
      </c>
      <c r="DZ37" s="406">
        <f>[3]Fleisch!BS21</f>
        <v>7.9660050340000002</v>
      </c>
      <c r="EA37" s="406">
        <f>[3]Fleisch!BT21</f>
        <v>114.388253312</v>
      </c>
      <c r="EB37" s="407" t="str">
        <f>[3]Fleisch!BU21</f>
        <v>(-)</v>
      </c>
      <c r="EC37" s="407">
        <f>[3]Fleisch!BV21</f>
        <v>55.959493713999997</v>
      </c>
      <c r="ED37" s="406">
        <f>[3]Fleisch!BW21</f>
        <v>7.9189445660000004</v>
      </c>
      <c r="EE37" s="406">
        <f>[3]Fleisch!BX21</f>
        <v>318.50708818999999</v>
      </c>
      <c r="EF37" s="407">
        <f>[3]Fleisch!BY21</f>
        <v>11.410862346</v>
      </c>
      <c r="EG37" s="407">
        <f>[3]Fleisch!BZ21</f>
        <v>484.92053138100005</v>
      </c>
      <c r="EH37" s="415"/>
      <c r="EI37" s="406">
        <f>[3]Fleisch!$AK21</f>
        <v>147.97207970700001</v>
      </c>
      <c r="EJ37" s="406">
        <f>[3]Fleisch!$AP21</f>
        <v>5254.0325013969996</v>
      </c>
      <c r="EK37" s="407">
        <f>[3]Fleisch!DZ21</f>
        <v>36.360084000000001</v>
      </c>
      <c r="EL37" s="407">
        <f>[3]Fleisch!EA21</f>
        <v>1606.0890618139999</v>
      </c>
      <c r="EM37" s="406">
        <f>[3]Fleisch!EB21</f>
        <v>2.0414650000000001</v>
      </c>
      <c r="EN37" s="406">
        <f>[3]Fleisch!EC21</f>
        <v>50.046520260999998</v>
      </c>
      <c r="EO37" s="407">
        <f>[3]Fleisch!ED21</f>
        <v>79.403380206999998</v>
      </c>
      <c r="EP37" s="407">
        <f>[3]Fleisch!EE21</f>
        <v>1020.327996191</v>
      </c>
      <c r="EQ37" s="406">
        <f>[3]Fleisch!EF21</f>
        <v>12.5655965</v>
      </c>
      <c r="ER37" s="406">
        <f>[3]Fleisch!EG21</f>
        <v>947.85073504900004</v>
      </c>
      <c r="ES37" s="409"/>
      <c r="ET37" s="407">
        <f>[3]Fleisch!GR21</f>
        <v>212.02429446800002</v>
      </c>
      <c r="EU37" s="407">
        <f>[3]Fleisch!GS21</f>
        <v>7188.2836021849998</v>
      </c>
      <c r="EV37" s="406">
        <f>[3]Fleisch!EV21</f>
        <v>5.1954438860000005</v>
      </c>
      <c r="EW37" s="406">
        <f>[3]Fleisch!EW21</f>
        <v>492.04005159799999</v>
      </c>
      <c r="EX37" s="407">
        <f>[3]Fleisch!EX21</f>
        <v>24.117495325</v>
      </c>
      <c r="EY37" s="407">
        <f>[3]Fleisch!EY21</f>
        <v>867.85660985200002</v>
      </c>
      <c r="EZ37" s="406">
        <f>[3]Fleisch!EZ21</f>
        <v>6.9787607359999999</v>
      </c>
      <c r="FA37" s="406">
        <f>[3]Fleisch!FA21</f>
        <v>262.03483731699998</v>
      </c>
      <c r="FB37" s="407">
        <f>[3]Fleisch!FB21</f>
        <v>14.654047144999998</v>
      </c>
      <c r="FC37" s="407">
        <f>[3]Fleisch!FC21</f>
        <v>537.76750265499993</v>
      </c>
      <c r="FD37" s="406">
        <f>[3]Fleisch!FD21</f>
        <v>1.349232913</v>
      </c>
      <c r="FE37" s="406">
        <f>[3]Fleisch!FE21</f>
        <v>87.783790893000003</v>
      </c>
      <c r="FF37" s="407">
        <f>[3]Fleisch!FF21</f>
        <v>21.684685009000003</v>
      </c>
      <c r="FG37" s="407">
        <f>[3]Fleisch!FG21</f>
        <v>755.993904004</v>
      </c>
      <c r="FH37" s="406">
        <f>[3]Fleisch!FH21</f>
        <v>35.275794903999994</v>
      </c>
      <c r="FI37" s="406">
        <f>[3]Fleisch!FI21</f>
        <v>464.05563336699998</v>
      </c>
      <c r="FJ37" s="407">
        <f>[3]Fleisch!FJ21</f>
        <v>17.309659715000002</v>
      </c>
      <c r="FK37" s="407">
        <f>[3]Fleisch!FK21</f>
        <v>203.93031065599999</v>
      </c>
      <c r="FL37" s="406">
        <f>[3]Fleisch!FL21</f>
        <v>17.385919080000001</v>
      </c>
      <c r="FM37" s="406">
        <f>[3]Fleisch!FM21</f>
        <v>469.033772521</v>
      </c>
    </row>
    <row r="38" spans="1:169" x14ac:dyDescent="0.2">
      <c r="A38" s="218"/>
      <c r="B38" s="189">
        <f t="shared" si="11"/>
        <v>45748</v>
      </c>
      <c r="C38" s="516">
        <f>[3]Fleisch!$A32</f>
        <v>45444</v>
      </c>
      <c r="D38" s="396" t="str">
        <f>[3]Fleisch!D33</f>
        <v>-</v>
      </c>
      <c r="E38" s="396" t="str">
        <f>[3]Fleisch!E33</f>
        <v>-</v>
      </c>
      <c r="F38" s="380" t="str">
        <f>[3]Fleisch!$J33</f>
        <v>-</v>
      </c>
      <c r="G38" s="380"/>
      <c r="H38" s="396" t="str">
        <f>[3]Fleisch!$L33</f>
        <v>-</v>
      </c>
      <c r="I38" s="396"/>
      <c r="J38" s="380"/>
      <c r="K38" s="380" t="str">
        <f>[3]Fleisch!F33</f>
        <v>-</v>
      </c>
      <c r="L38" s="380" t="str">
        <f>[3]Fleisch!G33</f>
        <v>-</v>
      </c>
      <c r="M38" s="380"/>
      <c r="N38" s="396" t="str">
        <f>[3]Fleisch!B33</f>
        <v>-</v>
      </c>
      <c r="O38" s="396" t="str">
        <f>[3]Fleisch!C33</f>
        <v>-</v>
      </c>
      <c r="P38" s="380"/>
      <c r="Q38" s="380" t="str">
        <f>[3]Fleisch!H33</f>
        <v>-</v>
      </c>
      <c r="R38" s="380" t="str">
        <f>[3]Fleisch!I33</f>
        <v>-</v>
      </c>
      <c r="S38" s="380"/>
      <c r="T38" s="380"/>
      <c r="U38" s="189">
        <f>[3]Fleisch!$A22</f>
        <v>45748</v>
      </c>
      <c r="V38" s="343">
        <f>'Gemüse Daten'!CX37</f>
        <v>4</v>
      </c>
      <c r="W38" s="443">
        <f>[3]Fleisch!CA22</f>
        <v>17.871104673293505</v>
      </c>
      <c r="X38" s="443">
        <f>[3]Fleisch!CB22</f>
        <v>44.473030463629613</v>
      </c>
      <c r="Y38" s="444" t="str">
        <f>[3]Fleisch!CD22</f>
        <v>(-)</v>
      </c>
      <c r="Z38" s="444">
        <f>[3]Fleisch!CE22</f>
        <v>89.309714567566729</v>
      </c>
      <c r="AA38" s="443">
        <f>[3]Fleisch!CG22</f>
        <v>87.456236897274636</v>
      </c>
      <c r="AB38" s="443">
        <f>[3]Fleisch!CH22</f>
        <v>25.642290703985601</v>
      </c>
      <c r="AC38" s="445"/>
      <c r="AD38" s="444">
        <f>[3]Fleisch!CJ22</f>
        <v>73.702776038856271</v>
      </c>
      <c r="AE38" s="444">
        <f>[3]Fleisch!CK22</f>
        <v>46.98137030622788</v>
      </c>
      <c r="AF38" s="445"/>
      <c r="AG38" s="443">
        <f>[3]Fleisch!CM22</f>
        <v>37.530812096595042</v>
      </c>
      <c r="AH38" s="443">
        <f>[3]Fleisch!CN22</f>
        <v>38.523682787674431</v>
      </c>
      <c r="AI38" s="444">
        <f>[3]Fleisch!CP22</f>
        <v>77.111659639140967</v>
      </c>
      <c r="AJ38" s="444">
        <f>[3]Fleisch!CQ22</f>
        <v>46.086635753219518</v>
      </c>
      <c r="AK38" s="443">
        <f>[3]Fleisch!CS22</f>
        <v>63.284140375966906</v>
      </c>
      <c r="AL38" s="443">
        <f>[3]Fleisch!CT22</f>
        <v>53.91106288194532</v>
      </c>
      <c r="AM38" s="444">
        <f>[3]Fleisch!CV22</f>
        <v>38.041452442302607</v>
      </c>
      <c r="AN38" s="444">
        <f>[3]Fleisch!CW22</f>
        <v>30.658594544056882</v>
      </c>
      <c r="AO38" s="443">
        <f>[3]Fleisch!CY22</f>
        <v>20.774166485488202</v>
      </c>
      <c r="AP38" s="443">
        <f>[3]Fleisch!CZ22</f>
        <v>16.393508092784284</v>
      </c>
      <c r="AQ38" s="444">
        <f>[3]Fleisch!DB22</f>
        <v>37.019306372748282</v>
      </c>
      <c r="AR38" s="444">
        <f>[3]Fleisch!DC22</f>
        <v>26.085887656220297</v>
      </c>
      <c r="AS38" s="443">
        <f>[3]Fleisch!DE22</f>
        <v>32.979215832839195</v>
      </c>
      <c r="AT38" s="443">
        <f>[3]Fleisch!DF22</f>
        <v>19.597638311774617</v>
      </c>
      <c r="AU38" s="444">
        <f>[3]Fleisch!DH22</f>
        <v>62.156799946132708</v>
      </c>
      <c r="AV38" s="444">
        <f>[3]Fleisch!DI22</f>
        <v>48.722208512148811</v>
      </c>
      <c r="AW38" s="445"/>
      <c r="AX38" s="443">
        <f>[3]Fleisch!DK22</f>
        <v>24.635564243365604</v>
      </c>
      <c r="AY38" s="443">
        <f>[3]Fleisch!DL22</f>
        <v>18.421809383526849</v>
      </c>
      <c r="AZ38" s="444">
        <f>[3]Fleisch!DN22</f>
        <v>47.84835269621486</v>
      </c>
      <c r="BA38" s="444">
        <f>[3]Fleisch!DO22</f>
        <v>29.985268167084914</v>
      </c>
      <c r="BB38" s="443" t="str">
        <f>[3]Fleisch!DQ22</f>
        <v>(-)</v>
      </c>
      <c r="BC38" s="443">
        <f>[3]Fleisch!DR22</f>
        <v>17.650376650389195</v>
      </c>
      <c r="BD38" s="444">
        <f>[3]Fleisch!DT22</f>
        <v>23.260129225506596</v>
      </c>
      <c r="BE38" s="444">
        <f>[3]Fleisch!DU22</f>
        <v>16.498299849107788</v>
      </c>
      <c r="BF38" s="443">
        <f>[3]Fleisch!DW22</f>
        <v>31.253796754501806</v>
      </c>
      <c r="BG38" s="443">
        <f>[3]Fleisch!DX22</f>
        <v>21.456743141867943</v>
      </c>
      <c r="BH38" s="445"/>
      <c r="BI38" s="444">
        <f>[3]Fleisch!EJ22</f>
        <v>48.789546585391989</v>
      </c>
      <c r="BJ38" s="444">
        <f>[3]Fleisch!EK22</f>
        <v>20.757487853856983</v>
      </c>
      <c r="BK38" s="443">
        <f>[3]Fleisch!EM22</f>
        <v>36.077644686803659</v>
      </c>
      <c r="BL38" s="443">
        <f>[3]Fleisch!EN22</f>
        <v>17.229872714506076</v>
      </c>
      <c r="BM38" s="444">
        <f>[3]Fleisch!EP22</f>
        <v>15.791229839675688</v>
      </c>
      <c r="BN38" s="444">
        <f>[3]Fleisch!EQ22</f>
        <v>11.431427958482143</v>
      </c>
      <c r="BO38" s="443">
        <f>[3]Fleisch!ES22</f>
        <v>15.524270190020614</v>
      </c>
      <c r="BP38" s="443">
        <f>[3]Fleisch!ET22</f>
        <v>9.7221746761949372</v>
      </c>
      <c r="BQ38" s="444"/>
      <c r="BR38" s="444">
        <f>[3]Fleisch!FN22</f>
        <v>34.047684726412925</v>
      </c>
      <c r="BS38" s="444">
        <f>[3]Fleisch!FO22</f>
        <v>18.911558991218591</v>
      </c>
      <c r="BT38" s="443">
        <f>[3]Fleisch!FQ22</f>
        <v>20.843680060922377</v>
      </c>
      <c r="BU38" s="443">
        <f>[3]Fleisch!FR22</f>
        <v>9.8974605893670571</v>
      </c>
      <c r="BV38" s="444">
        <f>[3]Fleisch!FT22</f>
        <v>68.38092388854821</v>
      </c>
      <c r="BW38" s="444">
        <f>[3]Fleisch!FU22</f>
        <v>46.484748940390737</v>
      </c>
      <c r="BX38" s="443">
        <f>[3]Fleisch!FW22</f>
        <v>44.302704420273784</v>
      </c>
      <c r="BY38" s="443">
        <f>[3]Fleisch!FX22</f>
        <v>33.276023583057174</v>
      </c>
      <c r="BZ38" s="444">
        <f>[3]Fleisch!FZ22</f>
        <v>20.81109466431425</v>
      </c>
      <c r="CA38" s="444">
        <f>[3]Fleisch!GA22</f>
        <v>19.796221619511375</v>
      </c>
      <c r="CB38" s="443">
        <f>[3]Fleisch!GC22</f>
        <v>44.689439252011105</v>
      </c>
      <c r="CC38" s="443">
        <f>[3]Fleisch!GD22</f>
        <v>26.364538087158348</v>
      </c>
      <c r="CD38" s="444">
        <f>[3]Fleisch!GF22</f>
        <v>35.645862793196471</v>
      </c>
      <c r="CE38" s="444">
        <f>[3]Fleisch!GG22</f>
        <v>24.198534620590067</v>
      </c>
      <c r="CF38" s="443">
        <f>[3]Fleisch!GI22</f>
        <v>88.228192961257662</v>
      </c>
      <c r="CG38" s="443">
        <f>[3]Fleisch!GJ22</f>
        <v>63.872553232208681</v>
      </c>
      <c r="CH38" s="444">
        <f>[3]Fleisch!GL22</f>
        <v>22.125195959205417</v>
      </c>
      <c r="CI38" s="444">
        <f>[3]Fleisch!GM22</f>
        <v>11.246038084654135</v>
      </c>
      <c r="CJ38" s="370" t="str">
        <f t="shared" si="13"/>
        <v>4</v>
      </c>
      <c r="CK38" s="528">
        <f t="shared" si="14"/>
        <v>4</v>
      </c>
      <c r="CL38" s="397">
        <f>[3]Fleisch!GP22</f>
        <v>480.15669716899998</v>
      </c>
      <c r="CM38" s="397">
        <f>[3]Fleisch!GQ22</f>
        <v>10815.46794382</v>
      </c>
      <c r="CN38" s="415"/>
      <c r="CO38" s="407">
        <f>[3]Fleisch!$AH22</f>
        <v>18.418609509000003</v>
      </c>
      <c r="CP38" s="407">
        <f>[3]Fleisch!$AM22</f>
        <v>200.91129223799999</v>
      </c>
      <c r="CQ38" s="406">
        <f>[3]Fleisch!AS22</f>
        <v>4.637514286</v>
      </c>
      <c r="CR38" s="406">
        <f>[3]Fleisch!AT22</f>
        <v>27.904315935</v>
      </c>
      <c r="CS38" s="407">
        <f>[3]Fleisch!AU22</f>
        <v>0</v>
      </c>
      <c r="CT38" s="407">
        <f>[3]Fleisch!AV22</f>
        <v>4.3224279939999999</v>
      </c>
      <c r="CU38" s="406">
        <f>[3]Fleisch!AW22</f>
        <v>0.38160000000000005</v>
      </c>
      <c r="CV38" s="406">
        <f>[3]Fleisch!AX22</f>
        <v>12.232497736999999</v>
      </c>
      <c r="CW38" s="415"/>
      <c r="CX38" s="407">
        <f>[3]Fleisch!AL22</f>
        <v>13.573786971000001</v>
      </c>
      <c r="CY38" s="407">
        <f>[3]Fleisch!AQ22</f>
        <v>395.03848609000005</v>
      </c>
      <c r="CZ38" s="406">
        <f>[3]Fleisch!AY22</f>
        <v>1.9084514210000001</v>
      </c>
      <c r="DA38" s="406">
        <f>[3]Fleisch!AZ22</f>
        <v>70.341535241000003</v>
      </c>
      <c r="DB38" s="415"/>
      <c r="DC38" s="407">
        <f>[3]Fleisch!$AI22</f>
        <v>179.38239149400002</v>
      </c>
      <c r="DD38" s="407">
        <f>[3]Fleisch!$AN22</f>
        <v>2245.9830659440004</v>
      </c>
      <c r="DE38" s="406">
        <f>[3]Fleisch!BA22</f>
        <v>10.294253849999999</v>
      </c>
      <c r="DF38" s="406">
        <f>[3]Fleisch!BB22</f>
        <v>141.90527568799999</v>
      </c>
      <c r="DG38" s="407">
        <f>[3]Fleisch!BC22</f>
        <v>10.696123104</v>
      </c>
      <c r="DH38" s="407">
        <f>[3]Fleisch!BD22</f>
        <v>155.99404265300001</v>
      </c>
      <c r="DI38" s="406">
        <f>[3]Fleisch!BE22</f>
        <v>8.199924256000001</v>
      </c>
      <c r="DJ38" s="406">
        <f>[3]Fleisch!BF22</f>
        <v>119.468866199</v>
      </c>
      <c r="DK38" s="407">
        <f>[3]Fleisch!BG22</f>
        <v>15.442805597000001</v>
      </c>
      <c r="DL38" s="407">
        <f>[3]Fleisch!BH22</f>
        <v>62.542407089000001</v>
      </c>
      <c r="DM38" s="406">
        <f>[3]Fleisch!BI22</f>
        <v>97.632527686000003</v>
      </c>
      <c r="DN38" s="406">
        <f>[3]Fleisch!BJ22</f>
        <v>1146.3345875590001</v>
      </c>
      <c r="DO38" s="407">
        <f>[3]Fleisch!BK22</f>
        <v>3.6949316130000001</v>
      </c>
      <c r="DP38" s="407">
        <f>[3]Fleisch!BL22</f>
        <v>70.717508641999999</v>
      </c>
      <c r="DQ38" s="406">
        <f>[3]Fleisch!BM22</f>
        <v>1.5144220000000002</v>
      </c>
      <c r="DR38" s="406">
        <f>[3]Fleisch!BN22</f>
        <v>58.501532300000001</v>
      </c>
      <c r="DS38" s="407">
        <f>[3]Fleisch!BO22</f>
        <v>10.822508144</v>
      </c>
      <c r="DT38" s="407">
        <f>[3]Fleisch!BP22</f>
        <v>109.67021670700001</v>
      </c>
      <c r="DU38" s="415"/>
      <c r="DV38" s="406">
        <f>[3]Fleisch!$AJ22</f>
        <v>71.111077412</v>
      </c>
      <c r="DW38" s="406">
        <f>[3]Fleisch!$AO22</f>
        <v>2034.990233367</v>
      </c>
      <c r="DX38" s="407">
        <f>[3]Fleisch!BQ22</f>
        <v>2.7660779729999998</v>
      </c>
      <c r="DY38" s="407">
        <f>[3]Fleisch!BR22</f>
        <v>229.384560322</v>
      </c>
      <c r="DZ38" s="406">
        <f>[3]Fleisch!BS22</f>
        <v>4.4265885660000004</v>
      </c>
      <c r="EA38" s="406">
        <f>[3]Fleisch!BT22</f>
        <v>202.35116568199999</v>
      </c>
      <c r="EB38" s="407" t="str">
        <f>[3]Fleisch!BU22</f>
        <v>(-)</v>
      </c>
      <c r="EC38" s="407">
        <f>[3]Fleisch!BV22</f>
        <v>65.043389845999997</v>
      </c>
      <c r="ED38" s="406">
        <f>[3]Fleisch!BW22</f>
        <v>13.41422174</v>
      </c>
      <c r="EE38" s="406">
        <f>[3]Fleisch!BX22</f>
        <v>275.59540988200001</v>
      </c>
      <c r="EF38" s="407">
        <f>[3]Fleisch!BY22</f>
        <v>6.5496579349999999</v>
      </c>
      <c r="EG38" s="407">
        <f>[3]Fleisch!BZ22</f>
        <v>354.39013297500003</v>
      </c>
      <c r="EH38" s="415"/>
      <c r="EI38" s="406">
        <f>[3]Fleisch!$AK22</f>
        <v>153.557881479</v>
      </c>
      <c r="EJ38" s="406">
        <f>[3]Fleisch!$AP22</f>
        <v>4896.7318821630006</v>
      </c>
      <c r="EK38" s="407">
        <f>[3]Fleisch!DZ22</f>
        <v>35.012788999999998</v>
      </c>
      <c r="EL38" s="407">
        <f>[3]Fleisch!EA22</f>
        <v>1493.3124101809999</v>
      </c>
      <c r="EM38" s="406">
        <f>[3]Fleisch!EB22</f>
        <v>1.7210450000000002</v>
      </c>
      <c r="EN38" s="406">
        <f>[3]Fleisch!EC22</f>
        <v>79.372214685000003</v>
      </c>
      <c r="EO38" s="407">
        <f>[3]Fleisch!ED22</f>
        <v>71.716840278999996</v>
      </c>
      <c r="EP38" s="407">
        <f>[3]Fleisch!EE22</f>
        <v>990.70054842699994</v>
      </c>
      <c r="EQ38" s="406">
        <f>[3]Fleisch!EF22</f>
        <v>28.062897299999999</v>
      </c>
      <c r="ER38" s="406">
        <f>[3]Fleisch!EG22</f>
        <v>829.53177693299995</v>
      </c>
      <c r="ES38" s="409"/>
      <c r="ET38" s="407">
        <f>[3]Fleisch!GR22</f>
        <v>197.75577718400001</v>
      </c>
      <c r="EU38" s="407">
        <f>[3]Fleisch!GS22</f>
        <v>6953.1865148489996</v>
      </c>
      <c r="EV38" s="406">
        <f>[3]Fleisch!EV22</f>
        <v>3.8953060019999999</v>
      </c>
      <c r="EW38" s="406">
        <f>[3]Fleisch!EW22</f>
        <v>491.66357635599996</v>
      </c>
      <c r="EX38" s="407">
        <f>[3]Fleisch!EX22</f>
        <v>21.152387018000002</v>
      </c>
      <c r="EY38" s="407">
        <f>[3]Fleisch!EY22</f>
        <v>775.91992958500009</v>
      </c>
      <c r="EZ38" s="406">
        <f>[3]Fleisch!EZ22</f>
        <v>3.9260421909999996</v>
      </c>
      <c r="FA38" s="406">
        <f>[3]Fleisch!FA22</f>
        <v>236.55049228900003</v>
      </c>
      <c r="FB38" s="407">
        <f>[3]Fleisch!FB22</f>
        <v>14.87814427</v>
      </c>
      <c r="FC38" s="407">
        <f>[3]Fleisch!FC22</f>
        <v>512.7795724529999</v>
      </c>
      <c r="FD38" s="406">
        <f>[3]Fleisch!FD22</f>
        <v>3.6892404889999999</v>
      </c>
      <c r="FE38" s="406">
        <f>[3]Fleisch!FE22</f>
        <v>108.207938674</v>
      </c>
      <c r="FF38" s="407">
        <f>[3]Fleisch!FF22</f>
        <v>25.325417819000002</v>
      </c>
      <c r="FG38" s="407">
        <f>[3]Fleisch!FG22</f>
        <v>750.03269684200006</v>
      </c>
      <c r="FH38" s="406">
        <f>[3]Fleisch!FH22</f>
        <v>32.322283282000001</v>
      </c>
      <c r="FI38" s="406">
        <f>[3]Fleisch!FI22</f>
        <v>482.46702881499999</v>
      </c>
      <c r="FJ38" s="407">
        <f>[3]Fleisch!FJ22</f>
        <v>17.827140107999998</v>
      </c>
      <c r="FK38" s="407">
        <f>[3]Fleisch!FK22</f>
        <v>207.87224734</v>
      </c>
      <c r="FL38" s="406">
        <f>[3]Fleisch!FL22</f>
        <v>15.954966843000001</v>
      </c>
      <c r="FM38" s="406">
        <f>[3]Fleisch!FM22</f>
        <v>474.85519370399999</v>
      </c>
    </row>
    <row r="39" spans="1:169" x14ac:dyDescent="0.2">
      <c r="A39" s="218"/>
      <c r="B39" s="189">
        <f t="shared" si="11"/>
        <v>45717</v>
      </c>
      <c r="C39" s="516">
        <f>[3]Fleisch!$A33</f>
        <v>45413</v>
      </c>
      <c r="D39" s="396" t="str">
        <f>[3]Fleisch!D34</f>
        <v>-</v>
      </c>
      <c r="E39" s="396" t="str">
        <f>[3]Fleisch!E34</f>
        <v>-</v>
      </c>
      <c r="F39" s="380" t="str">
        <f>[3]Fleisch!$J34</f>
        <v>-</v>
      </c>
      <c r="G39" s="380"/>
      <c r="H39" s="396" t="str">
        <f>[3]Fleisch!$L34</f>
        <v>-</v>
      </c>
      <c r="I39" s="396"/>
      <c r="J39" s="380"/>
      <c r="K39" s="380" t="str">
        <f>[3]Fleisch!F34</f>
        <v>-</v>
      </c>
      <c r="L39" s="380" t="str">
        <f>[3]Fleisch!G34</f>
        <v>-</v>
      </c>
      <c r="M39" s="380"/>
      <c r="N39" s="396" t="str">
        <f>[3]Fleisch!B34</f>
        <v>-</v>
      </c>
      <c r="O39" s="396" t="str">
        <f>[3]Fleisch!C34</f>
        <v>-</v>
      </c>
      <c r="P39" s="380"/>
      <c r="Q39" s="380" t="str">
        <f>[3]Fleisch!H34</f>
        <v>-</v>
      </c>
      <c r="R39" s="380" t="str">
        <f>[3]Fleisch!I34</f>
        <v>-</v>
      </c>
      <c r="S39" s="380"/>
      <c r="T39" s="380"/>
      <c r="U39" s="189">
        <f>[3]Fleisch!$A23</f>
        <v>45717</v>
      </c>
      <c r="V39" s="343">
        <f>'Gemüse Daten'!CX38</f>
        <v>5</v>
      </c>
      <c r="W39" s="443">
        <f>[3]Fleisch!CA23</f>
        <v>95.754239005606976</v>
      </c>
      <c r="X39" s="443">
        <f>[3]Fleisch!CB23</f>
        <v>37.057479293400554</v>
      </c>
      <c r="Y39" s="444" t="str">
        <f>[3]Fleisch!CD23</f>
        <v>(-)</v>
      </c>
      <c r="Z39" s="444">
        <f>[3]Fleisch!CE23</f>
        <v>91.666034725984275</v>
      </c>
      <c r="AA39" s="443">
        <f>[3]Fleisch!CG23</f>
        <v>50.813544587720934</v>
      </c>
      <c r="AB39" s="443">
        <f>[3]Fleisch!CH23</f>
        <v>48.791525876133328</v>
      </c>
      <c r="AC39" s="445"/>
      <c r="AD39" s="444">
        <f>[3]Fleisch!CJ23</f>
        <v>49.698245414744299</v>
      </c>
      <c r="AE39" s="444">
        <f>[3]Fleisch!CK23</f>
        <v>40.222035902889203</v>
      </c>
      <c r="AF39" s="445"/>
      <c r="AG39" s="443">
        <f>[3]Fleisch!CM23</f>
        <v>43.87911997395387</v>
      </c>
      <c r="AH39" s="443">
        <f>[3]Fleisch!CN23</f>
        <v>41.085493094337153</v>
      </c>
      <c r="AI39" s="444">
        <f>[3]Fleisch!CP23</f>
        <v>59.665647196214017</v>
      </c>
      <c r="AJ39" s="444">
        <f>[3]Fleisch!CQ23</f>
        <v>46.210409301546754</v>
      </c>
      <c r="AK39" s="443">
        <f>[3]Fleisch!CS23</f>
        <v>56.43876585199105</v>
      </c>
      <c r="AL39" s="443">
        <f>[3]Fleisch!CT23</f>
        <v>59.028982443830955</v>
      </c>
      <c r="AM39" s="444">
        <f>[3]Fleisch!CV23</f>
        <v>43.261821009133001</v>
      </c>
      <c r="AN39" s="444">
        <f>[3]Fleisch!CW23</f>
        <v>30.528899656966804</v>
      </c>
      <c r="AO39" s="443">
        <f>[3]Fleisch!CY23</f>
        <v>20.267636181210044</v>
      </c>
      <c r="AP39" s="443">
        <f>[3]Fleisch!CZ23</f>
        <v>16.90652223918617</v>
      </c>
      <c r="AQ39" s="444">
        <f>[3]Fleisch!DB23</f>
        <v>33.177897288210524</v>
      </c>
      <c r="AR39" s="444">
        <f>[3]Fleisch!DC23</f>
        <v>24.765436709183131</v>
      </c>
      <c r="AS39" s="443">
        <f>[3]Fleisch!DE23</f>
        <v>33.147982033020575</v>
      </c>
      <c r="AT39" s="443">
        <f>[3]Fleisch!DF23</f>
        <v>19.331433134584113</v>
      </c>
      <c r="AU39" s="444">
        <f>[3]Fleisch!DH23</f>
        <v>51.823834427790615</v>
      </c>
      <c r="AV39" s="444">
        <f>[3]Fleisch!DI23</f>
        <v>49.914531615833532</v>
      </c>
      <c r="AW39" s="445"/>
      <c r="AX39" s="443">
        <f>[3]Fleisch!DK23</f>
        <v>18.822800863453704</v>
      </c>
      <c r="AY39" s="443">
        <f>[3]Fleisch!DL23</f>
        <v>18.504061242003345</v>
      </c>
      <c r="AZ39" s="444">
        <f>[3]Fleisch!DN23</f>
        <v>42.512155432928424</v>
      </c>
      <c r="BA39" s="444">
        <f>[3]Fleisch!DO23</f>
        <v>32.712491397703104</v>
      </c>
      <c r="BB39" s="443" t="str">
        <f>[3]Fleisch!DQ23</f>
        <v>(-)</v>
      </c>
      <c r="BC39" s="443">
        <f>[3]Fleisch!DR23</f>
        <v>17.831174585752169</v>
      </c>
      <c r="BD39" s="444">
        <f>[3]Fleisch!DT23</f>
        <v>25.312068914648588</v>
      </c>
      <c r="BE39" s="444">
        <f>[3]Fleisch!DU23</f>
        <v>15.678944051271104</v>
      </c>
      <c r="BF39" s="443">
        <f>[3]Fleisch!DW23</f>
        <v>21.177337465296613</v>
      </c>
      <c r="BG39" s="443">
        <f>[3]Fleisch!DX23</f>
        <v>22.613564520053369</v>
      </c>
      <c r="BH39" s="445"/>
      <c r="BI39" s="444">
        <f>[3]Fleisch!EJ23</f>
        <v>52.109946232657713</v>
      </c>
      <c r="BJ39" s="444">
        <f>[3]Fleisch!EK23</f>
        <v>20.656796852203655</v>
      </c>
      <c r="BK39" s="443">
        <f>[3]Fleisch!EM23</f>
        <v>37.091020288431707</v>
      </c>
      <c r="BL39" s="443">
        <f>[3]Fleisch!EN23</f>
        <v>20.370949121698008</v>
      </c>
      <c r="BM39" s="444">
        <f>[3]Fleisch!EP23</f>
        <v>14.152829523238497</v>
      </c>
      <c r="BN39" s="444">
        <f>[3]Fleisch!EQ23</f>
        <v>11.437540096317685</v>
      </c>
      <c r="BO39" s="443">
        <f>[3]Fleisch!ES23</f>
        <v>20.925310099856819</v>
      </c>
      <c r="BP39" s="443">
        <f>[3]Fleisch!ET23</f>
        <v>9.4067375352101692</v>
      </c>
      <c r="BQ39" s="444"/>
      <c r="BR39" s="444">
        <f>[3]Fleisch!FN23</f>
        <v>26.61903874948721</v>
      </c>
      <c r="BS39" s="444">
        <f>[3]Fleisch!FO23</f>
        <v>19.350545206403893</v>
      </c>
      <c r="BT39" s="443">
        <f>[3]Fleisch!FQ23</f>
        <v>20.217683213502411</v>
      </c>
      <c r="BU39" s="443">
        <f>[3]Fleisch!FR23</f>
        <v>10.355713932893483</v>
      </c>
      <c r="BV39" s="444">
        <f>[3]Fleisch!FT23</f>
        <v>65.217255236484093</v>
      </c>
      <c r="BW39" s="444">
        <f>[3]Fleisch!FU23</f>
        <v>45.309913138114723</v>
      </c>
      <c r="BX39" s="443">
        <f>[3]Fleisch!FW23</f>
        <v>49.150773579473878</v>
      </c>
      <c r="BY39" s="443">
        <f>[3]Fleisch!FX23</f>
        <v>32.605513909695127</v>
      </c>
      <c r="BZ39" s="444">
        <f>[3]Fleisch!FZ23</f>
        <v>21.694915665343594</v>
      </c>
      <c r="CA39" s="444">
        <f>[3]Fleisch!GA23</f>
        <v>19.646437046087623</v>
      </c>
      <c r="CB39" s="443">
        <f>[3]Fleisch!GC23</f>
        <v>51.604490548919557</v>
      </c>
      <c r="CC39" s="443">
        <f>[3]Fleisch!GD23</f>
        <v>24.543857499281703</v>
      </c>
      <c r="CD39" s="444">
        <f>[3]Fleisch!GF23</f>
        <v>35.47658620679784</v>
      </c>
      <c r="CE39" s="444">
        <f>[3]Fleisch!GG23</f>
        <v>23.136754653939285</v>
      </c>
      <c r="CF39" s="443">
        <f>[3]Fleisch!GI23</f>
        <v>84.368526413326776</v>
      </c>
      <c r="CG39" s="443">
        <f>[3]Fleisch!GJ23</f>
        <v>61.920403541697276</v>
      </c>
      <c r="CH39" s="444">
        <f>[3]Fleisch!GL23</f>
        <v>21.587836419280936</v>
      </c>
      <c r="CI39" s="444">
        <f>[3]Fleisch!GM23</f>
        <v>10.455939673511542</v>
      </c>
      <c r="CJ39" s="370" t="str">
        <f t="shared" si="13"/>
        <v>5</v>
      </c>
      <c r="CK39" s="528">
        <f t="shared" si="14"/>
        <v>5</v>
      </c>
      <c r="CL39" s="397">
        <f>[3]Fleisch!GP23</f>
        <v>674.69676763999996</v>
      </c>
      <c r="CM39" s="397">
        <f>[3]Fleisch!GQ23</f>
        <v>13418.256318870001</v>
      </c>
      <c r="CN39" s="415"/>
      <c r="CO39" s="407">
        <f>[3]Fleisch!$AH23</f>
        <v>23.504861950999999</v>
      </c>
      <c r="CP39" s="407">
        <f>[3]Fleisch!$AM23</f>
        <v>303.35569638300001</v>
      </c>
      <c r="CQ39" s="406">
        <f>[3]Fleisch!AS23</f>
        <v>2.9606000000000004E-2</v>
      </c>
      <c r="CR39" s="406">
        <f>[3]Fleisch!AT23</f>
        <v>42.236830697999999</v>
      </c>
      <c r="CS39" s="407">
        <f>[3]Fleisch!AU23</f>
        <v>0</v>
      </c>
      <c r="CT39" s="407">
        <f>[3]Fleisch!AV23</f>
        <v>5.0138207929999998</v>
      </c>
      <c r="CU39" s="406">
        <f>[3]Fleisch!AW23</f>
        <v>4.3318417369999995</v>
      </c>
      <c r="CV39" s="406">
        <f>[3]Fleisch!AX23</f>
        <v>9.8376598350000002</v>
      </c>
      <c r="CW39" s="415"/>
      <c r="CX39" s="407">
        <f>[3]Fleisch!AL23</f>
        <v>15.985504712000001</v>
      </c>
      <c r="CY39" s="407">
        <f>[3]Fleisch!AQ23</f>
        <v>248.64221218700001</v>
      </c>
      <c r="CZ39" s="406">
        <f>[3]Fleisch!AY23</f>
        <v>1.721261586</v>
      </c>
      <c r="DA39" s="406">
        <f>[3]Fleisch!AZ23</f>
        <v>61.670775008999996</v>
      </c>
      <c r="DB39" s="415"/>
      <c r="DC39" s="407">
        <f>[3]Fleisch!$AI23</f>
        <v>316.81355528799998</v>
      </c>
      <c r="DD39" s="407">
        <f>[3]Fleisch!$AN23</f>
        <v>2860.7881428999999</v>
      </c>
      <c r="DE39" s="406">
        <f>[3]Fleisch!BA23</f>
        <v>6.0830010469999998</v>
      </c>
      <c r="DF39" s="406">
        <f>[3]Fleisch!BB23</f>
        <v>127.354500728</v>
      </c>
      <c r="DG39" s="407">
        <f>[3]Fleisch!BC23</f>
        <v>16.7537074</v>
      </c>
      <c r="DH39" s="407">
        <f>[3]Fleisch!BD23</f>
        <v>162.99813486799999</v>
      </c>
      <c r="DI39" s="406">
        <f>[3]Fleisch!BE23</f>
        <v>11.099907936999999</v>
      </c>
      <c r="DJ39" s="406">
        <f>[3]Fleisch!BF23</f>
        <v>115.244316645</v>
      </c>
      <c r="DK39" s="407">
        <f>[3]Fleisch!BG23</f>
        <v>15.159190407000001</v>
      </c>
      <c r="DL39" s="407">
        <f>[3]Fleisch!BH23</f>
        <v>110.492907413</v>
      </c>
      <c r="DM39" s="406">
        <f>[3]Fleisch!BI23</f>
        <v>185.78055959100001</v>
      </c>
      <c r="DN39" s="406">
        <f>[3]Fleisch!BJ23</f>
        <v>1456.461206213</v>
      </c>
      <c r="DO39" s="407">
        <f>[3]Fleisch!BK23</f>
        <v>17.575181946000001</v>
      </c>
      <c r="DP39" s="407">
        <f>[3]Fleisch!BL23</f>
        <v>121.38421601200001</v>
      </c>
      <c r="DQ39" s="406">
        <f>[3]Fleisch!BM23</f>
        <v>2.7123090000000003</v>
      </c>
      <c r="DR39" s="406">
        <f>[3]Fleisch!BN23</f>
        <v>126.89614710000001</v>
      </c>
      <c r="DS39" s="407">
        <f>[3]Fleisch!BO23</f>
        <v>19.176642142000002</v>
      </c>
      <c r="DT39" s="407">
        <f>[3]Fleisch!BP23</f>
        <v>97.837749930000001</v>
      </c>
      <c r="DU39" s="415"/>
      <c r="DV39" s="406">
        <f>[3]Fleisch!$AJ23</f>
        <v>70.89812601700001</v>
      </c>
      <c r="DW39" s="406">
        <f>[3]Fleisch!$AO23</f>
        <v>2234.3297838469998</v>
      </c>
      <c r="DX39" s="407">
        <f>[3]Fleisch!BQ23</f>
        <v>10.151228223</v>
      </c>
      <c r="DY39" s="407">
        <f>[3]Fleisch!BR23</f>
        <v>269.00825402700002</v>
      </c>
      <c r="DZ39" s="406">
        <f>[3]Fleisch!BS23</f>
        <v>8.373993883999999</v>
      </c>
      <c r="EA39" s="406">
        <f>[3]Fleisch!BT23</f>
        <v>177.43773037899999</v>
      </c>
      <c r="EB39" s="407" t="str">
        <f>[3]Fleisch!BU23</f>
        <v>(-)</v>
      </c>
      <c r="EC39" s="407">
        <f>[3]Fleisch!BV23</f>
        <v>108.24961914900001</v>
      </c>
      <c r="ED39" s="406">
        <f>[3]Fleisch!BW23</f>
        <v>10.253621580999999</v>
      </c>
      <c r="EE39" s="406">
        <f>[3]Fleisch!BX23</f>
        <v>331.12059617300002</v>
      </c>
      <c r="EF39" s="407">
        <f>[3]Fleisch!BY23</f>
        <v>3.66375311</v>
      </c>
      <c r="EG39" s="407">
        <f>[3]Fleisch!BZ23</f>
        <v>247.13472229100003</v>
      </c>
      <c r="EH39" s="415"/>
      <c r="EI39" s="406">
        <f>[3]Fleisch!$AK23</f>
        <v>202.77977124</v>
      </c>
      <c r="EJ39" s="406">
        <f>[3]Fleisch!$AP23</f>
        <v>6397.172459331</v>
      </c>
      <c r="EK39" s="407">
        <f>[3]Fleisch!DZ23</f>
        <v>39.412027999999999</v>
      </c>
      <c r="EL39" s="407">
        <f>[3]Fleisch!EA23</f>
        <v>2124.6736321390003</v>
      </c>
      <c r="EM39" s="406">
        <f>[3]Fleisch!EB23</f>
        <v>2.0078930000000001</v>
      </c>
      <c r="EN39" s="406">
        <f>[3]Fleisch!EC23</f>
        <v>61.248609901000002</v>
      </c>
      <c r="EO39" s="407">
        <f>[3]Fleisch!ED23</f>
        <v>121.79352914</v>
      </c>
      <c r="EP39" s="407">
        <f>[3]Fleisch!EE23</f>
        <v>1223.6532559550001</v>
      </c>
      <c r="EQ39" s="406">
        <f>[3]Fleisch!EF23</f>
        <v>16.4525471</v>
      </c>
      <c r="ER39" s="406">
        <f>[3]Fleisch!EG23</f>
        <v>1125.7960207689998</v>
      </c>
      <c r="ES39" s="409"/>
      <c r="ET39" s="407">
        <f>[3]Fleisch!GR23</f>
        <v>250.73734718200001</v>
      </c>
      <c r="EU39" s="407">
        <f>[3]Fleisch!GS23</f>
        <v>8443.0013048669989</v>
      </c>
      <c r="EV39" s="406">
        <f>[3]Fleisch!EV23</f>
        <v>7.7025345230000006</v>
      </c>
      <c r="EW39" s="406">
        <f>[3]Fleisch!EW23</f>
        <v>649.797307348</v>
      </c>
      <c r="EX39" s="407">
        <f>[3]Fleisch!EX23</f>
        <v>21.170111639999998</v>
      </c>
      <c r="EY39" s="407">
        <f>[3]Fleisch!EY23</f>
        <v>704.55938565400004</v>
      </c>
      <c r="EZ39" s="406">
        <f>[3]Fleisch!EZ23</f>
        <v>4.2246923980000002</v>
      </c>
      <c r="FA39" s="406">
        <f>[3]Fleisch!FA23</f>
        <v>283.410259182</v>
      </c>
      <c r="FB39" s="407">
        <f>[3]Fleisch!FB23</f>
        <v>15.734325704000003</v>
      </c>
      <c r="FC39" s="407">
        <f>[3]Fleisch!FC23</f>
        <v>679.33376172500004</v>
      </c>
      <c r="FD39" s="406">
        <f>[3]Fleisch!FD23</f>
        <v>6.4020308260000007</v>
      </c>
      <c r="FE39" s="406">
        <f>[3]Fleisch!FE23</f>
        <v>186.42709873199999</v>
      </c>
      <c r="FF39" s="407">
        <f>[3]Fleisch!FF23</f>
        <v>24.231804964000002</v>
      </c>
      <c r="FG39" s="407">
        <f>[3]Fleisch!FG23</f>
        <v>1047.5551906620001</v>
      </c>
      <c r="FH39" s="406">
        <f>[3]Fleisch!FH23</f>
        <v>47.731201192</v>
      </c>
      <c r="FI39" s="406">
        <f>[3]Fleisch!FI23</f>
        <v>692.02363882999998</v>
      </c>
      <c r="FJ39" s="407">
        <f>[3]Fleisch!FJ23</f>
        <v>19.490643884000001</v>
      </c>
      <c r="FK39" s="407">
        <f>[3]Fleisch!FK23</f>
        <v>290.86014602500001</v>
      </c>
      <c r="FL39" s="406">
        <f>[3]Fleisch!FL23</f>
        <v>28.018191277000003</v>
      </c>
      <c r="FM39" s="406">
        <f>[3]Fleisch!FM23</f>
        <v>701.30767336899999</v>
      </c>
    </row>
    <row r="40" spans="1:169" x14ac:dyDescent="0.2">
      <c r="A40" s="218"/>
      <c r="B40" s="189">
        <f t="shared" si="11"/>
        <v>45689</v>
      </c>
      <c r="C40" s="516">
        <f>[3]Fleisch!$A34</f>
        <v>45383</v>
      </c>
      <c r="D40" s="396" t="str">
        <f>[3]Fleisch!D35</f>
        <v>-</v>
      </c>
      <c r="E40" s="396" t="str">
        <f>[3]Fleisch!E35</f>
        <v>-</v>
      </c>
      <c r="F40" s="380" t="str">
        <f>[3]Fleisch!$J35</f>
        <v>-</v>
      </c>
      <c r="G40" s="380"/>
      <c r="H40" s="396" t="str">
        <f>[3]Fleisch!$L35</f>
        <v>-</v>
      </c>
      <c r="I40" s="396"/>
      <c r="J40" s="380"/>
      <c r="K40" s="380" t="str">
        <f>[3]Fleisch!F35</f>
        <v>-</v>
      </c>
      <c r="L40" s="380" t="str">
        <f>[3]Fleisch!G35</f>
        <v>-</v>
      </c>
      <c r="M40" s="380"/>
      <c r="N40" s="396" t="str">
        <f>[3]Fleisch!B35</f>
        <v>-</v>
      </c>
      <c r="O40" s="396" t="str">
        <f>[3]Fleisch!C35</f>
        <v>-</v>
      </c>
      <c r="P40" s="380"/>
      <c r="Q40" s="380" t="str">
        <f>[3]Fleisch!H35</f>
        <v>-</v>
      </c>
      <c r="R40" s="380" t="str">
        <f>[3]Fleisch!I35</f>
        <v>-</v>
      </c>
      <c r="S40" s="380"/>
      <c r="T40" s="380"/>
      <c r="U40" s="189">
        <f>[3]Fleisch!$A24</f>
        <v>45689</v>
      </c>
      <c r="V40" s="343">
        <f>'Gemüse Daten'!CX39</f>
        <v>4</v>
      </c>
      <c r="W40" s="443">
        <f>[3]Fleisch!CA24</f>
        <v>93.427717346176209</v>
      </c>
      <c r="X40" s="443">
        <f>[3]Fleisch!CB24</f>
        <v>40.368553865250846</v>
      </c>
      <c r="Y40" s="444">
        <f>[3]Fleisch!CD24</f>
        <v>39.909000019368897</v>
      </c>
      <c r="Z40" s="444">
        <f>[3]Fleisch!CE24</f>
        <v>85.391365963864914</v>
      </c>
      <c r="AA40" s="443">
        <f>[3]Fleisch!CG24</f>
        <v>89.263322380055172</v>
      </c>
      <c r="AB40" s="443">
        <f>[3]Fleisch!CH24</f>
        <v>53.744132596054762</v>
      </c>
      <c r="AC40" s="445"/>
      <c r="AD40" s="444">
        <f>[3]Fleisch!CJ24</f>
        <v>66.939232326378075</v>
      </c>
      <c r="AE40" s="444">
        <f>[3]Fleisch!CK24</f>
        <v>45.658478137963989</v>
      </c>
      <c r="AF40" s="445"/>
      <c r="AG40" s="443">
        <f>[3]Fleisch!CM24</f>
        <v>36.34762742640828</v>
      </c>
      <c r="AH40" s="443">
        <f>[3]Fleisch!CN24</f>
        <v>35.048516708445312</v>
      </c>
      <c r="AI40" s="444">
        <f>[3]Fleisch!CP24</f>
        <v>72.100300617135161</v>
      </c>
      <c r="AJ40" s="444">
        <f>[3]Fleisch!CQ24</f>
        <v>55.004868204283774</v>
      </c>
      <c r="AK40" s="443">
        <f>[3]Fleisch!CS24</f>
        <v>65.156534590713193</v>
      </c>
      <c r="AL40" s="443">
        <f>[3]Fleisch!CT24</f>
        <v>67.488459510716424</v>
      </c>
      <c r="AM40" s="444">
        <f>[3]Fleisch!CV24</f>
        <v>35.253368527539472</v>
      </c>
      <c r="AN40" s="444">
        <f>[3]Fleisch!CW24</f>
        <v>30.876239224118837</v>
      </c>
      <c r="AO40" s="443">
        <f>[3]Fleisch!CY24</f>
        <v>19.543736998018517</v>
      </c>
      <c r="AP40" s="443">
        <f>[3]Fleisch!CZ24</f>
        <v>16.588833794635448</v>
      </c>
      <c r="AQ40" s="444">
        <f>[3]Fleisch!DB24</f>
        <v>32.728703479944379</v>
      </c>
      <c r="AR40" s="444">
        <f>[3]Fleisch!DC24</f>
        <v>26.234101083687687</v>
      </c>
      <c r="AS40" s="443">
        <f>[3]Fleisch!DE24</f>
        <v>32.05438792648107</v>
      </c>
      <c r="AT40" s="443">
        <f>[3]Fleisch!DF24</f>
        <v>19.633929395784229</v>
      </c>
      <c r="AU40" s="444">
        <f>[3]Fleisch!DH24</f>
        <v>63.496482546979863</v>
      </c>
      <c r="AV40" s="444">
        <f>[3]Fleisch!DI24</f>
        <v>52.796851645751111</v>
      </c>
      <c r="AW40" s="445"/>
      <c r="AX40" s="443">
        <f>[3]Fleisch!DK24</f>
        <v>18.586979122580093</v>
      </c>
      <c r="AY40" s="443">
        <f>[3]Fleisch!DL24</f>
        <v>17.473680877354155</v>
      </c>
      <c r="AZ40" s="444">
        <f>[3]Fleisch!DN24</f>
        <v>31.648681148606379</v>
      </c>
      <c r="BA40" s="444">
        <f>[3]Fleisch!DO24</f>
        <v>29.801238578549484</v>
      </c>
      <c r="BB40" s="443" t="str">
        <f>[3]Fleisch!DQ24</f>
        <v>(-)</v>
      </c>
      <c r="BC40" s="443">
        <f>[3]Fleisch!DR24</f>
        <v>17.984295261117779</v>
      </c>
      <c r="BD40" s="444">
        <f>[3]Fleisch!DT24</f>
        <v>20.756438417512928</v>
      </c>
      <c r="BE40" s="444">
        <f>[3]Fleisch!DU24</f>
        <v>14.88159418569755</v>
      </c>
      <c r="BF40" s="443">
        <f>[3]Fleisch!DW24</f>
        <v>26.505698717530283</v>
      </c>
      <c r="BG40" s="443">
        <f>[3]Fleisch!DX24</f>
        <v>20.315279588894548</v>
      </c>
      <c r="BH40" s="445"/>
      <c r="BI40" s="444">
        <f>[3]Fleisch!EJ24</f>
        <v>52.276467323290817</v>
      </c>
      <c r="BJ40" s="444">
        <f>[3]Fleisch!EK24</f>
        <v>20.346748851788611</v>
      </c>
      <c r="BK40" s="443">
        <f>[3]Fleisch!EM24</f>
        <v>36.487556861153301</v>
      </c>
      <c r="BL40" s="443">
        <f>[3]Fleisch!EN24</f>
        <v>21.250027743405017</v>
      </c>
      <c r="BM40" s="444">
        <f>[3]Fleisch!EP24</f>
        <v>16.13427197092312</v>
      </c>
      <c r="BN40" s="444">
        <f>[3]Fleisch!EQ24</f>
        <v>11.196518349431646</v>
      </c>
      <c r="BO40" s="443">
        <f>[3]Fleisch!ES24</f>
        <v>19.601442438960564</v>
      </c>
      <c r="BP40" s="443">
        <f>[3]Fleisch!ET24</f>
        <v>9.4495349467433716</v>
      </c>
      <c r="BQ40" s="444"/>
      <c r="BR40" s="444">
        <f>[3]Fleisch!FN24</f>
        <v>30.115339754624443</v>
      </c>
      <c r="BS40" s="444">
        <f>[3]Fleisch!FO24</f>
        <v>19.445402505903051</v>
      </c>
      <c r="BT40" s="443">
        <f>[3]Fleisch!FQ24</f>
        <v>19.912267093255746</v>
      </c>
      <c r="BU40" s="443">
        <f>[3]Fleisch!FR24</f>
        <v>9.9669618679034091</v>
      </c>
      <c r="BV40" s="444">
        <f>[3]Fleisch!FT24</f>
        <v>67.021944511607359</v>
      </c>
      <c r="BW40" s="444">
        <f>[3]Fleisch!FU24</f>
        <v>43.795131938498344</v>
      </c>
      <c r="BX40" s="443">
        <f>[3]Fleisch!FW24</f>
        <v>47.163935438408544</v>
      </c>
      <c r="BY40" s="443">
        <f>[3]Fleisch!FX24</f>
        <v>34.513930853962897</v>
      </c>
      <c r="BZ40" s="444">
        <f>[3]Fleisch!FZ24</f>
        <v>28.50038445603095</v>
      </c>
      <c r="CA40" s="444">
        <f>[3]Fleisch!GA24</f>
        <v>21.987510925942264</v>
      </c>
      <c r="CB40" s="443">
        <f>[3]Fleisch!GC24</f>
        <v>50.303610313818098</v>
      </c>
      <c r="CC40" s="443">
        <f>[3]Fleisch!GD24</f>
        <v>24.409924869557816</v>
      </c>
      <c r="CD40" s="444">
        <f>[3]Fleisch!GF24</f>
        <v>35.845256091664986</v>
      </c>
      <c r="CE40" s="444">
        <f>[3]Fleisch!GG24</f>
        <v>23.825330076363247</v>
      </c>
      <c r="CF40" s="443">
        <f>[3]Fleisch!GI24</f>
        <v>76.270350223336081</v>
      </c>
      <c r="CG40" s="443">
        <f>[3]Fleisch!GJ24</f>
        <v>63.771238293561886</v>
      </c>
      <c r="CH40" s="444">
        <f>[3]Fleisch!GL24</f>
        <v>22.353625503247283</v>
      </c>
      <c r="CI40" s="444">
        <f>[3]Fleisch!GM24</f>
        <v>10.509987536075991</v>
      </c>
      <c r="CJ40" s="370" t="str">
        <f t="shared" si="13"/>
        <v>4</v>
      </c>
      <c r="CK40" s="528">
        <f t="shared" si="14"/>
        <v>4</v>
      </c>
      <c r="CL40" s="397">
        <f>[3]Fleisch!GP24</f>
        <v>589.275375177</v>
      </c>
      <c r="CM40" s="397">
        <f>[3]Fleisch!GQ24</f>
        <v>10640.840729586</v>
      </c>
      <c r="CN40" s="415"/>
      <c r="CO40" s="407">
        <f>[3]Fleisch!$AH24</f>
        <v>8.0066738550000007</v>
      </c>
      <c r="CP40" s="407">
        <f>[3]Fleisch!$AM24</f>
        <v>236.16482019599999</v>
      </c>
      <c r="CQ40" s="406">
        <f>[3]Fleisch!AS24</f>
        <v>2.4086E-2</v>
      </c>
      <c r="CR40" s="406">
        <f>[3]Fleisch!AT24</f>
        <v>30.193767264999998</v>
      </c>
      <c r="CS40" s="407">
        <f>[3]Fleisch!AU24</f>
        <v>0.70215660000000002</v>
      </c>
      <c r="CT40" s="407">
        <f>[3]Fleisch!AV24</f>
        <v>5.4385719570000006</v>
      </c>
      <c r="CU40" s="406">
        <f>[3]Fleisch!AW24</f>
        <v>0.46652699999999997</v>
      </c>
      <c r="CV40" s="406">
        <f>[3]Fleisch!AX24</f>
        <v>2.6921135220000001</v>
      </c>
      <c r="CW40" s="415"/>
      <c r="CX40" s="407">
        <f>[3]Fleisch!AL24</f>
        <v>6.4795957479999995</v>
      </c>
      <c r="CY40" s="407">
        <f>[3]Fleisch!AQ24</f>
        <v>174.277103587</v>
      </c>
      <c r="CZ40" s="406">
        <f>[3]Fleisch!AY24</f>
        <v>0.51375999999999999</v>
      </c>
      <c r="DA40" s="406">
        <f>[3]Fleisch!AZ24</f>
        <v>29.386647068999999</v>
      </c>
      <c r="DB40" s="415"/>
      <c r="DC40" s="407">
        <f>[3]Fleisch!$AI24</f>
        <v>312.72502529899998</v>
      </c>
      <c r="DD40" s="407">
        <f>[3]Fleisch!$AN24</f>
        <v>2287.3186441610001</v>
      </c>
      <c r="DE40" s="406">
        <f>[3]Fleisch!BA24</f>
        <v>10.178824350999999</v>
      </c>
      <c r="DF40" s="406">
        <f>[3]Fleisch!BB24</f>
        <v>140.55586600000001</v>
      </c>
      <c r="DG40" s="407">
        <f>[3]Fleisch!BC24</f>
        <v>7.6819187260000001</v>
      </c>
      <c r="DH40" s="407">
        <f>[3]Fleisch!BD24</f>
        <v>80.673826961000003</v>
      </c>
      <c r="DI40" s="406">
        <f>[3]Fleisch!BE24</f>
        <v>4.6001784380000004</v>
      </c>
      <c r="DJ40" s="406">
        <f>[3]Fleisch!BF24</f>
        <v>65.324524417999996</v>
      </c>
      <c r="DK40" s="407">
        <f>[3]Fleisch!BG24</f>
        <v>18.251353382000001</v>
      </c>
      <c r="DL40" s="407">
        <f>[3]Fleisch!BH24</f>
        <v>103.42978818500001</v>
      </c>
      <c r="DM40" s="406">
        <f>[3]Fleisch!BI24</f>
        <v>210.50396648399999</v>
      </c>
      <c r="DN40" s="406">
        <f>[3]Fleisch!BJ24</f>
        <v>1105.51659655</v>
      </c>
      <c r="DO40" s="407">
        <f>[3]Fleisch!BK24</f>
        <v>13.302925677999999</v>
      </c>
      <c r="DP40" s="407">
        <f>[3]Fleisch!BL24</f>
        <v>119.63285059099999</v>
      </c>
      <c r="DQ40" s="406">
        <f>[3]Fleisch!BM24</f>
        <v>2.949662</v>
      </c>
      <c r="DR40" s="406">
        <f>[3]Fleisch!BN24</f>
        <v>123.52071480000001</v>
      </c>
      <c r="DS40" s="407">
        <f>[3]Fleisch!BO24</f>
        <v>6.7634563600000002</v>
      </c>
      <c r="DT40" s="407">
        <f>[3]Fleisch!BP24</f>
        <v>75.240621566999991</v>
      </c>
      <c r="DU40" s="415"/>
      <c r="DV40" s="406">
        <f>[3]Fleisch!$AJ24</f>
        <v>89.129920041000005</v>
      </c>
      <c r="DW40" s="406">
        <f>[3]Fleisch!$AO24</f>
        <v>1767.5202409930002</v>
      </c>
      <c r="DX40" s="407">
        <f>[3]Fleisch!BQ24</f>
        <v>15.030405500999999</v>
      </c>
      <c r="DY40" s="407">
        <f>[3]Fleisch!BR24</f>
        <v>253.945052422</v>
      </c>
      <c r="DZ40" s="406">
        <f>[3]Fleisch!BS24</f>
        <v>10.030304107000001</v>
      </c>
      <c r="EA40" s="406">
        <f>[3]Fleisch!BT24</f>
        <v>133.34659725</v>
      </c>
      <c r="EB40" s="407" t="str">
        <f>[3]Fleisch!BU24</f>
        <v>(-)</v>
      </c>
      <c r="EC40" s="407">
        <f>[3]Fleisch!BV24</f>
        <v>78.013726633000005</v>
      </c>
      <c r="ED40" s="406">
        <f>[3]Fleisch!BW24</f>
        <v>10.301913493000001</v>
      </c>
      <c r="EE40" s="406">
        <f>[3]Fleisch!BX24</f>
        <v>246.11400837600002</v>
      </c>
      <c r="EF40" s="407">
        <f>[3]Fleisch!BY24</f>
        <v>6.5373906150000005</v>
      </c>
      <c r="EG40" s="407">
        <f>[3]Fleisch!BZ24</f>
        <v>140.659916208</v>
      </c>
      <c r="EH40" s="415"/>
      <c r="EI40" s="406">
        <f>[3]Fleisch!$AK24</f>
        <v>145.53787771699999</v>
      </c>
      <c r="EJ40" s="406">
        <f>[3]Fleisch!$AP24</f>
        <v>5004.4349455199999</v>
      </c>
      <c r="EK40" s="407">
        <f>[3]Fleisch!DZ24</f>
        <v>32.595815999999999</v>
      </c>
      <c r="EL40" s="407">
        <f>[3]Fleisch!EA24</f>
        <v>1539.8784250640001</v>
      </c>
      <c r="EM40" s="406">
        <f>[3]Fleisch!EB24</f>
        <v>1.6210540000000002</v>
      </c>
      <c r="EN40" s="406">
        <f>[3]Fleisch!EC24</f>
        <v>38.733682811000001</v>
      </c>
      <c r="EO40" s="407">
        <f>[3]Fleisch!ED24</f>
        <v>73.451298936000015</v>
      </c>
      <c r="EP40" s="407">
        <f>[3]Fleisch!EE24</f>
        <v>1034.156285908</v>
      </c>
      <c r="EQ40" s="406">
        <f>[3]Fleisch!EF24</f>
        <v>21.942548881</v>
      </c>
      <c r="ER40" s="406">
        <f>[3]Fleisch!EG24</f>
        <v>763.57887411800004</v>
      </c>
      <c r="ES40" s="409"/>
      <c r="ET40" s="407">
        <f>[3]Fleisch!GR24</f>
        <v>205.39812735300001</v>
      </c>
      <c r="EU40" s="407">
        <f>[3]Fleisch!GS24</f>
        <v>6477.0963885179999</v>
      </c>
      <c r="EV40" s="406">
        <f>[3]Fleisch!EV24</f>
        <v>5.071416858000001</v>
      </c>
      <c r="EW40" s="406">
        <f>[3]Fleisch!EW24</f>
        <v>494.68388329399994</v>
      </c>
      <c r="EX40" s="407">
        <f>[3]Fleisch!EX24</f>
        <v>11.525685886</v>
      </c>
      <c r="EY40" s="407">
        <f>[3]Fleisch!EY24</f>
        <v>517.74727296900005</v>
      </c>
      <c r="EZ40" s="406">
        <f>[3]Fleisch!EZ24</f>
        <v>3.1145168880000003</v>
      </c>
      <c r="FA40" s="406">
        <f>[3]Fleisch!FA24</f>
        <v>204.92629443200002</v>
      </c>
      <c r="FB40" s="407">
        <f>[3]Fleisch!FB24</f>
        <v>14.313883708000002</v>
      </c>
      <c r="FC40" s="407">
        <f>[3]Fleisch!FC24</f>
        <v>514.21881290100009</v>
      </c>
      <c r="FD40" s="406">
        <f>[3]Fleisch!FD24</f>
        <v>4.6742497329999999</v>
      </c>
      <c r="FE40" s="406">
        <f>[3]Fleisch!FE24</f>
        <v>156.89227375400003</v>
      </c>
      <c r="FF40" s="407">
        <f>[3]Fleisch!FF24</f>
        <v>23.393309877</v>
      </c>
      <c r="FG40" s="407">
        <f>[3]Fleisch!FG24</f>
        <v>831.27926503600008</v>
      </c>
      <c r="FH40" s="406">
        <f>[3]Fleisch!FH24</f>
        <v>40.701260662000003</v>
      </c>
      <c r="FI40" s="406">
        <f>[3]Fleisch!FI24</f>
        <v>548.96888311700002</v>
      </c>
      <c r="FJ40" s="407">
        <f>[3]Fleisch!FJ24</f>
        <v>23.613634323000003</v>
      </c>
      <c r="FK40" s="407">
        <f>[3]Fleisch!FK24</f>
        <v>225.938806113</v>
      </c>
      <c r="FL40" s="406">
        <f>[3]Fleisch!FL24</f>
        <v>23.798768575</v>
      </c>
      <c r="FM40" s="406">
        <f>[3]Fleisch!FM24</f>
        <v>557.41236193200007</v>
      </c>
    </row>
    <row r="41" spans="1:169" x14ac:dyDescent="0.2">
      <c r="A41" s="218"/>
      <c r="B41" s="189">
        <f t="shared" si="11"/>
        <v>45658</v>
      </c>
      <c r="C41" s="516">
        <f>[3]Fleisch!$A35</f>
        <v>45352</v>
      </c>
      <c r="D41" s="396" t="str">
        <f>[3]Fleisch!D36</f>
        <v>-</v>
      </c>
      <c r="E41" s="396" t="str">
        <f>[3]Fleisch!E36</f>
        <v>-</v>
      </c>
      <c r="F41" s="380" t="str">
        <f>[3]Fleisch!$J36</f>
        <v>-</v>
      </c>
      <c r="G41" s="380"/>
      <c r="H41" s="396" t="str">
        <f>[3]Fleisch!$L36</f>
        <v>-</v>
      </c>
      <c r="I41" s="396"/>
      <c r="J41" s="380"/>
      <c r="K41" s="380" t="str">
        <f>[3]Fleisch!F36</f>
        <v>-</v>
      </c>
      <c r="L41" s="380" t="str">
        <f>[3]Fleisch!G36</f>
        <v>-</v>
      </c>
      <c r="M41" s="380"/>
      <c r="N41" s="396" t="str">
        <f>[3]Fleisch!B36</f>
        <v>-</v>
      </c>
      <c r="O41" s="396" t="str">
        <f>[3]Fleisch!C36</f>
        <v>-</v>
      </c>
      <c r="P41" s="380"/>
      <c r="Q41" s="380" t="str">
        <f>[3]Fleisch!H36</f>
        <v>-</v>
      </c>
      <c r="R41" s="380" t="str">
        <f>[3]Fleisch!I36</f>
        <v>-</v>
      </c>
      <c r="S41" s="380"/>
      <c r="T41" s="380"/>
      <c r="U41" s="189">
        <f>[3]Fleisch!$A25</f>
        <v>45658</v>
      </c>
      <c r="V41" s="343">
        <f>'Gemüse Daten'!CX40</f>
        <v>4</v>
      </c>
      <c r="W41" s="443">
        <f>[3]Fleisch!CA25</f>
        <v>25.296528527488924</v>
      </c>
      <c r="X41" s="443">
        <f>[3]Fleisch!CB25</f>
        <v>38.847594881462022</v>
      </c>
      <c r="Y41" s="444" t="str">
        <f>[3]Fleisch!CD25</f>
        <v>(-)</v>
      </c>
      <c r="Z41" s="444">
        <f>[3]Fleisch!CE25</f>
        <v>76.778171403157074</v>
      </c>
      <c r="AA41" s="443">
        <f>[3]Fleisch!CG25</f>
        <v>93.32472086614797</v>
      </c>
      <c r="AB41" s="443">
        <f>[3]Fleisch!CH25</f>
        <v>39.810635936619299</v>
      </c>
      <c r="AC41" s="445"/>
      <c r="AD41" s="444">
        <f>[3]Fleisch!CJ25</f>
        <v>67.074223112774462</v>
      </c>
      <c r="AE41" s="444">
        <f>[3]Fleisch!CK25</f>
        <v>46.064053339211128</v>
      </c>
      <c r="AF41" s="445"/>
      <c r="AG41" s="443">
        <f>[3]Fleisch!CM25</f>
        <v>36.308597331270256</v>
      </c>
      <c r="AH41" s="443">
        <f>[3]Fleisch!CN25</f>
        <v>39.922885137908985</v>
      </c>
      <c r="AI41" s="444">
        <f>[3]Fleisch!CP25</f>
        <v>70.738464592975035</v>
      </c>
      <c r="AJ41" s="444">
        <f>[3]Fleisch!CQ25</f>
        <v>49.026608279787382</v>
      </c>
      <c r="AK41" s="443">
        <f>[3]Fleisch!CS25</f>
        <v>58.540024513672599</v>
      </c>
      <c r="AL41" s="443">
        <f>[3]Fleisch!CT25</f>
        <v>71.21808787221822</v>
      </c>
      <c r="AM41" s="444">
        <f>[3]Fleisch!CV25</f>
        <v>40.957515646240829</v>
      </c>
      <c r="AN41" s="444">
        <f>[3]Fleisch!CW25</f>
        <v>29.536589986984804</v>
      </c>
      <c r="AO41" s="443">
        <f>[3]Fleisch!CY25</f>
        <v>20.993004565744791</v>
      </c>
      <c r="AP41" s="443">
        <f>[3]Fleisch!CZ25</f>
        <v>15.864776749903889</v>
      </c>
      <c r="AQ41" s="444">
        <f>[3]Fleisch!DB25</f>
        <v>34.257132937927175</v>
      </c>
      <c r="AR41" s="444">
        <f>[3]Fleisch!DC25</f>
        <v>25.810548116382137</v>
      </c>
      <c r="AS41" s="443">
        <f>[3]Fleisch!DE25</f>
        <v>35.50782043094506</v>
      </c>
      <c r="AT41" s="443">
        <f>[3]Fleisch!DF25</f>
        <v>21.123602788392635</v>
      </c>
      <c r="AU41" s="444">
        <f>[3]Fleisch!DH25</f>
        <v>72.377128196144781</v>
      </c>
      <c r="AV41" s="444">
        <f>[3]Fleisch!DI25</f>
        <v>49.529223246809231</v>
      </c>
      <c r="AW41" s="445"/>
      <c r="AX41" s="443">
        <f>[3]Fleisch!DK25</f>
        <v>24.12206966999187</v>
      </c>
      <c r="AY41" s="443">
        <f>[3]Fleisch!DL25</f>
        <v>15.881550160911175</v>
      </c>
      <c r="AZ41" s="444">
        <f>[3]Fleisch!DN25</f>
        <v>44.317290089331991</v>
      </c>
      <c r="BA41" s="444">
        <f>[3]Fleisch!DO25</f>
        <v>29.308608067670608</v>
      </c>
      <c r="BB41" s="443" t="str">
        <f>[3]Fleisch!DQ25</f>
        <v>(-)</v>
      </c>
      <c r="BC41" s="443">
        <f>[3]Fleisch!DR25</f>
        <v>17.508879778026806</v>
      </c>
      <c r="BD41" s="444">
        <f>[3]Fleisch!DT25</f>
        <v>31.24943438887108</v>
      </c>
      <c r="BE41" s="444">
        <f>[3]Fleisch!DU25</f>
        <v>14.582509038057779</v>
      </c>
      <c r="BF41" s="443">
        <f>[3]Fleisch!DW25</f>
        <v>24.305369373964744</v>
      </c>
      <c r="BG41" s="443">
        <f>[3]Fleisch!DX25</f>
        <v>20.685581688328242</v>
      </c>
      <c r="BH41" s="445"/>
      <c r="BI41" s="444">
        <f>[3]Fleisch!EJ25</f>
        <v>52.573848905850134</v>
      </c>
      <c r="BJ41" s="444">
        <f>[3]Fleisch!EK25</f>
        <v>21.116040798063388</v>
      </c>
      <c r="BK41" s="443">
        <f>[3]Fleisch!EM25</f>
        <v>35.086761970856962</v>
      </c>
      <c r="BL41" s="443">
        <f>[3]Fleisch!EN25</f>
        <v>23.66224878664395</v>
      </c>
      <c r="BM41" s="444">
        <f>[3]Fleisch!EP25</f>
        <v>18.814352208976711</v>
      </c>
      <c r="BN41" s="444">
        <f>[3]Fleisch!EQ25</f>
        <v>11.609886518778627</v>
      </c>
      <c r="BO41" s="443">
        <f>[3]Fleisch!ES25</f>
        <v>21.206896508598991</v>
      </c>
      <c r="BP41" s="443">
        <f>[3]Fleisch!ET25</f>
        <v>9.3463158193556612</v>
      </c>
      <c r="BQ41" s="444"/>
      <c r="BR41" s="444">
        <f>[3]Fleisch!FN25</f>
        <v>28.948108686729569</v>
      </c>
      <c r="BS41" s="444">
        <f>[3]Fleisch!FO25</f>
        <v>19.355620918326267</v>
      </c>
      <c r="BT41" s="443">
        <f>[3]Fleisch!FQ25</f>
        <v>18.979547266146515</v>
      </c>
      <c r="BU41" s="443">
        <f>[3]Fleisch!FR25</f>
        <v>9.6014208611242697</v>
      </c>
      <c r="BV41" s="444">
        <f>[3]Fleisch!FT25</f>
        <v>64.907151934994999</v>
      </c>
      <c r="BW41" s="444">
        <f>[3]Fleisch!FU25</f>
        <v>43.12675029170061</v>
      </c>
      <c r="BX41" s="443">
        <f>[3]Fleisch!FW25</f>
        <v>44.764174449169637</v>
      </c>
      <c r="BY41" s="443">
        <f>[3]Fleisch!FX25</f>
        <v>34.471320268189565</v>
      </c>
      <c r="BZ41" s="444">
        <f>[3]Fleisch!FZ25</f>
        <v>28.209100139601418</v>
      </c>
      <c r="CA41" s="444">
        <f>[3]Fleisch!GA25</f>
        <v>21.315804947323588</v>
      </c>
      <c r="CB41" s="443">
        <f>[3]Fleisch!GC25</f>
        <v>50.252890721539018</v>
      </c>
      <c r="CC41" s="443">
        <f>[3]Fleisch!GD25</f>
        <v>24.332298147984865</v>
      </c>
      <c r="CD41" s="444">
        <f>[3]Fleisch!GF25</f>
        <v>34.707051136350174</v>
      </c>
      <c r="CE41" s="444">
        <f>[3]Fleisch!GG25</f>
        <v>23.543368598761599</v>
      </c>
      <c r="CF41" s="443">
        <f>[3]Fleisch!GI25</f>
        <v>84.970649973150955</v>
      </c>
      <c r="CG41" s="443">
        <f>[3]Fleisch!GJ25</f>
        <v>65.053648493699498</v>
      </c>
      <c r="CH41" s="444">
        <f>[3]Fleisch!GL25</f>
        <v>22.038497545724812</v>
      </c>
      <c r="CI41" s="444">
        <f>[3]Fleisch!GM25</f>
        <v>10.518385463291944</v>
      </c>
      <c r="CJ41" s="370" t="str">
        <f t="shared" si="13"/>
        <v>4</v>
      </c>
      <c r="CK41" s="528">
        <f t="shared" si="14"/>
        <v>4</v>
      </c>
      <c r="CL41" s="397">
        <f>[3]Fleisch!GP25</f>
        <v>540.44162371599998</v>
      </c>
      <c r="CM41" s="397">
        <f>[3]Fleisch!GQ25</f>
        <v>10602.423831251999</v>
      </c>
      <c r="CN41" s="415"/>
      <c r="CO41" s="407">
        <f>[3]Fleisch!$AH25</f>
        <v>10.410483096</v>
      </c>
      <c r="CP41" s="407">
        <f>[3]Fleisch!$AM25</f>
        <v>291.25214902599998</v>
      </c>
      <c r="CQ41" s="406">
        <f>[3]Fleisch!AS25</f>
        <v>0.448750608</v>
      </c>
      <c r="CR41" s="406">
        <f>[3]Fleisch!AT25</f>
        <v>46.682095800000006</v>
      </c>
      <c r="CS41" s="407">
        <f>[3]Fleisch!AU25</f>
        <v>0</v>
      </c>
      <c r="CT41" s="407">
        <f>[3]Fleisch!AV25</f>
        <v>9.0554837409999998</v>
      </c>
      <c r="CU41" s="406">
        <f>[3]Fleisch!AW25</f>
        <v>0.37813400000000003</v>
      </c>
      <c r="CV41" s="406">
        <f>[3]Fleisch!AX25</f>
        <v>6.887936796</v>
      </c>
      <c r="CW41" s="415"/>
      <c r="CX41" s="407">
        <f>[3]Fleisch!AL25</f>
        <v>13.276224982</v>
      </c>
      <c r="CY41" s="407">
        <f>[3]Fleisch!AQ25</f>
        <v>151.22914854299998</v>
      </c>
      <c r="CZ41" s="406">
        <f>[3]Fleisch!AY25</f>
        <v>0.54348299999999994</v>
      </c>
      <c r="DA41" s="406">
        <f>[3]Fleisch!AZ25</f>
        <v>26.827567074000001</v>
      </c>
      <c r="DB41" s="415"/>
      <c r="DC41" s="407">
        <f>[3]Fleisch!$AI25</f>
        <v>296.79968412699998</v>
      </c>
      <c r="DD41" s="407">
        <f>[3]Fleisch!$AN25</f>
        <v>2423.3911288569998</v>
      </c>
      <c r="DE41" s="406">
        <f>[3]Fleisch!BA25</f>
        <v>14.148061320000002</v>
      </c>
      <c r="DF41" s="406">
        <f>[3]Fleisch!BB25</f>
        <v>107.371423763</v>
      </c>
      <c r="DG41" s="407">
        <f>[3]Fleisch!BC25</f>
        <v>12.373855226</v>
      </c>
      <c r="DH41" s="407">
        <f>[3]Fleisch!BD25</f>
        <v>90.675242077999997</v>
      </c>
      <c r="DI41" s="406">
        <f>[3]Fleisch!BE25</f>
        <v>9.1838641939999999</v>
      </c>
      <c r="DJ41" s="406">
        <f>[3]Fleisch!BF25</f>
        <v>80.040674488000008</v>
      </c>
      <c r="DK41" s="407">
        <f>[3]Fleisch!BG25</f>
        <v>13.076395775000002</v>
      </c>
      <c r="DL41" s="407">
        <f>[3]Fleisch!BH25</f>
        <v>102.697583182</v>
      </c>
      <c r="DM41" s="406">
        <f>[3]Fleisch!BI25</f>
        <v>166.57884392700001</v>
      </c>
      <c r="DN41" s="406">
        <f>[3]Fleisch!BJ25</f>
        <v>1259.6866309080001</v>
      </c>
      <c r="DO41" s="407">
        <f>[3]Fleisch!BK25</f>
        <v>15.382163755000001</v>
      </c>
      <c r="DP41" s="407">
        <f>[3]Fleisch!BL25</f>
        <v>135.79777170700001</v>
      </c>
      <c r="DQ41" s="406">
        <f>[3]Fleisch!BM25</f>
        <v>2.9798230000000001</v>
      </c>
      <c r="DR41" s="406">
        <f>[3]Fleisch!BN25</f>
        <v>110.25477400000001</v>
      </c>
      <c r="DS41" s="407">
        <f>[3]Fleisch!BO25</f>
        <v>4.1742669709999998</v>
      </c>
      <c r="DT41" s="407">
        <f>[3]Fleisch!BP25</f>
        <v>73.37500488900001</v>
      </c>
      <c r="DU41" s="415"/>
      <c r="DV41" s="406">
        <f>[3]Fleisch!$AJ25</f>
        <v>45.585602700000003</v>
      </c>
      <c r="DW41" s="406">
        <f>[3]Fleisch!$AO25</f>
        <v>1813.603473416</v>
      </c>
      <c r="DX41" s="407">
        <f>[3]Fleisch!BQ25</f>
        <v>4.2337620559999998</v>
      </c>
      <c r="DY41" s="407">
        <f>[3]Fleisch!BR25</f>
        <v>306.66003776299999</v>
      </c>
      <c r="DZ41" s="406">
        <f>[3]Fleisch!BS25</f>
        <v>6.1762530690000004</v>
      </c>
      <c r="EA41" s="406">
        <f>[3]Fleisch!BT25</f>
        <v>148.49667757199998</v>
      </c>
      <c r="EB41" s="407" t="str">
        <f>[3]Fleisch!BU25</f>
        <v>(-)</v>
      </c>
      <c r="EC41" s="407">
        <f>[3]Fleisch!BV25</f>
        <v>84.811442271000004</v>
      </c>
      <c r="ED41" s="406">
        <f>[3]Fleisch!BW25</f>
        <v>4.2233601460000001</v>
      </c>
      <c r="EE41" s="406">
        <f>[3]Fleisch!BX25</f>
        <v>250.07902197999999</v>
      </c>
      <c r="EF41" s="407">
        <f>[3]Fleisch!BY25</f>
        <v>12.907322037</v>
      </c>
      <c r="EG41" s="407">
        <f>[3]Fleisch!BZ25</f>
        <v>174.22140018100001</v>
      </c>
      <c r="EH41" s="415"/>
      <c r="EI41" s="406">
        <f>[3]Fleisch!$AK25</f>
        <v>126.23749173100001</v>
      </c>
      <c r="EJ41" s="406">
        <f>[3]Fleisch!$AP25</f>
        <v>4806.4421172829998</v>
      </c>
      <c r="EK41" s="407">
        <f>[3]Fleisch!DZ25</f>
        <v>33.719144459000006</v>
      </c>
      <c r="EL41" s="407">
        <f>[3]Fleisch!EA25</f>
        <v>1557.3459469339998</v>
      </c>
      <c r="EM41" s="406">
        <f>[3]Fleisch!EB25</f>
        <v>1.638333</v>
      </c>
      <c r="EN41" s="406">
        <f>[3]Fleisch!EC25</f>
        <v>30.62489987</v>
      </c>
      <c r="EO41" s="407">
        <f>[3]Fleisch!ED25</f>
        <v>59.904238071999998</v>
      </c>
      <c r="EP41" s="407">
        <f>[3]Fleisch!EE25</f>
        <v>943.51923167999996</v>
      </c>
      <c r="EQ41" s="406">
        <f>[3]Fleisch!EF25</f>
        <v>14.3927552</v>
      </c>
      <c r="ER41" s="406">
        <f>[3]Fleisch!EG25</f>
        <v>753.05253856500008</v>
      </c>
      <c r="ES41" s="409"/>
      <c r="ET41" s="407">
        <f>[3]Fleisch!GR25</f>
        <v>211.51386009500001</v>
      </c>
      <c r="EU41" s="407">
        <f>[3]Fleisch!GS25</f>
        <v>6547.8068359580002</v>
      </c>
      <c r="EV41" s="406">
        <f>[3]Fleisch!EV25</f>
        <v>6.8739913970000002</v>
      </c>
      <c r="EW41" s="406">
        <f>[3]Fleisch!EW25</f>
        <v>484.81679178900004</v>
      </c>
      <c r="EX41" s="407">
        <f>[3]Fleisch!EX25</f>
        <v>12.171561454000001</v>
      </c>
      <c r="EY41" s="407">
        <f>[3]Fleisch!EY25</f>
        <v>479.789290843</v>
      </c>
      <c r="EZ41" s="406">
        <f>[3]Fleisch!EZ25</f>
        <v>3.6447372380000003</v>
      </c>
      <c r="FA41" s="406">
        <f>[3]Fleisch!FA25</f>
        <v>201.885850586</v>
      </c>
      <c r="FB41" s="407">
        <f>[3]Fleisch!FB25</f>
        <v>13.081191712000001</v>
      </c>
      <c r="FC41" s="407">
        <f>[3]Fleisch!FC25</f>
        <v>491.93452113699999</v>
      </c>
      <c r="FD41" s="406">
        <f>[3]Fleisch!FD25</f>
        <v>1.790851406</v>
      </c>
      <c r="FE41" s="406">
        <f>[3]Fleisch!FE25</f>
        <v>161.371841695</v>
      </c>
      <c r="FF41" s="407">
        <f>[3]Fleisch!FF25</f>
        <v>21.445098365</v>
      </c>
      <c r="FG41" s="407">
        <f>[3]Fleisch!FG25</f>
        <v>819.68880251300004</v>
      </c>
      <c r="FH41" s="406">
        <f>[3]Fleisch!FH25</f>
        <v>46.764172741000003</v>
      </c>
      <c r="FI41" s="406">
        <f>[3]Fleisch!FI25</f>
        <v>586.59574869699998</v>
      </c>
      <c r="FJ41" s="407">
        <f>[3]Fleisch!FJ25</f>
        <v>20.328123278000003</v>
      </c>
      <c r="FK41" s="407">
        <f>[3]Fleisch!FK25</f>
        <v>213.09536519399998</v>
      </c>
      <c r="FL41" s="406">
        <f>[3]Fleisch!FL25</f>
        <v>26.286530892999998</v>
      </c>
      <c r="FM41" s="406">
        <f>[3]Fleisch!FM25</f>
        <v>566.52588507600001</v>
      </c>
    </row>
    <row r="42" spans="1:169" x14ac:dyDescent="0.2">
      <c r="A42" s="218"/>
      <c r="B42" s="189">
        <f t="shared" si="11"/>
        <v>45627</v>
      </c>
      <c r="C42" s="516">
        <f>[3]Fleisch!$A36</f>
        <v>45323</v>
      </c>
      <c r="D42" s="396" t="str">
        <f>[3]Fleisch!D37</f>
        <v>-</v>
      </c>
      <c r="E42" s="396" t="str">
        <f>[3]Fleisch!E37</f>
        <v>-</v>
      </c>
      <c r="F42" s="380" t="str">
        <f>[3]Fleisch!$J37</f>
        <v>-</v>
      </c>
      <c r="G42" s="380"/>
      <c r="H42" s="396" t="str">
        <f>[3]Fleisch!$L37</f>
        <v>-</v>
      </c>
      <c r="I42" s="396"/>
      <c r="J42" s="380"/>
      <c r="K42" s="380" t="str">
        <f>[3]Fleisch!F37</f>
        <v>-</v>
      </c>
      <c r="L42" s="380" t="str">
        <f>[3]Fleisch!G37</f>
        <v>-</v>
      </c>
      <c r="M42" s="380"/>
      <c r="N42" s="396" t="str">
        <f>[3]Fleisch!B37</f>
        <v>-</v>
      </c>
      <c r="O42" s="396" t="str">
        <f>[3]Fleisch!C37</f>
        <v>-</v>
      </c>
      <c r="P42" s="380"/>
      <c r="Q42" s="380" t="str">
        <f>[3]Fleisch!H37</f>
        <v>-</v>
      </c>
      <c r="R42" s="380" t="str">
        <f>[3]Fleisch!I37</f>
        <v>-</v>
      </c>
      <c r="S42" s="380"/>
      <c r="T42" s="380"/>
      <c r="U42" s="189">
        <f>[3]Fleisch!$A26</f>
        <v>45627</v>
      </c>
      <c r="V42" s="343">
        <f>'Gemüse Daten'!CX41</f>
        <v>5</v>
      </c>
      <c r="W42" s="443">
        <f>[3]Fleisch!CA26</f>
        <v>26.008507969539224</v>
      </c>
      <c r="X42" s="443">
        <f>[3]Fleisch!CB26</f>
        <v>39.869157011118496</v>
      </c>
      <c r="Y42" s="444">
        <f>[3]Fleisch!CD26</f>
        <v>13.241544188567135</v>
      </c>
      <c r="Z42" s="444">
        <f>[3]Fleisch!CE26</f>
        <v>90.996434129550636</v>
      </c>
      <c r="AA42" s="443">
        <f>[3]Fleisch!CG26</f>
        <v>88.431668051662697</v>
      </c>
      <c r="AB42" s="443">
        <f>[3]Fleisch!CH26</f>
        <v>48.312243363378109</v>
      </c>
      <c r="AC42" s="445"/>
      <c r="AD42" s="444">
        <f>[3]Fleisch!CJ26</f>
        <v>64.002533770129446</v>
      </c>
      <c r="AE42" s="444">
        <f>[3]Fleisch!CK26</f>
        <v>48.75184734652602</v>
      </c>
      <c r="AF42" s="445"/>
      <c r="AG42" s="443">
        <f>[3]Fleisch!CM26</f>
        <v>37.429903059586096</v>
      </c>
      <c r="AH42" s="443">
        <f>[3]Fleisch!CN26</f>
        <v>37.562118014746844</v>
      </c>
      <c r="AI42" s="444">
        <f>[3]Fleisch!CP26</f>
        <v>70.673209479731369</v>
      </c>
      <c r="AJ42" s="444">
        <f>[3]Fleisch!CQ26</f>
        <v>50.187304899054872</v>
      </c>
      <c r="AK42" s="443">
        <f>[3]Fleisch!CS26</f>
        <v>63.501388875305715</v>
      </c>
      <c r="AL42" s="443">
        <f>[3]Fleisch!CT26</f>
        <v>60.515686732930391</v>
      </c>
      <c r="AM42" s="444">
        <f>[3]Fleisch!CV26</f>
        <v>48.973023058015769</v>
      </c>
      <c r="AN42" s="444">
        <f>[3]Fleisch!CW26</f>
        <v>32.951417778169187</v>
      </c>
      <c r="AO42" s="443">
        <f>[3]Fleisch!CY26</f>
        <v>21.275665124795321</v>
      </c>
      <c r="AP42" s="443">
        <f>[3]Fleisch!CZ26</f>
        <v>16.595544743893832</v>
      </c>
      <c r="AQ42" s="444">
        <f>[3]Fleisch!DB26</f>
        <v>34.72694532490155</v>
      </c>
      <c r="AR42" s="444">
        <f>[3]Fleisch!DC26</f>
        <v>25.309123262885159</v>
      </c>
      <c r="AS42" s="443">
        <f>[3]Fleisch!DE26</f>
        <v>33.382329433003214</v>
      </c>
      <c r="AT42" s="443">
        <f>[3]Fleisch!DF26</f>
        <v>20.844014863817247</v>
      </c>
      <c r="AU42" s="444">
        <f>[3]Fleisch!DH26</f>
        <v>80.817743314974138</v>
      </c>
      <c r="AV42" s="444">
        <f>[3]Fleisch!DI26</f>
        <v>46.892617018344048</v>
      </c>
      <c r="AW42" s="445"/>
      <c r="AX42" s="443">
        <f>[3]Fleisch!DK26</f>
        <v>19.247199560287438</v>
      </c>
      <c r="AY42" s="443">
        <f>[3]Fleisch!DL26</f>
        <v>17.879566930744403</v>
      </c>
      <c r="AZ42" s="444">
        <f>[3]Fleisch!DN26</f>
        <v>44.368873131123834</v>
      </c>
      <c r="BA42" s="444">
        <f>[3]Fleisch!DO26</f>
        <v>29.116547035954515</v>
      </c>
      <c r="BB42" s="443" t="str">
        <f>[3]Fleisch!DQ26</f>
        <v>(-)</v>
      </c>
      <c r="BC42" s="443">
        <f>[3]Fleisch!DR26</f>
        <v>16.87837010394615</v>
      </c>
      <c r="BD42" s="444">
        <f>[3]Fleisch!DT26</f>
        <v>24.380234836538133</v>
      </c>
      <c r="BE42" s="444">
        <f>[3]Fleisch!DU26</f>
        <v>14.6284388857507</v>
      </c>
      <c r="BF42" s="443">
        <f>[3]Fleisch!DW26</f>
        <v>25.357521173315241</v>
      </c>
      <c r="BG42" s="443">
        <f>[3]Fleisch!DX26</f>
        <v>18.547371498982539</v>
      </c>
      <c r="BH42" s="445"/>
      <c r="BI42" s="444">
        <f>[3]Fleisch!EJ26</f>
        <v>50.962683973104674</v>
      </c>
      <c r="BJ42" s="444">
        <f>[3]Fleisch!EK26</f>
        <v>20.334338397507821</v>
      </c>
      <c r="BK42" s="443">
        <f>[3]Fleisch!EM26</f>
        <v>34.590377076695894</v>
      </c>
      <c r="BL42" s="443">
        <f>[3]Fleisch!EN26</f>
        <v>17.231757346199036</v>
      </c>
      <c r="BM42" s="444">
        <f>[3]Fleisch!EP26</f>
        <v>15.087929930096944</v>
      </c>
      <c r="BN42" s="444">
        <f>[3]Fleisch!EQ26</f>
        <v>11.471735057217098</v>
      </c>
      <c r="BO42" s="443">
        <f>[3]Fleisch!ES26</f>
        <v>14.079636366474899</v>
      </c>
      <c r="BP42" s="443">
        <f>[3]Fleisch!ET26</f>
        <v>8.815737521378729</v>
      </c>
      <c r="BQ42" s="444"/>
      <c r="BR42" s="444">
        <f>[3]Fleisch!FN26</f>
        <v>26.826687027875611</v>
      </c>
      <c r="BS42" s="444">
        <f>[3]Fleisch!FO26</f>
        <v>19.412676833252913</v>
      </c>
      <c r="BT42" s="443">
        <f>[3]Fleisch!FQ26</f>
        <v>18.916381125649345</v>
      </c>
      <c r="BU42" s="443">
        <f>[3]Fleisch!FR26</f>
        <v>10.133899730850207</v>
      </c>
      <c r="BV42" s="444">
        <f>[3]Fleisch!FT26</f>
        <v>54.189769050224214</v>
      </c>
      <c r="BW42" s="444">
        <f>[3]Fleisch!FU26</f>
        <v>46.685838110403878</v>
      </c>
      <c r="BX42" s="443">
        <f>[3]Fleisch!FW26</f>
        <v>47.030814130727968</v>
      </c>
      <c r="BY42" s="443">
        <f>[3]Fleisch!FX26</f>
        <v>34.63477369460449</v>
      </c>
      <c r="BZ42" s="444">
        <f>[3]Fleisch!FZ26</f>
        <v>32.711497469450386</v>
      </c>
      <c r="CA42" s="444">
        <f>[3]Fleisch!GA26</f>
        <v>22.545370261864793</v>
      </c>
      <c r="CB42" s="443">
        <f>[3]Fleisch!GC26</f>
        <v>46.77933803875338</v>
      </c>
      <c r="CC42" s="443">
        <f>[3]Fleisch!GD26</f>
        <v>24.998323187859491</v>
      </c>
      <c r="CD42" s="444">
        <f>[3]Fleisch!GF26</f>
        <v>32.539606137476959</v>
      </c>
      <c r="CE42" s="444">
        <f>[3]Fleisch!GG26</f>
        <v>23.953262847390917</v>
      </c>
      <c r="CF42" s="443">
        <f>[3]Fleisch!GI26</f>
        <v>86.458794512814862</v>
      </c>
      <c r="CG42" s="443">
        <f>[3]Fleisch!GJ26</f>
        <v>64.480011794795558</v>
      </c>
      <c r="CH42" s="444">
        <f>[3]Fleisch!GL26</f>
        <v>22.609278846452391</v>
      </c>
      <c r="CI42" s="444">
        <f>[3]Fleisch!GM26</f>
        <v>10.908828605731863</v>
      </c>
      <c r="CJ42" s="370" t="str">
        <f t="shared" si="13"/>
        <v>5</v>
      </c>
      <c r="CK42" s="528">
        <f t="shared" si="14"/>
        <v>5</v>
      </c>
      <c r="CL42" s="397">
        <f>[3]Fleisch!GP26</f>
        <v>750.40101204300004</v>
      </c>
      <c r="CM42" s="397">
        <f>[3]Fleisch!GQ26</f>
        <v>13734.312326306001</v>
      </c>
      <c r="CN42" s="415"/>
      <c r="CO42" s="407">
        <f>[3]Fleisch!$AH26</f>
        <v>30.589026084</v>
      </c>
      <c r="CP42" s="407">
        <f>[3]Fleisch!$AM26</f>
        <v>410.38535260200001</v>
      </c>
      <c r="CQ42" s="406">
        <f>[3]Fleisch!AS26</f>
        <v>2.0399937870000002</v>
      </c>
      <c r="CR42" s="406">
        <f>[3]Fleisch!AT26</f>
        <v>57.280089144000002</v>
      </c>
      <c r="CS42" s="407">
        <f>[3]Fleisch!AU26</f>
        <v>4.2326695710000006</v>
      </c>
      <c r="CT42" s="407">
        <f>[3]Fleisch!AV26</f>
        <v>18.779647199999999</v>
      </c>
      <c r="CU42" s="406">
        <f>[3]Fleisch!AW26</f>
        <v>0.354995</v>
      </c>
      <c r="CV42" s="406">
        <f>[3]Fleisch!AX26</f>
        <v>19.073157169999998</v>
      </c>
      <c r="CW42" s="415"/>
      <c r="CX42" s="407">
        <f>[3]Fleisch!AL26</f>
        <v>15.683250615</v>
      </c>
      <c r="CY42" s="407">
        <f>[3]Fleisch!AQ26</f>
        <v>274.98176784899999</v>
      </c>
      <c r="CZ42" s="406">
        <f>[3]Fleisch!AY26</f>
        <v>0.68040900000000004</v>
      </c>
      <c r="DA42" s="406">
        <f>[3]Fleisch!AZ26</f>
        <v>32.292149529</v>
      </c>
      <c r="DB42" s="415"/>
      <c r="DC42" s="407">
        <f>[3]Fleisch!$AI26</f>
        <v>322.16952147899997</v>
      </c>
      <c r="DD42" s="407">
        <f>[3]Fleisch!$AN26</f>
        <v>3057.7402245130002</v>
      </c>
      <c r="DE42" s="406">
        <f>[3]Fleisch!BA26</f>
        <v>28.537965319000001</v>
      </c>
      <c r="DF42" s="406">
        <f>[3]Fleisch!BB26</f>
        <v>212.82288620099999</v>
      </c>
      <c r="DG42" s="407">
        <f>[3]Fleisch!BC26</f>
        <v>9.2145859999999988</v>
      </c>
      <c r="DH42" s="407">
        <f>[3]Fleisch!BD26</f>
        <v>177.26134977000001</v>
      </c>
      <c r="DI42" s="406">
        <f>[3]Fleisch!BE26</f>
        <v>9.0240397740000002</v>
      </c>
      <c r="DJ42" s="406">
        <f>[3]Fleisch!BF26</f>
        <v>222.57099967799999</v>
      </c>
      <c r="DK42" s="407">
        <f>[3]Fleisch!BG26</f>
        <v>18.944025431</v>
      </c>
      <c r="DL42" s="407">
        <f>[3]Fleisch!BH26</f>
        <v>114.87203015200001</v>
      </c>
      <c r="DM42" s="406">
        <f>[3]Fleisch!BI26</f>
        <v>183.565061375</v>
      </c>
      <c r="DN42" s="406">
        <f>[3]Fleisch!BJ26</f>
        <v>1195.235677704</v>
      </c>
      <c r="DO42" s="407">
        <f>[3]Fleisch!BK26</f>
        <v>19.853564214000002</v>
      </c>
      <c r="DP42" s="407">
        <f>[3]Fleisch!BL26</f>
        <v>147.45039680799999</v>
      </c>
      <c r="DQ42" s="406">
        <f>[3]Fleisch!BM26</f>
        <v>4.5666220000000006</v>
      </c>
      <c r="DR42" s="406">
        <f>[3]Fleisch!BN26</f>
        <v>113.056826</v>
      </c>
      <c r="DS42" s="407">
        <f>[3]Fleisch!BO26</f>
        <v>7.3682160290000001</v>
      </c>
      <c r="DT42" s="407">
        <f>[3]Fleisch!BP26</f>
        <v>116.296459508</v>
      </c>
      <c r="DU42" s="415"/>
      <c r="DV42" s="406">
        <f>[3]Fleisch!$AJ26</f>
        <v>74.161116177000011</v>
      </c>
      <c r="DW42" s="406">
        <f>[3]Fleisch!$AO26</f>
        <v>2515.1609711690003</v>
      </c>
      <c r="DX42" s="407">
        <f>[3]Fleisch!BQ26</f>
        <v>4.9091943270000007</v>
      </c>
      <c r="DY42" s="407">
        <f>[3]Fleisch!BR26</f>
        <v>438.05602708700002</v>
      </c>
      <c r="DZ42" s="406">
        <f>[3]Fleisch!BS26</f>
        <v>10.846471598000001</v>
      </c>
      <c r="EA42" s="406">
        <f>[3]Fleisch!BT26</f>
        <v>390.152882084</v>
      </c>
      <c r="EB42" s="407" t="str">
        <f>[3]Fleisch!BU26</f>
        <v>(-)</v>
      </c>
      <c r="EC42" s="407">
        <f>[3]Fleisch!BV26</f>
        <v>99.858366240999999</v>
      </c>
      <c r="ED42" s="406">
        <f>[3]Fleisch!BW26</f>
        <v>5.9690517120000006</v>
      </c>
      <c r="EE42" s="406">
        <f>[3]Fleisch!BX26</f>
        <v>288.29153081700002</v>
      </c>
      <c r="EF42" s="407">
        <f>[3]Fleisch!BY26</f>
        <v>14.118136865</v>
      </c>
      <c r="EG42" s="407">
        <f>[3]Fleisch!BZ26</f>
        <v>196.922513882</v>
      </c>
      <c r="EH42" s="415"/>
      <c r="EI42" s="406">
        <f>[3]Fleisch!$AK26</f>
        <v>201.788197059</v>
      </c>
      <c r="EJ42" s="406">
        <f>[3]Fleisch!$AP26</f>
        <v>5725.6952918039997</v>
      </c>
      <c r="EK42" s="407">
        <f>[3]Fleisch!DZ26</f>
        <v>40.048448999999998</v>
      </c>
      <c r="EL42" s="407">
        <f>[3]Fleisch!EA26</f>
        <v>1766.9733280790001</v>
      </c>
      <c r="EM42" s="406">
        <f>[3]Fleisch!EB26</f>
        <v>1.7843850000000001</v>
      </c>
      <c r="EN42" s="406">
        <f>[3]Fleisch!EC26</f>
        <v>63.059365611000004</v>
      </c>
      <c r="EO42" s="407">
        <f>[3]Fleisch!ED26</f>
        <v>99.972822659000002</v>
      </c>
      <c r="EP42" s="407">
        <f>[3]Fleisch!EE26</f>
        <v>1193.2503421660001</v>
      </c>
      <c r="EQ42" s="406">
        <f>[3]Fleisch!EF26</f>
        <v>42.967083400000007</v>
      </c>
      <c r="ER42" s="406">
        <f>[3]Fleisch!EG26</f>
        <v>1012.815926728</v>
      </c>
      <c r="ES42" s="409"/>
      <c r="ET42" s="407">
        <f>[3]Fleisch!GR26</f>
        <v>285.57513079700004</v>
      </c>
      <c r="EU42" s="407">
        <f>[3]Fleisch!GS26</f>
        <v>8747.2409188200018</v>
      </c>
      <c r="EV42" s="406">
        <f>[3]Fleisch!EV26</f>
        <v>9.293991686</v>
      </c>
      <c r="EW42" s="406">
        <f>[3]Fleisch!EW26</f>
        <v>595.967126527</v>
      </c>
      <c r="EX42" s="407">
        <f>[3]Fleisch!EX26</f>
        <v>15.100864342000001</v>
      </c>
      <c r="EY42" s="407">
        <f>[3]Fleisch!EY26</f>
        <v>531.28967971999998</v>
      </c>
      <c r="EZ42" s="406">
        <f>[3]Fleisch!EZ26</f>
        <v>8.4141697190000002</v>
      </c>
      <c r="FA42" s="406">
        <f>[3]Fleisch!FA26</f>
        <v>277.16271214800003</v>
      </c>
      <c r="FB42" s="407">
        <f>[3]Fleisch!FB26</f>
        <v>14.542553024000002</v>
      </c>
      <c r="FC42" s="407">
        <f>[3]Fleisch!FC26</f>
        <v>683.77250283100011</v>
      </c>
      <c r="FD42" s="406">
        <f>[3]Fleisch!FD26</f>
        <v>4.5863639410000001</v>
      </c>
      <c r="FE42" s="406">
        <f>[3]Fleisch!FE26</f>
        <v>179.9105318</v>
      </c>
      <c r="FF42" s="407">
        <f>[3]Fleisch!FF26</f>
        <v>29.093903334000004</v>
      </c>
      <c r="FG42" s="407">
        <f>[3]Fleisch!FG26</f>
        <v>981.45799236699997</v>
      </c>
      <c r="FH42" s="406">
        <f>[3]Fleisch!FH26</f>
        <v>72.763658136999993</v>
      </c>
      <c r="FI42" s="406">
        <f>[3]Fleisch!FI26</f>
        <v>786.56933753499993</v>
      </c>
      <c r="FJ42" s="407">
        <f>[3]Fleisch!FJ26</f>
        <v>24.455251140999998</v>
      </c>
      <c r="FK42" s="407">
        <f>[3]Fleisch!FK26</f>
        <v>283.03957827300002</v>
      </c>
      <c r="FL42" s="406">
        <f>[3]Fleisch!FL26</f>
        <v>31.394435450000003</v>
      </c>
      <c r="FM42" s="406">
        <f>[3]Fleisch!FM26</f>
        <v>686.11613223800009</v>
      </c>
    </row>
    <row r="43" spans="1:169" x14ac:dyDescent="0.2">
      <c r="A43" s="218"/>
      <c r="B43" s="189">
        <f t="shared" si="11"/>
        <v>45597</v>
      </c>
      <c r="C43" s="516">
        <f>[3]Fleisch!$A37</f>
        <v>45292</v>
      </c>
      <c r="D43" s="396" t="str">
        <f>[3]Fleisch!D38</f>
        <v>-</v>
      </c>
      <c r="E43" s="396" t="str">
        <f>[3]Fleisch!E38</f>
        <v>-</v>
      </c>
      <c r="F43" s="380" t="str">
        <f>[3]Fleisch!$J38</f>
        <v>-</v>
      </c>
      <c r="G43" s="380"/>
      <c r="H43" s="396" t="str">
        <f>[3]Fleisch!$L38</f>
        <v>-</v>
      </c>
      <c r="I43" s="396"/>
      <c r="J43" s="380"/>
      <c r="K43" s="380" t="str">
        <f>[3]Fleisch!F38</f>
        <v>-</v>
      </c>
      <c r="L43" s="380" t="str">
        <f>[3]Fleisch!G38</f>
        <v>-</v>
      </c>
      <c r="M43" s="380"/>
      <c r="N43" s="396" t="str">
        <f>[3]Fleisch!B38</f>
        <v>-</v>
      </c>
      <c r="O43" s="396" t="str">
        <f>[3]Fleisch!C38</f>
        <v>-</v>
      </c>
      <c r="P43" s="380"/>
      <c r="Q43" s="380" t="str">
        <f>[3]Fleisch!H38</f>
        <v>-</v>
      </c>
      <c r="R43" s="380" t="str">
        <f>[3]Fleisch!I38</f>
        <v>-</v>
      </c>
      <c r="S43" s="380"/>
      <c r="T43" s="380"/>
      <c r="U43" s="189">
        <f>[3]Fleisch!$A27</f>
        <v>45597</v>
      </c>
      <c r="V43" s="343">
        <f>'Gemüse Daten'!CX42</f>
        <v>4</v>
      </c>
      <c r="W43" s="443">
        <f>[3]Fleisch!CA27</f>
        <v>7.5601603496736711</v>
      </c>
      <c r="X43" s="443">
        <f>[3]Fleisch!CB27</f>
        <v>36.827814250884984</v>
      </c>
      <c r="Y43" s="444" t="str">
        <f>[3]Fleisch!CD27</f>
        <v>(-)</v>
      </c>
      <c r="Z43" s="444">
        <f>[3]Fleisch!CE27</f>
        <v>71.151241020106042</v>
      </c>
      <c r="AA43" s="443">
        <f>[3]Fleisch!CG27</f>
        <v>55.085580149211268</v>
      </c>
      <c r="AB43" s="443">
        <f>[3]Fleisch!CH27</f>
        <v>42.009223272315211</v>
      </c>
      <c r="AC43" s="445"/>
      <c r="AD43" s="444">
        <f>[3]Fleisch!CJ27</f>
        <v>64.023459242995855</v>
      </c>
      <c r="AE43" s="444">
        <f>[3]Fleisch!CK27</f>
        <v>44.275805551099076</v>
      </c>
      <c r="AF43" s="445"/>
      <c r="AG43" s="443">
        <f>[3]Fleisch!CM27</f>
        <v>26.39974541481547</v>
      </c>
      <c r="AH43" s="443">
        <f>[3]Fleisch!CN27</f>
        <v>37.098929951346435</v>
      </c>
      <c r="AI43" s="444">
        <f>[3]Fleisch!CP27</f>
        <v>45.673592491565593</v>
      </c>
      <c r="AJ43" s="444">
        <f>[3]Fleisch!CQ27</f>
        <v>51.342136078736871</v>
      </c>
      <c r="AK43" s="443">
        <f>[3]Fleisch!CS27</f>
        <v>62.013214543755737</v>
      </c>
      <c r="AL43" s="443">
        <f>[3]Fleisch!CT27</f>
        <v>58.653942224551464</v>
      </c>
      <c r="AM43" s="444">
        <f>[3]Fleisch!CV27</f>
        <v>40.743346599766035</v>
      </c>
      <c r="AN43" s="444">
        <f>[3]Fleisch!CW27</f>
        <v>29.563626511453744</v>
      </c>
      <c r="AO43" s="443">
        <f>[3]Fleisch!CY27</f>
        <v>22.253282254383286</v>
      </c>
      <c r="AP43" s="443">
        <f>[3]Fleisch!CZ27</f>
        <v>16.503713159514056</v>
      </c>
      <c r="AQ43" s="444">
        <f>[3]Fleisch!DB27</f>
        <v>27.204420924908952</v>
      </c>
      <c r="AR43" s="444">
        <f>[3]Fleisch!DC27</f>
        <v>26.474600139327279</v>
      </c>
      <c r="AS43" s="443">
        <f>[3]Fleisch!DE27</f>
        <v>32.054482194869308</v>
      </c>
      <c r="AT43" s="443">
        <f>[3]Fleisch!DF27</f>
        <v>20.959955030557602</v>
      </c>
      <c r="AU43" s="444">
        <f>[3]Fleisch!DH27</f>
        <v>65.742750377846988</v>
      </c>
      <c r="AV43" s="444">
        <f>[3]Fleisch!DI27</f>
        <v>47.011397433449083</v>
      </c>
      <c r="AW43" s="445"/>
      <c r="AX43" s="443">
        <f>[3]Fleisch!DK27</f>
        <v>20.301702146808669</v>
      </c>
      <c r="AY43" s="443">
        <f>[3]Fleisch!DL27</f>
        <v>17.654628374732752</v>
      </c>
      <c r="AZ43" s="444">
        <f>[3]Fleisch!DN27</f>
        <v>35.537757276332279</v>
      </c>
      <c r="BA43" s="444">
        <f>[3]Fleisch!DO27</f>
        <v>28.750915820145938</v>
      </c>
      <c r="BB43" s="443" t="str">
        <f>[3]Fleisch!DQ27</f>
        <v>(-)</v>
      </c>
      <c r="BC43" s="443">
        <f>[3]Fleisch!DR27</f>
        <v>17.583014829149821</v>
      </c>
      <c r="BD43" s="444">
        <f>[3]Fleisch!DT27</f>
        <v>24.736612545164622</v>
      </c>
      <c r="BE43" s="444">
        <f>[3]Fleisch!DU27</f>
        <v>14.899218235039967</v>
      </c>
      <c r="BF43" s="443">
        <f>[3]Fleisch!DW27</f>
        <v>21.783353537729838</v>
      </c>
      <c r="BG43" s="443">
        <f>[3]Fleisch!DX27</f>
        <v>20.902367728598399</v>
      </c>
      <c r="BH43" s="445"/>
      <c r="BI43" s="444">
        <f>[3]Fleisch!EJ27</f>
        <v>51.442712647585033</v>
      </c>
      <c r="BJ43" s="444">
        <f>[3]Fleisch!EK27</f>
        <v>20.520279275624549</v>
      </c>
      <c r="BK43" s="443">
        <f>[3]Fleisch!EM27</f>
        <v>34.743425244320562</v>
      </c>
      <c r="BL43" s="443">
        <f>[3]Fleisch!EN27</f>
        <v>17.80931125770142</v>
      </c>
      <c r="BM43" s="444">
        <f>[3]Fleisch!EP27</f>
        <v>16.77265989218499</v>
      </c>
      <c r="BN43" s="444">
        <f>[3]Fleisch!EQ27</f>
        <v>11.412873912742599</v>
      </c>
      <c r="BO43" s="443">
        <f>[3]Fleisch!ES27</f>
        <v>15.343844226339199</v>
      </c>
      <c r="BP43" s="443">
        <f>[3]Fleisch!ET27</f>
        <v>9.3635113049303076</v>
      </c>
      <c r="BQ43" s="444"/>
      <c r="BR43" s="444">
        <f>[3]Fleisch!FN27</f>
        <v>27.135208562864126</v>
      </c>
      <c r="BS43" s="444">
        <f>[3]Fleisch!FO27</f>
        <v>19.579753939859753</v>
      </c>
      <c r="BT43" s="443">
        <f>[3]Fleisch!FQ27</f>
        <v>18.504089402690546</v>
      </c>
      <c r="BU43" s="443">
        <f>[3]Fleisch!FR27</f>
        <v>9.9618301215628691</v>
      </c>
      <c r="BV43" s="444">
        <f>[3]Fleisch!FT27</f>
        <v>60.344745151285792</v>
      </c>
      <c r="BW43" s="444">
        <f>[3]Fleisch!FU27</f>
        <v>46.712031640416718</v>
      </c>
      <c r="BX43" s="443">
        <f>[3]Fleisch!FW27</f>
        <v>43.804050851863416</v>
      </c>
      <c r="BY43" s="443">
        <f>[3]Fleisch!FX27</f>
        <v>33.973440970449808</v>
      </c>
      <c r="BZ43" s="444">
        <f>[3]Fleisch!FZ27</f>
        <v>11.087453911697615</v>
      </c>
      <c r="CA43" s="444">
        <f>[3]Fleisch!GA27</f>
        <v>21.425226826088991</v>
      </c>
      <c r="CB43" s="443">
        <f>[3]Fleisch!GC27</f>
        <v>53.428011488383262</v>
      </c>
      <c r="CC43" s="443">
        <f>[3]Fleisch!GD27</f>
        <v>25.945344557497116</v>
      </c>
      <c r="CD43" s="444">
        <f>[3]Fleisch!GF27</f>
        <v>33.237051728675546</v>
      </c>
      <c r="CE43" s="444">
        <f>[3]Fleisch!GG27</f>
        <v>23.267219763994177</v>
      </c>
      <c r="CF43" s="443">
        <f>[3]Fleisch!GI27</f>
        <v>77.259135691636516</v>
      </c>
      <c r="CG43" s="443">
        <f>[3]Fleisch!GJ27</f>
        <v>65.060459587956473</v>
      </c>
      <c r="CH43" s="444">
        <f>[3]Fleisch!GL27</f>
        <v>21.330467287983577</v>
      </c>
      <c r="CI43" s="444">
        <f>[3]Fleisch!GM27</f>
        <v>10.548232894080343</v>
      </c>
      <c r="CJ43" s="370" t="str">
        <f t="shared" si="13"/>
        <v>4</v>
      </c>
      <c r="CK43" s="528">
        <f t="shared" si="14"/>
        <v>4</v>
      </c>
      <c r="CL43" s="397">
        <f>[3]Fleisch!GP27</f>
        <v>563.74852194699997</v>
      </c>
      <c r="CM43" s="397">
        <f>[3]Fleisch!GQ27</f>
        <v>10189.061560751001</v>
      </c>
      <c r="CN43" s="415"/>
      <c r="CO43" s="407">
        <f>[3]Fleisch!$AH27</f>
        <v>22.838740525000002</v>
      </c>
      <c r="CP43" s="407">
        <f>[3]Fleisch!$AM27</f>
        <v>240.64516634100002</v>
      </c>
      <c r="CQ43" s="406">
        <f>[3]Fleisch!AS27</f>
        <v>5.36567478</v>
      </c>
      <c r="CR43" s="406">
        <f>[3]Fleisch!AT27</f>
        <v>37.127096080000001</v>
      </c>
      <c r="CS43" s="407">
        <f>[3]Fleisch!AU27</f>
        <v>0</v>
      </c>
      <c r="CT43" s="407">
        <f>[3]Fleisch!AV27</f>
        <v>5.9803406599999995</v>
      </c>
      <c r="CU43" s="406">
        <f>[3]Fleisch!AW27</f>
        <v>1.247532576</v>
      </c>
      <c r="CV43" s="406">
        <f>[3]Fleisch!AX27</f>
        <v>5.6059337980000006</v>
      </c>
      <c r="CW43" s="415"/>
      <c r="CX43" s="407">
        <f>[3]Fleisch!AL27</f>
        <v>16.501850263000001</v>
      </c>
      <c r="CY43" s="407">
        <f>[3]Fleisch!AQ27</f>
        <v>149.55493489100002</v>
      </c>
      <c r="CZ43" s="406">
        <f>[3]Fleisch!AY27</f>
        <v>0.51740799999999998</v>
      </c>
      <c r="DA43" s="406">
        <f>[3]Fleisch!AZ27</f>
        <v>32.748140565</v>
      </c>
      <c r="DB43" s="415"/>
      <c r="DC43" s="407">
        <f>[3]Fleisch!$AI27</f>
        <v>287.06832784200003</v>
      </c>
      <c r="DD43" s="407">
        <f>[3]Fleisch!$AN27</f>
        <v>2243.1119681250002</v>
      </c>
      <c r="DE43" s="406">
        <f>[3]Fleisch!BA27</f>
        <v>22.332121213000001</v>
      </c>
      <c r="DF43" s="406">
        <f>[3]Fleisch!BB27</f>
        <v>131.53036820400001</v>
      </c>
      <c r="DG43" s="407">
        <f>[3]Fleisch!BC27</f>
        <v>16.150859663999999</v>
      </c>
      <c r="DH43" s="407">
        <f>[3]Fleisch!BD27</f>
        <v>74.32937025199999</v>
      </c>
      <c r="DI43" s="406">
        <f>[3]Fleisch!BE27</f>
        <v>5.8654351170000005</v>
      </c>
      <c r="DJ43" s="406">
        <f>[3]Fleisch!BF27</f>
        <v>73.083387434999992</v>
      </c>
      <c r="DK43" s="407">
        <f>[3]Fleisch!BG27</f>
        <v>10.443601512999999</v>
      </c>
      <c r="DL43" s="407">
        <f>[3]Fleisch!BH27</f>
        <v>85.268854618000006</v>
      </c>
      <c r="DM43" s="406">
        <f>[3]Fleisch!BI27</f>
        <v>154.692744592</v>
      </c>
      <c r="DN43" s="406">
        <f>[3]Fleisch!BJ27</f>
        <v>1084.1488234649999</v>
      </c>
      <c r="DO43" s="407">
        <f>[3]Fleisch!BK27</f>
        <v>24.447826558000003</v>
      </c>
      <c r="DP43" s="407">
        <f>[3]Fleisch!BL27</f>
        <v>100.12864469099999</v>
      </c>
      <c r="DQ43" s="406">
        <f>[3]Fleisch!BM27</f>
        <v>3.38863</v>
      </c>
      <c r="DR43" s="406">
        <f>[3]Fleisch!BN27</f>
        <v>107.66270919999999</v>
      </c>
      <c r="DS43" s="407">
        <f>[3]Fleisch!BO27</f>
        <v>6.973908389</v>
      </c>
      <c r="DT43" s="407">
        <f>[3]Fleisch!BP27</f>
        <v>81.715628537000001</v>
      </c>
      <c r="DU43" s="415"/>
      <c r="DV43" s="406">
        <f>[3]Fleisch!$AJ27</f>
        <v>62.223835144999995</v>
      </c>
      <c r="DW43" s="406">
        <f>[3]Fleisch!$AO27</f>
        <v>1727.4721430909999</v>
      </c>
      <c r="DX43" s="407">
        <f>[3]Fleisch!BQ27</f>
        <v>2.8732875890000003</v>
      </c>
      <c r="DY43" s="407">
        <f>[3]Fleisch!BR27</f>
        <v>271.96600915699997</v>
      </c>
      <c r="DZ43" s="406">
        <f>[3]Fleisch!BS27</f>
        <v>9.2458451830000001</v>
      </c>
      <c r="EA43" s="406">
        <f>[3]Fleisch!BT27</f>
        <v>153.60551809600003</v>
      </c>
      <c r="EB43" s="407" t="str">
        <f>[3]Fleisch!BU27</f>
        <v>(-)</v>
      </c>
      <c r="EC43" s="407">
        <f>[3]Fleisch!BV27</f>
        <v>101.15841670099999</v>
      </c>
      <c r="ED43" s="406">
        <f>[3]Fleisch!BW27</f>
        <v>8.790828573999999</v>
      </c>
      <c r="EE43" s="406">
        <f>[3]Fleisch!BX27</f>
        <v>236.69104597899999</v>
      </c>
      <c r="EF43" s="407">
        <f>[3]Fleisch!BY27</f>
        <v>2.3268805210000001</v>
      </c>
      <c r="EG43" s="407">
        <f>[3]Fleisch!BZ27</f>
        <v>137.06316700300002</v>
      </c>
      <c r="EH43" s="415"/>
      <c r="EI43" s="406">
        <f>[3]Fleisch!$AK27</f>
        <v>141.42319014899999</v>
      </c>
      <c r="EJ43" s="406">
        <f>[3]Fleisch!$AP27</f>
        <v>4556.0229398050005</v>
      </c>
      <c r="EK43" s="407">
        <f>[3]Fleisch!DZ27</f>
        <v>31.809543000000001</v>
      </c>
      <c r="EL43" s="407">
        <f>[3]Fleisch!EA27</f>
        <v>1396.045268438</v>
      </c>
      <c r="EM43" s="406">
        <f>[3]Fleisch!EB27</f>
        <v>1.473781</v>
      </c>
      <c r="EN43" s="406">
        <f>[3]Fleisch!EC27</f>
        <v>54.123115390000002</v>
      </c>
      <c r="EO43" s="407">
        <f>[3]Fleisch!ED27</f>
        <v>58.377847848999998</v>
      </c>
      <c r="EP43" s="407">
        <f>[3]Fleisch!EE27</f>
        <v>940.72254025200004</v>
      </c>
      <c r="EQ43" s="406">
        <f>[3]Fleisch!EF27</f>
        <v>35.7393103</v>
      </c>
      <c r="ER43" s="406">
        <f>[3]Fleisch!EG27</f>
        <v>750.594870474</v>
      </c>
      <c r="ES43" s="409"/>
      <c r="ET43" s="407">
        <f>[3]Fleisch!GR27</f>
        <v>211.50679267800001</v>
      </c>
      <c r="EU43" s="407">
        <f>[3]Fleisch!GS27</f>
        <v>6931.2804922640007</v>
      </c>
      <c r="EV43" s="406">
        <f>[3]Fleisch!EV27</f>
        <v>8.4716673910000004</v>
      </c>
      <c r="EW43" s="406">
        <f>[3]Fleisch!EW27</f>
        <v>485.93251389400001</v>
      </c>
      <c r="EX43" s="407">
        <f>[3]Fleisch!EX27</f>
        <v>15.467280990999999</v>
      </c>
      <c r="EY43" s="407">
        <f>[3]Fleisch!EY27</f>
        <v>502.07342076200001</v>
      </c>
      <c r="EZ43" s="406">
        <f>[3]Fleisch!EZ27</f>
        <v>3.8114224669999999</v>
      </c>
      <c r="FA43" s="406">
        <f>[3]Fleisch!FA27</f>
        <v>196.70836319300003</v>
      </c>
      <c r="FB43" s="407">
        <f>[3]Fleisch!FB27</f>
        <v>14.253061565000001</v>
      </c>
      <c r="FC43" s="407">
        <f>[3]Fleisch!FC27</f>
        <v>519.094260577</v>
      </c>
      <c r="FD43" s="406">
        <f>[3]Fleisch!FD27</f>
        <v>1.2666863820000001</v>
      </c>
      <c r="FE43" s="406">
        <f>[3]Fleisch!FE27</f>
        <v>189.64471730700001</v>
      </c>
      <c r="FF43" s="407">
        <f>[3]Fleisch!FF27</f>
        <v>17.020847535000001</v>
      </c>
      <c r="FG43" s="407">
        <f>[3]Fleisch!FG27</f>
        <v>757.65219179799999</v>
      </c>
      <c r="FH43" s="406">
        <f>[3]Fleisch!FH27</f>
        <v>49.397244464000003</v>
      </c>
      <c r="FI43" s="406">
        <f>[3]Fleisch!FI27</f>
        <v>589.46198758499997</v>
      </c>
      <c r="FJ43" s="407">
        <f>[3]Fleisch!FJ27</f>
        <v>19.800562256000003</v>
      </c>
      <c r="FK43" s="407">
        <f>[3]Fleisch!FK27</f>
        <v>203.99650156200002</v>
      </c>
      <c r="FL43" s="406">
        <f>[3]Fleisch!FL27</f>
        <v>26.385852201000002</v>
      </c>
      <c r="FM43" s="406">
        <f>[3]Fleisch!FM27</f>
        <v>585.50488198900007</v>
      </c>
    </row>
    <row r="44" spans="1:169" x14ac:dyDescent="0.2">
      <c r="A44" s="218"/>
      <c r="B44" s="189">
        <f t="shared" si="11"/>
        <v>45566</v>
      </c>
      <c r="C44" s="516">
        <f>[3]Fleisch!$A38</f>
        <v>45261</v>
      </c>
      <c r="D44" s="396" t="str">
        <f>[3]Fleisch!D39</f>
        <v>-</v>
      </c>
      <c r="E44" s="396" t="str">
        <f>[3]Fleisch!E39</f>
        <v>-</v>
      </c>
      <c r="F44" s="380" t="str">
        <f>[3]Fleisch!$J39</f>
        <v>-</v>
      </c>
      <c r="G44" s="380"/>
      <c r="H44" s="396" t="str">
        <f>[3]Fleisch!$L39</f>
        <v>-</v>
      </c>
      <c r="I44" s="396"/>
      <c r="J44" s="380"/>
      <c r="K44" s="380" t="str">
        <f>[3]Fleisch!F39</f>
        <v>-</v>
      </c>
      <c r="L44" s="380" t="str">
        <f>[3]Fleisch!G39</f>
        <v>-</v>
      </c>
      <c r="M44" s="380"/>
      <c r="N44" s="396" t="str">
        <f>[3]Fleisch!B39</f>
        <v>-</v>
      </c>
      <c r="O44" s="396" t="str">
        <f>[3]Fleisch!C39</f>
        <v>-</v>
      </c>
      <c r="P44" s="380"/>
      <c r="Q44" s="380" t="str">
        <f>[3]Fleisch!H39</f>
        <v>-</v>
      </c>
      <c r="R44" s="380" t="str">
        <f>[3]Fleisch!I39</f>
        <v>-</v>
      </c>
      <c r="S44" s="380"/>
      <c r="T44" s="380"/>
      <c r="U44" s="189">
        <f>[3]Fleisch!$A28</f>
        <v>45566</v>
      </c>
      <c r="V44" s="343">
        <f>'Gemüse Daten'!CX43</f>
        <v>4</v>
      </c>
      <c r="W44" s="443">
        <f>[3]Fleisch!CA28</f>
        <v>107.99322607959357</v>
      </c>
      <c r="X44" s="443">
        <f>[3]Fleisch!CB28</f>
        <v>36.01765855482418</v>
      </c>
      <c r="Y44" s="444" t="str">
        <f>[3]Fleisch!CD28</f>
        <v>(-)</v>
      </c>
      <c r="Z44" s="444">
        <f>[3]Fleisch!CE28</f>
        <v>75.384252073978516</v>
      </c>
      <c r="AA44" s="443">
        <f>[3]Fleisch!CG28</f>
        <v>83.076539230258106</v>
      </c>
      <c r="AB44" s="443">
        <f>[3]Fleisch!CH28</f>
        <v>73.92982499310132</v>
      </c>
      <c r="AC44" s="445"/>
      <c r="AD44" s="444">
        <f>[3]Fleisch!CJ28</f>
        <v>75.555623542159651</v>
      </c>
      <c r="AE44" s="444">
        <f>[3]Fleisch!CK28</f>
        <v>47.769805024177067</v>
      </c>
      <c r="AF44" s="445"/>
      <c r="AG44" s="443">
        <f>[3]Fleisch!CM28</f>
        <v>42.544071238816962</v>
      </c>
      <c r="AH44" s="443">
        <f>[3]Fleisch!CN28</f>
        <v>35.855118465944891</v>
      </c>
      <c r="AI44" s="444">
        <f>[3]Fleisch!CP28</f>
        <v>55.929758904514294</v>
      </c>
      <c r="AJ44" s="444">
        <f>[3]Fleisch!CQ28</f>
        <v>47.744777790720121</v>
      </c>
      <c r="AK44" s="443">
        <f>[3]Fleisch!CS28</f>
        <v>64.408295900333158</v>
      </c>
      <c r="AL44" s="443">
        <f>[3]Fleisch!CT28</f>
        <v>62.473280145325297</v>
      </c>
      <c r="AM44" s="444">
        <f>[3]Fleisch!CV28</f>
        <v>34.684770380732424</v>
      </c>
      <c r="AN44" s="444">
        <f>[3]Fleisch!CW28</f>
        <v>30.125468143881005</v>
      </c>
      <c r="AO44" s="443">
        <f>[3]Fleisch!CY28</f>
        <v>21.379614343233648</v>
      </c>
      <c r="AP44" s="443">
        <f>[3]Fleisch!CZ28</f>
        <v>16.493676862152547</v>
      </c>
      <c r="AQ44" s="444">
        <f>[3]Fleisch!DB28</f>
        <v>32.823477542327112</v>
      </c>
      <c r="AR44" s="444">
        <f>[3]Fleisch!DC28</f>
        <v>26.771361858798997</v>
      </c>
      <c r="AS44" s="443">
        <f>[3]Fleisch!DE28</f>
        <v>33.57797645422125</v>
      </c>
      <c r="AT44" s="443">
        <f>[3]Fleisch!DF28</f>
        <v>20.722982804707591</v>
      </c>
      <c r="AU44" s="444">
        <f>[3]Fleisch!DH28</f>
        <v>49.672303506967644</v>
      </c>
      <c r="AV44" s="444">
        <f>[3]Fleisch!DI28</f>
        <v>43.575534904572656</v>
      </c>
      <c r="AW44" s="445"/>
      <c r="AX44" s="443">
        <f>[3]Fleisch!DK28</f>
        <v>22.131147223427913</v>
      </c>
      <c r="AY44" s="443">
        <f>[3]Fleisch!DL28</f>
        <v>17.36918363466593</v>
      </c>
      <c r="AZ44" s="444">
        <f>[3]Fleisch!DN28</f>
        <v>33.971610561871628</v>
      </c>
      <c r="BA44" s="444">
        <f>[3]Fleisch!DO28</f>
        <v>34.599938924542599</v>
      </c>
      <c r="BB44" s="443" t="str">
        <f>[3]Fleisch!DQ28</f>
        <v>(-)</v>
      </c>
      <c r="BC44" s="443">
        <f>[3]Fleisch!DR28</f>
        <v>18.185924607221068</v>
      </c>
      <c r="BD44" s="444">
        <f>[3]Fleisch!DT28</f>
        <v>26.137320101468127</v>
      </c>
      <c r="BE44" s="444">
        <f>[3]Fleisch!DU28</f>
        <v>16.28392897674312</v>
      </c>
      <c r="BF44" s="443">
        <f>[3]Fleisch!DW28</f>
        <v>31.021471852764439</v>
      </c>
      <c r="BG44" s="443">
        <f>[3]Fleisch!DX28</f>
        <v>21.273356609929284</v>
      </c>
      <c r="BH44" s="445"/>
      <c r="BI44" s="444">
        <f>[3]Fleisch!EJ28</f>
        <v>51.448456505220719</v>
      </c>
      <c r="BJ44" s="444">
        <f>[3]Fleisch!EK28</f>
        <v>20.356056365141647</v>
      </c>
      <c r="BK44" s="443">
        <f>[3]Fleisch!EM28</f>
        <v>33.934726487092405</v>
      </c>
      <c r="BL44" s="443">
        <f>[3]Fleisch!EN28</f>
        <v>20.349708221445997</v>
      </c>
      <c r="BM44" s="444">
        <f>[3]Fleisch!EP28</f>
        <v>15.925331209303264</v>
      </c>
      <c r="BN44" s="444">
        <f>[3]Fleisch!EQ28</f>
        <v>10.945335372258112</v>
      </c>
      <c r="BO44" s="443">
        <f>[3]Fleisch!ES28</f>
        <v>21.018418463288203</v>
      </c>
      <c r="BP44" s="443">
        <f>[3]Fleisch!ET28</f>
        <v>9.5756613831324184</v>
      </c>
      <c r="BQ44" s="444"/>
      <c r="BR44" s="444">
        <f>[3]Fleisch!FN28</f>
        <v>28.843628510675991</v>
      </c>
      <c r="BS44" s="444">
        <f>[3]Fleisch!FO28</f>
        <v>19.388743109062485</v>
      </c>
      <c r="BT44" s="443">
        <f>[3]Fleisch!FQ28</f>
        <v>18.989477757314006</v>
      </c>
      <c r="BU44" s="443">
        <f>[3]Fleisch!FR28</f>
        <v>9.9654945933742436</v>
      </c>
      <c r="BV44" s="444">
        <f>[3]Fleisch!FT28</f>
        <v>24.110851900624752</v>
      </c>
      <c r="BW44" s="444">
        <f>[3]Fleisch!FU28</f>
        <v>46.474216256551308</v>
      </c>
      <c r="BX44" s="443">
        <f>[3]Fleisch!FW28</f>
        <v>52.550917258728219</v>
      </c>
      <c r="BY44" s="443">
        <f>[3]Fleisch!FX28</f>
        <v>32.958368665279131</v>
      </c>
      <c r="BZ44" s="444">
        <f>[3]Fleisch!FZ28</f>
        <v>16.982949355737485</v>
      </c>
      <c r="CA44" s="444">
        <f>[3]Fleisch!GA28</f>
        <v>23.400807961579229</v>
      </c>
      <c r="CB44" s="443">
        <f>[3]Fleisch!GC28</f>
        <v>48.28601035298648</v>
      </c>
      <c r="CC44" s="443">
        <f>[3]Fleisch!GD28</f>
        <v>25.046682684145175</v>
      </c>
      <c r="CD44" s="444">
        <f>[3]Fleisch!GF28</f>
        <v>33.139624763394011</v>
      </c>
      <c r="CE44" s="444">
        <f>[3]Fleisch!GG28</f>
        <v>24.111460698244187</v>
      </c>
      <c r="CF44" s="443">
        <f>[3]Fleisch!GI28</f>
        <v>86.327447529241624</v>
      </c>
      <c r="CG44" s="443">
        <f>[3]Fleisch!GJ28</f>
        <v>63.793533307515474</v>
      </c>
      <c r="CH44" s="444">
        <f>[3]Fleisch!GL28</f>
        <v>21.926401932206087</v>
      </c>
      <c r="CI44" s="444">
        <f>[3]Fleisch!GM28</f>
        <v>10.656967974529568</v>
      </c>
      <c r="CJ44" s="370" t="str">
        <f t="shared" si="13"/>
        <v>4</v>
      </c>
      <c r="CK44" s="528">
        <f t="shared" si="14"/>
        <v>4</v>
      </c>
      <c r="CL44" s="397">
        <f>[3]Fleisch!GP28</f>
        <v>515.97596399700001</v>
      </c>
      <c r="CM44" s="397">
        <f>[3]Fleisch!GQ28</f>
        <v>9870.3966851290006</v>
      </c>
      <c r="CN44" s="415"/>
      <c r="CO44" s="407">
        <f>[3]Fleisch!$AH28</f>
        <v>7.7726070749999998</v>
      </c>
      <c r="CP44" s="407">
        <f>[3]Fleisch!$AM28</f>
        <v>221.40529883799999</v>
      </c>
      <c r="CQ44" s="406">
        <f>[3]Fleisch!AS28</f>
        <v>1.1810000000000001E-2</v>
      </c>
      <c r="CR44" s="406">
        <f>[3]Fleisch!AT28</f>
        <v>35.345813925000002</v>
      </c>
      <c r="CS44" s="407">
        <f>[3]Fleisch!AU28</f>
        <v>0</v>
      </c>
      <c r="CT44" s="407">
        <f>[3]Fleisch!AV28</f>
        <v>7.1146147910000002</v>
      </c>
      <c r="CU44" s="406">
        <f>[3]Fleisch!AW28</f>
        <v>0.37474900000000005</v>
      </c>
      <c r="CV44" s="406">
        <f>[3]Fleisch!AX28</f>
        <v>0.56894899999999993</v>
      </c>
      <c r="CW44" s="415"/>
      <c r="CX44" s="407">
        <f>[3]Fleisch!AL28</f>
        <v>16.970810591000003</v>
      </c>
      <c r="CY44" s="407">
        <f>[3]Fleisch!AQ28</f>
        <v>147.054154307</v>
      </c>
      <c r="CZ44" s="406">
        <f>[3]Fleisch!AY28</f>
        <v>1.2742967860000001</v>
      </c>
      <c r="DA44" s="406">
        <f>[3]Fleisch!AZ28</f>
        <v>22.922467170000001</v>
      </c>
      <c r="DB44" s="415"/>
      <c r="DC44" s="407">
        <f>[3]Fleisch!$AI28</f>
        <v>276.40105136099999</v>
      </c>
      <c r="DD44" s="407">
        <f>[3]Fleisch!$AN28</f>
        <v>2055.66421842</v>
      </c>
      <c r="DE44" s="406">
        <f>[3]Fleisch!BA28</f>
        <v>6.04604257</v>
      </c>
      <c r="DF44" s="406">
        <f>[3]Fleisch!BB28</f>
        <v>117.645401998</v>
      </c>
      <c r="DG44" s="407">
        <f>[3]Fleisch!BC28</f>
        <v>7.1770536680000001</v>
      </c>
      <c r="DH44" s="407">
        <f>[3]Fleisch!BD28</f>
        <v>87.286830644000005</v>
      </c>
      <c r="DI44" s="406">
        <f>[3]Fleisch!BE28</f>
        <v>10.565343589000001</v>
      </c>
      <c r="DJ44" s="406">
        <f>[3]Fleisch!BF28</f>
        <v>68.307107325999993</v>
      </c>
      <c r="DK44" s="407">
        <f>[3]Fleisch!BG28</f>
        <v>16.603765921999997</v>
      </c>
      <c r="DL44" s="407">
        <f>[3]Fleisch!BH28</f>
        <v>93.913039417999997</v>
      </c>
      <c r="DM44" s="406">
        <f>[3]Fleisch!BI28</f>
        <v>160.33930643799999</v>
      </c>
      <c r="DN44" s="406">
        <f>[3]Fleisch!BJ28</f>
        <v>1021.900686002</v>
      </c>
      <c r="DO44" s="407">
        <f>[3]Fleisch!BK28</f>
        <v>19.901484793000002</v>
      </c>
      <c r="DP44" s="407">
        <f>[3]Fleisch!BL28</f>
        <v>118.75606367500001</v>
      </c>
      <c r="DQ44" s="406">
        <f>[3]Fleisch!BM28</f>
        <v>2.2771810000000001</v>
      </c>
      <c r="DR44" s="406">
        <f>[3]Fleisch!BN28</f>
        <v>92.077178000000004</v>
      </c>
      <c r="DS44" s="407">
        <f>[3]Fleisch!BO28</f>
        <v>16.158616081000002</v>
      </c>
      <c r="DT44" s="407">
        <f>[3]Fleisch!BP28</f>
        <v>78.400687980000001</v>
      </c>
      <c r="DU44" s="415"/>
      <c r="DV44" s="406">
        <f>[3]Fleisch!$AJ28</f>
        <v>57.266410999999998</v>
      </c>
      <c r="DW44" s="406">
        <f>[3]Fleisch!$AO28</f>
        <v>1520.1795489250001</v>
      </c>
      <c r="DX44" s="407">
        <f>[3]Fleisch!BQ28</f>
        <v>2.205163727</v>
      </c>
      <c r="DY44" s="407">
        <f>[3]Fleisch!BR28</f>
        <v>262.87091689699997</v>
      </c>
      <c r="DZ44" s="406">
        <f>[3]Fleisch!BS28</f>
        <v>9.5596037080000009</v>
      </c>
      <c r="EA44" s="406">
        <f>[3]Fleisch!BT28</f>
        <v>105.623578994</v>
      </c>
      <c r="EB44" s="407" t="str">
        <f>[3]Fleisch!BU28</f>
        <v>(-)</v>
      </c>
      <c r="EC44" s="407">
        <f>[3]Fleisch!BV28</f>
        <v>73.750897350000002</v>
      </c>
      <c r="ED44" s="406">
        <f>[3]Fleisch!BW28</f>
        <v>4.7380647920000003</v>
      </c>
      <c r="EE44" s="406">
        <f>[3]Fleisch!BX28</f>
        <v>190.65428957600002</v>
      </c>
      <c r="EF44" s="407">
        <f>[3]Fleisch!BY28</f>
        <v>4.3750299999999998</v>
      </c>
      <c r="EG44" s="407">
        <f>[3]Fleisch!BZ28</f>
        <v>139.55558048100002</v>
      </c>
      <c r="EH44" s="415"/>
      <c r="EI44" s="406">
        <f>[3]Fleisch!$AK28</f>
        <v>116.37539189899999</v>
      </c>
      <c r="EJ44" s="406">
        <f>[3]Fleisch!$AP28</f>
        <v>4621.6318434530003</v>
      </c>
      <c r="EK44" s="407">
        <f>[3]Fleisch!DZ28</f>
        <v>30.292013700000002</v>
      </c>
      <c r="EL44" s="407">
        <f>[3]Fleisch!EA28</f>
        <v>1427.0638205270002</v>
      </c>
      <c r="EM44" s="406">
        <f>[3]Fleisch!EB28</f>
        <v>1.3452929999999999</v>
      </c>
      <c r="EN44" s="406">
        <f>[3]Fleisch!EC28</f>
        <v>39.684850517999998</v>
      </c>
      <c r="EO44" s="407">
        <f>[3]Fleisch!ED28</f>
        <v>61.042234399000002</v>
      </c>
      <c r="EP44" s="407">
        <f>[3]Fleisch!EE28</f>
        <v>1048.9113622749999</v>
      </c>
      <c r="EQ44" s="406">
        <f>[3]Fleisch!EF28</f>
        <v>10.8573553</v>
      </c>
      <c r="ER44" s="406">
        <f>[3]Fleisch!EG28</f>
        <v>711.14210500000002</v>
      </c>
      <c r="ES44" s="409"/>
      <c r="ET44" s="407">
        <f>[3]Fleisch!GR28</f>
        <v>202.67998850500001</v>
      </c>
      <c r="EU44" s="407">
        <f>[3]Fleisch!GS28</f>
        <v>6573.4284377500007</v>
      </c>
      <c r="EV44" s="406">
        <f>[3]Fleisch!EV28</f>
        <v>3.876435523</v>
      </c>
      <c r="EW44" s="406">
        <f>[3]Fleisch!EW28</f>
        <v>496.62467066900001</v>
      </c>
      <c r="EX44" s="407">
        <f>[3]Fleisch!EX28</f>
        <v>15.204759268</v>
      </c>
      <c r="EY44" s="407">
        <f>[3]Fleisch!EY28</f>
        <v>494.20371496999996</v>
      </c>
      <c r="EZ44" s="406">
        <f>[3]Fleisch!EZ28</f>
        <v>11.733268023999999</v>
      </c>
      <c r="FA44" s="406">
        <f>[3]Fleisch!FA28</f>
        <v>187.75355314999999</v>
      </c>
      <c r="FB44" s="407">
        <f>[3]Fleisch!FB28</f>
        <v>10.565871276999999</v>
      </c>
      <c r="FC44" s="407">
        <f>[3]Fleisch!FC28</f>
        <v>526.53456258299991</v>
      </c>
      <c r="FD44" s="406">
        <f>[3]Fleisch!FD28</f>
        <v>5.5749196650000004</v>
      </c>
      <c r="FE44" s="406">
        <f>[3]Fleisch!FE28</f>
        <v>185.497035321</v>
      </c>
      <c r="FF44" s="407">
        <f>[3]Fleisch!FF28</f>
        <v>16.027777718999999</v>
      </c>
      <c r="FG44" s="407">
        <f>[3]Fleisch!FG28</f>
        <v>725.14370550599995</v>
      </c>
      <c r="FH44" s="406">
        <f>[3]Fleisch!FH28</f>
        <v>45.642644099000009</v>
      </c>
      <c r="FI44" s="406">
        <f>[3]Fleisch!FI28</f>
        <v>550.08260896299998</v>
      </c>
      <c r="FJ44" s="407">
        <f>[3]Fleisch!FJ28</f>
        <v>14.893910042</v>
      </c>
      <c r="FK44" s="407">
        <f>[3]Fleisch!FK28</f>
        <v>199.63485594700001</v>
      </c>
      <c r="FL44" s="406">
        <f>[3]Fleisch!FL28</f>
        <v>21.335092307</v>
      </c>
      <c r="FM44" s="406">
        <f>[3]Fleisch!FM28</f>
        <v>558.70754521000003</v>
      </c>
    </row>
    <row r="45" spans="1:169" x14ac:dyDescent="0.2">
      <c r="A45" s="218"/>
      <c r="B45" s="189">
        <f t="shared" si="11"/>
        <v>45536</v>
      </c>
      <c r="C45" s="516">
        <f>[3]Fleisch!$A39</f>
        <v>45231</v>
      </c>
      <c r="D45" s="396" t="str">
        <f>[3]Fleisch!D40</f>
        <v>-</v>
      </c>
      <c r="E45" s="396" t="str">
        <f>[3]Fleisch!E40</f>
        <v>-</v>
      </c>
      <c r="F45" s="380" t="str">
        <f>[3]Fleisch!$J40</f>
        <v>-</v>
      </c>
      <c r="G45" s="380"/>
      <c r="H45" s="396" t="str">
        <f>[3]Fleisch!$L40</f>
        <v>-</v>
      </c>
      <c r="I45" s="396"/>
      <c r="J45" s="380"/>
      <c r="K45" s="380" t="str">
        <f>[3]Fleisch!F40</f>
        <v>-</v>
      </c>
      <c r="L45" s="380" t="str">
        <f>[3]Fleisch!G40</f>
        <v>-</v>
      </c>
      <c r="M45" s="380"/>
      <c r="N45" s="396" t="str">
        <f>[3]Fleisch!B40</f>
        <v>-</v>
      </c>
      <c r="O45" s="396" t="str">
        <f>[3]Fleisch!C40</f>
        <v>-</v>
      </c>
      <c r="P45" s="380"/>
      <c r="Q45" s="380" t="str">
        <f>[3]Fleisch!H40</f>
        <v>-</v>
      </c>
      <c r="R45" s="380" t="str">
        <f>[3]Fleisch!I40</f>
        <v>-</v>
      </c>
      <c r="S45" s="380"/>
      <c r="T45" s="380"/>
      <c r="U45" s="189">
        <f>[3]Fleisch!$A29</f>
        <v>45536</v>
      </c>
      <c r="V45" s="343">
        <f>'Gemüse Daten'!CX44</f>
        <v>5</v>
      </c>
      <c r="W45" s="443">
        <f>[3]Fleisch!CA29</f>
        <v>27.012010013486723</v>
      </c>
      <c r="X45" s="443">
        <f>[3]Fleisch!CB29</f>
        <v>37.465896509527724</v>
      </c>
      <c r="Y45" s="444" t="str">
        <f>[3]Fleisch!CD29</f>
        <v>(-)</v>
      </c>
      <c r="Z45" s="444">
        <f>[3]Fleisch!CE29</f>
        <v>96.342018337780232</v>
      </c>
      <c r="AA45" s="443">
        <f>[3]Fleisch!CG29</f>
        <v>85.624878306583966</v>
      </c>
      <c r="AB45" s="443">
        <f>[3]Fleisch!CH29</f>
        <v>90.456454352071916</v>
      </c>
      <c r="AC45" s="445"/>
      <c r="AD45" s="444">
        <f>[3]Fleisch!CJ29</f>
        <v>47.114496780584481</v>
      </c>
      <c r="AE45" s="444">
        <f>[3]Fleisch!CK29</f>
        <v>48.342270338837174</v>
      </c>
      <c r="AF45" s="445"/>
      <c r="AG45" s="443">
        <f>[3]Fleisch!CM29</f>
        <v>36.170446794997609</v>
      </c>
      <c r="AH45" s="443">
        <f>[3]Fleisch!CN29</f>
        <v>36.175823886706858</v>
      </c>
      <c r="AI45" s="444">
        <f>[3]Fleisch!CP29</f>
        <v>79.445527635856052</v>
      </c>
      <c r="AJ45" s="444">
        <f>[3]Fleisch!CQ29</f>
        <v>47.53533226743464</v>
      </c>
      <c r="AK45" s="443">
        <f>[3]Fleisch!CS29</f>
        <v>69.114219910613087</v>
      </c>
      <c r="AL45" s="443">
        <f>[3]Fleisch!CT29</f>
        <v>60.798206249279197</v>
      </c>
      <c r="AM45" s="444">
        <f>[3]Fleisch!CV29</f>
        <v>41.898404131494857</v>
      </c>
      <c r="AN45" s="444">
        <f>[3]Fleisch!CW29</f>
        <v>32.442034770635658</v>
      </c>
      <c r="AO45" s="443">
        <f>[3]Fleisch!CY29</f>
        <v>22.122548790487382</v>
      </c>
      <c r="AP45" s="443">
        <f>[3]Fleisch!CZ29</f>
        <v>17.354764978043871</v>
      </c>
      <c r="AQ45" s="444">
        <f>[3]Fleisch!DB29</f>
        <v>35.14978028362237</v>
      </c>
      <c r="AR45" s="444">
        <f>[3]Fleisch!DC29</f>
        <v>26.025892115824142</v>
      </c>
      <c r="AS45" s="443">
        <f>[3]Fleisch!DE29</f>
        <v>34.516467861281136</v>
      </c>
      <c r="AT45" s="443">
        <f>[3]Fleisch!DF29</f>
        <v>21.205370325534425</v>
      </c>
      <c r="AU45" s="444">
        <f>[3]Fleisch!DH29</f>
        <v>76.483532968256768</v>
      </c>
      <c r="AV45" s="444">
        <f>[3]Fleisch!DI29</f>
        <v>46.262512958448816</v>
      </c>
      <c r="AW45" s="445"/>
      <c r="AX45" s="443">
        <f>[3]Fleisch!DK29</f>
        <v>19.92886686007266</v>
      </c>
      <c r="AY45" s="443">
        <f>[3]Fleisch!DL29</f>
        <v>18.947214451625673</v>
      </c>
      <c r="AZ45" s="444">
        <f>[3]Fleisch!DN29</f>
        <v>37.73677388618453</v>
      </c>
      <c r="BA45" s="444">
        <f>[3]Fleisch!DO29</f>
        <v>30.184300259558032</v>
      </c>
      <c r="BB45" s="443" t="str">
        <f>[3]Fleisch!DQ29</f>
        <v>(-)</v>
      </c>
      <c r="BC45" s="443">
        <f>[3]Fleisch!DR29</f>
        <v>18.886416393647917</v>
      </c>
      <c r="BD45" s="444">
        <f>[3]Fleisch!DT29</f>
        <v>23.281303309755735</v>
      </c>
      <c r="BE45" s="444">
        <f>[3]Fleisch!DU29</f>
        <v>15.757977090168163</v>
      </c>
      <c r="BF45" s="443">
        <f>[3]Fleisch!DW29</f>
        <v>28.619107428531681</v>
      </c>
      <c r="BG45" s="443">
        <f>[3]Fleisch!DX29</f>
        <v>19.327767641433905</v>
      </c>
      <c r="BH45" s="445"/>
      <c r="BI45" s="444">
        <f>[3]Fleisch!EJ29</f>
        <v>53.133408144160022</v>
      </c>
      <c r="BJ45" s="444">
        <f>[3]Fleisch!EK29</f>
        <v>21.048968972867613</v>
      </c>
      <c r="BK45" s="443">
        <f>[3]Fleisch!EM29</f>
        <v>35.520253593682177</v>
      </c>
      <c r="BL45" s="443">
        <f>[3]Fleisch!EN29</f>
        <v>20.509950592295063</v>
      </c>
      <c r="BM45" s="444">
        <f>[3]Fleisch!EP29</f>
        <v>18.349841892581217</v>
      </c>
      <c r="BN45" s="444">
        <f>[3]Fleisch!EQ29</f>
        <v>11.495005998670964</v>
      </c>
      <c r="BO45" s="443">
        <f>[3]Fleisch!ES29</f>
        <v>15.291422564193567</v>
      </c>
      <c r="BP45" s="443">
        <f>[3]Fleisch!ET29</f>
        <v>9.8614171760188523</v>
      </c>
      <c r="BQ45" s="444"/>
      <c r="BR45" s="444">
        <f>[3]Fleisch!FN29</f>
        <v>28.891120693110679</v>
      </c>
      <c r="BS45" s="444">
        <f>[3]Fleisch!FO29</f>
        <v>19.336363650366241</v>
      </c>
      <c r="BT45" s="443">
        <f>[3]Fleisch!FQ29</f>
        <v>19.972024733233482</v>
      </c>
      <c r="BU45" s="443">
        <f>[3]Fleisch!FR29</f>
        <v>10.001469186731043</v>
      </c>
      <c r="BV45" s="444">
        <f>[3]Fleisch!FT29</f>
        <v>24.058696211705463</v>
      </c>
      <c r="BW45" s="444">
        <f>[3]Fleisch!FU29</f>
        <v>46.889330484131953</v>
      </c>
      <c r="BX45" s="443">
        <f>[3]Fleisch!FW29</f>
        <v>47.648749232128715</v>
      </c>
      <c r="BY45" s="443">
        <f>[3]Fleisch!FX29</f>
        <v>34.181882476878464</v>
      </c>
      <c r="BZ45" s="444">
        <f>[3]Fleisch!FZ29</f>
        <v>21.423446140923172</v>
      </c>
      <c r="CA45" s="444">
        <f>[3]Fleisch!GA29</f>
        <v>20.982602931683861</v>
      </c>
      <c r="CB45" s="443">
        <f>[3]Fleisch!GC29</f>
        <v>50.210572624373917</v>
      </c>
      <c r="CC45" s="443">
        <f>[3]Fleisch!GD29</f>
        <v>25.743985022378745</v>
      </c>
      <c r="CD45" s="444">
        <f>[3]Fleisch!GF29</f>
        <v>34.767051167289296</v>
      </c>
      <c r="CE45" s="444">
        <f>[3]Fleisch!GG29</f>
        <v>24.207249967688668</v>
      </c>
      <c r="CF45" s="443">
        <f>[3]Fleisch!GI29</f>
        <v>82.554045307679829</v>
      </c>
      <c r="CG45" s="443">
        <f>[3]Fleisch!GJ29</f>
        <v>64.422434058035364</v>
      </c>
      <c r="CH45" s="444">
        <f>[3]Fleisch!GL29</f>
        <v>21.555501891787262</v>
      </c>
      <c r="CI45" s="444">
        <f>[3]Fleisch!GM29</f>
        <v>11.164327123425098</v>
      </c>
      <c r="CJ45" s="370" t="str">
        <f t="shared" si="13"/>
        <v>5</v>
      </c>
      <c r="CK45" s="528">
        <f t="shared" si="14"/>
        <v>5</v>
      </c>
      <c r="CL45" s="397">
        <f>[3]Fleisch!GP29</f>
        <v>656.16960803200004</v>
      </c>
      <c r="CM45" s="397">
        <f>[3]Fleisch!GQ29</f>
        <v>12551.062008176999</v>
      </c>
      <c r="CN45" s="415"/>
      <c r="CO45" s="407">
        <f>[3]Fleisch!$AH29</f>
        <v>18.957428579999998</v>
      </c>
      <c r="CP45" s="407">
        <f>[3]Fleisch!$AM29</f>
        <v>255.837038245</v>
      </c>
      <c r="CQ45" s="406">
        <f>[3]Fleisch!AS29</f>
        <v>3.4572113550000001</v>
      </c>
      <c r="CR45" s="406">
        <f>[3]Fleisch!AT29</f>
        <v>42.994569798999997</v>
      </c>
      <c r="CS45" s="407">
        <f>[3]Fleisch!AU29</f>
        <v>0</v>
      </c>
      <c r="CT45" s="407">
        <f>[3]Fleisch!AV29</f>
        <v>3.3210427440000001</v>
      </c>
      <c r="CU45" s="406">
        <f>[3]Fleisch!AW29</f>
        <v>0.28760800000000003</v>
      </c>
      <c r="CV45" s="406">
        <f>[3]Fleisch!AX29</f>
        <v>3.207735644</v>
      </c>
      <c r="CW45" s="415"/>
      <c r="CX45" s="407">
        <f>[3]Fleisch!AL29</f>
        <v>15.733772149</v>
      </c>
      <c r="CY45" s="407">
        <f>[3]Fleisch!AQ29</f>
        <v>234.268530908</v>
      </c>
      <c r="CZ45" s="406">
        <f>[3]Fleisch!AY29</f>
        <v>1.1711664669999999</v>
      </c>
      <c r="DA45" s="406">
        <f>[3]Fleisch!AZ29</f>
        <v>41.130580727000002</v>
      </c>
      <c r="DB45" s="415"/>
      <c r="DC45" s="407">
        <f>[3]Fleisch!$AI29</f>
        <v>314.36762816999999</v>
      </c>
      <c r="DD45" s="407">
        <f>[3]Fleisch!$AN29</f>
        <v>2488.5852260420002</v>
      </c>
      <c r="DE45" s="406">
        <f>[3]Fleisch!BA29</f>
        <v>9.8398758570000009</v>
      </c>
      <c r="DF45" s="406">
        <f>[3]Fleisch!BB29</f>
        <v>141.22412679000001</v>
      </c>
      <c r="DG45" s="407">
        <f>[3]Fleisch!BC29</f>
        <v>6.83662086</v>
      </c>
      <c r="DH45" s="407">
        <f>[3]Fleisch!BD29</f>
        <v>129.189972111</v>
      </c>
      <c r="DI45" s="406">
        <f>[3]Fleisch!BE29</f>
        <v>5.7934334779999999</v>
      </c>
      <c r="DJ45" s="406">
        <f>[3]Fleisch!BF29</f>
        <v>89.46581358200001</v>
      </c>
      <c r="DK45" s="407">
        <f>[3]Fleisch!BG29</f>
        <v>13.890990911000001</v>
      </c>
      <c r="DL45" s="407">
        <f>[3]Fleisch!BH29</f>
        <v>80.838963191999994</v>
      </c>
      <c r="DM45" s="406">
        <f>[3]Fleisch!BI29</f>
        <v>224.21517353800002</v>
      </c>
      <c r="DN45" s="406">
        <f>[3]Fleisch!BJ29</f>
        <v>1331.3628863009999</v>
      </c>
      <c r="DO45" s="407">
        <f>[3]Fleisch!BK29</f>
        <v>11.071681712</v>
      </c>
      <c r="DP45" s="407">
        <f>[3]Fleisch!BL29</f>
        <v>96.312499060999997</v>
      </c>
      <c r="DQ45" s="406">
        <f>[3]Fleisch!BM29</f>
        <v>2.1135410000000001</v>
      </c>
      <c r="DR45" s="406">
        <f>[3]Fleisch!BN29</f>
        <v>92.802523199999996</v>
      </c>
      <c r="DS45" s="407">
        <f>[3]Fleisch!BO29</f>
        <v>7.5371397490000005</v>
      </c>
      <c r="DT45" s="407">
        <f>[3]Fleisch!BP29</f>
        <v>125.05011869499999</v>
      </c>
      <c r="DU45" s="415"/>
      <c r="DV45" s="406">
        <f>[3]Fleisch!$AJ29</f>
        <v>91.681476999000012</v>
      </c>
      <c r="DW45" s="406">
        <f>[3]Fleisch!$AO29</f>
        <v>2292.9675384300003</v>
      </c>
      <c r="DX45" s="407">
        <f>[3]Fleisch!BQ29</f>
        <v>12.911228099000001</v>
      </c>
      <c r="DY45" s="407">
        <f>[3]Fleisch!BR29</f>
        <v>285.12384653600003</v>
      </c>
      <c r="DZ45" s="406">
        <f>[3]Fleisch!BS29</f>
        <v>14.180280702000001</v>
      </c>
      <c r="EA45" s="406">
        <f>[3]Fleisch!BT29</f>
        <v>177.443402437</v>
      </c>
      <c r="EB45" s="407" t="str">
        <f>[3]Fleisch!BU29</f>
        <v>(-)</v>
      </c>
      <c r="EC45" s="407">
        <f>[3]Fleisch!BV29</f>
        <v>88.102773511000009</v>
      </c>
      <c r="ED45" s="406">
        <f>[3]Fleisch!BW29</f>
        <v>17.530102832000001</v>
      </c>
      <c r="EE45" s="406">
        <f>[3]Fleisch!BX29</f>
        <v>324.40338982600002</v>
      </c>
      <c r="EF45" s="407">
        <f>[3]Fleisch!BY29</f>
        <v>6.4230034720000004</v>
      </c>
      <c r="EG45" s="407">
        <f>[3]Fleisch!BZ29</f>
        <v>413.9437638</v>
      </c>
      <c r="EH45" s="415"/>
      <c r="EI45" s="406">
        <f>[3]Fleisch!$AK29</f>
        <v>148.46133554100001</v>
      </c>
      <c r="EJ45" s="406">
        <f>[3]Fleisch!$AP29</f>
        <v>5919.3716245160003</v>
      </c>
      <c r="EK45" s="407">
        <f>[3]Fleisch!DZ29</f>
        <v>37.263857700000003</v>
      </c>
      <c r="EL45" s="407">
        <f>[3]Fleisch!EA29</f>
        <v>1785.7841518630003</v>
      </c>
      <c r="EM45" s="406">
        <f>[3]Fleisch!EB29</f>
        <v>1.598778</v>
      </c>
      <c r="EN45" s="406">
        <f>[3]Fleisch!EC29</f>
        <v>59.019258712000003</v>
      </c>
      <c r="EO45" s="407">
        <f>[3]Fleisch!ED29</f>
        <v>58.688804241</v>
      </c>
      <c r="EP45" s="407">
        <f>[3]Fleisch!EE29</f>
        <v>1273.4774232079999</v>
      </c>
      <c r="EQ45" s="406">
        <f>[3]Fleisch!EF29</f>
        <v>35.662806100000005</v>
      </c>
      <c r="ER45" s="406">
        <f>[3]Fleisch!EG29</f>
        <v>950.57717996800011</v>
      </c>
      <c r="ES45" s="409"/>
      <c r="ET45" s="407">
        <f>[3]Fleisch!GR29</f>
        <v>269.35197928500003</v>
      </c>
      <c r="EU45" s="407">
        <f>[3]Fleisch!GS29</f>
        <v>8148.3446721180007</v>
      </c>
      <c r="EV45" s="406">
        <f>[3]Fleisch!EV29</f>
        <v>5.5322294310000002</v>
      </c>
      <c r="EW45" s="406">
        <f>[3]Fleisch!EW29</f>
        <v>624.14536646100009</v>
      </c>
      <c r="EX45" s="407">
        <f>[3]Fleisch!EX29</f>
        <v>23.912033032</v>
      </c>
      <c r="EY45" s="407">
        <f>[3]Fleisch!EY29</f>
        <v>805.00538904299992</v>
      </c>
      <c r="EZ45" s="406">
        <f>[3]Fleisch!EZ29</f>
        <v>32.987625568000006</v>
      </c>
      <c r="FA45" s="406">
        <f>[3]Fleisch!FA29</f>
        <v>240.00207756100002</v>
      </c>
      <c r="FB45" s="407">
        <f>[3]Fleisch!FB29</f>
        <v>16.899534585999998</v>
      </c>
      <c r="FC45" s="407">
        <f>[3]Fleisch!FC29</f>
        <v>674.98453495899992</v>
      </c>
      <c r="FD45" s="406">
        <f>[3]Fleisch!FD29</f>
        <v>1.1865845509999999</v>
      </c>
      <c r="FE45" s="406">
        <f>[3]Fleisch!FE29</f>
        <v>200.739995644</v>
      </c>
      <c r="FF45" s="407">
        <f>[3]Fleisch!FF29</f>
        <v>24.936023439</v>
      </c>
      <c r="FG45" s="407">
        <f>[3]Fleisch!FG29</f>
        <v>887.83769633299994</v>
      </c>
      <c r="FH45" s="406">
        <f>[3]Fleisch!FH29</f>
        <v>47.268362295999999</v>
      </c>
      <c r="FI45" s="406">
        <f>[3]Fleisch!FI29</f>
        <v>617.20365653400006</v>
      </c>
      <c r="FJ45" s="407">
        <f>[3]Fleisch!FJ29</f>
        <v>24.839409435</v>
      </c>
      <c r="FK45" s="407">
        <f>[3]Fleisch!FK29</f>
        <v>260.18287574199996</v>
      </c>
      <c r="FL45" s="406">
        <f>[3]Fleisch!FL29</f>
        <v>27.45856577</v>
      </c>
      <c r="FM45" s="406">
        <f>[3]Fleisch!FM29</f>
        <v>619.71062765800002</v>
      </c>
    </row>
    <row r="46" spans="1:169" x14ac:dyDescent="0.2">
      <c r="A46" s="218"/>
      <c r="B46" s="189">
        <f t="shared" si="11"/>
        <v>45505</v>
      </c>
      <c r="C46" s="516">
        <f>[3]Fleisch!$A40</f>
        <v>45200</v>
      </c>
      <c r="D46" s="396" t="str">
        <f>[3]Fleisch!D41</f>
        <v>-</v>
      </c>
      <c r="E46" s="396" t="str">
        <f>[3]Fleisch!E41</f>
        <v>-</v>
      </c>
      <c r="F46" s="380" t="str">
        <f>[3]Fleisch!$J41</f>
        <v>-</v>
      </c>
      <c r="G46" s="380"/>
      <c r="H46" s="396" t="str">
        <f>[3]Fleisch!$L41</f>
        <v>-</v>
      </c>
      <c r="I46" s="396"/>
      <c r="J46" s="380"/>
      <c r="K46" s="380" t="str">
        <f>[3]Fleisch!F41</f>
        <v>-</v>
      </c>
      <c r="L46" s="380" t="str">
        <f>[3]Fleisch!G41</f>
        <v>-</v>
      </c>
      <c r="M46" s="380"/>
      <c r="N46" s="396" t="str">
        <f>[3]Fleisch!B41</f>
        <v>-</v>
      </c>
      <c r="O46" s="396" t="str">
        <f>[3]Fleisch!C41</f>
        <v>-</v>
      </c>
      <c r="P46" s="380"/>
      <c r="Q46" s="380" t="str">
        <f>[3]Fleisch!H41</f>
        <v>-</v>
      </c>
      <c r="R46" s="380" t="str">
        <f>[3]Fleisch!I41</f>
        <v>-</v>
      </c>
      <c r="S46" s="380"/>
      <c r="T46" s="380"/>
      <c r="U46" s="189">
        <f>[3]Fleisch!$A30</f>
        <v>45505</v>
      </c>
      <c r="V46" s="343">
        <f>'Gemüse Daten'!CX45</f>
        <v>4</v>
      </c>
      <c r="W46" s="443">
        <f>[3]Fleisch!CA30</f>
        <v>60.757505267193103</v>
      </c>
      <c r="X46" s="443">
        <f>[3]Fleisch!CB30</f>
        <v>54.176070403355929</v>
      </c>
      <c r="Y46" s="444">
        <f>[3]Fleisch!CD30</f>
        <v>45.289000008648216</v>
      </c>
      <c r="Z46" s="444">
        <f>[3]Fleisch!CE30</f>
        <v>75.834379001266214</v>
      </c>
      <c r="AA46" s="443">
        <f>[3]Fleisch!CG30</f>
        <v>84.825991475737325</v>
      </c>
      <c r="AB46" s="443">
        <f>[3]Fleisch!CH30</f>
        <v>48.110021997742891</v>
      </c>
      <c r="AC46" s="445"/>
      <c r="AD46" s="444">
        <f>[3]Fleisch!CJ30</f>
        <v>48.99327770358363</v>
      </c>
      <c r="AE46" s="444">
        <f>[3]Fleisch!CK30</f>
        <v>43.26994768147614</v>
      </c>
      <c r="AF46" s="445"/>
      <c r="AG46" s="443">
        <f>[3]Fleisch!CM30</f>
        <v>41.728258196455407</v>
      </c>
      <c r="AH46" s="443">
        <f>[3]Fleisch!CN30</f>
        <v>45.809075972019713</v>
      </c>
      <c r="AI46" s="444">
        <f>[3]Fleisch!CP30</f>
        <v>74.247691596197996</v>
      </c>
      <c r="AJ46" s="444">
        <f>[3]Fleisch!CQ30</f>
        <v>52.47067166312624</v>
      </c>
      <c r="AK46" s="443">
        <f>[3]Fleisch!CS30</f>
        <v>47.598912806376163</v>
      </c>
      <c r="AL46" s="443">
        <f>[3]Fleisch!CT30</f>
        <v>55.299052442015295</v>
      </c>
      <c r="AM46" s="444">
        <f>[3]Fleisch!CV30</f>
        <v>39.054559489172284</v>
      </c>
      <c r="AN46" s="444">
        <f>[3]Fleisch!CW30</f>
        <v>31.392441867049477</v>
      </c>
      <c r="AO46" s="443">
        <f>[3]Fleisch!CY30</f>
        <v>24.640680518511392</v>
      </c>
      <c r="AP46" s="443">
        <f>[3]Fleisch!CZ30</f>
        <v>18.26277542823555</v>
      </c>
      <c r="AQ46" s="444">
        <f>[3]Fleisch!DB30</f>
        <v>31.082531334481789</v>
      </c>
      <c r="AR46" s="444">
        <f>[3]Fleisch!DC30</f>
        <v>24.719145427851952</v>
      </c>
      <c r="AS46" s="443">
        <f>[3]Fleisch!DE30</f>
        <v>32.58775514575597</v>
      </c>
      <c r="AT46" s="443">
        <f>[3]Fleisch!DF30</f>
        <v>21.16343754563561</v>
      </c>
      <c r="AU46" s="444">
        <f>[3]Fleisch!DH30</f>
        <v>76.672113569643045</v>
      </c>
      <c r="AV46" s="444">
        <f>[3]Fleisch!DI30</f>
        <v>45.41861556857566</v>
      </c>
      <c r="AW46" s="445"/>
      <c r="AX46" s="443">
        <f>[3]Fleisch!DK30</f>
        <v>24.665644247254427</v>
      </c>
      <c r="AY46" s="443">
        <f>[3]Fleisch!DL30</f>
        <v>18.611892472218415</v>
      </c>
      <c r="AZ46" s="444">
        <f>[3]Fleisch!DN30</f>
        <v>40.230872096234705</v>
      </c>
      <c r="BA46" s="444">
        <f>[3]Fleisch!DO30</f>
        <v>35.003952700613574</v>
      </c>
      <c r="BB46" s="443" t="str">
        <f>[3]Fleisch!DQ30</f>
        <v>(-)</v>
      </c>
      <c r="BC46" s="443">
        <f>[3]Fleisch!DR30</f>
        <v>16.973572206136804</v>
      </c>
      <c r="BD46" s="444">
        <f>[3]Fleisch!DT30</f>
        <v>27.63293714238506</v>
      </c>
      <c r="BE46" s="444">
        <f>[3]Fleisch!DU30</f>
        <v>17.079695899806694</v>
      </c>
      <c r="BF46" s="443">
        <f>[3]Fleisch!DW30</f>
        <v>24.364003208611621</v>
      </c>
      <c r="BG46" s="443">
        <f>[3]Fleisch!DX30</f>
        <v>21.195457905987194</v>
      </c>
      <c r="BH46" s="445"/>
      <c r="BI46" s="444">
        <f>[3]Fleisch!EJ30</f>
        <v>52.530479087459689</v>
      </c>
      <c r="BJ46" s="444">
        <f>[3]Fleisch!EK30</f>
        <v>22.633364435786497</v>
      </c>
      <c r="BK46" s="443">
        <f>[3]Fleisch!EM30</f>
        <v>38.099060534394987</v>
      </c>
      <c r="BL46" s="443">
        <f>[3]Fleisch!EN30</f>
        <v>17.228484687156989</v>
      </c>
      <c r="BM46" s="444">
        <f>[3]Fleisch!EP30</f>
        <v>20.965715310174978</v>
      </c>
      <c r="BN46" s="444">
        <f>[3]Fleisch!EQ30</f>
        <v>12.202960964664724</v>
      </c>
      <c r="BO46" s="443">
        <f>[3]Fleisch!ES30</f>
        <v>21.071770091132787</v>
      </c>
      <c r="BP46" s="443">
        <f>[3]Fleisch!ET30</f>
        <v>10.867051028708147</v>
      </c>
      <c r="BQ46" s="444"/>
      <c r="BR46" s="444">
        <f>[3]Fleisch!FN30</f>
        <v>30.022777250284403</v>
      </c>
      <c r="BS46" s="444">
        <f>[3]Fleisch!FO30</f>
        <v>19.633309781371079</v>
      </c>
      <c r="BT46" s="443">
        <f>[3]Fleisch!FQ30</f>
        <v>19.501452067649961</v>
      </c>
      <c r="BU46" s="443">
        <f>[3]Fleisch!FR30</f>
        <v>10.313833855978846</v>
      </c>
      <c r="BV46" s="444">
        <f>[3]Fleisch!FT30</f>
        <v>66.911391689383223</v>
      </c>
      <c r="BW46" s="444">
        <f>[3]Fleisch!FU30</f>
        <v>47.266667177916389</v>
      </c>
      <c r="BX46" s="443">
        <f>[3]Fleisch!FW30</f>
        <v>50.21677109717961</v>
      </c>
      <c r="BY46" s="443">
        <f>[3]Fleisch!FX30</f>
        <v>34.969822259354082</v>
      </c>
      <c r="BZ46" s="444">
        <f>[3]Fleisch!FZ30</f>
        <v>38.193885659824574</v>
      </c>
      <c r="CA46" s="444">
        <f>[3]Fleisch!GA30</f>
        <v>21.395736485099007</v>
      </c>
      <c r="CB46" s="443">
        <f>[3]Fleisch!GC30</f>
        <v>51.166197655836427</v>
      </c>
      <c r="CC46" s="443">
        <f>[3]Fleisch!GD30</f>
        <v>26.175915302803766</v>
      </c>
      <c r="CD46" s="444">
        <f>[3]Fleisch!GF30</f>
        <v>35.711151334470067</v>
      </c>
      <c r="CE46" s="444">
        <f>[3]Fleisch!GG30</f>
        <v>25.133569682266184</v>
      </c>
      <c r="CF46" s="443">
        <f>[3]Fleisch!GI30</f>
        <v>82.957388366648473</v>
      </c>
      <c r="CG46" s="443">
        <f>[3]Fleisch!GJ30</f>
        <v>62.820816349131263</v>
      </c>
      <c r="CH46" s="444">
        <f>[3]Fleisch!GL30</f>
        <v>22.350314164654257</v>
      </c>
      <c r="CI46" s="444">
        <f>[3]Fleisch!GM30</f>
        <v>10.765924925616018</v>
      </c>
      <c r="CJ46" s="370" t="str">
        <f t="shared" si="13"/>
        <v>4</v>
      </c>
      <c r="CK46" s="528">
        <f t="shared" si="14"/>
        <v>4</v>
      </c>
      <c r="CL46" s="397">
        <f>[3]Fleisch!GP30</f>
        <v>430.85717999799999</v>
      </c>
      <c r="CM46" s="397">
        <f>[3]Fleisch!GQ30</f>
        <v>9554.2409265349997</v>
      </c>
      <c r="CN46" s="415"/>
      <c r="CO46" s="407">
        <f>[3]Fleisch!$AH30</f>
        <v>7.5267279680000003</v>
      </c>
      <c r="CP46" s="407">
        <f>[3]Fleisch!$AM30</f>
        <v>144.16971219300001</v>
      </c>
      <c r="CQ46" s="406">
        <f>[3]Fleisch!AS30</f>
        <v>0.773829612</v>
      </c>
      <c r="CR46" s="406">
        <f>[3]Fleisch!AT30</f>
        <v>14.300799311</v>
      </c>
      <c r="CS46" s="407">
        <f>[3]Fleisch!AU30</f>
        <v>2.4644383830000001</v>
      </c>
      <c r="CT46" s="407">
        <f>[3]Fleisch!AV30</f>
        <v>3.9174544529999999</v>
      </c>
      <c r="CU46" s="406">
        <f>[3]Fleisch!AW30</f>
        <v>0.29234199999999999</v>
      </c>
      <c r="CV46" s="406">
        <f>[3]Fleisch!AX30</f>
        <v>6.3714173199999999</v>
      </c>
      <c r="CW46" s="415"/>
      <c r="CX46" s="407">
        <f>[3]Fleisch!AL30</f>
        <v>12.024129092999999</v>
      </c>
      <c r="CY46" s="407">
        <f>[3]Fleisch!AQ30</f>
        <v>184.12499590600001</v>
      </c>
      <c r="CZ46" s="406">
        <f>[3]Fleisch!AY30</f>
        <v>2.4392521519999999</v>
      </c>
      <c r="DA46" s="406">
        <f>[3]Fleisch!AZ30</f>
        <v>55.382532341999998</v>
      </c>
      <c r="DB46" s="415"/>
      <c r="DC46" s="407">
        <f>[3]Fleisch!$AI30</f>
        <v>204.27227215500002</v>
      </c>
      <c r="DD46" s="407">
        <f>[3]Fleisch!$AN30</f>
        <v>1852.819004035</v>
      </c>
      <c r="DE46" s="406">
        <f>[3]Fleisch!BA30</f>
        <v>6.949896679000001</v>
      </c>
      <c r="DF46" s="406">
        <f>[3]Fleisch!BB30</f>
        <v>85.643475444000003</v>
      </c>
      <c r="DG46" s="407">
        <f>[3]Fleisch!BC30</f>
        <v>9.0146609019999993</v>
      </c>
      <c r="DH46" s="407">
        <f>[3]Fleisch!BD30</f>
        <v>92.073179520000011</v>
      </c>
      <c r="DI46" s="406">
        <f>[3]Fleisch!BE30</f>
        <v>3.746267188</v>
      </c>
      <c r="DJ46" s="406">
        <f>[3]Fleisch!BF30</f>
        <v>76.170863803999993</v>
      </c>
      <c r="DK46" s="407">
        <f>[3]Fleisch!BG30</f>
        <v>11.57884853</v>
      </c>
      <c r="DL46" s="407">
        <f>[3]Fleisch!BH30</f>
        <v>45.331187667999998</v>
      </c>
      <c r="DM46" s="406">
        <f>[3]Fleisch!BI30</f>
        <v>128.398664809</v>
      </c>
      <c r="DN46" s="406">
        <f>[3]Fleisch!BJ30</f>
        <v>901.6482026760001</v>
      </c>
      <c r="DO46" s="407">
        <f>[3]Fleisch!BK30</f>
        <v>6.0417550149999997</v>
      </c>
      <c r="DP46" s="407">
        <f>[3]Fleisch!BL30</f>
        <v>56.299699527999998</v>
      </c>
      <c r="DQ46" s="406">
        <f>[3]Fleisch!BM30</f>
        <v>1.4939010000000001</v>
      </c>
      <c r="DR46" s="406">
        <f>[3]Fleisch!BN30</f>
        <v>43.796665400000002</v>
      </c>
      <c r="DS46" s="407">
        <f>[3]Fleisch!BO30</f>
        <v>8.5462661139999998</v>
      </c>
      <c r="DT46" s="407">
        <f>[3]Fleisch!BP30</f>
        <v>184.770189179</v>
      </c>
      <c r="DU46" s="415"/>
      <c r="DV46" s="406">
        <f>[3]Fleisch!$AJ30</f>
        <v>69.036511574999992</v>
      </c>
      <c r="DW46" s="406">
        <f>[3]Fleisch!$AO30</f>
        <v>2177.7356449090003</v>
      </c>
      <c r="DX46" s="407">
        <f>[3]Fleisch!BQ30</f>
        <v>8.7768948430000009</v>
      </c>
      <c r="DY46" s="407">
        <f>[3]Fleisch!BR30</f>
        <v>257.42814018600001</v>
      </c>
      <c r="DZ46" s="406">
        <f>[3]Fleisch!BS30</f>
        <v>3.827056255</v>
      </c>
      <c r="EA46" s="406">
        <f>[3]Fleisch!BT30</f>
        <v>112.882021337</v>
      </c>
      <c r="EB46" s="407" t="str">
        <f>[3]Fleisch!BU30</f>
        <v>(-)</v>
      </c>
      <c r="EC46" s="407">
        <f>[3]Fleisch!BV30</f>
        <v>67.049450672000006</v>
      </c>
      <c r="ED46" s="406">
        <f>[3]Fleisch!BW30</f>
        <v>8.5057055139999989</v>
      </c>
      <c r="EE46" s="406">
        <f>[3]Fleisch!BX30</f>
        <v>287.44077630799995</v>
      </c>
      <c r="EF46" s="407">
        <f>[3]Fleisch!BY30</f>
        <v>10.13016341</v>
      </c>
      <c r="EG46" s="407">
        <f>[3]Fleisch!BZ30</f>
        <v>554.94971545999999</v>
      </c>
      <c r="EH46" s="415"/>
      <c r="EI46" s="406">
        <f>[3]Fleisch!$AK30</f>
        <v>105.19392901100001</v>
      </c>
      <c r="EJ46" s="406">
        <f>[3]Fleisch!$AP30</f>
        <v>4341.575054336</v>
      </c>
      <c r="EK46" s="407">
        <f>[3]Fleisch!DZ30</f>
        <v>30.155143299999999</v>
      </c>
      <c r="EL46" s="407">
        <f>[3]Fleisch!EA30</f>
        <v>1241.1794871160002</v>
      </c>
      <c r="EM46" s="406">
        <f>[3]Fleisch!EB30</f>
        <v>2.2237109999999998</v>
      </c>
      <c r="EN46" s="406">
        <f>[3]Fleisch!EC30</f>
        <v>63.719168470999996</v>
      </c>
      <c r="EO46" s="407">
        <f>[3]Fleisch!ED30</f>
        <v>52.875436010999998</v>
      </c>
      <c r="EP46" s="407">
        <f>[3]Fleisch!EE30</f>
        <v>939.29866929299999</v>
      </c>
      <c r="EQ46" s="406">
        <f>[3]Fleisch!EF30</f>
        <v>8.3920069000000002</v>
      </c>
      <c r="ER46" s="406">
        <f>[3]Fleisch!EG30</f>
        <v>683.02583242000003</v>
      </c>
      <c r="ES46" s="409"/>
      <c r="ET46" s="407">
        <f>[3]Fleisch!GR30</f>
        <v>201.096858336</v>
      </c>
      <c r="EU46" s="407">
        <f>[3]Fleisch!GS30</f>
        <v>6883.1022956830002</v>
      </c>
      <c r="EV46" s="406">
        <f>[3]Fleisch!EV30</f>
        <v>3.8972443069999998</v>
      </c>
      <c r="EW46" s="406">
        <f>[3]Fleisch!EW30</f>
        <v>488.83482870700004</v>
      </c>
      <c r="EX46" s="407">
        <f>[3]Fleisch!EX30</f>
        <v>30.628950724999999</v>
      </c>
      <c r="EY46" s="407">
        <f>[3]Fleisch!EY30</f>
        <v>936.33640817200001</v>
      </c>
      <c r="EZ46" s="406">
        <f>[3]Fleisch!EZ30</f>
        <v>5.3211670070000006</v>
      </c>
      <c r="FA46" s="406">
        <f>[3]Fleisch!FA30</f>
        <v>265.60848764900004</v>
      </c>
      <c r="FB46" s="407">
        <f>[3]Fleisch!FB30</f>
        <v>9.7955573949999994</v>
      </c>
      <c r="FC46" s="407">
        <f>[3]Fleisch!FC30</f>
        <v>499.00502627699996</v>
      </c>
      <c r="FD46" s="406">
        <f>[3]Fleisch!FD30</f>
        <v>2.1351181690000001</v>
      </c>
      <c r="FE46" s="406">
        <f>[3]Fleisch!FE30</f>
        <v>89.562781289000014</v>
      </c>
      <c r="FF46" s="407">
        <f>[3]Fleisch!FF30</f>
        <v>16.078756637999998</v>
      </c>
      <c r="FG46" s="407">
        <f>[3]Fleisch!FG30</f>
        <v>686.05887692800002</v>
      </c>
      <c r="FH46" s="406">
        <f>[3]Fleisch!FH30</f>
        <v>27.610618579000004</v>
      </c>
      <c r="FI46" s="406">
        <f>[3]Fleisch!FI30</f>
        <v>396.30745330000002</v>
      </c>
      <c r="FJ46" s="407">
        <f>[3]Fleisch!FJ30</f>
        <v>17.166918432000003</v>
      </c>
      <c r="FK46" s="407">
        <f>[3]Fleisch!FK30</f>
        <v>213.58297392899999</v>
      </c>
      <c r="FL46" s="406">
        <f>[3]Fleisch!FL30</f>
        <v>14.434870023</v>
      </c>
      <c r="FM46" s="406">
        <f>[3]Fleisch!FM30</f>
        <v>469.29769123900002</v>
      </c>
    </row>
    <row r="47" spans="1:169" x14ac:dyDescent="0.2">
      <c r="A47" s="218"/>
      <c r="B47" s="189">
        <f t="shared" si="11"/>
        <v>45474</v>
      </c>
      <c r="C47" s="516">
        <f>[3]Fleisch!$A41</f>
        <v>45170</v>
      </c>
      <c r="D47" s="396" t="str">
        <f>[3]Fleisch!D42</f>
        <v>-</v>
      </c>
      <c r="E47" s="396" t="str">
        <f>[3]Fleisch!E42</f>
        <v>-</v>
      </c>
      <c r="F47" s="380" t="str">
        <f>[3]Fleisch!$J42</f>
        <v>-</v>
      </c>
      <c r="G47" s="380"/>
      <c r="H47" s="396" t="str">
        <f>[3]Fleisch!$L42</f>
        <v>-</v>
      </c>
      <c r="I47" s="396"/>
      <c r="J47" s="380"/>
      <c r="K47" s="380" t="str">
        <f>[3]Fleisch!F42</f>
        <v>-</v>
      </c>
      <c r="L47" s="380" t="str">
        <f>[3]Fleisch!G42</f>
        <v>-</v>
      </c>
      <c r="M47" s="380"/>
      <c r="N47" s="396" t="str">
        <f>[3]Fleisch!B42</f>
        <v>-</v>
      </c>
      <c r="O47" s="396" t="str">
        <f>[3]Fleisch!C42</f>
        <v>-</v>
      </c>
      <c r="P47" s="380"/>
      <c r="Q47" s="380" t="str">
        <f>[3]Fleisch!H42</f>
        <v>-</v>
      </c>
      <c r="R47" s="380" t="str">
        <f>[3]Fleisch!I42</f>
        <v>-</v>
      </c>
      <c r="S47" s="380"/>
      <c r="T47" s="380"/>
      <c r="U47" s="189">
        <f>[3]Fleisch!$A31</f>
        <v>45474</v>
      </c>
      <c r="V47" s="343">
        <f>'Gemüse Daten'!CX46</f>
        <v>4</v>
      </c>
      <c r="W47" s="443">
        <f>[3]Fleisch!CA31</f>
        <v>107.67351823173307</v>
      </c>
      <c r="X47" s="443">
        <f>[3]Fleisch!CB31</f>
        <v>48.085432830265773</v>
      </c>
      <c r="Y47" s="444">
        <f>[3]Fleisch!CD31</f>
        <v>59.99999999943423</v>
      </c>
      <c r="Z47" s="444">
        <f>[3]Fleisch!CE31</f>
        <v>94.179929483216668</v>
      </c>
      <c r="AA47" s="443">
        <f>[3]Fleisch!CG31</f>
        <v>79.49130359642264</v>
      </c>
      <c r="AB47" s="443">
        <f>[3]Fleisch!CH31</f>
        <v>51.14020931097312</v>
      </c>
      <c r="AC47" s="445"/>
      <c r="AD47" s="444">
        <f>[3]Fleisch!CJ31</f>
        <v>70.969807621242822</v>
      </c>
      <c r="AE47" s="444">
        <f>[3]Fleisch!CK31</f>
        <v>46.365941107187219</v>
      </c>
      <c r="AF47" s="445"/>
      <c r="AG47" s="443">
        <f>[3]Fleisch!CM31</f>
        <v>32.3374345929046</v>
      </c>
      <c r="AH47" s="443">
        <f>[3]Fleisch!CN31</f>
        <v>40.906399217696823</v>
      </c>
      <c r="AI47" s="444">
        <f>[3]Fleisch!CP31</f>
        <v>74.528773390339623</v>
      </c>
      <c r="AJ47" s="444">
        <f>[3]Fleisch!CQ31</f>
        <v>55.646371720166961</v>
      </c>
      <c r="AK47" s="443">
        <f>[3]Fleisch!CS31</f>
        <v>61.849057780136732</v>
      </c>
      <c r="AL47" s="443">
        <f>[3]Fleisch!CT31</f>
        <v>61.767281117053201</v>
      </c>
      <c r="AM47" s="444">
        <f>[3]Fleisch!CV31</f>
        <v>37.868755428053561</v>
      </c>
      <c r="AN47" s="444">
        <f>[3]Fleisch!CW31</f>
        <v>31.664199007453036</v>
      </c>
      <c r="AO47" s="443">
        <f>[3]Fleisch!CY31</f>
        <v>24.43743292041092</v>
      </c>
      <c r="AP47" s="443">
        <f>[3]Fleisch!CZ31</f>
        <v>17.817476210578256</v>
      </c>
      <c r="AQ47" s="444">
        <f>[3]Fleisch!DB31</f>
        <v>27.53958754385793</v>
      </c>
      <c r="AR47" s="444">
        <f>[3]Fleisch!DC31</f>
        <v>24.337659510227432</v>
      </c>
      <c r="AS47" s="443">
        <f>[3]Fleisch!DE31</f>
        <v>33.950155300325825</v>
      </c>
      <c r="AT47" s="443">
        <f>[3]Fleisch!DF31</f>
        <v>24.105247512203697</v>
      </c>
      <c r="AU47" s="444">
        <f>[3]Fleisch!DH31</f>
        <v>59.986197354230114</v>
      </c>
      <c r="AV47" s="444">
        <f>[3]Fleisch!DI31</f>
        <v>47.193238852286896</v>
      </c>
      <c r="AW47" s="445"/>
      <c r="AX47" s="443">
        <f>[3]Fleisch!DK31</f>
        <v>22.142355512621492</v>
      </c>
      <c r="AY47" s="443">
        <f>[3]Fleisch!DL31</f>
        <v>21.796478908913986</v>
      </c>
      <c r="AZ47" s="444">
        <f>[3]Fleisch!DN31</f>
        <v>41.12542035741842</v>
      </c>
      <c r="BA47" s="444">
        <f>[3]Fleisch!DO31</f>
        <v>35.521987187417238</v>
      </c>
      <c r="BB47" s="443" t="str">
        <f>[3]Fleisch!DQ31</f>
        <v>(-)</v>
      </c>
      <c r="BC47" s="443">
        <f>[3]Fleisch!DR31</f>
        <v>18.761345322617299</v>
      </c>
      <c r="BD47" s="444">
        <f>[3]Fleisch!DT31</f>
        <v>24.269600158279335</v>
      </c>
      <c r="BE47" s="444">
        <f>[3]Fleisch!DU31</f>
        <v>16.177374520817111</v>
      </c>
      <c r="BF47" s="443">
        <f>[3]Fleisch!DW31</f>
        <v>24.982668737426472</v>
      </c>
      <c r="BG47" s="443">
        <f>[3]Fleisch!DX31</f>
        <v>20.663505122309456</v>
      </c>
      <c r="BH47" s="445"/>
      <c r="BI47" s="444">
        <f>[3]Fleisch!EJ31</f>
        <v>52.909776087753137</v>
      </c>
      <c r="BJ47" s="444">
        <f>[3]Fleisch!EK31</f>
        <v>22.154828012708439</v>
      </c>
      <c r="BK47" s="443">
        <f>[3]Fleisch!EM31</f>
        <v>37.680604746427065</v>
      </c>
      <c r="BL47" s="443">
        <f>[3]Fleisch!EN31</f>
        <v>21.796673545668611</v>
      </c>
      <c r="BM47" s="444">
        <f>[3]Fleisch!EP31</f>
        <v>17.411598063604316</v>
      </c>
      <c r="BN47" s="444">
        <f>[3]Fleisch!EQ31</f>
        <v>11.304367170062813</v>
      </c>
      <c r="BO47" s="443">
        <f>[3]Fleisch!ES31</f>
        <v>20.399343284242903</v>
      </c>
      <c r="BP47" s="443">
        <f>[3]Fleisch!ET31</f>
        <v>10.366870177799793</v>
      </c>
      <c r="BQ47" s="444"/>
      <c r="BR47" s="444">
        <f>[3]Fleisch!FN31</f>
        <v>28.787168299658003</v>
      </c>
      <c r="BS47" s="444">
        <f>[3]Fleisch!FO31</f>
        <v>19.948823003672359</v>
      </c>
      <c r="BT47" s="443">
        <f>[3]Fleisch!FQ31</f>
        <v>19.49932342479401</v>
      </c>
      <c r="BU47" s="443">
        <f>[3]Fleisch!FR31</f>
        <v>10.320173981315353</v>
      </c>
      <c r="BV47" s="444">
        <f>[3]Fleisch!FT31</f>
        <v>38.752552519681807</v>
      </c>
      <c r="BW47" s="444">
        <f>[3]Fleisch!FU31</f>
        <v>48.060190918290658</v>
      </c>
      <c r="BX47" s="443">
        <f>[3]Fleisch!FW31</f>
        <v>51.843775358392172</v>
      </c>
      <c r="BY47" s="443">
        <f>[3]Fleisch!FX31</f>
        <v>33.830271089025565</v>
      </c>
      <c r="BZ47" s="444">
        <f>[3]Fleisch!FZ31</f>
        <v>24.569305533634328</v>
      </c>
      <c r="CA47" s="444">
        <f>[3]Fleisch!GA31</f>
        <v>21.041933144823187</v>
      </c>
      <c r="CB47" s="443">
        <f>[3]Fleisch!GC31</f>
        <v>51.885735426035836</v>
      </c>
      <c r="CC47" s="443">
        <f>[3]Fleisch!GD31</f>
        <v>26.054139345232795</v>
      </c>
      <c r="CD47" s="444">
        <f>[3]Fleisch!GF31</f>
        <v>37.316821856368087</v>
      </c>
      <c r="CE47" s="444">
        <f>[3]Fleisch!GG31</f>
        <v>24.871881112449564</v>
      </c>
      <c r="CF47" s="443">
        <f>[3]Fleisch!GI31</f>
        <v>75.496898197199883</v>
      </c>
      <c r="CG47" s="443">
        <f>[3]Fleisch!GJ31</f>
        <v>64.58270779665547</v>
      </c>
      <c r="CH47" s="444">
        <f>[3]Fleisch!GL31</f>
        <v>21.747755964151168</v>
      </c>
      <c r="CI47" s="444">
        <f>[3]Fleisch!GM31</f>
        <v>11.124501516335531</v>
      </c>
      <c r="CJ47" s="370" t="str">
        <f t="shared" si="13"/>
        <v>4</v>
      </c>
      <c r="CK47" s="528">
        <f t="shared" si="14"/>
        <v>4</v>
      </c>
      <c r="CL47" s="397">
        <f>[3]Fleisch!GP31</f>
        <v>446.13393626800001</v>
      </c>
      <c r="CM47" s="397">
        <f>[3]Fleisch!GQ31</f>
        <v>9022.9084749820013</v>
      </c>
      <c r="CN47" s="415"/>
      <c r="CO47" s="407">
        <f>[3]Fleisch!$AH31</f>
        <v>35.356385179999997</v>
      </c>
      <c r="CP47" s="407">
        <f>[3]Fleisch!$AM31</f>
        <v>151.49685649599999</v>
      </c>
      <c r="CQ47" s="406">
        <f>[3]Fleisch!AS31</f>
        <v>1.4206E-2</v>
      </c>
      <c r="CR47" s="406">
        <f>[3]Fleisch!AT31</f>
        <v>19.621553913</v>
      </c>
      <c r="CS47" s="407">
        <f>[3]Fleisch!AU31</f>
        <v>1.7674962750000001</v>
      </c>
      <c r="CT47" s="407">
        <f>[3]Fleisch!AV31</f>
        <v>2.7122445320000002</v>
      </c>
      <c r="CU47" s="406">
        <f>[3]Fleisch!AW31</f>
        <v>1.11206396</v>
      </c>
      <c r="CV47" s="406">
        <f>[3]Fleisch!AX31</f>
        <v>7.7665809670000003</v>
      </c>
      <c r="CW47" s="415"/>
      <c r="CX47" s="407">
        <f>[3]Fleisch!AL31</f>
        <v>20.157229616000002</v>
      </c>
      <c r="CY47" s="407">
        <f>[3]Fleisch!AQ31</f>
        <v>206.16220135300003</v>
      </c>
      <c r="CZ47" s="406">
        <f>[3]Fleisch!AY31</f>
        <v>0.59263300000000008</v>
      </c>
      <c r="DA47" s="406">
        <f>[3]Fleisch!AZ31</f>
        <v>43.872333513999997</v>
      </c>
      <c r="DB47" s="415"/>
      <c r="DC47" s="407">
        <f>[3]Fleisch!$AI31</f>
        <v>197.365522075</v>
      </c>
      <c r="DD47" s="407">
        <f>[3]Fleisch!$AN31</f>
        <v>1787.374685026</v>
      </c>
      <c r="DE47" s="406">
        <f>[3]Fleisch!BA31</f>
        <v>5.8353619380000001</v>
      </c>
      <c r="DF47" s="406">
        <f>[3]Fleisch!BB31</f>
        <v>102.08361474</v>
      </c>
      <c r="DG47" s="407">
        <f>[3]Fleisch!BC31</f>
        <v>10.287526078999999</v>
      </c>
      <c r="DH47" s="407">
        <f>[3]Fleisch!BD31</f>
        <v>86.068716615</v>
      </c>
      <c r="DI47" s="406">
        <f>[3]Fleisch!BE31</f>
        <v>9.6526475450000007</v>
      </c>
      <c r="DJ47" s="406">
        <f>[3]Fleisch!BF31</f>
        <v>67.211860287999997</v>
      </c>
      <c r="DK47" s="407">
        <f>[3]Fleisch!BG31</f>
        <v>9.1203860110000008</v>
      </c>
      <c r="DL47" s="407">
        <f>[3]Fleisch!BH31</f>
        <v>48.962466939999999</v>
      </c>
      <c r="DM47" s="406">
        <f>[3]Fleisch!BI31</f>
        <v>122.77469832300001</v>
      </c>
      <c r="DN47" s="406">
        <f>[3]Fleisch!BJ31</f>
        <v>926.76313972499997</v>
      </c>
      <c r="DO47" s="407">
        <f>[3]Fleisch!BK31</f>
        <v>5.7204505870000002</v>
      </c>
      <c r="DP47" s="407">
        <f>[3]Fleisch!BL31</f>
        <v>44.927082986000002</v>
      </c>
      <c r="DQ47" s="406">
        <f>[3]Fleisch!BM31</f>
        <v>1.1036679999999999</v>
      </c>
      <c r="DR47" s="406">
        <f>[3]Fleisch!BN31</f>
        <v>28.291966600000002</v>
      </c>
      <c r="DS47" s="407">
        <f>[3]Fleisch!BO31</f>
        <v>9.8066867220000002</v>
      </c>
      <c r="DT47" s="407">
        <f>[3]Fleisch!BP31</f>
        <v>149.05026462399999</v>
      </c>
      <c r="DU47" s="415"/>
      <c r="DV47" s="406">
        <f>[3]Fleisch!$AJ31</f>
        <v>71.774522001000008</v>
      </c>
      <c r="DW47" s="406">
        <f>[3]Fleisch!$AO31</f>
        <v>1945.1241064210001</v>
      </c>
      <c r="DX47" s="407">
        <f>[3]Fleisch!BQ31</f>
        <v>9.5882879479999996</v>
      </c>
      <c r="DY47" s="407">
        <f>[3]Fleisch!BR31</f>
        <v>182.628083481</v>
      </c>
      <c r="DZ47" s="406">
        <f>[3]Fleisch!BS31</f>
        <v>3.6878652120000002</v>
      </c>
      <c r="EA47" s="406">
        <f>[3]Fleisch!BT31</f>
        <v>114.009641544</v>
      </c>
      <c r="EB47" s="407" t="str">
        <f>[3]Fleisch!BU31</f>
        <v>(-)</v>
      </c>
      <c r="EC47" s="407">
        <f>[3]Fleisch!BV31</f>
        <v>47.778405695000004</v>
      </c>
      <c r="ED47" s="406">
        <f>[3]Fleisch!BW31</f>
        <v>5.6076253280000001</v>
      </c>
      <c r="EE47" s="406">
        <f>[3]Fleisch!BX31</f>
        <v>271.02378994200001</v>
      </c>
      <c r="EF47" s="407">
        <f>[3]Fleisch!BY31</f>
        <v>11.569307033999999</v>
      </c>
      <c r="EG47" s="407">
        <f>[3]Fleisch!BZ31</f>
        <v>471.11728289899997</v>
      </c>
      <c r="EH47" s="415"/>
      <c r="EI47" s="406">
        <f>[3]Fleisch!$AK31</f>
        <v>86.274236697000006</v>
      </c>
      <c r="EJ47" s="406">
        <f>[3]Fleisch!$AP31</f>
        <v>4237.6547240899999</v>
      </c>
      <c r="EK47" s="407">
        <f>[3]Fleisch!DZ31</f>
        <v>26.912953999999999</v>
      </c>
      <c r="EL47" s="407">
        <f>[3]Fleisch!EA31</f>
        <v>1218.928233177</v>
      </c>
      <c r="EM47" s="406">
        <f>[3]Fleisch!EB31</f>
        <v>2.196094</v>
      </c>
      <c r="EN47" s="406">
        <f>[3]Fleisch!EC31</f>
        <v>44.433437551000004</v>
      </c>
      <c r="EO47" s="407">
        <f>[3]Fleisch!ED31</f>
        <v>38.181868397000002</v>
      </c>
      <c r="EP47" s="407">
        <f>[3]Fleisch!EE31</f>
        <v>853.42397808999999</v>
      </c>
      <c r="EQ47" s="406">
        <f>[3]Fleisch!EF31</f>
        <v>9.061637300000001</v>
      </c>
      <c r="ER47" s="406">
        <f>[3]Fleisch!EG31</f>
        <v>744.39342476900003</v>
      </c>
      <c r="ES47" s="409"/>
      <c r="ET47" s="407">
        <f>[3]Fleisch!GR31</f>
        <v>199.72843918500001</v>
      </c>
      <c r="EU47" s="407">
        <f>[3]Fleisch!GS31</f>
        <v>6722.7204287029999</v>
      </c>
      <c r="EV47" s="406">
        <f>[3]Fleisch!EV31</f>
        <v>7.3413469679999999</v>
      </c>
      <c r="EW47" s="406">
        <f>[3]Fleisch!EW31</f>
        <v>468.935762786</v>
      </c>
      <c r="EX47" s="407">
        <f>[3]Fleisch!EX31</f>
        <v>29.878033249000001</v>
      </c>
      <c r="EY47" s="407">
        <f>[3]Fleisch!EY31</f>
        <v>929.89099543899999</v>
      </c>
      <c r="EZ47" s="406">
        <f>[3]Fleisch!EZ31</f>
        <v>10.125360613</v>
      </c>
      <c r="FA47" s="406">
        <f>[3]Fleisch!FA31</f>
        <v>269.60351615899998</v>
      </c>
      <c r="FB47" s="407">
        <f>[3]Fleisch!FB31</f>
        <v>10.684580452999999</v>
      </c>
      <c r="FC47" s="407">
        <f>[3]Fleisch!FC31</f>
        <v>488.65958643600004</v>
      </c>
      <c r="FD47" s="406">
        <f>[3]Fleisch!FD31</f>
        <v>2.3147463570000002</v>
      </c>
      <c r="FE47" s="406">
        <f>[3]Fleisch!FE31</f>
        <v>83.654824812000001</v>
      </c>
      <c r="FF47" s="407">
        <f>[3]Fleisch!FF31</f>
        <v>16.514753528</v>
      </c>
      <c r="FG47" s="407">
        <f>[3]Fleisch!FG31</f>
        <v>645.53320312099993</v>
      </c>
      <c r="FH47" s="406">
        <f>[3]Fleisch!FH31</f>
        <v>26.332554476000002</v>
      </c>
      <c r="FI47" s="406">
        <f>[3]Fleisch!FI31</f>
        <v>403.56938528400002</v>
      </c>
      <c r="FJ47" s="407">
        <f>[3]Fleisch!FJ31</f>
        <v>18.794570531000002</v>
      </c>
      <c r="FK47" s="407">
        <f>[3]Fleisch!FK31</f>
        <v>195.97363046700002</v>
      </c>
      <c r="FL47" s="406">
        <f>[3]Fleisch!FL31</f>
        <v>16.881318215</v>
      </c>
      <c r="FM47" s="406">
        <f>[3]Fleisch!FM31</f>
        <v>444.01583698000002</v>
      </c>
    </row>
    <row r="48" spans="1:169" x14ac:dyDescent="0.2">
      <c r="A48" s="218"/>
      <c r="B48" s="189">
        <f t="shared" si="11"/>
        <v>45444</v>
      </c>
      <c r="C48" s="516">
        <f>[3]Fleisch!$A42</f>
        <v>45139</v>
      </c>
      <c r="D48" s="396" t="str">
        <f>[3]Fleisch!D43</f>
        <v>-</v>
      </c>
      <c r="E48" s="396" t="str">
        <f>[3]Fleisch!E43</f>
        <v>-</v>
      </c>
      <c r="F48" s="380" t="str">
        <f>[3]Fleisch!$J43</f>
        <v>-</v>
      </c>
      <c r="G48" s="380"/>
      <c r="H48" s="396" t="str">
        <f>[3]Fleisch!$L43</f>
        <v>-</v>
      </c>
      <c r="I48" s="396"/>
      <c r="J48" s="380"/>
      <c r="K48" s="380" t="str">
        <f>[3]Fleisch!F43</f>
        <v>-</v>
      </c>
      <c r="L48" s="380" t="str">
        <f>[3]Fleisch!G43</f>
        <v>-</v>
      </c>
      <c r="M48" s="380"/>
      <c r="N48" s="396" t="str">
        <f>[3]Fleisch!B43</f>
        <v>-</v>
      </c>
      <c r="O48" s="396" t="str">
        <f>[3]Fleisch!C43</f>
        <v>-</v>
      </c>
      <c r="P48" s="380"/>
      <c r="Q48" s="380" t="str">
        <f>[3]Fleisch!H43</f>
        <v>-</v>
      </c>
      <c r="R48" s="380" t="str">
        <f>[3]Fleisch!I43</f>
        <v>-</v>
      </c>
      <c r="S48" s="380"/>
      <c r="T48" s="380"/>
      <c r="U48" s="189">
        <f>[3]Fleisch!$A32</f>
        <v>45444</v>
      </c>
      <c r="V48" s="343">
        <f>'Gemüse Daten'!CX47</f>
        <v>5</v>
      </c>
      <c r="W48" s="443">
        <f>[3]Fleisch!CA32</f>
        <v>36.307369928544603</v>
      </c>
      <c r="X48" s="443">
        <f>[3]Fleisch!CB32</f>
        <v>50.892527374373856</v>
      </c>
      <c r="Y48" s="444">
        <f>[3]Fleisch!CD32</f>
        <v>52.482165261807673</v>
      </c>
      <c r="Z48" s="444">
        <f>[3]Fleisch!CE32</f>
        <v>81.33033874383581</v>
      </c>
      <c r="AA48" s="443">
        <f>[3]Fleisch!CG32</f>
        <v>48.226337983336613</v>
      </c>
      <c r="AB48" s="443">
        <f>[3]Fleisch!CH32</f>
        <v>45.331094057130251</v>
      </c>
      <c r="AC48" s="445"/>
      <c r="AD48" s="444">
        <f>[3]Fleisch!CJ32</f>
        <v>14.619703649568294</v>
      </c>
      <c r="AE48" s="444">
        <f>[3]Fleisch!CK32</f>
        <v>43.359892723794957</v>
      </c>
      <c r="AF48" s="445"/>
      <c r="AG48" s="443">
        <f>[3]Fleisch!CM32</f>
        <v>42.187378413708196</v>
      </c>
      <c r="AH48" s="443">
        <f>[3]Fleisch!CN32</f>
        <v>40.669931517647072</v>
      </c>
      <c r="AI48" s="444">
        <f>[3]Fleisch!CP32</f>
        <v>74.912994178496561</v>
      </c>
      <c r="AJ48" s="444">
        <f>[3]Fleisch!CQ32</f>
        <v>45.704343789925638</v>
      </c>
      <c r="AK48" s="443">
        <f>[3]Fleisch!CS32</f>
        <v>97.587721550053018</v>
      </c>
      <c r="AL48" s="443">
        <f>[3]Fleisch!CT32</f>
        <v>63.672842720662608</v>
      </c>
      <c r="AM48" s="444">
        <f>[3]Fleisch!CV32</f>
        <v>35.385389657259843</v>
      </c>
      <c r="AN48" s="444">
        <f>[3]Fleisch!CW32</f>
        <v>31.537055655505732</v>
      </c>
      <c r="AO48" s="443">
        <f>[3]Fleisch!CY32</f>
        <v>22.542883062473859</v>
      </c>
      <c r="AP48" s="443">
        <f>[3]Fleisch!CZ32</f>
        <v>17.44583346539639</v>
      </c>
      <c r="AQ48" s="444">
        <f>[3]Fleisch!DB32</f>
        <v>30.77664327513493</v>
      </c>
      <c r="AR48" s="444">
        <f>[3]Fleisch!DC32</f>
        <v>24.473813393541228</v>
      </c>
      <c r="AS48" s="443">
        <f>[3]Fleisch!DE32</f>
        <v>32.682702041186332</v>
      </c>
      <c r="AT48" s="443">
        <f>[3]Fleisch!DF32</f>
        <v>20.268992264493555</v>
      </c>
      <c r="AU48" s="444">
        <f>[3]Fleisch!DH32</f>
        <v>47.452793058192789</v>
      </c>
      <c r="AV48" s="444">
        <f>[3]Fleisch!DI32</f>
        <v>44.551723192889341</v>
      </c>
      <c r="AW48" s="445"/>
      <c r="AX48" s="443">
        <f>[3]Fleisch!DK32</f>
        <v>18.326955233792873</v>
      </c>
      <c r="AY48" s="443">
        <f>[3]Fleisch!DL32</f>
        <v>19.585883775745657</v>
      </c>
      <c r="AZ48" s="444">
        <f>[3]Fleisch!DN32</f>
        <v>44.488924470775949</v>
      </c>
      <c r="BA48" s="444">
        <f>[3]Fleisch!DO32</f>
        <v>35.968373303843961</v>
      </c>
      <c r="BB48" s="443" t="str">
        <f>[3]Fleisch!DQ32</f>
        <v>(-)</v>
      </c>
      <c r="BC48" s="443">
        <f>[3]Fleisch!DR32</f>
        <v>19.451969958724408</v>
      </c>
      <c r="BD48" s="444">
        <f>[3]Fleisch!DT32</f>
        <v>31.068592407509499</v>
      </c>
      <c r="BE48" s="444">
        <f>[3]Fleisch!DU32</f>
        <v>15.611794609775833</v>
      </c>
      <c r="BF48" s="443">
        <f>[3]Fleisch!DW32</f>
        <v>29.26190164902658</v>
      </c>
      <c r="BG48" s="443">
        <f>[3]Fleisch!DX32</f>
        <v>21.192053118456297</v>
      </c>
      <c r="BH48" s="445"/>
      <c r="BI48" s="444">
        <f>[3]Fleisch!EJ32</f>
        <v>51.684836982621057</v>
      </c>
      <c r="BJ48" s="444">
        <f>[3]Fleisch!EK32</f>
        <v>22.89212041696841</v>
      </c>
      <c r="BK48" s="443">
        <f>[3]Fleisch!EM32</f>
        <v>36.575042178319364</v>
      </c>
      <c r="BL48" s="443">
        <f>[3]Fleisch!EN32</f>
        <v>16.759923937966544</v>
      </c>
      <c r="BM48" s="444">
        <f>[3]Fleisch!EP32</f>
        <v>17.368001742709975</v>
      </c>
      <c r="BN48" s="444">
        <f>[3]Fleisch!EQ32</f>
        <v>11.445342616851505</v>
      </c>
      <c r="BO48" s="443">
        <f>[3]Fleisch!ES32</f>
        <v>18.233539168385025</v>
      </c>
      <c r="BP48" s="443">
        <f>[3]Fleisch!ET32</f>
        <v>10.139073393558927</v>
      </c>
      <c r="BQ48" s="444"/>
      <c r="BR48" s="444">
        <f>[3]Fleisch!FN32</f>
        <v>25.460788146962457</v>
      </c>
      <c r="BS48" s="444">
        <f>[3]Fleisch!FO32</f>
        <v>19.474667890216974</v>
      </c>
      <c r="BT48" s="443">
        <f>[3]Fleisch!FQ32</f>
        <v>18.168154643521621</v>
      </c>
      <c r="BU48" s="443">
        <f>[3]Fleisch!FR32</f>
        <v>10.136123970896623</v>
      </c>
      <c r="BV48" s="444">
        <f>[3]Fleisch!FT32</f>
        <v>24.976725372539963</v>
      </c>
      <c r="BW48" s="444">
        <f>[3]Fleisch!FU32</f>
        <v>47.594709085271468</v>
      </c>
      <c r="BX48" s="443">
        <f>[3]Fleisch!FW32</f>
        <v>51.22829819220793</v>
      </c>
      <c r="BY48" s="443">
        <f>[3]Fleisch!FX32</f>
        <v>31.849830155705558</v>
      </c>
      <c r="BZ48" s="444">
        <f>[3]Fleisch!FZ32</f>
        <v>24.276180475968562</v>
      </c>
      <c r="CA48" s="444">
        <f>[3]Fleisch!GA32</f>
        <v>20.566457206388147</v>
      </c>
      <c r="CB48" s="443">
        <f>[3]Fleisch!GC32</f>
        <v>45.832600402136521</v>
      </c>
      <c r="CC48" s="443">
        <f>[3]Fleisch!GD32</f>
        <v>25.455227149098267</v>
      </c>
      <c r="CD48" s="444">
        <f>[3]Fleisch!GF32</f>
        <v>35.03241340577727</v>
      </c>
      <c r="CE48" s="444">
        <f>[3]Fleisch!GG32</f>
        <v>24.575543958238416</v>
      </c>
      <c r="CF48" s="443">
        <f>[3]Fleisch!GI32</f>
        <v>86.332404241387991</v>
      </c>
      <c r="CG48" s="443">
        <f>[3]Fleisch!GJ32</f>
        <v>65.511287677117622</v>
      </c>
      <c r="CH48" s="444">
        <f>[3]Fleisch!GL32</f>
        <v>22.566342546142025</v>
      </c>
      <c r="CI48" s="444">
        <f>[3]Fleisch!GM32</f>
        <v>11.086202727498222</v>
      </c>
      <c r="CJ48" s="370" t="str">
        <f t="shared" si="13"/>
        <v>5</v>
      </c>
      <c r="CK48" s="528">
        <f t="shared" si="14"/>
        <v>5</v>
      </c>
      <c r="CL48" s="397">
        <f>[3]Fleisch!GP32</f>
        <v>706.49220326199998</v>
      </c>
      <c r="CM48" s="397">
        <f>[3]Fleisch!GQ32</f>
        <v>12674.151501184</v>
      </c>
      <c r="CN48" s="415"/>
      <c r="CO48" s="407">
        <f>[3]Fleisch!$AH32</f>
        <v>28.483463301</v>
      </c>
      <c r="CP48" s="407">
        <f>[3]Fleisch!$AM32</f>
        <v>246.48940374200001</v>
      </c>
      <c r="CQ48" s="406">
        <f>[3]Fleisch!AS32</f>
        <v>0.987050384</v>
      </c>
      <c r="CR48" s="406">
        <f>[3]Fleisch!AT32</f>
        <v>23.371124520000002</v>
      </c>
      <c r="CS48" s="407">
        <f>[3]Fleisch!AU32</f>
        <v>2.8448093520000004</v>
      </c>
      <c r="CT48" s="407">
        <f>[3]Fleisch!AV32</f>
        <v>5.7105444160000003</v>
      </c>
      <c r="CU48" s="406">
        <f>[3]Fleisch!AW32</f>
        <v>2.3486504570000002</v>
      </c>
      <c r="CV48" s="406">
        <f>[3]Fleisch!AX32</f>
        <v>5.8567883000000007</v>
      </c>
      <c r="CW48" s="415"/>
      <c r="CX48" s="407">
        <f>[3]Fleisch!AL32</f>
        <v>22.756229839</v>
      </c>
      <c r="CY48" s="407">
        <f>[3]Fleisch!AQ32</f>
        <v>239.27940644</v>
      </c>
      <c r="CZ48" s="406">
        <f>[3]Fleisch!AY32</f>
        <v>8.5476687360000003</v>
      </c>
      <c r="DA48" s="406">
        <f>[3]Fleisch!AZ32</f>
        <v>61.277344749999997</v>
      </c>
      <c r="DB48" s="415"/>
      <c r="DC48" s="407">
        <f>[3]Fleisch!$AI32</f>
        <v>340.34720581100004</v>
      </c>
      <c r="DD48" s="407">
        <f>[3]Fleisch!$AN32</f>
        <v>2603.6422937900002</v>
      </c>
      <c r="DE48" s="406">
        <f>[3]Fleisch!BA32</f>
        <v>11.223322689000002</v>
      </c>
      <c r="DF48" s="406">
        <f>[3]Fleisch!BB32</f>
        <v>104.78805200799999</v>
      </c>
      <c r="DG48" s="407">
        <f>[3]Fleisch!BC32</f>
        <v>10.040067399</v>
      </c>
      <c r="DH48" s="407">
        <f>[3]Fleisch!BD32</f>
        <v>137.29440258600002</v>
      </c>
      <c r="DI48" s="406">
        <f>[3]Fleisch!BE32</f>
        <v>4.2380887510000003</v>
      </c>
      <c r="DJ48" s="406">
        <f>[3]Fleisch!BF32</f>
        <v>85.180096818999999</v>
      </c>
      <c r="DK48" s="407">
        <f>[3]Fleisch!BG32</f>
        <v>21.826134956000001</v>
      </c>
      <c r="DL48" s="407">
        <f>[3]Fleisch!BH32</f>
        <v>75.412060787000001</v>
      </c>
      <c r="DM48" s="406">
        <f>[3]Fleisch!BI32</f>
        <v>213.95743190200002</v>
      </c>
      <c r="DN48" s="406">
        <f>[3]Fleisch!BJ32</f>
        <v>1421.6832918710002</v>
      </c>
      <c r="DO48" s="407">
        <f>[3]Fleisch!BK32</f>
        <v>13.14957781</v>
      </c>
      <c r="DP48" s="407">
        <f>[3]Fleisch!BL32</f>
        <v>83.173710095999994</v>
      </c>
      <c r="DQ48" s="406">
        <f>[3]Fleisch!BM32</f>
        <v>1.4561140000000001</v>
      </c>
      <c r="DR48" s="406">
        <f>[3]Fleisch!BN32</f>
        <v>65.581006700000003</v>
      </c>
      <c r="DS48" s="407">
        <f>[3]Fleisch!BO32</f>
        <v>22.798631626999999</v>
      </c>
      <c r="DT48" s="407">
        <f>[3]Fleisch!BP32</f>
        <v>211.95196986300002</v>
      </c>
      <c r="DU48" s="415"/>
      <c r="DV48" s="406">
        <f>[3]Fleisch!$AJ32</f>
        <v>96.390719211000004</v>
      </c>
      <c r="DW48" s="406">
        <f>[3]Fleisch!$AO32</f>
        <v>2490.7746569240003</v>
      </c>
      <c r="DX48" s="407">
        <f>[3]Fleisch!BQ32</f>
        <v>8.1522034899999998</v>
      </c>
      <c r="DY48" s="407">
        <f>[3]Fleisch!BR32</f>
        <v>281.90780964499999</v>
      </c>
      <c r="DZ48" s="406">
        <f>[3]Fleisch!BS32</f>
        <v>5.5873602739999999</v>
      </c>
      <c r="EA48" s="406">
        <f>[3]Fleisch!BT32</f>
        <v>101.442378558</v>
      </c>
      <c r="EB48" s="407" t="str">
        <f>[3]Fleisch!BU32</f>
        <v>(-)</v>
      </c>
      <c r="EC48" s="407">
        <f>[3]Fleisch!BV32</f>
        <v>76.426853610999999</v>
      </c>
      <c r="ED48" s="406">
        <f>[3]Fleisch!BW32</f>
        <v>6.2200266690000001</v>
      </c>
      <c r="EE48" s="406">
        <f>[3]Fleisch!BX32</f>
        <v>384.32772667800003</v>
      </c>
      <c r="EF48" s="407">
        <f>[3]Fleisch!BY32</f>
        <v>16.638314955999999</v>
      </c>
      <c r="EG48" s="407">
        <f>[3]Fleisch!BZ32</f>
        <v>552.78042304300004</v>
      </c>
      <c r="EH48" s="415"/>
      <c r="EI48" s="406">
        <f>[3]Fleisch!$AK32</f>
        <v>165.22743128100001</v>
      </c>
      <c r="EJ48" s="406">
        <f>[3]Fleisch!$AP32</f>
        <v>6041.7264821650006</v>
      </c>
      <c r="EK48" s="407">
        <f>[3]Fleisch!DZ32</f>
        <v>40.099743000000004</v>
      </c>
      <c r="EL48" s="407">
        <f>[3]Fleisch!EA32</f>
        <v>1641.9632003409999</v>
      </c>
      <c r="EM48" s="406">
        <f>[3]Fleisch!EB32</f>
        <v>2.55463</v>
      </c>
      <c r="EN48" s="406">
        <f>[3]Fleisch!EC32</f>
        <v>81.811333161000007</v>
      </c>
      <c r="EO48" s="407">
        <f>[3]Fleisch!ED32</f>
        <v>78.912380181000003</v>
      </c>
      <c r="EP48" s="407">
        <f>[3]Fleisch!EE32</f>
        <v>1270.207910007</v>
      </c>
      <c r="EQ48" s="406">
        <f>[3]Fleisch!EF32</f>
        <v>26.817266</v>
      </c>
      <c r="ER48" s="406">
        <f>[3]Fleisch!EG32</f>
        <v>998.44640029700008</v>
      </c>
      <c r="ES48" s="409"/>
      <c r="ET48" s="407">
        <f>[3]Fleisch!GR32</f>
        <v>280.12540704700001</v>
      </c>
      <c r="EU48" s="407">
        <f>[3]Fleisch!GS32</f>
        <v>8624.0224703090007</v>
      </c>
      <c r="EV48" s="406">
        <f>[3]Fleisch!EV32</f>
        <v>9.1283803690000003</v>
      </c>
      <c r="EW48" s="406">
        <f>[3]Fleisch!EW32</f>
        <v>607.91066499800002</v>
      </c>
      <c r="EX48" s="407">
        <f>[3]Fleisch!EX32</f>
        <v>32.426768942000002</v>
      </c>
      <c r="EY48" s="407">
        <f>[3]Fleisch!EY32</f>
        <v>1038.5072091259999</v>
      </c>
      <c r="EZ48" s="406">
        <f>[3]Fleisch!EZ32</f>
        <v>27.126009045</v>
      </c>
      <c r="FA48" s="406">
        <f>[3]Fleisch!FA32</f>
        <v>304.04469845699998</v>
      </c>
      <c r="FB48" s="407">
        <f>[3]Fleisch!FB32</f>
        <v>14.049910308000001</v>
      </c>
      <c r="FC48" s="407">
        <f>[3]Fleisch!FC32</f>
        <v>704.46300356800009</v>
      </c>
      <c r="FD48" s="406">
        <f>[3]Fleisch!FD32</f>
        <v>3.016169257</v>
      </c>
      <c r="FE48" s="406">
        <f>[3]Fleisch!FE32</f>
        <v>117.63030922999999</v>
      </c>
      <c r="FF48" s="407">
        <f>[3]Fleisch!FF32</f>
        <v>28.997687085000003</v>
      </c>
      <c r="FG48" s="407">
        <f>[3]Fleisch!FG32</f>
        <v>916.80538081200007</v>
      </c>
      <c r="FH48" s="406">
        <f>[3]Fleisch!FH32</f>
        <v>37.535438712000001</v>
      </c>
      <c r="FI48" s="406">
        <f>[3]Fleisch!FI32</f>
        <v>536.91006326399997</v>
      </c>
      <c r="FJ48" s="407">
        <f>[3]Fleisch!FJ32</f>
        <v>17.738633313999998</v>
      </c>
      <c r="FK48" s="407">
        <f>[3]Fleisch!FK32</f>
        <v>246.03613768900001</v>
      </c>
      <c r="FL48" s="406">
        <f>[3]Fleisch!FL32</f>
        <v>21.032025173000001</v>
      </c>
      <c r="FM48" s="406">
        <f>[3]Fleisch!FM32</f>
        <v>614.39438238299999</v>
      </c>
    </row>
    <row r="49" spans="1:169" x14ac:dyDescent="0.2">
      <c r="A49" s="218"/>
      <c r="B49" s="189">
        <f t="shared" si="11"/>
        <v>45413</v>
      </c>
      <c r="C49" s="516">
        <f>[3]Fleisch!$A43</f>
        <v>45108</v>
      </c>
      <c r="D49" s="396" t="str">
        <f>[3]Fleisch!D44</f>
        <v>-</v>
      </c>
      <c r="E49" s="396" t="str">
        <f>[3]Fleisch!E44</f>
        <v>-</v>
      </c>
      <c r="F49" s="380" t="str">
        <f>[3]Fleisch!$J44</f>
        <v>-</v>
      </c>
      <c r="G49" s="380"/>
      <c r="H49" s="396" t="str">
        <f>[3]Fleisch!$L44</f>
        <v>-</v>
      </c>
      <c r="I49" s="396"/>
      <c r="J49" s="380"/>
      <c r="K49" s="380" t="str">
        <f>[3]Fleisch!F44</f>
        <v>-</v>
      </c>
      <c r="L49" s="380" t="str">
        <f>[3]Fleisch!G44</f>
        <v>-</v>
      </c>
      <c r="M49" s="380"/>
      <c r="N49" s="396" t="str">
        <f>[3]Fleisch!B44</f>
        <v>-</v>
      </c>
      <c r="O49" s="396" t="str">
        <f>[3]Fleisch!C44</f>
        <v>-</v>
      </c>
      <c r="P49" s="380"/>
      <c r="Q49" s="380" t="str">
        <f>[3]Fleisch!H44</f>
        <v>-</v>
      </c>
      <c r="R49" s="380" t="str">
        <f>[3]Fleisch!I44</f>
        <v>-</v>
      </c>
      <c r="S49" s="380"/>
      <c r="T49" s="380"/>
      <c r="U49" s="189">
        <f>[3]Fleisch!$A33</f>
        <v>45413</v>
      </c>
      <c r="V49" s="343">
        <f>'Gemüse Daten'!CX48</f>
        <v>4</v>
      </c>
      <c r="W49" s="443">
        <f>[3]Fleisch!CA33</f>
        <v>109.02573529411764</v>
      </c>
      <c r="X49" s="443">
        <f>[3]Fleisch!CB33</f>
        <v>52.448159866323138</v>
      </c>
      <c r="Y49" s="444">
        <f>[3]Fleisch!CD33</f>
        <v>63.841329539224382</v>
      </c>
      <c r="Z49" s="444">
        <f>[3]Fleisch!CE33</f>
        <v>65.440762882218252</v>
      </c>
      <c r="AA49" s="443">
        <f>[3]Fleisch!CG33</f>
        <v>58.745399663765603</v>
      </c>
      <c r="AB49" s="443">
        <f>[3]Fleisch!CH33</f>
        <v>60.226585809675647</v>
      </c>
      <c r="AC49" s="445"/>
      <c r="AD49" s="444">
        <f>[3]Fleisch!CJ33</f>
        <v>58.670750706318806</v>
      </c>
      <c r="AE49" s="444">
        <f>[3]Fleisch!CK33</f>
        <v>43.490913882332926</v>
      </c>
      <c r="AF49" s="445"/>
      <c r="AG49" s="443">
        <f>[3]Fleisch!CM33</f>
        <v>52.228190903429557</v>
      </c>
      <c r="AH49" s="443">
        <f>[3]Fleisch!CN33</f>
        <v>41.910367435958591</v>
      </c>
      <c r="AI49" s="444">
        <f>[3]Fleisch!CP33</f>
        <v>73.766661233350334</v>
      </c>
      <c r="AJ49" s="444">
        <f>[3]Fleisch!CQ33</f>
        <v>49.588434095064557</v>
      </c>
      <c r="AK49" s="443">
        <f>[3]Fleisch!CS33</f>
        <v>91.576224260319563</v>
      </c>
      <c r="AL49" s="443">
        <f>[3]Fleisch!CT33</f>
        <v>53.510495373117642</v>
      </c>
      <c r="AM49" s="444">
        <f>[3]Fleisch!CV33</f>
        <v>32.57717368726626</v>
      </c>
      <c r="AN49" s="444">
        <f>[3]Fleisch!CW33</f>
        <v>33.958445747216793</v>
      </c>
      <c r="AO49" s="443">
        <f>[3]Fleisch!CY33</f>
        <v>22.698723239871004</v>
      </c>
      <c r="AP49" s="443">
        <f>[3]Fleisch!CZ33</f>
        <v>16.283565509659066</v>
      </c>
      <c r="AQ49" s="444">
        <f>[3]Fleisch!DB33</f>
        <v>27.313411209398925</v>
      </c>
      <c r="AR49" s="444">
        <f>[3]Fleisch!DC33</f>
        <v>25.401877261338818</v>
      </c>
      <c r="AS49" s="443">
        <f>[3]Fleisch!DE33</f>
        <v>34.248032238775217</v>
      </c>
      <c r="AT49" s="443">
        <f>[3]Fleisch!DF33</f>
        <v>19.370088014705622</v>
      </c>
      <c r="AU49" s="444">
        <f>[3]Fleisch!DH33</f>
        <v>64.071455707362873</v>
      </c>
      <c r="AV49" s="444">
        <f>[3]Fleisch!DI33</f>
        <v>49.742151312029456</v>
      </c>
      <c r="AW49" s="445"/>
      <c r="AX49" s="443">
        <f>[3]Fleisch!DK33</f>
        <v>18.006873944279778</v>
      </c>
      <c r="AY49" s="443">
        <f>[3]Fleisch!DL33</f>
        <v>19.228978877364575</v>
      </c>
      <c r="AZ49" s="444">
        <f>[3]Fleisch!DN33</f>
        <v>48.21277309093788</v>
      </c>
      <c r="BA49" s="444">
        <f>[3]Fleisch!DO33</f>
        <v>31.793858098535466</v>
      </c>
      <c r="BB49" s="443" t="str">
        <f>[3]Fleisch!DQ33</f>
        <v>(-)</v>
      </c>
      <c r="BC49" s="443">
        <f>[3]Fleisch!DR33</f>
        <v>18.603321383924683</v>
      </c>
      <c r="BD49" s="444">
        <f>[3]Fleisch!DT33</f>
        <v>30.869298269234875</v>
      </c>
      <c r="BE49" s="444">
        <f>[3]Fleisch!DU33</f>
        <v>16.104763139971709</v>
      </c>
      <c r="BF49" s="443">
        <f>[3]Fleisch!DW33</f>
        <v>31.19008319564028</v>
      </c>
      <c r="BG49" s="443">
        <f>[3]Fleisch!DX33</f>
        <v>20.653665156923878</v>
      </c>
      <c r="BH49" s="445"/>
      <c r="BI49" s="444">
        <f>[3]Fleisch!EJ33</f>
        <v>52.848571802982192</v>
      </c>
      <c r="BJ49" s="444">
        <f>[3]Fleisch!EK33</f>
        <v>21.339529631880399</v>
      </c>
      <c r="BK49" s="443">
        <f>[3]Fleisch!EM33</f>
        <v>31.039359769716174</v>
      </c>
      <c r="BL49" s="443">
        <f>[3]Fleisch!EN33</f>
        <v>19.07290243764534</v>
      </c>
      <c r="BM49" s="444">
        <f>[3]Fleisch!EP33</f>
        <v>17.522901588097028</v>
      </c>
      <c r="BN49" s="444">
        <f>[3]Fleisch!EQ33</f>
        <v>12.288338505158015</v>
      </c>
      <c r="BO49" s="443">
        <f>[3]Fleisch!ES33</f>
        <v>21.568599438425306</v>
      </c>
      <c r="BP49" s="443">
        <f>[3]Fleisch!ET33</f>
        <v>9.5296503842147473</v>
      </c>
      <c r="BQ49" s="444"/>
      <c r="BR49" s="444">
        <f>[3]Fleisch!FN33</f>
        <v>25.12653484392964</v>
      </c>
      <c r="BS49" s="444">
        <f>[3]Fleisch!FO33</f>
        <v>19.070021404186377</v>
      </c>
      <c r="BT49" s="443">
        <f>[3]Fleisch!FQ33</f>
        <v>19.573189864879211</v>
      </c>
      <c r="BU49" s="443">
        <f>[3]Fleisch!FR33</f>
        <v>10.731199880972978</v>
      </c>
      <c r="BV49" s="444">
        <f>[3]Fleisch!FT33</f>
        <v>64.229575826003369</v>
      </c>
      <c r="BW49" s="444">
        <f>[3]Fleisch!FU33</f>
        <v>45.759467532295268</v>
      </c>
      <c r="BX49" s="443">
        <f>[3]Fleisch!FW33</f>
        <v>48.464923432784566</v>
      </c>
      <c r="BY49" s="443">
        <f>[3]Fleisch!FX33</f>
        <v>32.67264721076301</v>
      </c>
      <c r="BZ49" s="444">
        <f>[3]Fleisch!FZ33</f>
        <v>16.58864353147645</v>
      </c>
      <c r="CA49" s="444">
        <f>[3]Fleisch!GA33</f>
        <v>21.37921017171476</v>
      </c>
      <c r="CB49" s="443">
        <f>[3]Fleisch!GC33</f>
        <v>49.331958926748086</v>
      </c>
      <c r="CC49" s="443">
        <f>[3]Fleisch!GD33</f>
        <v>26.136899782691923</v>
      </c>
      <c r="CD49" s="444">
        <f>[3]Fleisch!GF33</f>
        <v>36.741267119905373</v>
      </c>
      <c r="CE49" s="444">
        <f>[3]Fleisch!GG33</f>
        <v>25.166084532179731</v>
      </c>
      <c r="CF49" s="443">
        <f>[3]Fleisch!GI33</f>
        <v>79.526757846499081</v>
      </c>
      <c r="CG49" s="443">
        <f>[3]Fleisch!GJ33</f>
        <v>64.262136082441273</v>
      </c>
      <c r="CH49" s="444">
        <f>[3]Fleisch!GL33</f>
        <v>21.556454844182909</v>
      </c>
      <c r="CI49" s="444">
        <f>[3]Fleisch!GM33</f>
        <v>10.656483159017565</v>
      </c>
      <c r="CJ49" s="370" t="str">
        <f t="shared" si="13"/>
        <v>4</v>
      </c>
      <c r="CK49" s="528">
        <f t="shared" si="14"/>
        <v>4</v>
      </c>
      <c r="CL49" s="397">
        <f>[3]Fleisch!GP33</f>
        <v>505.13386716700001</v>
      </c>
      <c r="CM49" s="397">
        <f>[3]Fleisch!GQ33</f>
        <v>10408.82428332</v>
      </c>
      <c r="CN49" s="415"/>
      <c r="CO49" s="407">
        <f>[3]Fleisch!$AH33</f>
        <v>21.569105607000001</v>
      </c>
      <c r="CP49" s="407">
        <f>[3]Fleisch!$AM33</f>
        <v>205.01085505700001</v>
      </c>
      <c r="CQ49" s="406">
        <f>[3]Fleisch!AS33</f>
        <v>2.1760000000000002E-2</v>
      </c>
      <c r="CR49" s="406">
        <f>[3]Fleisch!AT33</f>
        <v>18.894512495000001</v>
      </c>
      <c r="CS49" s="407">
        <f>[3]Fleisch!AU33</f>
        <v>5.1032345910000005</v>
      </c>
      <c r="CT49" s="407">
        <f>[3]Fleisch!AV33</f>
        <v>8.5189987189999989</v>
      </c>
      <c r="CU49" s="406">
        <f>[3]Fleisch!AW33</f>
        <v>1.3844014709999999</v>
      </c>
      <c r="CV49" s="406">
        <f>[3]Fleisch!AX33</f>
        <v>4.9297939690000003</v>
      </c>
      <c r="CW49" s="415"/>
      <c r="CX49" s="407">
        <f>[3]Fleisch!AL33</f>
        <v>19.431245099000002</v>
      </c>
      <c r="CY49" s="407">
        <f>[3]Fleisch!AQ33</f>
        <v>232.31044395200001</v>
      </c>
      <c r="CZ49" s="406">
        <f>[3]Fleisch!AY33</f>
        <v>1.6516702190000001</v>
      </c>
      <c r="DA49" s="406">
        <f>[3]Fleisch!AZ33</f>
        <v>49.309848211999999</v>
      </c>
      <c r="DB49" s="415"/>
      <c r="DC49" s="407">
        <f>[3]Fleisch!$AI33</f>
        <v>246.21203390700001</v>
      </c>
      <c r="DD49" s="407">
        <f>[3]Fleisch!$AN33</f>
        <v>2098.8762137460003</v>
      </c>
      <c r="DE49" s="406">
        <f>[3]Fleisch!BA33</f>
        <v>4.4690864170000006</v>
      </c>
      <c r="DF49" s="406">
        <f>[3]Fleisch!BB33</f>
        <v>85.42092442500001</v>
      </c>
      <c r="DG49" s="407">
        <f>[3]Fleisch!BC33</f>
        <v>10.590542341000001</v>
      </c>
      <c r="DH49" s="407">
        <f>[3]Fleisch!BD33</f>
        <v>98.996934074000009</v>
      </c>
      <c r="DI49" s="406">
        <f>[3]Fleisch!BE33</f>
        <v>2.0790776759999998</v>
      </c>
      <c r="DJ49" s="406">
        <f>[3]Fleisch!BF33</f>
        <v>113.142047042</v>
      </c>
      <c r="DK49" s="407">
        <f>[3]Fleisch!BG33</f>
        <v>12.932645515000001</v>
      </c>
      <c r="DL49" s="407">
        <f>[3]Fleisch!BH33</f>
        <v>54.862086220000002</v>
      </c>
      <c r="DM49" s="406">
        <f>[3]Fleisch!BI33</f>
        <v>171.07655756099999</v>
      </c>
      <c r="DN49" s="406">
        <f>[3]Fleisch!BJ33</f>
        <v>1109.410565443</v>
      </c>
      <c r="DO49" s="407">
        <f>[3]Fleisch!BK33</f>
        <v>9.5510020229999988</v>
      </c>
      <c r="DP49" s="407">
        <f>[3]Fleisch!BL33</f>
        <v>72.549670087999999</v>
      </c>
      <c r="DQ49" s="406">
        <f>[3]Fleisch!BM33</f>
        <v>1.436531</v>
      </c>
      <c r="DR49" s="406">
        <f>[3]Fleisch!BN33</f>
        <v>65.063763600000001</v>
      </c>
      <c r="DS49" s="407">
        <f>[3]Fleisch!BO33</f>
        <v>8.268819508</v>
      </c>
      <c r="DT49" s="407">
        <f>[3]Fleisch!BP33</f>
        <v>151.65129773500001</v>
      </c>
      <c r="DU49" s="415"/>
      <c r="DV49" s="406">
        <f>[3]Fleisch!$AJ33</f>
        <v>62.352340933000001</v>
      </c>
      <c r="DW49" s="406">
        <f>[3]Fleisch!$AO33</f>
        <v>2172.7708565630001</v>
      </c>
      <c r="DX49" s="407">
        <f>[3]Fleisch!BQ33</f>
        <v>4.3604172190000003</v>
      </c>
      <c r="DY49" s="407">
        <f>[3]Fleisch!BR33</f>
        <v>228.32208048500001</v>
      </c>
      <c r="DZ49" s="406">
        <f>[3]Fleisch!BS33</f>
        <v>4.3234448629999997</v>
      </c>
      <c r="EA49" s="406">
        <f>[3]Fleisch!BT33</f>
        <v>151.74928549099999</v>
      </c>
      <c r="EB49" s="407" t="str">
        <f>[3]Fleisch!BU33</f>
        <v>(-)</v>
      </c>
      <c r="EC49" s="407">
        <f>[3]Fleisch!BV33</f>
        <v>70.039027126999997</v>
      </c>
      <c r="ED49" s="406">
        <f>[3]Fleisch!BW33</f>
        <v>5.8620918370000004</v>
      </c>
      <c r="EE49" s="406">
        <f>[3]Fleisch!BX33</f>
        <v>290.390436018</v>
      </c>
      <c r="EF49" s="407">
        <f>[3]Fleisch!BY33</f>
        <v>12.017073210000001</v>
      </c>
      <c r="EG49" s="407">
        <f>[3]Fleisch!BZ33</f>
        <v>516.78018173200007</v>
      </c>
      <c r="EH49" s="415"/>
      <c r="EI49" s="406">
        <f>[3]Fleisch!$AK33</f>
        <v>118.700342936</v>
      </c>
      <c r="EJ49" s="406">
        <f>[3]Fleisch!$AP33</f>
        <v>4833.960545162</v>
      </c>
      <c r="EK49" s="407">
        <f>[3]Fleisch!DZ33</f>
        <v>31.935895000000002</v>
      </c>
      <c r="EL49" s="407">
        <f>[3]Fleisch!EA33</f>
        <v>1446.328771001</v>
      </c>
      <c r="EM49" s="406">
        <f>[3]Fleisch!EB33</f>
        <v>3.5684659999999999</v>
      </c>
      <c r="EN49" s="406">
        <f>[3]Fleisch!EC33</f>
        <v>54.146659954</v>
      </c>
      <c r="EO49" s="407">
        <f>[3]Fleisch!ED33</f>
        <v>59.378459836000005</v>
      </c>
      <c r="EP49" s="407">
        <f>[3]Fleisch!EE33</f>
        <v>922.92644801000006</v>
      </c>
      <c r="EQ49" s="406">
        <f>[3]Fleisch!EF33</f>
        <v>10.079514</v>
      </c>
      <c r="ER49" s="406">
        <f>[3]Fleisch!EG33</f>
        <v>970.187249081</v>
      </c>
      <c r="ES49" s="409"/>
      <c r="ET49" s="407">
        <f>[3]Fleisch!GR33</f>
        <v>227.26688672900002</v>
      </c>
      <c r="EU49" s="407">
        <f>[3]Fleisch!GS33</f>
        <v>7007.7296487550002</v>
      </c>
      <c r="EV49" s="406">
        <f>[3]Fleisch!EV33</f>
        <v>9.5538471969999996</v>
      </c>
      <c r="EW49" s="406">
        <f>[3]Fleisch!EW33</f>
        <v>525.65498778099993</v>
      </c>
      <c r="EX49" s="407">
        <f>[3]Fleisch!EX33</f>
        <v>27.100310033000003</v>
      </c>
      <c r="EY49" s="407">
        <f>[3]Fleisch!EY33</f>
        <v>760.19691923000005</v>
      </c>
      <c r="EZ49" s="406">
        <f>[3]Fleisch!EZ33</f>
        <v>4.786736566000001</v>
      </c>
      <c r="FA49" s="406">
        <f>[3]Fleisch!FA33</f>
        <v>271.73732024500003</v>
      </c>
      <c r="FB49" s="407">
        <f>[3]Fleisch!FB33</f>
        <v>10.231664369999999</v>
      </c>
      <c r="FC49" s="407">
        <f>[3]Fleisch!FC33</f>
        <v>533.64405973500004</v>
      </c>
      <c r="FD49" s="406">
        <f>[3]Fleisch!FD33</f>
        <v>4.4539292029999995</v>
      </c>
      <c r="FE49" s="406">
        <f>[3]Fleisch!FE33</f>
        <v>99.249664725000017</v>
      </c>
      <c r="FF49" s="407">
        <f>[3]Fleisch!FF33</f>
        <v>23.210564236</v>
      </c>
      <c r="FG49" s="407">
        <f>[3]Fleisch!FG33</f>
        <v>760.49405135500001</v>
      </c>
      <c r="FH49" s="406">
        <f>[3]Fleisch!FH33</f>
        <v>30.026025997000001</v>
      </c>
      <c r="FI49" s="406">
        <f>[3]Fleisch!FI33</f>
        <v>445.48466803599996</v>
      </c>
      <c r="FJ49" s="407">
        <f>[3]Fleisch!FJ33</f>
        <v>23.829391315999999</v>
      </c>
      <c r="FK49" s="407">
        <f>[3]Fleisch!FK33</f>
        <v>204.95392998800003</v>
      </c>
      <c r="FL49" s="406">
        <f>[3]Fleisch!FL33</f>
        <v>19.521997004000003</v>
      </c>
      <c r="FM49" s="406">
        <f>[3]Fleisch!FM33</f>
        <v>516.19116017099998</v>
      </c>
    </row>
    <row r="50" spans="1:169" x14ac:dyDescent="0.2">
      <c r="A50" s="218"/>
      <c r="B50" s="189">
        <f t="shared" si="11"/>
        <v>45383</v>
      </c>
      <c r="C50" s="516">
        <f>[3]Fleisch!$A44</f>
        <v>45078</v>
      </c>
      <c r="D50" s="396" t="str">
        <f>[3]Fleisch!D45</f>
        <v>-</v>
      </c>
      <c r="E50" s="396" t="str">
        <f>[3]Fleisch!E45</f>
        <v>-</v>
      </c>
      <c r="F50" s="380" t="str">
        <f>[3]Fleisch!$J45</f>
        <v>-</v>
      </c>
      <c r="G50" s="380"/>
      <c r="H50" s="396" t="str">
        <f>[3]Fleisch!$L45</f>
        <v>-</v>
      </c>
      <c r="I50" s="396"/>
      <c r="J50" s="380"/>
      <c r="K50" s="380" t="str">
        <f>[3]Fleisch!F45</f>
        <v>-</v>
      </c>
      <c r="L50" s="380" t="str">
        <f>[3]Fleisch!G45</f>
        <v>-</v>
      </c>
      <c r="M50" s="380"/>
      <c r="N50" s="396" t="str">
        <f>[3]Fleisch!B45</f>
        <v>-</v>
      </c>
      <c r="O50" s="396" t="str">
        <f>[3]Fleisch!C45</f>
        <v>-</v>
      </c>
      <c r="P50" s="380"/>
      <c r="Q50" s="380" t="str">
        <f>[3]Fleisch!H45</f>
        <v>-</v>
      </c>
      <c r="R50" s="380" t="str">
        <f>[3]Fleisch!I45</f>
        <v>-</v>
      </c>
      <c r="S50" s="380"/>
      <c r="T50" s="380"/>
      <c r="U50" s="189">
        <f>[3]Fleisch!$A34</f>
        <v>45383</v>
      </c>
      <c r="V50" s="343">
        <f>'Gemüse Daten'!CX49</f>
        <v>4</v>
      </c>
      <c r="W50" s="443">
        <f>[3]Fleisch!CA34</f>
        <v>107.12797159617166</v>
      </c>
      <c r="X50" s="443">
        <f>[3]Fleisch!CB34</f>
        <v>52.674190683675199</v>
      </c>
      <c r="Y50" s="444" t="str">
        <f>[3]Fleisch!CD34</f>
        <v>(-)</v>
      </c>
      <c r="Z50" s="444">
        <f>[3]Fleisch!CE34</f>
        <v>79.771774642184738</v>
      </c>
      <c r="AA50" s="443">
        <f>[3]Fleisch!CG34</f>
        <v>81.867481262203185</v>
      </c>
      <c r="AB50" s="443">
        <f>[3]Fleisch!CH34</f>
        <v>58.268857234276972</v>
      </c>
      <c r="AC50" s="445"/>
      <c r="AD50" s="444">
        <f>[3]Fleisch!CJ34</f>
        <v>38.5184826443801</v>
      </c>
      <c r="AE50" s="444">
        <f>[3]Fleisch!CK34</f>
        <v>44.555257173724236</v>
      </c>
      <c r="AF50" s="445"/>
      <c r="AG50" s="443">
        <f>[3]Fleisch!CM34</f>
        <v>36.550968729211604</v>
      </c>
      <c r="AH50" s="443">
        <f>[3]Fleisch!CN34</f>
        <v>34.914516334763988</v>
      </c>
      <c r="AI50" s="444">
        <f>[3]Fleisch!CP34</f>
        <v>63.215947128223561</v>
      </c>
      <c r="AJ50" s="444">
        <f>[3]Fleisch!CQ34</f>
        <v>54.562065148457748</v>
      </c>
      <c r="AK50" s="443">
        <f>[3]Fleisch!CS34</f>
        <v>84.115445568089584</v>
      </c>
      <c r="AL50" s="443">
        <f>[3]Fleisch!CT34</f>
        <v>59.365719987994567</v>
      </c>
      <c r="AM50" s="444">
        <f>[3]Fleisch!CV34</f>
        <v>35.343193201126567</v>
      </c>
      <c r="AN50" s="444">
        <f>[3]Fleisch!CW34</f>
        <v>31.002756450779497</v>
      </c>
      <c r="AO50" s="443">
        <f>[3]Fleisch!CY34</f>
        <v>24.266026511071839</v>
      </c>
      <c r="AP50" s="443">
        <f>[3]Fleisch!CZ34</f>
        <v>16.149458450807096</v>
      </c>
      <c r="AQ50" s="444">
        <f>[3]Fleisch!DB34</f>
        <v>30.501364076346768</v>
      </c>
      <c r="AR50" s="444">
        <f>[3]Fleisch!DC34</f>
        <v>24.684792633000193</v>
      </c>
      <c r="AS50" s="443">
        <f>[3]Fleisch!DE34</f>
        <v>35.48777030872229</v>
      </c>
      <c r="AT50" s="443">
        <f>[3]Fleisch!DF34</f>
        <v>21.918897427805899</v>
      </c>
      <c r="AU50" s="444">
        <f>[3]Fleisch!DH34</f>
        <v>53.254089225228093</v>
      </c>
      <c r="AV50" s="444">
        <f>[3]Fleisch!DI34</f>
        <v>48.455720131804199</v>
      </c>
      <c r="AW50" s="445"/>
      <c r="AX50" s="443">
        <f>[3]Fleisch!DK34</f>
        <v>33.973414864737713</v>
      </c>
      <c r="AY50" s="443">
        <f>[3]Fleisch!DL34</f>
        <v>17.926338187722166</v>
      </c>
      <c r="AZ50" s="444">
        <f>[3]Fleisch!DN34</f>
        <v>49.091456322647339</v>
      </c>
      <c r="BA50" s="444">
        <f>[3]Fleisch!DO34</f>
        <v>29.527690001831736</v>
      </c>
      <c r="BB50" s="443" t="str">
        <f>[3]Fleisch!DQ34</f>
        <v>(-)</v>
      </c>
      <c r="BC50" s="443">
        <f>[3]Fleisch!DR34</f>
        <v>18.838739563567323</v>
      </c>
      <c r="BD50" s="444">
        <f>[3]Fleisch!DT34</f>
        <v>24.94648270659059</v>
      </c>
      <c r="BE50" s="444">
        <f>[3]Fleisch!DU34</f>
        <v>15.411157360188785</v>
      </c>
      <c r="BF50" s="443">
        <f>[3]Fleisch!DW34</f>
        <v>27.613929301573261</v>
      </c>
      <c r="BG50" s="443">
        <f>[3]Fleisch!DX34</f>
        <v>22.336689179837265</v>
      </c>
      <c r="BH50" s="445"/>
      <c r="BI50" s="444">
        <f>[3]Fleisch!EJ34</f>
        <v>52.433058368966407</v>
      </c>
      <c r="BJ50" s="444">
        <f>[3]Fleisch!EK34</f>
        <v>21.481784938240573</v>
      </c>
      <c r="BK50" s="443">
        <f>[3]Fleisch!EM34</f>
        <v>30.813636833972719</v>
      </c>
      <c r="BL50" s="443">
        <f>[3]Fleisch!EN34</f>
        <v>16.805206678230121</v>
      </c>
      <c r="BM50" s="444">
        <f>[3]Fleisch!EP34</f>
        <v>17.383983535713533</v>
      </c>
      <c r="BN50" s="444">
        <f>[3]Fleisch!EQ34</f>
        <v>12.279652721080661</v>
      </c>
      <c r="BO50" s="443">
        <f>[3]Fleisch!ES34</f>
        <v>21.228492361643461</v>
      </c>
      <c r="BP50" s="443">
        <f>[3]Fleisch!ET34</f>
        <v>10.159784021378119</v>
      </c>
      <c r="BQ50" s="444"/>
      <c r="BR50" s="444">
        <f>[3]Fleisch!FN34</f>
        <v>30.983381059393366</v>
      </c>
      <c r="BS50" s="444">
        <f>[3]Fleisch!FO34</f>
        <v>18.754700917593421</v>
      </c>
      <c r="BT50" s="443">
        <f>[3]Fleisch!FQ34</f>
        <v>18.843091693580131</v>
      </c>
      <c r="BU50" s="443">
        <f>[3]Fleisch!FR34</f>
        <v>10.363734781058143</v>
      </c>
      <c r="BV50" s="444">
        <f>[3]Fleisch!FT34</f>
        <v>72.511201115156936</v>
      </c>
      <c r="BW50" s="444">
        <f>[3]Fleisch!FU34</f>
        <v>44.473589323026246</v>
      </c>
      <c r="BX50" s="443">
        <f>[3]Fleisch!FW34</f>
        <v>48.678738999155996</v>
      </c>
      <c r="BY50" s="443">
        <f>[3]Fleisch!FX34</f>
        <v>33.612024103166398</v>
      </c>
      <c r="BZ50" s="444">
        <f>[3]Fleisch!FZ34</f>
        <v>10.155886432370623</v>
      </c>
      <c r="CA50" s="444">
        <f>[3]Fleisch!GA34</f>
        <v>22.003771619202137</v>
      </c>
      <c r="CB50" s="443">
        <f>[3]Fleisch!GC34</f>
        <v>49.073063999889612</v>
      </c>
      <c r="CC50" s="443">
        <f>[3]Fleisch!GD34</f>
        <v>25.551783975566575</v>
      </c>
      <c r="CD50" s="444">
        <f>[3]Fleisch!GF34</f>
        <v>37.850141777592818</v>
      </c>
      <c r="CE50" s="444">
        <f>[3]Fleisch!GG34</f>
        <v>23.385823774185997</v>
      </c>
      <c r="CF50" s="443">
        <f>[3]Fleisch!GI34</f>
        <v>86.368363677489242</v>
      </c>
      <c r="CG50" s="443">
        <f>[3]Fleisch!GJ34</f>
        <v>62.974849052861195</v>
      </c>
      <c r="CH50" s="444">
        <f>[3]Fleisch!GL34</f>
        <v>22.367416031826288</v>
      </c>
      <c r="CI50" s="444">
        <f>[3]Fleisch!GM34</f>
        <v>10.615944347008467</v>
      </c>
      <c r="CJ50" s="370" t="str">
        <f t="shared" si="13"/>
        <v>4</v>
      </c>
      <c r="CK50" s="528">
        <f t="shared" si="14"/>
        <v>4</v>
      </c>
      <c r="CL50" s="397">
        <f>[3]Fleisch!GP34</f>
        <v>488.69829310299997</v>
      </c>
      <c r="CM50" s="397">
        <f>[3]Fleisch!GQ34</f>
        <v>10049.163821259999</v>
      </c>
      <c r="CN50" s="415"/>
      <c r="CO50" s="407">
        <f>[3]Fleisch!$AH34</f>
        <v>13.851623313000001</v>
      </c>
      <c r="CP50" s="407">
        <f>[3]Fleisch!$AM34</f>
        <v>206.05037327300002</v>
      </c>
      <c r="CQ50" s="406">
        <f>[3]Fleisch!AS34</f>
        <v>1.2956000000000001E-2</v>
      </c>
      <c r="CR50" s="406">
        <f>[3]Fleisch!AT34</f>
        <v>16.4837834</v>
      </c>
      <c r="CS50" s="407">
        <f>[3]Fleisch!AU34</f>
        <v>0</v>
      </c>
      <c r="CT50" s="407">
        <f>[3]Fleisch!AV34</f>
        <v>4.7197109660000001</v>
      </c>
      <c r="CU50" s="406">
        <f>[3]Fleisch!AW34</f>
        <v>0.31754000000000004</v>
      </c>
      <c r="CV50" s="406">
        <f>[3]Fleisch!AX34</f>
        <v>9.1674420389999991</v>
      </c>
      <c r="CW50" s="415"/>
      <c r="CX50" s="407">
        <f>[3]Fleisch!AL34</f>
        <v>16.750221302000003</v>
      </c>
      <c r="CY50" s="407">
        <f>[3]Fleisch!AQ34</f>
        <v>200.25840383400001</v>
      </c>
      <c r="CZ50" s="406">
        <f>[3]Fleisch!AY34</f>
        <v>5.30740737</v>
      </c>
      <c r="DA50" s="406">
        <f>[3]Fleisch!AZ34</f>
        <v>48.664094600999995</v>
      </c>
      <c r="DB50" s="415"/>
      <c r="DC50" s="407">
        <f>[3]Fleisch!$AI34</f>
        <v>250.542820586</v>
      </c>
      <c r="DD50" s="407">
        <f>[3]Fleisch!$AN34</f>
        <v>2176.5185591000004</v>
      </c>
      <c r="DE50" s="406">
        <f>[3]Fleisch!BA34</f>
        <v>7.1743304700000001</v>
      </c>
      <c r="DF50" s="406">
        <f>[3]Fleisch!BB34</f>
        <v>125.555059933</v>
      </c>
      <c r="DG50" s="407">
        <f>[3]Fleisch!BC34</f>
        <v>10.657034922999999</v>
      </c>
      <c r="DH50" s="407">
        <f>[3]Fleisch!BD34</f>
        <v>80.469609251000008</v>
      </c>
      <c r="DI50" s="406">
        <f>[3]Fleisch!BE34</f>
        <v>2.7148968660000001</v>
      </c>
      <c r="DJ50" s="406">
        <f>[3]Fleisch!BF34</f>
        <v>64.915484324999994</v>
      </c>
      <c r="DK50" s="407">
        <f>[3]Fleisch!BG34</f>
        <v>15.330004807</v>
      </c>
      <c r="DL50" s="407">
        <f>[3]Fleisch!BH34</f>
        <v>77.997811751</v>
      </c>
      <c r="DM50" s="406">
        <f>[3]Fleisch!BI34</f>
        <v>153.72086327500003</v>
      </c>
      <c r="DN50" s="406">
        <f>[3]Fleisch!BJ34</f>
        <v>1177.5273858830001</v>
      </c>
      <c r="DO50" s="407">
        <f>[3]Fleisch!BK34</f>
        <v>9.5256079549999999</v>
      </c>
      <c r="DP50" s="407">
        <f>[3]Fleisch!BL34</f>
        <v>82.655621246999999</v>
      </c>
      <c r="DQ50" s="406">
        <f>[3]Fleisch!BM34</f>
        <v>1.3934530000000001</v>
      </c>
      <c r="DR50" s="406">
        <f>[3]Fleisch!BN34</f>
        <v>48.237160600000003</v>
      </c>
      <c r="DS50" s="407">
        <f>[3]Fleisch!BO34</f>
        <v>10.557388892000001</v>
      </c>
      <c r="DT50" s="407">
        <f>[3]Fleisch!BP34</f>
        <v>115.860886652</v>
      </c>
      <c r="DU50" s="415"/>
      <c r="DV50" s="406">
        <f>[3]Fleisch!$AJ34</f>
        <v>60.784213268000002</v>
      </c>
      <c r="DW50" s="406">
        <f>[3]Fleisch!$AO34</f>
        <v>1972.343081447</v>
      </c>
      <c r="DX50" s="407">
        <f>[3]Fleisch!BQ34</f>
        <v>4.9588671150000003</v>
      </c>
      <c r="DY50" s="407">
        <f>[3]Fleisch!BR34</f>
        <v>266.10525300500001</v>
      </c>
      <c r="DZ50" s="406">
        <f>[3]Fleisch!BS34</f>
        <v>5.475325035</v>
      </c>
      <c r="EA50" s="406">
        <f>[3]Fleisch!BT34</f>
        <v>119.209891771</v>
      </c>
      <c r="EB50" s="407" t="str">
        <f>[3]Fleisch!BU34</f>
        <v>(-)</v>
      </c>
      <c r="EC50" s="407">
        <f>[3]Fleisch!BV34</f>
        <v>71.195506821000009</v>
      </c>
      <c r="ED50" s="406">
        <f>[3]Fleisch!BW34</f>
        <v>5.7328355650000002</v>
      </c>
      <c r="EE50" s="406">
        <f>[3]Fleisch!BX34</f>
        <v>302.21885164100001</v>
      </c>
      <c r="EF50" s="407">
        <f>[3]Fleisch!BY34</f>
        <v>10.455085751</v>
      </c>
      <c r="EG50" s="407">
        <f>[3]Fleisch!BZ34</f>
        <v>322.83431122299999</v>
      </c>
      <c r="EH50" s="415"/>
      <c r="EI50" s="406">
        <f>[3]Fleisch!$AK34</f>
        <v>113.935803982</v>
      </c>
      <c r="EJ50" s="406">
        <f>[3]Fleisch!$AP34</f>
        <v>4668.5867676070002</v>
      </c>
      <c r="EK50" s="407">
        <f>[3]Fleisch!DZ34</f>
        <v>32.781580999999996</v>
      </c>
      <c r="EL50" s="407">
        <f>[3]Fleisch!EA34</f>
        <v>1362.9756157240001</v>
      </c>
      <c r="EM50" s="406">
        <f>[3]Fleisch!EB34</f>
        <v>4.6195180000000002</v>
      </c>
      <c r="EN50" s="406">
        <f>[3]Fleisch!EC34</f>
        <v>59.988376848999998</v>
      </c>
      <c r="EO50" s="407">
        <f>[3]Fleisch!ED34</f>
        <v>52.595190781999996</v>
      </c>
      <c r="EP50" s="407">
        <f>[3]Fleisch!EE34</f>
        <v>841.78892906999999</v>
      </c>
      <c r="EQ50" s="406">
        <f>[3]Fleisch!EF34</f>
        <v>10.840689300000001</v>
      </c>
      <c r="ER50" s="406">
        <f>[3]Fleisch!EG34</f>
        <v>730.95171968799991</v>
      </c>
      <c r="ES50" s="409"/>
      <c r="ET50" s="407">
        <f>[3]Fleisch!GR34</f>
        <v>179.139599971</v>
      </c>
      <c r="EU50" s="407">
        <f>[3]Fleisch!GS34</f>
        <v>6614.1532605860002</v>
      </c>
      <c r="EV50" s="406">
        <f>[3]Fleisch!EV34</f>
        <v>3.383154819</v>
      </c>
      <c r="EW50" s="406">
        <f>[3]Fleisch!EW34</f>
        <v>509.28012306599999</v>
      </c>
      <c r="EX50" s="407">
        <f>[3]Fleisch!EX34</f>
        <v>23.131513983000001</v>
      </c>
      <c r="EY50" s="407">
        <f>[3]Fleisch!EY34</f>
        <v>715.82858270399993</v>
      </c>
      <c r="EZ50" s="406">
        <f>[3]Fleisch!EZ34</f>
        <v>3.6836551470000001</v>
      </c>
      <c r="FA50" s="406">
        <f>[3]Fleisch!FA34</f>
        <v>226.74000857500002</v>
      </c>
      <c r="FB50" s="407">
        <f>[3]Fleisch!FB34</f>
        <v>13.019774442000003</v>
      </c>
      <c r="FC50" s="407">
        <f>[3]Fleisch!FC34</f>
        <v>479.33625760200005</v>
      </c>
      <c r="FD50" s="406">
        <f>[3]Fleisch!FD34</f>
        <v>2.4104113250000001</v>
      </c>
      <c r="FE50" s="406">
        <f>[3]Fleisch!FE34</f>
        <v>92.368306642000007</v>
      </c>
      <c r="FF50" s="407">
        <f>[3]Fleisch!FF34</f>
        <v>20.524133024000005</v>
      </c>
      <c r="FG50" s="407">
        <f>[3]Fleisch!FG34</f>
        <v>746.5429581840001</v>
      </c>
      <c r="FH50" s="406">
        <f>[3]Fleisch!FH34</f>
        <v>26.394561903</v>
      </c>
      <c r="FI50" s="406">
        <f>[3]Fleisch!FI34</f>
        <v>505.70669433900002</v>
      </c>
      <c r="FJ50" s="407">
        <f>[3]Fleisch!FJ34</f>
        <v>12.363113926</v>
      </c>
      <c r="FK50" s="407">
        <f>[3]Fleisch!FK34</f>
        <v>206.810034282</v>
      </c>
      <c r="FL50" s="406">
        <f>[3]Fleisch!FL34</f>
        <v>17.007626125999998</v>
      </c>
      <c r="FM50" s="406">
        <f>[3]Fleisch!FM34</f>
        <v>499.113089371</v>
      </c>
    </row>
    <row r="51" spans="1:169" x14ac:dyDescent="0.2">
      <c r="A51" s="218"/>
      <c r="B51" s="189">
        <f t="shared" si="11"/>
        <v>45352</v>
      </c>
      <c r="C51" s="516">
        <f>[3]Fleisch!$A45</f>
        <v>45047</v>
      </c>
      <c r="D51" s="396" t="str">
        <f>[3]Fleisch!D46</f>
        <v>-</v>
      </c>
      <c r="E51" s="396" t="str">
        <f>[3]Fleisch!E46</f>
        <v>-</v>
      </c>
      <c r="F51" s="380" t="str">
        <f>[3]Fleisch!$J46</f>
        <v>-</v>
      </c>
      <c r="G51" s="380"/>
      <c r="H51" s="396" t="str">
        <f>[3]Fleisch!$L46</f>
        <v>-</v>
      </c>
      <c r="I51" s="396"/>
      <c r="J51" s="380"/>
      <c r="K51" s="380" t="str">
        <f>[3]Fleisch!F46</f>
        <v>-</v>
      </c>
      <c r="L51" s="380" t="str">
        <f>[3]Fleisch!G46</f>
        <v>-</v>
      </c>
      <c r="M51" s="380"/>
      <c r="N51" s="396" t="str">
        <f>[3]Fleisch!B46</f>
        <v>-</v>
      </c>
      <c r="O51" s="396" t="str">
        <f>[3]Fleisch!C46</f>
        <v>-</v>
      </c>
      <c r="P51" s="380"/>
      <c r="Q51" s="380" t="str">
        <f>[3]Fleisch!H46</f>
        <v>-</v>
      </c>
      <c r="R51" s="380" t="str">
        <f>[3]Fleisch!I46</f>
        <v>-</v>
      </c>
      <c r="S51" s="380"/>
      <c r="T51" s="380"/>
      <c r="U51" s="189">
        <f>[3]Fleisch!$A35</f>
        <v>45352</v>
      </c>
      <c r="V51" s="343">
        <f>'Gemüse Daten'!CX50</f>
        <v>5</v>
      </c>
      <c r="W51" s="443">
        <f>[3]Fleisch!CA35</f>
        <v>19.166440812921053</v>
      </c>
      <c r="X51" s="443">
        <f>[3]Fleisch!CB35</f>
        <v>42.012358270572939</v>
      </c>
      <c r="Y51" s="444">
        <f>[3]Fleisch!CD35</f>
        <v>57.737983191138021</v>
      </c>
      <c r="Z51" s="444">
        <f>[3]Fleisch!CE35</f>
        <v>77.267660029110331</v>
      </c>
      <c r="AA51" s="443">
        <f>[3]Fleisch!CG35</f>
        <v>83.65092581768036</v>
      </c>
      <c r="AB51" s="443">
        <f>[3]Fleisch!CH35</f>
        <v>52.311861566786177</v>
      </c>
      <c r="AC51" s="445"/>
      <c r="AD51" s="444">
        <f>[3]Fleisch!CJ35</f>
        <v>53.107979397761767</v>
      </c>
      <c r="AE51" s="444">
        <f>[3]Fleisch!CK35</f>
        <v>45.98752821787906</v>
      </c>
      <c r="AF51" s="445"/>
      <c r="AG51" s="443">
        <f>[3]Fleisch!CM35</f>
        <v>33.404614354828169</v>
      </c>
      <c r="AH51" s="443">
        <f>[3]Fleisch!CN35</f>
        <v>37.307863552597517</v>
      </c>
      <c r="AI51" s="444">
        <f>[3]Fleisch!CP35</f>
        <v>66.86034774276645</v>
      </c>
      <c r="AJ51" s="444">
        <f>[3]Fleisch!CQ35</f>
        <v>47.424467956204573</v>
      </c>
      <c r="AK51" s="443">
        <f>[3]Fleisch!CS35</f>
        <v>87.434931968842008</v>
      </c>
      <c r="AL51" s="443">
        <f>[3]Fleisch!CT35</f>
        <v>60.552319820991222</v>
      </c>
      <c r="AM51" s="444">
        <f>[3]Fleisch!CV35</f>
        <v>40.555989733847085</v>
      </c>
      <c r="AN51" s="444">
        <f>[3]Fleisch!CW35</f>
        <v>33.34423544245864</v>
      </c>
      <c r="AO51" s="443">
        <f>[3]Fleisch!CY35</f>
        <v>24.536660212889345</v>
      </c>
      <c r="AP51" s="443">
        <f>[3]Fleisch!CZ35</f>
        <v>16.612782531455561</v>
      </c>
      <c r="AQ51" s="444">
        <f>[3]Fleisch!DB35</f>
        <v>31.007753942279241</v>
      </c>
      <c r="AR51" s="444">
        <f>[3]Fleisch!DC35</f>
        <v>24.469148255827147</v>
      </c>
      <c r="AS51" s="443">
        <f>[3]Fleisch!DE35</f>
        <v>32.296595348961851</v>
      </c>
      <c r="AT51" s="443">
        <f>[3]Fleisch!DF35</f>
        <v>21.036846261795286</v>
      </c>
      <c r="AU51" s="444">
        <f>[3]Fleisch!DH35</f>
        <v>74.816048529743824</v>
      </c>
      <c r="AV51" s="444">
        <f>[3]Fleisch!DI35</f>
        <v>51.527416694812594</v>
      </c>
      <c r="AW51" s="445"/>
      <c r="AX51" s="443">
        <f>[3]Fleisch!DK35</f>
        <v>16.743326045623196</v>
      </c>
      <c r="AY51" s="443">
        <f>[3]Fleisch!DL35</f>
        <v>17.671074078990749</v>
      </c>
      <c r="AZ51" s="444">
        <f>[3]Fleisch!DN35</f>
        <v>49.069615105891003</v>
      </c>
      <c r="BA51" s="444">
        <f>[3]Fleisch!DO35</f>
        <v>31.356611573257148</v>
      </c>
      <c r="BB51" s="443" t="str">
        <f>[3]Fleisch!DQ35</f>
        <v>(-)</v>
      </c>
      <c r="BC51" s="443">
        <f>[3]Fleisch!DR35</f>
        <v>17.239737956222736</v>
      </c>
      <c r="BD51" s="444">
        <f>[3]Fleisch!DT35</f>
        <v>22.241310206475742</v>
      </c>
      <c r="BE51" s="444">
        <f>[3]Fleisch!DU35</f>
        <v>14.766003922831578</v>
      </c>
      <c r="BF51" s="443">
        <f>[3]Fleisch!DW35</f>
        <v>25.939264530961502</v>
      </c>
      <c r="BG51" s="443">
        <f>[3]Fleisch!DX35</f>
        <v>18.706691989627721</v>
      </c>
      <c r="BH51" s="445"/>
      <c r="BI51" s="444">
        <f>[3]Fleisch!EJ35</f>
        <v>53.371247388979157</v>
      </c>
      <c r="BJ51" s="444">
        <f>[3]Fleisch!EK35</f>
        <v>21.708028525797314</v>
      </c>
      <c r="BK51" s="443">
        <f>[3]Fleisch!EM35</f>
        <v>34.354881685308321</v>
      </c>
      <c r="BL51" s="443">
        <f>[3]Fleisch!EN35</f>
        <v>21.972743807437009</v>
      </c>
      <c r="BM51" s="444">
        <f>[3]Fleisch!EP35</f>
        <v>17.982222139293185</v>
      </c>
      <c r="BN51" s="444">
        <f>[3]Fleisch!EQ35</f>
        <v>11.499953015076533</v>
      </c>
      <c r="BO51" s="443">
        <f>[3]Fleisch!ES35</f>
        <v>17.871629349477484</v>
      </c>
      <c r="BP51" s="443">
        <f>[3]Fleisch!ET35</f>
        <v>9.2140150435246522</v>
      </c>
      <c r="BQ51" s="444"/>
      <c r="BR51" s="444">
        <f>[3]Fleisch!FN35</f>
        <v>29.990269154183135</v>
      </c>
      <c r="BS51" s="444">
        <f>[3]Fleisch!FO35</f>
        <v>18.974981135181611</v>
      </c>
      <c r="BT51" s="443">
        <f>[3]Fleisch!FQ35</f>
        <v>18.822852329847599</v>
      </c>
      <c r="BU51" s="443">
        <f>[3]Fleisch!FR35</f>
        <v>9.9543211650501675</v>
      </c>
      <c r="BV51" s="444">
        <f>[3]Fleisch!FT35</f>
        <v>57.499956968929965</v>
      </c>
      <c r="BW51" s="444">
        <f>[3]Fleisch!FU35</f>
        <v>46.062999976314309</v>
      </c>
      <c r="BX51" s="443">
        <f>[3]Fleisch!FW35</f>
        <v>43.052572834615447</v>
      </c>
      <c r="BY51" s="443">
        <f>[3]Fleisch!FX35</f>
        <v>33.52458781653668</v>
      </c>
      <c r="BZ51" s="444">
        <f>[3]Fleisch!FZ35</f>
        <v>14.132491935446524</v>
      </c>
      <c r="CA51" s="444">
        <f>[3]Fleisch!GA35</f>
        <v>21.056864092027361</v>
      </c>
      <c r="CB51" s="443">
        <f>[3]Fleisch!GC35</f>
        <v>52.025798536003208</v>
      </c>
      <c r="CC51" s="443">
        <f>[3]Fleisch!GD35</f>
        <v>24.96163749833752</v>
      </c>
      <c r="CD51" s="444">
        <f>[3]Fleisch!GF35</f>
        <v>36.884448311135031</v>
      </c>
      <c r="CE51" s="444">
        <f>[3]Fleisch!GG35</f>
        <v>24.945707819122081</v>
      </c>
      <c r="CF51" s="443">
        <f>[3]Fleisch!GI35</f>
        <v>77.335539803051518</v>
      </c>
      <c r="CG51" s="443">
        <f>[3]Fleisch!GJ35</f>
        <v>64.242391011044376</v>
      </c>
      <c r="CH51" s="444">
        <f>[3]Fleisch!GL35</f>
        <v>21.63439993508241</v>
      </c>
      <c r="CI51" s="444">
        <f>[3]Fleisch!GM35</f>
        <v>10.725996315131731</v>
      </c>
      <c r="CJ51" s="370" t="str">
        <f t="shared" si="13"/>
        <v>5</v>
      </c>
      <c r="CK51" s="528">
        <f t="shared" si="14"/>
        <v>5</v>
      </c>
      <c r="CL51" s="397">
        <f>[3]Fleisch!GP35</f>
        <v>636.40865738500008</v>
      </c>
      <c r="CM51" s="397">
        <f>[3]Fleisch!GQ35</f>
        <v>13109.068029433001</v>
      </c>
      <c r="CN51" s="415"/>
      <c r="CO51" s="407">
        <f>[3]Fleisch!$AH35</f>
        <v>22.502033430000001</v>
      </c>
      <c r="CP51" s="407">
        <f>[3]Fleisch!$AM35</f>
        <v>311.74040350900003</v>
      </c>
      <c r="CQ51" s="406">
        <f>[3]Fleisch!AS35</f>
        <v>2.3401833130000003</v>
      </c>
      <c r="CR51" s="406">
        <f>[3]Fleisch!AT35</f>
        <v>51.259937162</v>
      </c>
      <c r="CS51" s="407">
        <f>[3]Fleisch!AU35</f>
        <v>3.2516182290000004</v>
      </c>
      <c r="CT51" s="407">
        <f>[3]Fleisch!AV35</f>
        <v>13.024816285000002</v>
      </c>
      <c r="CU51" s="406">
        <f>[3]Fleisch!AW35</f>
        <v>0.41914299999999999</v>
      </c>
      <c r="CV51" s="406">
        <f>[3]Fleisch!AX35</f>
        <v>2.5692252760000001</v>
      </c>
      <c r="CW51" s="415"/>
      <c r="CX51" s="407">
        <f>[3]Fleisch!AL35</f>
        <v>29.770232383</v>
      </c>
      <c r="CY51" s="407">
        <f>[3]Fleisch!AQ35</f>
        <v>384.16303297799999</v>
      </c>
      <c r="CZ51" s="406">
        <f>[3]Fleisch!AY35</f>
        <v>2.895275131</v>
      </c>
      <c r="DA51" s="406">
        <f>[3]Fleisch!AZ35</f>
        <v>55.195477625000002</v>
      </c>
      <c r="DB51" s="415"/>
      <c r="DC51" s="407">
        <f>[3]Fleisch!$AI35</f>
        <v>304.79529876500004</v>
      </c>
      <c r="DD51" s="407">
        <f>[3]Fleisch!$AN35</f>
        <v>2804.6161217069998</v>
      </c>
      <c r="DE51" s="406">
        <f>[3]Fleisch!BA35</f>
        <v>12.949698414</v>
      </c>
      <c r="DF51" s="406">
        <f>[3]Fleisch!BB35</f>
        <v>164.315766427</v>
      </c>
      <c r="DG51" s="407">
        <f>[3]Fleisch!BC35</f>
        <v>14.638190499</v>
      </c>
      <c r="DH51" s="407">
        <f>[3]Fleisch!BD35</f>
        <v>159.01739692800001</v>
      </c>
      <c r="DI51" s="406">
        <f>[3]Fleisch!BE35</f>
        <v>7.8042435349999995</v>
      </c>
      <c r="DJ51" s="406">
        <f>[3]Fleisch!BF35</f>
        <v>111.69990084600001</v>
      </c>
      <c r="DK51" s="407">
        <f>[3]Fleisch!BG35</f>
        <v>16.810738885999999</v>
      </c>
      <c r="DL51" s="407">
        <f>[3]Fleisch!BH35</f>
        <v>84.889469554000001</v>
      </c>
      <c r="DM51" s="406">
        <f>[3]Fleisch!BI35</f>
        <v>178.950874148</v>
      </c>
      <c r="DN51" s="406">
        <f>[3]Fleisch!BJ35</f>
        <v>1491.028664663</v>
      </c>
      <c r="DO51" s="407">
        <f>[3]Fleisch!BK35</f>
        <v>21.726863694999999</v>
      </c>
      <c r="DP51" s="407">
        <f>[3]Fleisch!BL35</f>
        <v>135.95504720900001</v>
      </c>
      <c r="DQ51" s="406">
        <f>[3]Fleisch!BM35</f>
        <v>3.880897</v>
      </c>
      <c r="DR51" s="406">
        <f>[3]Fleisch!BN35</f>
        <v>86.310310599999994</v>
      </c>
      <c r="DS51" s="407">
        <f>[3]Fleisch!BO35</f>
        <v>5.6320809970000001</v>
      </c>
      <c r="DT51" s="407">
        <f>[3]Fleisch!BP35</f>
        <v>91.977893915999999</v>
      </c>
      <c r="DU51" s="415"/>
      <c r="DV51" s="406">
        <f>[3]Fleisch!$AJ35</f>
        <v>66.102269058999994</v>
      </c>
      <c r="DW51" s="406">
        <f>[3]Fleisch!$AO35</f>
        <v>2451.966864217</v>
      </c>
      <c r="DX51" s="407">
        <f>[3]Fleisch!BQ35</f>
        <v>5.6152356810000006</v>
      </c>
      <c r="DY51" s="407">
        <f>[3]Fleisch!BR35</f>
        <v>377.652053921</v>
      </c>
      <c r="DZ51" s="406">
        <f>[3]Fleisch!BS35</f>
        <v>4.4919823650000001</v>
      </c>
      <c r="EA51" s="406">
        <f>[3]Fleisch!BT35</f>
        <v>262.58461282600001</v>
      </c>
      <c r="EB51" s="407" t="str">
        <f>[3]Fleisch!BU35</f>
        <v>(-)</v>
      </c>
      <c r="EC51" s="407">
        <f>[3]Fleisch!BV35</f>
        <v>95.331441108000007</v>
      </c>
      <c r="ED51" s="406">
        <f>[3]Fleisch!BW35</f>
        <v>9.1260107940000008</v>
      </c>
      <c r="EE51" s="406">
        <f>[3]Fleisch!BX35</f>
        <v>333.035853293</v>
      </c>
      <c r="EF51" s="407">
        <f>[3]Fleisch!BY35</f>
        <v>11.700423661</v>
      </c>
      <c r="EG51" s="407">
        <f>[3]Fleisch!BZ35</f>
        <v>318.20942832600002</v>
      </c>
      <c r="EH51" s="415"/>
      <c r="EI51" s="406">
        <f>[3]Fleisch!$AK35</f>
        <v>160.20436108000001</v>
      </c>
      <c r="EJ51" s="406">
        <f>[3]Fleisch!$AP35</f>
        <v>5935.5897079720007</v>
      </c>
      <c r="EK51" s="407">
        <f>[3]Fleisch!DZ35</f>
        <v>38.472979000000002</v>
      </c>
      <c r="EL51" s="407">
        <f>[3]Fleisch!EA35</f>
        <v>1895.9453742790001</v>
      </c>
      <c r="EM51" s="406">
        <f>[3]Fleisch!EB35</f>
        <v>2.901119</v>
      </c>
      <c r="EN51" s="406">
        <f>[3]Fleisch!EC35</f>
        <v>47.981089691000001</v>
      </c>
      <c r="EO51" s="407">
        <f>[3]Fleisch!ED35</f>
        <v>73.165900579999999</v>
      </c>
      <c r="EP51" s="407">
        <f>[3]Fleisch!EE35</f>
        <v>1227.2345519610001</v>
      </c>
      <c r="EQ51" s="406">
        <f>[3]Fleisch!EF35</f>
        <v>26.096798500000002</v>
      </c>
      <c r="ER51" s="406">
        <f>[3]Fleisch!EG35</f>
        <v>1038.5320067109999</v>
      </c>
      <c r="ES51" s="409"/>
      <c r="ET51" s="407">
        <f>[3]Fleisch!GR35</f>
        <v>256.51560999500003</v>
      </c>
      <c r="EU51" s="407">
        <f>[3]Fleisch!GS35</f>
        <v>8336.3828457220006</v>
      </c>
      <c r="EV51" s="406">
        <f>[3]Fleisch!EV35</f>
        <v>7.8171742139999996</v>
      </c>
      <c r="EW51" s="406">
        <f>[3]Fleisch!EW35</f>
        <v>677.52493884299997</v>
      </c>
      <c r="EX51" s="407">
        <f>[3]Fleisch!EX35</f>
        <v>22.264389679000001</v>
      </c>
      <c r="EY51" s="407">
        <f>[3]Fleisch!EY35</f>
        <v>736.79790655700003</v>
      </c>
      <c r="EZ51" s="406">
        <f>[3]Fleisch!EZ35</f>
        <v>6.4802711120000005</v>
      </c>
      <c r="FA51" s="406">
        <f>[3]Fleisch!FA35</f>
        <v>282.51329542100001</v>
      </c>
      <c r="FB51" s="407">
        <f>[3]Fleisch!FB35</f>
        <v>17.153692578999998</v>
      </c>
      <c r="FC51" s="407">
        <f>[3]Fleisch!FC35</f>
        <v>664.07259935599996</v>
      </c>
      <c r="FD51" s="406">
        <f>[3]Fleisch!FD35</f>
        <v>6.2054477219999997</v>
      </c>
      <c r="FE51" s="406">
        <f>[3]Fleisch!FE35</f>
        <v>163.80056974300001</v>
      </c>
      <c r="FF51" s="407">
        <f>[3]Fleisch!FF35</f>
        <v>21.972859620000001</v>
      </c>
      <c r="FG51" s="407">
        <f>[3]Fleisch!FG35</f>
        <v>1034.312867031</v>
      </c>
      <c r="FH51" s="406">
        <f>[3]Fleisch!FH35</f>
        <v>41.592987573000002</v>
      </c>
      <c r="FI51" s="406">
        <f>[3]Fleisch!FI35</f>
        <v>634.9386218709999</v>
      </c>
      <c r="FJ51" s="407">
        <f>[3]Fleisch!FJ35</f>
        <v>21.847960236999999</v>
      </c>
      <c r="FK51" s="407">
        <f>[3]Fleisch!FK35</f>
        <v>282.56801186600001</v>
      </c>
      <c r="FL51" s="406">
        <f>[3]Fleisch!FL35</f>
        <v>30.537991112</v>
      </c>
      <c r="FM51" s="406">
        <f>[3]Fleisch!FM35</f>
        <v>646.54602982500001</v>
      </c>
    </row>
    <row r="52" spans="1:169" x14ac:dyDescent="0.2">
      <c r="A52" s="218"/>
      <c r="B52" s="189">
        <f t="shared" si="11"/>
        <v>45323</v>
      </c>
      <c r="C52" s="516">
        <f>[3]Fleisch!$A46</f>
        <v>45017</v>
      </c>
      <c r="D52" s="396" t="str">
        <f>[3]Fleisch!D47</f>
        <v>-</v>
      </c>
      <c r="E52" s="396" t="str">
        <f>[3]Fleisch!E47</f>
        <v>-</v>
      </c>
      <c r="F52" s="380" t="str">
        <f>[3]Fleisch!$J47</f>
        <v>-</v>
      </c>
      <c r="G52" s="380"/>
      <c r="H52" s="396" t="str">
        <f>[3]Fleisch!$L47</f>
        <v>-</v>
      </c>
      <c r="I52" s="396"/>
      <c r="J52" s="380"/>
      <c r="K52" s="380" t="str">
        <f>[3]Fleisch!F47</f>
        <v>-</v>
      </c>
      <c r="L52" s="380" t="str">
        <f>[3]Fleisch!G47</f>
        <v>-</v>
      </c>
      <c r="M52" s="380"/>
      <c r="N52" s="396" t="str">
        <f>[3]Fleisch!B47</f>
        <v>-</v>
      </c>
      <c r="O52" s="396" t="str">
        <f>[3]Fleisch!C47</f>
        <v>-</v>
      </c>
      <c r="P52" s="380"/>
      <c r="Q52" s="380" t="str">
        <f>[3]Fleisch!H47</f>
        <v>-</v>
      </c>
      <c r="R52" s="380" t="str">
        <f>[3]Fleisch!I47</f>
        <v>-</v>
      </c>
      <c r="S52" s="380"/>
      <c r="T52" s="380"/>
      <c r="U52" s="189">
        <f>[3]Fleisch!$A36</f>
        <v>45323</v>
      </c>
      <c r="V52" s="343">
        <f>'Gemüse Daten'!CX51</f>
        <v>4</v>
      </c>
      <c r="W52" s="443">
        <f>[3]Fleisch!CA36</f>
        <v>99.232748323072698</v>
      </c>
      <c r="X52" s="443">
        <f>[3]Fleisch!CB36</f>
        <v>38.35005417095001</v>
      </c>
      <c r="Y52" s="444" t="str">
        <f>[3]Fleisch!CD36</f>
        <v>(-)</v>
      </c>
      <c r="Z52" s="444">
        <f>[3]Fleisch!CE36</f>
        <v>78.763117426589773</v>
      </c>
      <c r="AA52" s="443">
        <f>[3]Fleisch!CG36</f>
        <v>85.042356634908231</v>
      </c>
      <c r="AB52" s="443">
        <f>[3]Fleisch!CH36</f>
        <v>84.187401338044054</v>
      </c>
      <c r="AC52" s="445"/>
      <c r="AD52" s="444">
        <f>[3]Fleisch!CJ36</f>
        <v>43.224951458403254</v>
      </c>
      <c r="AE52" s="444">
        <f>[3]Fleisch!CK36</f>
        <v>44.654686036490396</v>
      </c>
      <c r="AF52" s="445"/>
      <c r="AG52" s="443">
        <f>[3]Fleisch!CM36</f>
        <v>37.248630600222597</v>
      </c>
      <c r="AH52" s="443">
        <f>[3]Fleisch!CN36</f>
        <v>40.389716882943105</v>
      </c>
      <c r="AI52" s="444">
        <f>[3]Fleisch!CP36</f>
        <v>70.018690921995017</v>
      </c>
      <c r="AJ52" s="444">
        <f>[3]Fleisch!CQ36</f>
        <v>50.508796074150709</v>
      </c>
      <c r="AK52" s="443">
        <f>[3]Fleisch!CS36</f>
        <v>83.684798250594639</v>
      </c>
      <c r="AL52" s="443">
        <f>[3]Fleisch!CT36</f>
        <v>65.320863330984452</v>
      </c>
      <c r="AM52" s="444">
        <f>[3]Fleisch!CV36</f>
        <v>38.83559148101466</v>
      </c>
      <c r="AN52" s="444">
        <f>[3]Fleisch!CW36</f>
        <v>32.855782635588369</v>
      </c>
      <c r="AO52" s="443">
        <f>[3]Fleisch!CY36</f>
        <v>22.130308572372147</v>
      </c>
      <c r="AP52" s="443">
        <f>[3]Fleisch!CZ36</f>
        <v>17.373152562513305</v>
      </c>
      <c r="AQ52" s="444">
        <f>[3]Fleisch!DB36</f>
        <v>31.729521725090112</v>
      </c>
      <c r="AR52" s="444">
        <f>[3]Fleisch!DC36</f>
        <v>25.795181785565362</v>
      </c>
      <c r="AS52" s="443">
        <f>[3]Fleisch!DE36</f>
        <v>34.555673763310125</v>
      </c>
      <c r="AT52" s="443">
        <f>[3]Fleisch!DF36</f>
        <v>21.211863364073519</v>
      </c>
      <c r="AU52" s="444">
        <f>[3]Fleisch!DH36</f>
        <v>80.669457873869902</v>
      </c>
      <c r="AV52" s="444">
        <f>[3]Fleisch!DI36</f>
        <v>52.063621995948644</v>
      </c>
      <c r="AW52" s="445"/>
      <c r="AX52" s="443">
        <f>[3]Fleisch!DK36</f>
        <v>15.891458013297566</v>
      </c>
      <c r="AY52" s="443">
        <f>[3]Fleisch!DL36</f>
        <v>17.39882401510944</v>
      </c>
      <c r="AZ52" s="444">
        <f>[3]Fleisch!DN36</f>
        <v>58.695314606944635</v>
      </c>
      <c r="BA52" s="444">
        <f>[3]Fleisch!DO36</f>
        <v>34.746270513328248</v>
      </c>
      <c r="BB52" s="443" t="str">
        <f>[3]Fleisch!DQ36</f>
        <v>(-)</v>
      </c>
      <c r="BC52" s="443">
        <f>[3]Fleisch!DR36</f>
        <v>15.579828947836756</v>
      </c>
      <c r="BD52" s="444">
        <f>[3]Fleisch!DT36</f>
        <v>27.938410170262831</v>
      </c>
      <c r="BE52" s="444">
        <f>[3]Fleisch!DU36</f>
        <v>14.718592863700884</v>
      </c>
      <c r="BF52" s="443">
        <f>[3]Fleisch!DW36</f>
        <v>24.472816172161696</v>
      </c>
      <c r="BG52" s="443">
        <f>[3]Fleisch!DX36</f>
        <v>19.129991733098684</v>
      </c>
      <c r="BH52" s="445"/>
      <c r="BI52" s="444">
        <f>[3]Fleisch!EJ36</f>
        <v>54.865218629797425</v>
      </c>
      <c r="BJ52" s="444">
        <f>[3]Fleisch!EK36</f>
        <v>22.045988158617757</v>
      </c>
      <c r="BK52" s="443">
        <f>[3]Fleisch!EM36</f>
        <v>34.369305854883976</v>
      </c>
      <c r="BL52" s="443">
        <f>[3]Fleisch!EN36</f>
        <v>26.367413775731446</v>
      </c>
      <c r="BM52" s="444">
        <f>[3]Fleisch!EP36</f>
        <v>16.902041195052572</v>
      </c>
      <c r="BN52" s="444">
        <f>[3]Fleisch!EQ36</f>
        <v>11.284902003993565</v>
      </c>
      <c r="BO52" s="443">
        <f>[3]Fleisch!ES36</f>
        <v>17.146602687244744</v>
      </c>
      <c r="BP52" s="443">
        <f>[3]Fleisch!ET36</f>
        <v>10.134063423769881</v>
      </c>
      <c r="BQ52" s="444"/>
      <c r="BR52" s="444">
        <f>[3]Fleisch!FN36</f>
        <v>28.399044107508058</v>
      </c>
      <c r="BS52" s="444">
        <f>[3]Fleisch!FO36</f>
        <v>18.707925636339457</v>
      </c>
      <c r="BT52" s="443">
        <f>[3]Fleisch!FQ36</f>
        <v>19.371149475569396</v>
      </c>
      <c r="BU52" s="443">
        <f>[3]Fleisch!FR36</f>
        <v>10.06436642059167</v>
      </c>
      <c r="BV52" s="444">
        <f>[3]Fleisch!FT36</f>
        <v>74.083057172029811</v>
      </c>
      <c r="BW52" s="444">
        <f>[3]Fleisch!FU36</f>
        <v>45.348458571343777</v>
      </c>
      <c r="BX52" s="443">
        <f>[3]Fleisch!FW36</f>
        <v>50.030540927216194</v>
      </c>
      <c r="BY52" s="443">
        <f>[3]Fleisch!FX36</f>
        <v>32.931752622667048</v>
      </c>
      <c r="BZ52" s="444">
        <f>[3]Fleisch!FZ36</f>
        <v>28.589172857925501</v>
      </c>
      <c r="CA52" s="444">
        <f>[3]Fleisch!GA36</f>
        <v>21.488084547457923</v>
      </c>
      <c r="CB52" s="443">
        <f>[3]Fleisch!GC36</f>
        <v>49.082447250558772</v>
      </c>
      <c r="CC52" s="443">
        <f>[3]Fleisch!GD36</f>
        <v>24.712926261753324</v>
      </c>
      <c r="CD52" s="444">
        <f>[3]Fleisch!GF36</f>
        <v>32.973508345121019</v>
      </c>
      <c r="CE52" s="444">
        <f>[3]Fleisch!GG36</f>
        <v>23.498665168842376</v>
      </c>
      <c r="CF52" s="443">
        <f>[3]Fleisch!GI36</f>
        <v>74.739107373407194</v>
      </c>
      <c r="CG52" s="443">
        <f>[3]Fleisch!GJ36</f>
        <v>66.025095624476066</v>
      </c>
      <c r="CH52" s="444">
        <f>[3]Fleisch!GL36</f>
        <v>24.384277573050916</v>
      </c>
      <c r="CI52" s="444">
        <f>[3]Fleisch!GM36</f>
        <v>10.541071803720806</v>
      </c>
      <c r="CJ52" s="370" t="str">
        <f t="shared" si="13"/>
        <v>4</v>
      </c>
      <c r="CK52" s="528">
        <f t="shared" si="14"/>
        <v>4</v>
      </c>
      <c r="CL52" s="397">
        <f>[3]Fleisch!GP36</f>
        <v>527.48244626500002</v>
      </c>
      <c r="CM52" s="397">
        <f>[3]Fleisch!GQ36</f>
        <v>9842.0450633770015</v>
      </c>
      <c r="CN52" s="415"/>
      <c r="CO52" s="407">
        <f>[3]Fleisch!$AH36</f>
        <v>7.2063641350000003</v>
      </c>
      <c r="CP52" s="407">
        <f>[3]Fleisch!$AM36</f>
        <v>241.569455449</v>
      </c>
      <c r="CQ52" s="406">
        <f>[3]Fleisch!AS36</f>
        <v>2.1765999999999997E-2</v>
      </c>
      <c r="CR52" s="406">
        <f>[3]Fleisch!AT36</f>
        <v>30.924609033000003</v>
      </c>
      <c r="CS52" s="407">
        <f>[3]Fleisch!AU36</f>
        <v>0</v>
      </c>
      <c r="CT52" s="407">
        <f>[3]Fleisch!AV36</f>
        <v>4.6062985820000009</v>
      </c>
      <c r="CU52" s="406">
        <f>[3]Fleisch!AW36</f>
        <v>0.27646199999999999</v>
      </c>
      <c r="CV52" s="406">
        <f>[3]Fleisch!AX36</f>
        <v>0.34587800000000002</v>
      </c>
      <c r="CW52" s="415"/>
      <c r="CX52" s="407">
        <f>[3]Fleisch!AL36</f>
        <v>10.019067749</v>
      </c>
      <c r="CY52" s="407">
        <f>[3]Fleisch!AQ36</f>
        <v>183.79708870499999</v>
      </c>
      <c r="CZ52" s="406">
        <f>[3]Fleisch!AY36</f>
        <v>1.5950531130000001</v>
      </c>
      <c r="DA52" s="406">
        <f>[3]Fleisch!AZ36</f>
        <v>36.148507240000001</v>
      </c>
      <c r="DB52" s="415"/>
      <c r="DC52" s="407">
        <f>[3]Fleisch!$AI36</f>
        <v>288.91804551600001</v>
      </c>
      <c r="DD52" s="407">
        <f>[3]Fleisch!$AN36</f>
        <v>1991.2779931650002</v>
      </c>
      <c r="DE52" s="406">
        <f>[3]Fleisch!BA36</f>
        <v>8.5008302120000003</v>
      </c>
      <c r="DF52" s="406">
        <f>[3]Fleisch!BB36</f>
        <v>95.119230947999995</v>
      </c>
      <c r="DG52" s="407">
        <f>[3]Fleisch!BC36</f>
        <v>7.8749867470000003</v>
      </c>
      <c r="DH52" s="407">
        <f>[3]Fleisch!BD36</f>
        <v>98.507736253000004</v>
      </c>
      <c r="DI52" s="406">
        <f>[3]Fleisch!BE36</f>
        <v>7.4695707890000005</v>
      </c>
      <c r="DJ52" s="406">
        <f>[3]Fleisch!BF36</f>
        <v>65.723825070000004</v>
      </c>
      <c r="DK52" s="407">
        <f>[3]Fleisch!BG36</f>
        <v>13.74569428</v>
      </c>
      <c r="DL52" s="407">
        <f>[3]Fleisch!BH36</f>
        <v>69.399582823000003</v>
      </c>
      <c r="DM52" s="406">
        <f>[3]Fleisch!BI36</f>
        <v>202.37318718899999</v>
      </c>
      <c r="DN52" s="406">
        <f>[3]Fleisch!BJ36</f>
        <v>1003.6611082810001</v>
      </c>
      <c r="DO52" s="407">
        <f>[3]Fleisch!BK36</f>
        <v>11.844748267000002</v>
      </c>
      <c r="DP52" s="407">
        <f>[3]Fleisch!BL36</f>
        <v>114.06114992500001</v>
      </c>
      <c r="DQ52" s="406">
        <f>[3]Fleisch!BM36</f>
        <v>2.5529440000000001</v>
      </c>
      <c r="DR52" s="406">
        <f>[3]Fleisch!BN36</f>
        <v>96.538240999999999</v>
      </c>
      <c r="DS52" s="407">
        <f>[3]Fleisch!BO36</f>
        <v>3.842239535</v>
      </c>
      <c r="DT52" s="407">
        <f>[3]Fleisch!BP36</f>
        <v>77.590657451000013</v>
      </c>
      <c r="DU52" s="415"/>
      <c r="DV52" s="406">
        <f>[3]Fleisch!$AJ36</f>
        <v>62.972170293000005</v>
      </c>
      <c r="DW52" s="406">
        <f>[3]Fleisch!$AO36</f>
        <v>1817.8700238830002</v>
      </c>
      <c r="DX52" s="407">
        <f>[3]Fleisch!BQ36</f>
        <v>7.944283896</v>
      </c>
      <c r="DY52" s="407">
        <f>[3]Fleisch!BR36</f>
        <v>239.54904443199999</v>
      </c>
      <c r="DZ52" s="406">
        <f>[3]Fleisch!BS36</f>
        <v>4.6466685810000001</v>
      </c>
      <c r="EA52" s="406">
        <f>[3]Fleisch!BT36</f>
        <v>114.422032255</v>
      </c>
      <c r="EB52" s="407" t="str">
        <f>[3]Fleisch!BU36</f>
        <v>(-)</v>
      </c>
      <c r="EC52" s="407">
        <f>[3]Fleisch!BV36</f>
        <v>111.03131898500001</v>
      </c>
      <c r="ED52" s="406">
        <f>[3]Fleisch!BW36</f>
        <v>7.2463405549999997</v>
      </c>
      <c r="EE52" s="406">
        <f>[3]Fleisch!BX36</f>
        <v>285.828167984</v>
      </c>
      <c r="EF52" s="407">
        <f>[3]Fleisch!BY36</f>
        <v>9.1680474870000008</v>
      </c>
      <c r="EG52" s="407">
        <f>[3]Fleisch!BZ36</f>
        <v>111.30976712200001</v>
      </c>
      <c r="EH52" s="415"/>
      <c r="EI52" s="406">
        <f>[3]Fleisch!$AK36</f>
        <v>122.16511648700001</v>
      </c>
      <c r="EJ52" s="406">
        <f>[3]Fleisch!$AP36</f>
        <v>4586.6007366020003</v>
      </c>
      <c r="EK52" s="407">
        <f>[3]Fleisch!DZ36</f>
        <v>28.091642</v>
      </c>
      <c r="EL52" s="407">
        <f>[3]Fleisch!EA36</f>
        <v>1434.4728833419999</v>
      </c>
      <c r="EM52" s="406">
        <f>[3]Fleisch!EB36</f>
        <v>2.5042170000000001</v>
      </c>
      <c r="EN52" s="406">
        <f>[3]Fleisch!EC36</f>
        <v>24.874474303</v>
      </c>
      <c r="EO52" s="407">
        <f>[3]Fleisch!ED36</f>
        <v>56.029925487</v>
      </c>
      <c r="EP52" s="407">
        <f>[3]Fleisch!EE36</f>
        <v>924.13620457000002</v>
      </c>
      <c r="EQ52" s="406">
        <f>[3]Fleisch!EF36</f>
        <v>20.179404999999999</v>
      </c>
      <c r="ER52" s="406">
        <f>[3]Fleisch!EG36</f>
        <v>649.16623102499989</v>
      </c>
      <c r="ES52" s="409"/>
      <c r="ET52" s="407">
        <f>[3]Fleisch!GR36</f>
        <v>198.05990862900001</v>
      </c>
      <c r="EU52" s="407">
        <f>[3]Fleisch!GS36</f>
        <v>6381.2574183240004</v>
      </c>
      <c r="EV52" s="406">
        <f>[3]Fleisch!EV36</f>
        <v>6.6612442860000005</v>
      </c>
      <c r="EW52" s="406">
        <f>[3]Fleisch!EW36</f>
        <v>520.05304147999993</v>
      </c>
      <c r="EX52" s="407">
        <f>[3]Fleisch!EX36</f>
        <v>16.997932178999999</v>
      </c>
      <c r="EY52" s="407">
        <f>[3]Fleisch!EY36</f>
        <v>494.30885470300001</v>
      </c>
      <c r="EZ52" s="406">
        <f>[3]Fleisch!EZ36</f>
        <v>3.1769609120000002</v>
      </c>
      <c r="FA52" s="406">
        <f>[3]Fleisch!FA36</f>
        <v>206.95887235000001</v>
      </c>
      <c r="FB52" s="407">
        <f>[3]Fleisch!FB36</f>
        <v>9.5934877459999992</v>
      </c>
      <c r="FC52" s="407">
        <f>[3]Fleisch!FC36</f>
        <v>538.5515357270001</v>
      </c>
      <c r="FD52" s="406">
        <f>[3]Fleisch!FD36</f>
        <v>2.9644656530000004</v>
      </c>
      <c r="FE52" s="406">
        <f>[3]Fleisch!FE36</f>
        <v>150.07074369899999</v>
      </c>
      <c r="FF52" s="407">
        <f>[3]Fleisch!FF36</f>
        <v>21.906358026000003</v>
      </c>
      <c r="FG52" s="407">
        <f>[3]Fleisch!FG36</f>
        <v>787.72591102600006</v>
      </c>
      <c r="FH52" s="406">
        <f>[3]Fleisch!FH36</f>
        <v>48.098597042000002</v>
      </c>
      <c r="FI52" s="406">
        <f>[3]Fleisch!FI36</f>
        <v>543.94458831300005</v>
      </c>
      <c r="FJ52" s="407">
        <f>[3]Fleisch!FJ36</f>
        <v>19.489297226999998</v>
      </c>
      <c r="FK52" s="407">
        <f>[3]Fleisch!FK36</f>
        <v>206.246278029</v>
      </c>
      <c r="FL52" s="406">
        <f>[3]Fleisch!FL36</f>
        <v>22.351522683999999</v>
      </c>
      <c r="FM52" s="406">
        <f>[3]Fleisch!FM36</f>
        <v>534.60563683199996</v>
      </c>
    </row>
    <row r="53" spans="1:169" x14ac:dyDescent="0.2">
      <c r="A53" s="218"/>
      <c r="B53" s="189">
        <f t="shared" si="11"/>
        <v>45292</v>
      </c>
      <c r="C53" s="516">
        <f>[3]Fleisch!$A47</f>
        <v>44986</v>
      </c>
      <c r="D53" s="396" t="str">
        <f>[3]Fleisch!D48</f>
        <v>-</v>
      </c>
      <c r="E53" s="396" t="str">
        <f>[3]Fleisch!E48</f>
        <v>-</v>
      </c>
      <c r="F53" s="380" t="str">
        <f>[3]Fleisch!$J48</f>
        <v>-</v>
      </c>
      <c r="G53" s="380"/>
      <c r="H53" s="396" t="str">
        <f>[3]Fleisch!$L48</f>
        <v>-</v>
      </c>
      <c r="I53" s="396"/>
      <c r="J53" s="380"/>
      <c r="K53" s="380" t="str">
        <f>[3]Fleisch!F48</f>
        <v>-</v>
      </c>
      <c r="L53" s="380" t="str">
        <f>[3]Fleisch!G48</f>
        <v>-</v>
      </c>
      <c r="M53" s="380"/>
      <c r="N53" s="396" t="str">
        <f>[3]Fleisch!B48</f>
        <v>-</v>
      </c>
      <c r="O53" s="396" t="str">
        <f>[3]Fleisch!C48</f>
        <v>-</v>
      </c>
      <c r="P53" s="380"/>
      <c r="Q53" s="380" t="str">
        <f>[3]Fleisch!H48</f>
        <v>-</v>
      </c>
      <c r="R53" s="380" t="str">
        <f>[3]Fleisch!I48</f>
        <v>-</v>
      </c>
      <c r="S53" s="380"/>
      <c r="T53" s="380"/>
      <c r="U53" s="189">
        <f>[3]Fleisch!$A37</f>
        <v>45292</v>
      </c>
      <c r="V53" s="343">
        <f>'Gemüse Daten'!CX52</f>
        <v>4</v>
      </c>
      <c r="W53" s="443">
        <f>[3]Fleisch!CA37</f>
        <v>62.993495489247842</v>
      </c>
      <c r="X53" s="443">
        <f>[3]Fleisch!CB37</f>
        <v>42.711356679946434</v>
      </c>
      <c r="Y53" s="444">
        <f>[3]Fleisch!CD37</f>
        <v>65.406908542556693</v>
      </c>
      <c r="Z53" s="444">
        <f>[3]Fleisch!CE37</f>
        <v>77.441134446562444</v>
      </c>
      <c r="AA53" s="443">
        <f>[3]Fleisch!CG37</f>
        <v>87.21357084895088</v>
      </c>
      <c r="AB53" s="443">
        <f>[3]Fleisch!CH37</f>
        <v>56.271651565132352</v>
      </c>
      <c r="AC53" s="445"/>
      <c r="AD53" s="444">
        <f>[3]Fleisch!CJ37</f>
        <v>64.685950007366301</v>
      </c>
      <c r="AE53" s="444">
        <f>[3]Fleisch!CK37</f>
        <v>48.531134985169871</v>
      </c>
      <c r="AF53" s="445"/>
      <c r="AG53" s="443">
        <f>[3]Fleisch!CM37</f>
        <v>54.066292412033043</v>
      </c>
      <c r="AH53" s="443">
        <f>[3]Fleisch!CN37</f>
        <v>37.167736069874238</v>
      </c>
      <c r="AI53" s="444">
        <f>[3]Fleisch!CP37</f>
        <v>57.215482289022837</v>
      </c>
      <c r="AJ53" s="444">
        <f>[3]Fleisch!CQ37</f>
        <v>50.402281967842448</v>
      </c>
      <c r="AK53" s="443">
        <f>[3]Fleisch!CS37</f>
        <v>76.250377079899323</v>
      </c>
      <c r="AL53" s="443">
        <f>[3]Fleisch!CT37</f>
        <v>66.23030425686575</v>
      </c>
      <c r="AM53" s="444">
        <f>[3]Fleisch!CV37</f>
        <v>39.640076709683612</v>
      </c>
      <c r="AN53" s="444">
        <f>[3]Fleisch!CW37</f>
        <v>32.163631814611911</v>
      </c>
      <c r="AO53" s="443">
        <f>[3]Fleisch!CY37</f>
        <v>24.132562920125491</v>
      </c>
      <c r="AP53" s="443">
        <f>[3]Fleisch!CZ37</f>
        <v>17.03673878191611</v>
      </c>
      <c r="AQ53" s="444">
        <f>[3]Fleisch!DB37</f>
        <v>33.183182086448198</v>
      </c>
      <c r="AR53" s="444">
        <f>[3]Fleisch!DC37</f>
        <v>26.321389121196589</v>
      </c>
      <c r="AS53" s="443">
        <f>[3]Fleisch!DE37</f>
        <v>32.052092818119732</v>
      </c>
      <c r="AT53" s="443">
        <f>[3]Fleisch!DF37</f>
        <v>21.893862821141525</v>
      </c>
      <c r="AU53" s="444">
        <f>[3]Fleisch!DH37</f>
        <v>88.654186107411547</v>
      </c>
      <c r="AV53" s="444">
        <f>[3]Fleisch!DI37</f>
        <v>49.266056106007106</v>
      </c>
      <c r="AW53" s="445"/>
      <c r="AX53" s="443">
        <f>[3]Fleisch!DK37</f>
        <v>18.173252857163288</v>
      </c>
      <c r="AY53" s="443">
        <f>[3]Fleisch!DL37</f>
        <v>15.886728378933903</v>
      </c>
      <c r="AZ53" s="444">
        <f>[3]Fleisch!DN37</f>
        <v>42.031763170593401</v>
      </c>
      <c r="BA53" s="444">
        <f>[3]Fleisch!DO37</f>
        <v>29.178298893951073</v>
      </c>
      <c r="BB53" s="443" t="str">
        <f>[3]Fleisch!DQ37</f>
        <v>(-)</v>
      </c>
      <c r="BC53" s="443">
        <f>[3]Fleisch!DR37</f>
        <v>16.058987482072443</v>
      </c>
      <c r="BD53" s="444">
        <f>[3]Fleisch!DT37</f>
        <v>19.429796023006229</v>
      </c>
      <c r="BE53" s="444">
        <f>[3]Fleisch!DU37</f>
        <v>14.57214407525861</v>
      </c>
      <c r="BF53" s="443">
        <f>[3]Fleisch!DW37</f>
        <v>15.779103516838099</v>
      </c>
      <c r="BG53" s="443">
        <f>[3]Fleisch!DX37</f>
        <v>14.013759628778482</v>
      </c>
      <c r="BH53" s="445"/>
      <c r="BI53" s="444">
        <f>[3]Fleisch!EJ37</f>
        <v>54.903538565859762</v>
      </c>
      <c r="BJ53" s="444">
        <f>[3]Fleisch!EK37</f>
        <v>21.137488584978492</v>
      </c>
      <c r="BK53" s="443">
        <f>[3]Fleisch!EM37</f>
        <v>35.32021584945813</v>
      </c>
      <c r="BL53" s="443">
        <f>[3]Fleisch!EN37</f>
        <v>22.071287132479018</v>
      </c>
      <c r="BM53" s="444">
        <f>[3]Fleisch!EP37</f>
        <v>15.918272699401586</v>
      </c>
      <c r="BN53" s="444">
        <f>[3]Fleisch!EQ37</f>
        <v>10.751367263090032</v>
      </c>
      <c r="BO53" s="443">
        <f>[3]Fleisch!ES37</f>
        <v>20.813958522680601</v>
      </c>
      <c r="BP53" s="443">
        <f>[3]Fleisch!ET37</f>
        <v>9.4841025540300912</v>
      </c>
      <c r="BQ53" s="444"/>
      <c r="BR53" s="444">
        <f>[3]Fleisch!FN37</f>
        <v>25.358816461355843</v>
      </c>
      <c r="BS53" s="444">
        <f>[3]Fleisch!FO37</f>
        <v>18.01404917297539</v>
      </c>
      <c r="BT53" s="443">
        <f>[3]Fleisch!FQ37</f>
        <v>18.456787470806908</v>
      </c>
      <c r="BU53" s="443">
        <f>[3]Fleisch!FR37</f>
        <v>9.7674182984742526</v>
      </c>
      <c r="BV53" s="444">
        <f>[3]Fleisch!FT37</f>
        <v>77.556601954889743</v>
      </c>
      <c r="BW53" s="444">
        <f>[3]Fleisch!FU37</f>
        <v>43.893518351506017</v>
      </c>
      <c r="BX53" s="443">
        <f>[3]Fleisch!FW37</f>
        <v>54.213495195201816</v>
      </c>
      <c r="BY53" s="443">
        <f>[3]Fleisch!FX37</f>
        <v>32.337052427343913</v>
      </c>
      <c r="BZ53" s="444">
        <f>[3]Fleisch!FZ37</f>
        <v>20.244285880246611</v>
      </c>
      <c r="CA53" s="444">
        <f>[3]Fleisch!GA37</f>
        <v>19.971701959494908</v>
      </c>
      <c r="CB53" s="443">
        <f>[3]Fleisch!GC37</f>
        <v>47.73588996613968</v>
      </c>
      <c r="CC53" s="443">
        <f>[3]Fleisch!GD37</f>
        <v>24.691497533956095</v>
      </c>
      <c r="CD53" s="444">
        <f>[3]Fleisch!GF37</f>
        <v>37.355461726578291</v>
      </c>
      <c r="CE53" s="444">
        <f>[3]Fleisch!GG37</f>
        <v>23.638741271915407</v>
      </c>
      <c r="CF53" s="443">
        <f>[3]Fleisch!GI37</f>
        <v>80.074722993371708</v>
      </c>
      <c r="CG53" s="443">
        <f>[3]Fleisch!GJ37</f>
        <v>64.466726496834852</v>
      </c>
      <c r="CH53" s="444">
        <f>[3]Fleisch!GL37</f>
        <v>22.176747950944659</v>
      </c>
      <c r="CI53" s="444">
        <f>[3]Fleisch!GM37</f>
        <v>10.057081725684007</v>
      </c>
      <c r="CJ53" s="370" t="str">
        <f t="shared" si="13"/>
        <v>4</v>
      </c>
      <c r="CK53" s="528">
        <f t="shared" si="14"/>
        <v>4</v>
      </c>
      <c r="CL53" s="397">
        <f>[3]Fleisch!GP37</f>
        <v>456.08371072199998</v>
      </c>
      <c r="CM53" s="397">
        <f>[3]Fleisch!GQ37</f>
        <v>10059.254061862999</v>
      </c>
      <c r="CN53" s="415"/>
      <c r="CO53" s="407">
        <f>[3]Fleisch!$AH37</f>
        <v>19.987603734</v>
      </c>
      <c r="CP53" s="407">
        <f>[3]Fleisch!$AM37</f>
        <v>262.15283079900001</v>
      </c>
      <c r="CQ53" s="406">
        <f>[3]Fleisch!AS37</f>
        <v>0.84999382899999998</v>
      </c>
      <c r="CR53" s="406">
        <f>[3]Fleisch!AT37</f>
        <v>29.367342477999998</v>
      </c>
      <c r="CS53" s="407">
        <f>[3]Fleisch!AU37</f>
        <v>3.0621629130000003</v>
      </c>
      <c r="CT53" s="407">
        <f>[3]Fleisch!AV37</f>
        <v>6.1518177329999997</v>
      </c>
      <c r="CU53" s="406">
        <f>[3]Fleisch!AW37</f>
        <v>0.25879000000000002</v>
      </c>
      <c r="CV53" s="406">
        <f>[3]Fleisch!AX37</f>
        <v>1.556354</v>
      </c>
      <c r="CW53" s="415"/>
      <c r="CX53" s="407">
        <f>[3]Fleisch!AL37</f>
        <v>9.513084923000001</v>
      </c>
      <c r="CY53" s="407">
        <f>[3]Fleisch!AQ37</f>
        <v>121.44621914299999</v>
      </c>
      <c r="CZ53" s="406">
        <f>[3]Fleisch!AY37</f>
        <v>0.52943799999999996</v>
      </c>
      <c r="DA53" s="406">
        <f>[3]Fleisch!AZ37</f>
        <v>19.238996702000001</v>
      </c>
      <c r="DB53" s="415"/>
      <c r="DC53" s="407">
        <f>[3]Fleisch!$AI37</f>
        <v>222.60444001300002</v>
      </c>
      <c r="DD53" s="407">
        <f>[3]Fleisch!$AN37</f>
        <v>2083.8529067469999</v>
      </c>
      <c r="DE53" s="406">
        <f>[3]Fleisch!BA37</f>
        <v>3.8229185999999999</v>
      </c>
      <c r="DF53" s="406">
        <f>[3]Fleisch!BB37</f>
        <v>106.44202737900001</v>
      </c>
      <c r="DG53" s="407">
        <f>[3]Fleisch!BC37</f>
        <v>8.5648413489999999</v>
      </c>
      <c r="DH53" s="407">
        <f>[3]Fleisch!BD37</f>
        <v>62.790331544000004</v>
      </c>
      <c r="DI53" s="406">
        <f>[3]Fleisch!BE37</f>
        <v>5.9583426590000004</v>
      </c>
      <c r="DJ53" s="406">
        <f>[3]Fleisch!BF37</f>
        <v>52.416388173999998</v>
      </c>
      <c r="DK53" s="407">
        <f>[3]Fleisch!BG37</f>
        <v>11.690232025</v>
      </c>
      <c r="DL53" s="407">
        <f>[3]Fleisch!BH37</f>
        <v>90.792433380000006</v>
      </c>
      <c r="DM53" s="406">
        <f>[3]Fleisch!BI37</f>
        <v>144.34868111599999</v>
      </c>
      <c r="DN53" s="406">
        <f>[3]Fleisch!BJ37</f>
        <v>1068.3349737239998</v>
      </c>
      <c r="DO53" s="407">
        <f>[3]Fleisch!BK37</f>
        <v>15.603661179000001</v>
      </c>
      <c r="DP53" s="407">
        <f>[3]Fleisch!BL37</f>
        <v>121.654089978</v>
      </c>
      <c r="DQ53" s="406">
        <f>[3]Fleisch!BM37</f>
        <v>3.3738239999999999</v>
      </c>
      <c r="DR53" s="406">
        <f>[3]Fleisch!BN37</f>
        <v>109.97095010000001</v>
      </c>
      <c r="DS53" s="407">
        <f>[3]Fleisch!BO37</f>
        <v>3.0469665839999998</v>
      </c>
      <c r="DT53" s="407">
        <f>[3]Fleisch!BP37</f>
        <v>66.442490462999999</v>
      </c>
      <c r="DU53" s="415"/>
      <c r="DV53" s="406">
        <f>[3]Fleisch!$AJ37</f>
        <v>53.419390956000001</v>
      </c>
      <c r="DW53" s="406">
        <f>[3]Fleisch!$AO37</f>
        <v>1931.8066980190001</v>
      </c>
      <c r="DX53" s="407">
        <f>[3]Fleisch!BQ37</f>
        <v>3.901819878</v>
      </c>
      <c r="DY53" s="407">
        <f>[3]Fleisch!BR37</f>
        <v>291.77656166600002</v>
      </c>
      <c r="DZ53" s="406">
        <f>[3]Fleisch!BS37</f>
        <v>6.1594092260000002</v>
      </c>
      <c r="EA53" s="406">
        <f>[3]Fleisch!BT37</f>
        <v>138.585009023</v>
      </c>
      <c r="EB53" s="407" t="str">
        <f>[3]Fleisch!BU37</f>
        <v>(-)</v>
      </c>
      <c r="EC53" s="407">
        <f>[3]Fleisch!BV37</f>
        <v>81.919115466999997</v>
      </c>
      <c r="ED53" s="406">
        <f>[3]Fleisch!BW37</f>
        <v>14.387506531000001</v>
      </c>
      <c r="EE53" s="406">
        <f>[3]Fleisch!BX37</f>
        <v>220.546216851</v>
      </c>
      <c r="EF53" s="407">
        <f>[3]Fleisch!BY37</f>
        <v>1.95820075</v>
      </c>
      <c r="EG53" s="407">
        <f>[3]Fleisch!BZ37</f>
        <v>192.84074088900002</v>
      </c>
      <c r="EH53" s="415"/>
      <c r="EI53" s="406">
        <f>[3]Fleisch!$AK37</f>
        <v>113.479693994</v>
      </c>
      <c r="EJ53" s="406">
        <f>[3]Fleisch!$AP37</f>
        <v>4593.0252024419997</v>
      </c>
      <c r="EK53" s="407">
        <f>[3]Fleisch!DZ37</f>
        <v>28.027315000000002</v>
      </c>
      <c r="EL53" s="407">
        <f>[3]Fleisch!EA37</f>
        <v>1476.479084891</v>
      </c>
      <c r="EM53" s="406">
        <f>[3]Fleisch!EB37</f>
        <v>2.3156880000000002</v>
      </c>
      <c r="EN53" s="406">
        <f>[3]Fleisch!EC37</f>
        <v>33.795595814000002</v>
      </c>
      <c r="EO53" s="407">
        <f>[3]Fleisch!ED37</f>
        <v>54.802182994000006</v>
      </c>
      <c r="EP53" s="407">
        <f>[3]Fleisch!EE37</f>
        <v>978.03325599900006</v>
      </c>
      <c r="EQ53" s="406">
        <f>[3]Fleisch!EF37</f>
        <v>12.149194</v>
      </c>
      <c r="ER53" s="406">
        <f>[3]Fleisch!EG37</f>
        <v>764.86637328500001</v>
      </c>
      <c r="ES53" s="409"/>
      <c r="ET53" s="407">
        <f>[3]Fleisch!GR37</f>
        <v>180.885596437</v>
      </c>
      <c r="EU53" s="407">
        <f>[3]Fleisch!GS37</f>
        <v>6270.6489761990006</v>
      </c>
      <c r="EV53" s="406">
        <f>[3]Fleisch!EV37</f>
        <v>7.7697402830000009</v>
      </c>
      <c r="EW53" s="406">
        <f>[3]Fleisch!EW37</f>
        <v>523.49220070699994</v>
      </c>
      <c r="EX53" s="407">
        <f>[3]Fleisch!EX37</f>
        <v>14.975926208999999</v>
      </c>
      <c r="EY53" s="407">
        <f>[3]Fleisch!EY37</f>
        <v>477.423083276</v>
      </c>
      <c r="EZ53" s="406">
        <f>[3]Fleisch!EZ37</f>
        <v>2.064983475</v>
      </c>
      <c r="FA53" s="406">
        <f>[3]Fleisch!FA37</f>
        <v>185.308503973</v>
      </c>
      <c r="FB53" s="407">
        <f>[3]Fleisch!FB37</f>
        <v>7.2693887960000003</v>
      </c>
      <c r="FC53" s="407">
        <f>[3]Fleisch!FC37</f>
        <v>496.59357290199995</v>
      </c>
      <c r="FD53" s="406">
        <f>[3]Fleisch!FD37</f>
        <v>3.853592758</v>
      </c>
      <c r="FE53" s="406">
        <f>[3]Fleisch!FE37</f>
        <v>172.61476052100002</v>
      </c>
      <c r="FF53" s="407">
        <f>[3]Fleisch!FF37</f>
        <v>21.745965551000001</v>
      </c>
      <c r="FG53" s="407">
        <f>[3]Fleisch!FG37</f>
        <v>741.89842142600014</v>
      </c>
      <c r="FH53" s="406">
        <f>[3]Fleisch!FH37</f>
        <v>32.796869613000005</v>
      </c>
      <c r="FI53" s="406">
        <f>[3]Fleisch!FI37</f>
        <v>517.92405243200005</v>
      </c>
      <c r="FJ53" s="407">
        <f>[3]Fleisch!FJ37</f>
        <v>14.296218738</v>
      </c>
      <c r="FK53" s="407">
        <f>[3]Fleisch!FK37</f>
        <v>206.92945563400002</v>
      </c>
      <c r="FL53" s="406">
        <f>[3]Fleisch!FL37</f>
        <v>25.433007765999999</v>
      </c>
      <c r="FM53" s="406">
        <f>[3]Fleisch!FM37</f>
        <v>573.94247324200001</v>
      </c>
    </row>
    <row r="54" spans="1:169" x14ac:dyDescent="0.2">
      <c r="A54" s="218"/>
      <c r="B54" s="189">
        <f t="shared" si="11"/>
        <v>45261</v>
      </c>
      <c r="C54" s="516">
        <f>[3]Fleisch!$A48</f>
        <v>44958</v>
      </c>
      <c r="D54" s="396" t="str">
        <f>[3]Fleisch!D49</f>
        <v>-</v>
      </c>
      <c r="E54" s="396" t="str">
        <f>[3]Fleisch!E49</f>
        <v>-</v>
      </c>
      <c r="F54" s="380" t="str">
        <f>[3]Fleisch!$J49</f>
        <v>-</v>
      </c>
      <c r="G54" s="380"/>
      <c r="H54" s="396" t="str">
        <f>[3]Fleisch!$L49</f>
        <v>-</v>
      </c>
      <c r="I54" s="396"/>
      <c r="J54" s="380"/>
      <c r="K54" s="380" t="str">
        <f>[3]Fleisch!F49</f>
        <v>-</v>
      </c>
      <c r="L54" s="380" t="str">
        <f>[3]Fleisch!G49</f>
        <v>-</v>
      </c>
      <c r="M54" s="380"/>
      <c r="N54" s="396" t="str">
        <f>[3]Fleisch!B49</f>
        <v>-</v>
      </c>
      <c r="O54" s="396" t="str">
        <f>[3]Fleisch!C49</f>
        <v>-</v>
      </c>
      <c r="P54" s="380"/>
      <c r="Q54" s="380" t="str">
        <f>[3]Fleisch!H49</f>
        <v>-</v>
      </c>
      <c r="R54" s="380" t="str">
        <f>[3]Fleisch!I49</f>
        <v>-</v>
      </c>
      <c r="S54" s="380"/>
      <c r="T54" s="380"/>
      <c r="U54" s="189">
        <f>[3]Fleisch!$A38</f>
        <v>45261</v>
      </c>
      <c r="V54" s="343">
        <f>'Gemüse Daten'!CX53</f>
        <v>5</v>
      </c>
      <c r="W54" s="443">
        <f>[3]Fleisch!CA38</f>
        <v>43.656254880332575</v>
      </c>
      <c r="X54" s="443">
        <f>[3]Fleisch!CB38</f>
        <v>44.889861191436701</v>
      </c>
      <c r="Y54" s="444">
        <f>[3]Fleisch!CD38</f>
        <v>87.446652007061488</v>
      </c>
      <c r="Z54" s="444">
        <f>[3]Fleisch!CE38</f>
        <v>71.338715275287555</v>
      </c>
      <c r="AA54" s="443">
        <f>[3]Fleisch!CG38</f>
        <v>68.049195752031309</v>
      </c>
      <c r="AB54" s="443">
        <f>[3]Fleisch!CH38</f>
        <v>54.558195415761745</v>
      </c>
      <c r="AC54" s="445"/>
      <c r="AD54" s="444">
        <f>[3]Fleisch!CJ38</f>
        <v>31.467325852649957</v>
      </c>
      <c r="AE54" s="444">
        <f>[3]Fleisch!CK38</f>
        <v>45.67162887221572</v>
      </c>
      <c r="AF54" s="445"/>
      <c r="AG54" s="443">
        <f>[3]Fleisch!CM38</f>
        <v>47.867679781030965</v>
      </c>
      <c r="AH54" s="443">
        <f>[3]Fleisch!CN38</f>
        <v>37.880885932690951</v>
      </c>
      <c r="AI54" s="444">
        <f>[3]Fleisch!CP38</f>
        <v>68.158499787220535</v>
      </c>
      <c r="AJ54" s="444">
        <f>[3]Fleisch!CQ38</f>
        <v>50.430410234698059</v>
      </c>
      <c r="AK54" s="443">
        <f>[3]Fleisch!CS38</f>
        <v>73.155258472531372</v>
      </c>
      <c r="AL54" s="443">
        <f>[3]Fleisch!CT38</f>
        <v>62.382853760842039</v>
      </c>
      <c r="AM54" s="444">
        <f>[3]Fleisch!CV38</f>
        <v>37.693101313459259</v>
      </c>
      <c r="AN54" s="444">
        <f>[3]Fleisch!CW38</f>
        <v>31.899742045962466</v>
      </c>
      <c r="AO54" s="443">
        <f>[3]Fleisch!CY38</f>
        <v>24.281604093739126</v>
      </c>
      <c r="AP54" s="443">
        <f>[3]Fleisch!CZ38</f>
        <v>17.404104237153835</v>
      </c>
      <c r="AQ54" s="444">
        <f>[3]Fleisch!DB38</f>
        <v>32.318760219351546</v>
      </c>
      <c r="AR54" s="444">
        <f>[3]Fleisch!DC38</f>
        <v>26.244177594918114</v>
      </c>
      <c r="AS54" s="443">
        <f>[3]Fleisch!DE38</f>
        <v>35.221854219339953</v>
      </c>
      <c r="AT54" s="443">
        <f>[3]Fleisch!DF38</f>
        <v>22.795975350177581</v>
      </c>
      <c r="AU54" s="444">
        <f>[3]Fleisch!DH38</f>
        <v>76.567561004453694</v>
      </c>
      <c r="AV54" s="444">
        <f>[3]Fleisch!DI38</f>
        <v>50.042267893046827</v>
      </c>
      <c r="AW54" s="445"/>
      <c r="AX54" s="443">
        <f>[3]Fleisch!DK38</f>
        <v>18.375949274760849</v>
      </c>
      <c r="AY54" s="443">
        <f>[3]Fleisch!DL38</f>
        <v>17.72741059186756</v>
      </c>
      <c r="AZ54" s="444">
        <f>[3]Fleisch!DN38</f>
        <v>39.700505862246729</v>
      </c>
      <c r="BA54" s="444">
        <f>[3]Fleisch!DO38</f>
        <v>32.520612237900238</v>
      </c>
      <c r="BB54" s="443" t="str">
        <f>[3]Fleisch!DQ38</f>
        <v>(-)</v>
      </c>
      <c r="BC54" s="443">
        <f>[3]Fleisch!DR38</f>
        <v>16.294010436313908</v>
      </c>
      <c r="BD54" s="444">
        <f>[3]Fleisch!DT38</f>
        <v>29.59620635490797</v>
      </c>
      <c r="BE54" s="444">
        <f>[3]Fleisch!DU38</f>
        <v>15.070162898667807</v>
      </c>
      <c r="BF54" s="443">
        <f>[3]Fleisch!DW38</f>
        <v>23.262550940696155</v>
      </c>
      <c r="BG54" s="443">
        <f>[3]Fleisch!DX38</f>
        <v>17.841286052392899</v>
      </c>
      <c r="BH54" s="445"/>
      <c r="BI54" s="444">
        <f>[3]Fleisch!EJ38</f>
        <v>54.648522839777961</v>
      </c>
      <c r="BJ54" s="444">
        <f>[3]Fleisch!EK38</f>
        <v>21.888961296800176</v>
      </c>
      <c r="BK54" s="443">
        <f>[3]Fleisch!EM38</f>
        <v>33.100835614755233</v>
      </c>
      <c r="BL54" s="443">
        <f>[3]Fleisch!EN38</f>
        <v>16.466138618680876</v>
      </c>
      <c r="BM54" s="444">
        <f>[3]Fleisch!EP38</f>
        <v>17.054890914307588</v>
      </c>
      <c r="BN54" s="444">
        <f>[3]Fleisch!EQ38</f>
        <v>11.225555590881747</v>
      </c>
      <c r="BO54" s="443">
        <f>[3]Fleisch!ES38</f>
        <v>17.747436027687186</v>
      </c>
      <c r="BP54" s="443">
        <f>[3]Fleisch!ET38</f>
        <v>9.2674820767659778</v>
      </c>
      <c r="BQ54" s="444"/>
      <c r="BR54" s="444">
        <f>[3]Fleisch!FN38</f>
        <v>28.04000181198915</v>
      </c>
      <c r="BS54" s="444">
        <f>[3]Fleisch!FO38</f>
        <v>18.77952568802802</v>
      </c>
      <c r="BT54" s="443">
        <f>[3]Fleisch!FQ38</f>
        <v>19.587521286132542</v>
      </c>
      <c r="BU54" s="443">
        <f>[3]Fleisch!FR38</f>
        <v>9.9121669070824581</v>
      </c>
      <c r="BV54" s="444">
        <f>[3]Fleisch!FT38</f>
        <v>74.652703486369418</v>
      </c>
      <c r="BW54" s="444">
        <f>[3]Fleisch!FU38</f>
        <v>45.4756196239167</v>
      </c>
      <c r="BX54" s="443">
        <f>[3]Fleisch!FW38</f>
        <v>50.632268454281096</v>
      </c>
      <c r="BY54" s="443">
        <f>[3]Fleisch!FX38</f>
        <v>33.069709465778637</v>
      </c>
      <c r="BZ54" s="444">
        <f>[3]Fleisch!FZ38</f>
        <v>23.234499470903131</v>
      </c>
      <c r="CA54" s="444">
        <f>[3]Fleisch!GA38</f>
        <v>21.237712861197895</v>
      </c>
      <c r="CB54" s="443">
        <f>[3]Fleisch!GC38</f>
        <v>41.699614262709559</v>
      </c>
      <c r="CC54" s="443">
        <f>[3]Fleisch!GD38</f>
        <v>24.407645729296878</v>
      </c>
      <c r="CD54" s="444">
        <f>[3]Fleisch!GF38</f>
        <v>37.101392308337736</v>
      </c>
      <c r="CE54" s="444">
        <f>[3]Fleisch!GG38</f>
        <v>24.744857530538777</v>
      </c>
      <c r="CF54" s="443">
        <f>[3]Fleisch!GI38</f>
        <v>81.927684829507683</v>
      </c>
      <c r="CG54" s="443">
        <f>[3]Fleisch!GJ38</f>
        <v>64.102737589930129</v>
      </c>
      <c r="CH54" s="444">
        <f>[3]Fleisch!GL38</f>
        <v>23.759904270258989</v>
      </c>
      <c r="CI54" s="444">
        <f>[3]Fleisch!GM38</f>
        <v>10.802167922663903</v>
      </c>
      <c r="CJ54" s="370" t="str">
        <f t="shared" si="13"/>
        <v>5</v>
      </c>
      <c r="CK54" s="528">
        <f t="shared" si="14"/>
        <v>5</v>
      </c>
      <c r="CL54" s="397">
        <f>[3]Fleisch!GP38</f>
        <v>693.87580639999999</v>
      </c>
      <c r="CM54" s="397">
        <f>[3]Fleisch!GQ38</f>
        <v>13513.740575682999</v>
      </c>
      <c r="CN54" s="415"/>
      <c r="CO54" s="407">
        <f>[3]Fleisch!$AH38</f>
        <v>34.329065270000001</v>
      </c>
      <c r="CP54" s="407">
        <f>[3]Fleisch!$AM38</f>
        <v>405.361466581</v>
      </c>
      <c r="CQ54" s="406">
        <f>[3]Fleisch!AS38</f>
        <v>4.221023808</v>
      </c>
      <c r="CR54" s="406">
        <f>[3]Fleisch!AT38</f>
        <v>58.605652823</v>
      </c>
      <c r="CS54" s="407">
        <f>[3]Fleisch!AU38</f>
        <v>5.3392561240000003</v>
      </c>
      <c r="CT54" s="407">
        <f>[3]Fleisch!AV38</f>
        <v>26.700103709</v>
      </c>
      <c r="CU54" s="406">
        <f>[3]Fleisch!AW38</f>
        <v>3.5556454120000001</v>
      </c>
      <c r="CV54" s="406">
        <f>[3]Fleisch!AX38</f>
        <v>6.0045580640000003</v>
      </c>
      <c r="CW54" s="415"/>
      <c r="CX54" s="407">
        <f>[3]Fleisch!AL38</f>
        <v>14.683887141</v>
      </c>
      <c r="CY54" s="407">
        <f>[3]Fleisch!AQ38</f>
        <v>260.89940118999999</v>
      </c>
      <c r="CZ54" s="406">
        <f>[3]Fleisch!AY38</f>
        <v>2.8328255060000003</v>
      </c>
      <c r="DA54" s="406">
        <f>[3]Fleisch!AZ38</f>
        <v>38.722764591999997</v>
      </c>
      <c r="DB54" s="415"/>
      <c r="DC54" s="407">
        <f>[3]Fleisch!$AI38</f>
        <v>310.02643672699998</v>
      </c>
      <c r="DD54" s="407">
        <f>[3]Fleisch!$AN38</f>
        <v>3139.923678355</v>
      </c>
      <c r="DE54" s="406">
        <f>[3]Fleisch!BA38</f>
        <v>9.8111311190000006</v>
      </c>
      <c r="DF54" s="406">
        <f>[3]Fleisch!BB38</f>
        <v>227.23008144600001</v>
      </c>
      <c r="DG54" s="407">
        <f>[3]Fleisch!BC38</f>
        <v>18.688852824000001</v>
      </c>
      <c r="DH54" s="407">
        <f>[3]Fleisch!BD38</f>
        <v>196.00144661100001</v>
      </c>
      <c r="DI54" s="406">
        <f>[3]Fleisch!BE38</f>
        <v>14.215423339000001</v>
      </c>
      <c r="DJ54" s="406">
        <f>[3]Fleisch!BF38</f>
        <v>234.617930051</v>
      </c>
      <c r="DK54" s="407">
        <f>[3]Fleisch!BG38</f>
        <v>20.505009376000004</v>
      </c>
      <c r="DL54" s="407">
        <f>[3]Fleisch!BH38</f>
        <v>105.749504294</v>
      </c>
      <c r="DM54" s="406">
        <f>[3]Fleisch!BI38</f>
        <v>157.34743171400001</v>
      </c>
      <c r="DN54" s="406">
        <f>[3]Fleisch!BJ38</f>
        <v>1186.3070898450001</v>
      </c>
      <c r="DO54" s="407">
        <f>[3]Fleisch!BK38</f>
        <v>21.677428498000001</v>
      </c>
      <c r="DP54" s="407">
        <f>[3]Fleisch!BL38</f>
        <v>143.94213271199999</v>
      </c>
      <c r="DQ54" s="406">
        <f>[3]Fleisch!BM38</f>
        <v>3.843267</v>
      </c>
      <c r="DR54" s="406">
        <f>[3]Fleisch!BN38</f>
        <v>106.63609480000001</v>
      </c>
      <c r="DS54" s="407">
        <f>[3]Fleisch!BO38</f>
        <v>7.0262050399999998</v>
      </c>
      <c r="DT54" s="407">
        <f>[3]Fleisch!BP38</f>
        <v>108.60678077600001</v>
      </c>
      <c r="DU54" s="415"/>
      <c r="DV54" s="406">
        <f>[3]Fleisch!$AJ38</f>
        <v>98.176800280999998</v>
      </c>
      <c r="DW54" s="406">
        <f>[3]Fleisch!$AO38</f>
        <v>2474.7623732360003</v>
      </c>
      <c r="DX54" s="407">
        <f>[3]Fleisch!BQ38</f>
        <v>7.2383568839999999</v>
      </c>
      <c r="DY54" s="407">
        <f>[3]Fleisch!BR38</f>
        <v>414.40637905900002</v>
      </c>
      <c r="DZ54" s="406">
        <f>[3]Fleisch!BS38</f>
        <v>21.499663931000001</v>
      </c>
      <c r="EA54" s="406">
        <f>[3]Fleisch!BT38</f>
        <v>349.48019336200002</v>
      </c>
      <c r="EB54" s="407" t="str">
        <f>[3]Fleisch!BU38</f>
        <v>(-)</v>
      </c>
      <c r="EC54" s="407">
        <f>[3]Fleisch!BV38</f>
        <v>118.525113465</v>
      </c>
      <c r="ED54" s="406">
        <f>[3]Fleisch!BW38</f>
        <v>8.0679470159999997</v>
      </c>
      <c r="EE54" s="406">
        <f>[3]Fleisch!BX38</f>
        <v>262.78714882200001</v>
      </c>
      <c r="EF54" s="407">
        <f>[3]Fleisch!BY38</f>
        <v>9.7101811490000003</v>
      </c>
      <c r="EG54" s="407">
        <f>[3]Fleisch!BZ38</f>
        <v>170.88515361700001</v>
      </c>
      <c r="EH54" s="415"/>
      <c r="EI54" s="406">
        <f>[3]Fleisch!$AK38</f>
        <v>154.57583729200002</v>
      </c>
      <c r="EJ54" s="406">
        <f>[3]Fleisch!$AP38</f>
        <v>5432.4293220260006</v>
      </c>
      <c r="EK54" s="407">
        <f>[3]Fleisch!DZ38</f>
        <v>35.106448999999998</v>
      </c>
      <c r="EL54" s="407">
        <f>[3]Fleisch!EA38</f>
        <v>1690.8465285940003</v>
      </c>
      <c r="EM54" s="406">
        <f>[3]Fleisch!EB38</f>
        <v>2.6288429999999998</v>
      </c>
      <c r="EN54" s="406">
        <f>[3]Fleisch!EC38</f>
        <v>62.844308017000003</v>
      </c>
      <c r="EO54" s="407">
        <f>[3]Fleisch!ED38</f>
        <v>73.008649292000001</v>
      </c>
      <c r="EP54" s="407">
        <f>[3]Fleisch!EE38</f>
        <v>1309.2973171870001</v>
      </c>
      <c r="EQ54" s="406">
        <f>[3]Fleisch!EF38</f>
        <v>21.103192</v>
      </c>
      <c r="ER54" s="406">
        <f>[3]Fleisch!EG38</f>
        <v>878.20909127499999</v>
      </c>
      <c r="ES54" s="409"/>
      <c r="ET54" s="407">
        <f>[3]Fleisch!GR38</f>
        <v>257.85162998700002</v>
      </c>
      <c r="EU54" s="407">
        <f>[3]Fleisch!GS38</f>
        <v>9052.778219050002</v>
      </c>
      <c r="EV54" s="406">
        <f>[3]Fleisch!EV38</f>
        <v>6.6773909660000008</v>
      </c>
      <c r="EW54" s="406">
        <f>[3]Fleisch!EW38</f>
        <v>635.64892035499997</v>
      </c>
      <c r="EX54" s="407">
        <f>[3]Fleisch!EX38</f>
        <v>14.947926748</v>
      </c>
      <c r="EY54" s="407">
        <f>[3]Fleisch!EY38</f>
        <v>577.43765484400001</v>
      </c>
      <c r="EZ54" s="406">
        <f>[3]Fleisch!EZ38</f>
        <v>3.96679936</v>
      </c>
      <c r="FA54" s="406">
        <f>[3]Fleisch!FA38</f>
        <v>304.21464766000003</v>
      </c>
      <c r="FB54" s="407">
        <f>[3]Fleisch!FB38</f>
        <v>14.472399159</v>
      </c>
      <c r="FC54" s="407">
        <f>[3]Fleisch!FC38</f>
        <v>735.696723582</v>
      </c>
      <c r="FD54" s="406">
        <f>[3]Fleisch!FD38</f>
        <v>10.157889435000001</v>
      </c>
      <c r="FE54" s="406">
        <f>[3]Fleisch!FE38</f>
        <v>194.539214214</v>
      </c>
      <c r="FF54" s="407">
        <f>[3]Fleisch!FF38</f>
        <v>34.402552279000005</v>
      </c>
      <c r="FG54" s="407">
        <f>[3]Fleisch!FG38</f>
        <v>995.29699785599996</v>
      </c>
      <c r="FH54" s="406">
        <f>[3]Fleisch!FH38</f>
        <v>51.684579234000005</v>
      </c>
      <c r="FI54" s="406">
        <f>[3]Fleisch!FI38</f>
        <v>798.43346649099999</v>
      </c>
      <c r="FJ54" s="407">
        <f>[3]Fleisch!FJ38</f>
        <v>19.072850213999999</v>
      </c>
      <c r="FK54" s="407">
        <f>[3]Fleisch!FK38</f>
        <v>303.42633659400002</v>
      </c>
      <c r="FL54" s="406">
        <f>[3]Fleisch!FL38</f>
        <v>29.718359309</v>
      </c>
      <c r="FM54" s="406">
        <f>[3]Fleisch!FM38</f>
        <v>713.50363560200003</v>
      </c>
    </row>
    <row r="55" spans="1:169" x14ac:dyDescent="0.2">
      <c r="A55" s="218"/>
      <c r="B55" s="189">
        <f t="shared" si="11"/>
        <v>45231</v>
      </c>
      <c r="C55" s="516">
        <f>[3]Fleisch!$A49</f>
        <v>44927</v>
      </c>
      <c r="D55" s="396">
        <f>[3]Fleisch!D50</f>
        <v>10.479999999999999</v>
      </c>
      <c r="E55" s="396">
        <f>[3]Fleisch!E50</f>
        <v>10.382857142857143</v>
      </c>
      <c r="F55" s="380">
        <f>[3]Fleisch!$J50</f>
        <v>12.8</v>
      </c>
      <c r="G55" s="380"/>
      <c r="H55" s="396">
        <f>[3]Fleisch!$L50</f>
        <v>12.879999999999999</v>
      </c>
      <c r="I55" s="396"/>
      <c r="J55" s="380"/>
      <c r="K55" s="380">
        <f>[3]Fleisch!F50</f>
        <v>18.079999999999998</v>
      </c>
      <c r="L55" s="380">
        <f>[3]Fleisch!G50</f>
        <v>17.19857142857143</v>
      </c>
      <c r="M55" s="380"/>
      <c r="N55" s="396">
        <f>[3]Fleisch!B50</f>
        <v>7.8</v>
      </c>
      <c r="O55" s="396" t="str">
        <f>[3]Fleisch!C50</f>
        <v>-</v>
      </c>
      <c r="P55" s="380"/>
      <c r="Q55" s="380">
        <f>[3]Fleisch!H50</f>
        <v>15.7</v>
      </c>
      <c r="R55" s="380">
        <f>[3]Fleisch!I50</f>
        <v>14.201428571428574</v>
      </c>
      <c r="S55" s="380"/>
      <c r="T55" s="380"/>
      <c r="U55" s="189">
        <f>[3]Fleisch!$A39</f>
        <v>45231</v>
      </c>
      <c r="V55" s="343">
        <f>'Gemüse Daten'!CX54</f>
        <v>4</v>
      </c>
      <c r="W55" s="443">
        <f>[3]Fleisch!CA39</f>
        <v>78.30605844204284</v>
      </c>
      <c r="X55" s="443">
        <f>[3]Fleisch!CB39</f>
        <v>37.685912782874524</v>
      </c>
      <c r="Y55" s="444">
        <f>[3]Fleisch!CD39</f>
        <v>49.288061341140647</v>
      </c>
      <c r="Z55" s="444">
        <f>[3]Fleisch!CE39</f>
        <v>60.920825348936845</v>
      </c>
      <c r="AA55" s="443">
        <f>[3]Fleisch!CG39</f>
        <v>83.983119341897918</v>
      </c>
      <c r="AB55" s="443">
        <f>[3]Fleisch!CH39</f>
        <v>48.984687177163131</v>
      </c>
      <c r="AC55" s="445"/>
      <c r="AD55" s="444">
        <f>[3]Fleisch!CJ39</f>
        <v>42.300132283121272</v>
      </c>
      <c r="AE55" s="444">
        <f>[3]Fleisch!CK39</f>
        <v>39.884290306145765</v>
      </c>
      <c r="AF55" s="445"/>
      <c r="AG55" s="443">
        <f>[3]Fleisch!CM39</f>
        <v>55.722263337951496</v>
      </c>
      <c r="AH55" s="443">
        <f>[3]Fleisch!CN39</f>
        <v>35.203934545758464</v>
      </c>
      <c r="AI55" s="444">
        <f>[3]Fleisch!CP39</f>
        <v>87.336001250949934</v>
      </c>
      <c r="AJ55" s="444">
        <f>[3]Fleisch!CQ39</f>
        <v>48.462194952159216</v>
      </c>
      <c r="AK55" s="443">
        <f>[3]Fleisch!CS39</f>
        <v>43.43826427190006</v>
      </c>
      <c r="AL55" s="443">
        <f>[3]Fleisch!CT39</f>
        <v>60.907202477966933</v>
      </c>
      <c r="AM55" s="444">
        <f>[3]Fleisch!CV39</f>
        <v>37.116352176555317</v>
      </c>
      <c r="AN55" s="444">
        <f>[3]Fleisch!CW39</f>
        <v>32.430667473987498</v>
      </c>
      <c r="AO55" s="443">
        <f>[3]Fleisch!CY39</f>
        <v>25.53054304300894</v>
      </c>
      <c r="AP55" s="443">
        <f>[3]Fleisch!CZ39</f>
        <v>16.747485470526797</v>
      </c>
      <c r="AQ55" s="444">
        <f>[3]Fleisch!DB39</f>
        <v>33.991632224588841</v>
      </c>
      <c r="AR55" s="444">
        <f>[3]Fleisch!DC39</f>
        <v>26.088942561888903</v>
      </c>
      <c r="AS55" s="443">
        <f>[3]Fleisch!DE39</f>
        <v>33.047408271981801</v>
      </c>
      <c r="AT55" s="443">
        <f>[3]Fleisch!DF39</f>
        <v>20.927386049129833</v>
      </c>
      <c r="AU55" s="444">
        <f>[3]Fleisch!DH39</f>
        <v>82.540450524917404</v>
      </c>
      <c r="AV55" s="444">
        <f>[3]Fleisch!DI39</f>
        <v>43.473883776076221</v>
      </c>
      <c r="AW55" s="445"/>
      <c r="AX55" s="443">
        <f>[3]Fleisch!DK39</f>
        <v>26.379856852505633</v>
      </c>
      <c r="AY55" s="443">
        <f>[3]Fleisch!DL39</f>
        <v>17.524414390611433</v>
      </c>
      <c r="AZ55" s="444">
        <f>[3]Fleisch!DN39</f>
        <v>41.347468272692723</v>
      </c>
      <c r="BA55" s="444">
        <f>[3]Fleisch!DO39</f>
        <v>30.951713161188405</v>
      </c>
      <c r="BB55" s="443" t="str">
        <f>[3]Fleisch!DQ39</f>
        <v>(-)</v>
      </c>
      <c r="BC55" s="443">
        <f>[3]Fleisch!DR39</f>
        <v>16.836779048019448</v>
      </c>
      <c r="BD55" s="444">
        <f>[3]Fleisch!DT39</f>
        <v>20.704305597573168</v>
      </c>
      <c r="BE55" s="444">
        <f>[3]Fleisch!DU39</f>
        <v>14.310669027443174</v>
      </c>
      <c r="BF55" s="443">
        <f>[3]Fleisch!DW39</f>
        <v>25.396363679831691</v>
      </c>
      <c r="BG55" s="443">
        <f>[3]Fleisch!DX39</f>
        <v>15.10632031791506</v>
      </c>
      <c r="BH55" s="445"/>
      <c r="BI55" s="444">
        <f>[3]Fleisch!EJ39</f>
        <v>54.834317696855919</v>
      </c>
      <c r="BJ55" s="444">
        <f>[3]Fleisch!EK39</f>
        <v>20.507666445606649</v>
      </c>
      <c r="BK55" s="443">
        <f>[3]Fleisch!EM39</f>
        <v>29.595673420193759</v>
      </c>
      <c r="BL55" s="443">
        <f>[3]Fleisch!EN39</f>
        <v>18.955639314758784</v>
      </c>
      <c r="BM55" s="444">
        <f>[3]Fleisch!EP39</f>
        <v>18.690488882295913</v>
      </c>
      <c r="BN55" s="444">
        <f>[3]Fleisch!EQ39</f>
        <v>11.586085465494113</v>
      </c>
      <c r="BO55" s="443">
        <f>[3]Fleisch!ES39</f>
        <v>17.33962003709534</v>
      </c>
      <c r="BP55" s="443">
        <f>[3]Fleisch!ET39</f>
        <v>9.5075277034300836</v>
      </c>
      <c r="BQ55" s="444"/>
      <c r="BR55" s="444">
        <f>[3]Fleisch!FN39</f>
        <v>25.132785804118043</v>
      </c>
      <c r="BS55" s="444">
        <f>[3]Fleisch!FO39</f>
        <v>18.488587808215993</v>
      </c>
      <c r="BT55" s="443">
        <f>[3]Fleisch!FQ39</f>
        <v>19.839620722807826</v>
      </c>
      <c r="BU55" s="443">
        <f>[3]Fleisch!FR39</f>
        <v>9.9036793293601413</v>
      </c>
      <c r="BV55" s="444">
        <f>[3]Fleisch!FT39</f>
        <v>69.370873122762077</v>
      </c>
      <c r="BW55" s="444">
        <f>[3]Fleisch!FU39</f>
        <v>45.9527607813244</v>
      </c>
      <c r="BX55" s="443">
        <f>[3]Fleisch!FW39</f>
        <v>50.221091884315435</v>
      </c>
      <c r="BY55" s="443">
        <f>[3]Fleisch!FX39</f>
        <v>32.688529702632458</v>
      </c>
      <c r="BZ55" s="444">
        <f>[3]Fleisch!FZ39</f>
        <v>13.200274613728322</v>
      </c>
      <c r="CA55" s="444">
        <f>[3]Fleisch!GA39</f>
        <v>21.345270513803488</v>
      </c>
      <c r="CB55" s="443">
        <f>[3]Fleisch!GC39</f>
        <v>44.65185849898068</v>
      </c>
      <c r="CC55" s="443">
        <f>[3]Fleisch!GD39</f>
        <v>23.935293257254489</v>
      </c>
      <c r="CD55" s="444">
        <f>[3]Fleisch!GF39</f>
        <v>36.497006466594257</v>
      </c>
      <c r="CE55" s="444">
        <f>[3]Fleisch!GG39</f>
        <v>23.45936738282192</v>
      </c>
      <c r="CF55" s="443">
        <f>[3]Fleisch!GI39</f>
        <v>79.045600961052997</v>
      </c>
      <c r="CG55" s="443">
        <f>[3]Fleisch!GJ39</f>
        <v>62.951417408689409</v>
      </c>
      <c r="CH55" s="444">
        <f>[3]Fleisch!GL39</f>
        <v>23.717928272878673</v>
      </c>
      <c r="CI55" s="444">
        <f>[3]Fleisch!GM39</f>
        <v>10.611630459217521</v>
      </c>
      <c r="CJ55" s="370" t="str">
        <f t="shared" si="13"/>
        <v>4</v>
      </c>
      <c r="CK55" s="528">
        <f t="shared" si="14"/>
        <v>4</v>
      </c>
      <c r="CL55" s="397">
        <f>[3]Fleisch!GP39</f>
        <v>518.73634743399998</v>
      </c>
      <c r="CM55" s="397">
        <f>[3]Fleisch!GQ39</f>
        <v>10311.065518510999</v>
      </c>
      <c r="CN55" s="415"/>
      <c r="CO55" s="407">
        <f>[3]Fleisch!$AH39</f>
        <v>18.071781997999999</v>
      </c>
      <c r="CP55" s="407">
        <f>[3]Fleisch!$AM39</f>
        <v>259.22486010599999</v>
      </c>
      <c r="CQ55" s="406">
        <f>[3]Fleisch!AS39</f>
        <v>0.19745819000000001</v>
      </c>
      <c r="CR55" s="406">
        <f>[3]Fleisch!AT39</f>
        <v>33.423252968</v>
      </c>
      <c r="CS55" s="407">
        <f>[3]Fleisch!AU39</f>
        <v>2.7260408630000001</v>
      </c>
      <c r="CT55" s="407">
        <f>[3]Fleisch!AV39</f>
        <v>9.1192010359999998</v>
      </c>
      <c r="CU55" s="406">
        <f>[3]Fleisch!AW39</f>
        <v>0.27096100000000001</v>
      </c>
      <c r="CV55" s="406">
        <f>[3]Fleisch!AX39</f>
        <v>3.2833920000000001</v>
      </c>
      <c r="CW55" s="415"/>
      <c r="CX55" s="407">
        <f>[3]Fleisch!AL39</f>
        <v>9.2118385430000007</v>
      </c>
      <c r="CY55" s="407">
        <f>[3]Fleisch!AQ39</f>
        <v>147.89285432599999</v>
      </c>
      <c r="CZ55" s="406">
        <f>[3]Fleisch!AY39</f>
        <v>2.1317179190000002</v>
      </c>
      <c r="DA55" s="406">
        <f>[3]Fleisch!AZ39</f>
        <v>34.745291160000001</v>
      </c>
      <c r="DB55" s="415"/>
      <c r="DC55" s="407">
        <f>[3]Fleisch!$AI39</f>
        <v>211.62217322399999</v>
      </c>
      <c r="DD55" s="407">
        <f>[3]Fleisch!$AN39</f>
        <v>2275.4012120689999</v>
      </c>
      <c r="DE55" s="406">
        <f>[3]Fleisch!BA39</f>
        <v>3.7374180000000004</v>
      </c>
      <c r="DF55" s="406">
        <f>[3]Fleisch!BB39</f>
        <v>136.181808039</v>
      </c>
      <c r="DG55" s="407">
        <f>[3]Fleisch!BC39</f>
        <v>4.4378882839999996</v>
      </c>
      <c r="DH55" s="407">
        <f>[3]Fleisch!BD39</f>
        <v>73.422831619999997</v>
      </c>
      <c r="DI55" s="406">
        <f>[3]Fleisch!BE39</f>
        <v>9.1189680000000006</v>
      </c>
      <c r="DJ55" s="406">
        <f>[3]Fleisch!BF39</f>
        <v>78.942932295000006</v>
      </c>
      <c r="DK55" s="407">
        <f>[3]Fleisch!BG39</f>
        <v>12.611186352000001</v>
      </c>
      <c r="DL55" s="407">
        <f>[3]Fleisch!BH39</f>
        <v>83.748882169000012</v>
      </c>
      <c r="DM55" s="406">
        <f>[3]Fleisch!BI39</f>
        <v>127.23448506300001</v>
      </c>
      <c r="DN55" s="406">
        <f>[3]Fleisch!BJ39</f>
        <v>1132.859234642</v>
      </c>
      <c r="DO55" s="407">
        <f>[3]Fleisch!BK39</f>
        <v>10.625843145999999</v>
      </c>
      <c r="DP55" s="407">
        <f>[3]Fleisch!BL39</f>
        <v>109.95690443700001</v>
      </c>
      <c r="DQ55" s="406">
        <f>[3]Fleisch!BM39</f>
        <v>3.3414000000000001</v>
      </c>
      <c r="DR55" s="406">
        <f>[3]Fleisch!BN39</f>
        <v>125.87641480000001</v>
      </c>
      <c r="DS55" s="407">
        <f>[3]Fleisch!BO39</f>
        <v>3.7841356030000002</v>
      </c>
      <c r="DT55" s="407">
        <f>[3]Fleisch!BP39</f>
        <v>76.60786225599999</v>
      </c>
      <c r="DU55" s="415"/>
      <c r="DV55" s="406">
        <f>[3]Fleisch!$AJ39</f>
        <v>77.099083593000003</v>
      </c>
      <c r="DW55" s="406">
        <f>[3]Fleisch!$AO39</f>
        <v>1849.2444364799999</v>
      </c>
      <c r="DX55" s="407">
        <f>[3]Fleisch!BQ39</f>
        <v>15.573759427999999</v>
      </c>
      <c r="DY55" s="407">
        <f>[3]Fleisch!BR39</f>
        <v>288.11197121200001</v>
      </c>
      <c r="DZ55" s="406">
        <f>[3]Fleisch!BS39</f>
        <v>6.5197780000000005</v>
      </c>
      <c r="EA55" s="406">
        <f>[3]Fleisch!BT39</f>
        <v>142.96109368300003</v>
      </c>
      <c r="EB55" s="407" t="str">
        <f>[3]Fleisch!BU39</f>
        <v>(-)</v>
      </c>
      <c r="EC55" s="407">
        <f>[3]Fleisch!BV39</f>
        <v>95.40562508699999</v>
      </c>
      <c r="ED55" s="406">
        <f>[3]Fleisch!BW39</f>
        <v>5.7047969260000002</v>
      </c>
      <c r="EE55" s="406">
        <f>[3]Fleisch!BX39</f>
        <v>254.27751576700001</v>
      </c>
      <c r="EF55" s="407">
        <f>[3]Fleisch!BY39</f>
        <v>4.1828000000000003</v>
      </c>
      <c r="EG55" s="407">
        <f>[3]Fleisch!BZ39</f>
        <v>147.55398914</v>
      </c>
      <c r="EH55" s="415"/>
      <c r="EI55" s="406">
        <f>[3]Fleisch!$AK39</f>
        <v>138.418617764</v>
      </c>
      <c r="EJ55" s="406">
        <f>[3]Fleisch!$AP39</f>
        <v>4421.3006972639996</v>
      </c>
      <c r="EK55" s="407">
        <f>[3]Fleisch!DZ39</f>
        <v>26.882785399999999</v>
      </c>
      <c r="EL55" s="407">
        <f>[3]Fleisch!EA39</f>
        <v>1469.2748715559999</v>
      </c>
      <c r="EM55" s="406">
        <f>[3]Fleisch!EB39</f>
        <v>3.016794</v>
      </c>
      <c r="EN55" s="406">
        <f>[3]Fleisch!EC39</f>
        <v>41.517523771</v>
      </c>
      <c r="EO55" s="407">
        <f>[3]Fleisch!ED39</f>
        <v>58.113742464000005</v>
      </c>
      <c r="EP55" s="407">
        <f>[3]Fleisch!EE39</f>
        <v>890.60046561800004</v>
      </c>
      <c r="EQ55" s="406">
        <f>[3]Fleisch!EF39</f>
        <v>31.646563</v>
      </c>
      <c r="ER55" s="406">
        <f>[3]Fleisch!EG39</f>
        <v>717.50872250299994</v>
      </c>
      <c r="ES55" s="409"/>
      <c r="ET55" s="407">
        <f>[3]Fleisch!GR39</f>
        <v>187.65545998900001</v>
      </c>
      <c r="EU55" s="407">
        <f>[3]Fleisch!GS39</f>
        <v>7185.9861133500008</v>
      </c>
      <c r="EV55" s="406">
        <f>[3]Fleisch!EV39</f>
        <v>4.7195370180000005</v>
      </c>
      <c r="EW55" s="406">
        <f>[3]Fleisch!EW39</f>
        <v>531.70081749799999</v>
      </c>
      <c r="EX55" s="407">
        <f>[3]Fleisch!EX39</f>
        <v>12.990034470000001</v>
      </c>
      <c r="EY55" s="407">
        <f>[3]Fleisch!EY39</f>
        <v>495.75563168100001</v>
      </c>
      <c r="EZ55" s="406">
        <f>[3]Fleisch!EZ39</f>
        <v>2.6006975750000003</v>
      </c>
      <c r="FA55" s="406">
        <f>[3]Fleisch!FA39</f>
        <v>189.28581279900001</v>
      </c>
      <c r="FB55" s="407">
        <f>[3]Fleisch!FB39</f>
        <v>11.248033226999999</v>
      </c>
      <c r="FC55" s="407">
        <f>[3]Fleisch!FC39</f>
        <v>552.26146548100007</v>
      </c>
      <c r="FD55" s="406">
        <f>[3]Fleisch!FD39</f>
        <v>3.671053906</v>
      </c>
      <c r="FE55" s="406">
        <f>[3]Fleisch!FE39</f>
        <v>183.59502275099999</v>
      </c>
      <c r="FF55" s="407">
        <f>[3]Fleisch!FF39</f>
        <v>22.797748366</v>
      </c>
      <c r="FG55" s="407">
        <f>[3]Fleisch!FG39</f>
        <v>805.23394618900011</v>
      </c>
      <c r="FH55" s="406">
        <f>[3]Fleisch!FH39</f>
        <v>36.78575318</v>
      </c>
      <c r="FI55" s="406">
        <f>[3]Fleisch!FI39</f>
        <v>596.75729133400012</v>
      </c>
      <c r="FJ55" s="407">
        <f>[3]Fleisch!FJ39</f>
        <v>16.052611241000001</v>
      </c>
      <c r="FK55" s="407">
        <f>[3]Fleisch!FK39</f>
        <v>217.268518954</v>
      </c>
      <c r="FL55" s="406">
        <f>[3]Fleisch!FL39</f>
        <v>24.051242293000001</v>
      </c>
      <c r="FM55" s="406">
        <f>[3]Fleisch!FM39</f>
        <v>603.32513784399998</v>
      </c>
    </row>
    <row r="56" spans="1:169" x14ac:dyDescent="0.2">
      <c r="A56" s="218"/>
      <c r="B56" s="189">
        <f t="shared" si="11"/>
        <v>45200</v>
      </c>
      <c r="C56" s="516">
        <f>[3]Fleisch!$A50</f>
        <v>44896</v>
      </c>
      <c r="D56" s="396">
        <f>[3]Fleisch!D51</f>
        <v>10.8</v>
      </c>
      <c r="E56" s="396">
        <f>[3]Fleisch!E51</f>
        <v>10.6</v>
      </c>
      <c r="F56" s="380">
        <f>[3]Fleisch!$J51</f>
        <v>13</v>
      </c>
      <c r="G56" s="380"/>
      <c r="H56" s="396">
        <f>[3]Fleisch!$L51</f>
        <v>13.4</v>
      </c>
      <c r="I56" s="396"/>
      <c r="J56" s="380"/>
      <c r="K56" s="380">
        <f>[3]Fleisch!F51</f>
        <v>18.2</v>
      </c>
      <c r="L56" s="380">
        <f>[3]Fleisch!G51</f>
        <v>17.195</v>
      </c>
      <c r="M56" s="380"/>
      <c r="N56" s="396">
        <f>[3]Fleisch!B51</f>
        <v>7.8</v>
      </c>
      <c r="O56" s="396" t="str">
        <f>[3]Fleisch!C51</f>
        <v>-</v>
      </c>
      <c r="P56" s="380"/>
      <c r="Q56" s="380">
        <f>[3]Fleisch!H51</f>
        <v>15.7</v>
      </c>
      <c r="R56" s="380">
        <f>[3]Fleisch!I51</f>
        <v>14.195</v>
      </c>
      <c r="S56" s="380"/>
      <c r="T56" s="380"/>
      <c r="U56" s="189">
        <f>[3]Fleisch!$A40</f>
        <v>45200</v>
      </c>
      <c r="V56" s="343">
        <f>'Gemüse Daten'!CX55</f>
        <v>4</v>
      </c>
      <c r="W56" s="443">
        <f>[3]Fleisch!CA40</f>
        <v>97.61394624074795</v>
      </c>
      <c r="X56" s="443">
        <f>[3]Fleisch!CB40</f>
        <v>29.313239237342703</v>
      </c>
      <c r="Y56" s="444">
        <f>[3]Fleisch!CD40</f>
        <v>55.878999996198139</v>
      </c>
      <c r="Z56" s="444">
        <f>[3]Fleisch!CE40</f>
        <v>97.044412265598922</v>
      </c>
      <c r="AA56" s="443">
        <f>[3]Fleisch!CG40</f>
        <v>82.844294225481221</v>
      </c>
      <c r="AB56" s="443">
        <f>[3]Fleisch!CH40</f>
        <v>60.439135022532597</v>
      </c>
      <c r="AC56" s="445"/>
      <c r="AD56" s="444">
        <f>[3]Fleisch!CJ40</f>
        <v>63.771309266774402</v>
      </c>
      <c r="AE56" s="444">
        <f>[3]Fleisch!CK40</f>
        <v>43.94697525911117</v>
      </c>
      <c r="AF56" s="445"/>
      <c r="AG56" s="443">
        <f>[3]Fleisch!CM40</f>
        <v>54.107721984121575</v>
      </c>
      <c r="AH56" s="443">
        <f>[3]Fleisch!CN40</f>
        <v>36.476536970491296</v>
      </c>
      <c r="AI56" s="444">
        <f>[3]Fleisch!CP40</f>
        <v>56.408431584075011</v>
      </c>
      <c r="AJ56" s="444">
        <f>[3]Fleisch!CQ40</f>
        <v>48.114256326561041</v>
      </c>
      <c r="AK56" s="443">
        <f>[3]Fleisch!CS40</f>
        <v>80.477598116224485</v>
      </c>
      <c r="AL56" s="443">
        <f>[3]Fleisch!CT40</f>
        <v>64.372729887666338</v>
      </c>
      <c r="AM56" s="444">
        <f>[3]Fleisch!CV40</f>
        <v>43.308848415444231</v>
      </c>
      <c r="AN56" s="444">
        <f>[3]Fleisch!CW40</f>
        <v>31.396076172389964</v>
      </c>
      <c r="AO56" s="443">
        <f>[3]Fleisch!CY40</f>
        <v>22.681761483183003</v>
      </c>
      <c r="AP56" s="443">
        <f>[3]Fleisch!CZ40</f>
        <v>17.515186265831932</v>
      </c>
      <c r="AQ56" s="444">
        <f>[3]Fleisch!DB40</f>
        <v>31.064780327391837</v>
      </c>
      <c r="AR56" s="444">
        <f>[3]Fleisch!DC40</f>
        <v>26.04030716594016</v>
      </c>
      <c r="AS56" s="443">
        <f>[3]Fleisch!DE40</f>
        <v>33.128850647539124</v>
      </c>
      <c r="AT56" s="443">
        <f>[3]Fleisch!DF40</f>
        <v>20.576722274211384</v>
      </c>
      <c r="AU56" s="444">
        <f>[3]Fleisch!DH40</f>
        <v>79.520828385864888</v>
      </c>
      <c r="AV56" s="444">
        <f>[3]Fleisch!DI40</f>
        <v>45.243012834372884</v>
      </c>
      <c r="AW56" s="445"/>
      <c r="AX56" s="443">
        <f>[3]Fleisch!DK40</f>
        <v>21.731922122648346</v>
      </c>
      <c r="AY56" s="443">
        <f>[3]Fleisch!DL40</f>
        <v>15.723296169141204</v>
      </c>
      <c r="AZ56" s="444">
        <f>[3]Fleisch!DN40</f>
        <v>40.708470992456874</v>
      </c>
      <c r="BA56" s="444">
        <f>[3]Fleisch!DO40</f>
        <v>29.909991619175543</v>
      </c>
      <c r="BB56" s="443" t="str">
        <f>[3]Fleisch!DQ40</f>
        <v>(-)</v>
      </c>
      <c r="BC56" s="443">
        <f>[3]Fleisch!DR40</f>
        <v>16.526679935469581</v>
      </c>
      <c r="BD56" s="444">
        <f>[3]Fleisch!DT40</f>
        <v>32.42177543815734</v>
      </c>
      <c r="BE56" s="444">
        <f>[3]Fleisch!DU40</f>
        <v>13.736234981550723</v>
      </c>
      <c r="BF56" s="443">
        <f>[3]Fleisch!DW40</f>
        <v>23.733027046542205</v>
      </c>
      <c r="BG56" s="443">
        <f>[3]Fleisch!DX40</f>
        <v>22.082933202802511</v>
      </c>
      <c r="BH56" s="445"/>
      <c r="BI56" s="444">
        <f>[3]Fleisch!EJ40</f>
        <v>54.130010706516245</v>
      </c>
      <c r="BJ56" s="444">
        <f>[3]Fleisch!EK40</f>
        <v>22.983544972515318</v>
      </c>
      <c r="BK56" s="443">
        <f>[3]Fleisch!EM40</f>
        <v>32.132509586706433</v>
      </c>
      <c r="BL56" s="443">
        <f>[3]Fleisch!EN40</f>
        <v>19.30358611422918</v>
      </c>
      <c r="BM56" s="444">
        <f>[3]Fleisch!EP40</f>
        <v>18.445237785891642</v>
      </c>
      <c r="BN56" s="444">
        <f>[3]Fleisch!EQ40</f>
        <v>11.402750707618237</v>
      </c>
      <c r="BO56" s="443">
        <f>[3]Fleisch!ES40</f>
        <v>13.254860634610573</v>
      </c>
      <c r="BP56" s="443">
        <f>[3]Fleisch!ET40</f>
        <v>9.9534585232135253</v>
      </c>
      <c r="BQ56" s="444"/>
      <c r="BR56" s="444">
        <f>[3]Fleisch!FN40</f>
        <v>35.618362454554429</v>
      </c>
      <c r="BS56" s="444">
        <f>[3]Fleisch!FO40</f>
        <v>18.404760410950111</v>
      </c>
      <c r="BT56" s="443">
        <f>[3]Fleisch!FQ40</f>
        <v>20.155389339895802</v>
      </c>
      <c r="BU56" s="443">
        <f>[3]Fleisch!FR40</f>
        <v>9.9415961821501071</v>
      </c>
      <c r="BV56" s="444">
        <f>[3]Fleisch!FT40</f>
        <v>80.764806210530196</v>
      </c>
      <c r="BW56" s="444">
        <f>[3]Fleisch!FU40</f>
        <v>43.973696204930746</v>
      </c>
      <c r="BX56" s="443">
        <f>[3]Fleisch!FW40</f>
        <v>47.847235848872273</v>
      </c>
      <c r="BY56" s="443">
        <f>[3]Fleisch!FX40</f>
        <v>31.278433882456188</v>
      </c>
      <c r="BZ56" s="444">
        <f>[3]Fleisch!FZ40</f>
        <v>11.287765894719517</v>
      </c>
      <c r="CA56" s="444">
        <f>[3]Fleisch!GA40</f>
        <v>20.210274782685541</v>
      </c>
      <c r="CB56" s="443">
        <f>[3]Fleisch!GC40</f>
        <v>43.042873884671629</v>
      </c>
      <c r="CC56" s="443">
        <f>[3]Fleisch!GD40</f>
        <v>23.803258141349808</v>
      </c>
      <c r="CD56" s="444">
        <f>[3]Fleisch!GF40</f>
        <v>33.579152878336998</v>
      </c>
      <c r="CE56" s="444">
        <f>[3]Fleisch!GG40</f>
        <v>24.19753189451982</v>
      </c>
      <c r="CF56" s="443">
        <f>[3]Fleisch!GI40</f>
        <v>85.316685308596405</v>
      </c>
      <c r="CG56" s="443">
        <f>[3]Fleisch!GJ40</f>
        <v>62.900934503299624</v>
      </c>
      <c r="CH56" s="444">
        <f>[3]Fleisch!GL40</f>
        <v>24.286025722630598</v>
      </c>
      <c r="CI56" s="444">
        <f>[3]Fleisch!GM40</f>
        <v>10.896030017466982</v>
      </c>
      <c r="CJ56" s="370" t="str">
        <f t="shared" si="13"/>
        <v>4</v>
      </c>
      <c r="CK56" s="528">
        <f t="shared" si="14"/>
        <v>4</v>
      </c>
      <c r="CL56" s="397">
        <f>[3]Fleisch!GP40</f>
        <v>560.56838288400002</v>
      </c>
      <c r="CM56" s="397">
        <f>[3]Fleisch!GQ40</f>
        <v>9255.5992415280016</v>
      </c>
      <c r="CN56" s="415"/>
      <c r="CO56" s="407">
        <f>[3]Fleisch!$AH40</f>
        <v>11.995313971</v>
      </c>
      <c r="CP56" s="407">
        <f>[3]Fleisch!$AM40</f>
        <v>231.24662333699999</v>
      </c>
      <c r="CQ56" s="406">
        <f>[3]Fleisch!AS40</f>
        <v>2.0536000000000002E-2</v>
      </c>
      <c r="CR56" s="406">
        <f>[3]Fleisch!AT40</f>
        <v>49.8548695</v>
      </c>
      <c r="CS56" s="407">
        <f>[3]Fleisch!AU40</f>
        <v>1.690487013</v>
      </c>
      <c r="CT56" s="407">
        <f>[3]Fleisch!AV40</f>
        <v>2.8150309000000004</v>
      </c>
      <c r="CU56" s="406">
        <f>[3]Fleisch!AW40</f>
        <v>0.26183999999999996</v>
      </c>
      <c r="CV56" s="406">
        <f>[3]Fleisch!AX40</f>
        <v>2.057464</v>
      </c>
      <c r="CW56" s="415"/>
      <c r="CX56" s="407">
        <f>[3]Fleisch!AL40</f>
        <v>6.2617667419999998</v>
      </c>
      <c r="CY56" s="407">
        <f>[3]Fleisch!AQ40</f>
        <v>152.413672623</v>
      </c>
      <c r="CZ56" s="406">
        <f>[3]Fleisch!AY40</f>
        <v>0.51919899999999997</v>
      </c>
      <c r="DA56" s="406">
        <f>[3]Fleisch!AZ40</f>
        <v>43.769344801999999</v>
      </c>
      <c r="DB56" s="415"/>
      <c r="DC56" s="407">
        <f>[3]Fleisch!$AI40</f>
        <v>254.50067998399999</v>
      </c>
      <c r="DD56" s="407">
        <f>[3]Fleisch!$AN40</f>
        <v>1842.2980299859998</v>
      </c>
      <c r="DE56" s="406">
        <f>[3]Fleisch!BA40</f>
        <v>4.0472233830000004</v>
      </c>
      <c r="DF56" s="406">
        <f>[3]Fleisch!BB40</f>
        <v>114.869071511</v>
      </c>
      <c r="DG56" s="407">
        <f>[3]Fleisch!BC40</f>
        <v>10.78004076</v>
      </c>
      <c r="DH56" s="407">
        <f>[3]Fleisch!BD40</f>
        <v>86.154352815999999</v>
      </c>
      <c r="DI56" s="406">
        <f>[3]Fleisch!BE40</f>
        <v>7.1974376180000004</v>
      </c>
      <c r="DJ56" s="406">
        <f>[3]Fleisch!BF40</f>
        <v>55.439817948000005</v>
      </c>
      <c r="DK56" s="407">
        <f>[3]Fleisch!BG40</f>
        <v>13.718247393</v>
      </c>
      <c r="DL56" s="407">
        <f>[3]Fleisch!BH40</f>
        <v>72.1468816</v>
      </c>
      <c r="DM56" s="406">
        <f>[3]Fleisch!BI40</f>
        <v>161.00753842900002</v>
      </c>
      <c r="DN56" s="406">
        <f>[3]Fleisch!BJ40</f>
        <v>878.58715280399997</v>
      </c>
      <c r="DO56" s="407">
        <f>[3]Fleisch!BK40</f>
        <v>10.572610028</v>
      </c>
      <c r="DP56" s="407">
        <f>[3]Fleisch!BL40</f>
        <v>94.736832817000007</v>
      </c>
      <c r="DQ56" s="406">
        <f>[3]Fleisch!BM40</f>
        <v>2.4590019999999999</v>
      </c>
      <c r="DR56" s="406">
        <f>[3]Fleisch!BN40</f>
        <v>96.88365180000001</v>
      </c>
      <c r="DS56" s="407">
        <f>[3]Fleisch!BO40</f>
        <v>8.7887835230000011</v>
      </c>
      <c r="DT56" s="407">
        <f>[3]Fleisch!BP40</f>
        <v>93.395069378000002</v>
      </c>
      <c r="DU56" s="415"/>
      <c r="DV56" s="406">
        <f>[3]Fleisch!$AJ40</f>
        <v>95.761518432000003</v>
      </c>
      <c r="DW56" s="406">
        <f>[3]Fleisch!$AO40</f>
        <v>1775.150333998</v>
      </c>
      <c r="DX56" s="407">
        <f>[3]Fleisch!BQ40</f>
        <v>14.140386038000001</v>
      </c>
      <c r="DY56" s="407">
        <f>[3]Fleisch!BR40</f>
        <v>267.66515874800001</v>
      </c>
      <c r="DZ56" s="406">
        <f>[3]Fleisch!BS40</f>
        <v>15.075678942000001</v>
      </c>
      <c r="EA56" s="406">
        <f>[3]Fleisch!BT40</f>
        <v>123.28630739</v>
      </c>
      <c r="EB56" s="407" t="str">
        <f>[3]Fleisch!BU40</f>
        <v>(-)</v>
      </c>
      <c r="EC56" s="407">
        <f>[3]Fleisch!BV40</f>
        <v>103.50550300800001</v>
      </c>
      <c r="ED56" s="406">
        <f>[3]Fleisch!BW40</f>
        <v>8.0988872750000009</v>
      </c>
      <c r="EE56" s="406">
        <f>[3]Fleisch!BX40</f>
        <v>274.42127857800006</v>
      </c>
      <c r="EF56" s="407">
        <f>[3]Fleisch!BY40</f>
        <v>12.173422779000001</v>
      </c>
      <c r="EG56" s="407">
        <f>[3]Fleisch!BZ40</f>
        <v>96.000461202000011</v>
      </c>
      <c r="EH56" s="415"/>
      <c r="EI56" s="406">
        <f>[3]Fleisch!$AK40</f>
        <v>132.87495379199999</v>
      </c>
      <c r="EJ56" s="406">
        <f>[3]Fleisch!$AP40</f>
        <v>4054.6866896629999</v>
      </c>
      <c r="EK56" s="407">
        <f>[3]Fleisch!DZ40</f>
        <v>23.7968163</v>
      </c>
      <c r="EL56" s="407">
        <f>[3]Fleisch!EA40</f>
        <v>1187.87242423</v>
      </c>
      <c r="EM56" s="406">
        <f>[3]Fleisch!EB40</f>
        <v>2.1827100000000002</v>
      </c>
      <c r="EN56" s="406">
        <f>[3]Fleisch!EC40</f>
        <v>40.859019160000003</v>
      </c>
      <c r="EO56" s="407">
        <f>[3]Fleisch!ED40</f>
        <v>54.085021492000003</v>
      </c>
      <c r="EP56" s="407">
        <f>[3]Fleisch!EE40</f>
        <v>844.51641635700003</v>
      </c>
      <c r="EQ56" s="406">
        <f>[3]Fleisch!EF40</f>
        <v>35.145698799999998</v>
      </c>
      <c r="ER56" s="406">
        <f>[3]Fleisch!EG40</f>
        <v>654.25927255600004</v>
      </c>
      <c r="ES56" s="409"/>
      <c r="ET56" s="407">
        <f>[3]Fleisch!GR40</f>
        <v>204.62920818500001</v>
      </c>
      <c r="EU56" s="407">
        <f>[3]Fleisch!GS40</f>
        <v>6652.4707693580003</v>
      </c>
      <c r="EV56" s="406">
        <f>[3]Fleisch!EV40</f>
        <v>4.0058778080000002</v>
      </c>
      <c r="EW56" s="406">
        <f>[3]Fleisch!EW40</f>
        <v>521.07121922800002</v>
      </c>
      <c r="EX56" s="407">
        <f>[3]Fleisch!EX40</f>
        <v>17.190355682</v>
      </c>
      <c r="EY56" s="407">
        <f>[3]Fleisch!EY40</f>
        <v>547.90121305499997</v>
      </c>
      <c r="EZ56" s="406">
        <f>[3]Fleisch!EZ40</f>
        <v>3.121590356</v>
      </c>
      <c r="FA56" s="406">
        <f>[3]Fleisch!FA40</f>
        <v>206.00664598899999</v>
      </c>
      <c r="FB56" s="407">
        <f>[3]Fleisch!FB40</f>
        <v>15.420288501</v>
      </c>
      <c r="FC56" s="407">
        <f>[3]Fleisch!FC40</f>
        <v>549.6013943779999</v>
      </c>
      <c r="FD56" s="406">
        <f>[3]Fleisch!FD40</f>
        <v>2.6889615419999999</v>
      </c>
      <c r="FE56" s="406">
        <f>[3]Fleisch!FE40</f>
        <v>177.701761242</v>
      </c>
      <c r="FF56" s="407">
        <f>[3]Fleisch!FF40</f>
        <v>25.088912242000003</v>
      </c>
      <c r="FG56" s="407">
        <f>[3]Fleisch!FG40</f>
        <v>751.42087569099999</v>
      </c>
      <c r="FH56" s="406">
        <f>[3]Fleisch!FH40</f>
        <v>44.504631372999995</v>
      </c>
      <c r="FI56" s="406">
        <f>[3]Fleisch!FI40</f>
        <v>516.51473287399995</v>
      </c>
      <c r="FJ56" s="407">
        <f>[3]Fleisch!FJ40</f>
        <v>16.584024353</v>
      </c>
      <c r="FK56" s="407">
        <f>[3]Fleisch!FK40</f>
        <v>210.61666735599999</v>
      </c>
      <c r="FL56" s="406">
        <f>[3]Fleisch!FL40</f>
        <v>21.119538219999999</v>
      </c>
      <c r="FM56" s="406">
        <f>[3]Fleisch!FM40</f>
        <v>504.74610987200003</v>
      </c>
    </row>
    <row r="57" spans="1:169" x14ac:dyDescent="0.2">
      <c r="A57" s="218"/>
      <c r="B57" s="189">
        <f t="shared" si="11"/>
        <v>45170</v>
      </c>
      <c r="C57" s="516">
        <f>[3]Fleisch!$A51</f>
        <v>44866</v>
      </c>
      <c r="D57" s="396">
        <f>[3]Fleisch!D52</f>
        <v>10.8</v>
      </c>
      <c r="E57" s="396">
        <f>[3]Fleisch!E52</f>
        <v>10.6075</v>
      </c>
      <c r="F57" s="380">
        <f>[3]Fleisch!$J52</f>
        <v>13</v>
      </c>
      <c r="G57" s="380"/>
      <c r="H57" s="396">
        <f>[3]Fleisch!$L52</f>
        <v>13.55</v>
      </c>
      <c r="I57" s="396"/>
      <c r="J57" s="380"/>
      <c r="K57" s="380">
        <f>[3]Fleisch!F52</f>
        <v>18.2</v>
      </c>
      <c r="L57" s="380">
        <f>[3]Fleisch!G52</f>
        <v>17.1325</v>
      </c>
      <c r="M57" s="380"/>
      <c r="N57" s="396">
        <f>[3]Fleisch!B52</f>
        <v>7.8</v>
      </c>
      <c r="O57" s="396" t="str">
        <f>[3]Fleisch!C52</f>
        <v>-</v>
      </c>
      <c r="P57" s="380"/>
      <c r="Q57" s="380">
        <f>[3]Fleisch!H52</f>
        <v>16.100000000000001</v>
      </c>
      <c r="R57" s="380">
        <f>[3]Fleisch!I52</f>
        <v>14.510000000000002</v>
      </c>
      <c r="S57" s="380"/>
      <c r="T57" s="380"/>
      <c r="U57" s="189">
        <f>[3]Fleisch!$A41</f>
        <v>45170</v>
      </c>
      <c r="V57" s="343">
        <f>'Gemüse Daten'!CX56</f>
        <v>5</v>
      </c>
      <c r="W57" s="443">
        <f>[3]Fleisch!CA41</f>
        <v>98.956149147597785</v>
      </c>
      <c r="X57" s="443">
        <f>[3]Fleisch!CB41</f>
        <v>42.453327843664859</v>
      </c>
      <c r="Y57" s="444">
        <f>[3]Fleisch!CD41</f>
        <v>18.133784597187322</v>
      </c>
      <c r="Z57" s="444">
        <f>[3]Fleisch!CE41</f>
        <v>92.913549301299156</v>
      </c>
      <c r="AA57" s="443">
        <f>[3]Fleisch!CG41</f>
        <v>82.5549775906142</v>
      </c>
      <c r="AB57" s="443">
        <f>[3]Fleisch!CH41</f>
        <v>51.40542879670307</v>
      </c>
      <c r="AC57" s="445"/>
      <c r="AD57" s="444">
        <f>[3]Fleisch!CJ41</f>
        <v>67.135136666500287</v>
      </c>
      <c r="AE57" s="444">
        <f>[3]Fleisch!CK41</f>
        <v>45.988008514440082</v>
      </c>
      <c r="AF57" s="445"/>
      <c r="AG57" s="443">
        <f>[3]Fleisch!CM41</f>
        <v>39.165154026340005</v>
      </c>
      <c r="AH57" s="443">
        <f>[3]Fleisch!CN41</f>
        <v>40.116528533080498</v>
      </c>
      <c r="AI57" s="444">
        <f>[3]Fleisch!CP41</f>
        <v>83.097100083938827</v>
      </c>
      <c r="AJ57" s="444">
        <f>[3]Fleisch!CQ41</f>
        <v>55.146743189893733</v>
      </c>
      <c r="AK57" s="443">
        <f>[3]Fleisch!CS41</f>
        <v>79.329388806159656</v>
      </c>
      <c r="AL57" s="443">
        <f>[3]Fleisch!CT41</f>
        <v>58.586004342351437</v>
      </c>
      <c r="AM57" s="444">
        <f>[3]Fleisch!CV41</f>
        <v>41.054668825586845</v>
      </c>
      <c r="AN57" s="444">
        <f>[3]Fleisch!CW41</f>
        <v>32.474563695000143</v>
      </c>
      <c r="AO57" s="443">
        <f>[3]Fleisch!CY41</f>
        <v>24.683793585766217</v>
      </c>
      <c r="AP57" s="443">
        <f>[3]Fleisch!CZ41</f>
        <v>17.114953035336487</v>
      </c>
      <c r="AQ57" s="444">
        <f>[3]Fleisch!DB41</f>
        <v>33.1870481069449</v>
      </c>
      <c r="AR57" s="444">
        <f>[3]Fleisch!DC41</f>
        <v>23.294547423129547</v>
      </c>
      <c r="AS57" s="443">
        <f>[3]Fleisch!DE41</f>
        <v>32.933796688630061</v>
      </c>
      <c r="AT57" s="443">
        <f>[3]Fleisch!DF41</f>
        <v>22.536104178622178</v>
      </c>
      <c r="AU57" s="444">
        <f>[3]Fleisch!DH41</f>
        <v>69.107426676244074</v>
      </c>
      <c r="AV57" s="444">
        <f>[3]Fleisch!DI41</f>
        <v>49.360246402244293</v>
      </c>
      <c r="AW57" s="445"/>
      <c r="AX57" s="443">
        <f>[3]Fleisch!DK41</f>
        <v>19.012113589971218</v>
      </c>
      <c r="AY57" s="443">
        <f>[3]Fleisch!DL41</f>
        <v>17.638525401559633</v>
      </c>
      <c r="AZ57" s="444">
        <f>[3]Fleisch!DN41</f>
        <v>43.229412640443563</v>
      </c>
      <c r="BA57" s="444">
        <f>[3]Fleisch!DO41</f>
        <v>30.66563015650642</v>
      </c>
      <c r="BB57" s="443" t="str">
        <f>[3]Fleisch!DQ41</f>
        <v>(-)</v>
      </c>
      <c r="BC57" s="443">
        <f>[3]Fleisch!DR41</f>
        <v>17.423257984280433</v>
      </c>
      <c r="BD57" s="444">
        <f>[3]Fleisch!DT41</f>
        <v>25.893044191170478</v>
      </c>
      <c r="BE57" s="444">
        <f>[3]Fleisch!DU41</f>
        <v>15.22178355596302</v>
      </c>
      <c r="BF57" s="443">
        <f>[3]Fleisch!DW41</f>
        <v>31.327207719567877</v>
      </c>
      <c r="BG57" s="443">
        <f>[3]Fleisch!DX41</f>
        <v>18.379290802603592</v>
      </c>
      <c r="BH57" s="445"/>
      <c r="BI57" s="444">
        <f>[3]Fleisch!EJ41</f>
        <v>54.570979683102379</v>
      </c>
      <c r="BJ57" s="444">
        <f>[3]Fleisch!EK41</f>
        <v>21.79602104220108</v>
      </c>
      <c r="BK57" s="443">
        <f>[3]Fleisch!EM41</f>
        <v>32.766560976518278</v>
      </c>
      <c r="BL57" s="443">
        <f>[3]Fleisch!EN41</f>
        <v>18.00824043712333</v>
      </c>
      <c r="BM57" s="444">
        <f>[3]Fleisch!EP41</f>
        <v>17.081945591505864</v>
      </c>
      <c r="BN57" s="444">
        <f>[3]Fleisch!EQ41</f>
        <v>12.267355236508989</v>
      </c>
      <c r="BO57" s="443">
        <f>[3]Fleisch!ES41</f>
        <v>22.145758529703549</v>
      </c>
      <c r="BP57" s="443">
        <f>[3]Fleisch!ET41</f>
        <v>9.6534233468300403</v>
      </c>
      <c r="BQ57" s="444"/>
      <c r="BR57" s="444">
        <f>[3]Fleisch!FN41</f>
        <v>30.602758150784712</v>
      </c>
      <c r="BS57" s="444">
        <f>[3]Fleisch!FO41</f>
        <v>18.558999089775615</v>
      </c>
      <c r="BT57" s="443">
        <f>[3]Fleisch!FQ41</f>
        <v>20.048430598107132</v>
      </c>
      <c r="BU57" s="443">
        <f>[3]Fleisch!FR41</f>
        <v>9.8771010075252459</v>
      </c>
      <c r="BV57" s="444">
        <f>[3]Fleisch!FT41</f>
        <v>76.03812443581414</v>
      </c>
      <c r="BW57" s="444">
        <f>[3]Fleisch!FU41</f>
        <v>47.34680515308748</v>
      </c>
      <c r="BX57" s="443">
        <f>[3]Fleisch!FW41</f>
        <v>46.632859222788909</v>
      </c>
      <c r="BY57" s="443">
        <f>[3]Fleisch!FX41</f>
        <v>32.013861176684571</v>
      </c>
      <c r="BZ57" s="444">
        <f>[3]Fleisch!FZ41</f>
        <v>24.954583066524325</v>
      </c>
      <c r="CA57" s="444">
        <f>[3]Fleisch!GA41</f>
        <v>19.466710272244995</v>
      </c>
      <c r="CB57" s="443">
        <f>[3]Fleisch!GC41</f>
        <v>47.019620673678141</v>
      </c>
      <c r="CC57" s="443">
        <f>[3]Fleisch!GD41</f>
        <v>24.252156070525849</v>
      </c>
      <c r="CD57" s="444">
        <f>[3]Fleisch!GF41</f>
        <v>35.322045266740652</v>
      </c>
      <c r="CE57" s="444">
        <f>[3]Fleisch!GG41</f>
        <v>23.845904084492691</v>
      </c>
      <c r="CF57" s="443">
        <f>[3]Fleisch!GI41</f>
        <v>84.374411571576701</v>
      </c>
      <c r="CG57" s="443">
        <f>[3]Fleisch!GJ41</f>
        <v>63.313100765774564</v>
      </c>
      <c r="CH57" s="444">
        <f>[3]Fleisch!GL41</f>
        <v>23.513507147941731</v>
      </c>
      <c r="CI57" s="444">
        <f>[3]Fleisch!GM41</f>
        <v>11.380532712901651</v>
      </c>
      <c r="CJ57" s="370" t="str">
        <f t="shared" si="13"/>
        <v>5</v>
      </c>
      <c r="CK57" s="528">
        <f t="shared" si="14"/>
        <v>5</v>
      </c>
      <c r="CL57" s="397">
        <f>[3]Fleisch!GP41</f>
        <v>514.51657946</v>
      </c>
      <c r="CM57" s="397">
        <f>[3]Fleisch!GQ41</f>
        <v>11980.375118850001</v>
      </c>
      <c r="CN57" s="415"/>
      <c r="CO57" s="407">
        <f>[3]Fleisch!$AH41</f>
        <v>20.401908101</v>
      </c>
      <c r="CP57" s="407">
        <f>[3]Fleisch!$AM41</f>
        <v>247.10112381499999</v>
      </c>
      <c r="CQ57" s="406">
        <f>[3]Fleisch!AS41</f>
        <v>2.1937999999999999E-2</v>
      </c>
      <c r="CR57" s="406">
        <f>[3]Fleisch!AT41</f>
        <v>32.165507646999998</v>
      </c>
      <c r="CS57" s="407">
        <f>[3]Fleisch!AU41</f>
        <v>7.570837408</v>
      </c>
      <c r="CT57" s="407">
        <f>[3]Fleisch!AV41</f>
        <v>3.4121490680000002</v>
      </c>
      <c r="CU57" s="406">
        <f>[3]Fleisch!AW41</f>
        <v>0.32508700000000001</v>
      </c>
      <c r="CV57" s="406">
        <f>[3]Fleisch!AX41</f>
        <v>7.8963866110000005</v>
      </c>
      <c r="CW57" s="415"/>
      <c r="CX57" s="407">
        <f>[3]Fleisch!AL41</f>
        <v>14.939771061</v>
      </c>
      <c r="CY57" s="407">
        <f>[3]Fleisch!AQ41</f>
        <v>237.49542511600001</v>
      </c>
      <c r="CZ57" s="406">
        <f>[3]Fleisch!AY41</f>
        <v>0.74125699999999994</v>
      </c>
      <c r="DA57" s="406">
        <f>[3]Fleisch!AZ41</f>
        <v>56.368980608999998</v>
      </c>
      <c r="DB57" s="415"/>
      <c r="DC57" s="407">
        <f>[3]Fleisch!$AI41</f>
        <v>239.18833681800001</v>
      </c>
      <c r="DD57" s="407">
        <f>[3]Fleisch!$AN41</f>
        <v>2349.3667576700004</v>
      </c>
      <c r="DE57" s="406">
        <f>[3]Fleisch!BA41</f>
        <v>6.9418753960000004</v>
      </c>
      <c r="DF57" s="406">
        <f>[3]Fleisch!BB41</f>
        <v>118.686646295</v>
      </c>
      <c r="DG57" s="407">
        <f>[3]Fleisch!BC41</f>
        <v>9.2517424760000004</v>
      </c>
      <c r="DH57" s="407">
        <f>[3]Fleisch!BD41</f>
        <v>91.642063755999999</v>
      </c>
      <c r="DI57" s="406">
        <f>[3]Fleisch!BE41</f>
        <v>6.1439855610000009</v>
      </c>
      <c r="DJ57" s="406">
        <f>[3]Fleisch!BF41</f>
        <v>79.105280995000001</v>
      </c>
      <c r="DK57" s="407">
        <f>[3]Fleisch!BG41</f>
        <v>13.066206697</v>
      </c>
      <c r="DL57" s="407">
        <f>[3]Fleisch!BH41</f>
        <v>70.334086614</v>
      </c>
      <c r="DM57" s="406">
        <f>[3]Fleisch!BI41</f>
        <v>162.290676985</v>
      </c>
      <c r="DN57" s="406">
        <f>[3]Fleisch!BJ41</f>
        <v>1249.6911682540001</v>
      </c>
      <c r="DO57" s="407">
        <f>[3]Fleisch!BK41</f>
        <v>8.1077674710000007</v>
      </c>
      <c r="DP57" s="407">
        <f>[3]Fleisch!BL41</f>
        <v>122.207737228</v>
      </c>
      <c r="DQ57" s="406">
        <f>[3]Fleisch!BM41</f>
        <v>2.2833449999999997</v>
      </c>
      <c r="DR57" s="406">
        <f>[3]Fleisch!BN41</f>
        <v>62.528168100000002</v>
      </c>
      <c r="DS57" s="407">
        <f>[3]Fleisch!BO41</f>
        <v>10.419186734</v>
      </c>
      <c r="DT57" s="407">
        <f>[3]Fleisch!BP41</f>
        <v>110.74441565399999</v>
      </c>
      <c r="DU57" s="415"/>
      <c r="DV57" s="406">
        <f>[3]Fleisch!$AJ41</f>
        <v>78.188290561999992</v>
      </c>
      <c r="DW57" s="406">
        <f>[3]Fleisch!$AO41</f>
        <v>2330.6852331240002</v>
      </c>
      <c r="DX57" s="407">
        <f>[3]Fleisch!BQ41</f>
        <v>13.98794861</v>
      </c>
      <c r="DY57" s="407">
        <f>[3]Fleisch!BR41</f>
        <v>327.52103787599998</v>
      </c>
      <c r="DZ57" s="406">
        <f>[3]Fleisch!BS41</f>
        <v>6.7767808260000004</v>
      </c>
      <c r="EA57" s="406">
        <f>[3]Fleisch!BT41</f>
        <v>147.96986324800002</v>
      </c>
      <c r="EB57" s="407" t="str">
        <f>[3]Fleisch!BU41</f>
        <v>(-)</v>
      </c>
      <c r="EC57" s="407">
        <f>[3]Fleisch!BV41</f>
        <v>93.162272778000002</v>
      </c>
      <c r="ED57" s="406">
        <f>[3]Fleisch!BW41</f>
        <v>6.7479449120000004</v>
      </c>
      <c r="EE57" s="406">
        <f>[3]Fleisch!BX41</f>
        <v>326.96927610400002</v>
      </c>
      <c r="EF57" s="407">
        <f>[3]Fleisch!BY41</f>
        <v>11.153893244999999</v>
      </c>
      <c r="EG57" s="407">
        <f>[3]Fleisch!BZ41</f>
        <v>385.86402142200001</v>
      </c>
      <c r="EH57" s="415"/>
      <c r="EI57" s="406">
        <f>[3]Fleisch!$AK41</f>
        <v>114.195106345</v>
      </c>
      <c r="EJ57" s="406">
        <f>[3]Fleisch!$AP41</f>
        <v>5448.1307847870003</v>
      </c>
      <c r="EK57" s="407">
        <f>[3]Fleisch!DZ41</f>
        <v>27.890773999999997</v>
      </c>
      <c r="EL57" s="407">
        <f>[3]Fleisch!EA41</f>
        <v>1592.5498658260001</v>
      </c>
      <c r="EM57" s="406">
        <f>[3]Fleisch!EB41</f>
        <v>2.657769</v>
      </c>
      <c r="EN57" s="406">
        <f>[3]Fleisch!EC41</f>
        <v>70.331560975000002</v>
      </c>
      <c r="EO57" s="407">
        <f>[3]Fleisch!ED41</f>
        <v>53.976373295000002</v>
      </c>
      <c r="EP57" s="407">
        <f>[3]Fleisch!EE41</f>
        <v>1063.187306217</v>
      </c>
      <c r="EQ57" s="406">
        <f>[3]Fleisch!EF41</f>
        <v>9.8935149999999989</v>
      </c>
      <c r="ER57" s="406">
        <f>[3]Fleisch!EG41</f>
        <v>901.25415728400014</v>
      </c>
      <c r="ES57" s="409"/>
      <c r="ET57" s="407">
        <f>[3]Fleisch!GR41</f>
        <v>234.24849944100001</v>
      </c>
      <c r="EU57" s="407">
        <f>[3]Fleisch!GS41</f>
        <v>8338.270773272001</v>
      </c>
      <c r="EV57" s="406">
        <f>[3]Fleisch!EV41</f>
        <v>6.1769293739999993</v>
      </c>
      <c r="EW57" s="406">
        <f>[3]Fleisch!EW41</f>
        <v>646.23277772599999</v>
      </c>
      <c r="EX57" s="407">
        <f>[3]Fleisch!EX41</f>
        <v>28.883649979000001</v>
      </c>
      <c r="EY57" s="407">
        <f>[3]Fleisch!EY41</f>
        <v>883.92172240399998</v>
      </c>
      <c r="EZ57" s="406">
        <f>[3]Fleisch!EZ41</f>
        <v>3.4199025170000001</v>
      </c>
      <c r="FA57" s="406">
        <f>[3]Fleisch!FA41</f>
        <v>252.65465688999998</v>
      </c>
      <c r="FB57" s="407">
        <f>[3]Fleisch!FB41</f>
        <v>16.309694348000001</v>
      </c>
      <c r="FC57" s="407">
        <f>[3]Fleisch!FC41</f>
        <v>719.38692976200002</v>
      </c>
      <c r="FD57" s="406">
        <f>[3]Fleisch!FD41</f>
        <v>0.58457077499999988</v>
      </c>
      <c r="FE57" s="406">
        <f>[3]Fleisch!FE41</f>
        <v>175.73202849699999</v>
      </c>
      <c r="FF57" s="407">
        <f>[3]Fleisch!FF41</f>
        <v>29.356425954000002</v>
      </c>
      <c r="FG57" s="407">
        <f>[3]Fleisch!FG41</f>
        <v>958.72444834999999</v>
      </c>
      <c r="FH57" s="406">
        <f>[3]Fleisch!FH41</f>
        <v>40.834734766000004</v>
      </c>
      <c r="FI57" s="406">
        <f>[3]Fleisch!FI41</f>
        <v>576.09191941100005</v>
      </c>
      <c r="FJ57" s="407">
        <f>[3]Fleisch!FJ41</f>
        <v>18.917160413000001</v>
      </c>
      <c r="FK57" s="407">
        <f>[3]Fleisch!FK41</f>
        <v>266.82085905899999</v>
      </c>
      <c r="FL57" s="406">
        <f>[3]Fleisch!FL41</f>
        <v>25.124619273</v>
      </c>
      <c r="FM57" s="406">
        <f>[3]Fleisch!FM41</f>
        <v>592.59513900000002</v>
      </c>
    </row>
    <row r="58" spans="1:169" ht="13.5" customHeight="1" x14ac:dyDescent="0.2">
      <c r="A58" s="218"/>
      <c r="B58" s="189">
        <f t="shared" si="11"/>
        <v>45139</v>
      </c>
      <c r="C58" s="516">
        <f>[3]Fleisch!$A52</f>
        <v>44835</v>
      </c>
      <c r="D58" s="396">
        <f>[3]Fleisch!D53</f>
        <v>10.739999999999998</v>
      </c>
      <c r="E58" s="396">
        <f>[3]Fleisch!E53</f>
        <v>10.548</v>
      </c>
      <c r="F58" s="380">
        <f>[3]Fleisch!$J53</f>
        <v>12.940000000000001</v>
      </c>
      <c r="G58" s="380"/>
      <c r="H58" s="396">
        <f>[3]Fleisch!$L53</f>
        <v>13.52</v>
      </c>
      <c r="I58" s="396"/>
      <c r="J58" s="380"/>
      <c r="K58" s="380">
        <f>[3]Fleisch!F53</f>
        <v>17.78</v>
      </c>
      <c r="L58" s="380">
        <f>[3]Fleisch!G53</f>
        <v>16.740000000000002</v>
      </c>
      <c r="M58" s="380"/>
      <c r="N58" s="396">
        <f>[3]Fleisch!B53</f>
        <v>7.8</v>
      </c>
      <c r="O58" s="396" t="str">
        <f>[3]Fleisch!C53</f>
        <v>-</v>
      </c>
      <c r="P58" s="380"/>
      <c r="Q58" s="380">
        <f>[3]Fleisch!H53</f>
        <v>16.100000000000001</v>
      </c>
      <c r="R58" s="380">
        <f>[3]Fleisch!I53</f>
        <v>14.626000000000001</v>
      </c>
      <c r="S58" s="380"/>
      <c r="T58" s="380"/>
      <c r="U58" s="189">
        <f>[3]Fleisch!$A42</f>
        <v>45139</v>
      </c>
      <c r="V58" s="343">
        <f>'Gemüse Daten'!CX57</f>
        <v>4</v>
      </c>
      <c r="W58" s="443">
        <f>[3]Fleisch!CA42</f>
        <v>96.387147335423194</v>
      </c>
      <c r="X58" s="443">
        <f>[3]Fleisch!CB42</f>
        <v>40.744614940386136</v>
      </c>
      <c r="Y58" s="444">
        <f>[3]Fleisch!CD42</f>
        <v>103.30225840823695</v>
      </c>
      <c r="Z58" s="444">
        <f>[3]Fleisch!CE42</f>
        <v>95.122668745900413</v>
      </c>
      <c r="AA58" s="443">
        <f>[3]Fleisch!CG42</f>
        <v>84.534386132591877</v>
      </c>
      <c r="AB58" s="443">
        <f>[3]Fleisch!CH42</f>
        <v>43.906427911418895</v>
      </c>
      <c r="AC58" s="445"/>
      <c r="AD58" s="444">
        <f>[3]Fleisch!CJ42</f>
        <v>78.516664473041047</v>
      </c>
      <c r="AE58" s="444">
        <f>[3]Fleisch!CK42</f>
        <v>45.587916258725777</v>
      </c>
      <c r="AF58" s="445"/>
      <c r="AG58" s="443">
        <f>[3]Fleisch!CM42</f>
        <v>40.097514433740116</v>
      </c>
      <c r="AH58" s="443">
        <f>[3]Fleisch!CN42</f>
        <v>40.232707732267549</v>
      </c>
      <c r="AI58" s="444">
        <f>[3]Fleisch!CP42</f>
        <v>76.902029935610358</v>
      </c>
      <c r="AJ58" s="444">
        <f>[3]Fleisch!CQ42</f>
        <v>50.34569567301304</v>
      </c>
      <c r="AK58" s="443">
        <f>[3]Fleisch!CS42</f>
        <v>68.455861481235374</v>
      </c>
      <c r="AL58" s="443">
        <f>[3]Fleisch!CT42</f>
        <v>66.378664222296024</v>
      </c>
      <c r="AM58" s="444">
        <f>[3]Fleisch!CV42</f>
        <v>39.779282984162307</v>
      </c>
      <c r="AN58" s="444">
        <f>[3]Fleisch!CW42</f>
        <v>31.139283339320372</v>
      </c>
      <c r="AO58" s="443">
        <f>[3]Fleisch!CY42</f>
        <v>24.827293493186051</v>
      </c>
      <c r="AP58" s="443">
        <f>[3]Fleisch!CZ42</f>
        <v>17.163056674661501</v>
      </c>
      <c r="AQ58" s="444">
        <f>[3]Fleisch!DB42</f>
        <v>33.208522992687918</v>
      </c>
      <c r="AR58" s="444">
        <f>[3]Fleisch!DC42</f>
        <v>26.845154413949526</v>
      </c>
      <c r="AS58" s="443">
        <f>[3]Fleisch!DE42</f>
        <v>34.565359761726434</v>
      </c>
      <c r="AT58" s="443">
        <f>[3]Fleisch!DF42</f>
        <v>21.154033452295838</v>
      </c>
      <c r="AU58" s="444">
        <f>[3]Fleisch!DH42</f>
        <v>68.495035860815747</v>
      </c>
      <c r="AV58" s="444">
        <f>[3]Fleisch!DI42</f>
        <v>47.536531911247202</v>
      </c>
      <c r="AW58" s="445"/>
      <c r="AX58" s="443">
        <f>[3]Fleisch!DK42</f>
        <v>24.653301353237843</v>
      </c>
      <c r="AY58" s="443">
        <f>[3]Fleisch!DL42</f>
        <v>15.09335626377792</v>
      </c>
      <c r="AZ58" s="444">
        <f>[3]Fleisch!DN42</f>
        <v>50.694312059814081</v>
      </c>
      <c r="BA58" s="444">
        <f>[3]Fleisch!DO42</f>
        <v>32.729101874139026</v>
      </c>
      <c r="BB58" s="443" t="str">
        <f>[3]Fleisch!DQ42</f>
        <v>(-)</v>
      </c>
      <c r="BC58" s="443">
        <f>[3]Fleisch!DR42</f>
        <v>17.567913606183566</v>
      </c>
      <c r="BD58" s="444">
        <f>[3]Fleisch!DT42</f>
        <v>18.012675197283933</v>
      </c>
      <c r="BE58" s="444">
        <f>[3]Fleisch!DU42</f>
        <v>15.392631288474698</v>
      </c>
      <c r="BF58" s="443">
        <f>[3]Fleisch!DW42</f>
        <v>28.487474645960919</v>
      </c>
      <c r="BG58" s="443">
        <f>[3]Fleisch!DX42</f>
        <v>19.102278980442858</v>
      </c>
      <c r="BH58" s="445"/>
      <c r="BI58" s="444">
        <f>[3]Fleisch!EJ42</f>
        <v>54.285919054013121</v>
      </c>
      <c r="BJ58" s="444">
        <f>[3]Fleisch!EK42</f>
        <v>22.922934369864862</v>
      </c>
      <c r="BK58" s="443">
        <f>[3]Fleisch!EM42</f>
        <v>34.425056359958738</v>
      </c>
      <c r="BL58" s="443">
        <f>[3]Fleisch!EN42</f>
        <v>20.685141194306102</v>
      </c>
      <c r="BM58" s="444">
        <f>[3]Fleisch!EP42</f>
        <v>15.844452760436466</v>
      </c>
      <c r="BN58" s="444">
        <f>[3]Fleisch!EQ42</f>
        <v>11.145518877157334</v>
      </c>
      <c r="BO58" s="443">
        <f>[3]Fleisch!ES42</f>
        <v>13.755964522561699</v>
      </c>
      <c r="BP58" s="443">
        <f>[3]Fleisch!ET42</f>
        <v>9.6088621827949545</v>
      </c>
      <c r="BQ58" s="444"/>
      <c r="BR58" s="444">
        <f>[3]Fleisch!FN42</f>
        <v>23.799169900943145</v>
      </c>
      <c r="BS58" s="444">
        <f>[3]Fleisch!FO42</f>
        <v>18.78720171000921</v>
      </c>
      <c r="BT58" s="443">
        <f>[3]Fleisch!FQ42</f>
        <v>18.421245029123686</v>
      </c>
      <c r="BU58" s="443">
        <f>[3]Fleisch!FR42</f>
        <v>9.9288339593456314</v>
      </c>
      <c r="BV58" s="444">
        <f>[3]Fleisch!FT42</f>
        <v>72.602061256067913</v>
      </c>
      <c r="BW58" s="444">
        <f>[3]Fleisch!FU42</f>
        <v>46.969148967478105</v>
      </c>
      <c r="BX58" s="443">
        <f>[3]Fleisch!FW42</f>
        <v>50.29617405760424</v>
      </c>
      <c r="BY58" s="443">
        <f>[3]Fleisch!FX42</f>
        <v>33.475760702477999</v>
      </c>
      <c r="BZ58" s="444">
        <f>[3]Fleisch!FZ42</f>
        <v>15.432992348912531</v>
      </c>
      <c r="CA58" s="444">
        <f>[3]Fleisch!GA42</f>
        <v>20.892532224003411</v>
      </c>
      <c r="CB58" s="443">
        <f>[3]Fleisch!GC42</f>
        <v>48.7680622282153</v>
      </c>
      <c r="CC58" s="443">
        <f>[3]Fleisch!GD42</f>
        <v>24.499989971092685</v>
      </c>
      <c r="CD58" s="444">
        <f>[3]Fleisch!GF42</f>
        <v>35.347211540268276</v>
      </c>
      <c r="CE58" s="444">
        <f>[3]Fleisch!GG42</f>
        <v>24.407878946042629</v>
      </c>
      <c r="CF58" s="443">
        <f>[3]Fleisch!GI42</f>
        <v>98.726049206451179</v>
      </c>
      <c r="CG58" s="443">
        <f>[3]Fleisch!GJ42</f>
        <v>65.527957057937769</v>
      </c>
      <c r="CH58" s="444">
        <f>[3]Fleisch!GL42</f>
        <v>22.786421030051532</v>
      </c>
      <c r="CI58" s="444">
        <f>[3]Fleisch!GM42</f>
        <v>11.697918403024598</v>
      </c>
      <c r="CJ58" s="370" t="str">
        <f t="shared" si="13"/>
        <v>4</v>
      </c>
      <c r="CK58" s="528">
        <f t="shared" si="14"/>
        <v>4</v>
      </c>
      <c r="CL58" s="397">
        <f>[3]Fleisch!GP42</f>
        <v>455.71517073200005</v>
      </c>
      <c r="CM58" s="397">
        <f>[3]Fleisch!GQ42</f>
        <v>9603.6272262790008</v>
      </c>
      <c r="CN58" s="415"/>
      <c r="CO58" s="407">
        <f>[3]Fleisch!$AH42</f>
        <v>7.4065814000000003</v>
      </c>
      <c r="CP58" s="407">
        <f>[3]Fleisch!$AM42</f>
        <v>181.86700178300001</v>
      </c>
      <c r="CQ58" s="406">
        <f>[3]Fleisch!AS42</f>
        <v>1.9140000000000001E-2</v>
      </c>
      <c r="CR58" s="406">
        <f>[3]Fleisch!AT42</f>
        <v>21.652902031000004</v>
      </c>
      <c r="CS58" s="407">
        <f>[3]Fleisch!AU42</f>
        <v>3.156086213</v>
      </c>
      <c r="CT58" s="407">
        <f>[3]Fleisch!AV42</f>
        <v>2.536832</v>
      </c>
      <c r="CU58" s="406">
        <f>[3]Fleisch!AW42</f>
        <v>0.27621600000000002</v>
      </c>
      <c r="CV58" s="406">
        <f>[3]Fleisch!AX42</f>
        <v>4.4122729999999999</v>
      </c>
      <c r="CW58" s="415"/>
      <c r="CX58" s="407">
        <f>[3]Fleisch!AL42</f>
        <v>9.9569469700000006</v>
      </c>
      <c r="CY58" s="407">
        <f>[3]Fleisch!AQ42</f>
        <v>187.50250615299998</v>
      </c>
      <c r="CZ58" s="406">
        <f>[3]Fleisch!AY42</f>
        <v>2.1791169100000003</v>
      </c>
      <c r="DA58" s="406">
        <f>[3]Fleisch!AZ42</f>
        <v>64.085799193</v>
      </c>
      <c r="DB58" s="415"/>
      <c r="DC58" s="407">
        <f>[3]Fleisch!$AI42</f>
        <v>201.19549416000001</v>
      </c>
      <c r="DD58" s="407">
        <f>[3]Fleisch!$AN42</f>
        <v>2016.235393141</v>
      </c>
      <c r="DE58" s="406">
        <f>[3]Fleisch!BA42</f>
        <v>11.465239515</v>
      </c>
      <c r="DF58" s="406">
        <f>[3]Fleisch!BB42</f>
        <v>95.38762516700001</v>
      </c>
      <c r="DG58" s="407">
        <f>[3]Fleisch!BC42</f>
        <v>16.204506946999999</v>
      </c>
      <c r="DH58" s="407">
        <f>[3]Fleisch!BD42</f>
        <v>118.34724226200001</v>
      </c>
      <c r="DI58" s="406">
        <f>[3]Fleisch!BE42</f>
        <v>2.5469993250000003</v>
      </c>
      <c r="DJ58" s="406">
        <f>[3]Fleisch!BF42</f>
        <v>56.135795301999998</v>
      </c>
      <c r="DK58" s="407">
        <f>[3]Fleisch!BG42</f>
        <v>8.4271009960000001</v>
      </c>
      <c r="DL58" s="407">
        <f>[3]Fleisch!BH42</f>
        <v>51.813658340000003</v>
      </c>
      <c r="DM58" s="406">
        <f>[3]Fleisch!BI42</f>
        <v>117.208963301</v>
      </c>
      <c r="DN58" s="406">
        <f>[3]Fleisch!BJ42</f>
        <v>994.396860629</v>
      </c>
      <c r="DO58" s="407">
        <f>[3]Fleisch!BK42</f>
        <v>4.5845238440000005</v>
      </c>
      <c r="DP58" s="407">
        <f>[3]Fleisch!BL42</f>
        <v>55.888527957000001</v>
      </c>
      <c r="DQ58" s="406">
        <f>[3]Fleisch!BM42</f>
        <v>1.1482600000000001</v>
      </c>
      <c r="DR58" s="406">
        <f>[3]Fleisch!BN42</f>
        <v>45.238371899999997</v>
      </c>
      <c r="DS58" s="407">
        <f>[3]Fleisch!BO42</f>
        <v>10.313635576999999</v>
      </c>
      <c r="DT58" s="407">
        <f>[3]Fleisch!BP42</f>
        <v>130.64129296999999</v>
      </c>
      <c r="DU58" s="415"/>
      <c r="DV58" s="406">
        <f>[3]Fleisch!$AJ42</f>
        <v>89.964677379999998</v>
      </c>
      <c r="DW58" s="406">
        <f>[3]Fleisch!$AO42</f>
        <v>2071.4553132619999</v>
      </c>
      <c r="DX58" s="407">
        <f>[3]Fleisch!BQ42</f>
        <v>3.487994171</v>
      </c>
      <c r="DY58" s="407">
        <f>[3]Fleisch!BR42</f>
        <v>319.85138645900003</v>
      </c>
      <c r="DZ58" s="406">
        <f>[3]Fleisch!BS42</f>
        <v>3.6044296230000001</v>
      </c>
      <c r="EA58" s="406">
        <f>[3]Fleisch!BT42</f>
        <v>116.860754512</v>
      </c>
      <c r="EB58" s="407" t="str">
        <f>[3]Fleisch!BU42</f>
        <v>(-)</v>
      </c>
      <c r="EC58" s="407">
        <f>[3]Fleisch!BV42</f>
        <v>49.666627927</v>
      </c>
      <c r="ED58" s="406">
        <f>[3]Fleisch!BW42</f>
        <v>22.738445685999999</v>
      </c>
      <c r="EE58" s="406">
        <f>[3]Fleisch!BX42</f>
        <v>258.02680681300001</v>
      </c>
      <c r="EF58" s="407">
        <f>[3]Fleisch!BY42</f>
        <v>21.531178852</v>
      </c>
      <c r="EG58" s="407">
        <f>[3]Fleisch!BZ42</f>
        <v>521.16985734699995</v>
      </c>
      <c r="EH58" s="415"/>
      <c r="EI58" s="406">
        <f>[3]Fleisch!$AK42</f>
        <v>115.86479008900001</v>
      </c>
      <c r="EJ58" s="406">
        <f>[3]Fleisch!$AP42</f>
        <v>4281.8659991030008</v>
      </c>
      <c r="EK58" s="407">
        <f>[3]Fleisch!DZ42</f>
        <v>24.375983000000002</v>
      </c>
      <c r="EL58" s="407">
        <f>[3]Fleisch!EA42</f>
        <v>1232.0724742340001</v>
      </c>
      <c r="EM58" s="406">
        <f>[3]Fleisch!EB42</f>
        <v>1.8040290000000001</v>
      </c>
      <c r="EN58" s="406">
        <f>[3]Fleisch!EC42</f>
        <v>40.042570349000002</v>
      </c>
      <c r="EO58" s="407">
        <f>[3]Fleisch!ED42</f>
        <v>45.428810089000002</v>
      </c>
      <c r="EP58" s="407">
        <f>[3]Fleisch!EE42</f>
        <v>883.82056846099999</v>
      </c>
      <c r="EQ58" s="406">
        <f>[3]Fleisch!EF42</f>
        <v>30.615401000000002</v>
      </c>
      <c r="ER58" s="406">
        <f>[3]Fleisch!EG42</f>
        <v>798.53295653400005</v>
      </c>
      <c r="ES58" s="409"/>
      <c r="ET58" s="407">
        <f>[3]Fleisch!GR42</f>
        <v>201.36832150399999</v>
      </c>
      <c r="EU58" s="407">
        <f>[3]Fleisch!GS42</f>
        <v>6804.3262685999998</v>
      </c>
      <c r="EV58" s="406">
        <f>[3]Fleisch!EV42</f>
        <v>13.074510216999998</v>
      </c>
      <c r="EW58" s="406">
        <f>[3]Fleisch!EW42</f>
        <v>507.94424415099996</v>
      </c>
      <c r="EX58" s="407">
        <f>[3]Fleisch!EX42</f>
        <v>29.704845916</v>
      </c>
      <c r="EY58" s="407">
        <f>[3]Fleisch!EY42</f>
        <v>868.51251485499995</v>
      </c>
      <c r="EZ58" s="406">
        <f>[3]Fleisch!EZ42</f>
        <v>6.5354155700000005</v>
      </c>
      <c r="FA58" s="406">
        <f>[3]Fleisch!FA42</f>
        <v>254.451427693</v>
      </c>
      <c r="FB58" s="407">
        <f>[3]Fleisch!FB42</f>
        <v>12.358938533</v>
      </c>
      <c r="FC58" s="407">
        <f>[3]Fleisch!FC42</f>
        <v>514.45068662500012</v>
      </c>
      <c r="FD58" s="406">
        <f>[3]Fleisch!FD42</f>
        <v>2.0533072009999995</v>
      </c>
      <c r="FE58" s="406">
        <f>[3]Fleisch!FE42</f>
        <v>87.71304037500002</v>
      </c>
      <c r="FF58" s="407">
        <f>[3]Fleisch!FF42</f>
        <v>19.983999507</v>
      </c>
      <c r="FG58" s="407">
        <f>[3]Fleisch!FG42</f>
        <v>724.38424983499999</v>
      </c>
      <c r="FH58" s="406">
        <f>[3]Fleisch!FH42</f>
        <v>31.876182785999998</v>
      </c>
      <c r="FI58" s="406">
        <f>[3]Fleisch!FI42</f>
        <v>434.153571365</v>
      </c>
      <c r="FJ58" s="407">
        <f>[3]Fleisch!FJ42</f>
        <v>10.831067005000001</v>
      </c>
      <c r="FK58" s="407">
        <f>[3]Fleisch!FK42</f>
        <v>202.75932575299998</v>
      </c>
      <c r="FL58" s="406">
        <f>[3]Fleisch!FL42</f>
        <v>13.261801645</v>
      </c>
      <c r="FM58" s="406">
        <f>[3]Fleisch!FM42</f>
        <v>428.32065584100002</v>
      </c>
    </row>
    <row r="59" spans="1:169" x14ac:dyDescent="0.2">
      <c r="A59" s="218"/>
      <c r="B59" s="189">
        <f t="shared" si="11"/>
        <v>45108</v>
      </c>
      <c r="C59" s="516">
        <f>[3]Fleisch!$A53</f>
        <v>44805</v>
      </c>
      <c r="D59" s="396">
        <f>[3]Fleisch!D54</f>
        <v>10.7</v>
      </c>
      <c r="E59" s="396">
        <f>[3]Fleisch!E54</f>
        <v>10.5025</v>
      </c>
      <c r="F59" s="380">
        <f>[3]Fleisch!$J54</f>
        <v>12.9</v>
      </c>
      <c r="G59" s="380"/>
      <c r="H59" s="396">
        <f>[3]Fleisch!$L54</f>
        <v>13.5</v>
      </c>
      <c r="I59" s="396"/>
      <c r="J59" s="380"/>
      <c r="K59" s="380">
        <f>[3]Fleisch!F54</f>
        <v>17.024999999999999</v>
      </c>
      <c r="L59" s="380">
        <f>[3]Fleisch!G54</f>
        <v>16.12</v>
      </c>
      <c r="M59" s="380"/>
      <c r="N59" s="396">
        <f>[3]Fleisch!B54</f>
        <v>7.8</v>
      </c>
      <c r="O59" s="396" t="str">
        <f>[3]Fleisch!C54</f>
        <v>-</v>
      </c>
      <c r="P59" s="380"/>
      <c r="Q59" s="380">
        <f>[3]Fleisch!H54</f>
        <v>16.3</v>
      </c>
      <c r="R59" s="380">
        <f>[3]Fleisch!I54</f>
        <v>14.719999999999999</v>
      </c>
      <c r="S59" s="380"/>
      <c r="T59" s="380"/>
      <c r="U59" s="189">
        <f>[3]Fleisch!$A43</f>
        <v>45108</v>
      </c>
      <c r="V59" s="343">
        <f>'Gemüse Daten'!CX58</f>
        <v>4</v>
      </c>
      <c r="W59" s="443">
        <f>[3]Fleisch!CA43</f>
        <v>95.723526593195984</v>
      </c>
      <c r="X59" s="443">
        <f>[3]Fleisch!CB43</f>
        <v>53.71199726673175</v>
      </c>
      <c r="Y59" s="444">
        <f>[3]Fleisch!CD43</f>
        <v>150.99700002582435</v>
      </c>
      <c r="Z59" s="444">
        <f>[3]Fleisch!CE43</f>
        <v>77.138124976386862</v>
      </c>
      <c r="AA59" s="443">
        <f>[3]Fleisch!CG43</f>
        <v>83.613190213712414</v>
      </c>
      <c r="AB59" s="443">
        <f>[3]Fleisch!CH43</f>
        <v>67.213564784331737</v>
      </c>
      <c r="AC59" s="445"/>
      <c r="AD59" s="444">
        <f>[3]Fleisch!CJ43</f>
        <v>56.111612292524654</v>
      </c>
      <c r="AE59" s="444">
        <f>[3]Fleisch!CK43</f>
        <v>43.700896088999237</v>
      </c>
      <c r="AF59" s="445"/>
      <c r="AG59" s="443">
        <f>[3]Fleisch!CM43</f>
        <v>49.096047847322303</v>
      </c>
      <c r="AH59" s="443">
        <f>[3]Fleisch!CN43</f>
        <v>40.124570450268756</v>
      </c>
      <c r="AI59" s="444">
        <f>[3]Fleisch!CP43</f>
        <v>64.32174058029139</v>
      </c>
      <c r="AJ59" s="444">
        <f>[3]Fleisch!CQ43</f>
        <v>55.984434467552894</v>
      </c>
      <c r="AK59" s="443">
        <f>[3]Fleisch!CS43</f>
        <v>68.51457619641323</v>
      </c>
      <c r="AL59" s="443">
        <f>[3]Fleisch!CT43</f>
        <v>53.999794584735071</v>
      </c>
      <c r="AM59" s="444">
        <f>[3]Fleisch!CV43</f>
        <v>41.843678249196387</v>
      </c>
      <c r="AN59" s="444">
        <f>[3]Fleisch!CW43</f>
        <v>33.664572705253612</v>
      </c>
      <c r="AO59" s="443">
        <f>[3]Fleisch!CY43</f>
        <v>24.309934607494075</v>
      </c>
      <c r="AP59" s="443">
        <f>[3]Fleisch!CZ43</f>
        <v>16.98944457436934</v>
      </c>
      <c r="AQ59" s="444">
        <f>[3]Fleisch!DB43</f>
        <v>32.134659794016251</v>
      </c>
      <c r="AR59" s="444">
        <f>[3]Fleisch!DC43</f>
        <v>25.840252145220269</v>
      </c>
      <c r="AS59" s="443">
        <f>[3]Fleisch!DE43</f>
        <v>31.69027208111482</v>
      </c>
      <c r="AT59" s="443">
        <f>[3]Fleisch!DF43</f>
        <v>18.75707004475445</v>
      </c>
      <c r="AU59" s="444">
        <f>[3]Fleisch!DH43</f>
        <v>60.089717939809283</v>
      </c>
      <c r="AV59" s="444">
        <f>[3]Fleisch!DI43</f>
        <v>49.185162754592071</v>
      </c>
      <c r="AW59" s="445"/>
      <c r="AX59" s="443">
        <f>[3]Fleisch!DK43</f>
        <v>30.326025202001965</v>
      </c>
      <c r="AY59" s="443">
        <f>[3]Fleisch!DL43</f>
        <v>15.438060677134404</v>
      </c>
      <c r="AZ59" s="444">
        <f>[3]Fleisch!DN43</f>
        <v>44.723062335964606</v>
      </c>
      <c r="BA59" s="444">
        <f>[3]Fleisch!DO43</f>
        <v>33.378813032136179</v>
      </c>
      <c r="BB59" s="443" t="str">
        <f>[3]Fleisch!DQ43</f>
        <v>(-)</v>
      </c>
      <c r="BC59" s="443">
        <f>[3]Fleisch!DR43</f>
        <v>17.905921406421847</v>
      </c>
      <c r="BD59" s="444">
        <f>[3]Fleisch!DT43</f>
        <v>26.256071615684963</v>
      </c>
      <c r="BE59" s="444">
        <f>[3]Fleisch!DU43</f>
        <v>15.232421900941819</v>
      </c>
      <c r="BF59" s="443">
        <f>[3]Fleisch!DW43</f>
        <v>25.016773087015792</v>
      </c>
      <c r="BG59" s="443">
        <f>[3]Fleisch!DX43</f>
        <v>20.465555728020778</v>
      </c>
      <c r="BH59" s="445"/>
      <c r="BI59" s="444">
        <f>[3]Fleisch!EJ43</f>
        <v>54.103025873030177</v>
      </c>
      <c r="BJ59" s="444">
        <f>[3]Fleisch!EK43</f>
        <v>21.809372821874941</v>
      </c>
      <c r="BK59" s="443">
        <f>[3]Fleisch!EM43</f>
        <v>34.825597432513106</v>
      </c>
      <c r="BL59" s="443">
        <f>[3]Fleisch!EN43</f>
        <v>19.700501698106152</v>
      </c>
      <c r="BM59" s="444">
        <f>[3]Fleisch!EP43</f>
        <v>16.700684837297246</v>
      </c>
      <c r="BN59" s="444">
        <f>[3]Fleisch!EQ43</f>
        <v>10.58669154951523</v>
      </c>
      <c r="BO59" s="443">
        <f>[3]Fleisch!ES43</f>
        <v>21.469837470115323</v>
      </c>
      <c r="BP59" s="443">
        <f>[3]Fleisch!ET43</f>
        <v>10.035782313016796</v>
      </c>
      <c r="BQ59" s="444"/>
      <c r="BR59" s="444">
        <f>[3]Fleisch!FN43</f>
        <v>25.089941222170175</v>
      </c>
      <c r="BS59" s="444">
        <f>[3]Fleisch!FO43</f>
        <v>18.552686151831722</v>
      </c>
      <c r="BT59" s="443">
        <f>[3]Fleisch!FQ43</f>
        <v>19.13845344477447</v>
      </c>
      <c r="BU59" s="443">
        <f>[3]Fleisch!FR43</f>
        <v>9.8414321454903657</v>
      </c>
      <c r="BV59" s="444">
        <f>[3]Fleisch!FT43</f>
        <v>63.724875275060135</v>
      </c>
      <c r="BW59" s="444">
        <f>[3]Fleisch!FU43</f>
        <v>48.371995820004507</v>
      </c>
      <c r="BX59" s="443">
        <f>[3]Fleisch!FW43</f>
        <v>50.1369437358154</v>
      </c>
      <c r="BY59" s="443">
        <f>[3]Fleisch!FX43</f>
        <v>32.429346464285821</v>
      </c>
      <c r="BZ59" s="444">
        <f>[3]Fleisch!FZ43</f>
        <v>12.999999998512832</v>
      </c>
      <c r="CA59" s="444">
        <f>[3]Fleisch!GA43</f>
        <v>19.358159212159038</v>
      </c>
      <c r="CB59" s="443">
        <f>[3]Fleisch!GC43</f>
        <v>51.881901490502166</v>
      </c>
      <c r="CC59" s="443">
        <f>[3]Fleisch!GD43</f>
        <v>24.399830248905452</v>
      </c>
      <c r="CD59" s="444">
        <f>[3]Fleisch!GF43</f>
        <v>37.267472808248975</v>
      </c>
      <c r="CE59" s="444">
        <f>[3]Fleisch!GG43</f>
        <v>25.065554239111464</v>
      </c>
      <c r="CF59" s="443">
        <f>[3]Fleisch!GI43</f>
        <v>92.780250584941754</v>
      </c>
      <c r="CG59" s="443">
        <f>[3]Fleisch!GJ43</f>
        <v>64.73381237126398</v>
      </c>
      <c r="CH59" s="444">
        <f>[3]Fleisch!GL43</f>
        <v>25.144658976516073</v>
      </c>
      <c r="CI59" s="444">
        <f>[3]Fleisch!GM43</f>
        <v>13.166349358381829</v>
      </c>
      <c r="CJ59" s="370" t="str">
        <f t="shared" si="13"/>
        <v>4</v>
      </c>
      <c r="CK59" s="528">
        <f t="shared" si="14"/>
        <v>4</v>
      </c>
      <c r="CL59" s="397">
        <f>[3]Fleisch!GP43</f>
        <v>381.24474828799998</v>
      </c>
      <c r="CM59" s="397">
        <f>[3]Fleisch!GQ43</f>
        <v>8955.7285753680007</v>
      </c>
      <c r="CN59" s="415"/>
      <c r="CO59" s="407">
        <f>[3]Fleisch!$AH43</f>
        <v>5.6337670969999998</v>
      </c>
      <c r="CP59" s="407">
        <f>[3]Fleisch!$AM43</f>
        <v>130.353334805</v>
      </c>
      <c r="CQ59" s="406">
        <f>[3]Fleisch!AS43</f>
        <v>1.2522E-2</v>
      </c>
      <c r="CR59" s="406">
        <f>[3]Fleisch!AT43</f>
        <v>15.472173300000001</v>
      </c>
      <c r="CS59" s="407">
        <f>[3]Fleisch!AU43</f>
        <v>1.416066523</v>
      </c>
      <c r="CT59" s="407">
        <f>[3]Fleisch!AV43</f>
        <v>4.0379553980000003</v>
      </c>
      <c r="CU59" s="406">
        <f>[3]Fleisch!AW43</f>
        <v>0.258525</v>
      </c>
      <c r="CV59" s="406">
        <f>[3]Fleisch!AX43</f>
        <v>3.0276641629999999</v>
      </c>
      <c r="CW59" s="415"/>
      <c r="CX59" s="407">
        <f>[3]Fleisch!AL43</f>
        <v>9.5873053880000008</v>
      </c>
      <c r="CY59" s="407">
        <f>[3]Fleisch!AQ43</f>
        <v>178.35529111399998</v>
      </c>
      <c r="CZ59" s="406">
        <f>[3]Fleisch!AY43</f>
        <v>8.027032621</v>
      </c>
      <c r="DA59" s="406">
        <f>[3]Fleisch!AZ43</f>
        <v>48.383669744000002</v>
      </c>
      <c r="DB59" s="415"/>
      <c r="DC59" s="407">
        <f>[3]Fleisch!$AI43</f>
        <v>190.42767666100002</v>
      </c>
      <c r="DD59" s="407">
        <f>[3]Fleisch!$AN43</f>
        <v>1711.2890299740002</v>
      </c>
      <c r="DE59" s="406">
        <f>[3]Fleisch!BA43</f>
        <v>4.8086720200000004</v>
      </c>
      <c r="DF59" s="406">
        <f>[3]Fleisch!BB43</f>
        <v>95.455280303999999</v>
      </c>
      <c r="DG59" s="407">
        <f>[3]Fleisch!BC43</f>
        <v>12.705676279</v>
      </c>
      <c r="DH59" s="407">
        <f>[3]Fleisch!BD43</f>
        <v>98.395266285000005</v>
      </c>
      <c r="DI59" s="406">
        <f>[3]Fleisch!BE43</f>
        <v>5.3803379000000007</v>
      </c>
      <c r="DJ59" s="406">
        <f>[3]Fleisch!BF43</f>
        <v>72.025766950999994</v>
      </c>
      <c r="DK59" s="407">
        <f>[3]Fleisch!BG43</f>
        <v>6.24993</v>
      </c>
      <c r="DL59" s="407">
        <f>[3]Fleisch!BH43</f>
        <v>42.114752983000002</v>
      </c>
      <c r="DM59" s="406">
        <f>[3]Fleisch!BI43</f>
        <v>114.09522444400001</v>
      </c>
      <c r="DN59" s="406">
        <f>[3]Fleisch!BJ43</f>
        <v>848.16306222600008</v>
      </c>
      <c r="DO59" s="407">
        <f>[3]Fleisch!BK43</f>
        <v>6.7538060610000006</v>
      </c>
      <c r="DP59" s="407">
        <f>[3]Fleisch!BL43</f>
        <v>39.924734600000001</v>
      </c>
      <c r="DQ59" s="406">
        <f>[3]Fleisch!BM43</f>
        <v>1.57012</v>
      </c>
      <c r="DR59" s="406">
        <f>[3]Fleisch!BN43</f>
        <v>51.489942800000001</v>
      </c>
      <c r="DS59" s="407">
        <f>[3]Fleisch!BO43</f>
        <v>9.0685952300000015</v>
      </c>
      <c r="DT59" s="407">
        <f>[3]Fleisch!BP43</f>
        <v>139.904289154</v>
      </c>
      <c r="DU59" s="415"/>
      <c r="DV59" s="406">
        <f>[3]Fleisch!$AJ43</f>
        <v>64.554777400999996</v>
      </c>
      <c r="DW59" s="406">
        <f>[3]Fleisch!$AO43</f>
        <v>2110.5352006350004</v>
      </c>
      <c r="DX59" s="407">
        <f>[3]Fleisch!BQ43</f>
        <v>4.5988846500000005</v>
      </c>
      <c r="DY59" s="407">
        <f>[3]Fleisch!BR43</f>
        <v>310.65578721699995</v>
      </c>
      <c r="DZ59" s="406">
        <f>[3]Fleisch!BS43</f>
        <v>4.4195144609999995</v>
      </c>
      <c r="EA59" s="406">
        <f>[3]Fleisch!BT43</f>
        <v>101.613489747</v>
      </c>
      <c r="EB59" s="407" t="str">
        <f>[3]Fleisch!BU43</f>
        <v>(-)</v>
      </c>
      <c r="EC59" s="407">
        <f>[3]Fleisch!BV43</f>
        <v>52.102365337000002</v>
      </c>
      <c r="ED59" s="406">
        <f>[3]Fleisch!BW43</f>
        <v>6.3015063840000005</v>
      </c>
      <c r="EE59" s="406">
        <f>[3]Fleisch!BX43</f>
        <v>324.56995280700005</v>
      </c>
      <c r="EF59" s="407">
        <f>[3]Fleisch!BY43</f>
        <v>17.117647439000002</v>
      </c>
      <c r="EG59" s="407">
        <f>[3]Fleisch!BZ43</f>
        <v>508.79731683899996</v>
      </c>
      <c r="EH59" s="415"/>
      <c r="EI59" s="406">
        <f>[3]Fleisch!$AK43</f>
        <v>80.37697335099999</v>
      </c>
      <c r="EJ59" s="406">
        <f>[3]Fleisch!$AP43</f>
        <v>4177.4704967289999</v>
      </c>
      <c r="EK59" s="407">
        <f>[3]Fleisch!DZ43</f>
        <v>21.533619999999999</v>
      </c>
      <c r="EL59" s="407">
        <f>[3]Fleisch!EA43</f>
        <v>1225.7037301769999</v>
      </c>
      <c r="EM59" s="406">
        <f>[3]Fleisch!EB43</f>
        <v>1.7872729999999999</v>
      </c>
      <c r="EN59" s="406">
        <f>[3]Fleisch!EC43</f>
        <v>51.260849870999998</v>
      </c>
      <c r="EO59" s="407">
        <f>[3]Fleisch!ED43</f>
        <v>34.932693351000005</v>
      </c>
      <c r="EP59" s="407">
        <f>[3]Fleisch!EE43</f>
        <v>948.66275274100008</v>
      </c>
      <c r="EQ59" s="406">
        <f>[3]Fleisch!EF43</f>
        <v>7.2051980000000002</v>
      </c>
      <c r="ER59" s="406">
        <f>[3]Fleisch!EG43</f>
        <v>641.22196631700001</v>
      </c>
      <c r="ES59" s="409"/>
      <c r="ET59" s="407">
        <f>[3]Fleisch!GR43</f>
        <v>185.24120536999999</v>
      </c>
      <c r="EU59" s="407">
        <f>[3]Fleisch!GS43</f>
        <v>6577.3633200220002</v>
      </c>
      <c r="EV59" s="406">
        <f>[3]Fleisch!EV43</f>
        <v>5.9067970190000008</v>
      </c>
      <c r="EW59" s="406">
        <f>[3]Fleisch!EW43</f>
        <v>492.22100239600002</v>
      </c>
      <c r="EX59" s="407">
        <f>[3]Fleisch!EX43</f>
        <v>34.324658702000001</v>
      </c>
      <c r="EY59" s="407">
        <f>[3]Fleisch!EY43</f>
        <v>959.27203681600008</v>
      </c>
      <c r="EZ59" s="406">
        <f>[3]Fleisch!EZ43</f>
        <v>5.301954651</v>
      </c>
      <c r="FA59" s="406">
        <f>[3]Fleisch!FA43</f>
        <v>263.61404108200003</v>
      </c>
      <c r="FB59" s="407">
        <f>[3]Fleisch!FB43</f>
        <v>12.517578863999999</v>
      </c>
      <c r="FC59" s="407">
        <f>[3]Fleisch!FC43</f>
        <v>509.64222415800003</v>
      </c>
      <c r="FD59" s="406">
        <f>[3]Fleisch!FD43</f>
        <v>0.67241862000000008</v>
      </c>
      <c r="FE59" s="406">
        <f>[3]Fleisch!FE43</f>
        <v>84.154121551999992</v>
      </c>
      <c r="FF59" s="407">
        <f>[3]Fleisch!FF43</f>
        <v>15.124553905000001</v>
      </c>
      <c r="FG59" s="407">
        <f>[3]Fleisch!FG43</f>
        <v>683.23292352399994</v>
      </c>
      <c r="FH59" s="406">
        <f>[3]Fleisch!FH43</f>
        <v>22.616381042999997</v>
      </c>
      <c r="FI59" s="406">
        <f>[3]Fleisch!FI43</f>
        <v>374.563822383</v>
      </c>
      <c r="FJ59" s="407">
        <f>[3]Fleisch!FJ43</f>
        <v>12.964797714000001</v>
      </c>
      <c r="FK59" s="407">
        <f>[3]Fleisch!FK43</f>
        <v>193.75134492499998</v>
      </c>
      <c r="FL59" s="406">
        <f>[3]Fleisch!FL43</f>
        <v>13.062383120000002</v>
      </c>
      <c r="FM59" s="406">
        <f>[3]Fleisch!FM43</f>
        <v>325.23699222100004</v>
      </c>
    </row>
    <row r="60" spans="1:169" x14ac:dyDescent="0.2">
      <c r="A60" s="218"/>
      <c r="B60" s="189">
        <f t="shared" si="11"/>
        <v>45078</v>
      </c>
      <c r="C60" s="516">
        <f>[3]Fleisch!$A54</f>
        <v>44774</v>
      </c>
      <c r="D60" s="396">
        <f>[3]Fleisch!D55</f>
        <v>10.64</v>
      </c>
      <c r="E60" s="396">
        <f>[3]Fleisch!E55</f>
        <v>10.434000000000001</v>
      </c>
      <c r="F60" s="380">
        <f>[3]Fleisch!$J55</f>
        <v>12.84</v>
      </c>
      <c r="G60" s="380"/>
      <c r="H60" s="396">
        <f>[3]Fleisch!$L55</f>
        <v>13.239999999999998</v>
      </c>
      <c r="I60" s="396"/>
      <c r="J60" s="380"/>
      <c r="K60" s="380">
        <f>[3]Fleisch!F55</f>
        <v>16.240000000000002</v>
      </c>
      <c r="L60" s="380">
        <f>[3]Fleisch!G55</f>
        <v>15.557999999999998</v>
      </c>
      <c r="M60" s="380"/>
      <c r="N60" s="396">
        <f>[3]Fleisch!B55</f>
        <v>7.8</v>
      </c>
      <c r="O60" s="396">
        <f>[3]Fleisch!C55</f>
        <v>4.05</v>
      </c>
      <c r="P60" s="380"/>
      <c r="Q60" s="380">
        <f>[3]Fleisch!H55</f>
        <v>16.3</v>
      </c>
      <c r="R60" s="380">
        <f>[3]Fleisch!I55</f>
        <v>14.758000000000001</v>
      </c>
      <c r="S60" s="380"/>
      <c r="T60" s="380"/>
      <c r="U60" s="189">
        <f>[3]Fleisch!$A44</f>
        <v>45078</v>
      </c>
      <c r="V60" s="343">
        <f>'Gemüse Daten'!CX59</f>
        <v>5</v>
      </c>
      <c r="W60" s="443">
        <f>[3]Fleisch!CA44</f>
        <v>65.071953387082502</v>
      </c>
      <c r="X60" s="443">
        <f>[3]Fleisch!CB44</f>
        <v>37.931904908083062</v>
      </c>
      <c r="Y60" s="444">
        <f>[3]Fleisch!CD44</f>
        <v>49.361651993974668</v>
      </c>
      <c r="Z60" s="444">
        <f>[3]Fleisch!CE44</f>
        <v>86.537595259735383</v>
      </c>
      <c r="AA60" s="443">
        <f>[3]Fleisch!CG44</f>
        <v>83.176668075260977</v>
      </c>
      <c r="AB60" s="443">
        <f>[3]Fleisch!CH44</f>
        <v>37.644883492585947</v>
      </c>
      <c r="AC60" s="445"/>
      <c r="AD60" s="444">
        <f>[3]Fleisch!CJ44</f>
        <v>67.197991796584304</v>
      </c>
      <c r="AE60" s="444">
        <f>[3]Fleisch!CK44</f>
        <v>46.102238713176334</v>
      </c>
      <c r="AF60" s="445"/>
      <c r="AG60" s="443">
        <f>[3]Fleisch!CM44</f>
        <v>51.200426627216252</v>
      </c>
      <c r="AH60" s="443">
        <f>[3]Fleisch!CN44</f>
        <v>41.587788496681561</v>
      </c>
      <c r="AI60" s="444">
        <f>[3]Fleisch!CP44</f>
        <v>66.920570229109686</v>
      </c>
      <c r="AJ60" s="444">
        <f>[3]Fleisch!CQ44</f>
        <v>53.87285040789078</v>
      </c>
      <c r="AK60" s="443">
        <f>[3]Fleisch!CS44</f>
        <v>70.18227683283817</v>
      </c>
      <c r="AL60" s="443">
        <f>[3]Fleisch!CT44</f>
        <v>67.028978692999615</v>
      </c>
      <c r="AM60" s="444">
        <f>[3]Fleisch!CV44</f>
        <v>41.037850075607295</v>
      </c>
      <c r="AN60" s="444">
        <f>[3]Fleisch!CW44</f>
        <v>31.888496070332046</v>
      </c>
      <c r="AO60" s="443">
        <f>[3]Fleisch!CY44</f>
        <v>25.158073772919739</v>
      </c>
      <c r="AP60" s="443">
        <f>[3]Fleisch!CZ44</f>
        <v>16.922477943897452</v>
      </c>
      <c r="AQ60" s="444">
        <f>[3]Fleisch!DB44</f>
        <v>30.181645893762155</v>
      </c>
      <c r="AR60" s="444">
        <f>[3]Fleisch!DC44</f>
        <v>22.414832833932408</v>
      </c>
      <c r="AS60" s="443">
        <f>[3]Fleisch!DE44</f>
        <v>31.972041630920248</v>
      </c>
      <c r="AT60" s="443">
        <f>[3]Fleisch!DF44</f>
        <v>19.646830315725264</v>
      </c>
      <c r="AU60" s="444">
        <f>[3]Fleisch!DH44</f>
        <v>57.836856341685859</v>
      </c>
      <c r="AV60" s="444">
        <f>[3]Fleisch!DI44</f>
        <v>47.743938023541524</v>
      </c>
      <c r="AW60" s="445"/>
      <c r="AX60" s="443">
        <f>[3]Fleisch!DK44</f>
        <v>25.812748144178066</v>
      </c>
      <c r="AY60" s="443">
        <f>[3]Fleisch!DL44</f>
        <v>15.487524188445825</v>
      </c>
      <c r="AZ60" s="444">
        <f>[3]Fleisch!DN44</f>
        <v>55.993968124604486</v>
      </c>
      <c r="BA60" s="444">
        <f>[3]Fleisch!DO44</f>
        <v>31.661872507601991</v>
      </c>
      <c r="BB60" s="443" t="str">
        <f>[3]Fleisch!DQ44</f>
        <v>(-)</v>
      </c>
      <c r="BC60" s="443">
        <f>[3]Fleisch!DR44</f>
        <v>17.415804021484433</v>
      </c>
      <c r="BD60" s="444">
        <f>[3]Fleisch!DT44</f>
        <v>26.188693631860843</v>
      </c>
      <c r="BE60" s="444">
        <f>[3]Fleisch!DU44</f>
        <v>15.509068664725262</v>
      </c>
      <c r="BF60" s="443">
        <f>[3]Fleisch!DW44</f>
        <v>29.644679242554083</v>
      </c>
      <c r="BG60" s="443">
        <f>[3]Fleisch!DX44</f>
        <v>19.445920986790615</v>
      </c>
      <c r="BH60" s="445"/>
      <c r="BI60" s="444">
        <f>[3]Fleisch!EJ44</f>
        <v>55.787733912932666</v>
      </c>
      <c r="BJ60" s="444">
        <f>[3]Fleisch!EK44</f>
        <v>23.189730608978532</v>
      </c>
      <c r="BK60" s="443">
        <f>[3]Fleisch!EM44</f>
        <v>35.311675131016798</v>
      </c>
      <c r="BL60" s="443">
        <f>[3]Fleisch!EN44</f>
        <v>19.106231272357199</v>
      </c>
      <c r="BM60" s="444">
        <f>[3]Fleisch!EP44</f>
        <v>18.077180454061065</v>
      </c>
      <c r="BN60" s="444">
        <f>[3]Fleisch!EQ44</f>
        <v>11.924785496739498</v>
      </c>
      <c r="BO60" s="443">
        <f>[3]Fleisch!ES44</f>
        <v>20.570012177918947</v>
      </c>
      <c r="BP60" s="443">
        <f>[3]Fleisch!ET44</f>
        <v>9.9928633821542316</v>
      </c>
      <c r="BQ60" s="444"/>
      <c r="BR60" s="444">
        <f>[3]Fleisch!FN44</f>
        <v>29.124312929771495</v>
      </c>
      <c r="BS60" s="444">
        <f>[3]Fleisch!FO44</f>
        <v>18.632661159328524</v>
      </c>
      <c r="BT60" s="443">
        <f>[3]Fleisch!FQ44</f>
        <v>18.664416024370421</v>
      </c>
      <c r="BU60" s="443">
        <f>[3]Fleisch!FR44</f>
        <v>10.240207123312665</v>
      </c>
      <c r="BV60" s="444">
        <f>[3]Fleisch!FT44</f>
        <v>78.716684192034663</v>
      </c>
      <c r="BW60" s="444">
        <f>[3]Fleisch!FU44</f>
        <v>48.118731332376605</v>
      </c>
      <c r="BX60" s="443">
        <f>[3]Fleisch!FW44</f>
        <v>52.807733243779111</v>
      </c>
      <c r="BY60" s="443">
        <f>[3]Fleisch!FX44</f>
        <v>32.467995946060576</v>
      </c>
      <c r="BZ60" s="444">
        <f>[3]Fleisch!FZ44</f>
        <v>19.09842169954014</v>
      </c>
      <c r="CA60" s="444">
        <f>[3]Fleisch!GA44</f>
        <v>19.891458201938843</v>
      </c>
      <c r="CB60" s="443">
        <f>[3]Fleisch!GC44</f>
        <v>50.030523644129495</v>
      </c>
      <c r="CC60" s="443">
        <f>[3]Fleisch!GD44</f>
        <v>24.481363290037006</v>
      </c>
      <c r="CD60" s="444">
        <f>[3]Fleisch!GF44</f>
        <v>35.518704995753424</v>
      </c>
      <c r="CE60" s="444">
        <f>[3]Fleisch!GG44</f>
        <v>23.526188619373585</v>
      </c>
      <c r="CF60" s="443">
        <f>[3]Fleisch!GI44</f>
        <v>88.600195412827588</v>
      </c>
      <c r="CG60" s="443">
        <f>[3]Fleisch!GJ44</f>
        <v>63.697599127153573</v>
      </c>
      <c r="CH60" s="444">
        <f>[3]Fleisch!GL44</f>
        <v>24.174030876170267</v>
      </c>
      <c r="CI60" s="444">
        <f>[3]Fleisch!GM44</f>
        <v>12.487586528196486</v>
      </c>
      <c r="CJ60" s="370" t="str">
        <f t="shared" si="13"/>
        <v>5</v>
      </c>
      <c r="CK60" s="528">
        <f t="shared" si="14"/>
        <v>5</v>
      </c>
      <c r="CL60" s="397">
        <f>[3]Fleisch!GP44</f>
        <v>551.45092845699992</v>
      </c>
      <c r="CM60" s="397">
        <f>[3]Fleisch!GQ44</f>
        <v>12404.943971723</v>
      </c>
      <c r="CN60" s="415"/>
      <c r="CO60" s="407">
        <f>[3]Fleisch!$AH44</f>
        <v>12.455286854000001</v>
      </c>
      <c r="CP60" s="407">
        <f>[3]Fleisch!$AM44</f>
        <v>208.89793108800001</v>
      </c>
      <c r="CQ60" s="406">
        <f>[3]Fleisch!AS44</f>
        <v>1.469015279</v>
      </c>
      <c r="CR60" s="406">
        <f>[3]Fleisch!AT44</f>
        <v>34.257564772000002</v>
      </c>
      <c r="CS60" s="407">
        <f>[3]Fleisch!AU44</f>
        <v>3.619189762</v>
      </c>
      <c r="CT60" s="407">
        <f>[3]Fleisch!AV44</f>
        <v>3.6093320130000004</v>
      </c>
      <c r="CU60" s="406">
        <f>[3]Fleisch!AW44</f>
        <v>0.42832300000000001</v>
      </c>
      <c r="CV60" s="406">
        <f>[3]Fleisch!AX44</f>
        <v>6.9437109780000004</v>
      </c>
      <c r="CW60" s="415"/>
      <c r="CX60" s="407">
        <f>[3]Fleisch!AL44</f>
        <v>13.728551012</v>
      </c>
      <c r="CY60" s="407">
        <f>[3]Fleisch!AQ44</f>
        <v>247.13846344200002</v>
      </c>
      <c r="CZ60" s="406">
        <f>[3]Fleisch!AY44</f>
        <v>1.7931979260000002</v>
      </c>
      <c r="DA60" s="406">
        <f>[3]Fleisch!AZ44</f>
        <v>65.094839902000004</v>
      </c>
      <c r="DB60" s="415"/>
      <c r="DC60" s="407">
        <f>[3]Fleisch!$AI44</f>
        <v>231.514762711</v>
      </c>
      <c r="DD60" s="407">
        <f>[3]Fleisch!$AN44</f>
        <v>2328.0757204610004</v>
      </c>
      <c r="DE60" s="406">
        <f>[3]Fleisch!BA44</f>
        <v>6.5662313450000003</v>
      </c>
      <c r="DF60" s="406">
        <f>[3]Fleisch!BB44</f>
        <v>107.73804557000001</v>
      </c>
      <c r="DG60" s="407">
        <f>[3]Fleisch!BC44</f>
        <v>16.114902455999999</v>
      </c>
      <c r="DH60" s="407">
        <f>[3]Fleisch!BD44</f>
        <v>104.782940928</v>
      </c>
      <c r="DI60" s="406">
        <f>[3]Fleisch!BE44</f>
        <v>8.4839548499999999</v>
      </c>
      <c r="DJ60" s="406">
        <f>[3]Fleisch!BF44</f>
        <v>54.210880732999996</v>
      </c>
      <c r="DK60" s="407">
        <f>[3]Fleisch!BG44</f>
        <v>11.00795241</v>
      </c>
      <c r="DL60" s="407">
        <f>[3]Fleisch!BH44</f>
        <v>64.141608285000004</v>
      </c>
      <c r="DM60" s="406">
        <f>[3]Fleisch!BI44</f>
        <v>136.83588986000001</v>
      </c>
      <c r="DN60" s="406">
        <f>[3]Fleisch!BJ44</f>
        <v>1227.7723524270002</v>
      </c>
      <c r="DO60" s="407">
        <f>[3]Fleisch!BK44</f>
        <v>4.2581229609999998</v>
      </c>
      <c r="DP60" s="407">
        <f>[3]Fleisch!BL44</f>
        <v>69.463083312000009</v>
      </c>
      <c r="DQ60" s="406">
        <f>[3]Fleisch!BM44</f>
        <v>1.5164690000000001</v>
      </c>
      <c r="DR60" s="406">
        <f>[3]Fleisch!BN44</f>
        <v>58.446092400000005</v>
      </c>
      <c r="DS60" s="407">
        <f>[3]Fleisch!BO44</f>
        <v>13.423480475</v>
      </c>
      <c r="DT60" s="407">
        <f>[3]Fleisch!BP44</f>
        <v>217.35494789099999</v>
      </c>
      <c r="DU60" s="415"/>
      <c r="DV60" s="406">
        <f>[3]Fleisch!$AJ44</f>
        <v>90.314208371000007</v>
      </c>
      <c r="DW60" s="406">
        <f>[3]Fleisch!$AO44</f>
        <v>2894.1895245659998</v>
      </c>
      <c r="DX60" s="407">
        <f>[3]Fleisch!BQ44</f>
        <v>3.3851192139999999</v>
      </c>
      <c r="DY60" s="407">
        <f>[3]Fleisch!BR44</f>
        <v>379.09915402800004</v>
      </c>
      <c r="DZ60" s="406">
        <f>[3]Fleisch!BS44</f>
        <v>3.962282944</v>
      </c>
      <c r="EA60" s="406">
        <f>[3]Fleisch!BT44</f>
        <v>143.54632767000001</v>
      </c>
      <c r="EB60" s="407" t="str">
        <f>[3]Fleisch!BU44</f>
        <v>(-)</v>
      </c>
      <c r="EC60" s="407">
        <f>[3]Fleisch!BV44</f>
        <v>60.206912977000002</v>
      </c>
      <c r="ED60" s="406">
        <f>[3]Fleisch!BW44</f>
        <v>12.833231451</v>
      </c>
      <c r="EE60" s="406">
        <f>[3]Fleisch!BX44</f>
        <v>425.17562770399996</v>
      </c>
      <c r="EF60" s="407">
        <f>[3]Fleisch!BY44</f>
        <v>22.885984935</v>
      </c>
      <c r="EG60" s="407">
        <f>[3]Fleisch!BZ44</f>
        <v>692.27873686500004</v>
      </c>
      <c r="EH60" s="415"/>
      <c r="EI60" s="406">
        <f>[3]Fleisch!$AK44</f>
        <v>139.85978758900001</v>
      </c>
      <c r="EJ60" s="406">
        <f>[3]Fleisch!$AP44</f>
        <v>5656.2135046330004</v>
      </c>
      <c r="EK60" s="407">
        <f>[3]Fleisch!DZ44</f>
        <v>26.302307999999996</v>
      </c>
      <c r="EL60" s="407">
        <f>[3]Fleisch!EA44</f>
        <v>1512.7786591170002</v>
      </c>
      <c r="EM60" s="406">
        <f>[3]Fleisch!EB44</f>
        <v>2.4681950000000001</v>
      </c>
      <c r="EN60" s="406">
        <f>[3]Fleisch!EC44</f>
        <v>74.238058615</v>
      </c>
      <c r="EO60" s="407">
        <f>[3]Fleisch!ED44</f>
        <v>77.334666589000008</v>
      </c>
      <c r="EP60" s="407">
        <f>[3]Fleisch!EE44</f>
        <v>1150.2626034550001</v>
      </c>
      <c r="EQ60" s="406">
        <f>[3]Fleisch!EF44</f>
        <v>12.527592</v>
      </c>
      <c r="ER60" s="406">
        <f>[3]Fleisch!EG44</f>
        <v>1040.9259169459999</v>
      </c>
      <c r="ES60" s="409"/>
      <c r="ET60" s="407">
        <f>[3]Fleisch!GR44</f>
        <v>249.01497295000004</v>
      </c>
      <c r="EU60" s="407">
        <f>[3]Fleisch!GS44</f>
        <v>8943.7969146759988</v>
      </c>
      <c r="EV60" s="406">
        <f>[3]Fleisch!EV44</f>
        <v>5.0929171499999999</v>
      </c>
      <c r="EW60" s="406">
        <f>[3]Fleisch!EW44</f>
        <v>631.13205518699999</v>
      </c>
      <c r="EX60" s="407">
        <f>[3]Fleisch!EX44</f>
        <v>45.801606874000001</v>
      </c>
      <c r="EY60" s="407">
        <f>[3]Fleisch!EY44</f>
        <v>1260.6518503360001</v>
      </c>
      <c r="EZ60" s="406">
        <f>[3]Fleisch!EZ44</f>
        <v>4.9281266620000004</v>
      </c>
      <c r="FA60" s="406">
        <f>[3]Fleisch!FA44</f>
        <v>324.03820463300002</v>
      </c>
      <c r="FB60" s="407">
        <f>[3]Fleisch!FB44</f>
        <v>13.662888565000001</v>
      </c>
      <c r="FC60" s="407">
        <f>[3]Fleisch!FC44</f>
        <v>668.35178102700002</v>
      </c>
      <c r="FD60" s="406">
        <f>[3]Fleisch!FD44</f>
        <v>1.182619753</v>
      </c>
      <c r="FE60" s="406">
        <f>[3]Fleisch!FE44</f>
        <v>94.812855783000003</v>
      </c>
      <c r="FF60" s="407">
        <f>[3]Fleisch!FF44</f>
        <v>23.059704864</v>
      </c>
      <c r="FG60" s="407">
        <f>[3]Fleisch!FG44</f>
        <v>928.09272475400007</v>
      </c>
      <c r="FH60" s="406">
        <f>[3]Fleisch!FH44</f>
        <v>31.965929123000002</v>
      </c>
      <c r="FI60" s="406">
        <f>[3]Fleisch!FI44</f>
        <v>505.66760666499999</v>
      </c>
      <c r="FJ60" s="407">
        <f>[3]Fleisch!FJ44</f>
        <v>19.081366591999998</v>
      </c>
      <c r="FK60" s="407">
        <f>[3]Fleisch!FK44</f>
        <v>246.292748106</v>
      </c>
      <c r="FL60" s="406">
        <f>[3]Fleisch!FL44</f>
        <v>17.935884962999999</v>
      </c>
      <c r="FM60" s="406">
        <f>[3]Fleisch!FM44</f>
        <v>513.93706841100004</v>
      </c>
    </row>
    <row r="61" spans="1:169" x14ac:dyDescent="0.2">
      <c r="A61" s="218"/>
      <c r="B61" s="189">
        <f t="shared" si="11"/>
        <v>45047</v>
      </c>
      <c r="C61" s="516">
        <f>[3]Fleisch!$A55</f>
        <v>44743</v>
      </c>
      <c r="D61" s="396">
        <f>[3]Fleisch!D56</f>
        <v>10.6</v>
      </c>
      <c r="E61" s="396">
        <f>[3]Fleisch!E56</f>
        <v>10.4</v>
      </c>
      <c r="F61" s="380">
        <f>[3]Fleisch!$J56</f>
        <v>12.8</v>
      </c>
      <c r="G61" s="380"/>
      <c r="H61" s="396">
        <f>[3]Fleisch!$L56</f>
        <v>12.9</v>
      </c>
      <c r="I61" s="396"/>
      <c r="J61" s="380"/>
      <c r="K61" s="380">
        <f>[3]Fleisch!F56</f>
        <v>15.5</v>
      </c>
      <c r="L61" s="380">
        <f>[3]Fleisch!G56</f>
        <v>15.4275</v>
      </c>
      <c r="M61" s="380"/>
      <c r="N61" s="396">
        <f>[3]Fleisch!B56</f>
        <v>7.8</v>
      </c>
      <c r="O61" s="396">
        <f>[3]Fleisch!C56</f>
        <v>4.05</v>
      </c>
      <c r="P61" s="380"/>
      <c r="Q61" s="380">
        <f>[3]Fleisch!H56</f>
        <v>16.3</v>
      </c>
      <c r="R61" s="380">
        <f>[3]Fleisch!I56</f>
        <v>14.7475</v>
      </c>
      <c r="S61" s="380"/>
      <c r="T61" s="380"/>
      <c r="U61" s="189">
        <f>[3]Fleisch!$A45</f>
        <v>45047</v>
      </c>
      <c r="V61" s="343">
        <f>'Gemüse Daten'!CX60</f>
        <v>4</v>
      </c>
      <c r="W61" s="443">
        <f>[3]Fleisch!CA45</f>
        <v>86.746164834482343</v>
      </c>
      <c r="X61" s="443">
        <f>[3]Fleisch!CB45</f>
        <v>46.771088744423018</v>
      </c>
      <c r="Y61" s="444">
        <f>[3]Fleisch!CD45</f>
        <v>61.322555104523666</v>
      </c>
      <c r="Z61" s="444">
        <f>[3]Fleisch!CE45</f>
        <v>75.182212637426318</v>
      </c>
      <c r="AA61" s="443">
        <f>[3]Fleisch!CG45</f>
        <v>83.747201542860225</v>
      </c>
      <c r="AB61" s="443">
        <f>[3]Fleisch!CH45</f>
        <v>45.037468369866772</v>
      </c>
      <c r="AC61" s="445"/>
      <c r="AD61" s="444">
        <f>[3]Fleisch!CJ45</f>
        <v>72.813514063887951</v>
      </c>
      <c r="AE61" s="444">
        <f>[3]Fleisch!CK45</f>
        <v>45.414219437421664</v>
      </c>
      <c r="AF61" s="445"/>
      <c r="AG61" s="443">
        <f>[3]Fleisch!CM45</f>
        <v>38.226572794040393</v>
      </c>
      <c r="AH61" s="443">
        <f>[3]Fleisch!CN45</f>
        <v>41.484345109858516</v>
      </c>
      <c r="AI61" s="444">
        <f>[3]Fleisch!CP45</f>
        <v>76.545185501442603</v>
      </c>
      <c r="AJ61" s="444">
        <f>[3]Fleisch!CQ45</f>
        <v>50.374839135329935</v>
      </c>
      <c r="AK61" s="443">
        <f>[3]Fleisch!CS45</f>
        <v>54.288698774365592</v>
      </c>
      <c r="AL61" s="443">
        <f>[3]Fleisch!CT45</f>
        <v>59.926426859286096</v>
      </c>
      <c r="AM61" s="444">
        <f>[3]Fleisch!CV45</f>
        <v>40.856338873798215</v>
      </c>
      <c r="AN61" s="444">
        <f>[3]Fleisch!CW45</f>
        <v>31.582433339324311</v>
      </c>
      <c r="AO61" s="443">
        <f>[3]Fleisch!CY45</f>
        <v>22.990011376568077</v>
      </c>
      <c r="AP61" s="443">
        <f>[3]Fleisch!CZ45</f>
        <v>18.123685640349567</v>
      </c>
      <c r="AQ61" s="444">
        <f>[3]Fleisch!DB45</f>
        <v>33.872369467907447</v>
      </c>
      <c r="AR61" s="444">
        <f>[3]Fleisch!DC45</f>
        <v>25.213810302109572</v>
      </c>
      <c r="AS61" s="443">
        <f>[3]Fleisch!DE45</f>
        <v>34.461395723711433</v>
      </c>
      <c r="AT61" s="443">
        <f>[3]Fleisch!DF45</f>
        <v>22.201255391075801</v>
      </c>
      <c r="AU61" s="444">
        <f>[3]Fleisch!DH45</f>
        <v>58.756731439717328</v>
      </c>
      <c r="AV61" s="444">
        <f>[3]Fleisch!DI45</f>
        <v>44.329950837038368</v>
      </c>
      <c r="AW61" s="445"/>
      <c r="AX61" s="443">
        <f>[3]Fleisch!DK45</f>
        <v>15.764496509430911</v>
      </c>
      <c r="AY61" s="443">
        <f>[3]Fleisch!DL45</f>
        <v>14.88809026412209</v>
      </c>
      <c r="AZ61" s="444">
        <f>[3]Fleisch!DN45</f>
        <v>43.912092878160003</v>
      </c>
      <c r="BA61" s="444">
        <f>[3]Fleisch!DO45</f>
        <v>30.544043720376333</v>
      </c>
      <c r="BB61" s="443" t="str">
        <f>[3]Fleisch!DQ45</f>
        <v>(-)</v>
      </c>
      <c r="BC61" s="443">
        <f>[3]Fleisch!DR45</f>
        <v>16.210181061067047</v>
      </c>
      <c r="BD61" s="444">
        <f>[3]Fleisch!DT45</f>
        <v>25.054990259078011</v>
      </c>
      <c r="BE61" s="444">
        <f>[3]Fleisch!DU45</f>
        <v>14.970797805714096</v>
      </c>
      <c r="BF61" s="443">
        <f>[3]Fleisch!DW45</f>
        <v>27.520294439583591</v>
      </c>
      <c r="BG61" s="443">
        <f>[3]Fleisch!DX45</f>
        <v>18.454797222427938</v>
      </c>
      <c r="BH61" s="445"/>
      <c r="BI61" s="444">
        <f>[3]Fleisch!EJ45</f>
        <v>56.479359064835059</v>
      </c>
      <c r="BJ61" s="444">
        <f>[3]Fleisch!EK45</f>
        <v>21.567319863934408</v>
      </c>
      <c r="BK61" s="443">
        <f>[3]Fleisch!EM45</f>
        <v>32.093600231612498</v>
      </c>
      <c r="BL61" s="443">
        <f>[3]Fleisch!EN45</f>
        <v>19.513167884542806</v>
      </c>
      <c r="BM61" s="444">
        <f>[3]Fleisch!EP45</f>
        <v>18.650557842303765</v>
      </c>
      <c r="BN61" s="444">
        <f>[3]Fleisch!EQ45</f>
        <v>11.947318536558724</v>
      </c>
      <c r="BO61" s="443">
        <f>[3]Fleisch!ES45</f>
        <v>19.757966548062047</v>
      </c>
      <c r="BP61" s="443">
        <f>[3]Fleisch!ET45</f>
        <v>9.1967019340966605</v>
      </c>
      <c r="BQ61" s="444"/>
      <c r="BR61" s="444">
        <f>[3]Fleisch!FN45</f>
        <v>25.701044900257383</v>
      </c>
      <c r="BS61" s="444">
        <f>[3]Fleisch!FO45</f>
        <v>18.390285689092437</v>
      </c>
      <c r="BT61" s="443">
        <f>[3]Fleisch!FQ45</f>
        <v>20.002797869898579</v>
      </c>
      <c r="BU61" s="443">
        <f>[3]Fleisch!FR45</f>
        <v>9.8793081923793533</v>
      </c>
      <c r="BV61" s="444">
        <f>[3]Fleisch!FT45</f>
        <v>74.903685156319909</v>
      </c>
      <c r="BW61" s="444">
        <f>[3]Fleisch!FU45</f>
        <v>46.836083853742913</v>
      </c>
      <c r="BX61" s="443">
        <f>[3]Fleisch!FW45</f>
        <v>50.587944722087023</v>
      </c>
      <c r="BY61" s="443">
        <f>[3]Fleisch!FX45</f>
        <v>32.640823132499797</v>
      </c>
      <c r="BZ61" s="444">
        <f>[3]Fleisch!FZ45</f>
        <v>16.25583510334743</v>
      </c>
      <c r="CA61" s="444">
        <f>[3]Fleisch!GA45</f>
        <v>20.045331259581275</v>
      </c>
      <c r="CB61" s="443">
        <f>[3]Fleisch!GC45</f>
        <v>47.403486442783759</v>
      </c>
      <c r="CC61" s="443">
        <f>[3]Fleisch!GD45</f>
        <v>24.369417802763458</v>
      </c>
      <c r="CD61" s="444">
        <f>[3]Fleisch!GF45</f>
        <v>33.488825886553258</v>
      </c>
      <c r="CE61" s="444">
        <f>[3]Fleisch!GG45</f>
        <v>24.323472325166023</v>
      </c>
      <c r="CF61" s="443">
        <f>[3]Fleisch!GI45</f>
        <v>90.531561918813068</v>
      </c>
      <c r="CG61" s="443">
        <f>[3]Fleisch!GJ45</f>
        <v>62.377361108297421</v>
      </c>
      <c r="CH61" s="444">
        <f>[3]Fleisch!GL45</f>
        <v>24.04723810782939</v>
      </c>
      <c r="CI61" s="444">
        <f>[3]Fleisch!GM45</f>
        <v>11.947488527583367</v>
      </c>
      <c r="CJ61" s="370" t="str">
        <f t="shared" si="13"/>
        <v>4</v>
      </c>
      <c r="CK61" s="528">
        <f t="shared" si="14"/>
        <v>4</v>
      </c>
      <c r="CL61" s="397">
        <f>[3]Fleisch!GP45</f>
        <v>548.74014203600007</v>
      </c>
      <c r="CM61" s="397">
        <f>[3]Fleisch!GQ45</f>
        <v>10236.087900405</v>
      </c>
      <c r="CN61" s="415"/>
      <c r="CO61" s="407">
        <f>[3]Fleisch!$AH45</f>
        <v>8.0619959609999992</v>
      </c>
      <c r="CP61" s="407">
        <f>[3]Fleisch!$AM45</f>
        <v>215.356867948</v>
      </c>
      <c r="CQ61" s="406">
        <f>[3]Fleisch!AS45</f>
        <v>3.2202000000000001E-2</v>
      </c>
      <c r="CR61" s="406">
        <f>[3]Fleisch!AT45</f>
        <v>26.447164827000002</v>
      </c>
      <c r="CS61" s="407">
        <f>[3]Fleisch!AU45</f>
        <v>3.1160878649999999</v>
      </c>
      <c r="CT61" s="407">
        <f>[3]Fleisch!AV45</f>
        <v>7.0036086960000006</v>
      </c>
      <c r="CU61" s="406">
        <f>[3]Fleisch!AW45</f>
        <v>0.29659199999999997</v>
      </c>
      <c r="CV61" s="406">
        <f>[3]Fleisch!AX45</f>
        <v>3.444105</v>
      </c>
      <c r="CW61" s="415"/>
      <c r="CX61" s="407">
        <f>[3]Fleisch!AL45</f>
        <v>20.998524485000001</v>
      </c>
      <c r="CY61" s="407">
        <f>[3]Fleisch!AQ45</f>
        <v>207.130978492</v>
      </c>
      <c r="CZ61" s="406">
        <f>[3]Fleisch!AY45</f>
        <v>1.0759456459999999</v>
      </c>
      <c r="DA61" s="406">
        <f>[3]Fleisch!AZ45</f>
        <v>44.357671185999997</v>
      </c>
      <c r="DB61" s="415"/>
      <c r="DC61" s="407">
        <f>[3]Fleisch!$AI45</f>
        <v>255.38411381200001</v>
      </c>
      <c r="DD61" s="407">
        <f>[3]Fleisch!$AN45</f>
        <v>1787.356657674</v>
      </c>
      <c r="DE61" s="406">
        <f>[3]Fleisch!BA45</f>
        <v>9.9163155819999993</v>
      </c>
      <c r="DF61" s="406">
        <f>[3]Fleisch!BB45</f>
        <v>86.783673039000007</v>
      </c>
      <c r="DG61" s="407">
        <f>[3]Fleisch!BC45</f>
        <v>9.0746845759999992</v>
      </c>
      <c r="DH61" s="407">
        <f>[3]Fleisch!BD45</f>
        <v>92.682783416999996</v>
      </c>
      <c r="DI61" s="406">
        <f>[3]Fleisch!BE45</f>
        <v>12.811700968</v>
      </c>
      <c r="DJ61" s="406">
        <f>[3]Fleisch!BF45</f>
        <v>89.927629006999993</v>
      </c>
      <c r="DK61" s="407">
        <f>[3]Fleisch!BG45</f>
        <v>10.905315818</v>
      </c>
      <c r="DL61" s="407">
        <f>[3]Fleisch!BH45</f>
        <v>59.167655617000001</v>
      </c>
      <c r="DM61" s="406">
        <f>[3]Fleisch!BI45</f>
        <v>164.06831103100001</v>
      </c>
      <c r="DN61" s="406">
        <f>[3]Fleisch!BJ45</f>
        <v>860.28102439600002</v>
      </c>
      <c r="DO61" s="407">
        <f>[3]Fleisch!BK45</f>
        <v>3.9340900000000003</v>
      </c>
      <c r="DP61" s="407">
        <f>[3]Fleisch!BL45</f>
        <v>64.327511921999999</v>
      </c>
      <c r="DQ61" s="406">
        <f>[3]Fleisch!BM45</f>
        <v>1.3052439999999998</v>
      </c>
      <c r="DR61" s="406">
        <f>[3]Fleisch!BN45</f>
        <v>41.385478200000001</v>
      </c>
      <c r="DS61" s="407">
        <f>[3]Fleisch!BO45</f>
        <v>12.039250874</v>
      </c>
      <c r="DT61" s="407">
        <f>[3]Fleisch!BP45</f>
        <v>156.720817735</v>
      </c>
      <c r="DU61" s="415"/>
      <c r="DV61" s="406">
        <f>[3]Fleisch!$AJ45</f>
        <v>85.89919655700001</v>
      </c>
      <c r="DW61" s="406">
        <f>[3]Fleisch!$AO45</f>
        <v>2385.8052300310001</v>
      </c>
      <c r="DX61" s="407">
        <f>[3]Fleisch!BQ45</f>
        <v>13.274454062</v>
      </c>
      <c r="DY61" s="407">
        <f>[3]Fleisch!BR45</f>
        <v>327.20378494099998</v>
      </c>
      <c r="DZ61" s="406">
        <f>[3]Fleisch!BS45</f>
        <v>7.4265185270000007</v>
      </c>
      <c r="EA61" s="406">
        <f>[3]Fleisch!BT45</f>
        <v>127.402558425</v>
      </c>
      <c r="EB61" s="407" t="str">
        <f>[3]Fleisch!BU45</f>
        <v>(-)</v>
      </c>
      <c r="EC61" s="407">
        <f>[3]Fleisch!BV45</f>
        <v>85.259710503999997</v>
      </c>
      <c r="ED61" s="406">
        <f>[3]Fleisch!BW45</f>
        <v>13.256349874</v>
      </c>
      <c r="EE61" s="406">
        <f>[3]Fleisch!BX45</f>
        <v>287.07943067299999</v>
      </c>
      <c r="EF61" s="407">
        <f>[3]Fleisch!BY45</f>
        <v>19.014138696000003</v>
      </c>
      <c r="EG61" s="407">
        <f>[3]Fleisch!BZ45</f>
        <v>539.51258461100008</v>
      </c>
      <c r="EH61" s="415"/>
      <c r="EI61" s="406">
        <f>[3]Fleisch!$AK45</f>
        <v>121.04993303099999</v>
      </c>
      <c r="EJ61" s="406">
        <f>[3]Fleisch!$AP45</f>
        <v>4715.1615925880005</v>
      </c>
      <c r="EK61" s="407">
        <f>[3]Fleisch!DZ45</f>
        <v>26.563186000000002</v>
      </c>
      <c r="EL61" s="407">
        <f>[3]Fleisch!EA45</f>
        <v>1471.7446266459999</v>
      </c>
      <c r="EM61" s="406">
        <f>[3]Fleisch!EB45</f>
        <v>1.7650170000000001</v>
      </c>
      <c r="EN61" s="406">
        <f>[3]Fleisch!EC45</f>
        <v>50.264330413000003</v>
      </c>
      <c r="EO61" s="407">
        <f>[3]Fleisch!ED45</f>
        <v>49.481003436999998</v>
      </c>
      <c r="EP61" s="407">
        <f>[3]Fleisch!EE45</f>
        <v>878.22138894400007</v>
      </c>
      <c r="EQ61" s="406">
        <f>[3]Fleisch!EF45</f>
        <v>23.367554999999999</v>
      </c>
      <c r="ER61" s="406">
        <f>[3]Fleisch!EG45</f>
        <v>891.02632413300012</v>
      </c>
      <c r="ES61" s="409"/>
      <c r="ET61" s="407">
        <f>[3]Fleisch!GR45</f>
        <v>239.69769467199998</v>
      </c>
      <c r="EU61" s="407">
        <f>[3]Fleisch!GS45</f>
        <v>7044.945740917</v>
      </c>
      <c r="EV61" s="406">
        <f>[3]Fleisch!EV45</f>
        <v>10.453098966000001</v>
      </c>
      <c r="EW61" s="406">
        <f>[3]Fleisch!EW45</f>
        <v>524.30255616299996</v>
      </c>
      <c r="EX61" s="407">
        <f>[3]Fleisch!EX45</f>
        <v>24.547661789000003</v>
      </c>
      <c r="EY61" s="407">
        <f>[3]Fleisch!EY45</f>
        <v>853.65776018400004</v>
      </c>
      <c r="EZ61" s="406">
        <f>[3]Fleisch!EZ45</f>
        <v>3.8231236009999998</v>
      </c>
      <c r="FA61" s="406">
        <f>[3]Fleisch!FA45</f>
        <v>246.968955026</v>
      </c>
      <c r="FB61" s="407">
        <f>[3]Fleisch!FB45</f>
        <v>12.658072680000002</v>
      </c>
      <c r="FC61" s="407">
        <f>[3]Fleisch!FC45</f>
        <v>542.87388087400006</v>
      </c>
      <c r="FD61" s="406">
        <f>[3]Fleisch!FD45</f>
        <v>1.199528583</v>
      </c>
      <c r="FE61" s="406">
        <f>[3]Fleisch!FE45</f>
        <v>92.476696031000003</v>
      </c>
      <c r="FF61" s="407">
        <f>[3]Fleisch!FF45</f>
        <v>28.276464154000003</v>
      </c>
      <c r="FG61" s="407">
        <f>[3]Fleisch!FG45</f>
        <v>788.53655222600003</v>
      </c>
      <c r="FH61" s="406">
        <f>[3]Fleisch!FH45</f>
        <v>41.214202558000004</v>
      </c>
      <c r="FI61" s="406">
        <f>[3]Fleisch!FI45</f>
        <v>430.15435437200006</v>
      </c>
      <c r="FJ61" s="407">
        <f>[3]Fleisch!FJ45</f>
        <v>14.686913294000002</v>
      </c>
      <c r="FK61" s="407">
        <f>[3]Fleisch!FK45</f>
        <v>219.65748932100001</v>
      </c>
      <c r="FL61" s="406">
        <f>[3]Fleisch!FL45</f>
        <v>15.490218609999999</v>
      </c>
      <c r="FM61" s="406">
        <f>[3]Fleisch!FM45</f>
        <v>472.34793338499998</v>
      </c>
    </row>
    <row r="62" spans="1:169" x14ac:dyDescent="0.2">
      <c r="A62" s="218"/>
      <c r="B62" s="189">
        <f t="shared" si="11"/>
        <v>45017</v>
      </c>
      <c r="C62" s="516">
        <f>[3]Fleisch!$A56</f>
        <v>44713</v>
      </c>
      <c r="D62" s="396">
        <f>[3]Fleisch!D57</f>
        <v>10.6</v>
      </c>
      <c r="E62" s="396">
        <f>[3]Fleisch!E57</f>
        <v>10.4</v>
      </c>
      <c r="F62" s="380">
        <f>[3]Fleisch!$J57</f>
        <v>12.8</v>
      </c>
      <c r="G62" s="380"/>
      <c r="H62" s="396">
        <f>[3]Fleisch!$L57</f>
        <v>12.8</v>
      </c>
      <c r="I62" s="396"/>
      <c r="J62" s="380"/>
      <c r="K62" s="380">
        <f>[3]Fleisch!F57</f>
        <v>15.5</v>
      </c>
      <c r="L62" s="380">
        <f>[3]Fleisch!G57</f>
        <v>15.404999999999999</v>
      </c>
      <c r="M62" s="380"/>
      <c r="N62" s="396">
        <f>[3]Fleisch!B57</f>
        <v>7.8</v>
      </c>
      <c r="O62" s="396">
        <f>[3]Fleisch!C57</f>
        <v>4.05</v>
      </c>
      <c r="P62" s="380"/>
      <c r="Q62" s="380">
        <f>[3]Fleisch!H57</f>
        <v>16.3</v>
      </c>
      <c r="R62" s="380">
        <f>[3]Fleisch!I57</f>
        <v>14.785</v>
      </c>
      <c r="S62" s="380"/>
      <c r="T62" s="380"/>
      <c r="U62" s="189">
        <f>[3]Fleisch!$A46</f>
        <v>45017</v>
      </c>
      <c r="V62" s="343">
        <f>'Gemüse Daten'!CX61</f>
        <v>4</v>
      </c>
      <c r="W62" s="443">
        <f>[3]Fleisch!CA46</f>
        <v>35.772091895681683</v>
      </c>
      <c r="X62" s="443">
        <f>[3]Fleisch!CB46</f>
        <v>41.194057752895354</v>
      </c>
      <c r="Y62" s="444" t="str">
        <f>[3]Fleisch!CD46</f>
        <v>(-)</v>
      </c>
      <c r="Z62" s="444">
        <f>[3]Fleisch!CE46</f>
        <v>83.962587130290373</v>
      </c>
      <c r="AA62" s="443">
        <f>[3]Fleisch!CG46</f>
        <v>82.844063947426235</v>
      </c>
      <c r="AB62" s="443">
        <f>[3]Fleisch!CH46</f>
        <v>38.237824476905132</v>
      </c>
      <c r="AC62" s="445"/>
      <c r="AD62" s="444">
        <f>[3]Fleisch!CJ46</f>
        <v>64.748370612711184</v>
      </c>
      <c r="AE62" s="444">
        <f>[3]Fleisch!CK46</f>
        <v>49.977260608430065</v>
      </c>
      <c r="AF62" s="445"/>
      <c r="AG62" s="443">
        <f>[3]Fleisch!CM46</f>
        <v>49.147230359735794</v>
      </c>
      <c r="AH62" s="443">
        <f>[3]Fleisch!CN46</f>
        <v>39.968925790211316</v>
      </c>
      <c r="AI62" s="444">
        <f>[3]Fleisch!CP46</f>
        <v>75.933265289200151</v>
      </c>
      <c r="AJ62" s="444">
        <f>[3]Fleisch!CQ46</f>
        <v>54.540941680426471</v>
      </c>
      <c r="AK62" s="443">
        <f>[3]Fleisch!CS46</f>
        <v>80.136630105171648</v>
      </c>
      <c r="AL62" s="443">
        <f>[3]Fleisch!CT46</f>
        <v>66.28948422680692</v>
      </c>
      <c r="AM62" s="444">
        <f>[3]Fleisch!CV46</f>
        <v>44.572172181077086</v>
      </c>
      <c r="AN62" s="444">
        <f>[3]Fleisch!CW46</f>
        <v>33.749832441229259</v>
      </c>
      <c r="AO62" s="443">
        <f>[3]Fleisch!CY46</f>
        <v>24.340908527854129</v>
      </c>
      <c r="AP62" s="443">
        <f>[3]Fleisch!CZ46</f>
        <v>16.20326380671731</v>
      </c>
      <c r="AQ62" s="444">
        <f>[3]Fleisch!DB46</f>
        <v>34.351353468715793</v>
      </c>
      <c r="AR62" s="444">
        <f>[3]Fleisch!DC46</f>
        <v>26.576445296490178</v>
      </c>
      <c r="AS62" s="443">
        <f>[3]Fleisch!DE46</f>
        <v>32.634319610831703</v>
      </c>
      <c r="AT62" s="443">
        <f>[3]Fleisch!DF46</f>
        <v>22.855451694208938</v>
      </c>
      <c r="AU62" s="444">
        <f>[3]Fleisch!DH46</f>
        <v>56.121839420374656</v>
      </c>
      <c r="AV62" s="444">
        <f>[3]Fleisch!DI46</f>
        <v>48.253575974465811</v>
      </c>
      <c r="AW62" s="445"/>
      <c r="AX62" s="443">
        <f>[3]Fleisch!DK46</f>
        <v>20.08261917467215</v>
      </c>
      <c r="AY62" s="443">
        <f>[3]Fleisch!DL46</f>
        <v>16.496677160686442</v>
      </c>
      <c r="AZ62" s="444">
        <f>[3]Fleisch!DN46</f>
        <v>53.249580146741152</v>
      </c>
      <c r="BA62" s="444">
        <f>[3]Fleisch!DO46</f>
        <v>32.006990341224956</v>
      </c>
      <c r="BB62" s="443" t="str">
        <f>[3]Fleisch!DQ46</f>
        <v>(-)</v>
      </c>
      <c r="BC62" s="443">
        <f>[3]Fleisch!DR46</f>
        <v>17.558218836845576</v>
      </c>
      <c r="BD62" s="444">
        <f>[3]Fleisch!DT46</f>
        <v>24.068934131101816</v>
      </c>
      <c r="BE62" s="444">
        <f>[3]Fleisch!DU46</f>
        <v>14.009087176635553</v>
      </c>
      <c r="BF62" s="443">
        <f>[3]Fleisch!DW46</f>
        <v>27.170995782411705</v>
      </c>
      <c r="BG62" s="443">
        <f>[3]Fleisch!DX46</f>
        <v>18.485088877074201</v>
      </c>
      <c r="BH62" s="445"/>
      <c r="BI62" s="444">
        <f>[3]Fleisch!EJ46</f>
        <v>56.776776481629341</v>
      </c>
      <c r="BJ62" s="444">
        <f>[3]Fleisch!EK46</f>
        <v>22.745457312889929</v>
      </c>
      <c r="BK62" s="443">
        <f>[3]Fleisch!EM46</f>
        <v>30.705010827668662</v>
      </c>
      <c r="BL62" s="443">
        <f>[3]Fleisch!EN46</f>
        <v>18.476891896880172</v>
      </c>
      <c r="BM62" s="444">
        <f>[3]Fleisch!EP46</f>
        <v>18.569883903743584</v>
      </c>
      <c r="BN62" s="444">
        <f>[3]Fleisch!EQ46</f>
        <v>11.271857231437028</v>
      </c>
      <c r="BO62" s="443">
        <f>[3]Fleisch!ES46</f>
        <v>20.11588085401802</v>
      </c>
      <c r="BP62" s="443">
        <f>[3]Fleisch!ET46</f>
        <v>9.627404888445442</v>
      </c>
      <c r="BQ62" s="444"/>
      <c r="BR62" s="444">
        <f>[3]Fleisch!FN46</f>
        <v>30.385832948820937</v>
      </c>
      <c r="BS62" s="444">
        <f>[3]Fleisch!FO46</f>
        <v>18.348309702555383</v>
      </c>
      <c r="BT62" s="443">
        <f>[3]Fleisch!FQ46</f>
        <v>18.5035628691816</v>
      </c>
      <c r="BU62" s="443">
        <f>[3]Fleisch!FR46</f>
        <v>9.42477317455754</v>
      </c>
      <c r="BV62" s="444">
        <f>[3]Fleisch!FT46</f>
        <v>72.875787114539904</v>
      </c>
      <c r="BW62" s="444">
        <f>[3]Fleisch!FU46</f>
        <v>46.377603161563329</v>
      </c>
      <c r="BX62" s="443">
        <f>[3]Fleisch!FW46</f>
        <v>51.554210897265847</v>
      </c>
      <c r="BY62" s="443">
        <f>[3]Fleisch!FX46</f>
        <v>32.498298158512256</v>
      </c>
      <c r="BZ62" s="444">
        <f>[3]Fleisch!FZ46</f>
        <v>20.369975248159875</v>
      </c>
      <c r="CA62" s="444">
        <f>[3]Fleisch!GA46</f>
        <v>20.502376286055622</v>
      </c>
      <c r="CB62" s="443">
        <f>[3]Fleisch!GC46</f>
        <v>52.031705135348602</v>
      </c>
      <c r="CC62" s="443">
        <f>[3]Fleisch!GD46</f>
        <v>24.637177349119131</v>
      </c>
      <c r="CD62" s="444">
        <f>[3]Fleisch!GF46</f>
        <v>37.577050794772752</v>
      </c>
      <c r="CE62" s="444">
        <f>[3]Fleisch!GG46</f>
        <v>23.335365721135954</v>
      </c>
      <c r="CF62" s="443">
        <f>[3]Fleisch!GI46</f>
        <v>79.809696358924867</v>
      </c>
      <c r="CG62" s="443">
        <f>[3]Fleisch!GJ46</f>
        <v>64.459416925420285</v>
      </c>
      <c r="CH62" s="444">
        <f>[3]Fleisch!GL46</f>
        <v>23.481021401341501</v>
      </c>
      <c r="CI62" s="444">
        <f>[3]Fleisch!GM46</f>
        <v>11.930686747837694</v>
      </c>
      <c r="CJ62" s="370" t="str">
        <f t="shared" si="13"/>
        <v>4</v>
      </c>
      <c r="CK62" s="528">
        <f t="shared" si="14"/>
        <v>4</v>
      </c>
      <c r="CL62" s="397">
        <f>[3]Fleisch!GP46</f>
        <v>457.63477086300003</v>
      </c>
      <c r="CM62" s="397">
        <f>[3]Fleisch!GQ46</f>
        <v>9928.9210078699998</v>
      </c>
      <c r="CN62" s="415"/>
      <c r="CO62" s="407">
        <f>[3]Fleisch!$AH46</f>
        <v>12.245512982000001</v>
      </c>
      <c r="CP62" s="407">
        <f>[3]Fleisch!$AM46</f>
        <v>233.13350889500001</v>
      </c>
      <c r="CQ62" s="406">
        <f>[3]Fleisch!AS46</f>
        <v>1.1242286699999999</v>
      </c>
      <c r="CR62" s="406">
        <f>[3]Fleisch!AT46</f>
        <v>39.607438070999997</v>
      </c>
      <c r="CS62" s="407">
        <f>[3]Fleisch!AU46</f>
        <v>0</v>
      </c>
      <c r="CT62" s="407">
        <f>[3]Fleisch!AV46</f>
        <v>5.2652470000000005</v>
      </c>
      <c r="CU62" s="406">
        <f>[3]Fleisch!AW46</f>
        <v>0.32320299999999996</v>
      </c>
      <c r="CV62" s="406">
        <f>[3]Fleisch!AX46</f>
        <v>4.2012801710000005</v>
      </c>
      <c r="CW62" s="415"/>
      <c r="CX62" s="407">
        <f>[3]Fleisch!AL46</f>
        <v>13.875658746999999</v>
      </c>
      <c r="CY62" s="407">
        <f>[3]Fleisch!AQ46</f>
        <v>307.20184032199995</v>
      </c>
      <c r="CZ62" s="406">
        <f>[3]Fleisch!AY46</f>
        <v>0.58472900000000005</v>
      </c>
      <c r="DA62" s="406">
        <f>[3]Fleisch!AZ46</f>
        <v>51.499112031999999</v>
      </c>
      <c r="DB62" s="415"/>
      <c r="DC62" s="407">
        <f>[3]Fleisch!$AI46</f>
        <v>214.09810721600002</v>
      </c>
      <c r="DD62" s="407">
        <f>[3]Fleisch!$AN46</f>
        <v>2026.790576314</v>
      </c>
      <c r="DE62" s="406">
        <f>[3]Fleisch!BA46</f>
        <v>6.882359235</v>
      </c>
      <c r="DF62" s="406">
        <f>[3]Fleisch!BB46</f>
        <v>106.969730513</v>
      </c>
      <c r="DG62" s="407">
        <f>[3]Fleisch!BC46</f>
        <v>7.6443827789999999</v>
      </c>
      <c r="DH62" s="407">
        <f>[3]Fleisch!BD46</f>
        <v>79.447631231000003</v>
      </c>
      <c r="DI62" s="406">
        <f>[3]Fleisch!BE46</f>
        <v>5.7342940489999998</v>
      </c>
      <c r="DJ62" s="406">
        <f>[3]Fleisch!BF46</f>
        <v>91.434889060999993</v>
      </c>
      <c r="DK62" s="407">
        <f>[3]Fleisch!BG46</f>
        <v>11.919969247999999</v>
      </c>
      <c r="DL62" s="407">
        <f>[3]Fleisch!BH46</f>
        <v>65.231192922000005</v>
      </c>
      <c r="DM62" s="406">
        <f>[3]Fleisch!BI46</f>
        <v>129.203800683</v>
      </c>
      <c r="DN62" s="406">
        <f>[3]Fleisch!BJ46</f>
        <v>1080.475585058</v>
      </c>
      <c r="DO62" s="407">
        <f>[3]Fleisch!BK46</f>
        <v>10.281152115000001</v>
      </c>
      <c r="DP62" s="407">
        <f>[3]Fleisch!BL46</f>
        <v>88.64001747799999</v>
      </c>
      <c r="DQ62" s="406">
        <f>[3]Fleisch!BM46</f>
        <v>2.1362480000000001</v>
      </c>
      <c r="DR62" s="406">
        <f>[3]Fleisch!BN46</f>
        <v>43.117869599999999</v>
      </c>
      <c r="DS62" s="407">
        <f>[3]Fleisch!BO46</f>
        <v>13.205793659000001</v>
      </c>
      <c r="DT62" s="407">
        <f>[3]Fleisch!BP46</f>
        <v>111.705349009</v>
      </c>
      <c r="DU62" s="415"/>
      <c r="DV62" s="406">
        <f>[3]Fleisch!$AJ46</f>
        <v>65.342177122999999</v>
      </c>
      <c r="DW62" s="406">
        <f>[3]Fleisch!$AO46</f>
        <v>2055.8203089099998</v>
      </c>
      <c r="DX62" s="407">
        <f>[3]Fleisch!BQ46</f>
        <v>10.368042242</v>
      </c>
      <c r="DY62" s="407">
        <f>[3]Fleisch!BR46</f>
        <v>289.29368103299998</v>
      </c>
      <c r="DZ62" s="406">
        <f>[3]Fleisch!BS46</f>
        <v>9.1801288159999999</v>
      </c>
      <c r="EA62" s="406">
        <f>[3]Fleisch!BT46</f>
        <v>180.479913555</v>
      </c>
      <c r="EB62" s="407" t="str">
        <f>[3]Fleisch!BU46</f>
        <v>(-)</v>
      </c>
      <c r="EC62" s="407">
        <f>[3]Fleisch!BV46</f>
        <v>60.400723658000004</v>
      </c>
      <c r="ED62" s="406">
        <f>[3]Fleisch!BW46</f>
        <v>7.9547654730000001</v>
      </c>
      <c r="EE62" s="406">
        <f>[3]Fleisch!BX46</f>
        <v>280.91211213099996</v>
      </c>
      <c r="EF62" s="407">
        <f>[3]Fleisch!BY46</f>
        <v>9.5136775249999985</v>
      </c>
      <c r="EG62" s="407">
        <f>[3]Fleisch!BZ46</f>
        <v>377.05377901300005</v>
      </c>
      <c r="EH62" s="415"/>
      <c r="EI62" s="406">
        <f>[3]Fleisch!$AK46</f>
        <v>111.25666214600001</v>
      </c>
      <c r="EJ62" s="406">
        <f>[3]Fleisch!$AP46</f>
        <v>4342.3518041470006</v>
      </c>
      <c r="EK62" s="407">
        <f>[3]Fleisch!DZ46</f>
        <v>29.404554000000001</v>
      </c>
      <c r="EL62" s="407">
        <f>[3]Fleisch!EA46</f>
        <v>1285.7366532689998</v>
      </c>
      <c r="EM62" s="406">
        <f>[3]Fleisch!EB46</f>
        <v>0.71760599999999997</v>
      </c>
      <c r="EN62" s="406">
        <f>[3]Fleisch!EC46</f>
        <v>45.539706420000002</v>
      </c>
      <c r="EO62" s="407">
        <f>[3]Fleisch!ED46</f>
        <v>48.509671146000002</v>
      </c>
      <c r="EP62" s="407">
        <f>[3]Fleisch!EE46</f>
        <v>900.43220264200011</v>
      </c>
      <c r="EQ62" s="406">
        <f>[3]Fleisch!EF46</f>
        <v>13.113728</v>
      </c>
      <c r="ER62" s="406">
        <f>[3]Fleisch!EG46</f>
        <v>765.31344717400009</v>
      </c>
      <c r="ES62" s="409"/>
      <c r="ET62" s="407">
        <f>[3]Fleisch!GR46</f>
        <v>183.57271966499999</v>
      </c>
      <c r="EU62" s="407">
        <f>[3]Fleisch!GS46</f>
        <v>6574.4608128170003</v>
      </c>
      <c r="EV62" s="406">
        <f>[3]Fleisch!EV46</f>
        <v>12.001041293</v>
      </c>
      <c r="EW62" s="406">
        <f>[3]Fleisch!EW46</f>
        <v>541.12690409200002</v>
      </c>
      <c r="EX62" s="407">
        <f>[3]Fleisch!EX46</f>
        <v>17.345404883</v>
      </c>
      <c r="EY62" s="407">
        <f>[3]Fleisch!EY46</f>
        <v>718.15556859200012</v>
      </c>
      <c r="EZ62" s="406">
        <f>[3]Fleisch!EZ46</f>
        <v>4.216486873</v>
      </c>
      <c r="FA62" s="406">
        <f>[3]Fleisch!FA46</f>
        <v>223.14764570600002</v>
      </c>
      <c r="FB62" s="407">
        <f>[3]Fleisch!FB46</f>
        <v>9.7745120580000009</v>
      </c>
      <c r="FC62" s="407">
        <f>[3]Fleisch!FC46</f>
        <v>533.71079301000009</v>
      </c>
      <c r="FD62" s="406">
        <f>[3]Fleisch!FD46</f>
        <v>2.0003175419999999</v>
      </c>
      <c r="FE62" s="406">
        <f>[3]Fleisch!FE46</f>
        <v>93.887134072999999</v>
      </c>
      <c r="FF62" s="407">
        <f>[3]Fleisch!FF46</f>
        <v>20.682218756999998</v>
      </c>
      <c r="FG62" s="407">
        <f>[3]Fleisch!FG46</f>
        <v>799.48010642600002</v>
      </c>
      <c r="FH62" s="406">
        <f>[3]Fleisch!FH46</f>
        <v>27.655247103999997</v>
      </c>
      <c r="FI62" s="406">
        <f>[3]Fleisch!FI46</f>
        <v>512.91051818699998</v>
      </c>
      <c r="FJ62" s="407">
        <f>[3]Fleisch!FJ46</f>
        <v>19.478738531000001</v>
      </c>
      <c r="FK62" s="407">
        <f>[3]Fleisch!FK46</f>
        <v>200.16698560000003</v>
      </c>
      <c r="FL62" s="406">
        <f>[3]Fleisch!FL46</f>
        <v>16.369093872000001</v>
      </c>
      <c r="FM62" s="406">
        <f>[3]Fleisch!FM46</f>
        <v>390.497967829</v>
      </c>
    </row>
    <row r="63" spans="1:169" x14ac:dyDescent="0.2">
      <c r="A63" s="218"/>
      <c r="B63" s="189">
        <f t="shared" si="11"/>
        <v>44986</v>
      </c>
      <c r="C63" s="516">
        <f>[3]Fleisch!$A57</f>
        <v>44682</v>
      </c>
      <c r="D63" s="396">
        <f>[3]Fleisch!D58</f>
        <v>10.580000000000002</v>
      </c>
      <c r="E63" s="396">
        <f>[3]Fleisch!E58</f>
        <v>10.379999999999999</v>
      </c>
      <c r="F63" s="380">
        <f>[3]Fleisch!$J58</f>
        <v>12.779999999999998</v>
      </c>
      <c r="G63" s="380"/>
      <c r="H63" s="396">
        <f>[3]Fleisch!$L58</f>
        <v>12.86</v>
      </c>
      <c r="I63" s="396"/>
      <c r="J63" s="380"/>
      <c r="K63" s="380">
        <f>[3]Fleisch!F58</f>
        <v>15.5</v>
      </c>
      <c r="L63" s="380">
        <f>[3]Fleisch!G58</f>
        <v>15.35</v>
      </c>
      <c r="M63" s="380"/>
      <c r="N63" s="396">
        <f>[3]Fleisch!B58</f>
        <v>7.74</v>
      </c>
      <c r="O63" s="396">
        <f>[3]Fleisch!C58</f>
        <v>3.97</v>
      </c>
      <c r="P63" s="380"/>
      <c r="Q63" s="380">
        <f>[3]Fleisch!H58</f>
        <v>16.3</v>
      </c>
      <c r="R63" s="380">
        <f>[3]Fleisch!I58</f>
        <v>14.835999999999999</v>
      </c>
      <c r="S63" s="380"/>
      <c r="T63" s="380"/>
      <c r="U63" s="189">
        <f>[3]Fleisch!$A47</f>
        <v>44986</v>
      </c>
      <c r="V63" s="343">
        <f>'Gemüse Daten'!CX62</f>
        <v>5</v>
      </c>
      <c r="W63" s="443">
        <f>[3]Fleisch!CA47</f>
        <v>23.914322335982941</v>
      </c>
      <c r="X63" s="443">
        <f>[3]Fleisch!CB47</f>
        <v>42.82667105104391</v>
      </c>
      <c r="Y63" s="444">
        <f>[3]Fleisch!CD47</f>
        <v>54.302738183326177</v>
      </c>
      <c r="Z63" s="444">
        <f>[3]Fleisch!CE47</f>
        <v>90.330213676454122</v>
      </c>
      <c r="AA63" s="443">
        <f>[3]Fleisch!CG47</f>
        <v>16.512018139641196</v>
      </c>
      <c r="AB63" s="443">
        <f>[3]Fleisch!CH47</f>
        <v>61.800051010960658</v>
      </c>
      <c r="AC63" s="445"/>
      <c r="AD63" s="444">
        <f>[3]Fleisch!CJ47</f>
        <v>82.524481816068544</v>
      </c>
      <c r="AE63" s="444">
        <f>[3]Fleisch!CK47</f>
        <v>41.095063766042486</v>
      </c>
      <c r="AF63" s="445"/>
      <c r="AG63" s="443">
        <f>[3]Fleisch!CM47</f>
        <v>43.734588399297429</v>
      </c>
      <c r="AH63" s="443">
        <f>[3]Fleisch!CN47</f>
        <v>37.969536672884537</v>
      </c>
      <c r="AI63" s="444">
        <f>[3]Fleisch!CP47</f>
        <v>61.345011211720866</v>
      </c>
      <c r="AJ63" s="444">
        <f>[3]Fleisch!CQ47</f>
        <v>51.133326400432502</v>
      </c>
      <c r="AK63" s="443">
        <f>[3]Fleisch!CS47</f>
        <v>76.854189374802218</v>
      </c>
      <c r="AL63" s="443">
        <f>[3]Fleisch!CT47</f>
        <v>66.134337634419538</v>
      </c>
      <c r="AM63" s="444">
        <f>[3]Fleisch!CV47</f>
        <v>38.815112027832285</v>
      </c>
      <c r="AN63" s="444">
        <f>[3]Fleisch!CW47</f>
        <v>31.053177787579646</v>
      </c>
      <c r="AO63" s="443">
        <f>[3]Fleisch!CY47</f>
        <v>25.815786922026017</v>
      </c>
      <c r="AP63" s="443">
        <f>[3]Fleisch!CZ47</f>
        <v>17.285051483878881</v>
      </c>
      <c r="AQ63" s="444">
        <f>[3]Fleisch!DB47</f>
        <v>28.212473777525584</v>
      </c>
      <c r="AR63" s="444">
        <f>[3]Fleisch!DC47</f>
        <v>26.302477754362513</v>
      </c>
      <c r="AS63" s="443">
        <f>[3]Fleisch!DE47</f>
        <v>31.48706288955918</v>
      </c>
      <c r="AT63" s="443">
        <f>[3]Fleisch!DF47</f>
        <v>20.143176593623529</v>
      </c>
      <c r="AU63" s="444">
        <f>[3]Fleisch!DH47</f>
        <v>64.323595987140052</v>
      </c>
      <c r="AV63" s="444">
        <f>[3]Fleisch!DI47</f>
        <v>47.595881488883904</v>
      </c>
      <c r="AW63" s="445"/>
      <c r="AX63" s="443">
        <f>[3]Fleisch!DK47</f>
        <v>16.61849778805886</v>
      </c>
      <c r="AY63" s="443">
        <f>[3]Fleisch!DL47</f>
        <v>15.657561071481307</v>
      </c>
      <c r="AZ63" s="444">
        <f>[3]Fleisch!DN47</f>
        <v>36.313502023086542</v>
      </c>
      <c r="BA63" s="444">
        <f>[3]Fleisch!DO47</f>
        <v>26.059551308222872</v>
      </c>
      <c r="BB63" s="443" t="str">
        <f>[3]Fleisch!DQ47</f>
        <v>(-)</v>
      </c>
      <c r="BC63" s="443">
        <f>[3]Fleisch!DR47</f>
        <v>15.376257344831059</v>
      </c>
      <c r="BD63" s="444">
        <f>[3]Fleisch!DT47</f>
        <v>32.14470260872757</v>
      </c>
      <c r="BE63" s="444">
        <f>[3]Fleisch!DU47</f>
        <v>13.745514753148592</v>
      </c>
      <c r="BF63" s="443">
        <f>[3]Fleisch!DW47</f>
        <v>23.047084077664209</v>
      </c>
      <c r="BG63" s="443">
        <f>[3]Fleisch!DX47</f>
        <v>20.340603918796472</v>
      </c>
      <c r="BH63" s="445"/>
      <c r="BI63" s="444">
        <f>[3]Fleisch!EJ47</f>
        <v>56.874743202097193</v>
      </c>
      <c r="BJ63" s="444">
        <f>[3]Fleisch!EK47</f>
        <v>22.761140413742698</v>
      </c>
      <c r="BK63" s="443" t="str">
        <f>[3]Fleisch!EM47</f>
        <v>(-)</v>
      </c>
      <c r="BL63" s="443">
        <f>[3]Fleisch!EN47</f>
        <v>23.051366034966094</v>
      </c>
      <c r="BM63" s="444">
        <f>[3]Fleisch!EP47</f>
        <v>16.995108485643787</v>
      </c>
      <c r="BN63" s="444">
        <f>[3]Fleisch!EQ47</f>
        <v>11.589306082670921</v>
      </c>
      <c r="BO63" s="443">
        <f>[3]Fleisch!ES47</f>
        <v>19.819766681613821</v>
      </c>
      <c r="BP63" s="443">
        <f>[3]Fleisch!ET47</f>
        <v>9.1042609689483918</v>
      </c>
      <c r="BQ63" s="444"/>
      <c r="BR63" s="444">
        <f>[3]Fleisch!FN47</f>
        <v>30.321283224820959</v>
      </c>
      <c r="BS63" s="444">
        <f>[3]Fleisch!FO47</f>
        <v>18.75800290130098</v>
      </c>
      <c r="BT63" s="443">
        <f>[3]Fleisch!FQ47</f>
        <v>20.626513621448346</v>
      </c>
      <c r="BU63" s="443">
        <f>[3]Fleisch!FR47</f>
        <v>9.8543454152812249</v>
      </c>
      <c r="BV63" s="444">
        <f>[3]Fleisch!FT47</f>
        <v>64.294206841250286</v>
      </c>
      <c r="BW63" s="444">
        <f>[3]Fleisch!FU47</f>
        <v>46.320609883355139</v>
      </c>
      <c r="BX63" s="443">
        <f>[3]Fleisch!FW47</f>
        <v>49.03092808577096</v>
      </c>
      <c r="BY63" s="443">
        <f>[3]Fleisch!FX47</f>
        <v>31.501512674064791</v>
      </c>
      <c r="BZ63" s="444">
        <f>[3]Fleisch!FZ47</f>
        <v>30.009559596233423</v>
      </c>
      <c r="CA63" s="444">
        <f>[3]Fleisch!GA47</f>
        <v>19.572970555254393</v>
      </c>
      <c r="CB63" s="443">
        <f>[3]Fleisch!GC47</f>
        <v>49.318812842936175</v>
      </c>
      <c r="CC63" s="443">
        <f>[3]Fleisch!GD47</f>
        <v>25.402633039678705</v>
      </c>
      <c r="CD63" s="444">
        <f>[3]Fleisch!GF47</f>
        <v>35.693240975563391</v>
      </c>
      <c r="CE63" s="444">
        <f>[3]Fleisch!GG47</f>
        <v>22.966776979957181</v>
      </c>
      <c r="CF63" s="443">
        <f>[3]Fleisch!GI47</f>
        <v>74.336652309081941</v>
      </c>
      <c r="CG63" s="443">
        <f>[3]Fleisch!GJ47</f>
        <v>61.439027327164851</v>
      </c>
      <c r="CH63" s="444">
        <f>[3]Fleisch!GL47</f>
        <v>21.673939743205878</v>
      </c>
      <c r="CI63" s="444">
        <f>[3]Fleisch!GM47</f>
        <v>11.163174363366037</v>
      </c>
      <c r="CJ63" s="370" t="str">
        <f t="shared" si="13"/>
        <v>5</v>
      </c>
      <c r="CK63" s="528">
        <f t="shared" si="14"/>
        <v>5</v>
      </c>
      <c r="CL63" s="397">
        <f>[3]Fleisch!GP47</f>
        <v>621.441263832</v>
      </c>
      <c r="CM63" s="397">
        <f>[3]Fleisch!GQ47</f>
        <v>12358.975631558</v>
      </c>
      <c r="CN63" s="415"/>
      <c r="CO63" s="407">
        <f>[3]Fleisch!$AH47</f>
        <v>25.904408691</v>
      </c>
      <c r="CP63" s="407">
        <f>[3]Fleisch!$AM47</f>
        <v>299.86699893799999</v>
      </c>
      <c r="CQ63" s="406">
        <f>[3]Fleisch!AS47</f>
        <v>2.794856813</v>
      </c>
      <c r="CR63" s="406">
        <f>[3]Fleisch!AT47</f>
        <v>37.921536122999996</v>
      </c>
      <c r="CS63" s="407">
        <f>[3]Fleisch!AU47</f>
        <v>2.1341058300000002</v>
      </c>
      <c r="CT63" s="407">
        <f>[3]Fleisch!AV47</f>
        <v>4.8231800000000007</v>
      </c>
      <c r="CU63" s="406">
        <f>[3]Fleisch!AW47</f>
        <v>6.2061192270000003</v>
      </c>
      <c r="CV63" s="406">
        <f>[3]Fleisch!AX47</f>
        <v>2.229850184</v>
      </c>
      <c r="CW63" s="415"/>
      <c r="CX63" s="407">
        <f>[3]Fleisch!AL47</f>
        <v>7.6184575000000008</v>
      </c>
      <c r="CY63" s="407">
        <f>[3]Fleisch!AQ47</f>
        <v>257.57381127100001</v>
      </c>
      <c r="CZ63" s="406">
        <f>[3]Fleisch!AY47</f>
        <v>1.255222587</v>
      </c>
      <c r="DA63" s="406">
        <f>[3]Fleisch!AZ47</f>
        <v>54.218953620000001</v>
      </c>
      <c r="DB63" s="415"/>
      <c r="DC63" s="407">
        <f>[3]Fleisch!$AI47</f>
        <v>282.13362839400003</v>
      </c>
      <c r="DD63" s="407">
        <f>[3]Fleisch!$AN47</f>
        <v>2564.0775945580003</v>
      </c>
      <c r="DE63" s="406">
        <f>[3]Fleisch!BA47</f>
        <v>13.41799301</v>
      </c>
      <c r="DF63" s="406">
        <f>[3]Fleisch!BB47</f>
        <v>140.386901693</v>
      </c>
      <c r="DG63" s="407">
        <f>[3]Fleisch!BC47</f>
        <v>15.819780231999999</v>
      </c>
      <c r="DH63" s="407">
        <f>[3]Fleisch!BD47</f>
        <v>136.17272514000001</v>
      </c>
      <c r="DI63" s="406">
        <f>[3]Fleisch!BE47</f>
        <v>8.8385540440000003</v>
      </c>
      <c r="DJ63" s="406">
        <f>[3]Fleisch!BF47</f>
        <v>56.039981674000003</v>
      </c>
      <c r="DK63" s="407">
        <f>[3]Fleisch!BG47</f>
        <v>14.286946755000001</v>
      </c>
      <c r="DL63" s="407">
        <f>[3]Fleisch!BH47</f>
        <v>111.988698892</v>
      </c>
      <c r="DM63" s="406">
        <f>[3]Fleisch!BI47</f>
        <v>154.79409926600002</v>
      </c>
      <c r="DN63" s="406">
        <f>[3]Fleisch!BJ47</f>
        <v>1264.9149371880001</v>
      </c>
      <c r="DO63" s="407">
        <f>[3]Fleisch!BK47</f>
        <v>18.564905613000001</v>
      </c>
      <c r="DP63" s="407">
        <f>[3]Fleisch!BL47</f>
        <v>111.487115018</v>
      </c>
      <c r="DQ63" s="406">
        <f>[3]Fleisch!BM47</f>
        <v>3.724402</v>
      </c>
      <c r="DR63" s="406">
        <f>[3]Fleisch!BN47</f>
        <v>105.9580223</v>
      </c>
      <c r="DS63" s="407">
        <f>[3]Fleisch!BO47</f>
        <v>8.1071248880000013</v>
      </c>
      <c r="DT63" s="407">
        <f>[3]Fleisch!BP47</f>
        <v>99.694171662000002</v>
      </c>
      <c r="DU63" s="415"/>
      <c r="DV63" s="406">
        <f>[3]Fleisch!$AJ47</f>
        <v>97.305786131999994</v>
      </c>
      <c r="DW63" s="406">
        <f>[3]Fleisch!$AO47</f>
        <v>2379.8394263189998</v>
      </c>
      <c r="DX63" s="407">
        <f>[3]Fleisch!BQ47</f>
        <v>5.9494768050000006</v>
      </c>
      <c r="DY63" s="407">
        <f>[3]Fleisch!BR47</f>
        <v>363.25409267599997</v>
      </c>
      <c r="DZ63" s="406">
        <f>[3]Fleisch!BS47</f>
        <v>15.072448632</v>
      </c>
      <c r="EA63" s="406">
        <f>[3]Fleisch!BT47</f>
        <v>214.58112648299999</v>
      </c>
      <c r="EB63" s="407" t="str">
        <f>[3]Fleisch!BU47</f>
        <v>(-)</v>
      </c>
      <c r="EC63" s="407">
        <f>[3]Fleisch!BV47</f>
        <v>128.49457037100001</v>
      </c>
      <c r="ED63" s="406">
        <f>[3]Fleisch!BW47</f>
        <v>9.4131177659999992</v>
      </c>
      <c r="EE63" s="406">
        <f>[3]Fleisch!BX47</f>
        <v>341.681450547</v>
      </c>
      <c r="EF63" s="407">
        <f>[3]Fleisch!BY47</f>
        <v>13.000550661</v>
      </c>
      <c r="EG63" s="407">
        <f>[3]Fleisch!BZ47</f>
        <v>229.410968776</v>
      </c>
      <c r="EH63" s="415"/>
      <c r="EI63" s="406">
        <f>[3]Fleisch!$AK47</f>
        <v>151.657870067</v>
      </c>
      <c r="EJ63" s="406">
        <f>[3]Fleisch!$AP47</f>
        <v>5490.0478466860004</v>
      </c>
      <c r="EK63" s="407">
        <f>[3]Fleisch!DZ47</f>
        <v>36.283395999999996</v>
      </c>
      <c r="EL63" s="407">
        <f>[3]Fleisch!EA47</f>
        <v>1717.2831186400001</v>
      </c>
      <c r="EM63" s="406">
        <f>[3]Fleisch!EB47</f>
        <v>0</v>
      </c>
      <c r="EN63" s="406">
        <f>[3]Fleisch!EC47</f>
        <v>29.944148697000003</v>
      </c>
      <c r="EO63" s="407">
        <f>[3]Fleisch!ED47</f>
        <v>62.003313067000001</v>
      </c>
      <c r="EP63" s="407">
        <f>[3]Fleisch!EE47</f>
        <v>1118.5626708440002</v>
      </c>
      <c r="EQ63" s="406">
        <f>[3]Fleisch!EF47</f>
        <v>28.150289000000001</v>
      </c>
      <c r="ER63" s="406">
        <f>[3]Fleisch!EG47</f>
        <v>999.31819855399999</v>
      </c>
      <c r="ES63" s="409"/>
      <c r="ET63" s="407">
        <f>[3]Fleisch!GR47</f>
        <v>233.08703092499997</v>
      </c>
      <c r="EU63" s="407">
        <f>[3]Fleisch!GS47</f>
        <v>8097.116625360999</v>
      </c>
      <c r="EV63" s="406">
        <f>[3]Fleisch!EV47</f>
        <v>8.0070046589999997</v>
      </c>
      <c r="EW63" s="406">
        <f>[3]Fleisch!EW47</f>
        <v>682.99775168200006</v>
      </c>
      <c r="EX63" s="407">
        <f>[3]Fleisch!EX47</f>
        <v>16.704337982000002</v>
      </c>
      <c r="EY63" s="407">
        <f>[3]Fleisch!EY47</f>
        <v>693.48219305300006</v>
      </c>
      <c r="EZ63" s="406">
        <f>[3]Fleisch!EZ47</f>
        <v>5.8094992479999998</v>
      </c>
      <c r="FA63" s="406">
        <f>[3]Fleisch!FA47</f>
        <v>250.88075926499999</v>
      </c>
      <c r="FB63" s="407">
        <f>[3]Fleisch!FB47</f>
        <v>15.533280059999999</v>
      </c>
      <c r="FC63" s="407">
        <f>[3]Fleisch!FC47</f>
        <v>683.19387173600001</v>
      </c>
      <c r="FD63" s="406">
        <f>[3]Fleisch!FD47</f>
        <v>1.5963164790000002</v>
      </c>
      <c r="FE63" s="406">
        <f>[3]Fleisch!FE47</f>
        <v>175.186769642</v>
      </c>
      <c r="FF63" s="407">
        <f>[3]Fleisch!FF47</f>
        <v>23.183511263</v>
      </c>
      <c r="FG63" s="407">
        <f>[3]Fleisch!FG47</f>
        <v>969.95934974099998</v>
      </c>
      <c r="FH63" s="406">
        <f>[3]Fleisch!FH47</f>
        <v>42.086475551000007</v>
      </c>
      <c r="FI63" s="406">
        <f>[3]Fleisch!FI47</f>
        <v>646.11217078799996</v>
      </c>
      <c r="FJ63" s="407">
        <f>[3]Fleisch!FJ47</f>
        <v>22.879632378</v>
      </c>
      <c r="FK63" s="407">
        <f>[3]Fleisch!FK47</f>
        <v>276.0726128</v>
      </c>
      <c r="FL63" s="406">
        <f>[3]Fleisch!FL47</f>
        <v>28.367065970999999</v>
      </c>
      <c r="FM63" s="406">
        <f>[3]Fleisch!FM47</f>
        <v>649.43734471499999</v>
      </c>
    </row>
    <row r="64" spans="1:169" x14ac:dyDescent="0.2">
      <c r="A64" s="218"/>
      <c r="B64" s="189">
        <f t="shared" si="11"/>
        <v>44958</v>
      </c>
      <c r="C64" s="516">
        <f>[3]Fleisch!$A58</f>
        <v>44652</v>
      </c>
      <c r="D64" s="396">
        <f>[3]Fleisch!D59</f>
        <v>10.35</v>
      </c>
      <c r="E64" s="396">
        <f>[3]Fleisch!E59</f>
        <v>10.157499999999999</v>
      </c>
      <c r="F64" s="380">
        <f>[3]Fleisch!$J59</f>
        <v>12.55</v>
      </c>
      <c r="G64" s="380"/>
      <c r="H64" s="396">
        <f>[3]Fleisch!$L59</f>
        <v>12.75</v>
      </c>
      <c r="I64" s="396"/>
      <c r="J64" s="380"/>
      <c r="K64" s="380">
        <f>[3]Fleisch!F59</f>
        <v>14.850000000000001</v>
      </c>
      <c r="L64" s="380">
        <f>[3]Fleisch!G59</f>
        <v>14.6425</v>
      </c>
      <c r="M64" s="380"/>
      <c r="N64" s="396">
        <f>[3]Fleisch!B59</f>
        <v>7.6</v>
      </c>
      <c r="O64" s="396">
        <f>[3]Fleisch!C59</f>
        <v>3.85</v>
      </c>
      <c r="P64" s="380"/>
      <c r="Q64" s="380">
        <f>[3]Fleisch!H59</f>
        <v>16.3</v>
      </c>
      <c r="R64" s="380">
        <f>[3]Fleisch!I59</f>
        <v>14.824999999999999</v>
      </c>
      <c r="S64" s="380"/>
      <c r="T64" s="380"/>
      <c r="U64" s="189">
        <f>[3]Fleisch!$A48</f>
        <v>44958</v>
      </c>
      <c r="V64" s="343">
        <f>'Gemüse Daten'!CX63</f>
        <v>4</v>
      </c>
      <c r="W64" s="443">
        <f>[3]Fleisch!CA48</f>
        <v>34.682033855912238</v>
      </c>
      <c r="X64" s="443">
        <f>[3]Fleisch!CB48</f>
        <v>37.39033126905035</v>
      </c>
      <c r="Y64" s="444">
        <f>[3]Fleisch!CD48</f>
        <v>40.035999972714698</v>
      </c>
      <c r="Z64" s="444">
        <f>[3]Fleisch!CE48</f>
        <v>80.25234063881787</v>
      </c>
      <c r="AA64" s="443">
        <f>[3]Fleisch!CG48</f>
        <v>83.740568046180798</v>
      </c>
      <c r="AB64" s="443">
        <f>[3]Fleisch!CH48</f>
        <v>68.366516703184146</v>
      </c>
      <c r="AC64" s="445"/>
      <c r="AD64" s="444">
        <f>[3]Fleisch!CJ48</f>
        <v>53.104535149437325</v>
      </c>
      <c r="AE64" s="444">
        <f>[3]Fleisch!CK48</f>
        <v>45.454405188015976</v>
      </c>
      <c r="AF64" s="445"/>
      <c r="AG64" s="443">
        <f>[3]Fleisch!CM48</f>
        <v>47.550051847028364</v>
      </c>
      <c r="AH64" s="443">
        <f>[3]Fleisch!CN48</f>
        <v>38.29391874495564</v>
      </c>
      <c r="AI64" s="444">
        <f>[3]Fleisch!CP48</f>
        <v>67.936316850927128</v>
      </c>
      <c r="AJ64" s="444">
        <f>[3]Fleisch!CQ48</f>
        <v>52.777031899841532</v>
      </c>
      <c r="AK64" s="443">
        <f>[3]Fleisch!CS48</f>
        <v>66.742850691708995</v>
      </c>
      <c r="AL64" s="443">
        <f>[3]Fleisch!CT48</f>
        <v>67.450317623425533</v>
      </c>
      <c r="AM64" s="444">
        <f>[3]Fleisch!CV48</f>
        <v>43.778286452594259</v>
      </c>
      <c r="AN64" s="444">
        <f>[3]Fleisch!CW48</f>
        <v>32.177355967260439</v>
      </c>
      <c r="AO64" s="443">
        <f>[3]Fleisch!CY48</f>
        <v>24.745468014746052</v>
      </c>
      <c r="AP64" s="443">
        <f>[3]Fleisch!CZ48</f>
        <v>16.864438285641434</v>
      </c>
      <c r="AQ64" s="444">
        <f>[3]Fleisch!DB48</f>
        <v>34.595859329864332</v>
      </c>
      <c r="AR64" s="444">
        <f>[3]Fleisch!DC48</f>
        <v>23.201060810331871</v>
      </c>
      <c r="AS64" s="443">
        <f>[3]Fleisch!DE48</f>
        <v>32.915774303863856</v>
      </c>
      <c r="AT64" s="443">
        <f>[3]Fleisch!DF48</f>
        <v>20.623853674915303</v>
      </c>
      <c r="AU64" s="444">
        <f>[3]Fleisch!DH48</f>
        <v>71.936894439308119</v>
      </c>
      <c r="AV64" s="444">
        <f>[3]Fleisch!DI48</f>
        <v>47.974602046336614</v>
      </c>
      <c r="AW64" s="445"/>
      <c r="AX64" s="443">
        <f>[3]Fleisch!DK48</f>
        <v>14.998521084321586</v>
      </c>
      <c r="AY64" s="443">
        <f>[3]Fleisch!DL48</f>
        <v>15.01606535457851</v>
      </c>
      <c r="AZ64" s="444">
        <f>[3]Fleisch!DN48</f>
        <v>59.839643554262814</v>
      </c>
      <c r="BA64" s="444">
        <f>[3]Fleisch!DO48</f>
        <v>32.754704751838545</v>
      </c>
      <c r="BB64" s="443" t="str">
        <f>[3]Fleisch!DQ48</f>
        <v>(-)</v>
      </c>
      <c r="BC64" s="443">
        <f>[3]Fleisch!DR48</f>
        <v>16.92845943845364</v>
      </c>
      <c r="BD64" s="444">
        <f>[3]Fleisch!DT48</f>
        <v>18.522239899559008</v>
      </c>
      <c r="BE64" s="444">
        <f>[3]Fleisch!DU48</f>
        <v>13.040523710125862</v>
      </c>
      <c r="BF64" s="443">
        <f>[3]Fleisch!DW48</f>
        <v>34.092196791404227</v>
      </c>
      <c r="BG64" s="443">
        <f>[3]Fleisch!DX48</f>
        <v>19.124321617273804</v>
      </c>
      <c r="BH64" s="445"/>
      <c r="BI64" s="444">
        <f>[3]Fleisch!EJ48</f>
        <v>56.814939471029717</v>
      </c>
      <c r="BJ64" s="444">
        <f>[3]Fleisch!EK48</f>
        <v>21.932109995153461</v>
      </c>
      <c r="BK64" s="443" t="str">
        <f>[3]Fleisch!EM48</f>
        <v>(-)</v>
      </c>
      <c r="BL64" s="443">
        <f>[3]Fleisch!EN48</f>
        <v>22.883911075995787</v>
      </c>
      <c r="BM64" s="444">
        <f>[3]Fleisch!EP48</f>
        <v>17.967446242843355</v>
      </c>
      <c r="BN64" s="444">
        <f>[3]Fleisch!EQ48</f>
        <v>11.412535886568872</v>
      </c>
      <c r="BO64" s="443">
        <f>[3]Fleisch!ES48</f>
        <v>21.394524100321803</v>
      </c>
      <c r="BP64" s="443">
        <f>[3]Fleisch!ET48</f>
        <v>10.559812509132872</v>
      </c>
      <c r="BQ64" s="444"/>
      <c r="BR64" s="444">
        <f>[3]Fleisch!FN48</f>
        <v>28.640311135704433</v>
      </c>
      <c r="BS64" s="444">
        <f>[3]Fleisch!FO48</f>
        <v>18.09643827355865</v>
      </c>
      <c r="BT64" s="443">
        <f>[3]Fleisch!FQ48</f>
        <v>19.04972860622923</v>
      </c>
      <c r="BU64" s="443">
        <f>[3]Fleisch!FR48</f>
        <v>10.098007032972625</v>
      </c>
      <c r="BV64" s="444">
        <f>[3]Fleisch!FT48</f>
        <v>68.028923823923137</v>
      </c>
      <c r="BW64" s="444">
        <f>[3]Fleisch!FU48</f>
        <v>46.578775074786371</v>
      </c>
      <c r="BX64" s="443">
        <f>[3]Fleisch!FW48</f>
        <v>48.834812403338027</v>
      </c>
      <c r="BY64" s="443">
        <f>[3]Fleisch!FX48</f>
        <v>32.303580781397166</v>
      </c>
      <c r="BZ64" s="444">
        <f>[3]Fleisch!FZ48</f>
        <v>32.504999997324568</v>
      </c>
      <c r="CA64" s="444">
        <f>[3]Fleisch!GA48</f>
        <v>20.509145663870882</v>
      </c>
      <c r="CB64" s="443">
        <f>[3]Fleisch!GC48</f>
        <v>48.973196320916209</v>
      </c>
      <c r="CC64" s="443">
        <f>[3]Fleisch!GD48</f>
        <v>25.86220359674094</v>
      </c>
      <c r="CD64" s="444">
        <f>[3]Fleisch!GF48</f>
        <v>36.781634430886868</v>
      </c>
      <c r="CE64" s="444">
        <f>[3]Fleisch!GG48</f>
        <v>22.598462157252658</v>
      </c>
      <c r="CF64" s="443">
        <f>[3]Fleisch!GI48</f>
        <v>76.844649009941094</v>
      </c>
      <c r="CG64" s="443">
        <f>[3]Fleisch!GJ48</f>
        <v>65.891603562218833</v>
      </c>
      <c r="CH64" s="444">
        <f>[3]Fleisch!GL48</f>
        <v>22.014075528650185</v>
      </c>
      <c r="CI64" s="444">
        <f>[3]Fleisch!GM48</f>
        <v>11.487570604628074</v>
      </c>
      <c r="CJ64" s="370" t="str">
        <f t="shared" si="13"/>
        <v>4</v>
      </c>
      <c r="CK64" s="528">
        <f t="shared" si="14"/>
        <v>4</v>
      </c>
      <c r="CL64" s="397">
        <f>[3]Fleisch!GP48</f>
        <v>528.76288943099996</v>
      </c>
      <c r="CM64" s="397">
        <f>[3]Fleisch!GQ48</f>
        <v>9723.4200728319993</v>
      </c>
      <c r="CN64" s="415"/>
      <c r="CO64" s="407">
        <f>[3]Fleisch!$AH48</f>
        <v>12.693383642000001</v>
      </c>
      <c r="CP64" s="407">
        <f>[3]Fleisch!$AM48</f>
        <v>278.640628419</v>
      </c>
      <c r="CQ64" s="406">
        <f>[3]Fleisch!AS48</f>
        <v>2.0040795689999999</v>
      </c>
      <c r="CR64" s="406">
        <f>[3]Fleisch!AT48</f>
        <v>44.831203893999998</v>
      </c>
      <c r="CS64" s="407">
        <f>[3]Fleisch!AU48</f>
        <v>0.49096026100000001</v>
      </c>
      <c r="CT64" s="407">
        <f>[3]Fleisch!AV48</f>
        <v>7.1910889760000005</v>
      </c>
      <c r="CU64" s="406">
        <f>[3]Fleisch!AW48</f>
        <v>0.286526</v>
      </c>
      <c r="CV64" s="406">
        <f>[3]Fleisch!AX48</f>
        <v>3.606539567</v>
      </c>
      <c r="CW64" s="415"/>
      <c r="CX64" s="407">
        <f>[3]Fleisch!AL48</f>
        <v>12.768295052999999</v>
      </c>
      <c r="CY64" s="407">
        <f>[3]Fleisch!AQ48</f>
        <v>161.81465784299999</v>
      </c>
      <c r="CZ64" s="406">
        <f>[3]Fleisch!AY48</f>
        <v>5.8689869799999999</v>
      </c>
      <c r="DA64" s="406">
        <f>[3]Fleisch!AZ48</f>
        <v>34.419911601999999</v>
      </c>
      <c r="DB64" s="415"/>
      <c r="DC64" s="407">
        <f>[3]Fleisch!$AI48</f>
        <v>215.41361910400002</v>
      </c>
      <c r="DD64" s="407">
        <f>[3]Fleisch!$AN48</f>
        <v>2178.5229124130001</v>
      </c>
      <c r="DE64" s="406">
        <f>[3]Fleisch!BA48</f>
        <v>6.058147591</v>
      </c>
      <c r="DF64" s="406">
        <f>[3]Fleisch!BB48</f>
        <v>117.519946522</v>
      </c>
      <c r="DG64" s="407">
        <f>[3]Fleisch!BC48</f>
        <v>9.7144822140000002</v>
      </c>
      <c r="DH64" s="407">
        <f>[3]Fleisch!BD48</f>
        <v>88.141266262000002</v>
      </c>
      <c r="DI64" s="406">
        <f>[3]Fleisch!BE48</f>
        <v>6.0555377860000004</v>
      </c>
      <c r="DJ64" s="406">
        <f>[3]Fleisch!BF48</f>
        <v>59.678045685999997</v>
      </c>
      <c r="DK64" s="407">
        <f>[3]Fleisch!BG48</f>
        <v>14.926149889000001</v>
      </c>
      <c r="DL64" s="407">
        <f>[3]Fleisch!BH48</f>
        <v>87.13010863800001</v>
      </c>
      <c r="DM64" s="406">
        <f>[3]Fleisch!BI48</f>
        <v>137.34376578300001</v>
      </c>
      <c r="DN64" s="406">
        <f>[3]Fleisch!BJ48</f>
        <v>1040.948809682</v>
      </c>
      <c r="DO64" s="407">
        <f>[3]Fleisch!BK48</f>
        <v>12.572918705000001</v>
      </c>
      <c r="DP64" s="407">
        <f>[3]Fleisch!BL48</f>
        <v>155.51224459600002</v>
      </c>
      <c r="DQ64" s="406">
        <f>[3]Fleisch!BM48</f>
        <v>3.220383</v>
      </c>
      <c r="DR64" s="406">
        <f>[3]Fleisch!BN48</f>
        <v>100.39202800000001</v>
      </c>
      <c r="DS64" s="407">
        <f>[3]Fleisch!BO48</f>
        <v>5.4835436719999997</v>
      </c>
      <c r="DT64" s="407">
        <f>[3]Fleisch!BP48</f>
        <v>77.299632482999996</v>
      </c>
      <c r="DU64" s="415"/>
      <c r="DV64" s="406">
        <f>[3]Fleisch!$AJ48</f>
        <v>85.867724301999999</v>
      </c>
      <c r="DW64" s="406">
        <f>[3]Fleisch!$AO48</f>
        <v>1738.4674808899999</v>
      </c>
      <c r="DX64" s="407">
        <f>[3]Fleisch!BQ48</f>
        <v>15.516511411</v>
      </c>
      <c r="DY64" s="407">
        <f>[3]Fleisch!BR48</f>
        <v>271.78373416300002</v>
      </c>
      <c r="DZ64" s="406">
        <f>[3]Fleisch!BS48</f>
        <v>2.3110390000000001</v>
      </c>
      <c r="EA64" s="406">
        <f>[3]Fleisch!BT48</f>
        <v>125.09576970200001</v>
      </c>
      <c r="EB64" s="407" t="str">
        <f>[3]Fleisch!BU48</f>
        <v>(-)</v>
      </c>
      <c r="EC64" s="407">
        <f>[3]Fleisch!BV48</f>
        <v>93.705435100000003</v>
      </c>
      <c r="ED64" s="406">
        <f>[3]Fleisch!BW48</f>
        <v>22.393432294</v>
      </c>
      <c r="EE64" s="406">
        <f>[3]Fleisch!BX48</f>
        <v>278.74492890499999</v>
      </c>
      <c r="EF64" s="407">
        <f>[3]Fleisch!BY48</f>
        <v>5.6527105559999997</v>
      </c>
      <c r="EG64" s="407">
        <f>[3]Fleisch!BZ48</f>
        <v>125.09458134499999</v>
      </c>
      <c r="EH64" s="415"/>
      <c r="EI64" s="406">
        <f>[3]Fleisch!$AK48</f>
        <v>116.13877072400001</v>
      </c>
      <c r="EJ64" s="406">
        <f>[3]Fleisch!$AP48</f>
        <v>4247.9997220550003</v>
      </c>
      <c r="EK64" s="407">
        <f>[3]Fleisch!DZ48</f>
        <v>26.913724000000002</v>
      </c>
      <c r="EL64" s="407">
        <f>[3]Fleisch!EA48</f>
        <v>1437.0799937859999</v>
      </c>
      <c r="EM64" s="406">
        <f>[3]Fleisch!EB48</f>
        <v>0</v>
      </c>
      <c r="EN64" s="406">
        <f>[3]Fleisch!EC48</f>
        <v>28.246504531999999</v>
      </c>
      <c r="EO64" s="407">
        <f>[3]Fleisch!ED48</f>
        <v>56.873454824</v>
      </c>
      <c r="EP64" s="407">
        <f>[3]Fleisch!EE48</f>
        <v>920.31731686599994</v>
      </c>
      <c r="EQ64" s="406">
        <f>[3]Fleisch!EF48</f>
        <v>13.452310000000001</v>
      </c>
      <c r="ER64" s="406">
        <f>[3]Fleisch!EG48</f>
        <v>556.39925356700007</v>
      </c>
      <c r="ES64" s="409"/>
      <c r="ET64" s="407">
        <f>[3]Fleisch!GR48</f>
        <v>196.128334475</v>
      </c>
      <c r="EU64" s="407">
        <f>[3]Fleisch!GS48</f>
        <v>6406.3099760280002</v>
      </c>
      <c r="EV64" s="406">
        <f>[3]Fleisch!EV48</f>
        <v>6.1292162000000001</v>
      </c>
      <c r="EW64" s="406">
        <f>[3]Fleisch!EW48</f>
        <v>577.85152444800008</v>
      </c>
      <c r="EX64" s="407">
        <f>[3]Fleisch!EX48</f>
        <v>12.338686111000001</v>
      </c>
      <c r="EY64" s="407">
        <f>[3]Fleisch!EY48</f>
        <v>505.99458578500003</v>
      </c>
      <c r="EZ64" s="406">
        <f>[3]Fleisch!EZ48</f>
        <v>4.1715733479999999</v>
      </c>
      <c r="FA64" s="406">
        <f>[3]Fleisch!FA48</f>
        <v>189.413048175</v>
      </c>
      <c r="FB64" s="407">
        <f>[3]Fleisch!FB48</f>
        <v>15.640795067000001</v>
      </c>
      <c r="FC64" s="407">
        <f>[3]Fleisch!FC48</f>
        <v>538.63677490199996</v>
      </c>
      <c r="FD64" s="406">
        <f>[3]Fleisch!FD48</f>
        <v>0.69147716999999997</v>
      </c>
      <c r="FE64" s="406">
        <f>[3]Fleisch!FE48</f>
        <v>157.90334593400001</v>
      </c>
      <c r="FF64" s="407">
        <f>[3]Fleisch!FF48</f>
        <v>25.414506265</v>
      </c>
      <c r="FG64" s="407">
        <f>[3]Fleisch!FG48</f>
        <v>739.01050784000006</v>
      </c>
      <c r="FH64" s="406">
        <f>[3]Fleisch!FH48</f>
        <v>37.700744776000001</v>
      </c>
      <c r="FI64" s="406">
        <f>[3]Fleisch!FI48</f>
        <v>557.80451849199994</v>
      </c>
      <c r="FJ64" s="407">
        <f>[3]Fleisch!FJ48</f>
        <v>21.886939913999996</v>
      </c>
      <c r="FK64" s="407">
        <f>[3]Fleisch!FK48</f>
        <v>197.00519440599996</v>
      </c>
      <c r="FL64" s="406">
        <f>[3]Fleisch!FL48</f>
        <v>20.847835651</v>
      </c>
      <c r="FM64" s="406">
        <f>[3]Fleisch!FM48</f>
        <v>482.89944465500002</v>
      </c>
    </row>
    <row r="65" spans="1:169" x14ac:dyDescent="0.2">
      <c r="A65" s="218"/>
      <c r="B65" s="189">
        <f t="shared" si="11"/>
        <v>44927</v>
      </c>
      <c r="C65" s="516">
        <f>[3]Fleisch!$A59</f>
        <v>44621</v>
      </c>
      <c r="D65" s="396">
        <f>[3]Fleisch!D60</f>
        <v>10.375</v>
      </c>
      <c r="E65" s="396">
        <f>[3]Fleisch!E60</f>
        <v>10.130000000000001</v>
      </c>
      <c r="F65" s="380">
        <f>[3]Fleisch!$J60</f>
        <v>12.574999999999999</v>
      </c>
      <c r="G65" s="380"/>
      <c r="H65" s="396">
        <f>[3]Fleisch!$L60</f>
        <v>12.775000000000002</v>
      </c>
      <c r="I65" s="396"/>
      <c r="J65" s="380"/>
      <c r="K65" s="380">
        <f>[3]Fleisch!F60</f>
        <v>15.100000000000001</v>
      </c>
      <c r="L65" s="380">
        <f>[3]Fleisch!G60</f>
        <v>14.2225</v>
      </c>
      <c r="M65" s="380"/>
      <c r="N65" s="396">
        <f>[3]Fleisch!B60</f>
        <v>7.6</v>
      </c>
      <c r="O65" s="396">
        <f>[3]Fleisch!C60</f>
        <v>3.85</v>
      </c>
      <c r="P65" s="380"/>
      <c r="Q65" s="380">
        <f>[3]Fleisch!H60</f>
        <v>16.3</v>
      </c>
      <c r="R65" s="380">
        <f>[3]Fleisch!I60</f>
        <v>14.819999999999999</v>
      </c>
      <c r="S65" s="380"/>
      <c r="T65" s="380"/>
      <c r="U65" s="189">
        <f>[3]Fleisch!$A49</f>
        <v>44927</v>
      </c>
      <c r="V65" s="343">
        <f>'Gemüse Daten'!CX64</f>
        <v>4</v>
      </c>
      <c r="W65" s="443">
        <f>[3]Fleisch!CA49</f>
        <v>93.489429331756341</v>
      </c>
      <c r="X65" s="443">
        <f>[3]Fleisch!CB49</f>
        <v>41.297909517729828</v>
      </c>
      <c r="Y65" s="444" t="str">
        <f>[3]Fleisch!CD49</f>
        <v>(-)</v>
      </c>
      <c r="Z65" s="444">
        <f>[3]Fleisch!CE49</f>
        <v>91.398502490915149</v>
      </c>
      <c r="AA65" s="443">
        <f>[3]Fleisch!CG49</f>
        <v>75.266856520241788</v>
      </c>
      <c r="AB65" s="443">
        <f>[3]Fleisch!CH49</f>
        <v>72.964457436425022</v>
      </c>
      <c r="AC65" s="445"/>
      <c r="AD65" s="444">
        <f>[3]Fleisch!CJ49</f>
        <v>49.350843158766715</v>
      </c>
      <c r="AE65" s="444">
        <f>[3]Fleisch!CK49</f>
        <v>47.064632926082929</v>
      </c>
      <c r="AF65" s="445"/>
      <c r="AG65" s="443">
        <f>[3]Fleisch!CM49</f>
        <v>30.434586742329142</v>
      </c>
      <c r="AH65" s="443">
        <f>[3]Fleisch!CN49</f>
        <v>35.332668640580984</v>
      </c>
      <c r="AI65" s="444">
        <f>[3]Fleisch!CP49</f>
        <v>62.884542897046366</v>
      </c>
      <c r="AJ65" s="444">
        <f>[3]Fleisch!CQ49</f>
        <v>52.926244461118735</v>
      </c>
      <c r="AK65" s="443">
        <f>[3]Fleisch!CS49</f>
        <v>83.425920201252225</v>
      </c>
      <c r="AL65" s="443">
        <f>[3]Fleisch!CT49</f>
        <v>67.848252910060864</v>
      </c>
      <c r="AM65" s="444">
        <f>[3]Fleisch!CV49</f>
        <v>42.389266897842454</v>
      </c>
      <c r="AN65" s="444">
        <f>[3]Fleisch!CW49</f>
        <v>30.5229477572354</v>
      </c>
      <c r="AO65" s="443">
        <f>[3]Fleisch!CY49</f>
        <v>23.721803938335157</v>
      </c>
      <c r="AP65" s="443">
        <f>[3]Fleisch!CZ49</f>
        <v>15.933053863031494</v>
      </c>
      <c r="AQ65" s="444">
        <f>[3]Fleisch!DB49</f>
        <v>30.445305718866045</v>
      </c>
      <c r="AR65" s="444">
        <f>[3]Fleisch!DC49</f>
        <v>24.63652024786564</v>
      </c>
      <c r="AS65" s="443">
        <f>[3]Fleisch!DE49</f>
        <v>31.62633896965475</v>
      </c>
      <c r="AT65" s="443">
        <f>[3]Fleisch!DF49</f>
        <v>20.796267582723008</v>
      </c>
      <c r="AU65" s="444">
        <f>[3]Fleisch!DH49</f>
        <v>60.70708457039354</v>
      </c>
      <c r="AV65" s="444">
        <f>[3]Fleisch!DI49</f>
        <v>49.007410847058189</v>
      </c>
      <c r="AW65" s="445"/>
      <c r="AX65" s="443">
        <f>[3]Fleisch!DK49</f>
        <v>14.406567747635579</v>
      </c>
      <c r="AY65" s="443">
        <f>[3]Fleisch!DL49</f>
        <v>15.342691175254757</v>
      </c>
      <c r="AZ65" s="444">
        <f>[3]Fleisch!DN49</f>
        <v>49.283964017058366</v>
      </c>
      <c r="BA65" s="444">
        <f>[3]Fleisch!DO49</f>
        <v>28.641150731625935</v>
      </c>
      <c r="BB65" s="443" t="str">
        <f>[3]Fleisch!DQ49</f>
        <v>(-)</v>
      </c>
      <c r="BC65" s="443">
        <f>[3]Fleisch!DR49</f>
        <v>15.755780885387122</v>
      </c>
      <c r="BD65" s="444">
        <f>[3]Fleisch!DT49</f>
        <v>27.242064566487262</v>
      </c>
      <c r="BE65" s="444">
        <f>[3]Fleisch!DU49</f>
        <v>13.426492944820513</v>
      </c>
      <c r="BF65" s="443">
        <f>[3]Fleisch!DW49</f>
        <v>26.286939239969701</v>
      </c>
      <c r="BG65" s="443">
        <f>[3]Fleisch!DX49</f>
        <v>18.304688181814559</v>
      </c>
      <c r="BH65" s="445"/>
      <c r="BI65" s="444">
        <f>[3]Fleisch!EJ49</f>
        <v>56.642876583315399</v>
      </c>
      <c r="BJ65" s="444">
        <f>[3]Fleisch!EK49</f>
        <v>22.577640412317692</v>
      </c>
      <c r="BK65" s="443" t="str">
        <f>[3]Fleisch!EM49</f>
        <v>(-)</v>
      </c>
      <c r="BL65" s="443">
        <f>[3]Fleisch!EN49</f>
        <v>25.679152880587647</v>
      </c>
      <c r="BM65" s="444">
        <f>[3]Fleisch!EP49</f>
        <v>18.473315491024977</v>
      </c>
      <c r="BN65" s="444">
        <f>[3]Fleisch!EQ49</f>
        <v>10.625182201660596</v>
      </c>
      <c r="BO65" s="443">
        <f>[3]Fleisch!ES49</f>
        <v>20.849261976045934</v>
      </c>
      <c r="BP65" s="443">
        <f>[3]Fleisch!ET49</f>
        <v>9.0784620849654711</v>
      </c>
      <c r="BQ65" s="444"/>
      <c r="BR65" s="444">
        <f>[3]Fleisch!FN49</f>
        <v>26.807144525458643</v>
      </c>
      <c r="BS65" s="444">
        <f>[3]Fleisch!FO49</f>
        <v>17.60178141642518</v>
      </c>
      <c r="BT65" s="443">
        <f>[3]Fleisch!FQ49</f>
        <v>19.974735921082868</v>
      </c>
      <c r="BU65" s="443">
        <f>[3]Fleisch!FR49</f>
        <v>10.285398697247782</v>
      </c>
      <c r="BV65" s="444">
        <f>[3]Fleisch!FT49</f>
        <v>55.277857685500535</v>
      </c>
      <c r="BW65" s="444">
        <f>[3]Fleisch!FU49</f>
        <v>46.01195315811875</v>
      </c>
      <c r="BX65" s="443">
        <f>[3]Fleisch!FW49</f>
        <v>51.103246945612746</v>
      </c>
      <c r="BY65" s="443">
        <f>[3]Fleisch!FX49</f>
        <v>32.749319374684184</v>
      </c>
      <c r="BZ65" s="444">
        <f>[3]Fleisch!FZ49</f>
        <v>16.704156222796264</v>
      </c>
      <c r="CA65" s="444">
        <f>[3]Fleisch!GA49</f>
        <v>20.112583842250231</v>
      </c>
      <c r="CB65" s="443">
        <f>[3]Fleisch!GC49</f>
        <v>48.451633216826707</v>
      </c>
      <c r="CC65" s="443">
        <f>[3]Fleisch!GD49</f>
        <v>25.38152113260487</v>
      </c>
      <c r="CD65" s="444">
        <f>[3]Fleisch!GF49</f>
        <v>36.307250181008705</v>
      </c>
      <c r="CE65" s="444">
        <f>[3]Fleisch!GG49</f>
        <v>22.598643708959322</v>
      </c>
      <c r="CF65" s="443">
        <f>[3]Fleisch!GI49</f>
        <v>81.260427380792834</v>
      </c>
      <c r="CG65" s="443">
        <f>[3]Fleisch!GJ49</f>
        <v>63.6766845631401</v>
      </c>
      <c r="CH65" s="444">
        <f>[3]Fleisch!GL49</f>
        <v>23.025442754055458</v>
      </c>
      <c r="CI65" s="444">
        <f>[3]Fleisch!GM49</f>
        <v>10.683348297093396</v>
      </c>
      <c r="CJ65" s="370" t="str">
        <f t="shared" si="13"/>
        <v>4</v>
      </c>
      <c r="CK65" s="528">
        <f t="shared" si="14"/>
        <v>4</v>
      </c>
      <c r="CL65" s="397">
        <f>[3]Fleisch!GP49</f>
        <v>489.73991416500002</v>
      </c>
      <c r="CM65" s="397">
        <f>[3]Fleisch!GQ49</f>
        <v>9949.4145275999999</v>
      </c>
      <c r="CN65" s="415"/>
      <c r="CO65" s="407">
        <f>[3]Fleisch!$AH49</f>
        <v>7.8906302260000007</v>
      </c>
      <c r="CP65" s="407">
        <f>[3]Fleisch!$AM49</f>
        <v>241.54058686600001</v>
      </c>
      <c r="CQ65" s="406">
        <f>[3]Fleisch!AS49</f>
        <v>2.7056E-2</v>
      </c>
      <c r="CR65" s="406">
        <f>[3]Fleisch!AT49</f>
        <v>28.621891394999999</v>
      </c>
      <c r="CS65" s="407">
        <f>[3]Fleisch!AU49</f>
        <v>0</v>
      </c>
      <c r="CT65" s="407">
        <f>[3]Fleisch!AV49</f>
        <v>4.0706203800000003</v>
      </c>
      <c r="CU65" s="406">
        <f>[3]Fleisch!AW49</f>
        <v>1.31194966</v>
      </c>
      <c r="CV65" s="406">
        <f>[3]Fleisch!AX49</f>
        <v>2.6773634040000003</v>
      </c>
      <c r="CW65" s="415"/>
      <c r="CX65" s="407">
        <f>[3]Fleisch!AL49</f>
        <v>7.481011917</v>
      </c>
      <c r="CY65" s="407">
        <f>[3]Fleisch!AQ49</f>
        <v>136.90493856099999</v>
      </c>
      <c r="CZ65" s="406">
        <f>[3]Fleisch!AY49</f>
        <v>0.97886013000000005</v>
      </c>
      <c r="DA65" s="406">
        <f>[3]Fleisch!AZ49</f>
        <v>21.366831515999998</v>
      </c>
      <c r="DB65" s="415"/>
      <c r="DC65" s="407">
        <f>[3]Fleisch!$AI49</f>
        <v>251.640797709</v>
      </c>
      <c r="DD65" s="407">
        <f>[3]Fleisch!$AN49</f>
        <v>2206.6535769449997</v>
      </c>
      <c r="DE65" s="406">
        <f>[3]Fleisch!BA49</f>
        <v>14.129931086000001</v>
      </c>
      <c r="DF65" s="406">
        <f>[3]Fleisch!BB49</f>
        <v>123.85365826500001</v>
      </c>
      <c r="DG65" s="407">
        <f>[3]Fleisch!BC49</f>
        <v>15.265255605</v>
      </c>
      <c r="DH65" s="407">
        <f>[3]Fleisch!BD49</f>
        <v>79.089066238000001</v>
      </c>
      <c r="DI65" s="406">
        <f>[3]Fleisch!BE49</f>
        <v>3.358700249</v>
      </c>
      <c r="DJ65" s="406">
        <f>[3]Fleisch!BF49</f>
        <v>55.135920018999997</v>
      </c>
      <c r="DK65" s="407">
        <f>[3]Fleisch!BG49</f>
        <v>10.090077724999999</v>
      </c>
      <c r="DL65" s="407">
        <f>[3]Fleisch!BH49</f>
        <v>101.446430652</v>
      </c>
      <c r="DM65" s="406">
        <f>[3]Fleisch!BI49</f>
        <v>154.38985644499999</v>
      </c>
      <c r="DN65" s="406">
        <f>[3]Fleisch!BJ49</f>
        <v>1111.5661891589998</v>
      </c>
      <c r="DO65" s="407">
        <f>[3]Fleisch!BK49</f>
        <v>18.198646674999999</v>
      </c>
      <c r="DP65" s="407">
        <f>[3]Fleisch!BL49</f>
        <v>128.50129847599999</v>
      </c>
      <c r="DQ65" s="406">
        <f>[3]Fleisch!BM49</f>
        <v>4.4055330000000001</v>
      </c>
      <c r="DR65" s="406">
        <f>[3]Fleisch!BN49</f>
        <v>105.62768060000001</v>
      </c>
      <c r="DS65" s="407">
        <f>[3]Fleisch!BO49</f>
        <v>7.6126654270000005</v>
      </c>
      <c r="DT65" s="407">
        <f>[3]Fleisch!BP49</f>
        <v>69.564962406000006</v>
      </c>
      <c r="DU65" s="415"/>
      <c r="DV65" s="406">
        <f>[3]Fleisch!$AJ49</f>
        <v>53.125462807000005</v>
      </c>
      <c r="DW65" s="406">
        <f>[3]Fleisch!$AO49</f>
        <v>1879.3897347200002</v>
      </c>
      <c r="DX65" s="407">
        <f>[3]Fleisch!BQ49</f>
        <v>5.2614926329999996</v>
      </c>
      <c r="DY65" s="407">
        <f>[3]Fleisch!BR49</f>
        <v>304.33468573700003</v>
      </c>
      <c r="DZ65" s="406">
        <f>[3]Fleisch!BS49</f>
        <v>7.7478179200000001</v>
      </c>
      <c r="EA65" s="406">
        <f>[3]Fleisch!BT49</f>
        <v>150.77382646800001</v>
      </c>
      <c r="EB65" s="407" t="str">
        <f>[3]Fleisch!BU49</f>
        <v>(-)</v>
      </c>
      <c r="EC65" s="407">
        <f>[3]Fleisch!BV49</f>
        <v>112.148503877</v>
      </c>
      <c r="ED65" s="406">
        <f>[3]Fleisch!BW49</f>
        <v>9.3054641730000007</v>
      </c>
      <c r="EE65" s="406">
        <f>[3]Fleisch!BX49</f>
        <v>247.42225263400002</v>
      </c>
      <c r="EF65" s="407">
        <f>[3]Fleisch!BY49</f>
        <v>2.1871391660000001</v>
      </c>
      <c r="EG65" s="407">
        <f>[3]Fleisch!BZ49</f>
        <v>129.93306829700001</v>
      </c>
      <c r="EH65" s="415"/>
      <c r="EI65" s="406">
        <f>[3]Fleisch!$AK49</f>
        <v>131.692460555</v>
      </c>
      <c r="EJ65" s="406">
        <f>[3]Fleisch!$AP49</f>
        <v>4396.0484156880002</v>
      </c>
      <c r="EK65" s="407">
        <f>[3]Fleisch!DZ49</f>
        <v>30.338791000000001</v>
      </c>
      <c r="EL65" s="407">
        <f>[3]Fleisch!EA49</f>
        <v>1364.329120073</v>
      </c>
      <c r="EM65" s="406">
        <f>[3]Fleisch!EB49</f>
        <v>0</v>
      </c>
      <c r="EN65" s="406">
        <f>[3]Fleisch!EC49</f>
        <v>23.514195885000003</v>
      </c>
      <c r="EO65" s="407">
        <f>[3]Fleisch!ED49</f>
        <v>61.651273555000003</v>
      </c>
      <c r="EP65" s="407">
        <f>[3]Fleisch!EE49</f>
        <v>993.26280167700008</v>
      </c>
      <c r="EQ65" s="406">
        <f>[3]Fleisch!EF49</f>
        <v>21.284403999999999</v>
      </c>
      <c r="ER65" s="406">
        <f>[3]Fleisch!EG49</f>
        <v>739.46559204400012</v>
      </c>
      <c r="ES65" s="409"/>
      <c r="ET65" s="407">
        <f>[3]Fleisch!GR49</f>
        <v>194.15039637999999</v>
      </c>
      <c r="EU65" s="407">
        <f>[3]Fleisch!GS49</f>
        <v>6307.0075122410008</v>
      </c>
      <c r="EV65" s="406">
        <f>[3]Fleisch!EV49</f>
        <v>9.9903191630000006</v>
      </c>
      <c r="EW65" s="406">
        <f>[3]Fleisch!EW49</f>
        <v>564.22165934599991</v>
      </c>
      <c r="EX65" s="407">
        <f>[3]Fleisch!EX49</f>
        <v>8.5905425529999988</v>
      </c>
      <c r="EY65" s="407">
        <f>[3]Fleisch!EY49</f>
        <v>467.76162660299997</v>
      </c>
      <c r="EZ65" s="406">
        <f>[3]Fleisch!EZ49</f>
        <v>6.7817308260000004</v>
      </c>
      <c r="FA65" s="406">
        <f>[3]Fleisch!FA49</f>
        <v>171.720008186</v>
      </c>
      <c r="FB65" s="407">
        <f>[3]Fleisch!FB49</f>
        <v>10.976354935</v>
      </c>
      <c r="FC65" s="407">
        <f>[3]Fleisch!FC49</f>
        <v>507.80481046999995</v>
      </c>
      <c r="FD65" s="406">
        <f>[3]Fleisch!FD49</f>
        <v>6.6810500450000001</v>
      </c>
      <c r="FE65" s="406">
        <f>[3]Fleisch!FE49</f>
        <v>177.77778935199999</v>
      </c>
      <c r="FF65" s="407">
        <f>[3]Fleisch!FF49</f>
        <v>18.992892213000001</v>
      </c>
      <c r="FG65" s="407">
        <f>[3]Fleisch!FG49</f>
        <v>746.44792227000005</v>
      </c>
      <c r="FH65" s="406">
        <f>[3]Fleisch!FH49</f>
        <v>36.165529493000001</v>
      </c>
      <c r="FI65" s="406">
        <f>[3]Fleisch!FI49</f>
        <v>543.80596308600002</v>
      </c>
      <c r="FJ65" s="407">
        <f>[3]Fleisch!FJ49</f>
        <v>15.446755704999999</v>
      </c>
      <c r="FK65" s="407">
        <f>[3]Fleisch!FK49</f>
        <v>209.64541410800004</v>
      </c>
      <c r="FL65" s="406">
        <f>[3]Fleisch!FL49</f>
        <v>23.519100946999998</v>
      </c>
      <c r="FM65" s="406">
        <f>[3]Fleisch!FM49</f>
        <v>534.5642093859999</v>
      </c>
    </row>
    <row r="66" spans="1:169" x14ac:dyDescent="0.2">
      <c r="A66" s="218"/>
      <c r="B66" s="189">
        <f t="shared" si="11"/>
        <v>44896</v>
      </c>
      <c r="C66" s="516">
        <f>[3]Fleisch!$A60</f>
        <v>44593</v>
      </c>
      <c r="D66" s="396">
        <f>[3]Fleisch!D61</f>
        <v>10.5</v>
      </c>
      <c r="E66" s="396">
        <f>[3]Fleisch!E61</f>
        <v>10.387500000000001</v>
      </c>
      <c r="F66" s="380">
        <f>[3]Fleisch!$J61</f>
        <v>12.8</v>
      </c>
      <c r="G66" s="380"/>
      <c r="H66" s="396">
        <f>[3]Fleisch!$L61</f>
        <v>13</v>
      </c>
      <c r="I66" s="396"/>
      <c r="J66" s="380"/>
      <c r="K66" s="380">
        <f>[3]Fleisch!F61</f>
        <v>17.400000000000002</v>
      </c>
      <c r="L66" s="380">
        <f>[3]Fleisch!G61</f>
        <v>15.48</v>
      </c>
      <c r="M66" s="380"/>
      <c r="N66" s="396">
        <f>[3]Fleisch!B61</f>
        <v>7.6</v>
      </c>
      <c r="O66" s="396">
        <f>[3]Fleisch!C61</f>
        <v>3.85</v>
      </c>
      <c r="P66" s="380"/>
      <c r="Q66" s="380">
        <f>[3]Fleisch!H61</f>
        <v>15.850000000000001</v>
      </c>
      <c r="R66" s="380">
        <f>[3]Fleisch!I61</f>
        <v>14.417499999999999</v>
      </c>
      <c r="S66" s="380"/>
      <c r="T66" s="380"/>
      <c r="U66" s="189">
        <f>[3]Fleisch!$A50</f>
        <v>44896</v>
      </c>
      <c r="V66" s="343">
        <f>'Gemüse Daten'!CX65</f>
        <v>5</v>
      </c>
      <c r="W66" s="443">
        <f>[3]Fleisch!CA50</f>
        <v>88.369174895943843</v>
      </c>
      <c r="X66" s="443">
        <f>[3]Fleisch!CB50</f>
        <v>44.318300458153665</v>
      </c>
      <c r="Y66" s="444">
        <f>[3]Fleisch!CD50</f>
        <v>79.82139965130817</v>
      </c>
      <c r="Z66" s="444">
        <f>[3]Fleisch!CE50</f>
        <v>77.92493374418568</v>
      </c>
      <c r="AA66" s="443">
        <f>[3]Fleisch!CG50</f>
        <v>66.340141762073898</v>
      </c>
      <c r="AB66" s="443">
        <f>[3]Fleisch!CH50</f>
        <v>62.923668902639783</v>
      </c>
      <c r="AC66" s="445"/>
      <c r="AD66" s="444">
        <f>[3]Fleisch!CJ50</f>
        <v>42.553326324609969</v>
      </c>
      <c r="AE66" s="444">
        <f>[3]Fleisch!CK50</f>
        <v>46.164662596845588</v>
      </c>
      <c r="AF66" s="445"/>
      <c r="AG66" s="443">
        <f>[3]Fleisch!CM50</f>
        <v>38.780797463560646</v>
      </c>
      <c r="AH66" s="443">
        <f>[3]Fleisch!CN50</f>
        <v>38.884536635259636</v>
      </c>
      <c r="AI66" s="444">
        <f>[3]Fleisch!CP50</f>
        <v>74.747015072089098</v>
      </c>
      <c r="AJ66" s="444">
        <f>[3]Fleisch!CQ50</f>
        <v>50.062448037341809</v>
      </c>
      <c r="AK66" s="443">
        <f>[3]Fleisch!CS50</f>
        <v>72.498679520018982</v>
      </c>
      <c r="AL66" s="443">
        <f>[3]Fleisch!CT50</f>
        <v>66.929015080351419</v>
      </c>
      <c r="AM66" s="444">
        <f>[3]Fleisch!CV50</f>
        <v>40.671675599764086</v>
      </c>
      <c r="AN66" s="444">
        <f>[3]Fleisch!CW50</f>
        <v>31.694222941141135</v>
      </c>
      <c r="AO66" s="443">
        <f>[3]Fleisch!CY50</f>
        <v>24.553255994360693</v>
      </c>
      <c r="AP66" s="443">
        <f>[3]Fleisch!CZ50</f>
        <v>16.878117830467158</v>
      </c>
      <c r="AQ66" s="444">
        <f>[3]Fleisch!DB50</f>
        <v>32.351057292522412</v>
      </c>
      <c r="AR66" s="444">
        <f>[3]Fleisch!DC50</f>
        <v>23.81218945367343</v>
      </c>
      <c r="AS66" s="443">
        <f>[3]Fleisch!DE50</f>
        <v>33.786844675837344</v>
      </c>
      <c r="AT66" s="443">
        <f>[3]Fleisch!DF50</f>
        <v>22.268835207980242</v>
      </c>
      <c r="AU66" s="444">
        <f>[3]Fleisch!DH50</f>
        <v>61.260276075469697</v>
      </c>
      <c r="AV66" s="444">
        <f>[3]Fleisch!DI50</f>
        <v>46.645846087771908</v>
      </c>
      <c r="AW66" s="445"/>
      <c r="AX66" s="443">
        <f>[3]Fleisch!DK50</f>
        <v>22.695760906767756</v>
      </c>
      <c r="AY66" s="443">
        <f>[3]Fleisch!DL50</f>
        <v>16.203826894880947</v>
      </c>
      <c r="AZ66" s="444">
        <f>[3]Fleisch!DN50</f>
        <v>44.776412302901029</v>
      </c>
      <c r="BA66" s="444">
        <f>[3]Fleisch!DO50</f>
        <v>29.906901093536234</v>
      </c>
      <c r="BB66" s="443" t="str">
        <f>[3]Fleisch!DQ50</f>
        <v>(-)</v>
      </c>
      <c r="BC66" s="443">
        <f>[3]Fleisch!DR50</f>
        <v>17.938820987695319</v>
      </c>
      <c r="BD66" s="444">
        <f>[3]Fleisch!DT50</f>
        <v>30.432367051822819</v>
      </c>
      <c r="BE66" s="444">
        <f>[3]Fleisch!DU50</f>
        <v>13.629543847718407</v>
      </c>
      <c r="BF66" s="443">
        <f>[3]Fleisch!DW50</f>
        <v>34.573392328888261</v>
      </c>
      <c r="BG66" s="443">
        <f>[3]Fleisch!DX50</f>
        <v>18.427379647562326</v>
      </c>
      <c r="BH66" s="445"/>
      <c r="BI66" s="444">
        <f>[3]Fleisch!EJ50</f>
        <v>55.827615326922611</v>
      </c>
      <c r="BJ66" s="444">
        <f>[3]Fleisch!EK50</f>
        <v>23.119463683467895</v>
      </c>
      <c r="BK66" s="443">
        <f>[3]Fleisch!EM50</f>
        <v>40.601913875598093</v>
      </c>
      <c r="BL66" s="443">
        <f>[3]Fleisch!EN50</f>
        <v>22.600519779671636</v>
      </c>
      <c r="BM66" s="444">
        <f>[3]Fleisch!EP50</f>
        <v>20.151695911184369</v>
      </c>
      <c r="BN66" s="444">
        <f>[3]Fleisch!EQ50</f>
        <v>11.825034478627336</v>
      </c>
      <c r="BO66" s="443">
        <f>[3]Fleisch!ES50</f>
        <v>20.154119423596907</v>
      </c>
      <c r="BP66" s="443">
        <f>[3]Fleisch!ET50</f>
        <v>10.508648511790776</v>
      </c>
      <c r="BQ66" s="444"/>
      <c r="BR66" s="444">
        <f>[3]Fleisch!FN50</f>
        <v>30.553394825929491</v>
      </c>
      <c r="BS66" s="444">
        <f>[3]Fleisch!FO50</f>
        <v>18.172681072977408</v>
      </c>
      <c r="BT66" s="443">
        <f>[3]Fleisch!FQ50</f>
        <v>16.94662997819794</v>
      </c>
      <c r="BU66" s="443">
        <f>[3]Fleisch!FR50</f>
        <v>9.750336277124882</v>
      </c>
      <c r="BV66" s="444">
        <f>[3]Fleisch!FT50</f>
        <v>72.383356810037327</v>
      </c>
      <c r="BW66" s="444">
        <f>[3]Fleisch!FU50</f>
        <v>47.370777382479702</v>
      </c>
      <c r="BX66" s="443">
        <f>[3]Fleisch!FW50</f>
        <v>54.398608412849711</v>
      </c>
      <c r="BY66" s="443">
        <f>[3]Fleisch!FX50</f>
        <v>33.570865370156675</v>
      </c>
      <c r="BZ66" s="444">
        <f>[3]Fleisch!FZ50</f>
        <v>20.123571692932323</v>
      </c>
      <c r="CA66" s="444">
        <f>[3]Fleisch!GA50</f>
        <v>21.607015838269866</v>
      </c>
      <c r="CB66" s="443">
        <f>[3]Fleisch!GC50</f>
        <v>51.007274311253411</v>
      </c>
      <c r="CC66" s="443">
        <f>[3]Fleisch!GD50</f>
        <v>25.81189476051555</v>
      </c>
      <c r="CD66" s="444">
        <f>[3]Fleisch!GF50</f>
        <v>35.205586024829273</v>
      </c>
      <c r="CE66" s="444">
        <f>[3]Fleisch!GG50</f>
        <v>23.971357533032013</v>
      </c>
      <c r="CF66" s="443">
        <f>[3]Fleisch!GI50</f>
        <v>89.849058941792407</v>
      </c>
      <c r="CG66" s="443">
        <f>[3]Fleisch!GJ50</f>
        <v>56.190785594667865</v>
      </c>
      <c r="CH66" s="444">
        <f>[3]Fleisch!GL50</f>
        <v>22.428948068129575</v>
      </c>
      <c r="CI66" s="444">
        <f>[3]Fleisch!GM50</f>
        <v>11.295374754222289</v>
      </c>
      <c r="CJ66" s="370" t="str">
        <f t="shared" si="13"/>
        <v>5</v>
      </c>
      <c r="CK66" s="528">
        <f t="shared" si="14"/>
        <v>5</v>
      </c>
      <c r="CL66" s="397">
        <f>[3]Fleisch!GP50</f>
        <v>623.90111623799999</v>
      </c>
      <c r="CM66" s="397">
        <f>[3]Fleisch!GQ50</f>
        <v>12920.062936846</v>
      </c>
      <c r="CN66" s="415"/>
      <c r="CO66" s="407">
        <f>[3]Fleisch!$AH50</f>
        <v>26.599350232000003</v>
      </c>
      <c r="CP66" s="407">
        <f>[3]Fleisch!$AM50</f>
        <v>406.76575412599999</v>
      </c>
      <c r="CQ66" s="406">
        <f>[3]Fleisch!AS50</f>
        <v>4.9012E-2</v>
      </c>
      <c r="CR66" s="406">
        <f>[3]Fleisch!AT50</f>
        <v>58.104287984000003</v>
      </c>
      <c r="CS66" s="407">
        <f>[3]Fleisch!AU50</f>
        <v>4.0335277129999998</v>
      </c>
      <c r="CT66" s="407">
        <f>[3]Fleisch!AV50</f>
        <v>24.708792983999999</v>
      </c>
      <c r="CU66" s="406">
        <f>[3]Fleisch!AW50</f>
        <v>3.386551613</v>
      </c>
      <c r="CV66" s="406">
        <f>[3]Fleisch!AX50</f>
        <v>5.9424477399999995</v>
      </c>
      <c r="CW66" s="415"/>
      <c r="CX66" s="407">
        <f>[3]Fleisch!AL50</f>
        <v>14.678556872</v>
      </c>
      <c r="CY66" s="407">
        <f>[3]Fleisch!AQ50</f>
        <v>251.57701157900001</v>
      </c>
      <c r="CZ66" s="406">
        <f>[3]Fleisch!AY50</f>
        <v>2.0973529549999999</v>
      </c>
      <c r="DA66" s="406">
        <f>[3]Fleisch!AZ50</f>
        <v>40.596593646999999</v>
      </c>
      <c r="DB66" s="415"/>
      <c r="DC66" s="407">
        <f>[3]Fleisch!$AI50</f>
        <v>313.88782433099999</v>
      </c>
      <c r="DD66" s="407">
        <f>[3]Fleisch!$AN50</f>
        <v>3072.3842675319997</v>
      </c>
      <c r="DE66" s="406">
        <f>[3]Fleisch!BA50</f>
        <v>21.241548349000002</v>
      </c>
      <c r="DF66" s="406">
        <f>[3]Fleisch!BB50</f>
        <v>204.944020956</v>
      </c>
      <c r="DG66" s="407">
        <f>[3]Fleisch!BC50</f>
        <v>12.260184615</v>
      </c>
      <c r="DH66" s="407">
        <f>[3]Fleisch!BD50</f>
        <v>204.00863443100002</v>
      </c>
      <c r="DI66" s="406">
        <f>[3]Fleisch!BE50</f>
        <v>18.955287365</v>
      </c>
      <c r="DJ66" s="406">
        <f>[3]Fleisch!BF50</f>
        <v>221.59660508000002</v>
      </c>
      <c r="DK66" s="407">
        <f>[3]Fleisch!BG50</f>
        <v>17.409761247999999</v>
      </c>
      <c r="DL66" s="407">
        <f>[3]Fleisch!BH50</f>
        <v>99.270290299999999</v>
      </c>
      <c r="DM66" s="406">
        <f>[3]Fleisch!BI50</f>
        <v>168.29490405900003</v>
      </c>
      <c r="DN66" s="406">
        <f>[3]Fleisch!BJ50</f>
        <v>1165.0200547730001</v>
      </c>
      <c r="DO66" s="407">
        <f>[3]Fleisch!BK50</f>
        <v>12.48201772</v>
      </c>
      <c r="DP66" s="407">
        <f>[3]Fleisch!BL50</f>
        <v>163.893961692</v>
      </c>
      <c r="DQ66" s="406">
        <f>[3]Fleisch!BM50</f>
        <v>4.7664960000000001</v>
      </c>
      <c r="DR66" s="406">
        <f>[3]Fleisch!BN50</f>
        <v>102.5104688</v>
      </c>
      <c r="DS66" s="407">
        <f>[3]Fleisch!BO50</f>
        <v>12.345937013999999</v>
      </c>
      <c r="DT66" s="407">
        <f>[3]Fleisch!BP50</f>
        <v>126.625088764</v>
      </c>
      <c r="DU66" s="415"/>
      <c r="DV66" s="406">
        <f>[3]Fleisch!$AJ50</f>
        <v>91.02360778900001</v>
      </c>
      <c r="DW66" s="406">
        <f>[3]Fleisch!$AO50</f>
        <v>2528.7037278080002</v>
      </c>
      <c r="DX66" s="407">
        <f>[3]Fleisch!BQ50</f>
        <v>11.569349036</v>
      </c>
      <c r="DY66" s="407">
        <f>[3]Fleisch!BR50</f>
        <v>455.89225157099997</v>
      </c>
      <c r="DZ66" s="406">
        <f>[3]Fleisch!BS50</f>
        <v>10.270705749000001</v>
      </c>
      <c r="EA66" s="406">
        <f>[3]Fleisch!BT50</f>
        <v>400.17774031000005</v>
      </c>
      <c r="EB66" s="407" t="str">
        <f>[3]Fleisch!BU50</f>
        <v>(-)</v>
      </c>
      <c r="EC66" s="407">
        <f>[3]Fleisch!BV50</f>
        <v>103.115054777</v>
      </c>
      <c r="ED66" s="406">
        <f>[3]Fleisch!BW50</f>
        <v>5.3407106630000003</v>
      </c>
      <c r="EE66" s="406">
        <f>[3]Fleisch!BX50</f>
        <v>268.50673049799997</v>
      </c>
      <c r="EF66" s="407">
        <f>[3]Fleisch!BY50</f>
        <v>6.811615336</v>
      </c>
      <c r="EG66" s="407">
        <f>[3]Fleisch!BZ50</f>
        <v>175.630260187</v>
      </c>
      <c r="EH66" s="415"/>
      <c r="EI66" s="406">
        <f>[3]Fleisch!$AK50</f>
        <v>123.95642560200001</v>
      </c>
      <c r="EJ66" s="406">
        <f>[3]Fleisch!$AP50</f>
        <v>4899.0948663090003</v>
      </c>
      <c r="EK66" s="407">
        <f>[3]Fleisch!DZ50</f>
        <v>33.490402000000003</v>
      </c>
      <c r="EL66" s="407">
        <f>[3]Fleisch!EA50</f>
        <v>1540.4102433309999</v>
      </c>
      <c r="EM66" s="406">
        <f>[3]Fleisch!EB50</f>
        <v>1.0449999999999999E-2</v>
      </c>
      <c r="EN66" s="406">
        <f>[3]Fleisch!EC50</f>
        <v>22.873874545</v>
      </c>
      <c r="EO66" s="407">
        <f>[3]Fleisch!ED50</f>
        <v>53.833418602000002</v>
      </c>
      <c r="EP66" s="407">
        <f>[3]Fleisch!EE50</f>
        <v>1104.1350726840001</v>
      </c>
      <c r="EQ66" s="406">
        <f>[3]Fleisch!EF50</f>
        <v>16.735787999999999</v>
      </c>
      <c r="ER66" s="406">
        <f>[3]Fleisch!EG50</f>
        <v>697.68055348400003</v>
      </c>
      <c r="ES66" s="409"/>
      <c r="ET66" s="407">
        <f>[3]Fleisch!GR50</f>
        <v>240.67009502200003</v>
      </c>
      <c r="EU66" s="407">
        <f>[3]Fleisch!GS50</f>
        <v>8860.4289152670008</v>
      </c>
      <c r="EV66" s="406">
        <f>[3]Fleisch!EV50</f>
        <v>11.718495315</v>
      </c>
      <c r="EW66" s="406">
        <f>[3]Fleisch!EW50</f>
        <v>655.34673369099994</v>
      </c>
      <c r="EX66" s="407">
        <f>[3]Fleisch!EX50</f>
        <v>12.501774788000001</v>
      </c>
      <c r="EY66" s="407">
        <f>[3]Fleisch!EY50</f>
        <v>601.56937844399999</v>
      </c>
      <c r="EZ66" s="406">
        <f>[3]Fleisch!EZ50</f>
        <v>6.660590719</v>
      </c>
      <c r="FA66" s="406">
        <f>[3]Fleisch!FA50</f>
        <v>258.78839363200001</v>
      </c>
      <c r="FB66" s="407">
        <f>[3]Fleisch!FB50</f>
        <v>13.497016695000001</v>
      </c>
      <c r="FC66" s="407">
        <f>[3]Fleisch!FC50</f>
        <v>685.63260441700015</v>
      </c>
      <c r="FD66" s="406">
        <f>[3]Fleisch!FD50</f>
        <v>1.1100220750000001</v>
      </c>
      <c r="FE66" s="406">
        <f>[3]Fleisch!FE50</f>
        <v>190.15096538500001</v>
      </c>
      <c r="FF66" s="407">
        <f>[3]Fleisch!FF50</f>
        <v>21.883382144999999</v>
      </c>
      <c r="FG66" s="407">
        <f>[3]Fleisch!FG50</f>
        <v>905.53984169099999</v>
      </c>
      <c r="FH66" s="406">
        <f>[3]Fleisch!FH50</f>
        <v>50.630141297999998</v>
      </c>
      <c r="FI66" s="406">
        <f>[3]Fleisch!FI50</f>
        <v>771.64471201799995</v>
      </c>
      <c r="FJ66" s="407">
        <f>[3]Fleisch!FJ50</f>
        <v>17.229811045999998</v>
      </c>
      <c r="FK66" s="407">
        <f>[3]Fleisch!FK50</f>
        <v>329.915910059</v>
      </c>
      <c r="FL66" s="406">
        <f>[3]Fleisch!FL50</f>
        <v>27.795028587000001</v>
      </c>
      <c r="FM66" s="406">
        <f>[3]Fleisch!FM50</f>
        <v>629.93128056900002</v>
      </c>
    </row>
    <row r="67" spans="1:169" x14ac:dyDescent="0.2">
      <c r="A67" s="218"/>
      <c r="B67" s="189">
        <f t="shared" si="11"/>
        <v>44866</v>
      </c>
      <c r="C67" s="516">
        <f>[3]Fleisch!$A61</f>
        <v>44562</v>
      </c>
      <c r="D67" s="396">
        <f>[3]Fleisch!D62</f>
        <v>10.5</v>
      </c>
      <c r="E67" s="396">
        <f>[3]Fleisch!E62</f>
        <v>10.391999999999999</v>
      </c>
      <c r="F67" s="380">
        <f>[3]Fleisch!$J62</f>
        <v>12.8</v>
      </c>
      <c r="G67" s="380"/>
      <c r="H67" s="396">
        <f>[3]Fleisch!$L62</f>
        <v>13.040000000000001</v>
      </c>
      <c r="I67" s="396"/>
      <c r="J67" s="380"/>
      <c r="K67" s="380">
        <f>[3]Fleisch!F62</f>
        <v>18.54</v>
      </c>
      <c r="L67" s="380">
        <f>[3]Fleisch!G62</f>
        <v>16.934000000000005</v>
      </c>
      <c r="M67" s="380"/>
      <c r="N67" s="396">
        <f>[3]Fleisch!B62</f>
        <v>7.6</v>
      </c>
      <c r="O67" s="396">
        <f>[3]Fleisch!C62</f>
        <v>3.85</v>
      </c>
      <c r="P67" s="380"/>
      <c r="Q67" s="380">
        <f>[3]Fleisch!H62</f>
        <v>15.8</v>
      </c>
      <c r="R67" s="380">
        <f>[3]Fleisch!I62</f>
        <v>14.318000000000001</v>
      </c>
      <c r="S67" s="380"/>
      <c r="T67" s="380"/>
      <c r="U67" s="189">
        <f>[3]Fleisch!$A51</f>
        <v>44866</v>
      </c>
      <c r="V67" s="343">
        <f>'Gemüse Daten'!CX66</f>
        <v>4</v>
      </c>
      <c r="W67" s="443">
        <f>[3]Fleisch!CA51</f>
        <v>88.036154180553552</v>
      </c>
      <c r="X67" s="443">
        <f>[3]Fleisch!CB51</f>
        <v>42.788600485430756</v>
      </c>
      <c r="Y67" s="444" t="str">
        <f>[3]Fleisch!CD51</f>
        <v>(-)</v>
      </c>
      <c r="Z67" s="444">
        <f>[3]Fleisch!CE51</f>
        <v>72.9350959840543</v>
      </c>
      <c r="AA67" s="443">
        <f>[3]Fleisch!CG51</f>
        <v>92.031873125201514</v>
      </c>
      <c r="AB67" s="443">
        <f>[3]Fleisch!CH51</f>
        <v>48.043564203575109</v>
      </c>
      <c r="AC67" s="445"/>
      <c r="AD67" s="444">
        <f>[3]Fleisch!CJ51</f>
        <v>39.118741824344838</v>
      </c>
      <c r="AE67" s="444">
        <f>[3]Fleisch!CK51</f>
        <v>44.755305802914847</v>
      </c>
      <c r="AF67" s="445"/>
      <c r="AG67" s="443">
        <f>[3]Fleisch!CM51</f>
        <v>38.626825107665866</v>
      </c>
      <c r="AH67" s="443">
        <f>[3]Fleisch!CN51</f>
        <v>32.014719595303411</v>
      </c>
      <c r="AI67" s="444">
        <f>[3]Fleisch!CP51</f>
        <v>57.474704057585299</v>
      </c>
      <c r="AJ67" s="444">
        <f>[3]Fleisch!CQ51</f>
        <v>53.085383770483205</v>
      </c>
      <c r="AK67" s="443">
        <f>[3]Fleisch!CS51</f>
        <v>80.358998014623566</v>
      </c>
      <c r="AL67" s="443">
        <f>[3]Fleisch!CT51</f>
        <v>73.237550147609085</v>
      </c>
      <c r="AM67" s="444">
        <f>[3]Fleisch!CV51</f>
        <v>42.790748914868367</v>
      </c>
      <c r="AN67" s="444">
        <f>[3]Fleisch!CW51</f>
        <v>30.530478961521325</v>
      </c>
      <c r="AO67" s="443">
        <f>[3]Fleisch!CY51</f>
        <v>22.646689422692852</v>
      </c>
      <c r="AP67" s="443">
        <f>[3]Fleisch!CZ51</f>
        <v>16.473367947223611</v>
      </c>
      <c r="AQ67" s="444">
        <f>[3]Fleisch!DB51</f>
        <v>32.857728101510553</v>
      </c>
      <c r="AR67" s="444">
        <f>[3]Fleisch!DC51</f>
        <v>24.274301519493527</v>
      </c>
      <c r="AS67" s="443">
        <f>[3]Fleisch!DE51</f>
        <v>32.254058877076154</v>
      </c>
      <c r="AT67" s="443">
        <f>[3]Fleisch!DF51</f>
        <v>20.485402786143325</v>
      </c>
      <c r="AU67" s="444">
        <f>[3]Fleisch!DH51</f>
        <v>64.97995795274629</v>
      </c>
      <c r="AV67" s="444">
        <f>[3]Fleisch!DI51</f>
        <v>46.329947478546828</v>
      </c>
      <c r="AW67" s="445"/>
      <c r="AX67" s="443">
        <f>[3]Fleisch!DK51</f>
        <v>20.810508321282402</v>
      </c>
      <c r="AY67" s="443">
        <f>[3]Fleisch!DL51</f>
        <v>16.307015488008766</v>
      </c>
      <c r="AZ67" s="444">
        <f>[3]Fleisch!DN51</f>
        <v>39.924048035962294</v>
      </c>
      <c r="BA67" s="444">
        <f>[3]Fleisch!DO51</f>
        <v>31.441246612990508</v>
      </c>
      <c r="BB67" s="443" t="str">
        <f>[3]Fleisch!DQ51</f>
        <v>(-)</v>
      </c>
      <c r="BC67" s="443">
        <f>[3]Fleisch!DR51</f>
        <v>18.489696076654432</v>
      </c>
      <c r="BD67" s="444">
        <f>[3]Fleisch!DT51</f>
        <v>30.69737432140052</v>
      </c>
      <c r="BE67" s="444">
        <f>[3]Fleisch!DU51</f>
        <v>14.357098525129043</v>
      </c>
      <c r="BF67" s="443">
        <f>[3]Fleisch!DW51</f>
        <v>30.674081752803076</v>
      </c>
      <c r="BG67" s="443">
        <f>[3]Fleisch!DX51</f>
        <v>18.415006922155978</v>
      </c>
      <c r="BH67" s="445"/>
      <c r="BI67" s="444">
        <f>[3]Fleisch!EJ51</f>
        <v>56.834451494389285</v>
      </c>
      <c r="BJ67" s="444">
        <f>[3]Fleisch!EK51</f>
        <v>21.816136563442555</v>
      </c>
      <c r="BK67" s="443">
        <f>[3]Fleisch!EM51</f>
        <v>39.836303939962477</v>
      </c>
      <c r="BL67" s="443">
        <f>[3]Fleisch!EN51</f>
        <v>20.376318313218992</v>
      </c>
      <c r="BM67" s="444">
        <f>[3]Fleisch!EP51</f>
        <v>17.969485892785297</v>
      </c>
      <c r="BN67" s="444">
        <f>[3]Fleisch!EQ51</f>
        <v>11.842379856801175</v>
      </c>
      <c r="BO67" s="443">
        <f>[3]Fleisch!ES51</f>
        <v>18.68508591895046</v>
      </c>
      <c r="BP67" s="443">
        <f>[3]Fleisch!ET51</f>
        <v>9.8415484322290165</v>
      </c>
      <c r="BQ67" s="444"/>
      <c r="BR67" s="444">
        <f>[3]Fleisch!FN51</f>
        <v>28.300250591000353</v>
      </c>
      <c r="BS67" s="444">
        <f>[3]Fleisch!FO51</f>
        <v>18.009954750698096</v>
      </c>
      <c r="BT67" s="443">
        <f>[3]Fleisch!FQ51</f>
        <v>17.777102652993268</v>
      </c>
      <c r="BU67" s="443">
        <f>[3]Fleisch!FR51</f>
        <v>9.9961808452530541</v>
      </c>
      <c r="BV67" s="444">
        <f>[3]Fleisch!FT51</f>
        <v>75.329233000624797</v>
      </c>
      <c r="BW67" s="444">
        <f>[3]Fleisch!FU51</f>
        <v>46.390491348625531</v>
      </c>
      <c r="BX67" s="443">
        <f>[3]Fleisch!FW51</f>
        <v>49.276040045137904</v>
      </c>
      <c r="BY67" s="443">
        <f>[3]Fleisch!FX51</f>
        <v>33.304066354145796</v>
      </c>
      <c r="BZ67" s="444">
        <f>[3]Fleisch!FZ51</f>
        <v>18.094782967737821</v>
      </c>
      <c r="CA67" s="444">
        <f>[3]Fleisch!GA51</f>
        <v>20.292830530711527</v>
      </c>
      <c r="CB67" s="443">
        <f>[3]Fleisch!GC51</f>
        <v>51.19270971043774</v>
      </c>
      <c r="CC67" s="443">
        <f>[3]Fleisch!GD51</f>
        <v>25.715448277162753</v>
      </c>
      <c r="CD67" s="444">
        <f>[3]Fleisch!GF51</f>
        <v>34.114343226799335</v>
      </c>
      <c r="CE67" s="444">
        <f>[3]Fleisch!GG51</f>
        <v>22.318032012541344</v>
      </c>
      <c r="CF67" s="443">
        <f>[3]Fleisch!GI51</f>
        <v>88.719444952210168</v>
      </c>
      <c r="CG67" s="443">
        <f>[3]Fleisch!GJ51</f>
        <v>64.797324489496063</v>
      </c>
      <c r="CH67" s="444">
        <f>[3]Fleisch!GL51</f>
        <v>22.530802034126609</v>
      </c>
      <c r="CI67" s="444">
        <f>[3]Fleisch!GM51</f>
        <v>10.9217860724762</v>
      </c>
      <c r="CJ67" s="243"/>
      <c r="CK67" s="528">
        <f t="shared" ref="CK67:CK85" si="15">V67</f>
        <v>4</v>
      </c>
      <c r="CL67" s="397">
        <f>[3]Fleisch!GP51</f>
        <v>488.24109970299997</v>
      </c>
      <c r="CM67" s="397">
        <f>[3]Fleisch!GQ51</f>
        <v>9697.3015049249989</v>
      </c>
      <c r="CN67" s="415"/>
      <c r="CO67" s="407">
        <f>[3]Fleisch!$AH51</f>
        <v>12.798950117</v>
      </c>
      <c r="CP67" s="407">
        <f>[3]Fleisch!$AM51</f>
        <v>241.92976846600001</v>
      </c>
      <c r="CQ67" s="406">
        <f>[3]Fleisch!AS51</f>
        <v>2.7604E-2</v>
      </c>
      <c r="CR67" s="406">
        <f>[3]Fleisch!AT51</f>
        <v>28.012866255000002</v>
      </c>
      <c r="CS67" s="407">
        <f>[3]Fleisch!AU51</f>
        <v>0</v>
      </c>
      <c r="CT67" s="407">
        <f>[3]Fleisch!AV51</f>
        <v>9.6967415779999993</v>
      </c>
      <c r="CU67" s="406">
        <f>[3]Fleisch!AW51</f>
        <v>0.72832494000000003</v>
      </c>
      <c r="CV67" s="406">
        <f>[3]Fleisch!AX51</f>
        <v>8.190550193</v>
      </c>
      <c r="CW67" s="415"/>
      <c r="CX67" s="407">
        <f>[3]Fleisch!AL51</f>
        <v>22.014414180999999</v>
      </c>
      <c r="CY67" s="407">
        <f>[3]Fleisch!AQ51</f>
        <v>158.05272602700001</v>
      </c>
      <c r="CZ67" s="406">
        <f>[3]Fleisch!AY51</f>
        <v>1.8126590120000001</v>
      </c>
      <c r="DA67" s="406">
        <f>[3]Fleisch!AZ51</f>
        <v>24.410641062</v>
      </c>
      <c r="DB67" s="415"/>
      <c r="DC67" s="407">
        <f>[3]Fleisch!$AI51</f>
        <v>253.904686911</v>
      </c>
      <c r="DD67" s="407">
        <f>[3]Fleisch!$AN51</f>
        <v>2168.2380623460003</v>
      </c>
      <c r="DE67" s="406">
        <f>[3]Fleisch!BA51</f>
        <v>10.18498037</v>
      </c>
      <c r="DF67" s="406">
        <f>[3]Fleisch!BB51</f>
        <v>161.57327324400001</v>
      </c>
      <c r="DG67" s="407">
        <f>[3]Fleisch!BC51</f>
        <v>10.077221114</v>
      </c>
      <c r="DH67" s="407">
        <f>[3]Fleisch!BD51</f>
        <v>75.072339213000006</v>
      </c>
      <c r="DI67" s="406">
        <f>[3]Fleisch!BE51</f>
        <v>2.142405798</v>
      </c>
      <c r="DJ67" s="406">
        <f>[3]Fleisch!BF51</f>
        <v>53.126714034999999</v>
      </c>
      <c r="DK67" s="407">
        <f>[3]Fleisch!BG51</f>
        <v>9.1960296970000002</v>
      </c>
      <c r="DL67" s="407">
        <f>[3]Fleisch!BH51</f>
        <v>90.201109184000003</v>
      </c>
      <c r="DM67" s="406">
        <f>[3]Fleisch!BI51</f>
        <v>174.55904097199999</v>
      </c>
      <c r="DN67" s="406">
        <f>[3]Fleisch!BJ51</f>
        <v>1033.752345272</v>
      </c>
      <c r="DO67" s="407">
        <f>[3]Fleisch!BK51</f>
        <v>12.381986251000001</v>
      </c>
      <c r="DP67" s="407">
        <f>[3]Fleisch!BL51</f>
        <v>126.938197026</v>
      </c>
      <c r="DQ67" s="406">
        <f>[3]Fleisch!BM51</f>
        <v>3.9921139999999999</v>
      </c>
      <c r="DR67" s="406">
        <f>[3]Fleisch!BN51</f>
        <v>98.231091499999991</v>
      </c>
      <c r="DS67" s="407">
        <f>[3]Fleisch!BO51</f>
        <v>6.6414358929999997</v>
      </c>
      <c r="DT67" s="407">
        <f>[3]Fleisch!BP51</f>
        <v>88.070749771999999</v>
      </c>
      <c r="DU67" s="415"/>
      <c r="DV67" s="406">
        <f>[3]Fleisch!$AJ51</f>
        <v>60.885283722000004</v>
      </c>
      <c r="DW67" s="406">
        <f>[3]Fleisch!$AO51</f>
        <v>1776.6960055490001</v>
      </c>
      <c r="DX67" s="407">
        <f>[3]Fleisch!BQ51</f>
        <v>4.4668408909999995</v>
      </c>
      <c r="DY67" s="407">
        <f>[3]Fleisch!BR51</f>
        <v>310.04909344600003</v>
      </c>
      <c r="DZ67" s="406">
        <f>[3]Fleisch!BS51</f>
        <v>9.07258852</v>
      </c>
      <c r="EA67" s="406">
        <f>[3]Fleisch!BT51</f>
        <v>140.96054475400001</v>
      </c>
      <c r="EB67" s="407" t="str">
        <f>[3]Fleisch!BU51</f>
        <v>(-)</v>
      </c>
      <c r="EC67" s="407">
        <f>[3]Fleisch!BV51</f>
        <v>79.271346710000003</v>
      </c>
      <c r="ED67" s="406">
        <f>[3]Fleisch!BW51</f>
        <v>5.0272704750000008</v>
      </c>
      <c r="EE67" s="406">
        <f>[3]Fleisch!BX51</f>
        <v>224.14521378399999</v>
      </c>
      <c r="EF67" s="407">
        <f>[3]Fleisch!BY51</f>
        <v>1.7935385269999999</v>
      </c>
      <c r="EG67" s="407">
        <f>[3]Fleisch!BZ51</f>
        <v>150.76810153899999</v>
      </c>
      <c r="EH67" s="415"/>
      <c r="EI67" s="406">
        <f>[3]Fleisch!$AK51</f>
        <v>106.46283278899999</v>
      </c>
      <c r="EJ67" s="406">
        <f>[3]Fleisch!$AP51</f>
        <v>4035.212928769</v>
      </c>
      <c r="EK67" s="407">
        <f>[3]Fleisch!DZ51</f>
        <v>27.004308999999999</v>
      </c>
      <c r="EL67" s="407">
        <f>[3]Fleisch!EA51</f>
        <v>1330.2482518300001</v>
      </c>
      <c r="EM67" s="406">
        <f>[3]Fleisch!EB51</f>
        <v>2.1320000000000002E-2</v>
      </c>
      <c r="EN67" s="406">
        <f>[3]Fleisch!EC51</f>
        <v>34.386990206</v>
      </c>
      <c r="EO67" s="407">
        <f>[3]Fleisch!ED51</f>
        <v>35.981300789000002</v>
      </c>
      <c r="EP67" s="407">
        <f>[3]Fleisch!EE51</f>
        <v>882.27961295900002</v>
      </c>
      <c r="EQ67" s="406">
        <f>[3]Fleisch!EF51</f>
        <v>27.333900000000003</v>
      </c>
      <c r="ER67" s="406">
        <f>[3]Fleisch!EG51</f>
        <v>632.78127031800011</v>
      </c>
      <c r="ES67" s="409"/>
      <c r="ET67" s="407">
        <f>[3]Fleisch!GR51</f>
        <v>193.779834163</v>
      </c>
      <c r="EU67" s="407">
        <f>[3]Fleisch!GS51</f>
        <v>7136.2430503810001</v>
      </c>
      <c r="EV67" s="406">
        <f>[3]Fleisch!EV51</f>
        <v>4.7405720809999998</v>
      </c>
      <c r="EW67" s="406">
        <f>[3]Fleisch!EW51</f>
        <v>567.96990135399994</v>
      </c>
      <c r="EX67" s="407">
        <f>[3]Fleisch!EX51</f>
        <v>13.000327711000001</v>
      </c>
      <c r="EY67" s="407">
        <f>[3]Fleisch!EY51</f>
        <v>500.00676603300002</v>
      </c>
      <c r="EZ67" s="406">
        <f>[3]Fleisch!EZ51</f>
        <v>3.0277740569999998</v>
      </c>
      <c r="FA67" s="406">
        <f>[3]Fleisch!FA51</f>
        <v>181.131433257</v>
      </c>
      <c r="FB67" s="407">
        <f>[3]Fleisch!FB51</f>
        <v>10.754450665</v>
      </c>
      <c r="FC67" s="407">
        <f>[3]Fleisch!FC51</f>
        <v>536.55256142799999</v>
      </c>
      <c r="FD67" s="406">
        <f>[3]Fleisch!FD51</f>
        <v>2.4457585000000002</v>
      </c>
      <c r="FE67" s="406">
        <f>[3]Fleisch!FE51</f>
        <v>186.19351826299999</v>
      </c>
      <c r="FF67" s="407">
        <f>[3]Fleisch!FF51</f>
        <v>17.74351072</v>
      </c>
      <c r="FG67" s="407">
        <f>[3]Fleisch!FG51</f>
        <v>732.49188811700003</v>
      </c>
      <c r="FH67" s="406">
        <f>[3]Fleisch!FH51</f>
        <v>36.367190068000006</v>
      </c>
      <c r="FI67" s="406">
        <f>[3]Fleisch!FI51</f>
        <v>601.06576510799994</v>
      </c>
      <c r="FJ67" s="407">
        <f>[3]Fleisch!FJ51</f>
        <v>12.029755206999999</v>
      </c>
      <c r="FK67" s="407">
        <f>[3]Fleisch!FK51</f>
        <v>207.473720093</v>
      </c>
      <c r="FL67" s="406">
        <f>[3]Fleisch!FL51</f>
        <v>25.710345565000001</v>
      </c>
      <c r="FM67" s="406">
        <f>[3]Fleisch!FM51</f>
        <v>593.85908279400007</v>
      </c>
    </row>
    <row r="68" spans="1:169" x14ac:dyDescent="0.2">
      <c r="A68" s="218"/>
      <c r="B68" s="189">
        <f t="shared" si="11"/>
        <v>44835</v>
      </c>
      <c r="C68" s="516">
        <f>[3]Fleisch!$A62</f>
        <v>44531</v>
      </c>
      <c r="D68" s="396">
        <f>[3]Fleisch!D63</f>
        <v>10.5</v>
      </c>
      <c r="E68" s="396">
        <f>[3]Fleisch!E63</f>
        <v>10.4</v>
      </c>
      <c r="F68" s="380">
        <f>[3]Fleisch!$J63</f>
        <v>12.8</v>
      </c>
      <c r="G68" s="380"/>
      <c r="H68" s="396">
        <f>[3]Fleisch!$L63</f>
        <v>13.2</v>
      </c>
      <c r="I68" s="396"/>
      <c r="J68" s="380"/>
      <c r="K68" s="380">
        <f>[3]Fleisch!F63</f>
        <v>18.225000000000001</v>
      </c>
      <c r="L68" s="380">
        <f>[3]Fleisch!G63</f>
        <v>17.115000000000002</v>
      </c>
      <c r="M68" s="380"/>
      <c r="N68" s="396">
        <f>[3]Fleisch!B63</f>
        <v>7.6</v>
      </c>
      <c r="O68" s="396">
        <f>[3]Fleisch!C63</f>
        <v>3.85</v>
      </c>
      <c r="P68" s="380"/>
      <c r="Q68" s="380">
        <f>[3]Fleisch!H63</f>
        <v>15.899999999999999</v>
      </c>
      <c r="R68" s="380">
        <f>[3]Fleisch!I63</f>
        <v>14.442500000000001</v>
      </c>
      <c r="S68" s="380"/>
      <c r="T68" s="380"/>
      <c r="U68" s="189">
        <f>[3]Fleisch!$A52</f>
        <v>44835</v>
      </c>
      <c r="V68" s="343">
        <f>'Gemüse Daten'!CX67</f>
        <v>4</v>
      </c>
      <c r="W68" s="443">
        <f>[3]Fleisch!CA52</f>
        <v>60.542995136143709</v>
      </c>
      <c r="X68" s="443">
        <f>[3]Fleisch!CB52</f>
        <v>35.786106458483651</v>
      </c>
      <c r="Y68" s="444" t="str">
        <f>[3]Fleisch!CD52</f>
        <v>(-)</v>
      </c>
      <c r="Z68" s="444">
        <f>[3]Fleisch!CE52</f>
        <v>78.146880669585144</v>
      </c>
      <c r="AA68" s="443">
        <f>[3]Fleisch!CG52</f>
        <v>30.148901614839282</v>
      </c>
      <c r="AB68" s="443">
        <f>[3]Fleisch!CH52</f>
        <v>49.757463729643639</v>
      </c>
      <c r="AC68" s="445"/>
      <c r="AD68" s="444">
        <f>[3]Fleisch!CJ52</f>
        <v>74.552535146331593</v>
      </c>
      <c r="AE68" s="444">
        <f>[3]Fleisch!CK52</f>
        <v>46.986169962317952</v>
      </c>
      <c r="AF68" s="445"/>
      <c r="AG68" s="443">
        <f>[3]Fleisch!CM52</f>
        <v>41.142074644096368</v>
      </c>
      <c r="AH68" s="443">
        <f>[3]Fleisch!CN52</f>
        <v>34.61804850893931</v>
      </c>
      <c r="AI68" s="444">
        <f>[3]Fleisch!CP52</f>
        <v>72.098822639258287</v>
      </c>
      <c r="AJ68" s="444">
        <f>[3]Fleisch!CQ52</f>
        <v>51.019727178047951</v>
      </c>
      <c r="AK68" s="443">
        <f>[3]Fleisch!CS52</f>
        <v>63.283896556527047</v>
      </c>
      <c r="AL68" s="443">
        <f>[3]Fleisch!CT52</f>
        <v>63.071077940240485</v>
      </c>
      <c r="AM68" s="444">
        <f>[3]Fleisch!CV52</f>
        <v>35.753159618043128</v>
      </c>
      <c r="AN68" s="444">
        <f>[3]Fleisch!CW52</f>
        <v>29.828227580631992</v>
      </c>
      <c r="AO68" s="443">
        <f>[3]Fleisch!CY52</f>
        <v>24.853340496119632</v>
      </c>
      <c r="AP68" s="443">
        <f>[3]Fleisch!CZ52</f>
        <v>16.096239201308563</v>
      </c>
      <c r="AQ68" s="444">
        <f>[3]Fleisch!DB52</f>
        <v>30.172315053770941</v>
      </c>
      <c r="AR68" s="444">
        <f>[3]Fleisch!DC52</f>
        <v>23.695827203645536</v>
      </c>
      <c r="AS68" s="443">
        <f>[3]Fleisch!DE52</f>
        <v>33.953763476413968</v>
      </c>
      <c r="AT68" s="443">
        <f>[3]Fleisch!DF52</f>
        <v>19.008546641677924</v>
      </c>
      <c r="AU68" s="444">
        <f>[3]Fleisch!DH52</f>
        <v>59.910133372656937</v>
      </c>
      <c r="AV68" s="444">
        <f>[3]Fleisch!DI52</f>
        <v>49.455432225678699</v>
      </c>
      <c r="AW68" s="445"/>
      <c r="AX68" s="443">
        <f>[3]Fleisch!DK52</f>
        <v>17.47079635959642</v>
      </c>
      <c r="AY68" s="443">
        <f>[3]Fleisch!DL52</f>
        <v>15.26002958175423</v>
      </c>
      <c r="AZ68" s="444">
        <f>[3]Fleisch!DN52</f>
        <v>35.429105467940595</v>
      </c>
      <c r="BA68" s="444">
        <f>[3]Fleisch!DO52</f>
        <v>31.024814137078703</v>
      </c>
      <c r="BB68" s="443" t="str">
        <f>[3]Fleisch!DQ52</f>
        <v>(-)</v>
      </c>
      <c r="BC68" s="443">
        <f>[3]Fleisch!DR52</f>
        <v>17.977821391290831</v>
      </c>
      <c r="BD68" s="444">
        <f>[3]Fleisch!DT52</f>
        <v>26.70091268825194</v>
      </c>
      <c r="BE68" s="444">
        <f>[3]Fleisch!DU52</f>
        <v>13.276895187981635</v>
      </c>
      <c r="BF68" s="443">
        <f>[3]Fleisch!DW52</f>
        <v>14.763968620361906</v>
      </c>
      <c r="BG68" s="443">
        <f>[3]Fleisch!DX52</f>
        <v>20.199310325745447</v>
      </c>
      <c r="BH68" s="445"/>
      <c r="BI68" s="444">
        <f>[3]Fleisch!EJ52</f>
        <v>56.008062395488352</v>
      </c>
      <c r="BJ68" s="444">
        <f>[3]Fleisch!EK52</f>
        <v>21.124926044604571</v>
      </c>
      <c r="BK68" s="443">
        <f>[3]Fleisch!EM52</f>
        <v>40.220032840722503</v>
      </c>
      <c r="BL68" s="443">
        <f>[3]Fleisch!EN52</f>
        <v>21.265170430720776</v>
      </c>
      <c r="BM68" s="444">
        <f>[3]Fleisch!EP52</f>
        <v>17.524390823841721</v>
      </c>
      <c r="BN68" s="444">
        <f>[3]Fleisch!EQ52</f>
        <v>11.237872252166019</v>
      </c>
      <c r="BO68" s="443">
        <f>[3]Fleisch!ES52</f>
        <v>21.31489468178837</v>
      </c>
      <c r="BP68" s="443">
        <f>[3]Fleisch!ET52</f>
        <v>9.9784175896566634</v>
      </c>
      <c r="BQ68" s="444"/>
      <c r="BR68" s="444">
        <f>[3]Fleisch!FN52</f>
        <v>25.645662338249501</v>
      </c>
      <c r="BS68" s="444">
        <f>[3]Fleisch!FO52</f>
        <v>17.817184414568274</v>
      </c>
      <c r="BT68" s="443">
        <f>[3]Fleisch!FQ52</f>
        <v>20.520991265010419</v>
      </c>
      <c r="BU68" s="443">
        <f>[3]Fleisch!FR52</f>
        <v>9.7855204715833075</v>
      </c>
      <c r="BV68" s="444">
        <f>[3]Fleisch!FT52</f>
        <v>63.840536091053188</v>
      </c>
      <c r="BW68" s="444">
        <f>[3]Fleisch!FU52</f>
        <v>46.253871030582779</v>
      </c>
      <c r="BX68" s="443">
        <f>[3]Fleisch!FW52</f>
        <v>52.963495077420333</v>
      </c>
      <c r="BY68" s="443">
        <f>[3]Fleisch!FX52</f>
        <v>33.251623636132656</v>
      </c>
      <c r="BZ68" s="444">
        <f>[3]Fleisch!FZ52</f>
        <v>13.216586980263806</v>
      </c>
      <c r="CA68" s="444">
        <f>[3]Fleisch!GA52</f>
        <v>20.44733784051207</v>
      </c>
      <c r="CB68" s="443">
        <f>[3]Fleisch!GC52</f>
        <v>51.433664952251213</v>
      </c>
      <c r="CC68" s="443">
        <f>[3]Fleisch!GD52</f>
        <v>25.917863178279426</v>
      </c>
      <c r="CD68" s="444">
        <f>[3]Fleisch!GF52</f>
        <v>34.748184373122911</v>
      </c>
      <c r="CE68" s="444">
        <f>[3]Fleisch!GG52</f>
        <v>23.001632805141863</v>
      </c>
      <c r="CF68" s="443">
        <f>[3]Fleisch!GI52</f>
        <v>87.685717586449869</v>
      </c>
      <c r="CG68" s="443">
        <f>[3]Fleisch!GJ52</f>
        <v>64.234070583200989</v>
      </c>
      <c r="CH68" s="444">
        <f>[3]Fleisch!GL52</f>
        <v>23.116496910859535</v>
      </c>
      <c r="CI68" s="444">
        <f>[3]Fleisch!GM52</f>
        <v>10.824762111367741</v>
      </c>
      <c r="CJ68" s="243"/>
      <c r="CK68" s="528">
        <f t="shared" si="15"/>
        <v>4</v>
      </c>
      <c r="CL68" s="397">
        <f>[3]Fleisch!GP52</f>
        <v>496.87780175300003</v>
      </c>
      <c r="CM68" s="397">
        <f>[3]Fleisch!GQ52</f>
        <v>9220.8007584499992</v>
      </c>
      <c r="CN68" s="415"/>
      <c r="CO68" s="407">
        <f>[3]Fleisch!$AH52</f>
        <v>8.6109989149999997</v>
      </c>
      <c r="CP68" s="407">
        <f>[3]Fleisch!$AM52</f>
        <v>246.62369488200002</v>
      </c>
      <c r="CQ68" s="406">
        <f>[3]Fleisch!AS52</f>
        <v>0.38015617500000004</v>
      </c>
      <c r="CR68" s="406">
        <f>[3]Fleisch!AT52</f>
        <v>35.749104245000005</v>
      </c>
      <c r="CS68" s="407">
        <f>[3]Fleisch!AU52</f>
        <v>0</v>
      </c>
      <c r="CT68" s="407">
        <f>[3]Fleisch!AV52</f>
        <v>5.2043969990000001</v>
      </c>
      <c r="CU68" s="406">
        <f>[3]Fleisch!AW52</f>
        <v>3.2361786440000002</v>
      </c>
      <c r="CV68" s="406">
        <f>[3]Fleisch!AX52</f>
        <v>4.6146500000000001</v>
      </c>
      <c r="CW68" s="415"/>
      <c r="CX68" s="407">
        <f>[3]Fleisch!AL52</f>
        <v>20.011625864000003</v>
      </c>
      <c r="CY68" s="407">
        <f>[3]Fleisch!AQ52</f>
        <v>145.47778176099999</v>
      </c>
      <c r="CZ68" s="406">
        <f>[3]Fleisch!AY52</f>
        <v>0.76991285500000006</v>
      </c>
      <c r="DA68" s="406">
        <f>[3]Fleisch!AZ52</f>
        <v>30.053101484999999</v>
      </c>
      <c r="DB68" s="415"/>
      <c r="DC68" s="407">
        <f>[3]Fleisch!$AI52</f>
        <v>246.56511772499999</v>
      </c>
      <c r="DD68" s="407">
        <f>[3]Fleisch!$AN52</f>
        <v>1949.4980540650001</v>
      </c>
      <c r="DE68" s="406">
        <f>[3]Fleisch!BA52</f>
        <v>12.735710903999999</v>
      </c>
      <c r="DF68" s="406">
        <f>[3]Fleisch!BB52</f>
        <v>109.80366332000001</v>
      </c>
      <c r="DG68" s="407">
        <f>[3]Fleisch!BC52</f>
        <v>8.7163660519999997</v>
      </c>
      <c r="DH68" s="407">
        <f>[3]Fleisch!BD52</f>
        <v>71.031275359999995</v>
      </c>
      <c r="DI68" s="406">
        <f>[3]Fleisch!BE52</f>
        <v>9.1368499630000013</v>
      </c>
      <c r="DJ68" s="406">
        <f>[3]Fleisch!BF52</f>
        <v>61.657216489</v>
      </c>
      <c r="DK68" s="407">
        <f>[3]Fleisch!BG52</f>
        <v>17.473704415</v>
      </c>
      <c r="DL68" s="407">
        <f>[3]Fleisch!BH52</f>
        <v>83.465122042000004</v>
      </c>
      <c r="DM68" s="406">
        <f>[3]Fleisch!BI52</f>
        <v>132.39463726699998</v>
      </c>
      <c r="DN68" s="406">
        <f>[3]Fleisch!BJ52</f>
        <v>943.09508176400004</v>
      </c>
      <c r="DO68" s="407">
        <f>[3]Fleisch!BK52</f>
        <v>8.8428932739999997</v>
      </c>
      <c r="DP68" s="407">
        <f>[3]Fleisch!BL52</f>
        <v>129.982337868</v>
      </c>
      <c r="DQ68" s="406">
        <f>[3]Fleisch!BM52</f>
        <v>2.5706950000000002</v>
      </c>
      <c r="DR68" s="406">
        <f>[3]Fleisch!BN52</f>
        <v>99.777085800000009</v>
      </c>
      <c r="DS68" s="407">
        <f>[3]Fleisch!BO52</f>
        <v>7.8810064530000004</v>
      </c>
      <c r="DT68" s="407">
        <f>[3]Fleisch!BP52</f>
        <v>63.232370674000002</v>
      </c>
      <c r="DU68" s="415"/>
      <c r="DV68" s="406">
        <f>[3]Fleisch!$AJ52</f>
        <v>69.608744114000004</v>
      </c>
      <c r="DW68" s="406">
        <f>[3]Fleisch!$AO52</f>
        <v>1737.0695899730001</v>
      </c>
      <c r="DX68" s="407">
        <f>[3]Fleisch!BQ52</f>
        <v>12.981043057000001</v>
      </c>
      <c r="DY68" s="407">
        <f>[3]Fleisch!BR52</f>
        <v>302.94755513799998</v>
      </c>
      <c r="DZ68" s="406">
        <f>[3]Fleisch!BS52</f>
        <v>13.037398903</v>
      </c>
      <c r="EA68" s="406">
        <f>[3]Fleisch!BT52</f>
        <v>133.163248092</v>
      </c>
      <c r="EB68" s="407" t="str">
        <f>[3]Fleisch!BU52</f>
        <v>(-)</v>
      </c>
      <c r="EC68" s="407">
        <f>[3]Fleisch!BV52</f>
        <v>92.530815071000006</v>
      </c>
      <c r="ED68" s="406">
        <f>[3]Fleisch!BW52</f>
        <v>6.7224499570000003</v>
      </c>
      <c r="EE68" s="406">
        <f>[3]Fleisch!BX52</f>
        <v>275.94313243200003</v>
      </c>
      <c r="EF68" s="407">
        <f>[3]Fleisch!BY52</f>
        <v>5.6461603370000004</v>
      </c>
      <c r="EG68" s="407">
        <f>[3]Fleisch!BZ52</f>
        <v>134.30631401500003</v>
      </c>
      <c r="EH68" s="415"/>
      <c r="EI68" s="406">
        <f>[3]Fleisch!$AK52</f>
        <v>97.824392775000007</v>
      </c>
      <c r="EJ68" s="406">
        <f>[3]Fleisch!$AP52</f>
        <v>3841.546901571</v>
      </c>
      <c r="EK68" s="407">
        <f>[3]Fleisch!DZ52</f>
        <v>27.152476000000004</v>
      </c>
      <c r="EL68" s="407">
        <f>[3]Fleisch!EA52</f>
        <v>1217.3312049490003</v>
      </c>
      <c r="EM68" s="406">
        <f>[3]Fleisch!EB52</f>
        <v>1.8270000000000002E-2</v>
      </c>
      <c r="EN68" s="406">
        <f>[3]Fleisch!EC52</f>
        <v>21.814788162000003</v>
      </c>
      <c r="EO68" s="407">
        <f>[3]Fleisch!ED52</f>
        <v>47.007254775</v>
      </c>
      <c r="EP68" s="407">
        <f>[3]Fleisch!EE52</f>
        <v>814.37938757899997</v>
      </c>
      <c r="EQ68" s="406">
        <f>[3]Fleisch!EF52</f>
        <v>8.9720949999999995</v>
      </c>
      <c r="ER68" s="406">
        <f>[3]Fleisch!EG52</f>
        <v>578.72737457499989</v>
      </c>
      <c r="ES68" s="409"/>
      <c r="ET68" s="407">
        <f>[3]Fleisch!GR52</f>
        <v>192.80776261400001</v>
      </c>
      <c r="EU68" s="407">
        <f>[3]Fleisch!GS52</f>
        <v>6550.8289737919995</v>
      </c>
      <c r="EV68" s="406">
        <f>[3]Fleisch!EV52</f>
        <v>7.9337760939999997</v>
      </c>
      <c r="EW68" s="406">
        <f>[3]Fleisch!EW52</f>
        <v>552.66498196200007</v>
      </c>
      <c r="EX68" s="407">
        <f>[3]Fleisch!EX52</f>
        <v>10.473649701000001</v>
      </c>
      <c r="EY68" s="407">
        <f>[3]Fleisch!EY52</f>
        <v>573.64946071200006</v>
      </c>
      <c r="EZ68" s="406">
        <f>[3]Fleisch!EZ52</f>
        <v>7.8043555009999999</v>
      </c>
      <c r="FA68" s="406">
        <f>[3]Fleisch!FA52</f>
        <v>173.89893759699999</v>
      </c>
      <c r="FB68" s="407">
        <f>[3]Fleisch!FB52</f>
        <v>10.516968038</v>
      </c>
      <c r="FC68" s="407">
        <f>[3]Fleisch!FC52</f>
        <v>510.17616914700005</v>
      </c>
      <c r="FD68" s="406">
        <f>[3]Fleisch!FD52</f>
        <v>7.2474827900000003</v>
      </c>
      <c r="FE68" s="406">
        <f>[3]Fleisch!FE52</f>
        <v>186.40102240300001</v>
      </c>
      <c r="FF68" s="407">
        <f>[3]Fleisch!FF52</f>
        <v>15.492777572</v>
      </c>
      <c r="FG68" s="407">
        <f>[3]Fleisch!FG52</f>
        <v>702.23755836599992</v>
      </c>
      <c r="FH68" s="406">
        <f>[3]Fleisch!FH52</f>
        <v>34.441329625000002</v>
      </c>
      <c r="FI68" s="406">
        <f>[3]Fleisch!FI52</f>
        <v>527.27737433300001</v>
      </c>
      <c r="FJ68" s="407">
        <f>[3]Fleisch!FJ52</f>
        <v>16.045713338000002</v>
      </c>
      <c r="FK68" s="407">
        <f>[3]Fleisch!FK52</f>
        <v>204.78321538099996</v>
      </c>
      <c r="FL68" s="406">
        <f>[3]Fleisch!FL52</f>
        <v>18.773387807999999</v>
      </c>
      <c r="FM68" s="406">
        <f>[3]Fleisch!FM52</f>
        <v>523.912326818</v>
      </c>
    </row>
    <row r="69" spans="1:169" x14ac:dyDescent="0.2">
      <c r="A69" s="218"/>
      <c r="B69" s="189">
        <f t="shared" si="11"/>
        <v>44805</v>
      </c>
      <c r="C69" s="516">
        <f>[3]Fleisch!$A63</f>
        <v>44501</v>
      </c>
      <c r="D69" s="396">
        <f>[3]Fleisch!D64</f>
        <v>10.459999999999999</v>
      </c>
      <c r="E69" s="396">
        <f>[3]Fleisch!E64</f>
        <v>10.310194931774042</v>
      </c>
      <c r="F69" s="380">
        <f>[3]Fleisch!$J64</f>
        <v>12.76</v>
      </c>
      <c r="G69" s="380"/>
      <c r="H69" s="396">
        <f>[3]Fleisch!$L64</f>
        <v>13.34</v>
      </c>
      <c r="I69" s="396"/>
      <c r="J69" s="380"/>
      <c r="K69" s="380">
        <f>[3]Fleisch!F64</f>
        <v>17.939999999999998</v>
      </c>
      <c r="L69" s="380">
        <f>[3]Fleisch!G64</f>
        <v>16.940302144249106</v>
      </c>
      <c r="M69" s="380"/>
      <c r="N69" s="396">
        <f>[3]Fleisch!B64</f>
        <v>7.6</v>
      </c>
      <c r="O69" s="396">
        <f>[3]Fleisch!C64</f>
        <v>3.97</v>
      </c>
      <c r="P69" s="380"/>
      <c r="Q69" s="380">
        <f>[3]Fleisch!H64</f>
        <v>16</v>
      </c>
      <c r="R69" s="380">
        <f>[3]Fleisch!I64</f>
        <v>14.559883040936169</v>
      </c>
      <c r="S69" s="380"/>
      <c r="T69" s="380"/>
      <c r="U69" s="189">
        <f>[3]Fleisch!$A53</f>
        <v>44805</v>
      </c>
      <c r="V69" s="343">
        <f>'Gemüse Daten'!CX68</f>
        <v>5</v>
      </c>
      <c r="W69" s="443">
        <f>[3]Fleisch!CA53</f>
        <v>27.12668644228782</v>
      </c>
      <c r="X69" s="443">
        <f>[3]Fleisch!CB53</f>
        <v>41.550969864621678</v>
      </c>
      <c r="Y69" s="444" t="str">
        <f>[3]Fleisch!CD53</f>
        <v>(-)</v>
      </c>
      <c r="Z69" s="444">
        <f>[3]Fleisch!CE53</f>
        <v>95.941195296736936</v>
      </c>
      <c r="AA69" s="443">
        <f>[3]Fleisch!CG53</f>
        <v>84.960850772921702</v>
      </c>
      <c r="AB69" s="443">
        <f>[3]Fleisch!CH53</f>
        <v>62.953978718224526</v>
      </c>
      <c r="AC69" s="445"/>
      <c r="AD69" s="444">
        <f>[3]Fleisch!CJ53</f>
        <v>65.575684874893497</v>
      </c>
      <c r="AE69" s="444">
        <f>[3]Fleisch!CK53</f>
        <v>45.577642715930317</v>
      </c>
      <c r="AF69" s="445"/>
      <c r="AG69" s="443">
        <f>[3]Fleisch!CM53</f>
        <v>30.686568572957878</v>
      </c>
      <c r="AH69" s="443">
        <f>[3]Fleisch!CN53</f>
        <v>35.613416231404038</v>
      </c>
      <c r="AI69" s="444">
        <f>[3]Fleisch!CP53</f>
        <v>68.802875053878395</v>
      </c>
      <c r="AJ69" s="444">
        <f>[3]Fleisch!CQ53</f>
        <v>51.747348705469285</v>
      </c>
      <c r="AK69" s="443">
        <f>[3]Fleisch!CS53</f>
        <v>58.547513481563207</v>
      </c>
      <c r="AL69" s="443">
        <f>[3]Fleisch!CT53</f>
        <v>72.44526367205485</v>
      </c>
      <c r="AM69" s="444">
        <f>[3]Fleisch!CV53</f>
        <v>35.652739621386893</v>
      </c>
      <c r="AN69" s="444">
        <f>[3]Fleisch!CW53</f>
        <v>32.002888512899844</v>
      </c>
      <c r="AO69" s="443">
        <f>[3]Fleisch!CY53</f>
        <v>22.839003086294841</v>
      </c>
      <c r="AP69" s="443">
        <f>[3]Fleisch!CZ53</f>
        <v>16.776688783066433</v>
      </c>
      <c r="AQ69" s="444">
        <f>[3]Fleisch!DB53</f>
        <v>28.263524327860122</v>
      </c>
      <c r="AR69" s="444">
        <f>[3]Fleisch!DC53</f>
        <v>24.082384893558515</v>
      </c>
      <c r="AS69" s="443">
        <f>[3]Fleisch!DE53</f>
        <v>30.540164067989942</v>
      </c>
      <c r="AT69" s="443">
        <f>[3]Fleisch!DF53</f>
        <v>19.421722175440028</v>
      </c>
      <c r="AU69" s="444">
        <f>[3]Fleisch!DH53</f>
        <v>71.693254005562153</v>
      </c>
      <c r="AV69" s="444">
        <f>[3]Fleisch!DI53</f>
        <v>47.744615578070352</v>
      </c>
      <c r="AW69" s="445"/>
      <c r="AX69" s="443">
        <f>[3]Fleisch!DK53</f>
        <v>19.589522285570375</v>
      </c>
      <c r="AY69" s="443">
        <f>[3]Fleisch!DL53</f>
        <v>15.614247362702047</v>
      </c>
      <c r="AZ69" s="444">
        <f>[3]Fleisch!DN53</f>
        <v>48.751216284986285</v>
      </c>
      <c r="BA69" s="444">
        <f>[3]Fleisch!DO53</f>
        <v>31.401794683339705</v>
      </c>
      <c r="BB69" s="443" t="str">
        <f>[3]Fleisch!DQ53</f>
        <v>(-)</v>
      </c>
      <c r="BC69" s="443">
        <f>[3]Fleisch!DR53</f>
        <v>17.728641453033692</v>
      </c>
      <c r="BD69" s="444">
        <f>[3]Fleisch!DT53</f>
        <v>25.385657330846591</v>
      </c>
      <c r="BE69" s="444">
        <f>[3]Fleisch!DU53</f>
        <v>13.371374592816899</v>
      </c>
      <c r="BF69" s="443">
        <f>[3]Fleisch!DW53</f>
        <v>18.620398537128231</v>
      </c>
      <c r="BG69" s="443">
        <f>[3]Fleisch!DX53</f>
        <v>18.95786033637043</v>
      </c>
      <c r="BH69" s="445"/>
      <c r="BI69" s="444">
        <f>[3]Fleisch!EJ53</f>
        <v>55.825080026817361</v>
      </c>
      <c r="BJ69" s="444">
        <f>[3]Fleisch!EK53</f>
        <v>22.538896709301707</v>
      </c>
      <c r="BK69" s="443">
        <f>[3]Fleisch!EM53</f>
        <v>41.029411764705877</v>
      </c>
      <c r="BL69" s="443">
        <f>[3]Fleisch!EN53</f>
        <v>19.608370133614837</v>
      </c>
      <c r="BM69" s="444">
        <f>[3]Fleisch!EP53</f>
        <v>19.471936716486766</v>
      </c>
      <c r="BN69" s="444">
        <f>[3]Fleisch!EQ53</f>
        <v>11.06883876936142</v>
      </c>
      <c r="BO69" s="443">
        <f>[3]Fleisch!ES53</f>
        <v>18.054941316030579</v>
      </c>
      <c r="BP69" s="443">
        <f>[3]Fleisch!ET53</f>
        <v>9.4614573779786966</v>
      </c>
      <c r="BQ69" s="444"/>
      <c r="BR69" s="444">
        <f>[3]Fleisch!FN53</f>
        <v>28.512706755899032</v>
      </c>
      <c r="BS69" s="444">
        <f>[3]Fleisch!FO53</f>
        <v>18.320800072677208</v>
      </c>
      <c r="BT69" s="443">
        <f>[3]Fleisch!FQ53</f>
        <v>18.080045557063425</v>
      </c>
      <c r="BU69" s="443">
        <f>[3]Fleisch!FR53</f>
        <v>10.110975137577245</v>
      </c>
      <c r="BV69" s="444">
        <f>[3]Fleisch!FT53</f>
        <v>77.236800604478816</v>
      </c>
      <c r="BW69" s="444">
        <f>[3]Fleisch!FU53</f>
        <v>46.806327062397955</v>
      </c>
      <c r="BX69" s="443">
        <f>[3]Fleisch!FW53</f>
        <v>49.330570573272958</v>
      </c>
      <c r="BY69" s="443">
        <f>[3]Fleisch!FX53</f>
        <v>31.407719607098493</v>
      </c>
      <c r="BZ69" s="444">
        <f>[3]Fleisch!FZ53</f>
        <v>23.080939597646399</v>
      </c>
      <c r="CA69" s="444">
        <f>[3]Fleisch!GA53</f>
        <v>19.385078536643999</v>
      </c>
      <c r="CB69" s="443">
        <f>[3]Fleisch!GC53</f>
        <v>45.385497724007621</v>
      </c>
      <c r="CC69" s="443">
        <f>[3]Fleisch!GD53</f>
        <v>25.053615796004795</v>
      </c>
      <c r="CD69" s="444">
        <f>[3]Fleisch!GF53</f>
        <v>33.719599564974942</v>
      </c>
      <c r="CE69" s="444">
        <f>[3]Fleisch!GG53</f>
        <v>23.175361404310344</v>
      </c>
      <c r="CF69" s="443">
        <f>[3]Fleisch!GI53</f>
        <v>79.511754418180971</v>
      </c>
      <c r="CG69" s="443">
        <f>[3]Fleisch!GJ53</f>
        <v>64.5720145332714</v>
      </c>
      <c r="CH69" s="444">
        <f>[3]Fleisch!GL53</f>
        <v>21.722775756902124</v>
      </c>
      <c r="CI69" s="444">
        <f>[3]Fleisch!GM53</f>
        <v>11.034394652954692</v>
      </c>
      <c r="CJ69" s="243"/>
      <c r="CK69" s="528">
        <f t="shared" si="15"/>
        <v>5</v>
      </c>
      <c r="CL69" s="397">
        <f>[3]Fleisch!GP53</f>
        <v>605.40832389400009</v>
      </c>
      <c r="CM69" s="397">
        <f>[3]Fleisch!GQ53</f>
        <v>11641.940385504</v>
      </c>
      <c r="CN69" s="415"/>
      <c r="CO69" s="407">
        <f>[3]Fleisch!$AH53</f>
        <v>8.2271636839999989</v>
      </c>
      <c r="CP69" s="407">
        <f>[3]Fleisch!$AM53</f>
        <v>273.78306958800005</v>
      </c>
      <c r="CQ69" s="406">
        <f>[3]Fleisch!AS53</f>
        <v>0.95808199999999999</v>
      </c>
      <c r="CR69" s="406">
        <f>[3]Fleisch!AT53</f>
        <v>36.418253497000002</v>
      </c>
      <c r="CS69" s="407">
        <f>[3]Fleisch!AU53</f>
        <v>0</v>
      </c>
      <c r="CT69" s="407">
        <f>[3]Fleisch!AV53</f>
        <v>3.5932500000000003</v>
      </c>
      <c r="CU69" s="406">
        <f>[3]Fleisch!AW53</f>
        <v>0.31303300000000001</v>
      </c>
      <c r="CV69" s="406">
        <f>[3]Fleisch!AX53</f>
        <v>2.062046</v>
      </c>
      <c r="CW69" s="415"/>
      <c r="CX69" s="407">
        <f>[3]Fleisch!AL53</f>
        <v>9.7751001100000003</v>
      </c>
      <c r="CY69" s="407">
        <f>[3]Fleisch!AQ53</f>
        <v>205.36054895300001</v>
      </c>
      <c r="CZ69" s="406">
        <f>[3]Fleisch!AY53</f>
        <v>0.47183800000000004</v>
      </c>
      <c r="DA69" s="406">
        <f>[3]Fleisch!AZ53</f>
        <v>58.682364777000004</v>
      </c>
      <c r="DB69" s="415"/>
      <c r="DC69" s="407">
        <f>[3]Fleisch!$AI53</f>
        <v>315.07833118400004</v>
      </c>
      <c r="DD69" s="407">
        <f>[3]Fleisch!$AN53</f>
        <v>2387.4271607559999</v>
      </c>
      <c r="DE69" s="406">
        <f>[3]Fleisch!BA53</f>
        <v>25.539067057</v>
      </c>
      <c r="DF69" s="406">
        <f>[3]Fleisch!BB53</f>
        <v>145.850722835</v>
      </c>
      <c r="DG69" s="407">
        <f>[3]Fleisch!BC53</f>
        <v>14.669081549000001</v>
      </c>
      <c r="DH69" s="407">
        <f>[3]Fleisch!BD53</f>
        <v>87.799271942000004</v>
      </c>
      <c r="DI69" s="406">
        <f>[3]Fleisch!BE53</f>
        <v>22.424282170999998</v>
      </c>
      <c r="DJ69" s="406">
        <f>[3]Fleisch!BF53</f>
        <v>63.588797416000006</v>
      </c>
      <c r="DK69" s="407">
        <f>[3]Fleisch!BG53</f>
        <v>16.018162349000001</v>
      </c>
      <c r="DL69" s="407">
        <f>[3]Fleisch!BH53</f>
        <v>80.202919645000009</v>
      </c>
      <c r="DM69" s="406">
        <f>[3]Fleisch!BI53</f>
        <v>186.34424744899999</v>
      </c>
      <c r="DN69" s="406">
        <f>[3]Fleisch!BJ53</f>
        <v>1181.2293526190001</v>
      </c>
      <c r="DO69" s="407">
        <f>[3]Fleisch!BK53</f>
        <v>13.686085062</v>
      </c>
      <c r="DP69" s="407">
        <f>[3]Fleisch!BL53</f>
        <v>130.329140674</v>
      </c>
      <c r="DQ69" s="406">
        <f>[3]Fleisch!BM53</f>
        <v>3.9276399999999998</v>
      </c>
      <c r="DR69" s="406">
        <f>[3]Fleisch!BN53</f>
        <v>107.11423570000001</v>
      </c>
      <c r="DS69" s="407">
        <f>[3]Fleisch!BO53</f>
        <v>5.7097993120000003</v>
      </c>
      <c r="DT69" s="407">
        <f>[3]Fleisch!BP53</f>
        <v>104.4623964</v>
      </c>
      <c r="DU69" s="415"/>
      <c r="DV69" s="406">
        <f>[3]Fleisch!$AJ53</f>
        <v>89.816157600000011</v>
      </c>
      <c r="DW69" s="406">
        <f>[3]Fleisch!$AO53</f>
        <v>2302.395348086</v>
      </c>
      <c r="DX69" s="407">
        <f>[3]Fleisch!BQ53</f>
        <v>11.651940814</v>
      </c>
      <c r="DY69" s="407">
        <f>[3]Fleisch!BR53</f>
        <v>325.838385776</v>
      </c>
      <c r="DZ69" s="406">
        <f>[3]Fleisch!BS53</f>
        <v>7.6097911710000004</v>
      </c>
      <c r="EA69" s="406">
        <f>[3]Fleisch!BT53</f>
        <v>116.585612387</v>
      </c>
      <c r="EB69" s="407" t="str">
        <f>[3]Fleisch!BU53</f>
        <v>(-)</v>
      </c>
      <c r="EC69" s="407">
        <f>[3]Fleisch!BV53</f>
        <v>126.38159376</v>
      </c>
      <c r="ED69" s="406">
        <f>[3]Fleisch!BW53</f>
        <v>7.7859661410000003</v>
      </c>
      <c r="EE69" s="406">
        <f>[3]Fleisch!BX53</f>
        <v>339.91815122700001</v>
      </c>
      <c r="EF69" s="407">
        <f>[3]Fleisch!BY53</f>
        <v>8.3283247780000007</v>
      </c>
      <c r="EG69" s="407">
        <f>[3]Fleisch!BZ53</f>
        <v>275.77253269400001</v>
      </c>
      <c r="EH69" s="415"/>
      <c r="EI69" s="406">
        <f>[3]Fleisch!$AK53</f>
        <v>133.236298439</v>
      </c>
      <c r="EJ69" s="406">
        <f>[3]Fleisch!$AP53</f>
        <v>4971.8117286659999</v>
      </c>
      <c r="EK69" s="407">
        <f>[3]Fleisch!DZ53</f>
        <v>29.027457000000002</v>
      </c>
      <c r="EL69" s="407">
        <f>[3]Fleisch!EA53</f>
        <v>1530.1993839460001</v>
      </c>
      <c r="EM69" s="406">
        <f>[3]Fleisch!EB53</f>
        <v>3.4000000000000002E-4</v>
      </c>
      <c r="EN69" s="406">
        <f>[3]Fleisch!EC53</f>
        <v>47.093353073999999</v>
      </c>
      <c r="EO69" s="407">
        <f>[3]Fleisch!ED53</f>
        <v>45.468591439000008</v>
      </c>
      <c r="EP69" s="407">
        <f>[3]Fleisch!EE53</f>
        <v>1120.0471217489999</v>
      </c>
      <c r="EQ69" s="406">
        <f>[3]Fleisch!EF53</f>
        <v>35.992111999999999</v>
      </c>
      <c r="ER69" s="406">
        <f>[3]Fleisch!EG53</f>
        <v>847.96786330300006</v>
      </c>
      <c r="ES69" s="409"/>
      <c r="ET69" s="407">
        <f>[3]Fleisch!GR53</f>
        <v>238.80475765</v>
      </c>
      <c r="EU69" s="407">
        <f>[3]Fleisch!GS53</f>
        <v>8215.2521063959994</v>
      </c>
      <c r="EV69" s="406">
        <f>[3]Fleisch!EV53</f>
        <v>9.3684204250000001</v>
      </c>
      <c r="EW69" s="406">
        <f>[3]Fleisch!EW53</f>
        <v>671.89430484600007</v>
      </c>
      <c r="EX69" s="407">
        <f>[3]Fleisch!EX53</f>
        <v>16.722805701000002</v>
      </c>
      <c r="EY69" s="407">
        <f>[3]Fleisch!EY53</f>
        <v>771.82517080800005</v>
      </c>
      <c r="EZ69" s="406">
        <f>[3]Fleisch!EZ53</f>
        <v>4.1969828209999998</v>
      </c>
      <c r="FA69" s="406">
        <f>[3]Fleisch!FA53</f>
        <v>224.67718748299998</v>
      </c>
      <c r="FB69" s="407">
        <f>[3]Fleisch!FB53</f>
        <v>16.806480349999998</v>
      </c>
      <c r="FC69" s="407">
        <f>[3]Fleisch!FC53</f>
        <v>735.26262326300002</v>
      </c>
      <c r="FD69" s="406">
        <f>[3]Fleisch!FD53</f>
        <v>4.9053839349999997</v>
      </c>
      <c r="FE69" s="406">
        <f>[3]Fleisch!FE53</f>
        <v>214.53894305300003</v>
      </c>
      <c r="FF69" s="407">
        <f>[3]Fleisch!FF53</f>
        <v>23.401424437000003</v>
      </c>
      <c r="FG69" s="407">
        <f>[3]Fleisch!FG53</f>
        <v>907.49263113899997</v>
      </c>
      <c r="FH69" s="406">
        <f>[3]Fleisch!FH53</f>
        <v>41.689487871000004</v>
      </c>
      <c r="FI69" s="406">
        <f>[3]Fleisch!FI53</f>
        <v>624.59201098300002</v>
      </c>
      <c r="FJ69" s="407">
        <f>[3]Fleisch!FJ53</f>
        <v>28.947347862000004</v>
      </c>
      <c r="FK69" s="407">
        <f>[3]Fleisch!FK53</f>
        <v>251.449092175</v>
      </c>
      <c r="FL69" s="406">
        <f>[3]Fleisch!FL53</f>
        <v>23.044892552</v>
      </c>
      <c r="FM69" s="406">
        <f>[3]Fleisch!FM53</f>
        <v>588.338058961</v>
      </c>
    </row>
    <row r="70" spans="1:169" x14ac:dyDescent="0.2">
      <c r="A70" s="218"/>
      <c r="B70" s="189">
        <f t="shared" si="11"/>
        <v>44774</v>
      </c>
      <c r="C70" s="516">
        <f>[3]Fleisch!$A64</f>
        <v>44470</v>
      </c>
      <c r="D70" s="396">
        <f>[3]Fleisch!D65</f>
        <v>10.3</v>
      </c>
      <c r="E70" s="396">
        <f>[3]Fleisch!E65</f>
        <v>10.3</v>
      </c>
      <c r="F70" s="380">
        <f>[3]Fleisch!$J65</f>
        <v>12.7</v>
      </c>
      <c r="G70" s="380"/>
      <c r="H70" s="396">
        <f>[3]Fleisch!$L65</f>
        <v>13.3</v>
      </c>
      <c r="I70" s="396"/>
      <c r="J70" s="380"/>
      <c r="K70" s="380">
        <f>[3]Fleisch!F65</f>
        <v>17.274999999999999</v>
      </c>
      <c r="L70" s="380">
        <f>[3]Fleisch!G65</f>
        <v>16.425000000000001</v>
      </c>
      <c r="M70" s="380"/>
      <c r="N70" s="396">
        <f>[3]Fleisch!B65</f>
        <v>7.6</v>
      </c>
      <c r="O70" s="396">
        <f>[3]Fleisch!C65</f>
        <v>4.05</v>
      </c>
      <c r="P70" s="380"/>
      <c r="Q70" s="380">
        <f>[3]Fleisch!H65</f>
        <v>16</v>
      </c>
      <c r="R70" s="380">
        <f>[3]Fleisch!I65</f>
        <v>14.5025</v>
      </c>
      <c r="S70" s="380"/>
      <c r="T70" s="380"/>
      <c r="U70" s="189">
        <f>[3]Fleisch!$A54</f>
        <v>44774</v>
      </c>
      <c r="V70" s="343">
        <f>'Gemüse Daten'!CX69</f>
        <v>4</v>
      </c>
      <c r="W70" s="443">
        <f>[3]Fleisch!CA54</f>
        <v>32.893143125783325</v>
      </c>
      <c r="X70" s="443">
        <f>[3]Fleisch!CB54</f>
        <v>42.079754167395571</v>
      </c>
      <c r="Y70" s="444">
        <f>[3]Fleisch!CD54</f>
        <v>32.000000010416628</v>
      </c>
      <c r="Z70" s="444">
        <f>[3]Fleisch!CE54</f>
        <v>92.415077389036867</v>
      </c>
      <c r="AA70" s="443">
        <f>[3]Fleisch!CG54</f>
        <v>44.17761691407199</v>
      </c>
      <c r="AB70" s="443">
        <f>[3]Fleisch!CH54</f>
        <v>41.996045814981386</v>
      </c>
      <c r="AC70" s="445"/>
      <c r="AD70" s="444">
        <f>[3]Fleisch!CJ54</f>
        <v>70.036511403368991</v>
      </c>
      <c r="AE70" s="444">
        <f>[3]Fleisch!CK54</f>
        <v>47.842498849900771</v>
      </c>
      <c r="AF70" s="445"/>
      <c r="AG70" s="443">
        <f>[3]Fleisch!CM54</f>
        <v>42.597059858406091</v>
      </c>
      <c r="AH70" s="443">
        <f>[3]Fleisch!CN54</f>
        <v>41.448108698914012</v>
      </c>
      <c r="AI70" s="444">
        <f>[3]Fleisch!CP54</f>
        <v>71.162379496292061</v>
      </c>
      <c r="AJ70" s="444">
        <f>[3]Fleisch!CQ54</f>
        <v>53.405832738575306</v>
      </c>
      <c r="AK70" s="443">
        <f>[3]Fleisch!CS54</f>
        <v>58.096499394343766</v>
      </c>
      <c r="AL70" s="443">
        <f>[3]Fleisch!CT54</f>
        <v>65.89228758185061</v>
      </c>
      <c r="AM70" s="444">
        <f>[3]Fleisch!CV54</f>
        <v>36.813056454294589</v>
      </c>
      <c r="AN70" s="444">
        <f>[3]Fleisch!CW54</f>
        <v>31.224252474773817</v>
      </c>
      <c r="AO70" s="443">
        <f>[3]Fleisch!CY54</f>
        <v>23.795122431550759</v>
      </c>
      <c r="AP70" s="443">
        <f>[3]Fleisch!CZ54</f>
        <v>16.206177729747601</v>
      </c>
      <c r="AQ70" s="444">
        <f>[3]Fleisch!DB54</f>
        <v>28.102834290851941</v>
      </c>
      <c r="AR70" s="444">
        <f>[3]Fleisch!DC54</f>
        <v>24.088938002463554</v>
      </c>
      <c r="AS70" s="443">
        <f>[3]Fleisch!DE54</f>
        <v>32.089195046472632</v>
      </c>
      <c r="AT70" s="443">
        <f>[3]Fleisch!DF54</f>
        <v>21.41927033423195</v>
      </c>
      <c r="AU70" s="444">
        <f>[3]Fleisch!DH54</f>
        <v>74.500000830665073</v>
      </c>
      <c r="AV70" s="444">
        <f>[3]Fleisch!DI54</f>
        <v>47.02876275442388</v>
      </c>
      <c r="AW70" s="445"/>
      <c r="AX70" s="443">
        <f>[3]Fleisch!DK54</f>
        <v>12.645655565168749</v>
      </c>
      <c r="AY70" s="443">
        <f>[3]Fleisch!DL54</f>
        <v>16.895242148277571</v>
      </c>
      <c r="AZ70" s="444">
        <f>[3]Fleisch!DN54</f>
        <v>51.245846961028207</v>
      </c>
      <c r="BA70" s="444">
        <f>[3]Fleisch!DO54</f>
        <v>31.960797683887009</v>
      </c>
      <c r="BB70" s="443" t="str">
        <f>[3]Fleisch!DQ54</f>
        <v>(-)</v>
      </c>
      <c r="BC70" s="443">
        <f>[3]Fleisch!DR54</f>
        <v>17.191100924104013</v>
      </c>
      <c r="BD70" s="444">
        <f>[3]Fleisch!DT54</f>
        <v>20.306226479089865</v>
      </c>
      <c r="BE70" s="444">
        <f>[3]Fleisch!DU54</f>
        <v>14.093834371109205</v>
      </c>
      <c r="BF70" s="443">
        <f>[3]Fleisch!DW54</f>
        <v>16.981549085240079</v>
      </c>
      <c r="BG70" s="443">
        <f>[3]Fleisch!DX54</f>
        <v>19.776242750988491</v>
      </c>
      <c r="BH70" s="445"/>
      <c r="BI70" s="444">
        <f>[3]Fleisch!EJ54</f>
        <v>54.54698008060668</v>
      </c>
      <c r="BJ70" s="444">
        <f>[3]Fleisch!EK54</f>
        <v>22.278645533990186</v>
      </c>
      <c r="BK70" s="443" t="str">
        <f>[3]Fleisch!EM54</f>
        <v>(-)</v>
      </c>
      <c r="BL70" s="443">
        <f>[3]Fleisch!EN54</f>
        <v>19.00822879794983</v>
      </c>
      <c r="BM70" s="444">
        <f>[3]Fleisch!EP54</f>
        <v>20.913383653751985</v>
      </c>
      <c r="BN70" s="444">
        <f>[3]Fleisch!EQ54</f>
        <v>11.47356752296877</v>
      </c>
      <c r="BO70" s="443">
        <f>[3]Fleisch!ES54</f>
        <v>18.530162092344288</v>
      </c>
      <c r="BP70" s="443">
        <f>[3]Fleisch!ET54</f>
        <v>9.8576060551415523</v>
      </c>
      <c r="BQ70" s="444"/>
      <c r="BR70" s="444">
        <f>[3]Fleisch!FN54</f>
        <v>27.209148730321914</v>
      </c>
      <c r="BS70" s="444">
        <f>[3]Fleisch!FO54</f>
        <v>18.737816778249723</v>
      </c>
      <c r="BT70" s="443">
        <f>[3]Fleisch!FQ54</f>
        <v>19.649904186174915</v>
      </c>
      <c r="BU70" s="443">
        <f>[3]Fleisch!FR54</f>
        <v>10.363733565052994</v>
      </c>
      <c r="BV70" s="444">
        <f>[3]Fleisch!FT54</f>
        <v>80.329234148568418</v>
      </c>
      <c r="BW70" s="444">
        <f>[3]Fleisch!FU54</f>
        <v>48.897484534067388</v>
      </c>
      <c r="BX70" s="443">
        <f>[3]Fleisch!FW54</f>
        <v>54.165044012720479</v>
      </c>
      <c r="BY70" s="443">
        <f>[3]Fleisch!FX54</f>
        <v>31.365161259422631</v>
      </c>
      <c r="BZ70" s="444">
        <f>[3]Fleisch!FZ54</f>
        <v>17.697973395464437</v>
      </c>
      <c r="CA70" s="444">
        <f>[3]Fleisch!GA54</f>
        <v>18.377036777410986</v>
      </c>
      <c r="CB70" s="443">
        <f>[3]Fleisch!GC54</f>
        <v>51.363505386757758</v>
      </c>
      <c r="CC70" s="443">
        <f>[3]Fleisch!GD54</f>
        <v>26.0425408670318</v>
      </c>
      <c r="CD70" s="444">
        <f>[3]Fleisch!GF54</f>
        <v>34.973963385474839</v>
      </c>
      <c r="CE70" s="444">
        <f>[3]Fleisch!GG54</f>
        <v>23.533651794397919</v>
      </c>
      <c r="CF70" s="443">
        <f>[3]Fleisch!GI54</f>
        <v>79.783594683959961</v>
      </c>
      <c r="CG70" s="443">
        <f>[3]Fleisch!GJ54</f>
        <v>65.888525069568971</v>
      </c>
      <c r="CH70" s="444">
        <f>[3]Fleisch!GL54</f>
        <v>23.785593206047263</v>
      </c>
      <c r="CI70" s="444">
        <f>[3]Fleisch!GM54</f>
        <v>12.699584450866617</v>
      </c>
      <c r="CJ70" s="243"/>
      <c r="CK70" s="528">
        <f t="shared" si="15"/>
        <v>4</v>
      </c>
      <c r="CL70" s="397">
        <f>[3]Fleisch!GP54</f>
        <v>403.02118445499997</v>
      </c>
      <c r="CM70" s="397">
        <f>[3]Fleisch!GQ54</f>
        <v>8930.9796717650006</v>
      </c>
      <c r="CN70" s="415"/>
      <c r="CO70" s="407">
        <f>[3]Fleisch!$AH54</f>
        <v>17.331000230000001</v>
      </c>
      <c r="CP70" s="407">
        <f>[3]Fleisch!$AM54</f>
        <v>193.85465674100001</v>
      </c>
      <c r="CQ70" s="406">
        <f>[3]Fleisch!AS54</f>
        <v>1.2106122319999999</v>
      </c>
      <c r="CR70" s="406">
        <f>[3]Fleisch!AT54</f>
        <v>22.691520081</v>
      </c>
      <c r="CS70" s="407">
        <f>[3]Fleisch!AU54</f>
        <v>0.38400145700000005</v>
      </c>
      <c r="CT70" s="407">
        <f>[3]Fleisch!AV54</f>
        <v>3.2337180450000003</v>
      </c>
      <c r="CU70" s="406">
        <f>[3]Fleisch!AW54</f>
        <v>0.9976842010000001</v>
      </c>
      <c r="CV70" s="406">
        <f>[3]Fleisch!AX54</f>
        <v>12.591799768000001</v>
      </c>
      <c r="CW70" s="415"/>
      <c r="CX70" s="407">
        <f>[3]Fleisch!AL54</f>
        <v>21.207025749</v>
      </c>
      <c r="CY70" s="407">
        <f>[3]Fleisch!AQ54</f>
        <v>186.56714097899999</v>
      </c>
      <c r="CZ70" s="406">
        <f>[3]Fleisch!AY54</f>
        <v>0.42671600000000004</v>
      </c>
      <c r="DA70" s="406">
        <f>[3]Fleisch!AZ54</f>
        <v>36.945212072000004</v>
      </c>
      <c r="DB70" s="415"/>
      <c r="DC70" s="407">
        <f>[3]Fleisch!$AI54</f>
        <v>177.74595941400003</v>
      </c>
      <c r="DD70" s="407">
        <f>[3]Fleisch!$AN54</f>
        <v>1824.002480356</v>
      </c>
      <c r="DE70" s="406">
        <f>[3]Fleisch!BA54</f>
        <v>8.9094560120000015</v>
      </c>
      <c r="DF70" s="406">
        <f>[3]Fleisch!BB54</f>
        <v>80.483451591999994</v>
      </c>
      <c r="DG70" s="407">
        <f>[3]Fleisch!BC54</f>
        <v>8.7924776810000012</v>
      </c>
      <c r="DH70" s="407">
        <f>[3]Fleisch!BD54</f>
        <v>93.625124519000011</v>
      </c>
      <c r="DI70" s="406">
        <f>[3]Fleisch!BE54</f>
        <v>4.1435839749999994</v>
      </c>
      <c r="DJ70" s="406">
        <f>[3]Fleisch!BF54</f>
        <v>46.480286915999997</v>
      </c>
      <c r="DK70" s="407">
        <f>[3]Fleisch!BG54</f>
        <v>9.0681156100000013</v>
      </c>
      <c r="DL70" s="407">
        <f>[3]Fleisch!BH54</f>
        <v>52.780413245999995</v>
      </c>
      <c r="DM70" s="406">
        <f>[3]Fleisch!BI54</f>
        <v>100.510171103</v>
      </c>
      <c r="DN70" s="406">
        <f>[3]Fleisch!BJ54</f>
        <v>999.87327208600004</v>
      </c>
      <c r="DO70" s="407">
        <f>[3]Fleisch!BK54</f>
        <v>7.4035341099999998</v>
      </c>
      <c r="DP70" s="407">
        <f>[3]Fleisch!BL54</f>
        <v>56.770590233000007</v>
      </c>
      <c r="DQ70" s="406">
        <f>[3]Fleisch!BM54</f>
        <v>1.876158</v>
      </c>
      <c r="DR70" s="406">
        <f>[3]Fleisch!BN54</f>
        <v>36.6471132</v>
      </c>
      <c r="DS70" s="407">
        <f>[3]Fleisch!BO54</f>
        <v>7.9628964629999999</v>
      </c>
      <c r="DT70" s="407">
        <f>[3]Fleisch!BP54</f>
        <v>139.28504471300002</v>
      </c>
      <c r="DU70" s="415"/>
      <c r="DV70" s="406">
        <f>[3]Fleisch!$AJ54</f>
        <v>66.878010281000002</v>
      </c>
      <c r="DW70" s="406">
        <f>[3]Fleisch!$AO54</f>
        <v>2026.9554885770001</v>
      </c>
      <c r="DX70" s="407">
        <f>[3]Fleisch!BQ54</f>
        <v>13.71893395</v>
      </c>
      <c r="DY70" s="407">
        <f>[3]Fleisch!BR54</f>
        <v>255.243018288</v>
      </c>
      <c r="DZ70" s="406">
        <f>[3]Fleisch!BS54</f>
        <v>3.1750869879999999</v>
      </c>
      <c r="EA70" s="406">
        <f>[3]Fleisch!BT54</f>
        <v>111.523661903</v>
      </c>
      <c r="EB70" s="407" t="str">
        <f>[3]Fleisch!BU54</f>
        <v>(-)</v>
      </c>
      <c r="EC70" s="407">
        <f>[3]Fleisch!BV54</f>
        <v>62.064934995000002</v>
      </c>
      <c r="ED70" s="406">
        <f>[3]Fleisch!BW54</f>
        <v>17.882523364000001</v>
      </c>
      <c r="EE70" s="406">
        <f>[3]Fleisch!BX54</f>
        <v>331.63364563699997</v>
      </c>
      <c r="EF70" s="407">
        <f>[3]Fleisch!BY54</f>
        <v>4.6659842679999999</v>
      </c>
      <c r="EG70" s="407">
        <f>[3]Fleisch!BZ54</f>
        <v>408.02515835500003</v>
      </c>
      <c r="EH70" s="415"/>
      <c r="EI70" s="406">
        <f>[3]Fleisch!$AK54</f>
        <v>95.782414462999995</v>
      </c>
      <c r="EJ70" s="406">
        <f>[3]Fleisch!$AP54</f>
        <v>3902.638171394</v>
      </c>
      <c r="EK70" s="407">
        <f>[3]Fleisch!DZ54</f>
        <v>25.538578999999999</v>
      </c>
      <c r="EL70" s="407">
        <f>[3]Fleisch!EA54</f>
        <v>1140.731384531</v>
      </c>
      <c r="EM70" s="406">
        <f>[3]Fleisch!EB54</f>
        <v>0</v>
      </c>
      <c r="EN70" s="406">
        <f>[3]Fleisch!EC54</f>
        <v>39.125264219999998</v>
      </c>
      <c r="EO70" s="407">
        <f>[3]Fleisch!ED54</f>
        <v>40.068981553</v>
      </c>
      <c r="EP70" s="407">
        <f>[3]Fleisch!EE54</f>
        <v>808.07934077699997</v>
      </c>
      <c r="EQ70" s="406">
        <f>[3]Fleisch!EF54</f>
        <v>12.716699909999999</v>
      </c>
      <c r="ER70" s="406">
        <f>[3]Fleisch!EG54</f>
        <v>662.61940375199993</v>
      </c>
      <c r="ES70" s="409"/>
      <c r="ET70" s="407">
        <f>[3]Fleisch!GR54</f>
        <v>182.35375075600001</v>
      </c>
      <c r="EU70" s="407">
        <f>[3]Fleisch!GS54</f>
        <v>6524.2816793789998</v>
      </c>
      <c r="EV70" s="406">
        <f>[3]Fleisch!EV54</f>
        <v>7.0405008710000008</v>
      </c>
      <c r="EW70" s="406">
        <f>[3]Fleisch!EW54</f>
        <v>490.89934342400005</v>
      </c>
      <c r="EX70" s="407">
        <f>[3]Fleisch!EX54</f>
        <v>18.349874858</v>
      </c>
      <c r="EY70" s="407">
        <f>[3]Fleisch!EY54</f>
        <v>851.45832377300007</v>
      </c>
      <c r="EZ70" s="406">
        <f>[3]Fleisch!EZ54</f>
        <v>3.8215399480000003</v>
      </c>
      <c r="FA70" s="406">
        <f>[3]Fleisch!FA54</f>
        <v>230.20958642000002</v>
      </c>
      <c r="FB70" s="407">
        <f>[3]Fleisch!FB54</f>
        <v>9.3623710519999985</v>
      </c>
      <c r="FC70" s="407">
        <f>[3]Fleisch!FC54</f>
        <v>558.9097670839999</v>
      </c>
      <c r="FD70" s="406">
        <f>[3]Fleisch!FD54</f>
        <v>2.7687877439999999</v>
      </c>
      <c r="FE70" s="406">
        <f>[3]Fleisch!FE54</f>
        <v>111.773060852</v>
      </c>
      <c r="FF70" s="407">
        <f>[3]Fleisch!FF54</f>
        <v>15.332111380000001</v>
      </c>
      <c r="FG70" s="407">
        <f>[3]Fleisch!FG54</f>
        <v>647.71789955300005</v>
      </c>
      <c r="FH70" s="406">
        <f>[3]Fleisch!FH54</f>
        <v>25.977692620000003</v>
      </c>
      <c r="FI70" s="406">
        <f>[3]Fleisch!FI54</f>
        <v>403.17456776800003</v>
      </c>
      <c r="FJ70" s="407">
        <f>[3]Fleisch!FJ54</f>
        <v>18.579087014000002</v>
      </c>
      <c r="FK70" s="407">
        <f>[3]Fleisch!FK54</f>
        <v>187.51688526000001</v>
      </c>
      <c r="FL70" s="406">
        <f>[3]Fleisch!FL54</f>
        <v>8.6779540410000013</v>
      </c>
      <c r="FM70" s="406">
        <f>[3]Fleisch!FM54</f>
        <v>365.067227946</v>
      </c>
    </row>
    <row r="71" spans="1:169" x14ac:dyDescent="0.2">
      <c r="A71" s="218"/>
      <c r="B71" s="189">
        <f t="shared" si="11"/>
        <v>44743</v>
      </c>
      <c r="C71" s="516">
        <f>[3]Fleisch!$A65</f>
        <v>44440</v>
      </c>
      <c r="D71" s="396">
        <f>[3]Fleisch!D66</f>
        <v>10.3</v>
      </c>
      <c r="E71" s="396">
        <f>[3]Fleisch!E66</f>
        <v>10.3</v>
      </c>
      <c r="F71" s="380">
        <f>[3]Fleisch!$J66</f>
        <v>12.7</v>
      </c>
      <c r="G71" s="380"/>
      <c r="H71" s="396">
        <f>[3]Fleisch!$L66</f>
        <v>13.3</v>
      </c>
      <c r="I71" s="396"/>
      <c r="J71" s="380"/>
      <c r="K71" s="380">
        <f>[3]Fleisch!F66</f>
        <v>16.574999999999999</v>
      </c>
      <c r="L71" s="380">
        <f>[3]Fleisch!G66</f>
        <v>15.6225</v>
      </c>
      <c r="M71" s="380"/>
      <c r="N71" s="396">
        <f>[3]Fleisch!B66</f>
        <v>7.6</v>
      </c>
      <c r="O71" s="396">
        <f>[3]Fleisch!C66</f>
        <v>4.125</v>
      </c>
      <c r="P71" s="380"/>
      <c r="Q71" s="380">
        <f>[3]Fleisch!H66</f>
        <v>16.074999999999999</v>
      </c>
      <c r="R71" s="380">
        <f>[3]Fleisch!I66</f>
        <v>14.5875</v>
      </c>
      <c r="S71" s="380"/>
      <c r="T71" s="380"/>
      <c r="U71" s="189">
        <f>[3]Fleisch!$A55</f>
        <v>44743</v>
      </c>
      <c r="V71" s="343">
        <f>'Gemüse Daten'!CX70</f>
        <v>4</v>
      </c>
      <c r="W71" s="443">
        <f>[3]Fleisch!CA55</f>
        <v>26.246463233824421</v>
      </c>
      <c r="X71" s="443">
        <f>[3]Fleisch!CB55</f>
        <v>55.490970195823678</v>
      </c>
      <c r="Y71" s="444">
        <f>[3]Fleisch!CD55</f>
        <v>131.70906998765983</v>
      </c>
      <c r="Z71" s="444">
        <f>[3]Fleisch!CE55</f>
        <v>84.125621078381997</v>
      </c>
      <c r="AA71" s="443">
        <f>[3]Fleisch!CG55</f>
        <v>85.549539107915749</v>
      </c>
      <c r="AB71" s="443">
        <f>[3]Fleisch!CH55</f>
        <v>58.723200669070799</v>
      </c>
      <c r="AC71" s="445"/>
      <c r="AD71" s="444">
        <f>[3]Fleisch!CJ55</f>
        <v>67.067822767522046</v>
      </c>
      <c r="AE71" s="444">
        <f>[3]Fleisch!CK55</f>
        <v>49.81044947456347</v>
      </c>
      <c r="AF71" s="445"/>
      <c r="AG71" s="443">
        <f>[3]Fleisch!CM55</f>
        <v>50.491175435491655</v>
      </c>
      <c r="AH71" s="443">
        <f>[3]Fleisch!CN55</f>
        <v>43.226282399660533</v>
      </c>
      <c r="AI71" s="444">
        <f>[3]Fleisch!CP55</f>
        <v>82.468760652671108</v>
      </c>
      <c r="AJ71" s="444">
        <f>[3]Fleisch!CQ55</f>
        <v>49.771676129182097</v>
      </c>
      <c r="AK71" s="443">
        <f>[3]Fleisch!CS55</f>
        <v>57.240020867941773</v>
      </c>
      <c r="AL71" s="443">
        <f>[3]Fleisch!CT55</f>
        <v>68.052969556148796</v>
      </c>
      <c r="AM71" s="444">
        <f>[3]Fleisch!CV55</f>
        <v>37.674342532432775</v>
      </c>
      <c r="AN71" s="444">
        <f>[3]Fleisch!CW55</f>
        <v>30.370267281530115</v>
      </c>
      <c r="AO71" s="443">
        <f>[3]Fleisch!CY55</f>
        <v>23.679630338177706</v>
      </c>
      <c r="AP71" s="443">
        <f>[3]Fleisch!CZ55</f>
        <v>17.059698907943236</v>
      </c>
      <c r="AQ71" s="444">
        <f>[3]Fleisch!DB55</f>
        <v>27.591258810895795</v>
      </c>
      <c r="AR71" s="444">
        <f>[3]Fleisch!DC55</f>
        <v>22.387204562516416</v>
      </c>
      <c r="AS71" s="443">
        <f>[3]Fleisch!DE55</f>
        <v>32.338888893069708</v>
      </c>
      <c r="AT71" s="443">
        <f>[3]Fleisch!DF55</f>
        <v>17.412309806934829</v>
      </c>
      <c r="AU71" s="444">
        <f>[3]Fleisch!DH55</f>
        <v>64.858071445519073</v>
      </c>
      <c r="AV71" s="444">
        <f>[3]Fleisch!DI55</f>
        <v>47.43394767570819</v>
      </c>
      <c r="AW71" s="445"/>
      <c r="AX71" s="443">
        <f>[3]Fleisch!DK55</f>
        <v>24.709095373116007</v>
      </c>
      <c r="AY71" s="443">
        <f>[3]Fleisch!DL55</f>
        <v>15.725161889324953</v>
      </c>
      <c r="AZ71" s="444">
        <f>[3]Fleisch!DN55</f>
        <v>59.544319421675958</v>
      </c>
      <c r="BA71" s="444">
        <f>[3]Fleisch!DO55</f>
        <v>33.29216304718561</v>
      </c>
      <c r="BB71" s="443" t="str">
        <f>[3]Fleisch!DQ55</f>
        <v>(-)</v>
      </c>
      <c r="BC71" s="443">
        <f>[3]Fleisch!DR55</f>
        <v>19.129657342602041</v>
      </c>
      <c r="BD71" s="444">
        <f>[3]Fleisch!DT55</f>
        <v>24.775993409148633</v>
      </c>
      <c r="BE71" s="444">
        <f>[3]Fleisch!DU55</f>
        <v>14.572075825851712</v>
      </c>
      <c r="BF71" s="443">
        <f>[3]Fleisch!DW55</f>
        <v>27.07006714181982</v>
      </c>
      <c r="BG71" s="443">
        <f>[3]Fleisch!DX55</f>
        <v>19.829849403892336</v>
      </c>
      <c r="BH71" s="445"/>
      <c r="BI71" s="444">
        <f>[3]Fleisch!EJ55</f>
        <v>53.5415413545877</v>
      </c>
      <c r="BJ71" s="444">
        <f>[3]Fleisch!EK55</f>
        <v>23.080047394837873</v>
      </c>
      <c r="BK71" s="443" t="str">
        <f>[3]Fleisch!EM55</f>
        <v>(-)</v>
      </c>
      <c r="BL71" s="443">
        <f>[3]Fleisch!EN55</f>
        <v>19.900125295097489</v>
      </c>
      <c r="BM71" s="444">
        <f>[3]Fleisch!EP55</f>
        <v>21.497070876404713</v>
      </c>
      <c r="BN71" s="444">
        <f>[3]Fleisch!EQ55</f>
        <v>12.585050287180566</v>
      </c>
      <c r="BO71" s="443">
        <f>[3]Fleisch!ES55</f>
        <v>21.556443476331534</v>
      </c>
      <c r="BP71" s="443">
        <f>[3]Fleisch!ET55</f>
        <v>9.7097082288363055</v>
      </c>
      <c r="BQ71" s="444"/>
      <c r="BR71" s="444">
        <f>[3]Fleisch!FN55</f>
        <v>28.863610779651079</v>
      </c>
      <c r="BS71" s="444">
        <f>[3]Fleisch!FO55</f>
        <v>18.579148305748912</v>
      </c>
      <c r="BT71" s="443">
        <f>[3]Fleisch!FQ55</f>
        <v>18.787208737660428</v>
      </c>
      <c r="BU71" s="443">
        <f>[3]Fleisch!FR55</f>
        <v>10.079818792903442</v>
      </c>
      <c r="BV71" s="444">
        <f>[3]Fleisch!FT55</f>
        <v>71.67481802872517</v>
      </c>
      <c r="BW71" s="444">
        <f>[3]Fleisch!FU55</f>
        <v>49.987332368595965</v>
      </c>
      <c r="BX71" s="443">
        <f>[3]Fleisch!FW55</f>
        <v>51.963560026862801</v>
      </c>
      <c r="BY71" s="443">
        <f>[3]Fleisch!FX55</f>
        <v>32.919739836363632</v>
      </c>
      <c r="BZ71" s="444">
        <f>[3]Fleisch!FZ55</f>
        <v>38.160735506929392</v>
      </c>
      <c r="CA71" s="444">
        <f>[3]Fleisch!GA55</f>
        <v>20.605055890344669</v>
      </c>
      <c r="CB71" s="443">
        <f>[3]Fleisch!GC55</f>
        <v>47.7969825336219</v>
      </c>
      <c r="CC71" s="443">
        <f>[3]Fleisch!GD55</f>
        <v>25.790744029751576</v>
      </c>
      <c r="CD71" s="444">
        <f>[3]Fleisch!GF55</f>
        <v>35.108628986619784</v>
      </c>
      <c r="CE71" s="444">
        <f>[3]Fleisch!GG55</f>
        <v>23.185599366048653</v>
      </c>
      <c r="CF71" s="443">
        <f>[3]Fleisch!GI55</f>
        <v>85.610846465046265</v>
      </c>
      <c r="CG71" s="443">
        <f>[3]Fleisch!GJ55</f>
        <v>64.316688810927573</v>
      </c>
      <c r="CH71" s="444">
        <f>[3]Fleisch!GL55</f>
        <v>20.190938303796287</v>
      </c>
      <c r="CI71" s="444">
        <f>[3]Fleisch!GM55</f>
        <v>12.508571590125534</v>
      </c>
      <c r="CJ71" s="243"/>
      <c r="CK71" s="528">
        <f t="shared" si="15"/>
        <v>4</v>
      </c>
      <c r="CL71" s="397">
        <f>[3]Fleisch!GP55</f>
        <v>331.40600198800001</v>
      </c>
      <c r="CM71" s="397">
        <f>[3]Fleisch!GQ55</f>
        <v>8786.853153086</v>
      </c>
      <c r="CN71" s="415"/>
      <c r="CO71" s="407">
        <f>[3]Fleisch!$AH55</f>
        <v>14.649680428</v>
      </c>
      <c r="CP71" s="407">
        <f>[3]Fleisch!$AM55</f>
        <v>151.02395846799999</v>
      </c>
      <c r="CQ71" s="406">
        <f>[3]Fleisch!AS55</f>
        <v>4.6003778430000004</v>
      </c>
      <c r="CR71" s="406">
        <f>[3]Fleisch!AT55</f>
        <v>16.753164581</v>
      </c>
      <c r="CS71" s="407">
        <f>[3]Fleisch!AU55</f>
        <v>1.9892963890000002</v>
      </c>
      <c r="CT71" s="407">
        <f>[3]Fleisch!AV55</f>
        <v>4.3542438900000002</v>
      </c>
      <c r="CU71" s="406">
        <f>[3]Fleisch!AW55</f>
        <v>0.27609500000000003</v>
      </c>
      <c r="CV71" s="406">
        <f>[3]Fleisch!AX55</f>
        <v>2.472683</v>
      </c>
      <c r="CW71" s="415"/>
      <c r="CX71" s="407">
        <f>[3]Fleisch!AL55</f>
        <v>7.0007444130000005</v>
      </c>
      <c r="CY71" s="407">
        <f>[3]Fleisch!AQ55</f>
        <v>193.74398827000002</v>
      </c>
      <c r="CZ71" s="406">
        <f>[3]Fleisch!AY55</f>
        <v>1.809636697</v>
      </c>
      <c r="DA71" s="406">
        <f>[3]Fleisch!AZ55</f>
        <v>41.510675256000006</v>
      </c>
      <c r="DB71" s="415"/>
      <c r="DC71" s="407">
        <f>[3]Fleisch!$AI55</f>
        <v>149.04473861299999</v>
      </c>
      <c r="DD71" s="407">
        <f>[3]Fleisch!$AN55</f>
        <v>1658.9230864780002</v>
      </c>
      <c r="DE71" s="406">
        <f>[3]Fleisch!BA55</f>
        <v>3.9118685650000002</v>
      </c>
      <c r="DF71" s="406">
        <f>[3]Fleisch!BB55</f>
        <v>82.708472007000012</v>
      </c>
      <c r="DG71" s="407">
        <f>[3]Fleisch!BC55</f>
        <v>6.3978202520000007</v>
      </c>
      <c r="DH71" s="407">
        <f>[3]Fleisch!BD55</f>
        <v>120.37962329800001</v>
      </c>
      <c r="DI71" s="406">
        <f>[3]Fleisch!BE55</f>
        <v>6.5952532110000002</v>
      </c>
      <c r="DJ71" s="406">
        <f>[3]Fleisch!BF55</f>
        <v>57.794988510000003</v>
      </c>
      <c r="DK71" s="407">
        <f>[3]Fleisch!BG55</f>
        <v>7.7118695319999997</v>
      </c>
      <c r="DL71" s="407">
        <f>[3]Fleisch!BH55</f>
        <v>40.220672133000001</v>
      </c>
      <c r="DM71" s="406">
        <f>[3]Fleisch!BI55</f>
        <v>87.297934311000006</v>
      </c>
      <c r="DN71" s="406">
        <f>[3]Fleisch!BJ55</f>
        <v>761.14403196799992</v>
      </c>
      <c r="DO71" s="407">
        <f>[3]Fleisch!BK55</f>
        <v>5.6834395649999996</v>
      </c>
      <c r="DP71" s="407">
        <f>[3]Fleisch!BL55</f>
        <v>62.959150356000002</v>
      </c>
      <c r="DQ71" s="406">
        <f>[3]Fleisch!BM55</f>
        <v>1.328819</v>
      </c>
      <c r="DR71" s="406">
        <f>[3]Fleisch!BN55</f>
        <v>63.437552199999999</v>
      </c>
      <c r="DS71" s="407">
        <f>[3]Fleisch!BO55</f>
        <v>7.0870428060000004</v>
      </c>
      <c r="DT71" s="407">
        <f>[3]Fleisch!BP55</f>
        <v>160.466721764</v>
      </c>
      <c r="DU71" s="415"/>
      <c r="DV71" s="406">
        <f>[3]Fleisch!$AJ55</f>
        <v>50.176058224999998</v>
      </c>
      <c r="DW71" s="406">
        <f>[3]Fleisch!$AO55</f>
        <v>2188.9040551260005</v>
      </c>
      <c r="DX71" s="407">
        <f>[3]Fleisch!BQ55</f>
        <v>5.0721244649999999</v>
      </c>
      <c r="DY71" s="407">
        <f>[3]Fleisch!BR55</f>
        <v>277.27759079999998</v>
      </c>
      <c r="DZ71" s="406">
        <f>[3]Fleisch!BS55</f>
        <v>2.822604713</v>
      </c>
      <c r="EA71" s="406">
        <f>[3]Fleisch!BT55</f>
        <v>111.04062815099999</v>
      </c>
      <c r="EB71" s="407" t="str">
        <f>[3]Fleisch!BU55</f>
        <v>(-)</v>
      </c>
      <c r="EC71" s="407">
        <f>[3]Fleisch!BV55</f>
        <v>43.729304166000006</v>
      </c>
      <c r="ED71" s="406">
        <f>[3]Fleisch!BW55</f>
        <v>11.501484676</v>
      </c>
      <c r="EE71" s="406">
        <f>[3]Fleisch!BX55</f>
        <v>306.87717165399999</v>
      </c>
      <c r="EF71" s="407">
        <f>[3]Fleisch!BY55</f>
        <v>9.6900023230000016</v>
      </c>
      <c r="EG71" s="407">
        <f>[3]Fleisch!BZ55</f>
        <v>549.33803212099997</v>
      </c>
      <c r="EH71" s="415"/>
      <c r="EI71" s="406">
        <f>[3]Fleisch!$AK55</f>
        <v>84.560361508</v>
      </c>
      <c r="EJ71" s="406">
        <f>[3]Fleisch!$AP55</f>
        <v>3799.2551908300002</v>
      </c>
      <c r="EK71" s="407">
        <f>[3]Fleisch!DZ55</f>
        <v>22.477216000000002</v>
      </c>
      <c r="EL71" s="407">
        <f>[3]Fleisch!EA55</f>
        <v>1045.2544484109999</v>
      </c>
      <c r="EM71" s="406">
        <f>[3]Fleisch!EB55</f>
        <v>0</v>
      </c>
      <c r="EN71" s="406">
        <f>[3]Fleisch!EC55</f>
        <v>41.324839548000007</v>
      </c>
      <c r="EO71" s="407">
        <f>[3]Fleisch!ED55</f>
        <v>34.341746508</v>
      </c>
      <c r="EP71" s="407">
        <f>[3]Fleisch!EE55</f>
        <v>764.22102984800006</v>
      </c>
      <c r="EQ71" s="406">
        <f>[3]Fleisch!EF55</f>
        <v>7.8062520000000006</v>
      </c>
      <c r="ER71" s="406">
        <f>[3]Fleisch!EG55</f>
        <v>692.27204714900006</v>
      </c>
      <c r="ES71" s="409"/>
      <c r="ET71" s="407">
        <f>[3]Fleisch!GR55</f>
        <v>185.518782931</v>
      </c>
      <c r="EU71" s="407">
        <f>[3]Fleisch!GS55</f>
        <v>6989.6318282439997</v>
      </c>
      <c r="EV71" s="406">
        <f>[3]Fleisch!EV55</f>
        <v>8.6867019400000007</v>
      </c>
      <c r="EW71" s="406">
        <f>[3]Fleisch!EW55</f>
        <v>465.90034498</v>
      </c>
      <c r="EX71" s="407">
        <f>[3]Fleisch!EX55</f>
        <v>29.902189638999999</v>
      </c>
      <c r="EY71" s="407">
        <f>[3]Fleisch!EY55</f>
        <v>1087.629119962</v>
      </c>
      <c r="EZ71" s="406">
        <f>[3]Fleisch!EZ55</f>
        <v>5.9174053759999996</v>
      </c>
      <c r="FA71" s="406">
        <f>[3]Fleisch!FA55</f>
        <v>257.82638401999998</v>
      </c>
      <c r="FB71" s="407">
        <f>[3]Fleisch!FB55</f>
        <v>10.546227039000001</v>
      </c>
      <c r="FC71" s="407">
        <f>[3]Fleisch!FC55</f>
        <v>519.51782427099999</v>
      </c>
      <c r="FD71" s="406">
        <f>[3]Fleisch!FD55</f>
        <v>2.0009911819999999</v>
      </c>
      <c r="FE71" s="406">
        <f>[3]Fleisch!FE55</f>
        <v>94.469627828</v>
      </c>
      <c r="FF71" s="407">
        <f>[3]Fleisch!FF55</f>
        <v>17.009317343999999</v>
      </c>
      <c r="FG71" s="407">
        <f>[3]Fleisch!FG55</f>
        <v>668.49351019200014</v>
      </c>
      <c r="FH71" s="406">
        <f>[3]Fleisch!FH55</f>
        <v>22.134686669000004</v>
      </c>
      <c r="FI71" s="406">
        <f>[3]Fleisch!FI55</f>
        <v>393.00737204500001</v>
      </c>
      <c r="FJ71" s="407">
        <f>[3]Fleisch!FJ55</f>
        <v>14.318330123000001</v>
      </c>
      <c r="FK71" s="407">
        <f>[3]Fleisch!FK55</f>
        <v>199.829269729</v>
      </c>
      <c r="FL71" s="406">
        <f>[3]Fleisch!FL55</f>
        <v>11.773755487000001</v>
      </c>
      <c r="FM71" s="406">
        <f>[3]Fleisch!FM55</f>
        <v>353.60979399500002</v>
      </c>
    </row>
    <row r="72" spans="1:169" x14ac:dyDescent="0.2">
      <c r="A72" s="218"/>
      <c r="B72" s="189">
        <f t="shared" si="11"/>
        <v>44713</v>
      </c>
      <c r="C72" s="516">
        <f>[3]Fleisch!$A66</f>
        <v>44409</v>
      </c>
      <c r="D72" s="396">
        <f>[3]Fleisch!D67</f>
        <v>10.3</v>
      </c>
      <c r="E72" s="396">
        <f>[3]Fleisch!E67</f>
        <v>10.308000000000002</v>
      </c>
      <c r="F72" s="380">
        <f>[3]Fleisch!$J67</f>
        <v>12.7</v>
      </c>
      <c r="G72" s="380"/>
      <c r="H72" s="396">
        <f>[3]Fleisch!$L67</f>
        <v>13.1</v>
      </c>
      <c r="I72" s="396"/>
      <c r="J72" s="380"/>
      <c r="K72" s="380">
        <f>[3]Fleisch!F67</f>
        <v>16.399999999999999</v>
      </c>
      <c r="L72" s="380">
        <f>[3]Fleisch!G67</f>
        <v>15.553999999999998</v>
      </c>
      <c r="M72" s="380"/>
      <c r="N72" s="396">
        <f>[3]Fleisch!B67</f>
        <v>7.6</v>
      </c>
      <c r="O72" s="396">
        <f>[3]Fleisch!C67</f>
        <v>4.2700000000000005</v>
      </c>
      <c r="P72" s="380"/>
      <c r="Q72" s="380">
        <f>[3]Fleisch!H67</f>
        <v>16.3</v>
      </c>
      <c r="R72" s="380">
        <f>[3]Fleisch!I67</f>
        <v>14.707999999999998</v>
      </c>
      <c r="S72" s="380"/>
      <c r="T72" s="380"/>
      <c r="U72" s="189">
        <f>[3]Fleisch!$A56</f>
        <v>44713</v>
      </c>
      <c r="V72" s="343">
        <f>'Gemüse Daten'!CX71</f>
        <v>5</v>
      </c>
      <c r="W72" s="443">
        <f>[3]Fleisch!CA56</f>
        <v>41.774679598192783</v>
      </c>
      <c r="X72" s="443">
        <f>[3]Fleisch!CB56</f>
        <v>52.513087033047725</v>
      </c>
      <c r="Y72" s="444">
        <f>[3]Fleisch!CD56</f>
        <v>69.084000082517406</v>
      </c>
      <c r="Z72" s="444">
        <f>[3]Fleisch!CE56</f>
        <v>74.930637299453906</v>
      </c>
      <c r="AA72" s="443">
        <f>[3]Fleisch!CG56</f>
        <v>85.633425314394287</v>
      </c>
      <c r="AB72" s="443">
        <f>[3]Fleisch!CH56</f>
        <v>51.737264978996421</v>
      </c>
      <c r="AC72" s="445"/>
      <c r="AD72" s="444">
        <f>[3]Fleisch!CJ56</f>
        <v>58.990610774036419</v>
      </c>
      <c r="AE72" s="444">
        <f>[3]Fleisch!CK56</f>
        <v>41.161259407975123</v>
      </c>
      <c r="AF72" s="445"/>
      <c r="AG72" s="443">
        <f>[3]Fleisch!CM56</f>
        <v>51.775138857405864</v>
      </c>
      <c r="AH72" s="443">
        <f>[3]Fleisch!CN56</f>
        <v>43.217898227819759</v>
      </c>
      <c r="AI72" s="444">
        <f>[3]Fleisch!CP56</f>
        <v>63.987858986151807</v>
      </c>
      <c r="AJ72" s="444">
        <f>[3]Fleisch!CQ56</f>
        <v>51.261040647650582</v>
      </c>
      <c r="AK72" s="443">
        <f>[3]Fleisch!CS56</f>
        <v>72.480215781382043</v>
      </c>
      <c r="AL72" s="443">
        <f>[3]Fleisch!CT56</f>
        <v>58.122688880488923</v>
      </c>
      <c r="AM72" s="444">
        <f>[3]Fleisch!CV56</f>
        <v>38.534076961968012</v>
      </c>
      <c r="AN72" s="444">
        <f>[3]Fleisch!CW56</f>
        <v>30.661928917906046</v>
      </c>
      <c r="AO72" s="443">
        <f>[3]Fleisch!CY56</f>
        <v>23.942508502906886</v>
      </c>
      <c r="AP72" s="443">
        <f>[3]Fleisch!CZ56</f>
        <v>16.155984007925209</v>
      </c>
      <c r="AQ72" s="444">
        <f>[3]Fleisch!DB56</f>
        <v>28.062047222832152</v>
      </c>
      <c r="AR72" s="444">
        <f>[3]Fleisch!DC56</f>
        <v>23.115646179910151</v>
      </c>
      <c r="AS72" s="443">
        <f>[3]Fleisch!DE56</f>
        <v>30.724214954496322</v>
      </c>
      <c r="AT72" s="443">
        <f>[3]Fleisch!DF56</f>
        <v>19.545059382449431</v>
      </c>
      <c r="AU72" s="444">
        <f>[3]Fleisch!DH56</f>
        <v>43.480675033651963</v>
      </c>
      <c r="AV72" s="444">
        <f>[3]Fleisch!DI56</f>
        <v>48.402295557543582</v>
      </c>
      <c r="AW72" s="445"/>
      <c r="AX72" s="443">
        <f>[3]Fleisch!DK56</f>
        <v>23.158185401000978</v>
      </c>
      <c r="AY72" s="443">
        <f>[3]Fleisch!DL56</f>
        <v>17.273344509231663</v>
      </c>
      <c r="AZ72" s="444">
        <f>[3]Fleisch!DN56</f>
        <v>57.941199095462871</v>
      </c>
      <c r="BA72" s="444">
        <f>[3]Fleisch!DO56</f>
        <v>33.437834766141599</v>
      </c>
      <c r="BB72" s="443" t="str">
        <f>[3]Fleisch!DQ56</f>
        <v>(-)</v>
      </c>
      <c r="BC72" s="443">
        <f>[3]Fleisch!DR56</f>
        <v>19.352459306126146</v>
      </c>
      <c r="BD72" s="444">
        <f>[3]Fleisch!DT56</f>
        <v>24.389432977975961</v>
      </c>
      <c r="BE72" s="444">
        <f>[3]Fleisch!DU56</f>
        <v>15.02578854426651</v>
      </c>
      <c r="BF72" s="443">
        <f>[3]Fleisch!DW56</f>
        <v>32.049924115563421</v>
      </c>
      <c r="BG72" s="443">
        <f>[3]Fleisch!DX56</f>
        <v>19.764411018665271</v>
      </c>
      <c r="BH72" s="445"/>
      <c r="BI72" s="444">
        <f>[3]Fleisch!EJ56</f>
        <v>55.556298727141836</v>
      </c>
      <c r="BJ72" s="444">
        <f>[3]Fleisch!EK56</f>
        <v>22.086534907560239</v>
      </c>
      <c r="BK72" s="443" t="str">
        <f>[3]Fleisch!EM56</f>
        <v>(-)</v>
      </c>
      <c r="BL72" s="443">
        <f>[3]Fleisch!EN56</f>
        <v>19.923048846730868</v>
      </c>
      <c r="BM72" s="444">
        <f>[3]Fleisch!EP56</f>
        <v>18.286176228449314</v>
      </c>
      <c r="BN72" s="444">
        <f>[3]Fleisch!EQ56</f>
        <v>11.530029619638833</v>
      </c>
      <c r="BO72" s="443">
        <f>[3]Fleisch!ES56</f>
        <v>18.593447913048276</v>
      </c>
      <c r="BP72" s="443">
        <f>[3]Fleisch!ET56</f>
        <v>9.1944996340567808</v>
      </c>
      <c r="BQ72" s="444"/>
      <c r="BR72" s="444">
        <f>[3]Fleisch!FN56</f>
        <v>32.159962043524395</v>
      </c>
      <c r="BS72" s="444">
        <f>[3]Fleisch!FO56</f>
        <v>18.39618143625961</v>
      </c>
      <c r="BT72" s="443">
        <f>[3]Fleisch!FQ56</f>
        <v>19.450726885588544</v>
      </c>
      <c r="BU72" s="443">
        <f>[3]Fleisch!FR56</f>
        <v>10.600781125575997</v>
      </c>
      <c r="BV72" s="444">
        <f>[3]Fleisch!FT56</f>
        <v>68.617052896417647</v>
      </c>
      <c r="BW72" s="444">
        <f>[3]Fleisch!FU56</f>
        <v>48.136899154248098</v>
      </c>
      <c r="BX72" s="443">
        <f>[3]Fleisch!FW56</f>
        <v>54.760717682675377</v>
      </c>
      <c r="BY72" s="443">
        <f>[3]Fleisch!FX56</f>
        <v>33.194936718439891</v>
      </c>
      <c r="BZ72" s="444">
        <f>[3]Fleisch!FZ56</f>
        <v>22.241671727325677</v>
      </c>
      <c r="CA72" s="444">
        <f>[3]Fleisch!GA56</f>
        <v>19.48223344555187</v>
      </c>
      <c r="CB72" s="443">
        <f>[3]Fleisch!GC56</f>
        <v>48.609587483302029</v>
      </c>
      <c r="CC72" s="443">
        <f>[3]Fleisch!GD56</f>
        <v>26.765442334340147</v>
      </c>
      <c r="CD72" s="444">
        <f>[3]Fleisch!GF56</f>
        <v>35.958302310159908</v>
      </c>
      <c r="CE72" s="444">
        <f>[3]Fleisch!GG56</f>
        <v>23.510011644990545</v>
      </c>
      <c r="CF72" s="443">
        <f>[3]Fleisch!GI56</f>
        <v>79.919476527448325</v>
      </c>
      <c r="CG72" s="443">
        <f>[3]Fleisch!GJ56</f>
        <v>63.307115939487851</v>
      </c>
      <c r="CH72" s="444">
        <f>[3]Fleisch!GL56</f>
        <v>23.06858925317368</v>
      </c>
      <c r="CI72" s="444">
        <f>[3]Fleisch!GM56</f>
        <v>12.722511667549686</v>
      </c>
      <c r="CJ72" s="243"/>
      <c r="CK72" s="528">
        <f t="shared" si="15"/>
        <v>5</v>
      </c>
      <c r="CL72" s="397">
        <f>[3]Fleisch!GP56</f>
        <v>521.94032864300004</v>
      </c>
      <c r="CM72" s="397">
        <f>[3]Fleisch!GQ56</f>
        <v>11996.522429547002</v>
      </c>
      <c r="CN72" s="415"/>
      <c r="CO72" s="407">
        <f>[3]Fleisch!$AH56</f>
        <v>13.012168168000001</v>
      </c>
      <c r="CP72" s="407">
        <f>[3]Fleisch!$AM56</f>
        <v>192.98627552100001</v>
      </c>
      <c r="CQ72" s="406">
        <f>[3]Fleisch!AS56</f>
        <v>4.36096401</v>
      </c>
      <c r="CR72" s="406">
        <f>[3]Fleisch!AT56</f>
        <v>23.380563523000003</v>
      </c>
      <c r="CS72" s="407">
        <f>[3]Fleisch!AU56</f>
        <v>0.35648237599999999</v>
      </c>
      <c r="CT72" s="407">
        <f>[3]Fleisch!AV56</f>
        <v>5.525781104</v>
      </c>
      <c r="CU72" s="406">
        <f>[3]Fleisch!AW56</f>
        <v>0.44212000000000001</v>
      </c>
      <c r="CV72" s="406">
        <f>[3]Fleisch!AX56</f>
        <v>4.3971070000000001</v>
      </c>
      <c r="CW72" s="415"/>
      <c r="CX72" s="407">
        <f>[3]Fleisch!AL56</f>
        <v>38.661420954</v>
      </c>
      <c r="CY72" s="407">
        <f>[3]Fleisch!AQ56</f>
        <v>270.19021075400002</v>
      </c>
      <c r="CZ72" s="406">
        <f>[3]Fleisch!AY56</f>
        <v>5.2133052490000003</v>
      </c>
      <c r="DA72" s="406">
        <f>[3]Fleisch!AZ56</f>
        <v>80.058803304000008</v>
      </c>
      <c r="DB72" s="415"/>
      <c r="DC72" s="407">
        <f>[3]Fleisch!$AI56</f>
        <v>244.77497999900001</v>
      </c>
      <c r="DD72" s="407">
        <f>[3]Fleisch!$AN56</f>
        <v>2318.9851527269998</v>
      </c>
      <c r="DE72" s="406">
        <f>[3]Fleisch!BA56</f>
        <v>5.9551832679999999</v>
      </c>
      <c r="DF72" s="406">
        <f>[3]Fleisch!BB56</f>
        <v>106.407300431</v>
      </c>
      <c r="DG72" s="407">
        <f>[3]Fleisch!BC56</f>
        <v>17.193635936</v>
      </c>
      <c r="DH72" s="407">
        <f>[3]Fleisch!BD56</f>
        <v>126.851546175</v>
      </c>
      <c r="DI72" s="406">
        <f>[3]Fleisch!BE56</f>
        <v>8.0780911839999998</v>
      </c>
      <c r="DJ72" s="406">
        <f>[3]Fleisch!BF56</f>
        <v>81.549972036000014</v>
      </c>
      <c r="DK72" s="407">
        <f>[3]Fleisch!BG56</f>
        <v>10.803753951000001</v>
      </c>
      <c r="DL72" s="407">
        <f>[3]Fleisch!BH56</f>
        <v>67.115829633999994</v>
      </c>
      <c r="DM72" s="406">
        <f>[3]Fleisch!BI56</f>
        <v>139.18218918600002</v>
      </c>
      <c r="DN72" s="406">
        <f>[3]Fleisch!BJ56</f>
        <v>1185.655207242</v>
      </c>
      <c r="DO72" s="407">
        <f>[3]Fleisch!BK56</f>
        <v>9.9938362539999996</v>
      </c>
      <c r="DP72" s="407">
        <f>[3]Fleisch!BL56</f>
        <v>78.300591839999996</v>
      </c>
      <c r="DQ72" s="406">
        <f>[3]Fleisch!BM56</f>
        <v>2.4636469999999999</v>
      </c>
      <c r="DR72" s="406">
        <f>[3]Fleisch!BN56</f>
        <v>61.632494700000002</v>
      </c>
      <c r="DS72" s="407">
        <f>[3]Fleisch!BO56</f>
        <v>17.402132657999999</v>
      </c>
      <c r="DT72" s="407">
        <f>[3]Fleisch!BP56</f>
        <v>177.50691370800001</v>
      </c>
      <c r="DU72" s="415"/>
      <c r="DV72" s="406">
        <f>[3]Fleisch!$AJ56</f>
        <v>77.883919128000002</v>
      </c>
      <c r="DW72" s="406">
        <f>[3]Fleisch!$AO56</f>
        <v>2839.3953531860002</v>
      </c>
      <c r="DX72" s="407">
        <f>[3]Fleisch!BQ56</f>
        <v>5.6158199389999996</v>
      </c>
      <c r="DY72" s="407">
        <f>[3]Fleisch!BR56</f>
        <v>318.80196011599998</v>
      </c>
      <c r="DZ72" s="406">
        <f>[3]Fleisch!BS56</f>
        <v>3.665335877</v>
      </c>
      <c r="EA72" s="406">
        <f>[3]Fleisch!BT56</f>
        <v>139.87241351500001</v>
      </c>
      <c r="EB72" s="407" t="str">
        <f>[3]Fleisch!BU56</f>
        <v>(-)</v>
      </c>
      <c r="EC72" s="407">
        <f>[3]Fleisch!BV56</f>
        <v>69.616823229000005</v>
      </c>
      <c r="ED72" s="406">
        <f>[3]Fleisch!BW56</f>
        <v>14.534837256000001</v>
      </c>
      <c r="EE72" s="406">
        <f>[3]Fleisch!BX56</f>
        <v>411.30784554500002</v>
      </c>
      <c r="EF72" s="407">
        <f>[3]Fleisch!BY56</f>
        <v>13.023941989999999</v>
      </c>
      <c r="EG72" s="407">
        <f>[3]Fleisch!BZ56</f>
        <v>677.79850369200005</v>
      </c>
      <c r="EH72" s="415"/>
      <c r="EI72" s="406">
        <f>[3]Fleisch!$AK56</f>
        <v>118.45884920100001</v>
      </c>
      <c r="EJ72" s="406">
        <f>[3]Fleisch!$AP56</f>
        <v>5302.0615089550001</v>
      </c>
      <c r="EK72" s="407">
        <f>[3]Fleisch!DZ56</f>
        <v>30.224812999999997</v>
      </c>
      <c r="EL72" s="407">
        <f>[3]Fleisch!EA56</f>
        <v>1514.1277125510001</v>
      </c>
      <c r="EM72" s="406">
        <f>[3]Fleisch!EB56</f>
        <v>0</v>
      </c>
      <c r="EN72" s="406">
        <f>[3]Fleisch!EC56</f>
        <v>48.706231118999995</v>
      </c>
      <c r="EO72" s="407">
        <f>[3]Fleisch!ED56</f>
        <v>48.707530194</v>
      </c>
      <c r="EP72" s="407">
        <f>[3]Fleisch!EE56</f>
        <v>1047.8229455430001</v>
      </c>
      <c r="EQ72" s="406">
        <f>[3]Fleisch!EF56</f>
        <v>14.790761006999999</v>
      </c>
      <c r="ER72" s="406">
        <f>[3]Fleisch!EG56</f>
        <v>976.63567512700013</v>
      </c>
      <c r="ES72" s="409"/>
      <c r="ET72" s="407">
        <f>[3]Fleisch!GR56</f>
        <v>253.68283846599999</v>
      </c>
      <c r="EU72" s="407">
        <f>[3]Fleisch!GS56</f>
        <v>8778.5248312669992</v>
      </c>
      <c r="EV72" s="406">
        <f>[3]Fleisch!EV56</f>
        <v>10.033393089</v>
      </c>
      <c r="EW72" s="406">
        <f>[3]Fleisch!EW56</f>
        <v>665.1935316229999</v>
      </c>
      <c r="EX72" s="407">
        <f>[3]Fleisch!EX56</f>
        <v>36.211258986000004</v>
      </c>
      <c r="EY72" s="407">
        <f>[3]Fleisch!EY56</f>
        <v>1220.0218908230001</v>
      </c>
      <c r="EZ72" s="406">
        <f>[3]Fleisch!EZ56</f>
        <v>10.795363397000001</v>
      </c>
      <c r="FA72" s="406">
        <f>[3]Fleisch!FA56</f>
        <v>315.19766606300004</v>
      </c>
      <c r="FB72" s="407">
        <f>[3]Fleisch!FB56</f>
        <v>11.460348260000002</v>
      </c>
      <c r="FC72" s="407">
        <f>[3]Fleisch!FC56</f>
        <v>653.50723192399994</v>
      </c>
      <c r="FD72" s="406">
        <f>[3]Fleisch!FD56</f>
        <v>4.7411167110000001</v>
      </c>
      <c r="FE72" s="406">
        <f>[3]Fleisch!FE56</f>
        <v>109.58801464199999</v>
      </c>
      <c r="FF72" s="407">
        <f>[3]Fleisch!FF56</f>
        <v>25.008298575000001</v>
      </c>
      <c r="FG72" s="407">
        <f>[3]Fleisch!FG56</f>
        <v>845.43340797300004</v>
      </c>
      <c r="FH72" s="406">
        <f>[3]Fleisch!FH56</f>
        <v>28.200734969000003</v>
      </c>
      <c r="FI72" s="406">
        <f>[3]Fleisch!FI56</f>
        <v>495.98268967699994</v>
      </c>
      <c r="FJ72" s="407">
        <f>[3]Fleisch!FJ56</f>
        <v>27.069209560000001</v>
      </c>
      <c r="FK72" s="407">
        <f>[3]Fleisch!FK56</f>
        <v>247.77380122600002</v>
      </c>
      <c r="FL72" s="406">
        <f>[3]Fleisch!FL56</f>
        <v>11.666551172</v>
      </c>
      <c r="FM72" s="406">
        <f>[3]Fleisch!FM56</f>
        <v>483.17150082700005</v>
      </c>
    </row>
    <row r="73" spans="1:169" x14ac:dyDescent="0.2">
      <c r="A73" s="218"/>
      <c r="B73" s="189">
        <f t="shared" si="11"/>
        <v>44682</v>
      </c>
      <c r="C73" s="516">
        <f>[3]Fleisch!$A67</f>
        <v>44378</v>
      </c>
      <c r="D73" s="396">
        <f>[3]Fleisch!D68</f>
        <v>10.225</v>
      </c>
      <c r="E73" s="396">
        <f>[3]Fleisch!E68</f>
        <v>10.225</v>
      </c>
      <c r="F73" s="380">
        <f>[3]Fleisch!$J68</f>
        <v>12.625</v>
      </c>
      <c r="G73" s="380"/>
      <c r="H73" s="396">
        <f>[3]Fleisch!$L68</f>
        <v>12.724999999999998</v>
      </c>
      <c r="I73" s="396"/>
      <c r="J73" s="380"/>
      <c r="K73" s="380">
        <f>[3]Fleisch!F68</f>
        <v>15.4</v>
      </c>
      <c r="L73" s="380">
        <f>[3]Fleisch!G68</f>
        <v>14.7225</v>
      </c>
      <c r="M73" s="380"/>
      <c r="N73" s="396">
        <f>[3]Fleisch!B68</f>
        <v>7.6</v>
      </c>
      <c r="O73" s="396">
        <f>[3]Fleisch!C68</f>
        <v>4.75</v>
      </c>
      <c r="P73" s="380"/>
      <c r="Q73" s="380">
        <f>[3]Fleisch!H68</f>
        <v>16.3</v>
      </c>
      <c r="R73" s="380">
        <f>[3]Fleisch!I68</f>
        <v>14.7075</v>
      </c>
      <c r="S73" s="380"/>
      <c r="T73" s="380"/>
      <c r="U73" s="189">
        <f>[3]Fleisch!$A57</f>
        <v>44682</v>
      </c>
      <c r="V73" s="343">
        <f>'Gemüse Daten'!CX72</f>
        <v>4</v>
      </c>
      <c r="W73" s="443">
        <f>[3]Fleisch!CA57</f>
        <v>96.789626958812931</v>
      </c>
      <c r="X73" s="443">
        <f>[3]Fleisch!CB57</f>
        <v>46.98819455470526</v>
      </c>
      <c r="Y73" s="444">
        <f>[3]Fleisch!CD57</f>
        <v>59.976440077646537</v>
      </c>
      <c r="Z73" s="444">
        <f>[3]Fleisch!CE57</f>
        <v>86.084398952685888</v>
      </c>
      <c r="AA73" s="443">
        <f>[3]Fleisch!CG57</f>
        <v>68.373750830834794</v>
      </c>
      <c r="AB73" s="443">
        <f>[3]Fleisch!CH57</f>
        <v>57.501932804879651</v>
      </c>
      <c r="AC73" s="445"/>
      <c r="AD73" s="444">
        <f>[3]Fleisch!CJ57</f>
        <v>63.948125075347967</v>
      </c>
      <c r="AE73" s="444">
        <f>[3]Fleisch!CK57</f>
        <v>50.551321560075422</v>
      </c>
      <c r="AF73" s="445"/>
      <c r="AG73" s="443">
        <f>[3]Fleisch!CM57</f>
        <v>65.584325266904372</v>
      </c>
      <c r="AH73" s="443">
        <f>[3]Fleisch!CN57</f>
        <v>44.061681156673316</v>
      </c>
      <c r="AI73" s="444">
        <f>[3]Fleisch!CP57</f>
        <v>64.680926756695015</v>
      </c>
      <c r="AJ73" s="444">
        <f>[3]Fleisch!CQ57</f>
        <v>51.151782065988073</v>
      </c>
      <c r="AK73" s="443">
        <f>[3]Fleisch!CS57</f>
        <v>58.61446295984706</v>
      </c>
      <c r="AL73" s="443">
        <f>[3]Fleisch!CT57</f>
        <v>65.767998746463917</v>
      </c>
      <c r="AM73" s="444">
        <f>[3]Fleisch!CV57</f>
        <v>37.024796884759219</v>
      </c>
      <c r="AN73" s="444">
        <f>[3]Fleisch!CW57</f>
        <v>29.967183814224189</v>
      </c>
      <c r="AO73" s="443">
        <f>[3]Fleisch!CY57</f>
        <v>21.304316319606425</v>
      </c>
      <c r="AP73" s="443">
        <f>[3]Fleisch!CZ57</f>
        <v>15.987407047206821</v>
      </c>
      <c r="AQ73" s="444">
        <f>[3]Fleisch!DB57</f>
        <v>27.698075868410534</v>
      </c>
      <c r="AR73" s="444">
        <f>[3]Fleisch!DC57</f>
        <v>23.043025324707802</v>
      </c>
      <c r="AS73" s="443">
        <f>[3]Fleisch!DE57</f>
        <v>31.982071730494255</v>
      </c>
      <c r="AT73" s="443">
        <f>[3]Fleisch!DF57</f>
        <v>19.384952799463402</v>
      </c>
      <c r="AU73" s="444">
        <f>[3]Fleisch!DH57</f>
        <v>73.891162053146459</v>
      </c>
      <c r="AV73" s="444">
        <f>[3]Fleisch!DI57</f>
        <v>49.1796561936074</v>
      </c>
      <c r="AW73" s="445"/>
      <c r="AX73" s="443">
        <f>[3]Fleisch!DK57</f>
        <v>22.723047862968354</v>
      </c>
      <c r="AY73" s="443">
        <f>[3]Fleisch!DL57</f>
        <v>15.477402248717722</v>
      </c>
      <c r="AZ73" s="444">
        <f>[3]Fleisch!DN57</f>
        <v>43.921152264719311</v>
      </c>
      <c r="BA73" s="444">
        <f>[3]Fleisch!DO57</f>
        <v>31.755373310316223</v>
      </c>
      <c r="BB73" s="443" t="str">
        <f>[3]Fleisch!DQ57</f>
        <v>(-)</v>
      </c>
      <c r="BC73" s="443">
        <f>[3]Fleisch!DR57</f>
        <v>19.356024145149799</v>
      </c>
      <c r="BD73" s="444">
        <f>[3]Fleisch!DT57</f>
        <v>28.131303027426508</v>
      </c>
      <c r="BE73" s="444">
        <f>[3]Fleisch!DU57</f>
        <v>15.307179009791362</v>
      </c>
      <c r="BF73" s="443">
        <f>[3]Fleisch!DW57</f>
        <v>19.467813080120202</v>
      </c>
      <c r="BG73" s="443">
        <f>[3]Fleisch!DX57</f>
        <v>20.093569703615078</v>
      </c>
      <c r="BH73" s="445"/>
      <c r="BI73" s="444">
        <f>[3]Fleisch!EJ57</f>
        <v>55.807330404973733</v>
      </c>
      <c r="BJ73" s="444">
        <f>[3]Fleisch!EK57</f>
        <v>22.067606428131739</v>
      </c>
      <c r="BK73" s="443" t="str">
        <f>[3]Fleisch!EM57</f>
        <v>(-)</v>
      </c>
      <c r="BL73" s="443">
        <f>[3]Fleisch!EN57</f>
        <v>19.986847979451575</v>
      </c>
      <c r="BM73" s="444">
        <f>[3]Fleisch!EP57</f>
        <v>19.413758629792586</v>
      </c>
      <c r="BN73" s="444">
        <f>[3]Fleisch!EQ57</f>
        <v>10.799589786836993</v>
      </c>
      <c r="BO73" s="443">
        <f>[3]Fleisch!ES57</f>
        <v>14.959900798589745</v>
      </c>
      <c r="BP73" s="443">
        <f>[3]Fleisch!ET57</f>
        <v>8.9191596977119634</v>
      </c>
      <c r="BQ73" s="444"/>
      <c r="BR73" s="444">
        <f>[3]Fleisch!FN57</f>
        <v>24.462928407845279</v>
      </c>
      <c r="BS73" s="444">
        <f>[3]Fleisch!FO57</f>
        <v>18.298668310953349</v>
      </c>
      <c r="BT73" s="443">
        <f>[3]Fleisch!FQ57</f>
        <v>18.141836361346229</v>
      </c>
      <c r="BU73" s="443">
        <f>[3]Fleisch!FR57</f>
        <v>10.444962497996499</v>
      </c>
      <c r="BV73" s="444">
        <f>[3]Fleisch!FT57</f>
        <v>79.448186444184458</v>
      </c>
      <c r="BW73" s="444">
        <f>[3]Fleisch!FU57</f>
        <v>47.863865867892031</v>
      </c>
      <c r="BX73" s="443">
        <f>[3]Fleisch!FW57</f>
        <v>53.124937002412281</v>
      </c>
      <c r="BY73" s="443">
        <f>[3]Fleisch!FX57</f>
        <v>33.120310964062526</v>
      </c>
      <c r="BZ73" s="444">
        <f>[3]Fleisch!FZ57</f>
        <v>21.94938383165292</v>
      </c>
      <c r="CA73" s="444">
        <f>[3]Fleisch!GA57</f>
        <v>19.212684308457892</v>
      </c>
      <c r="CB73" s="443">
        <f>[3]Fleisch!GC57</f>
        <v>44.726343815321208</v>
      </c>
      <c r="CC73" s="443">
        <f>[3]Fleisch!GD57</f>
        <v>26.919630563121071</v>
      </c>
      <c r="CD73" s="444">
        <f>[3]Fleisch!GF57</f>
        <v>34.395521502272622</v>
      </c>
      <c r="CE73" s="444">
        <f>[3]Fleisch!GG57</f>
        <v>23.4632136971879</v>
      </c>
      <c r="CF73" s="443">
        <f>[3]Fleisch!GI57</f>
        <v>93.439136259304675</v>
      </c>
      <c r="CG73" s="443">
        <f>[3]Fleisch!GJ57</f>
        <v>62.958253056965042</v>
      </c>
      <c r="CH73" s="444">
        <f>[3]Fleisch!GL57</f>
        <v>22.771649200473348</v>
      </c>
      <c r="CI73" s="444">
        <f>[3]Fleisch!GM57</f>
        <v>12.549836946335702</v>
      </c>
      <c r="CJ73" s="243"/>
      <c r="CK73" s="528">
        <f t="shared" si="15"/>
        <v>4</v>
      </c>
      <c r="CL73" s="397">
        <f>[3]Fleisch!GP57</f>
        <v>480.33830394200004</v>
      </c>
      <c r="CM73" s="397">
        <f>[3]Fleisch!GQ57</f>
        <v>9851.5876775160013</v>
      </c>
      <c r="CN73" s="415"/>
      <c r="CO73" s="407">
        <f>[3]Fleisch!$AH57</f>
        <v>13.488699015</v>
      </c>
      <c r="CP73" s="407">
        <f>[3]Fleisch!$AM57</f>
        <v>193.866757933</v>
      </c>
      <c r="CQ73" s="406">
        <f>[3]Fleisch!AS57</f>
        <v>2.8844000000000002E-2</v>
      </c>
      <c r="CR73" s="406">
        <f>[3]Fleisch!AT57</f>
        <v>27.205727525</v>
      </c>
      <c r="CS73" s="407">
        <f>[3]Fleisch!AU57</f>
        <v>0.34419718700000002</v>
      </c>
      <c r="CT73" s="407">
        <f>[3]Fleisch!AV57</f>
        <v>4.9871447879999993</v>
      </c>
      <c r="CU73" s="406">
        <f>[3]Fleisch!AW57</f>
        <v>1.0243522539999999</v>
      </c>
      <c r="CV73" s="406">
        <f>[3]Fleisch!AX57</f>
        <v>2.0604770000000001</v>
      </c>
      <c r="CW73" s="415"/>
      <c r="CX73" s="407">
        <f>[3]Fleisch!AL57</f>
        <v>15.549036203</v>
      </c>
      <c r="CY73" s="407">
        <f>[3]Fleisch!AQ57</f>
        <v>205.43912819400001</v>
      </c>
      <c r="CZ73" s="406">
        <f>[3]Fleisch!AY57</f>
        <v>3.5019522480000003</v>
      </c>
      <c r="DA73" s="406">
        <f>[3]Fleisch!AZ57</f>
        <v>44.972406745000001</v>
      </c>
      <c r="DB73" s="415"/>
      <c r="DC73" s="407">
        <f>[3]Fleisch!$AI57</f>
        <v>222.445911032</v>
      </c>
      <c r="DD73" s="407">
        <f>[3]Fleisch!$AN57</f>
        <v>1862.4683224329999</v>
      </c>
      <c r="DE73" s="406">
        <f>[3]Fleisch!BA57</f>
        <v>3.100174</v>
      </c>
      <c r="DF73" s="406">
        <f>[3]Fleisch!BB57</f>
        <v>77.045672848999999</v>
      </c>
      <c r="DG73" s="407">
        <f>[3]Fleisch!BC57</f>
        <v>17.114122925</v>
      </c>
      <c r="DH73" s="407">
        <f>[3]Fleisch!BD57</f>
        <v>110.49863519</v>
      </c>
      <c r="DI73" s="406">
        <f>[3]Fleisch!BE57</f>
        <v>6.565275186</v>
      </c>
      <c r="DJ73" s="406">
        <f>[3]Fleisch!BF57</f>
        <v>61.382663813000001</v>
      </c>
      <c r="DK73" s="407">
        <f>[3]Fleisch!BG57</f>
        <v>8.4732568239999999</v>
      </c>
      <c r="DL73" s="407">
        <f>[3]Fleisch!BH57</f>
        <v>56.608239900000001</v>
      </c>
      <c r="DM73" s="406">
        <f>[3]Fleisch!BI57</f>
        <v>144.520873494</v>
      </c>
      <c r="DN73" s="406">
        <f>[3]Fleisch!BJ57</f>
        <v>948.40649132500005</v>
      </c>
      <c r="DO73" s="407">
        <f>[3]Fleisch!BK57</f>
        <v>10.335514010000001</v>
      </c>
      <c r="DP73" s="407">
        <f>[3]Fleisch!BL57</f>
        <v>74.132706741000007</v>
      </c>
      <c r="DQ73" s="406">
        <f>[3]Fleisch!BM57</f>
        <v>1.722531</v>
      </c>
      <c r="DR73" s="406">
        <f>[3]Fleisch!BN57</f>
        <v>47.348857900000006</v>
      </c>
      <c r="DS73" s="407">
        <f>[3]Fleisch!BO57</f>
        <v>9.3355731560000006</v>
      </c>
      <c r="DT73" s="407">
        <f>[3]Fleisch!BP57</f>
        <v>149.962796879</v>
      </c>
      <c r="DU73" s="415"/>
      <c r="DV73" s="406">
        <f>[3]Fleisch!$AJ57</f>
        <v>72.584952200000004</v>
      </c>
      <c r="DW73" s="406">
        <f>[3]Fleisch!$AO57</f>
        <v>2286.465734329</v>
      </c>
      <c r="DX73" s="407">
        <f>[3]Fleisch!BQ57</f>
        <v>10.629292175000002</v>
      </c>
      <c r="DY73" s="407">
        <f>[3]Fleisch!BR57</f>
        <v>321.74093046600001</v>
      </c>
      <c r="DZ73" s="406">
        <f>[3]Fleisch!BS57</f>
        <v>9.1997290400000011</v>
      </c>
      <c r="EA73" s="406">
        <f>[3]Fleisch!BT57</f>
        <v>133.968166435</v>
      </c>
      <c r="EB73" s="407" t="str">
        <f>[3]Fleisch!BU57</f>
        <v>(-)</v>
      </c>
      <c r="EC73" s="407">
        <f>[3]Fleisch!BV57</f>
        <v>55.687871690999998</v>
      </c>
      <c r="ED73" s="406">
        <f>[3]Fleisch!BW57</f>
        <v>10.815089125</v>
      </c>
      <c r="EE73" s="406">
        <f>[3]Fleisch!BX57</f>
        <v>289.54848253600005</v>
      </c>
      <c r="EF73" s="407">
        <f>[3]Fleisch!BY57</f>
        <v>10.380929466</v>
      </c>
      <c r="EG73" s="407">
        <f>[3]Fleisch!BZ57</f>
        <v>510.67709658000001</v>
      </c>
      <c r="EH73" s="415"/>
      <c r="EI73" s="406">
        <f>[3]Fleisch!$AK57</f>
        <v>130.10732691000001</v>
      </c>
      <c r="EJ73" s="406">
        <f>[3]Fleisch!$AP57</f>
        <v>4464.4953060420003</v>
      </c>
      <c r="EK73" s="407">
        <f>[3]Fleisch!DZ57</f>
        <v>26.243134000000001</v>
      </c>
      <c r="EL73" s="407">
        <f>[3]Fleisch!EA57</f>
        <v>1240.396161998</v>
      </c>
      <c r="EM73" s="406">
        <f>[3]Fleisch!EB57</f>
        <v>0</v>
      </c>
      <c r="EN73" s="406">
        <f>[3]Fleisch!EC57</f>
        <v>41.451526858000001</v>
      </c>
      <c r="EO73" s="407">
        <f>[3]Fleisch!ED57</f>
        <v>44.812807910000004</v>
      </c>
      <c r="EP73" s="407">
        <f>[3]Fleisch!EE57</f>
        <v>1010.3390568040001</v>
      </c>
      <c r="EQ73" s="406">
        <f>[3]Fleisch!EF57</f>
        <v>38.063974999999999</v>
      </c>
      <c r="ER73" s="406">
        <f>[3]Fleisch!EG57</f>
        <v>793.897998777</v>
      </c>
      <c r="ES73" s="409"/>
      <c r="ET73" s="407">
        <f>[3]Fleisch!GR57</f>
        <v>214.764061556</v>
      </c>
      <c r="EU73" s="407">
        <f>[3]Fleisch!GS57</f>
        <v>7102.3400299309997</v>
      </c>
      <c r="EV73" s="406">
        <f>[3]Fleisch!EV57</f>
        <v>9.2780146740000013</v>
      </c>
      <c r="EW73" s="406">
        <f>[3]Fleisch!EW57</f>
        <v>546.97017943599997</v>
      </c>
      <c r="EX73" s="407">
        <f>[3]Fleisch!EX57</f>
        <v>30.606542517000001</v>
      </c>
      <c r="EY73" s="407">
        <f>[3]Fleisch!EY57</f>
        <v>956.98869103200002</v>
      </c>
      <c r="EZ73" s="406">
        <f>[3]Fleisch!EZ57</f>
        <v>5.3532058770000006</v>
      </c>
      <c r="FA73" s="406">
        <f>[3]Fleisch!FA57</f>
        <v>239.15587941000001</v>
      </c>
      <c r="FB73" s="407">
        <f>[3]Fleisch!FB57</f>
        <v>12.428394534999999</v>
      </c>
      <c r="FC73" s="407">
        <f>[3]Fleisch!FC57</f>
        <v>528.35458986900005</v>
      </c>
      <c r="FD73" s="406">
        <f>[3]Fleisch!FD57</f>
        <v>3.5847583869999999</v>
      </c>
      <c r="FE73" s="406">
        <f>[3]Fleisch!FE57</f>
        <v>107.899602737</v>
      </c>
      <c r="FF73" s="407">
        <f>[3]Fleisch!FF57</f>
        <v>25.048056060000004</v>
      </c>
      <c r="FG73" s="407">
        <f>[3]Fleisch!FG57</f>
        <v>690.39788160500007</v>
      </c>
      <c r="FH73" s="406">
        <f>[3]Fleisch!FH57</f>
        <v>28.342320467</v>
      </c>
      <c r="FI73" s="406">
        <f>[3]Fleisch!FI57</f>
        <v>424.47003074099996</v>
      </c>
      <c r="FJ73" s="407">
        <f>[3]Fleisch!FJ57</f>
        <v>11.627581396</v>
      </c>
      <c r="FK73" s="407">
        <f>[3]Fleisch!FK57</f>
        <v>206.89858490400002</v>
      </c>
      <c r="FL73" s="406">
        <f>[3]Fleisch!FL57</f>
        <v>9.1732495500000013</v>
      </c>
      <c r="FM73" s="406">
        <f>[3]Fleisch!FM57</f>
        <v>386.043679059</v>
      </c>
    </row>
    <row r="74" spans="1:169" x14ac:dyDescent="0.2">
      <c r="A74" s="218"/>
      <c r="B74" s="189">
        <f t="shared" si="11"/>
        <v>44652</v>
      </c>
      <c r="C74" s="516">
        <f>[3]Fleisch!$A68</f>
        <v>44348</v>
      </c>
      <c r="D74" s="396">
        <f>[3]Fleisch!D69</f>
        <v>10.199999999999999</v>
      </c>
      <c r="E74" s="396">
        <f>[3]Fleisch!E69</f>
        <v>10.199999999999999</v>
      </c>
      <c r="F74" s="380">
        <f>[3]Fleisch!$J69</f>
        <v>12.6</v>
      </c>
      <c r="G74" s="380"/>
      <c r="H74" s="396">
        <f>[3]Fleisch!$L69</f>
        <v>12.6</v>
      </c>
      <c r="I74" s="396"/>
      <c r="J74" s="380"/>
      <c r="K74" s="380">
        <f>[3]Fleisch!F69</f>
        <v>14.1</v>
      </c>
      <c r="L74" s="380">
        <f>[3]Fleisch!G69</f>
        <v>13.1775</v>
      </c>
      <c r="M74" s="380"/>
      <c r="N74" s="396">
        <f>[3]Fleisch!B69</f>
        <v>7.6</v>
      </c>
      <c r="O74" s="396">
        <f>[3]Fleisch!C69</f>
        <v>4.6750000000000007</v>
      </c>
      <c r="P74" s="380"/>
      <c r="Q74" s="380">
        <f>[3]Fleisch!H69</f>
        <v>16.3</v>
      </c>
      <c r="R74" s="380">
        <f>[3]Fleisch!I69</f>
        <v>14.6975</v>
      </c>
      <c r="S74" s="380"/>
      <c r="T74" s="380"/>
      <c r="U74" s="189">
        <f>[3]Fleisch!$A58</f>
        <v>44652</v>
      </c>
      <c r="V74" s="343">
        <f>'Gemüse Daten'!CX73</f>
        <v>4</v>
      </c>
      <c r="W74" s="443">
        <f>[3]Fleisch!CA58</f>
        <v>37.559291731812401</v>
      </c>
      <c r="X74" s="443">
        <f>[3]Fleisch!CB58</f>
        <v>44.284017916520554</v>
      </c>
      <c r="Y74" s="444">
        <f>[3]Fleisch!CD58</f>
        <v>77.468376942885953</v>
      </c>
      <c r="Z74" s="444">
        <f>[3]Fleisch!CE58</f>
        <v>75.600268857089162</v>
      </c>
      <c r="AA74" s="443">
        <f>[3]Fleisch!CG58</f>
        <v>86.42389040050783</v>
      </c>
      <c r="AB74" s="443">
        <f>[3]Fleisch!CH58</f>
        <v>57.775264580062611</v>
      </c>
      <c r="AC74" s="445"/>
      <c r="AD74" s="444">
        <f>[3]Fleisch!CJ58</f>
        <v>76.229985780805492</v>
      </c>
      <c r="AE74" s="444">
        <f>[3]Fleisch!CK58</f>
        <v>50.552231765098121</v>
      </c>
      <c r="AF74" s="445"/>
      <c r="AG74" s="443">
        <f>[3]Fleisch!CM58</f>
        <v>49.419218746350538</v>
      </c>
      <c r="AH74" s="443">
        <f>[3]Fleisch!CN58</f>
        <v>39.828311983797214</v>
      </c>
      <c r="AI74" s="444">
        <f>[3]Fleisch!CP58</f>
        <v>65.619382890888176</v>
      </c>
      <c r="AJ74" s="444">
        <f>[3]Fleisch!CQ58</f>
        <v>50.128969106138101</v>
      </c>
      <c r="AK74" s="443">
        <f>[3]Fleisch!CS58</f>
        <v>45.654226745185881</v>
      </c>
      <c r="AL74" s="443">
        <f>[3]Fleisch!CT58</f>
        <v>59.815180518168141</v>
      </c>
      <c r="AM74" s="444">
        <f>[3]Fleisch!CV58</f>
        <v>34.114709208430234</v>
      </c>
      <c r="AN74" s="444">
        <f>[3]Fleisch!CW58</f>
        <v>31.821649165161265</v>
      </c>
      <c r="AO74" s="443">
        <f>[3]Fleisch!CY58</f>
        <v>22.776520692311298</v>
      </c>
      <c r="AP74" s="443">
        <f>[3]Fleisch!CZ58</f>
        <v>15.875657684981054</v>
      </c>
      <c r="AQ74" s="444">
        <f>[3]Fleisch!DB58</f>
        <v>29.626924490604406</v>
      </c>
      <c r="AR74" s="444">
        <f>[3]Fleisch!DC58</f>
        <v>22.620131477743733</v>
      </c>
      <c r="AS74" s="443">
        <f>[3]Fleisch!DE58</f>
        <v>31.466077040810365</v>
      </c>
      <c r="AT74" s="443">
        <f>[3]Fleisch!DF58</f>
        <v>19.864096609603553</v>
      </c>
      <c r="AU74" s="444">
        <f>[3]Fleisch!DH58</f>
        <v>64.402667174393486</v>
      </c>
      <c r="AV74" s="444">
        <f>[3]Fleisch!DI58</f>
        <v>46.777808819238892</v>
      </c>
      <c r="AW74" s="445"/>
      <c r="AX74" s="443">
        <f>[3]Fleisch!DK58</f>
        <v>23.185738977156323</v>
      </c>
      <c r="AY74" s="443">
        <f>[3]Fleisch!DL58</f>
        <v>17.203650856999115</v>
      </c>
      <c r="AZ74" s="444">
        <f>[3]Fleisch!DN58</f>
        <v>48.614024088209014</v>
      </c>
      <c r="BA74" s="444">
        <f>[3]Fleisch!DO58</f>
        <v>31.988872965897741</v>
      </c>
      <c r="BB74" s="443" t="str">
        <f>[3]Fleisch!DQ58</f>
        <v>(-)</v>
      </c>
      <c r="BC74" s="443">
        <f>[3]Fleisch!DR58</f>
        <v>17.454840864089743</v>
      </c>
      <c r="BD74" s="444">
        <f>[3]Fleisch!DT58</f>
        <v>22.895962358950552</v>
      </c>
      <c r="BE74" s="444">
        <f>[3]Fleisch!DU58</f>
        <v>14.465842900167139</v>
      </c>
      <c r="BF74" s="443">
        <f>[3]Fleisch!DW58</f>
        <v>19.128911799141004</v>
      </c>
      <c r="BG74" s="443">
        <f>[3]Fleisch!DX58</f>
        <v>19.742484029865736</v>
      </c>
      <c r="BH74" s="445"/>
      <c r="BI74" s="444">
        <f>[3]Fleisch!EJ58</f>
        <v>56.173502591234374</v>
      </c>
      <c r="BJ74" s="444">
        <f>[3]Fleisch!EK58</f>
        <v>22.46997564244699</v>
      </c>
      <c r="BK74" s="443" t="str">
        <f>[3]Fleisch!EM58</f>
        <v>(-)</v>
      </c>
      <c r="BL74" s="443">
        <f>[3]Fleisch!EN58</f>
        <v>19.164823242493036</v>
      </c>
      <c r="BM74" s="444">
        <f>[3]Fleisch!EP58</f>
        <v>19.524156189080259</v>
      </c>
      <c r="BN74" s="444">
        <f>[3]Fleisch!EQ58</f>
        <v>11.398409177664588</v>
      </c>
      <c r="BO74" s="443">
        <f>[3]Fleisch!ES58</f>
        <v>21.807642052640091</v>
      </c>
      <c r="BP74" s="443">
        <f>[3]Fleisch!ET58</f>
        <v>9.0058253756019901</v>
      </c>
      <c r="BQ74" s="444"/>
      <c r="BR74" s="444">
        <f>[3]Fleisch!FN58</f>
        <v>27.453993637526608</v>
      </c>
      <c r="BS74" s="444">
        <f>[3]Fleisch!FO58</f>
        <v>18.38265055302735</v>
      </c>
      <c r="BT74" s="443">
        <f>[3]Fleisch!FQ58</f>
        <v>19.551042834869634</v>
      </c>
      <c r="BU74" s="443">
        <f>[3]Fleisch!FR58</f>
        <v>9.9330339836469417</v>
      </c>
      <c r="BV74" s="444">
        <f>[3]Fleisch!FT58</f>
        <v>72.069283781706019</v>
      </c>
      <c r="BW74" s="444">
        <f>[3]Fleisch!FU58</f>
        <v>47.228966776818609</v>
      </c>
      <c r="BX74" s="443">
        <f>[3]Fleisch!FW58</f>
        <v>44.655408026933337</v>
      </c>
      <c r="BY74" s="443">
        <f>[3]Fleisch!FX58</f>
        <v>33.218403902292543</v>
      </c>
      <c r="BZ74" s="444">
        <f>[3]Fleisch!FZ58</f>
        <v>23.594742061350196</v>
      </c>
      <c r="CA74" s="444">
        <f>[3]Fleisch!GA58</f>
        <v>18.748717917334147</v>
      </c>
      <c r="CB74" s="443">
        <f>[3]Fleisch!GC58</f>
        <v>46.481236712916747</v>
      </c>
      <c r="CC74" s="443">
        <f>[3]Fleisch!GD58</f>
        <v>25.675183215701516</v>
      </c>
      <c r="CD74" s="444">
        <f>[3]Fleisch!GF58</f>
        <v>34.429572187672051</v>
      </c>
      <c r="CE74" s="444">
        <f>[3]Fleisch!GG58</f>
        <v>23.025108022077951</v>
      </c>
      <c r="CF74" s="443">
        <f>[3]Fleisch!GI58</f>
        <v>89.021186181238235</v>
      </c>
      <c r="CG74" s="443">
        <f>[3]Fleisch!GJ58</f>
        <v>63.385108353776701</v>
      </c>
      <c r="CH74" s="444">
        <f>[3]Fleisch!GL58</f>
        <v>22.409882051674948</v>
      </c>
      <c r="CI74" s="444">
        <f>[3]Fleisch!GM58</f>
        <v>11.788016667995029</v>
      </c>
      <c r="CJ74" s="243"/>
      <c r="CK74" s="528">
        <f t="shared" si="15"/>
        <v>4</v>
      </c>
      <c r="CL74" s="397">
        <f>[3]Fleisch!GP58</f>
        <v>436.54161710099999</v>
      </c>
      <c r="CM74" s="397">
        <f>[3]Fleisch!GQ58</f>
        <v>9896.5290330730004</v>
      </c>
      <c r="CN74" s="415"/>
      <c r="CO74" s="407">
        <f>[3]Fleisch!$AH58</f>
        <v>14.641661851</v>
      </c>
      <c r="CP74" s="407">
        <f>[3]Fleisch!$AM58</f>
        <v>230.82110559699998</v>
      </c>
      <c r="CQ74" s="406">
        <f>[3]Fleisch!AS58</f>
        <v>0.94258600300000006</v>
      </c>
      <c r="CR74" s="406">
        <f>[3]Fleisch!AT58</f>
        <v>30.433654699999998</v>
      </c>
      <c r="CS74" s="407">
        <f>[3]Fleisch!AU58</f>
        <v>2.000039932</v>
      </c>
      <c r="CT74" s="407">
        <f>[3]Fleisch!AV58</f>
        <v>7.4787501650000001</v>
      </c>
      <c r="CU74" s="406">
        <f>[3]Fleisch!AW58</f>
        <v>0.33554899999999999</v>
      </c>
      <c r="CV74" s="406">
        <f>[3]Fleisch!AX58</f>
        <v>4.9730819170000009</v>
      </c>
      <c r="CW74" s="415"/>
      <c r="CX74" s="407">
        <f>[3]Fleisch!AL58</f>
        <v>10.327082431999999</v>
      </c>
      <c r="CY74" s="407">
        <f>[3]Fleisch!AQ58</f>
        <v>362.596640025</v>
      </c>
      <c r="CZ74" s="406">
        <f>[3]Fleisch!AY58</f>
        <v>1.6015021090000001</v>
      </c>
      <c r="DA74" s="406">
        <f>[3]Fleisch!AZ58</f>
        <v>50.087321060000001</v>
      </c>
      <c r="DB74" s="415"/>
      <c r="DC74" s="407">
        <f>[3]Fleisch!$AI58</f>
        <v>202.96463912800002</v>
      </c>
      <c r="DD74" s="407">
        <f>[3]Fleisch!$AN58</f>
        <v>2000.166866537</v>
      </c>
      <c r="DE74" s="406">
        <f>[3]Fleisch!BA58</f>
        <v>5.511376469</v>
      </c>
      <c r="DF74" s="406">
        <f>[3]Fleisch!BB58</f>
        <v>109.27244679</v>
      </c>
      <c r="DG74" s="407">
        <f>[3]Fleisch!BC58</f>
        <v>9.306866857000001</v>
      </c>
      <c r="DH74" s="407">
        <f>[3]Fleisch!BD58</f>
        <v>107.65782993900001</v>
      </c>
      <c r="DI74" s="406">
        <f>[3]Fleisch!BE58</f>
        <v>7.4022888709999997</v>
      </c>
      <c r="DJ74" s="406">
        <f>[3]Fleisch!BF58</f>
        <v>86.731755874000001</v>
      </c>
      <c r="DK74" s="407">
        <f>[3]Fleisch!BG58</f>
        <v>13.002613376999999</v>
      </c>
      <c r="DL74" s="407">
        <f>[3]Fleisch!BH58</f>
        <v>60.636893350000001</v>
      </c>
      <c r="DM74" s="406">
        <f>[3]Fleisch!BI58</f>
        <v>121.88467413699999</v>
      </c>
      <c r="DN74" s="406">
        <f>[3]Fleisch!BJ58</f>
        <v>975.26581681000005</v>
      </c>
      <c r="DO74" s="407">
        <f>[3]Fleisch!BK58</f>
        <v>10.508545523</v>
      </c>
      <c r="DP74" s="407">
        <f>[3]Fleisch!BL58</f>
        <v>103.03146506200001</v>
      </c>
      <c r="DQ74" s="406">
        <f>[3]Fleisch!BM58</f>
        <v>2.5677300000000001</v>
      </c>
      <c r="DR74" s="406">
        <f>[3]Fleisch!BN58</f>
        <v>55.451456200000003</v>
      </c>
      <c r="DS74" s="407">
        <f>[3]Fleisch!BO58</f>
        <v>9.7648733669999999</v>
      </c>
      <c r="DT74" s="407">
        <f>[3]Fleisch!BP58</f>
        <v>142.47502308399999</v>
      </c>
      <c r="DU74" s="415"/>
      <c r="DV74" s="406">
        <f>[3]Fleisch!$AJ58</f>
        <v>70.797665433999995</v>
      </c>
      <c r="DW74" s="406">
        <f>[3]Fleisch!$AO58</f>
        <v>2214.5074717930001</v>
      </c>
      <c r="DX74" s="407">
        <f>[3]Fleisch!BQ58</f>
        <v>18.524169485999998</v>
      </c>
      <c r="DY74" s="407">
        <f>[3]Fleisch!BR58</f>
        <v>279.44336402300002</v>
      </c>
      <c r="DZ74" s="406">
        <f>[3]Fleisch!BS58</f>
        <v>4.2779926870000002</v>
      </c>
      <c r="EA74" s="406">
        <f>[3]Fleisch!BT58</f>
        <v>224.766058953</v>
      </c>
      <c r="EB74" s="407" t="str">
        <f>[3]Fleisch!BU58</f>
        <v>(-)</v>
      </c>
      <c r="EC74" s="407">
        <f>[3]Fleisch!BV58</f>
        <v>65.775802728000002</v>
      </c>
      <c r="ED74" s="406">
        <f>[3]Fleisch!BW58</f>
        <v>10.945430428</v>
      </c>
      <c r="EE74" s="406">
        <f>[3]Fleisch!BX58</f>
        <v>281.83233695500002</v>
      </c>
      <c r="EF74" s="407">
        <f>[3]Fleisch!BY58</f>
        <v>7.7208824920000003</v>
      </c>
      <c r="EG74" s="407">
        <f>[3]Fleisch!BZ58</f>
        <v>395.09379447399999</v>
      </c>
      <c r="EH74" s="415"/>
      <c r="EI74" s="406">
        <f>[3]Fleisch!$AK58</f>
        <v>106.219791828</v>
      </c>
      <c r="EJ74" s="406">
        <f>[3]Fleisch!$AP58</f>
        <v>4097.435757487</v>
      </c>
      <c r="EK74" s="407">
        <f>[3]Fleisch!DZ58</f>
        <v>25.297017</v>
      </c>
      <c r="EL74" s="407">
        <f>[3]Fleisch!EA58</f>
        <v>1149.4423197090002</v>
      </c>
      <c r="EM74" s="406">
        <f>[3]Fleisch!EB58</f>
        <v>0</v>
      </c>
      <c r="EN74" s="406">
        <f>[3]Fleisch!EC58</f>
        <v>34.209016063</v>
      </c>
      <c r="EO74" s="407">
        <f>[3]Fleisch!ED58</f>
        <v>50.083847827999996</v>
      </c>
      <c r="EP74" s="407">
        <f>[3]Fleisch!EE58</f>
        <v>917.130465372</v>
      </c>
      <c r="EQ74" s="406">
        <f>[3]Fleisch!EF58</f>
        <v>10.196449000000001</v>
      </c>
      <c r="ER74" s="406">
        <f>[3]Fleisch!EG58</f>
        <v>704.73384902400005</v>
      </c>
      <c r="ES74" s="409"/>
      <c r="ET74" s="407">
        <f>[3]Fleisch!GR58</f>
        <v>194.801982498</v>
      </c>
      <c r="EU74" s="407">
        <f>[3]Fleisch!GS58</f>
        <v>6901.2169417960004</v>
      </c>
      <c r="EV74" s="406">
        <f>[3]Fleisch!EV58</f>
        <v>6.4172125360000001</v>
      </c>
      <c r="EW74" s="406">
        <f>[3]Fleisch!EW58</f>
        <v>549.52742320999994</v>
      </c>
      <c r="EX74" s="407">
        <f>[3]Fleisch!EX58</f>
        <v>14.242607465999999</v>
      </c>
      <c r="EY74" s="407">
        <f>[3]Fleisch!EY58</f>
        <v>834.37172785400003</v>
      </c>
      <c r="EZ74" s="406">
        <f>[3]Fleisch!EZ58</f>
        <v>5.7479888250000002</v>
      </c>
      <c r="FA74" s="406">
        <f>[3]Fleisch!FA58</f>
        <v>232.52155058800003</v>
      </c>
      <c r="FB74" s="407">
        <f>[3]Fleisch!FB58</f>
        <v>15.414777668000001</v>
      </c>
      <c r="FC74" s="407">
        <f>[3]Fleisch!FC58</f>
        <v>513.46568383099998</v>
      </c>
      <c r="FD74" s="406">
        <f>[3]Fleisch!FD58</f>
        <v>2.8663704550000002</v>
      </c>
      <c r="FE74" s="406">
        <f>[3]Fleisch!FE58</f>
        <v>146.01473835200002</v>
      </c>
      <c r="FF74" s="407">
        <f>[3]Fleisch!FF58</f>
        <v>23.186725335999999</v>
      </c>
      <c r="FG74" s="407">
        <f>[3]Fleisch!FG58</f>
        <v>744.23779045499998</v>
      </c>
      <c r="FH74" s="406">
        <f>[3]Fleisch!FH58</f>
        <v>31.911177491000004</v>
      </c>
      <c r="FI74" s="406">
        <f>[3]Fleisch!FI58</f>
        <v>474.283533009</v>
      </c>
      <c r="FJ74" s="407">
        <f>[3]Fleisch!FJ58</f>
        <v>13.944504943</v>
      </c>
      <c r="FK74" s="407">
        <f>[3]Fleisch!FK58</f>
        <v>210.36076677</v>
      </c>
      <c r="FL74" s="406">
        <f>[3]Fleisch!FL58</f>
        <v>17.826406174999999</v>
      </c>
      <c r="FM74" s="406">
        <f>[3]Fleisch!FM58</f>
        <v>397.57322703100004</v>
      </c>
    </row>
    <row r="75" spans="1:169" x14ac:dyDescent="0.2">
      <c r="A75" s="218"/>
      <c r="B75" s="189">
        <f t="shared" si="11"/>
        <v>44621</v>
      </c>
      <c r="C75" s="516">
        <f>[3]Fleisch!$A69</f>
        <v>44317</v>
      </c>
      <c r="D75" s="396">
        <f>[3]Fleisch!D70</f>
        <v>10.199999999999999</v>
      </c>
      <c r="E75" s="396">
        <f>[3]Fleisch!E70</f>
        <v>10.206</v>
      </c>
      <c r="F75" s="380">
        <f>[3]Fleisch!$J70</f>
        <v>12.6</v>
      </c>
      <c r="G75" s="380"/>
      <c r="H75" s="396">
        <f>[3]Fleisch!$L70</f>
        <v>12.68</v>
      </c>
      <c r="I75" s="396"/>
      <c r="J75" s="380"/>
      <c r="K75" s="380">
        <f>[3]Fleisch!F70</f>
        <v>14.3</v>
      </c>
      <c r="L75" s="380">
        <f>[3]Fleisch!G70</f>
        <v>13.104000000000003</v>
      </c>
      <c r="M75" s="380"/>
      <c r="N75" s="396">
        <f>[3]Fleisch!B70</f>
        <v>7.6</v>
      </c>
      <c r="O75" s="396">
        <f>[3]Fleisch!C70</f>
        <v>4.55</v>
      </c>
      <c r="P75" s="380"/>
      <c r="Q75" s="380">
        <f>[3]Fleisch!H70</f>
        <v>16.100000000000001</v>
      </c>
      <c r="R75" s="380">
        <f>[3]Fleisch!I70</f>
        <v>14.596</v>
      </c>
      <c r="S75" s="380"/>
      <c r="T75" s="380"/>
      <c r="U75" s="189">
        <f>[3]Fleisch!$A59</f>
        <v>44621</v>
      </c>
      <c r="V75" s="343">
        <f>'Gemüse Daten'!CX74</f>
        <v>5</v>
      </c>
      <c r="W75" s="443">
        <f>[3]Fleisch!CA59</f>
        <v>28.055060262893956</v>
      </c>
      <c r="X75" s="443">
        <f>[3]Fleisch!CB59</f>
        <v>41.478176904903989</v>
      </c>
      <c r="Y75" s="444">
        <f>[3]Fleisch!CD59</f>
        <v>46.837306950942825</v>
      </c>
      <c r="Z75" s="444">
        <f>[3]Fleisch!CE59</f>
        <v>81.475491091672623</v>
      </c>
      <c r="AA75" s="443">
        <f>[3]Fleisch!CG59</f>
        <v>83.669665969733174</v>
      </c>
      <c r="AB75" s="443">
        <f>[3]Fleisch!CH59</f>
        <v>48.232193308041374</v>
      </c>
      <c r="AC75" s="445"/>
      <c r="AD75" s="444">
        <f>[3]Fleisch!CJ59</f>
        <v>43.541999301896233</v>
      </c>
      <c r="AE75" s="444">
        <f>[3]Fleisch!CK59</f>
        <v>46.64724505041999</v>
      </c>
      <c r="AF75" s="445"/>
      <c r="AG75" s="443">
        <f>[3]Fleisch!CM59</f>
        <v>39.757359433988178</v>
      </c>
      <c r="AH75" s="443">
        <f>[3]Fleisch!CN59</f>
        <v>34.292798269675153</v>
      </c>
      <c r="AI75" s="444">
        <f>[3]Fleisch!CP59</f>
        <v>63.919373853933614</v>
      </c>
      <c r="AJ75" s="444">
        <f>[3]Fleisch!CQ59</f>
        <v>46.182983945191033</v>
      </c>
      <c r="AK75" s="443">
        <f>[3]Fleisch!CS59</f>
        <v>63.245582048644366</v>
      </c>
      <c r="AL75" s="443">
        <f>[3]Fleisch!CT59</f>
        <v>67.313704095440727</v>
      </c>
      <c r="AM75" s="444">
        <f>[3]Fleisch!CV59</f>
        <v>40.319780878190642</v>
      </c>
      <c r="AN75" s="444">
        <f>[3]Fleisch!CW59</f>
        <v>30.745078054505051</v>
      </c>
      <c r="AO75" s="443">
        <f>[3]Fleisch!CY59</f>
        <v>22.698581437418866</v>
      </c>
      <c r="AP75" s="443">
        <f>[3]Fleisch!CZ59</f>
        <v>16.230373006973785</v>
      </c>
      <c r="AQ75" s="444">
        <f>[3]Fleisch!DB59</f>
        <v>30.305879303411228</v>
      </c>
      <c r="AR75" s="444">
        <f>[3]Fleisch!DC59</f>
        <v>22.533365329608301</v>
      </c>
      <c r="AS75" s="443">
        <f>[3]Fleisch!DE59</f>
        <v>32.594723350242575</v>
      </c>
      <c r="AT75" s="443">
        <f>[3]Fleisch!DF59</f>
        <v>19.800932089492282</v>
      </c>
      <c r="AU75" s="444">
        <f>[3]Fleisch!DH59</f>
        <v>61.873417512333759</v>
      </c>
      <c r="AV75" s="444">
        <f>[3]Fleisch!DI59</f>
        <v>50.004933857536798</v>
      </c>
      <c r="AW75" s="445"/>
      <c r="AX75" s="443">
        <f>[3]Fleisch!DK59</f>
        <v>16.499013768079415</v>
      </c>
      <c r="AY75" s="443">
        <f>[3]Fleisch!DL59</f>
        <v>15.829414370487878</v>
      </c>
      <c r="AZ75" s="444">
        <f>[3]Fleisch!DN59</f>
        <v>39.005202798951643</v>
      </c>
      <c r="BA75" s="444">
        <f>[3]Fleisch!DO59</f>
        <v>29.863512426721194</v>
      </c>
      <c r="BB75" s="443" t="str">
        <f>[3]Fleisch!DQ59</f>
        <v>(-)</v>
      </c>
      <c r="BC75" s="443">
        <f>[3]Fleisch!DR59</f>
        <v>17.096970142669999</v>
      </c>
      <c r="BD75" s="444">
        <f>[3]Fleisch!DT59</f>
        <v>21.965226799327411</v>
      </c>
      <c r="BE75" s="444">
        <f>[3]Fleisch!DU59</f>
        <v>13.578992707068101</v>
      </c>
      <c r="BF75" s="443">
        <f>[3]Fleisch!DW59</f>
        <v>17.898242695831552</v>
      </c>
      <c r="BG75" s="443">
        <f>[3]Fleisch!DX59</f>
        <v>21.089191803980764</v>
      </c>
      <c r="BH75" s="445"/>
      <c r="BI75" s="444">
        <f>[3]Fleisch!EJ59</f>
        <v>56.227347476632893</v>
      </c>
      <c r="BJ75" s="444">
        <f>[3]Fleisch!EK59</f>
        <v>21.949213843703212</v>
      </c>
      <c r="BK75" s="443">
        <f>[3]Fleisch!EM59</f>
        <v>38.934911242603555</v>
      </c>
      <c r="BL75" s="443">
        <f>[3]Fleisch!EN59</f>
        <v>22.536015453990046</v>
      </c>
      <c r="BM75" s="444">
        <f>[3]Fleisch!EP59</f>
        <v>18.971700278643016</v>
      </c>
      <c r="BN75" s="444">
        <f>[3]Fleisch!EQ59</f>
        <v>11.676081061239108</v>
      </c>
      <c r="BO75" s="443">
        <f>[3]Fleisch!ES59</f>
        <v>18.371594751708709</v>
      </c>
      <c r="BP75" s="443">
        <f>[3]Fleisch!ET59</f>
        <v>8.5281047084267101</v>
      </c>
      <c r="BQ75" s="444"/>
      <c r="BR75" s="444">
        <f>[3]Fleisch!FN59</f>
        <v>22.609525077929213</v>
      </c>
      <c r="BS75" s="444">
        <f>[3]Fleisch!FO59</f>
        <v>18.136737554084558</v>
      </c>
      <c r="BT75" s="443">
        <f>[3]Fleisch!FQ59</f>
        <v>19.355488692835852</v>
      </c>
      <c r="BU75" s="443">
        <f>[3]Fleisch!FR59</f>
        <v>10.807823084187435</v>
      </c>
      <c r="BV75" s="444">
        <f>[3]Fleisch!FT59</f>
        <v>61.294686980395873</v>
      </c>
      <c r="BW75" s="444">
        <f>[3]Fleisch!FU59</f>
        <v>46.532328392504112</v>
      </c>
      <c r="BX75" s="443">
        <f>[3]Fleisch!FW59</f>
        <v>52.084907835191167</v>
      </c>
      <c r="BY75" s="443">
        <f>[3]Fleisch!FX59</f>
        <v>30.930885463862275</v>
      </c>
      <c r="BZ75" s="444">
        <f>[3]Fleisch!FZ59</f>
        <v>17.346514485921656</v>
      </c>
      <c r="CA75" s="444">
        <f>[3]Fleisch!GA59</f>
        <v>20.101176120892458</v>
      </c>
      <c r="CB75" s="443">
        <f>[3]Fleisch!GC59</f>
        <v>47.882406672657474</v>
      </c>
      <c r="CC75" s="443">
        <f>[3]Fleisch!GD59</f>
        <v>25.52629434434801</v>
      </c>
      <c r="CD75" s="444">
        <f>[3]Fleisch!GF59</f>
        <v>34.716166715102567</v>
      </c>
      <c r="CE75" s="444">
        <f>[3]Fleisch!GG59</f>
        <v>22.750045910082275</v>
      </c>
      <c r="CF75" s="443">
        <f>[3]Fleisch!GI59</f>
        <v>81.263522375759379</v>
      </c>
      <c r="CG75" s="443">
        <f>[3]Fleisch!GJ59</f>
        <v>62.25427621969866</v>
      </c>
      <c r="CH75" s="444">
        <f>[3]Fleisch!GL59</f>
        <v>21.574646406320038</v>
      </c>
      <c r="CI75" s="444">
        <f>[3]Fleisch!GM59</f>
        <v>11.833955353226678</v>
      </c>
      <c r="CJ75" s="243"/>
      <c r="CK75" s="528">
        <f t="shared" si="15"/>
        <v>5</v>
      </c>
      <c r="CL75" s="397">
        <f>[3]Fleisch!GP59</f>
        <v>641.787057205</v>
      </c>
      <c r="CM75" s="397">
        <f>[3]Fleisch!GQ59</f>
        <v>12655.289076583</v>
      </c>
      <c r="CN75" s="415"/>
      <c r="CO75" s="407">
        <f>[3]Fleisch!$AH59</f>
        <v>15.625704867000001</v>
      </c>
      <c r="CP75" s="407">
        <f>[3]Fleisch!$AM59</f>
        <v>338.59527232300002</v>
      </c>
      <c r="CQ75" s="406">
        <f>[3]Fleisch!AS59</f>
        <v>0.718943734</v>
      </c>
      <c r="CR75" s="406">
        <f>[3]Fleisch!AT59</f>
        <v>44.571363994000002</v>
      </c>
      <c r="CS75" s="407">
        <f>[3]Fleisch!AU59</f>
        <v>2.3608784040000002</v>
      </c>
      <c r="CT75" s="407">
        <f>[3]Fleisch!AV59</f>
        <v>9.4430515390000007</v>
      </c>
      <c r="CU75" s="406">
        <f>[3]Fleisch!AW59</f>
        <v>0.48211200000000004</v>
      </c>
      <c r="CV75" s="406">
        <f>[3]Fleisch!AX59</f>
        <v>6.0284470719999996</v>
      </c>
      <c r="CW75" s="415"/>
      <c r="CX75" s="407">
        <f>[3]Fleisch!AL59</f>
        <v>29.759454006000002</v>
      </c>
      <c r="CY75" s="407">
        <f>[3]Fleisch!AQ59</f>
        <v>248.76300823899999</v>
      </c>
      <c r="CZ75" s="406">
        <f>[3]Fleisch!AY59</f>
        <v>2.910796489</v>
      </c>
      <c r="DA75" s="406">
        <f>[3]Fleisch!AZ59</f>
        <v>69.000232592000003</v>
      </c>
      <c r="DB75" s="415"/>
      <c r="DC75" s="407">
        <f>[3]Fleisch!$AI59</f>
        <v>307.457570777</v>
      </c>
      <c r="DD75" s="407">
        <f>[3]Fleisch!$AN59</f>
        <v>2623.3568825450002</v>
      </c>
      <c r="DE75" s="406">
        <f>[3]Fleisch!BA59</f>
        <v>11.096929245</v>
      </c>
      <c r="DF75" s="406">
        <f>[3]Fleisch!BB59</f>
        <v>163.77686464199999</v>
      </c>
      <c r="DG75" s="407">
        <f>[3]Fleisch!BC59</f>
        <v>20.181316786</v>
      </c>
      <c r="DH75" s="407">
        <f>[3]Fleisch!BD59</f>
        <v>132.35900975200002</v>
      </c>
      <c r="DI75" s="406">
        <f>[3]Fleisch!BE59</f>
        <v>15.640216909999999</v>
      </c>
      <c r="DJ75" s="406">
        <f>[3]Fleisch!BF59</f>
        <v>63.438591154000001</v>
      </c>
      <c r="DK75" s="407">
        <f>[3]Fleisch!BG59</f>
        <v>14.329032830000001</v>
      </c>
      <c r="DL75" s="407">
        <f>[3]Fleisch!BH59</f>
        <v>103.354338548</v>
      </c>
      <c r="DM75" s="406">
        <f>[3]Fleisch!BI59</f>
        <v>171.58763556599999</v>
      </c>
      <c r="DN75" s="406">
        <f>[3]Fleisch!BJ59</f>
        <v>1294.091003539</v>
      </c>
      <c r="DO75" s="407">
        <f>[3]Fleisch!BK59</f>
        <v>21.168276800000001</v>
      </c>
      <c r="DP75" s="407">
        <f>[3]Fleisch!BL59</f>
        <v>135.98214386800001</v>
      </c>
      <c r="DQ75" s="406">
        <f>[3]Fleisch!BM59</f>
        <v>2.9370530000000001</v>
      </c>
      <c r="DR75" s="406">
        <f>[3]Fleisch!BN59</f>
        <v>91.242418999999998</v>
      </c>
      <c r="DS75" s="407">
        <f>[3]Fleisch!BO59</f>
        <v>13.963640188999999</v>
      </c>
      <c r="DT75" s="407">
        <f>[3]Fleisch!BP59</f>
        <v>108.57406319600001</v>
      </c>
      <c r="DU75" s="415"/>
      <c r="DV75" s="406">
        <f>[3]Fleisch!$AJ59</f>
        <v>91.712196144999993</v>
      </c>
      <c r="DW75" s="406">
        <f>[3]Fleisch!$AO59</f>
        <v>2561.9324668279996</v>
      </c>
      <c r="DX75" s="407">
        <f>[3]Fleisch!BQ59</f>
        <v>30.738821536</v>
      </c>
      <c r="DY75" s="407">
        <f>[3]Fleisch!BR59</f>
        <v>413.83079510800002</v>
      </c>
      <c r="DZ75" s="406">
        <f>[3]Fleisch!BS59</f>
        <v>9.1303606849999994</v>
      </c>
      <c r="EA75" s="406">
        <f>[3]Fleisch!BT59</f>
        <v>163.46281618200001</v>
      </c>
      <c r="EB75" s="407" t="str">
        <f>[3]Fleisch!BU59</f>
        <v>(-)</v>
      </c>
      <c r="EC75" s="407">
        <f>[3]Fleisch!BV59</f>
        <v>110.26581971100001</v>
      </c>
      <c r="ED75" s="406">
        <f>[3]Fleisch!BW59</f>
        <v>10.690169003999999</v>
      </c>
      <c r="EE75" s="406">
        <f>[3]Fleisch!BX59</f>
        <v>398.74328132400001</v>
      </c>
      <c r="EF75" s="407">
        <f>[3]Fleisch!BY59</f>
        <v>3.3282673000000003</v>
      </c>
      <c r="EG75" s="407">
        <f>[3]Fleisch!BZ59</f>
        <v>269.71753388000002</v>
      </c>
      <c r="EH75" s="415"/>
      <c r="EI75" s="406">
        <f>[3]Fleisch!$AK59</f>
        <v>147.132737491</v>
      </c>
      <c r="EJ75" s="406">
        <f>[3]Fleisch!$AP59</f>
        <v>5493.9313617430007</v>
      </c>
      <c r="EK75" s="407">
        <f>[3]Fleisch!DZ59</f>
        <v>32.564583999999996</v>
      </c>
      <c r="EL75" s="407">
        <f>[3]Fleisch!EA59</f>
        <v>1658.0206244970002</v>
      </c>
      <c r="EM75" s="406">
        <f>[3]Fleisch!EB59</f>
        <v>1.6899999999999998E-2</v>
      </c>
      <c r="EN75" s="406">
        <f>[3]Fleisch!EC59</f>
        <v>26.225868061</v>
      </c>
      <c r="EO75" s="407">
        <f>[3]Fleisch!ED59</f>
        <v>63.737090491000004</v>
      </c>
      <c r="EP75" s="407">
        <f>[3]Fleisch!EE59</f>
        <v>1100.5674348579998</v>
      </c>
      <c r="EQ75" s="406">
        <f>[3]Fleisch!EF59</f>
        <v>25.263613000000003</v>
      </c>
      <c r="ER75" s="406">
        <f>[3]Fleisch!EG59</f>
        <v>992.3209670980001</v>
      </c>
      <c r="ES75" s="409"/>
      <c r="ET75" s="407">
        <f>[3]Fleisch!GR59</f>
        <v>254.26831523799999</v>
      </c>
      <c r="EU75" s="407">
        <f>[3]Fleisch!GS59</f>
        <v>8492.5828485310012</v>
      </c>
      <c r="EV75" s="406">
        <f>[3]Fleisch!EV59</f>
        <v>12.160427837</v>
      </c>
      <c r="EW75" s="406">
        <f>[3]Fleisch!EW59</f>
        <v>735.8987687959999</v>
      </c>
      <c r="EX75" s="407">
        <f>[3]Fleisch!EX59</f>
        <v>15.834866561000002</v>
      </c>
      <c r="EY75" s="407">
        <f>[3]Fleisch!EY59</f>
        <v>788.66859987399994</v>
      </c>
      <c r="EZ75" s="406">
        <f>[3]Fleisch!EZ59</f>
        <v>8.9955669959999991</v>
      </c>
      <c r="FA75" s="406">
        <f>[3]Fleisch!FA59</f>
        <v>274.77088504699998</v>
      </c>
      <c r="FB75" s="407">
        <f>[3]Fleisch!FB59</f>
        <v>13.920315531999998</v>
      </c>
      <c r="FC75" s="407">
        <f>[3]Fleisch!FC59</f>
        <v>717.21976092300008</v>
      </c>
      <c r="FD75" s="406">
        <f>[3]Fleisch!FD59</f>
        <v>6.7492557829999997</v>
      </c>
      <c r="FE75" s="406">
        <f>[3]Fleisch!FE59</f>
        <v>187.96640584999997</v>
      </c>
      <c r="FF75" s="407">
        <f>[3]Fleisch!FF59</f>
        <v>29.542784948000001</v>
      </c>
      <c r="FG75" s="407">
        <f>[3]Fleisch!FG59</f>
        <v>969.31778587700001</v>
      </c>
      <c r="FH75" s="406">
        <f>[3]Fleisch!FH59</f>
        <v>37.097931410000001</v>
      </c>
      <c r="FI75" s="406">
        <f>[3]Fleisch!FI59</f>
        <v>646.53537486899995</v>
      </c>
      <c r="FJ75" s="407">
        <f>[3]Fleisch!FJ59</f>
        <v>26.820666202000002</v>
      </c>
      <c r="FK75" s="407">
        <f>[3]Fleisch!FK59</f>
        <v>275.62863815600002</v>
      </c>
      <c r="FL75" s="406">
        <f>[3]Fleisch!FL59</f>
        <v>30.452904521000001</v>
      </c>
      <c r="FM75" s="406">
        <f>[3]Fleisch!FM59</f>
        <v>566.11333083400007</v>
      </c>
    </row>
    <row r="76" spans="1:169" x14ac:dyDescent="0.2">
      <c r="A76" s="218"/>
      <c r="B76" s="189">
        <f t="shared" si="11"/>
        <v>44593</v>
      </c>
      <c r="C76" s="516">
        <f>[3]Fleisch!$A70</f>
        <v>44287</v>
      </c>
      <c r="D76" s="396">
        <f>[3]Fleisch!D71</f>
        <v>10.125</v>
      </c>
      <c r="E76" s="396">
        <f>[3]Fleisch!E71</f>
        <v>10.129999999999999</v>
      </c>
      <c r="F76" s="380">
        <f>[3]Fleisch!$J71</f>
        <v>12.525</v>
      </c>
      <c r="G76" s="380"/>
      <c r="H76" s="396">
        <f>[3]Fleisch!$L71</f>
        <v>12.724999999999998</v>
      </c>
      <c r="I76" s="396"/>
      <c r="J76" s="380"/>
      <c r="K76" s="380">
        <f>[3]Fleisch!F71</f>
        <v>14.525</v>
      </c>
      <c r="L76" s="380">
        <f>[3]Fleisch!G71</f>
        <v>13.510000000000002</v>
      </c>
      <c r="M76" s="380"/>
      <c r="N76" s="396">
        <f>[3]Fleisch!B71</f>
        <v>7.6</v>
      </c>
      <c r="O76" s="396">
        <f>[3]Fleisch!C71</f>
        <v>4.3250000000000002</v>
      </c>
      <c r="P76" s="380"/>
      <c r="Q76" s="380">
        <f>[3]Fleisch!H71</f>
        <v>15.8</v>
      </c>
      <c r="R76" s="380">
        <f>[3]Fleisch!I71</f>
        <v>14.307499999999999</v>
      </c>
      <c r="S76" s="380"/>
      <c r="T76" s="380"/>
      <c r="U76" s="189">
        <f>[3]Fleisch!$A60</f>
        <v>44593</v>
      </c>
      <c r="V76" s="343">
        <f>'Gemüse Daten'!CX75</f>
        <v>4</v>
      </c>
      <c r="W76" s="443">
        <f>[3]Fleisch!CA60</f>
        <v>89.833317549010332</v>
      </c>
      <c r="X76" s="443">
        <f>[3]Fleisch!CB60</f>
        <v>37.48485556435989</v>
      </c>
      <c r="Y76" s="444">
        <f>[3]Fleisch!CD60</f>
        <v>54.901000001132424</v>
      </c>
      <c r="Z76" s="444">
        <f>[3]Fleisch!CE60</f>
        <v>67.925510059345896</v>
      </c>
      <c r="AA76" s="443">
        <f>[3]Fleisch!CG60</f>
        <v>48.984173355787341</v>
      </c>
      <c r="AB76" s="443">
        <f>[3]Fleisch!CH60</f>
        <v>64.17624517356991</v>
      </c>
      <c r="AC76" s="445"/>
      <c r="AD76" s="444">
        <f>[3]Fleisch!CJ60</f>
        <v>64.866055679680144</v>
      </c>
      <c r="AE76" s="444">
        <f>[3]Fleisch!CK60</f>
        <v>49.988345518364618</v>
      </c>
      <c r="AF76" s="445"/>
      <c r="AG76" s="443">
        <f>[3]Fleisch!CM60</f>
        <v>25.819781086767748</v>
      </c>
      <c r="AH76" s="443">
        <f>[3]Fleisch!CN60</f>
        <v>37.840830927750403</v>
      </c>
      <c r="AI76" s="444">
        <f>[3]Fleisch!CP60</f>
        <v>64.986950921864789</v>
      </c>
      <c r="AJ76" s="444">
        <f>[3]Fleisch!CQ60</f>
        <v>50.41969054347301</v>
      </c>
      <c r="AK76" s="443">
        <f>[3]Fleisch!CS60</f>
        <v>78.393164054064329</v>
      </c>
      <c r="AL76" s="443">
        <f>[3]Fleisch!CT60</f>
        <v>65.160711884694408</v>
      </c>
      <c r="AM76" s="444">
        <f>[3]Fleisch!CV60</f>
        <v>34.420921298373585</v>
      </c>
      <c r="AN76" s="444">
        <f>[3]Fleisch!CW60</f>
        <v>30.737981320328842</v>
      </c>
      <c r="AO76" s="443">
        <f>[3]Fleisch!CY60</f>
        <v>20.821774787169051</v>
      </c>
      <c r="AP76" s="443">
        <f>[3]Fleisch!CZ60</f>
        <v>16.005578907179352</v>
      </c>
      <c r="AQ76" s="444">
        <f>[3]Fleisch!DB60</f>
        <v>29.068420789529767</v>
      </c>
      <c r="AR76" s="444">
        <f>[3]Fleisch!DC60</f>
        <v>23.773507335495989</v>
      </c>
      <c r="AS76" s="443">
        <f>[3]Fleisch!DE60</f>
        <v>30.760325523370856</v>
      </c>
      <c r="AT76" s="443">
        <f>[3]Fleisch!DF60</f>
        <v>19.573222626840703</v>
      </c>
      <c r="AU76" s="444">
        <f>[3]Fleisch!DH60</f>
        <v>80.36753076124927</v>
      </c>
      <c r="AV76" s="444">
        <f>[3]Fleisch!DI60</f>
        <v>50.013777731622483</v>
      </c>
      <c r="AW76" s="445"/>
      <c r="AX76" s="443">
        <f>[3]Fleisch!DK60</f>
        <v>16.564633812576734</v>
      </c>
      <c r="AY76" s="443">
        <f>[3]Fleisch!DL60</f>
        <v>16.804804512674078</v>
      </c>
      <c r="AZ76" s="444">
        <f>[3]Fleisch!DN60</f>
        <v>33.960022319096467</v>
      </c>
      <c r="BA76" s="444">
        <f>[3]Fleisch!DO60</f>
        <v>31.485913301831776</v>
      </c>
      <c r="BB76" s="443" t="str">
        <f>[3]Fleisch!DQ60</f>
        <v>(-)</v>
      </c>
      <c r="BC76" s="443">
        <f>[3]Fleisch!DR60</f>
        <v>16.925158475900592</v>
      </c>
      <c r="BD76" s="444">
        <f>[3]Fleisch!DT60</f>
        <v>19.046495718618576</v>
      </c>
      <c r="BE76" s="444">
        <f>[3]Fleisch!DU60</f>
        <v>14.736293380737941</v>
      </c>
      <c r="BF76" s="443">
        <f>[3]Fleisch!DW60</f>
        <v>22.627652921666851</v>
      </c>
      <c r="BG76" s="443">
        <f>[3]Fleisch!DX60</f>
        <v>18.016313293714507</v>
      </c>
      <c r="BH76" s="445"/>
      <c r="BI76" s="444">
        <f>[3]Fleisch!EJ60</f>
        <v>56.248914708495704</v>
      </c>
      <c r="BJ76" s="444">
        <f>[3]Fleisch!EK60</f>
        <v>20.459830032509519</v>
      </c>
      <c r="BK76" s="443">
        <f>[3]Fleisch!EM60</f>
        <v>39.245218244237371</v>
      </c>
      <c r="BL76" s="443">
        <f>[3]Fleisch!EN60</f>
        <v>23.320613579130146</v>
      </c>
      <c r="BM76" s="444">
        <f>[3]Fleisch!EP60</f>
        <v>18.723680463435596</v>
      </c>
      <c r="BN76" s="444">
        <f>[3]Fleisch!EQ60</f>
        <v>10.654401082755902</v>
      </c>
      <c r="BO76" s="443">
        <f>[3]Fleisch!ES60</f>
        <v>16.463782790558568</v>
      </c>
      <c r="BP76" s="443">
        <f>[3]Fleisch!ET60</f>
        <v>9.2341430613841258</v>
      </c>
      <c r="BQ76" s="444"/>
      <c r="BR76" s="444">
        <f>[3]Fleisch!FN60</f>
        <v>22.240536966416798</v>
      </c>
      <c r="BS76" s="444">
        <f>[3]Fleisch!FO60</f>
        <v>18.161963904741864</v>
      </c>
      <c r="BT76" s="443">
        <f>[3]Fleisch!FQ60</f>
        <v>19.761983349630338</v>
      </c>
      <c r="BU76" s="443">
        <f>[3]Fleisch!FR60</f>
        <v>10.371619200816102</v>
      </c>
      <c r="BV76" s="444">
        <f>[3]Fleisch!FT60</f>
        <v>83.301126996012556</v>
      </c>
      <c r="BW76" s="444">
        <f>[3]Fleisch!FU60</f>
        <v>45.060721200620932</v>
      </c>
      <c r="BX76" s="443">
        <f>[3]Fleisch!FW60</f>
        <v>51.997591310330009</v>
      </c>
      <c r="BY76" s="443">
        <f>[3]Fleisch!FX60</f>
        <v>32.936069619680886</v>
      </c>
      <c r="BZ76" s="444">
        <f>[3]Fleisch!FZ60</f>
        <v>16.790144995370223</v>
      </c>
      <c r="CA76" s="444">
        <f>[3]Fleisch!GA60</f>
        <v>20.464488268750401</v>
      </c>
      <c r="CB76" s="443">
        <f>[3]Fleisch!GC60</f>
        <v>48.032356672292948</v>
      </c>
      <c r="CC76" s="443">
        <f>[3]Fleisch!GD60</f>
        <v>25.760257663211696</v>
      </c>
      <c r="CD76" s="444">
        <f>[3]Fleisch!GF60</f>
        <v>33.672312324914998</v>
      </c>
      <c r="CE76" s="444">
        <f>[3]Fleisch!GG60</f>
        <v>22.868897181432981</v>
      </c>
      <c r="CF76" s="443">
        <f>[3]Fleisch!GI60</f>
        <v>79.578205678014342</v>
      </c>
      <c r="CG76" s="443">
        <f>[3]Fleisch!GJ60</f>
        <v>63.423913718102042</v>
      </c>
      <c r="CH76" s="444">
        <f>[3]Fleisch!GL60</f>
        <v>22.268463909093327</v>
      </c>
      <c r="CI76" s="444">
        <f>[3]Fleisch!GM60</f>
        <v>11.262254052281847</v>
      </c>
      <c r="CJ76" s="243"/>
      <c r="CK76" s="528">
        <f t="shared" si="15"/>
        <v>4</v>
      </c>
      <c r="CL76" s="397">
        <f>[3]Fleisch!GP60</f>
        <v>577.62218858599999</v>
      </c>
      <c r="CM76" s="397">
        <f>[3]Fleisch!GQ60</f>
        <v>9978.1923613670006</v>
      </c>
      <c r="CN76" s="415"/>
      <c r="CO76" s="407">
        <f>[3]Fleisch!$AH60</f>
        <v>14.237500728000001</v>
      </c>
      <c r="CP76" s="407">
        <f>[3]Fleisch!$AM60</f>
        <v>306.23523090999998</v>
      </c>
      <c r="CQ76" s="406">
        <f>[3]Fleisch!AS60</f>
        <v>2.1117999999999998E-2</v>
      </c>
      <c r="CR76" s="406">
        <f>[3]Fleisch!AT60</f>
        <v>47.886192872000002</v>
      </c>
      <c r="CS76" s="407">
        <f>[3]Fleisch!AU60</f>
        <v>0.9801968900000001</v>
      </c>
      <c r="CT76" s="407">
        <f>[3]Fleisch!AV60</f>
        <v>9.9958816380000002</v>
      </c>
      <c r="CU76" s="406">
        <f>[3]Fleisch!AW60</f>
        <v>1.753258848</v>
      </c>
      <c r="CV76" s="406">
        <f>[3]Fleisch!AX60</f>
        <v>4.7899357520000008</v>
      </c>
      <c r="CW76" s="415"/>
      <c r="CX76" s="407">
        <f>[3]Fleisch!AL60</f>
        <v>8.6976444310000005</v>
      </c>
      <c r="CY76" s="407">
        <f>[3]Fleisch!AQ60</f>
        <v>160.89006742400002</v>
      </c>
      <c r="CZ76" s="406">
        <f>[3]Fleisch!AY60</f>
        <v>0.54425599999999996</v>
      </c>
      <c r="DA76" s="406">
        <f>[3]Fleisch!AZ60</f>
        <v>26.538151388999999</v>
      </c>
      <c r="DB76" s="415"/>
      <c r="DC76" s="407">
        <f>[3]Fleisch!$AI60</f>
        <v>309.85800193300003</v>
      </c>
      <c r="DD76" s="407">
        <f>[3]Fleisch!$AN60</f>
        <v>2140.660961737</v>
      </c>
      <c r="DE76" s="406">
        <f>[3]Fleisch!BA60</f>
        <v>32.958323011000004</v>
      </c>
      <c r="DF76" s="406">
        <f>[3]Fleisch!BB60</f>
        <v>116.21976875</v>
      </c>
      <c r="DG76" s="407">
        <f>[3]Fleisch!BC60</f>
        <v>10.599907102</v>
      </c>
      <c r="DH76" s="407">
        <f>[3]Fleisch!BD60</f>
        <v>95.595173408000008</v>
      </c>
      <c r="DI76" s="406">
        <f>[3]Fleisch!BE60</f>
        <v>5.377852421</v>
      </c>
      <c r="DJ76" s="406">
        <f>[3]Fleisch!BF60</f>
        <v>76.865036754999991</v>
      </c>
      <c r="DK76" s="407">
        <f>[3]Fleisch!BG60</f>
        <v>13.144412220000001</v>
      </c>
      <c r="DL76" s="407">
        <f>[3]Fleisch!BH60</f>
        <v>104.29186934799999</v>
      </c>
      <c r="DM76" s="406">
        <f>[3]Fleisch!BI60</f>
        <v>191.47501016800001</v>
      </c>
      <c r="DN76" s="406">
        <f>[3]Fleisch!BJ60</f>
        <v>1042.394206615</v>
      </c>
      <c r="DO76" s="407">
        <f>[3]Fleisch!BK60</f>
        <v>14.405209919000001</v>
      </c>
      <c r="DP76" s="407">
        <f>[3]Fleisch!BL60</f>
        <v>125.553219877</v>
      </c>
      <c r="DQ76" s="406">
        <f>[3]Fleisch!BM60</f>
        <v>3.5149550000000001</v>
      </c>
      <c r="DR76" s="406">
        <f>[3]Fleisch!BN60</f>
        <v>106.3455845</v>
      </c>
      <c r="DS76" s="407">
        <f>[3]Fleisch!BO60</f>
        <v>4.888861264</v>
      </c>
      <c r="DT76" s="407">
        <f>[3]Fleisch!BP60</f>
        <v>70.305096552999998</v>
      </c>
      <c r="DU76" s="415"/>
      <c r="DV76" s="406">
        <f>[3]Fleisch!$AJ60</f>
        <v>74.615330447999995</v>
      </c>
      <c r="DW76" s="406">
        <f>[3]Fleisch!$AO60</f>
        <v>1915.6993328609999</v>
      </c>
      <c r="DX76" s="407">
        <f>[3]Fleisch!BQ60</f>
        <v>6.9618996939999995</v>
      </c>
      <c r="DY76" s="407">
        <f>[3]Fleisch!BR60</f>
        <v>251.99942307000001</v>
      </c>
      <c r="DZ76" s="406">
        <f>[3]Fleisch!BS60</f>
        <v>8.1489786210000013</v>
      </c>
      <c r="EA76" s="406">
        <f>[3]Fleisch!BT60</f>
        <v>164.683748299</v>
      </c>
      <c r="EB76" s="407" t="str">
        <f>[3]Fleisch!BU60</f>
        <v>(-)</v>
      </c>
      <c r="EC76" s="407">
        <f>[3]Fleisch!BV60</f>
        <v>107.44951305799999</v>
      </c>
      <c r="ED76" s="406">
        <f>[3]Fleisch!BW60</f>
        <v>11.851439990000001</v>
      </c>
      <c r="EE76" s="406">
        <f>[3]Fleisch!BX60</f>
        <v>257.31159997000003</v>
      </c>
      <c r="EF76" s="407">
        <f>[3]Fleisch!BY60</f>
        <v>7.4388773410000004</v>
      </c>
      <c r="EG76" s="407">
        <f>[3]Fleisch!BZ60</f>
        <v>131.45843840799998</v>
      </c>
      <c r="EH76" s="415"/>
      <c r="EI76" s="406">
        <f>[3]Fleisch!$AK60</f>
        <v>127.57008713</v>
      </c>
      <c r="EJ76" s="406">
        <f>[3]Fleisch!$AP60</f>
        <v>4375.1396405400001</v>
      </c>
      <c r="EK76" s="407">
        <f>[3]Fleisch!DZ60</f>
        <v>24.822823999999997</v>
      </c>
      <c r="EL76" s="407">
        <f>[3]Fleisch!EA60</f>
        <v>1475.1626882829999</v>
      </c>
      <c r="EM76" s="406">
        <f>[3]Fleisch!EB60</f>
        <v>2.0390000000000002E-2</v>
      </c>
      <c r="EN76" s="406">
        <f>[3]Fleisch!EC60</f>
        <v>16.761562600000001</v>
      </c>
      <c r="EO76" s="407">
        <f>[3]Fleisch!ED60</f>
        <v>55.32816613</v>
      </c>
      <c r="EP76" s="407">
        <f>[3]Fleisch!EE60</f>
        <v>1027.446355158</v>
      </c>
      <c r="EQ76" s="406">
        <f>[3]Fleisch!EF60</f>
        <v>27.447573000000002</v>
      </c>
      <c r="ER76" s="406">
        <f>[3]Fleisch!EG60</f>
        <v>597.58131703699996</v>
      </c>
      <c r="ES76" s="409"/>
      <c r="ET76" s="407">
        <f>[3]Fleisch!GR60</f>
        <v>208.60136828699999</v>
      </c>
      <c r="EU76" s="407">
        <f>[3]Fleisch!GS60</f>
        <v>6729.69418563</v>
      </c>
      <c r="EV76" s="406">
        <f>[3]Fleisch!EV60</f>
        <v>12.256735457000001</v>
      </c>
      <c r="EW76" s="406">
        <f>[3]Fleisch!EW60</f>
        <v>570.63067322500001</v>
      </c>
      <c r="EX76" s="407">
        <f>[3]Fleisch!EX60</f>
        <v>8.9610364850000011</v>
      </c>
      <c r="EY76" s="407">
        <f>[3]Fleisch!EY60</f>
        <v>567.83268310300002</v>
      </c>
      <c r="EZ76" s="406">
        <f>[3]Fleisch!EZ60</f>
        <v>3.4033134609999998</v>
      </c>
      <c r="FA76" s="406">
        <f>[3]Fleisch!FA60</f>
        <v>206.930297104</v>
      </c>
      <c r="FB76" s="407">
        <f>[3]Fleisch!FB60</f>
        <v>11.603718548</v>
      </c>
      <c r="FC76" s="407">
        <f>[3]Fleisch!FC60</f>
        <v>542.06843690000005</v>
      </c>
      <c r="FD76" s="406">
        <f>[3]Fleisch!FD60</f>
        <v>4.3349734480000004</v>
      </c>
      <c r="FE76" s="406">
        <f>[3]Fleisch!FE60</f>
        <v>185.13284785499999</v>
      </c>
      <c r="FF76" s="407">
        <f>[3]Fleisch!FF60</f>
        <v>24.625853943999999</v>
      </c>
      <c r="FG76" s="407">
        <f>[3]Fleisch!FG60</f>
        <v>741.08449747400005</v>
      </c>
      <c r="FH76" s="406">
        <f>[3]Fleisch!FH60</f>
        <v>40.631162788000005</v>
      </c>
      <c r="FI76" s="406">
        <f>[3]Fleisch!FI60</f>
        <v>566.95663540599992</v>
      </c>
      <c r="FJ76" s="407">
        <f>[3]Fleisch!FJ60</f>
        <v>17.884835896999999</v>
      </c>
      <c r="FK76" s="407">
        <f>[3]Fleisch!FK60</f>
        <v>212.605824243</v>
      </c>
      <c r="FL76" s="406">
        <f>[3]Fleisch!FL60</f>
        <v>25.016919475999998</v>
      </c>
      <c r="FM76" s="406">
        <f>[3]Fleisch!FM60</f>
        <v>492.76189568700005</v>
      </c>
    </row>
    <row r="77" spans="1:169" x14ac:dyDescent="0.2">
      <c r="A77" s="218"/>
      <c r="B77" s="189">
        <f t="shared" si="11"/>
        <v>44562</v>
      </c>
      <c r="C77" s="516">
        <f>[3]Fleisch!$A71</f>
        <v>44256</v>
      </c>
      <c r="D77" s="396">
        <f>[3]Fleisch!D72</f>
        <v>9.7750000000000004</v>
      </c>
      <c r="E77" s="396">
        <f>[3]Fleisch!E72</f>
        <v>9.7650000000000006</v>
      </c>
      <c r="F77" s="380">
        <f>[3]Fleisch!$J72</f>
        <v>12.175000000000001</v>
      </c>
      <c r="G77" s="380"/>
      <c r="H77" s="396">
        <f>[3]Fleisch!$L72</f>
        <v>12.375</v>
      </c>
      <c r="I77" s="396"/>
      <c r="J77" s="380"/>
      <c r="K77" s="380">
        <f>[3]Fleisch!F72</f>
        <v>13.8</v>
      </c>
      <c r="L77" s="380">
        <f>[3]Fleisch!G72</f>
        <v>12.34</v>
      </c>
      <c r="M77" s="380"/>
      <c r="N77" s="396">
        <f>[3]Fleisch!B72</f>
        <v>7.4249999999999998</v>
      </c>
      <c r="O77" s="396">
        <f>[3]Fleisch!C72</f>
        <v>3.95</v>
      </c>
      <c r="P77" s="380"/>
      <c r="Q77" s="380">
        <f>[3]Fleisch!H72</f>
        <v>15.8</v>
      </c>
      <c r="R77" s="380">
        <f>[3]Fleisch!I72</f>
        <v>13.8575</v>
      </c>
      <c r="S77" s="380"/>
      <c r="T77" s="380"/>
      <c r="U77" s="189">
        <f>[3]Fleisch!$A61</f>
        <v>44562</v>
      </c>
      <c r="V77" s="343">
        <f>'Gemüse Daten'!CX76</f>
        <v>4</v>
      </c>
      <c r="W77" s="443">
        <f>[3]Fleisch!CA61</f>
        <v>1.0176496440355574</v>
      </c>
      <c r="X77" s="443">
        <f>[3]Fleisch!CB61</f>
        <v>44.284904470560569</v>
      </c>
      <c r="Y77" s="444" t="str">
        <f>[3]Fleisch!CD61</f>
        <v>(-)</v>
      </c>
      <c r="Z77" s="444">
        <f>[3]Fleisch!CE61</f>
        <v>78.516112125874486</v>
      </c>
      <c r="AA77" s="443">
        <f>[3]Fleisch!CG61</f>
        <v>87.915968870062073</v>
      </c>
      <c r="AB77" s="443">
        <f>[3]Fleisch!CH61</f>
        <v>54.440359185098629</v>
      </c>
      <c r="AC77" s="445"/>
      <c r="AD77" s="444">
        <f>[3]Fleisch!CJ61</f>
        <v>29.238914888147697</v>
      </c>
      <c r="AE77" s="444">
        <f>[3]Fleisch!CK61</f>
        <v>39.617929264990096</v>
      </c>
      <c r="AF77" s="445"/>
      <c r="AG77" s="443">
        <f>[3]Fleisch!CM61</f>
        <v>40.227977257290426</v>
      </c>
      <c r="AH77" s="443">
        <f>[3]Fleisch!CN61</f>
        <v>37.030867768567184</v>
      </c>
      <c r="AI77" s="444">
        <f>[3]Fleisch!CP61</f>
        <v>66.325739835904017</v>
      </c>
      <c r="AJ77" s="444">
        <f>[3]Fleisch!CQ61</f>
        <v>51.310611179134298</v>
      </c>
      <c r="AK77" s="443">
        <f>[3]Fleisch!CS61</f>
        <v>84.354217479052764</v>
      </c>
      <c r="AL77" s="443">
        <f>[3]Fleisch!CT61</f>
        <v>63.384325685110234</v>
      </c>
      <c r="AM77" s="444">
        <f>[3]Fleisch!CV61</f>
        <v>43.957802603330997</v>
      </c>
      <c r="AN77" s="444">
        <f>[3]Fleisch!CW61</f>
        <v>31.979405746960818</v>
      </c>
      <c r="AO77" s="443">
        <f>[3]Fleisch!CY61</f>
        <v>23.200617352426306</v>
      </c>
      <c r="AP77" s="443">
        <f>[3]Fleisch!CZ61</f>
        <v>16.143497702644861</v>
      </c>
      <c r="AQ77" s="444">
        <f>[3]Fleisch!DB61</f>
        <v>33.052962440592019</v>
      </c>
      <c r="AR77" s="444">
        <f>[3]Fleisch!DC61</f>
        <v>23.739353888600025</v>
      </c>
      <c r="AS77" s="443">
        <f>[3]Fleisch!DE61</f>
        <v>32.091099761995594</v>
      </c>
      <c r="AT77" s="443">
        <f>[3]Fleisch!DF61</f>
        <v>19.807450464544623</v>
      </c>
      <c r="AU77" s="444">
        <f>[3]Fleisch!DH61</f>
        <v>71.707684597616492</v>
      </c>
      <c r="AV77" s="444">
        <f>[3]Fleisch!DI61</f>
        <v>48.751000412814534</v>
      </c>
      <c r="AW77" s="445"/>
      <c r="AX77" s="443">
        <f>[3]Fleisch!DK61</f>
        <v>18.370203038501266</v>
      </c>
      <c r="AY77" s="443">
        <f>[3]Fleisch!DL61</f>
        <v>15.992893565790396</v>
      </c>
      <c r="AZ77" s="444">
        <f>[3]Fleisch!DN61</f>
        <v>53.307466739226186</v>
      </c>
      <c r="BA77" s="444">
        <f>[3]Fleisch!DO61</f>
        <v>29.130011055136894</v>
      </c>
      <c r="BB77" s="443" t="str">
        <f>[3]Fleisch!DQ61</f>
        <v>(-)</v>
      </c>
      <c r="BC77" s="443">
        <f>[3]Fleisch!DR61</f>
        <v>15.731603730092326</v>
      </c>
      <c r="BD77" s="444">
        <f>[3]Fleisch!DT61</f>
        <v>23.89258675710478</v>
      </c>
      <c r="BE77" s="444">
        <f>[3]Fleisch!DU61</f>
        <v>14.144020430132189</v>
      </c>
      <c r="BF77" s="443">
        <f>[3]Fleisch!DW61</f>
        <v>16.210469278902146</v>
      </c>
      <c r="BG77" s="443">
        <f>[3]Fleisch!DX61</f>
        <v>16.945375412694315</v>
      </c>
      <c r="BH77" s="445"/>
      <c r="BI77" s="444">
        <f>[3]Fleisch!EJ61</f>
        <v>56.387812610394604</v>
      </c>
      <c r="BJ77" s="444">
        <f>[3]Fleisch!EK61</f>
        <v>21.282434158387435</v>
      </c>
      <c r="BK77" s="443">
        <f>[3]Fleisch!EM61</f>
        <v>38.704528012279354</v>
      </c>
      <c r="BL77" s="443">
        <f>[3]Fleisch!EN61</f>
        <v>21.129168763800539</v>
      </c>
      <c r="BM77" s="444">
        <f>[3]Fleisch!EP61</f>
        <v>19.288005396305433</v>
      </c>
      <c r="BN77" s="444">
        <f>[3]Fleisch!EQ61</f>
        <v>10.371745904973867</v>
      </c>
      <c r="BO77" s="443">
        <f>[3]Fleisch!ES61</f>
        <v>22.43110010823424</v>
      </c>
      <c r="BP77" s="443">
        <f>[3]Fleisch!ET61</f>
        <v>8.8495662855874428</v>
      </c>
      <c r="BQ77" s="444"/>
      <c r="BR77" s="444">
        <f>[3]Fleisch!FN61</f>
        <v>28.713270286706294</v>
      </c>
      <c r="BS77" s="444">
        <f>[3]Fleisch!FO61</f>
        <v>18.119744761243005</v>
      </c>
      <c r="BT77" s="443">
        <f>[3]Fleisch!FQ61</f>
        <v>20.148172672539481</v>
      </c>
      <c r="BU77" s="443">
        <f>[3]Fleisch!FR61</f>
        <v>10.633434248908696</v>
      </c>
      <c r="BV77" s="444">
        <f>[3]Fleisch!FT61</f>
        <v>69.214094648477428</v>
      </c>
      <c r="BW77" s="444">
        <f>[3]Fleisch!FU61</f>
        <v>45.44947946887519</v>
      </c>
      <c r="BX77" s="443">
        <f>[3]Fleisch!FW61</f>
        <v>51.520986916103425</v>
      </c>
      <c r="BY77" s="443">
        <f>[3]Fleisch!FX61</f>
        <v>32.193277917039829</v>
      </c>
      <c r="BZ77" s="444">
        <f>[3]Fleisch!FZ61</f>
        <v>26.900573056548218</v>
      </c>
      <c r="CA77" s="444">
        <f>[3]Fleisch!GA61</f>
        <v>19.21170347329365</v>
      </c>
      <c r="CB77" s="443">
        <f>[3]Fleisch!GC61</f>
        <v>46.557234667527339</v>
      </c>
      <c r="CC77" s="443">
        <f>[3]Fleisch!GD61</f>
        <v>24.882508685194448</v>
      </c>
      <c r="CD77" s="444">
        <f>[3]Fleisch!GF61</f>
        <v>33.698568877435214</v>
      </c>
      <c r="CE77" s="444">
        <f>[3]Fleisch!GG61</f>
        <v>22.855006930841537</v>
      </c>
      <c r="CF77" s="443">
        <f>[3]Fleisch!GI61</f>
        <v>82.451733546358312</v>
      </c>
      <c r="CG77" s="443">
        <f>[3]Fleisch!GJ61</f>
        <v>64.424256977787749</v>
      </c>
      <c r="CH77" s="444">
        <f>[3]Fleisch!GL61</f>
        <v>22.843770090838337</v>
      </c>
      <c r="CI77" s="444">
        <f>[3]Fleisch!GM61</f>
        <v>11.737820701834309</v>
      </c>
      <c r="CJ77" s="243"/>
      <c r="CK77" s="528">
        <f t="shared" si="15"/>
        <v>4</v>
      </c>
      <c r="CL77" s="397">
        <f>[3]Fleisch!GP61</f>
        <v>492.16289004000004</v>
      </c>
      <c r="CM77" s="397">
        <f>[3]Fleisch!GQ61</f>
        <v>10486.290778787001</v>
      </c>
      <c r="CN77" s="415"/>
      <c r="CO77" s="407">
        <f>[3]Fleisch!$AH61</f>
        <v>13.497402782</v>
      </c>
      <c r="CP77" s="407">
        <f>[3]Fleisch!$AM61</f>
        <v>287.47128923400004</v>
      </c>
      <c r="CQ77" s="406">
        <f>[3]Fleisch!AS61</f>
        <v>5.2375246669999997</v>
      </c>
      <c r="CR77" s="406">
        <f>[3]Fleisch!AT61</f>
        <v>40.252246093000004</v>
      </c>
      <c r="CS77" s="407">
        <f>[3]Fleisch!AU61</f>
        <v>0</v>
      </c>
      <c r="CT77" s="407">
        <f>[3]Fleisch!AV61</f>
        <v>7.3666276210000001</v>
      </c>
      <c r="CU77" s="406">
        <f>[3]Fleisch!AW61</f>
        <v>0.30452999999999997</v>
      </c>
      <c r="CV77" s="406">
        <f>[3]Fleisch!AX61</f>
        <v>1.328897</v>
      </c>
      <c r="CW77" s="415"/>
      <c r="CX77" s="407">
        <f>[3]Fleisch!AL61</f>
        <v>14.851898827000001</v>
      </c>
      <c r="CY77" s="407">
        <f>[3]Fleisch!AQ61</f>
        <v>167.83194261200001</v>
      </c>
      <c r="CZ77" s="406">
        <f>[3]Fleisch!AY61</f>
        <v>5.8242688129999998</v>
      </c>
      <c r="DA77" s="406">
        <f>[3]Fleisch!AZ61</f>
        <v>36.625964363999998</v>
      </c>
      <c r="DB77" s="415"/>
      <c r="DC77" s="407">
        <f>[3]Fleisch!$AI61</f>
        <v>255.55046301000002</v>
      </c>
      <c r="DD77" s="407">
        <f>[3]Fleisch!$AN61</f>
        <v>2248.1662551549998</v>
      </c>
      <c r="DE77" s="406">
        <f>[3]Fleisch!BA61</f>
        <v>10.308770256000001</v>
      </c>
      <c r="DF77" s="406">
        <f>[3]Fleisch!BB61</f>
        <v>124.15943315300001</v>
      </c>
      <c r="DG77" s="407">
        <f>[3]Fleisch!BC61</f>
        <v>13.781199986000001</v>
      </c>
      <c r="DH77" s="407">
        <f>[3]Fleisch!BD61</f>
        <v>92.117123623000012</v>
      </c>
      <c r="DI77" s="406">
        <f>[3]Fleisch!BE61</f>
        <v>4.3336411209999994</v>
      </c>
      <c r="DJ77" s="406">
        <f>[3]Fleisch!BF61</f>
        <v>57.176072810999997</v>
      </c>
      <c r="DK77" s="407">
        <f>[3]Fleisch!BG61</f>
        <v>11.446909551999999</v>
      </c>
      <c r="DL77" s="407">
        <f>[3]Fleisch!BH61</f>
        <v>90.962234631000001</v>
      </c>
      <c r="DM77" s="406">
        <f>[3]Fleisch!BI61</f>
        <v>151.62147909500001</v>
      </c>
      <c r="DN77" s="406">
        <f>[3]Fleisch!BJ61</f>
        <v>1086.924168389</v>
      </c>
      <c r="DO77" s="407">
        <f>[3]Fleisch!BK61</f>
        <v>12.90760787</v>
      </c>
      <c r="DP77" s="407">
        <f>[3]Fleisch!BL61</f>
        <v>144.35935209199999</v>
      </c>
      <c r="DQ77" s="406">
        <f>[3]Fleisch!BM61</f>
        <v>4.117991</v>
      </c>
      <c r="DR77" s="406">
        <f>[3]Fleisch!BN61</f>
        <v>122.97196430000001</v>
      </c>
      <c r="DS77" s="407">
        <f>[3]Fleisch!BO61</f>
        <v>9.6870263760000004</v>
      </c>
      <c r="DT77" s="407">
        <f>[3]Fleisch!BP61</f>
        <v>85.43485475</v>
      </c>
      <c r="DU77" s="415"/>
      <c r="DV77" s="406">
        <f>[3]Fleisch!$AJ61</f>
        <v>50.240449980999998</v>
      </c>
      <c r="DW77" s="406">
        <f>[3]Fleisch!$AO61</f>
        <v>2032.06350494</v>
      </c>
      <c r="DX77" s="407">
        <f>[3]Fleisch!BQ61</f>
        <v>5.6571139110000006</v>
      </c>
      <c r="DY77" s="407">
        <f>[3]Fleisch!BR61</f>
        <v>306.13454973799998</v>
      </c>
      <c r="DZ77" s="406">
        <f>[3]Fleisch!BS61</f>
        <v>6.0670813360000002</v>
      </c>
      <c r="EA77" s="406">
        <f>[3]Fleisch!BT61</f>
        <v>127.614135702</v>
      </c>
      <c r="EB77" s="407" t="str">
        <f>[3]Fleisch!BU61</f>
        <v>(-)</v>
      </c>
      <c r="EC77" s="407">
        <f>[3]Fleisch!BV61</f>
        <v>127.23351054299999</v>
      </c>
      <c r="ED77" s="406">
        <f>[3]Fleisch!BW61</f>
        <v>6.9322440969999999</v>
      </c>
      <c r="EE77" s="406">
        <f>[3]Fleisch!BX61</f>
        <v>267.19635046000002</v>
      </c>
      <c r="EF77" s="407">
        <f>[3]Fleisch!BY61</f>
        <v>2.3756205210000001</v>
      </c>
      <c r="EG77" s="407">
        <f>[3]Fleisch!BZ61</f>
        <v>155.14833301300001</v>
      </c>
      <c r="EH77" s="415"/>
      <c r="EI77" s="406">
        <f>[3]Fleisch!$AK61</f>
        <v>114.602323521</v>
      </c>
      <c r="EJ77" s="406">
        <f>[3]Fleisch!$AP61</f>
        <v>4614.8132992609999</v>
      </c>
      <c r="EK77" s="407">
        <f>[3]Fleisch!DZ61</f>
        <v>25.706079000000003</v>
      </c>
      <c r="EL77" s="407">
        <f>[3]Fleisch!EA61</f>
        <v>1405.910907339</v>
      </c>
      <c r="EM77" s="406">
        <f>[3]Fleisch!EB61</f>
        <v>1.303E-2</v>
      </c>
      <c r="EN77" s="406">
        <f>[3]Fleisch!EC61</f>
        <v>26.424902566</v>
      </c>
      <c r="EO77" s="407">
        <f>[3]Fleisch!ED61</f>
        <v>58.616391520999997</v>
      </c>
      <c r="EP77" s="407">
        <f>[3]Fleisch!EE61</f>
        <v>1101.6397737960001</v>
      </c>
      <c r="EQ77" s="406">
        <f>[3]Fleisch!EF61</f>
        <v>12.44523</v>
      </c>
      <c r="ER77" s="406">
        <f>[3]Fleisch!EG61</f>
        <v>703.92463256999986</v>
      </c>
      <c r="ES77" s="409"/>
      <c r="ET77" s="407">
        <f>[3]Fleisch!GR61</f>
        <v>210.24525933600003</v>
      </c>
      <c r="EU77" s="407">
        <f>[3]Fleisch!GS61</f>
        <v>6804.1408184920001</v>
      </c>
      <c r="EV77" s="406">
        <f>[3]Fleisch!EV61</f>
        <v>7.4912377629999991</v>
      </c>
      <c r="EW77" s="406">
        <f>[3]Fleisch!EW61</f>
        <v>582.45426497999995</v>
      </c>
      <c r="EX77" s="407">
        <f>[3]Fleisch!EX61</f>
        <v>7.3654080020000006</v>
      </c>
      <c r="EY77" s="407">
        <f>[3]Fleisch!EY61</f>
        <v>522.14256796000006</v>
      </c>
      <c r="EZ77" s="406">
        <f>[3]Fleisch!EZ61</f>
        <v>4.5832705160000007</v>
      </c>
      <c r="FA77" s="406">
        <f>[3]Fleisch!FA61</f>
        <v>190.70730455499998</v>
      </c>
      <c r="FB77" s="407">
        <f>[3]Fleisch!FB61</f>
        <v>11.207957679000002</v>
      </c>
      <c r="FC77" s="407">
        <f>[3]Fleisch!FC61</f>
        <v>528.65981411600001</v>
      </c>
      <c r="FD77" s="406">
        <f>[3]Fleisch!FD61</f>
        <v>2.8432879880000002</v>
      </c>
      <c r="FE77" s="406">
        <f>[3]Fleisch!FE61</f>
        <v>211.94740605300001</v>
      </c>
      <c r="FF77" s="407">
        <f>[3]Fleisch!FF61</f>
        <v>27.745211426999997</v>
      </c>
      <c r="FG77" s="407">
        <f>[3]Fleisch!FG61</f>
        <v>794.73021946799997</v>
      </c>
      <c r="FH77" s="406">
        <f>[3]Fleisch!FH61</f>
        <v>40.901776927</v>
      </c>
      <c r="FI77" s="406">
        <f>[3]Fleisch!FI61</f>
        <v>573.30817097299996</v>
      </c>
      <c r="FJ77" s="407">
        <f>[3]Fleisch!FJ61</f>
        <v>20.590774067999998</v>
      </c>
      <c r="FK77" s="407">
        <f>[3]Fleisch!FK61</f>
        <v>218.931027726</v>
      </c>
      <c r="FL77" s="406">
        <f>[3]Fleisch!FL61</f>
        <v>26.047468003000002</v>
      </c>
      <c r="FM77" s="406">
        <f>[3]Fleisch!FM61</f>
        <v>514.51405023500001</v>
      </c>
    </row>
    <row r="78" spans="1:169" x14ac:dyDescent="0.2">
      <c r="A78" s="218"/>
      <c r="B78" s="189">
        <f t="shared" si="11"/>
        <v>44531</v>
      </c>
      <c r="C78" s="516">
        <f>[3]Fleisch!$A72</f>
        <v>44228</v>
      </c>
      <c r="D78" s="396">
        <f>[3]Fleisch!D73</f>
        <v>9.76</v>
      </c>
      <c r="E78" s="396">
        <f>[3]Fleisch!E73</f>
        <v>9.6875</v>
      </c>
      <c r="F78" s="380">
        <f>[3]Fleisch!$J73</f>
        <v>12.120000000000001</v>
      </c>
      <c r="G78" s="380"/>
      <c r="H78" s="396">
        <f>[3]Fleisch!$L73</f>
        <v>12.36</v>
      </c>
      <c r="I78" s="396"/>
      <c r="J78" s="380"/>
      <c r="K78" s="380">
        <f>[3]Fleisch!F73</f>
        <v>15.819999999999999</v>
      </c>
      <c r="L78" s="380">
        <f>[3]Fleisch!G73</f>
        <v>13.4975</v>
      </c>
      <c r="M78" s="380"/>
      <c r="N78" s="396">
        <f>[3]Fleisch!B73</f>
        <v>7.3</v>
      </c>
      <c r="O78" s="396">
        <f>[3]Fleisch!C73</f>
        <v>4.0166666666666666</v>
      </c>
      <c r="P78" s="380"/>
      <c r="Q78" s="380">
        <f>[3]Fleisch!H73</f>
        <v>15.34</v>
      </c>
      <c r="R78" s="380">
        <f>[3]Fleisch!I73</f>
        <v>13.64</v>
      </c>
      <c r="S78" s="380"/>
      <c r="T78" s="380"/>
      <c r="U78" s="189">
        <f>[3]Fleisch!$A62</f>
        <v>44531</v>
      </c>
      <c r="V78" s="343">
        <f>'Gemüse Daten'!CX77</f>
        <v>5</v>
      </c>
      <c r="W78" s="443">
        <f>[3]Fleisch!CA62</f>
        <v>14.954731110284561</v>
      </c>
      <c r="X78" s="443">
        <f>[3]Fleisch!CB62</f>
        <v>50.265829028900953</v>
      </c>
      <c r="Y78" s="444">
        <f>[3]Fleisch!CD62</f>
        <v>102.88154003039175</v>
      </c>
      <c r="Z78" s="444">
        <f>[3]Fleisch!CE62</f>
        <v>74.66621094468249</v>
      </c>
      <c r="AA78" s="443">
        <f>[3]Fleisch!CG62</f>
        <v>72.453534462566026</v>
      </c>
      <c r="AB78" s="443">
        <f>[3]Fleisch!CH62</f>
        <v>60.070958856082108</v>
      </c>
      <c r="AC78" s="445"/>
      <c r="AD78" s="444">
        <f>[3]Fleisch!CJ62</f>
        <v>60.502582413906069</v>
      </c>
      <c r="AE78" s="444">
        <f>[3]Fleisch!CK62</f>
        <v>42.599253160324629</v>
      </c>
      <c r="AF78" s="445"/>
      <c r="AG78" s="443">
        <f>[3]Fleisch!CM62</f>
        <v>44.423323936772839</v>
      </c>
      <c r="AH78" s="443">
        <f>[3]Fleisch!CN62</f>
        <v>37.741054879114891</v>
      </c>
      <c r="AI78" s="444">
        <f>[3]Fleisch!CP62</f>
        <v>64.760589403548664</v>
      </c>
      <c r="AJ78" s="444">
        <f>[3]Fleisch!CQ62</f>
        <v>48.037690475979012</v>
      </c>
      <c r="AK78" s="443">
        <f>[3]Fleisch!CS62</f>
        <v>50.477921230500534</v>
      </c>
      <c r="AL78" s="443">
        <f>[3]Fleisch!CT62</f>
        <v>61.034557611582748</v>
      </c>
      <c r="AM78" s="444">
        <f>[3]Fleisch!CV62</f>
        <v>44.97011947032815</v>
      </c>
      <c r="AN78" s="444">
        <f>[3]Fleisch!CW62</f>
        <v>31.010167008031416</v>
      </c>
      <c r="AO78" s="443">
        <f>[3]Fleisch!CY62</f>
        <v>22.707454358946499</v>
      </c>
      <c r="AP78" s="443">
        <f>[3]Fleisch!CZ62</f>
        <v>16.290041251110019</v>
      </c>
      <c r="AQ78" s="444">
        <f>[3]Fleisch!DB62</f>
        <v>30.20631903665036</v>
      </c>
      <c r="AR78" s="444">
        <f>[3]Fleisch!DC62</f>
        <v>24.177853435553036</v>
      </c>
      <c r="AS78" s="443">
        <f>[3]Fleisch!DE62</f>
        <v>33.240838562886154</v>
      </c>
      <c r="AT78" s="443">
        <f>[3]Fleisch!DF62</f>
        <v>21.255384368748675</v>
      </c>
      <c r="AU78" s="444">
        <f>[3]Fleisch!DH62</f>
        <v>79.498738554472624</v>
      </c>
      <c r="AV78" s="444">
        <f>[3]Fleisch!DI62</f>
        <v>48.148206378575068</v>
      </c>
      <c r="AW78" s="445"/>
      <c r="AX78" s="443">
        <f>[3]Fleisch!DK62</f>
        <v>26.288028278345084</v>
      </c>
      <c r="AY78" s="443">
        <f>[3]Fleisch!DL62</f>
        <v>16.380842687636619</v>
      </c>
      <c r="AZ78" s="444">
        <f>[3]Fleisch!DN62</f>
        <v>35.271629760573198</v>
      </c>
      <c r="BA78" s="444">
        <f>[3]Fleisch!DO62</f>
        <v>30.004528838025696</v>
      </c>
      <c r="BB78" s="443" t="str">
        <f>[3]Fleisch!DQ62</f>
        <v>(-)</v>
      </c>
      <c r="BC78" s="443">
        <f>[3]Fleisch!DR62</f>
        <v>15.89581941761271</v>
      </c>
      <c r="BD78" s="444">
        <f>[3]Fleisch!DT62</f>
        <v>21.524570990235304</v>
      </c>
      <c r="BE78" s="444">
        <f>[3]Fleisch!DU62</f>
        <v>13.79997020610414</v>
      </c>
      <c r="BF78" s="443">
        <f>[3]Fleisch!DW62</f>
        <v>17.539715177047441</v>
      </c>
      <c r="BG78" s="443">
        <f>[3]Fleisch!DX62</f>
        <v>19.591232971601897</v>
      </c>
      <c r="BH78" s="445"/>
      <c r="BI78" s="444">
        <f>[3]Fleisch!EJ62</f>
        <v>56.008791451413536</v>
      </c>
      <c r="BJ78" s="444">
        <f>[3]Fleisch!EK62</f>
        <v>22.111850781402971</v>
      </c>
      <c r="BK78" s="443">
        <f>[3]Fleisch!EM62</f>
        <v>39.145732689210952</v>
      </c>
      <c r="BL78" s="443">
        <f>[3]Fleisch!EN62</f>
        <v>20.6331058107857</v>
      </c>
      <c r="BM78" s="444">
        <f>[3]Fleisch!EP62</f>
        <v>19.466893753032913</v>
      </c>
      <c r="BN78" s="444">
        <f>[3]Fleisch!EQ62</f>
        <v>11.80350764535827</v>
      </c>
      <c r="BO78" s="443">
        <f>[3]Fleisch!ES62</f>
        <v>22.168870231890295</v>
      </c>
      <c r="BP78" s="443">
        <f>[3]Fleisch!ET62</f>
        <v>8.8508939930568289</v>
      </c>
      <c r="BQ78" s="444"/>
      <c r="BR78" s="444">
        <f>[3]Fleisch!FN62</f>
        <v>20.707096464516734</v>
      </c>
      <c r="BS78" s="444">
        <f>[3]Fleisch!FO62</f>
        <v>18.088447447619803</v>
      </c>
      <c r="BT78" s="443">
        <f>[3]Fleisch!FQ62</f>
        <v>19.821850325080607</v>
      </c>
      <c r="BU78" s="443">
        <f>[3]Fleisch!FR62</f>
        <v>10.557466912270078</v>
      </c>
      <c r="BV78" s="444">
        <f>[3]Fleisch!FT62</f>
        <v>76.405804275074317</v>
      </c>
      <c r="BW78" s="444">
        <f>[3]Fleisch!FU62</f>
        <v>48.391605786931969</v>
      </c>
      <c r="BX78" s="443">
        <f>[3]Fleisch!FW62</f>
        <v>48.000098132017179</v>
      </c>
      <c r="BY78" s="443">
        <f>[3]Fleisch!FX62</f>
        <v>33.535766785126548</v>
      </c>
      <c r="BZ78" s="444">
        <f>[3]Fleisch!FZ62</f>
        <v>22.890736005824529</v>
      </c>
      <c r="CA78" s="444">
        <f>[3]Fleisch!GA62</f>
        <v>20.04564785782874</v>
      </c>
      <c r="CB78" s="443">
        <f>[3]Fleisch!GC62</f>
        <v>39.695564316777521</v>
      </c>
      <c r="CC78" s="443">
        <f>[3]Fleisch!GD62</f>
        <v>25.339821370152176</v>
      </c>
      <c r="CD78" s="444">
        <f>[3]Fleisch!GF62</f>
        <v>33.355415772409621</v>
      </c>
      <c r="CE78" s="444">
        <f>[3]Fleisch!GG62</f>
        <v>23.399194815624927</v>
      </c>
      <c r="CF78" s="443">
        <f>[3]Fleisch!GI62</f>
        <v>80.212362584569973</v>
      </c>
      <c r="CG78" s="443">
        <f>[3]Fleisch!GJ62</f>
        <v>60.534583998622821</v>
      </c>
      <c r="CH78" s="444">
        <f>[3]Fleisch!GL62</f>
        <v>22.033124718906759</v>
      </c>
      <c r="CI78" s="444">
        <f>[3]Fleisch!GM62</f>
        <v>10.973048060573936</v>
      </c>
      <c r="CJ78" s="243"/>
      <c r="CK78" s="528">
        <f t="shared" si="15"/>
        <v>5</v>
      </c>
      <c r="CL78" s="397">
        <f>[3]Fleisch!GP62</f>
        <v>722.72515879799994</v>
      </c>
      <c r="CM78" s="397">
        <f>[3]Fleisch!GQ62</f>
        <v>13446.835529648</v>
      </c>
      <c r="CN78" s="415"/>
      <c r="CO78" s="407">
        <f>[3]Fleisch!$AH62</f>
        <v>31.596788892000003</v>
      </c>
      <c r="CP78" s="407">
        <f>[3]Fleisch!$AM62</f>
        <v>447.96709361799998</v>
      </c>
      <c r="CQ78" s="406">
        <f>[3]Fleisch!AS62</f>
        <v>5.3932345929999999</v>
      </c>
      <c r="CR78" s="406">
        <f>[3]Fleisch!AT62</f>
        <v>57.860463139000004</v>
      </c>
      <c r="CS78" s="407">
        <f>[3]Fleisch!AU62</f>
        <v>3.5415470170000001</v>
      </c>
      <c r="CT78" s="407">
        <f>[3]Fleisch!AV62</f>
        <v>27.473107365000001</v>
      </c>
      <c r="CU78" s="406">
        <f>[3]Fleisch!AW62</f>
        <v>0.81628154099999994</v>
      </c>
      <c r="CV78" s="406">
        <f>[3]Fleisch!AX62</f>
        <v>9.4636696260000015</v>
      </c>
      <c r="CW78" s="415"/>
      <c r="CX78" s="407">
        <f>[3]Fleisch!AL62</f>
        <v>22.440544363000001</v>
      </c>
      <c r="CY78" s="407">
        <f>[3]Fleisch!AQ62</f>
        <v>322.81962609300001</v>
      </c>
      <c r="CZ78" s="406">
        <f>[3]Fleisch!AY62</f>
        <v>4.6247847689999997</v>
      </c>
      <c r="DA78" s="406">
        <f>[3]Fleisch!AZ62</f>
        <v>62.899105858000006</v>
      </c>
      <c r="DB78" s="415"/>
      <c r="DC78" s="407">
        <f>[3]Fleisch!$AI62</f>
        <v>340.61909830299999</v>
      </c>
      <c r="DD78" s="407">
        <f>[3]Fleisch!$AN62</f>
        <v>3145.5101333100001</v>
      </c>
      <c r="DE78" s="406">
        <f>[3]Fleisch!BA62</f>
        <v>19.657796788999999</v>
      </c>
      <c r="DF78" s="406">
        <f>[3]Fleisch!BB62</f>
        <v>230.07090677500003</v>
      </c>
      <c r="DG78" s="407">
        <f>[3]Fleisch!BC62</f>
        <v>16.475344782000001</v>
      </c>
      <c r="DH78" s="407">
        <f>[3]Fleisch!BD62</f>
        <v>202.57616176700003</v>
      </c>
      <c r="DI78" s="406">
        <f>[3]Fleisch!BE62</f>
        <v>12.873379606</v>
      </c>
      <c r="DJ78" s="406">
        <f>[3]Fleisch!BF62</f>
        <v>255.699420223</v>
      </c>
      <c r="DK78" s="407">
        <f>[3]Fleisch!BG62</f>
        <v>20.016398858000002</v>
      </c>
      <c r="DL78" s="407">
        <f>[3]Fleisch!BH62</f>
        <v>103.331609826</v>
      </c>
      <c r="DM78" s="406">
        <f>[3]Fleisch!BI62</f>
        <v>172.719432944</v>
      </c>
      <c r="DN78" s="406">
        <f>[3]Fleisch!BJ62</f>
        <v>1104.603934302</v>
      </c>
      <c r="DO78" s="407">
        <f>[3]Fleisch!BK62</f>
        <v>22.007761071000001</v>
      </c>
      <c r="DP78" s="407">
        <f>[3]Fleisch!BL62</f>
        <v>167.40889031700002</v>
      </c>
      <c r="DQ78" s="406">
        <f>[3]Fleisch!BM62</f>
        <v>4.3682830000000008</v>
      </c>
      <c r="DR78" s="406">
        <f>[3]Fleisch!BN62</f>
        <v>96.850317899999993</v>
      </c>
      <c r="DS78" s="407">
        <f>[3]Fleisch!BO62</f>
        <v>7.6164053789999997</v>
      </c>
      <c r="DT78" s="407">
        <f>[3]Fleisch!BP62</f>
        <v>128.41738175500001</v>
      </c>
      <c r="DU78" s="415"/>
      <c r="DV78" s="406">
        <f>[3]Fleisch!$AJ62</f>
        <v>106.191778919</v>
      </c>
      <c r="DW78" s="406">
        <f>[3]Fleisch!$AO62</f>
        <v>2694.4451184700001</v>
      </c>
      <c r="DX78" s="407">
        <f>[3]Fleisch!BQ62</f>
        <v>22.1844736</v>
      </c>
      <c r="DY78" s="407">
        <f>[3]Fleisch!BR62</f>
        <v>478.74204000200001</v>
      </c>
      <c r="DZ78" s="406">
        <f>[3]Fleisch!BS62</f>
        <v>11.590396639000001</v>
      </c>
      <c r="EA78" s="406">
        <f>[3]Fleisch!BT62</f>
        <v>405.238641035</v>
      </c>
      <c r="EB78" s="407" t="str">
        <f>[3]Fleisch!BU62</f>
        <v>(-)</v>
      </c>
      <c r="EC78" s="407">
        <f>[3]Fleisch!BV62</f>
        <v>124.65934248399999</v>
      </c>
      <c r="ED78" s="406">
        <f>[3]Fleisch!BW62</f>
        <v>16.736729535999999</v>
      </c>
      <c r="EE78" s="406">
        <f>[3]Fleisch!BX62</f>
        <v>302.01013799700002</v>
      </c>
      <c r="EF78" s="407">
        <f>[3]Fleisch!BY62</f>
        <v>6.9418808499999995</v>
      </c>
      <c r="EG78" s="407">
        <f>[3]Fleisch!BZ62</f>
        <v>129.30579481699999</v>
      </c>
      <c r="EH78" s="415"/>
      <c r="EI78" s="406">
        <f>[3]Fleisch!$AK62</f>
        <v>130.94924496600001</v>
      </c>
      <c r="EJ78" s="406">
        <f>[3]Fleisch!$AP62</f>
        <v>4976.9397411099999</v>
      </c>
      <c r="EK78" s="407">
        <f>[3]Fleisch!DZ62</f>
        <v>29.548932000000001</v>
      </c>
      <c r="EL78" s="407">
        <f>[3]Fleisch!EA62</f>
        <v>1578.7078335449999</v>
      </c>
      <c r="EM78" s="406">
        <f>[3]Fleisch!EB62</f>
        <v>1.242E-2</v>
      </c>
      <c r="EN78" s="406">
        <f>[3]Fleisch!EC62</f>
        <v>22.088412712</v>
      </c>
      <c r="EO78" s="407">
        <f>[3]Fleisch!ED62</f>
        <v>68.139677966000008</v>
      </c>
      <c r="EP78" s="407">
        <f>[3]Fleisch!EE62</f>
        <v>1178.9822077220001</v>
      </c>
      <c r="EQ78" s="406">
        <f>[3]Fleisch!EF62</f>
        <v>13.66422</v>
      </c>
      <c r="ER78" s="406">
        <f>[3]Fleisch!EG62</f>
        <v>760.77084995799999</v>
      </c>
      <c r="ES78" s="409"/>
      <c r="ET78" s="407">
        <f>[3]Fleisch!GR62</f>
        <v>321.98222648000001</v>
      </c>
      <c r="EU78" s="407">
        <f>[3]Fleisch!GS62</f>
        <v>9382.7252786529989</v>
      </c>
      <c r="EV78" s="406">
        <f>[3]Fleisch!EV62</f>
        <v>19.210608519000001</v>
      </c>
      <c r="EW78" s="406">
        <f>[3]Fleisch!EW62</f>
        <v>714.46506582799998</v>
      </c>
      <c r="EX78" s="407">
        <f>[3]Fleisch!EX62</f>
        <v>14.336620542</v>
      </c>
      <c r="EY78" s="407">
        <f>[3]Fleisch!EY62</f>
        <v>603.04934605900007</v>
      </c>
      <c r="EZ78" s="406">
        <f>[3]Fleisch!EZ62</f>
        <v>6.5728679139999997</v>
      </c>
      <c r="FA78" s="406">
        <f>[3]Fleisch!FA62</f>
        <v>279.26270279299996</v>
      </c>
      <c r="FB78" s="407">
        <f>[3]Fleisch!FB62</f>
        <v>18.038577529000001</v>
      </c>
      <c r="FC78" s="407">
        <f>[3]Fleisch!FC62</f>
        <v>711.74123338000004</v>
      </c>
      <c r="FD78" s="406">
        <f>[3]Fleisch!FD62</f>
        <v>7.5307453219999996</v>
      </c>
      <c r="FE78" s="406">
        <f>[3]Fleisch!FE62</f>
        <v>216.46290759299998</v>
      </c>
      <c r="FF78" s="407">
        <f>[3]Fleisch!FF62</f>
        <v>36.128919664000001</v>
      </c>
      <c r="FG78" s="407">
        <f>[3]Fleisch!FG62</f>
        <v>971.55401035300008</v>
      </c>
      <c r="FH78" s="406">
        <f>[3]Fleisch!FH62</f>
        <v>56.360989986999996</v>
      </c>
      <c r="FI78" s="406">
        <f>[3]Fleisch!FI62</f>
        <v>837.03558223799985</v>
      </c>
      <c r="FJ78" s="407">
        <f>[3]Fleisch!FJ62</f>
        <v>25.640635839999998</v>
      </c>
      <c r="FK78" s="407">
        <f>[3]Fleisch!FK62</f>
        <v>308.30370404199999</v>
      </c>
      <c r="FL78" s="406">
        <f>[3]Fleisch!FL62</f>
        <v>32.348345113999997</v>
      </c>
      <c r="FM78" s="406">
        <f>[3]Fleisch!FM62</f>
        <v>691.67479569099999</v>
      </c>
    </row>
    <row r="79" spans="1:169" x14ac:dyDescent="0.2">
      <c r="A79" s="218"/>
      <c r="B79" s="189">
        <f t="shared" si="11"/>
        <v>44501</v>
      </c>
      <c r="C79" s="516">
        <f>[3]Fleisch!$A73</f>
        <v>44197</v>
      </c>
      <c r="D79" s="396">
        <f>[3]Fleisch!D74</f>
        <v>9.8000000000000007</v>
      </c>
      <c r="E79" s="396">
        <f>[3]Fleisch!E74</f>
        <v>9.7899999999999991</v>
      </c>
      <c r="F79" s="380">
        <f>[3]Fleisch!$J74</f>
        <v>12.1</v>
      </c>
      <c r="G79" s="380"/>
      <c r="H79" s="396">
        <f>[3]Fleisch!$L74</f>
        <v>12.424999999999999</v>
      </c>
      <c r="I79" s="396"/>
      <c r="J79" s="380"/>
      <c r="K79" s="380">
        <f>[3]Fleisch!F74</f>
        <v>17</v>
      </c>
      <c r="L79" s="380">
        <f>[3]Fleisch!G74</f>
        <v>15.9375</v>
      </c>
      <c r="M79" s="380"/>
      <c r="N79" s="396">
        <f>[3]Fleisch!B74</f>
        <v>7.3</v>
      </c>
      <c r="O79" s="396">
        <f>[3]Fleisch!C74</f>
        <v>4.3499999999999996</v>
      </c>
      <c r="P79" s="380"/>
      <c r="Q79" s="380">
        <f>[3]Fleisch!H74</f>
        <v>15.3</v>
      </c>
      <c r="R79" s="380">
        <f>[3]Fleisch!I74</f>
        <v>13.525</v>
      </c>
      <c r="S79" s="380"/>
      <c r="T79" s="380"/>
      <c r="U79" s="189">
        <f>[3]Fleisch!$A63</f>
        <v>44501</v>
      </c>
      <c r="V79" s="343">
        <f>'Gemüse Daten'!CX78</f>
        <v>4</v>
      </c>
      <c r="W79" s="443">
        <f>[3]Fleisch!CA63</f>
        <v>94.86404833836859</v>
      </c>
      <c r="X79" s="443">
        <f>[3]Fleisch!CB63</f>
        <v>41.550591222080534</v>
      </c>
      <c r="Y79" s="444">
        <f>[3]Fleisch!CD63</f>
        <v>49.89299997422809</v>
      </c>
      <c r="Z79" s="444">
        <f>[3]Fleisch!CE63</f>
        <v>87.173243438686555</v>
      </c>
      <c r="AA79" s="443">
        <f>[3]Fleisch!CG63</f>
        <v>51.96347334016135</v>
      </c>
      <c r="AB79" s="443">
        <f>[3]Fleisch!CH63</f>
        <v>49.954403880314004</v>
      </c>
      <c r="AC79" s="445"/>
      <c r="AD79" s="444">
        <f>[3]Fleisch!CJ63</f>
        <v>67.136947818435559</v>
      </c>
      <c r="AE79" s="444">
        <f>[3]Fleisch!CK63</f>
        <v>46.427807812092475</v>
      </c>
      <c r="AF79" s="445"/>
      <c r="AG79" s="443">
        <f>[3]Fleisch!CM63</f>
        <v>38.048120679539011</v>
      </c>
      <c r="AH79" s="443">
        <f>[3]Fleisch!CN63</f>
        <v>32.992861664220534</v>
      </c>
      <c r="AI79" s="444">
        <f>[3]Fleisch!CP63</f>
        <v>65.182667871757644</v>
      </c>
      <c r="AJ79" s="444">
        <f>[3]Fleisch!CQ63</f>
        <v>44.773905844177463</v>
      </c>
      <c r="AK79" s="443">
        <f>[3]Fleisch!CS63</f>
        <v>71.797407020772056</v>
      </c>
      <c r="AL79" s="443">
        <f>[3]Fleisch!CT63</f>
        <v>61.646695254755507</v>
      </c>
      <c r="AM79" s="444">
        <f>[3]Fleisch!CV63</f>
        <v>43.443453937434576</v>
      </c>
      <c r="AN79" s="444">
        <f>[3]Fleisch!CW63</f>
        <v>30.859883300391946</v>
      </c>
      <c r="AO79" s="443">
        <f>[3]Fleisch!CY63</f>
        <v>23.434752403765852</v>
      </c>
      <c r="AP79" s="443">
        <f>[3]Fleisch!CZ63</f>
        <v>14.684740309424607</v>
      </c>
      <c r="AQ79" s="444">
        <f>[3]Fleisch!DB63</f>
        <v>31.688207737980171</v>
      </c>
      <c r="AR79" s="444">
        <f>[3]Fleisch!DC63</f>
        <v>23.66989390080321</v>
      </c>
      <c r="AS79" s="443">
        <f>[3]Fleisch!DE63</f>
        <v>31.087763261297944</v>
      </c>
      <c r="AT79" s="443">
        <f>[3]Fleisch!DF63</f>
        <v>20.323637884756334</v>
      </c>
      <c r="AU79" s="444">
        <f>[3]Fleisch!DH63</f>
        <v>61.7862186621999</v>
      </c>
      <c r="AV79" s="444">
        <f>[3]Fleisch!DI63</f>
        <v>44.879577457535547</v>
      </c>
      <c r="AW79" s="445"/>
      <c r="AX79" s="443">
        <f>[3]Fleisch!DK63</f>
        <v>20.54792393464291</v>
      </c>
      <c r="AY79" s="443">
        <f>[3]Fleisch!DL63</f>
        <v>16.286414498638759</v>
      </c>
      <c r="AZ79" s="444">
        <f>[3]Fleisch!DN63</f>
        <v>35.073896849976904</v>
      </c>
      <c r="BA79" s="444">
        <f>[3]Fleisch!DO63</f>
        <v>31.206569121042406</v>
      </c>
      <c r="BB79" s="443" t="str">
        <f>[3]Fleisch!DQ63</f>
        <v>(-)</v>
      </c>
      <c r="BC79" s="443">
        <f>[3]Fleisch!DR63</f>
        <v>16.480539016442602</v>
      </c>
      <c r="BD79" s="444">
        <f>[3]Fleisch!DT63</f>
        <v>16.860157193230588</v>
      </c>
      <c r="BE79" s="444">
        <f>[3]Fleisch!DU63</f>
        <v>13.786797422128343</v>
      </c>
      <c r="BF79" s="443">
        <f>[3]Fleisch!DW63</f>
        <v>23.385535539511231</v>
      </c>
      <c r="BG79" s="443">
        <f>[3]Fleisch!DX63</f>
        <v>18.911565532127717</v>
      </c>
      <c r="BH79" s="445"/>
      <c r="BI79" s="444">
        <f>[3]Fleisch!EJ63</f>
        <v>56.985284810427139</v>
      </c>
      <c r="BJ79" s="444">
        <f>[3]Fleisch!EK63</f>
        <v>20.714260373530795</v>
      </c>
      <c r="BK79" s="443">
        <f>[3]Fleisch!EM63</f>
        <v>39.213565022421527</v>
      </c>
      <c r="BL79" s="443">
        <f>[3]Fleisch!EN63</f>
        <v>23.841438156893556</v>
      </c>
      <c r="BM79" s="444">
        <f>[3]Fleisch!EP63</f>
        <v>19.258224677589112</v>
      </c>
      <c r="BN79" s="444">
        <f>[3]Fleisch!EQ63</f>
        <v>10.815703709113565</v>
      </c>
      <c r="BO79" s="443">
        <f>[3]Fleisch!ES63</f>
        <v>21.712962378629012</v>
      </c>
      <c r="BP79" s="443">
        <f>[3]Fleisch!ET63</f>
        <v>8.5027865158186007</v>
      </c>
      <c r="BQ79" s="444"/>
      <c r="BR79" s="444">
        <f>[3]Fleisch!FN63</f>
        <v>22.491295319722916</v>
      </c>
      <c r="BS79" s="444">
        <f>[3]Fleisch!FO63</f>
        <v>18.305427893092144</v>
      </c>
      <c r="BT79" s="443">
        <f>[3]Fleisch!FQ63</f>
        <v>19.766562763763076</v>
      </c>
      <c r="BU79" s="443">
        <f>[3]Fleisch!FR63</f>
        <v>10.23573871905695</v>
      </c>
      <c r="BV79" s="444">
        <f>[3]Fleisch!FT63</f>
        <v>57.231537745984241</v>
      </c>
      <c r="BW79" s="444">
        <f>[3]Fleisch!FU63</f>
        <v>48.479647118287332</v>
      </c>
      <c r="BX79" s="443">
        <f>[3]Fleisch!FW63</f>
        <v>50.523315111879455</v>
      </c>
      <c r="BY79" s="443">
        <f>[3]Fleisch!FX63</f>
        <v>33.531742778594705</v>
      </c>
      <c r="BZ79" s="444">
        <f>[3]Fleisch!FZ63</f>
        <v>23.005814678243713</v>
      </c>
      <c r="CA79" s="444">
        <f>[3]Fleisch!GA63</f>
        <v>19.846020101682342</v>
      </c>
      <c r="CB79" s="443">
        <f>[3]Fleisch!GC63</f>
        <v>45.348363811319501</v>
      </c>
      <c r="CC79" s="443">
        <f>[3]Fleisch!GD63</f>
        <v>25.182113206684971</v>
      </c>
      <c r="CD79" s="444">
        <f>[3]Fleisch!GF63</f>
        <v>33.523332605951204</v>
      </c>
      <c r="CE79" s="444">
        <f>[3]Fleisch!GG63</f>
        <v>22.795553866481931</v>
      </c>
      <c r="CF79" s="443">
        <f>[3]Fleisch!GI63</f>
        <v>81.094543599151393</v>
      </c>
      <c r="CG79" s="443">
        <f>[3]Fleisch!GJ63</f>
        <v>64.14426044768264</v>
      </c>
      <c r="CH79" s="444">
        <f>[3]Fleisch!GL63</f>
        <v>22.054180578688886</v>
      </c>
      <c r="CI79" s="444">
        <f>[3]Fleisch!GM63</f>
        <v>12.136166011428184</v>
      </c>
      <c r="CJ79" s="243"/>
      <c r="CK79" s="528">
        <f t="shared" si="15"/>
        <v>4</v>
      </c>
      <c r="CL79" s="397">
        <f>[3]Fleisch!GP63</f>
        <v>429.39758487299997</v>
      </c>
      <c r="CM79" s="397">
        <f>[3]Fleisch!GQ63</f>
        <v>10063.326655700001</v>
      </c>
      <c r="CN79" s="415"/>
      <c r="CO79" s="407">
        <f>[3]Fleisch!$AH63</f>
        <v>6.012681851</v>
      </c>
      <c r="CP79" s="407">
        <f>[3]Fleisch!$AM63</f>
        <v>269.50647640599999</v>
      </c>
      <c r="CQ79" s="406">
        <f>[3]Fleisch!AS63</f>
        <v>1.5887999999999999E-2</v>
      </c>
      <c r="CR79" s="406">
        <f>[3]Fleisch!AT63</f>
        <v>31.099639636999999</v>
      </c>
      <c r="CS79" s="407">
        <f>[3]Fleisch!AU63</f>
        <v>0.65187260000000002</v>
      </c>
      <c r="CT79" s="407">
        <f>[3]Fleisch!AV63</f>
        <v>6.4444190410000006</v>
      </c>
      <c r="CU79" s="406">
        <f>[3]Fleisch!AW63</f>
        <v>0.74271422900000006</v>
      </c>
      <c r="CV79" s="406">
        <f>[3]Fleisch!AX63</f>
        <v>4.3536286940000002</v>
      </c>
      <c r="CW79" s="415"/>
      <c r="CX79" s="407">
        <f>[3]Fleisch!AL63</f>
        <v>6.7127919050000004</v>
      </c>
      <c r="CY79" s="407">
        <f>[3]Fleisch!AQ63</f>
        <v>183.12501946700002</v>
      </c>
      <c r="CZ79" s="406">
        <f>[3]Fleisch!AY63</f>
        <v>1.8245030979999999</v>
      </c>
      <c r="DA79" s="406">
        <f>[3]Fleisch!AZ63</f>
        <v>28.900684769000001</v>
      </c>
      <c r="DB79" s="415"/>
      <c r="DC79" s="407">
        <f>[3]Fleisch!$AI63</f>
        <v>209.258715967</v>
      </c>
      <c r="DD79" s="407">
        <f>[3]Fleisch!$AN63</f>
        <v>2354.8872821579998</v>
      </c>
      <c r="DE79" s="406">
        <f>[3]Fleisch!BA63</f>
        <v>11.990395554000001</v>
      </c>
      <c r="DF79" s="406">
        <f>[3]Fleisch!BB63</f>
        <v>150.47109342900001</v>
      </c>
      <c r="DG79" s="407">
        <f>[3]Fleisch!BC63</f>
        <v>11.095544085</v>
      </c>
      <c r="DH79" s="407">
        <f>[3]Fleisch!BD63</f>
        <v>111.01043372699999</v>
      </c>
      <c r="DI79" s="406">
        <f>[3]Fleisch!BE63</f>
        <v>4.3700722619999999</v>
      </c>
      <c r="DJ79" s="406">
        <f>[3]Fleisch!BF63</f>
        <v>83.855339911999991</v>
      </c>
      <c r="DK79" s="407">
        <f>[3]Fleisch!BG63</f>
        <v>9.0364696729999991</v>
      </c>
      <c r="DL79" s="407">
        <f>[3]Fleisch!BH63</f>
        <v>90.610082384999998</v>
      </c>
      <c r="DM79" s="406">
        <f>[3]Fleisch!BI63</f>
        <v>130.55040094399999</v>
      </c>
      <c r="DN79" s="406">
        <f>[3]Fleisch!BJ63</f>
        <v>1183.0531324740002</v>
      </c>
      <c r="DO79" s="407">
        <f>[3]Fleisch!BK63</f>
        <v>10.619273867</v>
      </c>
      <c r="DP79" s="407">
        <f>[3]Fleisch!BL63</f>
        <v>149.26306003400001</v>
      </c>
      <c r="DQ79" s="406">
        <f>[3]Fleisch!BM63</f>
        <v>4.5987580000000001</v>
      </c>
      <c r="DR79" s="406">
        <f>[3]Fleisch!BN63</f>
        <v>101.90218900000001</v>
      </c>
      <c r="DS79" s="407">
        <f>[3]Fleisch!BO63</f>
        <v>6.7259890400000009</v>
      </c>
      <c r="DT79" s="407">
        <f>[3]Fleisch!BP63</f>
        <v>84.277226823999996</v>
      </c>
      <c r="DU79" s="415"/>
      <c r="DV79" s="406">
        <f>[3]Fleisch!$AJ63</f>
        <v>55.576087936000008</v>
      </c>
      <c r="DW79" s="406">
        <f>[3]Fleisch!$AO63</f>
        <v>1825.0422976530001</v>
      </c>
      <c r="DX79" s="407">
        <f>[3]Fleisch!BQ63</f>
        <v>10.86221102</v>
      </c>
      <c r="DY79" s="407">
        <f>[3]Fleisch!BR63</f>
        <v>304.81909875000002</v>
      </c>
      <c r="DZ79" s="406">
        <f>[3]Fleisch!BS63</f>
        <v>5.8857749299999993</v>
      </c>
      <c r="EA79" s="406">
        <f>[3]Fleisch!BT63</f>
        <v>148.55793457000001</v>
      </c>
      <c r="EB79" s="407" t="str">
        <f>[3]Fleisch!BU63</f>
        <v>(-)</v>
      </c>
      <c r="EC79" s="407">
        <f>[3]Fleisch!BV63</f>
        <v>107.91568999100001</v>
      </c>
      <c r="ED79" s="406">
        <f>[3]Fleisch!BW63</f>
        <v>10.682648443</v>
      </c>
      <c r="EE79" s="406">
        <f>[3]Fleisch!BX63</f>
        <v>251.82858050300001</v>
      </c>
      <c r="EF79" s="407">
        <f>[3]Fleisch!BY63</f>
        <v>0.47230150099999996</v>
      </c>
      <c r="EG79" s="407">
        <f>[3]Fleisch!BZ63</f>
        <v>123.714042389</v>
      </c>
      <c r="EH79" s="415"/>
      <c r="EI79" s="406">
        <f>[3]Fleisch!$AK63</f>
        <v>115.84317978400001</v>
      </c>
      <c r="EJ79" s="406">
        <f>[3]Fleisch!$AP63</f>
        <v>4136.4809978869998</v>
      </c>
      <c r="EK79" s="407">
        <f>[3]Fleisch!DZ63</f>
        <v>23.163547999999999</v>
      </c>
      <c r="EL79" s="407">
        <f>[3]Fleisch!EA63</f>
        <v>1305.0537857659999</v>
      </c>
      <c r="EM79" s="406">
        <f>[3]Fleisch!EB63</f>
        <v>1.7840000000000002E-2</v>
      </c>
      <c r="EN79" s="406">
        <f>[3]Fleisch!EC63</f>
        <v>17.612821851</v>
      </c>
      <c r="EO79" s="407">
        <f>[3]Fleisch!ED63</f>
        <v>65.204601784000005</v>
      </c>
      <c r="EP79" s="407">
        <f>[3]Fleisch!EE63</f>
        <v>964.78297761600004</v>
      </c>
      <c r="EQ79" s="406">
        <f>[3]Fleisch!EF63</f>
        <v>10.933626</v>
      </c>
      <c r="ER79" s="406">
        <f>[3]Fleisch!EG63</f>
        <v>667.75293399700001</v>
      </c>
      <c r="ES79" s="409"/>
      <c r="ET79" s="407">
        <f>[3]Fleisch!GR63</f>
        <v>219.218720768</v>
      </c>
      <c r="EU79" s="407">
        <f>[3]Fleisch!GS63</f>
        <v>7244.6348350319995</v>
      </c>
      <c r="EV79" s="406">
        <f>[3]Fleisch!EV63</f>
        <v>9.1566506709999995</v>
      </c>
      <c r="EW79" s="406">
        <f>[3]Fleisch!EW63</f>
        <v>566.51843733800001</v>
      </c>
      <c r="EX79" s="407">
        <f>[3]Fleisch!EX63</f>
        <v>8.0978378620000004</v>
      </c>
      <c r="EY79" s="407">
        <f>[3]Fleisch!EY63</f>
        <v>528.21549332300003</v>
      </c>
      <c r="EZ79" s="406">
        <f>[3]Fleisch!EZ63</f>
        <v>6.0003053069999996</v>
      </c>
      <c r="FA79" s="406">
        <f>[3]Fleisch!FA63</f>
        <v>167.36069634199998</v>
      </c>
      <c r="FB79" s="407">
        <f>[3]Fleisch!FB63</f>
        <v>10.908869913</v>
      </c>
      <c r="FC79" s="407">
        <f>[3]Fleisch!FC63</f>
        <v>533.34971847199995</v>
      </c>
      <c r="FD79" s="406">
        <f>[3]Fleisch!FD63</f>
        <v>4.5100223779999995</v>
      </c>
      <c r="FE79" s="406">
        <f>[3]Fleisch!FE63</f>
        <v>220.03426482400002</v>
      </c>
      <c r="FF79" s="407">
        <f>[3]Fleisch!FF63</f>
        <v>24.181720678999998</v>
      </c>
      <c r="FG79" s="407">
        <f>[3]Fleisch!FG63</f>
        <v>764.58344126500003</v>
      </c>
      <c r="FH79" s="406">
        <f>[3]Fleisch!FH63</f>
        <v>36.937379661000001</v>
      </c>
      <c r="FI79" s="406">
        <f>[3]Fleisch!FI63</f>
        <v>614.65292688399995</v>
      </c>
      <c r="FJ79" s="407">
        <f>[3]Fleisch!FJ63</f>
        <v>18.241576610999999</v>
      </c>
      <c r="FK79" s="407">
        <f>[3]Fleisch!FK63</f>
        <v>212.48314387899998</v>
      </c>
      <c r="FL79" s="406">
        <f>[3]Fleisch!FL63</f>
        <v>24.860702222</v>
      </c>
      <c r="FM79" s="406">
        <f>[3]Fleisch!FM63</f>
        <v>485.301921257</v>
      </c>
    </row>
    <row r="80" spans="1:169" x14ac:dyDescent="0.2">
      <c r="A80" s="218"/>
      <c r="B80" s="189">
        <f t="shared" si="11"/>
        <v>44470</v>
      </c>
      <c r="C80" s="516">
        <f>[3]Fleisch!$A74</f>
        <v>44166</v>
      </c>
      <c r="D80" s="396">
        <f>[3]Fleisch!D75</f>
        <v>9.8500000000000014</v>
      </c>
      <c r="E80" s="396">
        <f>[3]Fleisch!E75</f>
        <v>9.7974999999999994</v>
      </c>
      <c r="F80" s="380">
        <f>[3]Fleisch!$J75</f>
        <v>12.1</v>
      </c>
      <c r="G80" s="380"/>
      <c r="H80" s="396">
        <f>[3]Fleisch!$L75</f>
        <v>12.574999999999999</v>
      </c>
      <c r="I80" s="396"/>
      <c r="J80" s="380"/>
      <c r="K80" s="380">
        <f>[3]Fleisch!F75</f>
        <v>17.2</v>
      </c>
      <c r="L80" s="380">
        <f>[3]Fleisch!G75</f>
        <v>16.164999999999999</v>
      </c>
      <c r="M80" s="380"/>
      <c r="N80" s="396">
        <f>[3]Fleisch!B75</f>
        <v>7.25</v>
      </c>
      <c r="O80" s="396">
        <f>[3]Fleisch!C75</f>
        <v>4.5750000000000002</v>
      </c>
      <c r="P80" s="380"/>
      <c r="Q80" s="380">
        <f>[3]Fleisch!H75</f>
        <v>15.225000000000001</v>
      </c>
      <c r="R80" s="380">
        <f>[3]Fleisch!I75</f>
        <v>13.540000000000001</v>
      </c>
      <c r="S80" s="380"/>
      <c r="T80" s="380"/>
      <c r="U80" s="189">
        <f>[3]Fleisch!$A64</f>
        <v>44470</v>
      </c>
      <c r="V80" s="343">
        <f>'Gemüse Daten'!CX79</f>
        <v>4</v>
      </c>
      <c r="W80" s="443">
        <f>[3]Fleisch!CA64</f>
        <v>20.912931328028133</v>
      </c>
      <c r="X80" s="443">
        <f>[3]Fleisch!CB64</f>
        <v>36.742585687133605</v>
      </c>
      <c r="Y80" s="444">
        <f>[3]Fleisch!CD64</f>
        <v>51.153000002366525</v>
      </c>
      <c r="Z80" s="444">
        <f>[3]Fleisch!CE64</f>
        <v>75.705511605838865</v>
      </c>
      <c r="AA80" s="443">
        <f>[3]Fleisch!CG64</f>
        <v>87.579828760659581</v>
      </c>
      <c r="AB80" s="443">
        <f>[3]Fleisch!CH64</f>
        <v>63.943635090689668</v>
      </c>
      <c r="AC80" s="445"/>
      <c r="AD80" s="444">
        <f>[3]Fleisch!CJ64</f>
        <v>37.10926701342391</v>
      </c>
      <c r="AE80" s="444">
        <f>[3]Fleisch!CK64</f>
        <v>39.493898781647076</v>
      </c>
      <c r="AF80" s="445"/>
      <c r="AG80" s="443">
        <f>[3]Fleisch!CM64</f>
        <v>31.291452463921619</v>
      </c>
      <c r="AH80" s="443">
        <f>[3]Fleisch!CN64</f>
        <v>34.413685291575661</v>
      </c>
      <c r="AI80" s="444">
        <f>[3]Fleisch!CP64</f>
        <v>73.453013179052832</v>
      </c>
      <c r="AJ80" s="444">
        <f>[3]Fleisch!CQ64</f>
        <v>49.516029475950894</v>
      </c>
      <c r="AK80" s="443">
        <f>[3]Fleisch!CS64</f>
        <v>48.734819884834543</v>
      </c>
      <c r="AL80" s="443">
        <f>[3]Fleisch!CT64</f>
        <v>61.065399144377196</v>
      </c>
      <c r="AM80" s="444">
        <f>[3]Fleisch!CV64</f>
        <v>35.836371577893395</v>
      </c>
      <c r="AN80" s="444">
        <f>[3]Fleisch!CW64</f>
        <v>29.455127825136969</v>
      </c>
      <c r="AO80" s="443">
        <f>[3]Fleisch!CY64</f>
        <v>22.005578088054115</v>
      </c>
      <c r="AP80" s="443">
        <f>[3]Fleisch!CZ64</f>
        <v>15.253391055946141</v>
      </c>
      <c r="AQ80" s="444">
        <f>[3]Fleisch!DB64</f>
        <v>31.085114079509935</v>
      </c>
      <c r="AR80" s="444">
        <f>[3]Fleisch!DC64</f>
        <v>23.625760665013761</v>
      </c>
      <c r="AS80" s="443">
        <f>[3]Fleisch!DE64</f>
        <v>31.274836329911206</v>
      </c>
      <c r="AT80" s="443">
        <f>[3]Fleisch!DF64</f>
        <v>20.142855763923048</v>
      </c>
      <c r="AU80" s="444">
        <f>[3]Fleisch!DH64</f>
        <v>62.96180602933115</v>
      </c>
      <c r="AV80" s="444">
        <f>[3]Fleisch!DI64</f>
        <v>48.190657021130683</v>
      </c>
      <c r="AW80" s="445"/>
      <c r="AX80" s="443">
        <f>[3]Fleisch!DK64</f>
        <v>21.623334055135569</v>
      </c>
      <c r="AY80" s="443">
        <f>[3]Fleisch!DL64</f>
        <v>14.713813012268629</v>
      </c>
      <c r="AZ80" s="444">
        <f>[3]Fleisch!DN64</f>
        <v>43.443237402584451</v>
      </c>
      <c r="BA80" s="444">
        <f>[3]Fleisch!DO64</f>
        <v>27.75274938489596</v>
      </c>
      <c r="BB80" s="443" t="str">
        <f>[3]Fleisch!DQ64</f>
        <v>(-)</v>
      </c>
      <c r="BC80" s="443">
        <f>[3]Fleisch!DR64</f>
        <v>16.408902123840605</v>
      </c>
      <c r="BD80" s="444">
        <f>[3]Fleisch!DT64</f>
        <v>17.57479991581917</v>
      </c>
      <c r="BE80" s="444">
        <f>[3]Fleisch!DU64</f>
        <v>14.509902495020741</v>
      </c>
      <c r="BF80" s="443">
        <f>[3]Fleisch!DW64</f>
        <v>16.297913605181765</v>
      </c>
      <c r="BG80" s="443">
        <f>[3]Fleisch!DX64</f>
        <v>21.62326589133249</v>
      </c>
      <c r="BH80" s="445"/>
      <c r="BI80" s="444">
        <f>[3]Fleisch!EJ64</f>
        <v>55.604498543615307</v>
      </c>
      <c r="BJ80" s="444">
        <f>[3]Fleisch!EK64</f>
        <v>21.216288044188474</v>
      </c>
      <c r="BK80" s="443">
        <f>[3]Fleisch!EM64</f>
        <v>37.816886543535624</v>
      </c>
      <c r="BL80" s="443">
        <f>[3]Fleisch!EN64</f>
        <v>20.857704973016887</v>
      </c>
      <c r="BM80" s="444">
        <f>[3]Fleisch!EP64</f>
        <v>17.784301264421202</v>
      </c>
      <c r="BN80" s="444">
        <f>[3]Fleisch!EQ64</f>
        <v>10.677413950474055</v>
      </c>
      <c r="BO80" s="443">
        <f>[3]Fleisch!ES64</f>
        <v>21.914922560633485</v>
      </c>
      <c r="BP80" s="443">
        <f>[3]Fleisch!ET64</f>
        <v>8.3987311255027688</v>
      </c>
      <c r="BQ80" s="444"/>
      <c r="BR80" s="444">
        <f>[3]Fleisch!FN64</f>
        <v>28.538453207877847</v>
      </c>
      <c r="BS80" s="444">
        <f>[3]Fleisch!FO64</f>
        <v>17.68484349256601</v>
      </c>
      <c r="BT80" s="443">
        <f>[3]Fleisch!FQ64</f>
        <v>19.401588350297644</v>
      </c>
      <c r="BU80" s="443">
        <f>[3]Fleisch!FR64</f>
        <v>10.830370267825725</v>
      </c>
      <c r="BV80" s="444">
        <f>[3]Fleisch!FT64</f>
        <v>72.668666661340097</v>
      </c>
      <c r="BW80" s="444">
        <f>[3]Fleisch!FU64</f>
        <v>46.51763924855819</v>
      </c>
      <c r="BX80" s="443">
        <f>[3]Fleisch!FW64</f>
        <v>52.248481649848536</v>
      </c>
      <c r="BY80" s="443">
        <f>[3]Fleisch!FX64</f>
        <v>32.058757854024861</v>
      </c>
      <c r="BZ80" s="444">
        <f>[3]Fleisch!FZ64</f>
        <v>22.094084099296353</v>
      </c>
      <c r="CA80" s="444">
        <f>[3]Fleisch!GA64</f>
        <v>20.157794487263956</v>
      </c>
      <c r="CB80" s="443">
        <f>[3]Fleisch!GC64</f>
        <v>43.812833324631711</v>
      </c>
      <c r="CC80" s="443">
        <f>[3]Fleisch!GD64</f>
        <v>26.090374578647356</v>
      </c>
      <c r="CD80" s="444">
        <f>[3]Fleisch!GF64</f>
        <v>34.265429184238421</v>
      </c>
      <c r="CE80" s="444">
        <f>[3]Fleisch!GG64</f>
        <v>23.476067176770247</v>
      </c>
      <c r="CF80" s="443">
        <f>[3]Fleisch!GI64</f>
        <v>85.532944552273207</v>
      </c>
      <c r="CG80" s="443">
        <f>[3]Fleisch!GJ64</f>
        <v>63.964506234806279</v>
      </c>
      <c r="CH80" s="444">
        <f>[3]Fleisch!GL64</f>
        <v>21.20938408723266</v>
      </c>
      <c r="CI80" s="444">
        <f>[3]Fleisch!GM64</f>
        <v>11.151858116811411</v>
      </c>
      <c r="CJ80" s="243"/>
      <c r="CK80" s="528">
        <f t="shared" si="15"/>
        <v>4</v>
      </c>
      <c r="CL80" s="397">
        <f>[3]Fleisch!GP64</f>
        <v>459.91541862100001</v>
      </c>
      <c r="CM80" s="397">
        <f>[3]Fleisch!GQ64</f>
        <v>9944.4724819610001</v>
      </c>
      <c r="CN80" s="415"/>
      <c r="CO80" s="407">
        <f>[3]Fleisch!$AH64</f>
        <v>21.396940961000002</v>
      </c>
      <c r="CP80" s="407">
        <f>[3]Fleisch!$AM64</f>
        <v>279.71927419600001</v>
      </c>
      <c r="CQ80" s="406">
        <f>[3]Fleisch!AS64</f>
        <v>3.8018471570000001</v>
      </c>
      <c r="CR80" s="406">
        <f>[3]Fleisch!AT64</f>
        <v>42.750227729999999</v>
      </c>
      <c r="CS80" s="407">
        <f>[3]Fleisch!AU64</f>
        <v>1.0475276570000001</v>
      </c>
      <c r="CT80" s="407">
        <f>[3]Fleisch!AV64</f>
        <v>8.1388454130000003</v>
      </c>
      <c r="CU80" s="406">
        <f>[3]Fleisch!AW64</f>
        <v>0.29140499999999997</v>
      </c>
      <c r="CV80" s="406">
        <f>[3]Fleisch!AX64</f>
        <v>2.439246593</v>
      </c>
      <c r="CW80" s="415"/>
      <c r="CX80" s="407">
        <f>[3]Fleisch!AL64</f>
        <v>8.6457245480000005</v>
      </c>
      <c r="CY80" s="407">
        <f>[3]Fleisch!AQ64</f>
        <v>158.184719718</v>
      </c>
      <c r="CZ80" s="406">
        <f>[3]Fleisch!AY64</f>
        <v>1.1524590729999999</v>
      </c>
      <c r="DA80" s="406">
        <f>[3]Fleisch!AZ64</f>
        <v>39.287545557999998</v>
      </c>
      <c r="DB80" s="415"/>
      <c r="DC80" s="407">
        <f>[3]Fleisch!$AI64</f>
        <v>231.44656862100001</v>
      </c>
      <c r="DD80" s="407">
        <f>[3]Fleisch!$AN64</f>
        <v>2101.9319848509999</v>
      </c>
      <c r="DE80" s="406">
        <f>[3]Fleisch!BA64</f>
        <v>7.2379865300000006</v>
      </c>
      <c r="DF80" s="406">
        <f>[3]Fleisch!BB64</f>
        <v>117.636785223</v>
      </c>
      <c r="DG80" s="407">
        <f>[3]Fleisch!BC64</f>
        <v>8.8190559319999995</v>
      </c>
      <c r="DH80" s="407">
        <f>[3]Fleisch!BD64</f>
        <v>80.39501206700001</v>
      </c>
      <c r="DI80" s="406">
        <f>[3]Fleisch!BE64</f>
        <v>9.4893779250000012</v>
      </c>
      <c r="DJ80" s="406">
        <f>[3]Fleisch!BF64</f>
        <v>90.681439757000007</v>
      </c>
      <c r="DK80" s="407">
        <f>[3]Fleisch!BG64</f>
        <v>10.887039159</v>
      </c>
      <c r="DL80" s="407">
        <f>[3]Fleisch!BH64</f>
        <v>97.847448489000001</v>
      </c>
      <c r="DM80" s="406">
        <f>[3]Fleisch!BI64</f>
        <v>142.37392280200001</v>
      </c>
      <c r="DN80" s="406">
        <f>[3]Fleisch!BJ64</f>
        <v>1003.7926230240001</v>
      </c>
      <c r="DO80" s="407">
        <f>[3]Fleisch!BK64</f>
        <v>7.7202256170000005</v>
      </c>
      <c r="DP80" s="407">
        <f>[3]Fleisch!BL64</f>
        <v>126.425648952</v>
      </c>
      <c r="DQ80" s="406">
        <f>[3]Fleisch!BM64</f>
        <v>2.6503009999999998</v>
      </c>
      <c r="DR80" s="406">
        <f>[3]Fleisch!BN64</f>
        <v>98.336824600000014</v>
      </c>
      <c r="DS80" s="407">
        <f>[3]Fleisch!BO64</f>
        <v>5.1515979500000002</v>
      </c>
      <c r="DT80" s="407">
        <f>[3]Fleisch!BP64</f>
        <v>77.042811084999997</v>
      </c>
      <c r="DU80" s="415"/>
      <c r="DV80" s="406">
        <f>[3]Fleisch!$AJ64</f>
        <v>74.211074517</v>
      </c>
      <c r="DW80" s="406">
        <f>[3]Fleisch!$AO64</f>
        <v>1918.567812778</v>
      </c>
      <c r="DX80" s="407">
        <f>[3]Fleisch!BQ64</f>
        <v>13.647283884</v>
      </c>
      <c r="DY80" s="407">
        <f>[3]Fleisch!BR64</f>
        <v>320.06024415400003</v>
      </c>
      <c r="DZ80" s="406">
        <f>[3]Fleisch!BS64</f>
        <v>5.150952631</v>
      </c>
      <c r="EA80" s="406">
        <f>[3]Fleisch!BT64</f>
        <v>162.87796050599999</v>
      </c>
      <c r="EB80" s="407" t="str">
        <f>[3]Fleisch!BU64</f>
        <v>(-)</v>
      </c>
      <c r="EC80" s="407">
        <f>[3]Fleisch!BV64</f>
        <v>87.275113681999997</v>
      </c>
      <c r="ED80" s="406">
        <f>[3]Fleisch!BW64</f>
        <v>10.635271695</v>
      </c>
      <c r="EE80" s="406">
        <f>[3]Fleisch!BX64</f>
        <v>263.26761407499998</v>
      </c>
      <c r="EF80" s="407">
        <f>[3]Fleisch!BY64</f>
        <v>5.0002362970000007</v>
      </c>
      <c r="EG80" s="407">
        <f>[3]Fleisch!BZ64</f>
        <v>109.66687104899999</v>
      </c>
      <c r="EH80" s="415"/>
      <c r="EI80" s="406">
        <f>[3]Fleisch!$AK64</f>
        <v>92.503575089000009</v>
      </c>
      <c r="EJ80" s="406">
        <f>[3]Fleisch!$AP64</f>
        <v>4145.9768050749999</v>
      </c>
      <c r="EK80" s="407">
        <f>[3]Fleisch!DZ64</f>
        <v>24.090819</v>
      </c>
      <c r="EL80" s="407">
        <f>[3]Fleisch!EA64</f>
        <v>1145.288550985</v>
      </c>
      <c r="EM80" s="406">
        <f>[3]Fleisch!EB64</f>
        <v>1.8949999999999998E-2</v>
      </c>
      <c r="EN80" s="406">
        <f>[3]Fleisch!EC64</f>
        <v>20.271469609</v>
      </c>
      <c r="EO80" s="407">
        <f>[3]Fleisch!ED64</f>
        <v>44.434637089000006</v>
      </c>
      <c r="EP80" s="407">
        <f>[3]Fleisch!EE64</f>
        <v>926.83621308599993</v>
      </c>
      <c r="EQ80" s="406">
        <f>[3]Fleisch!EF64</f>
        <v>9.4461000000000013</v>
      </c>
      <c r="ER80" s="406">
        <f>[3]Fleisch!EG64</f>
        <v>749.14750660699997</v>
      </c>
      <c r="ES80" s="409"/>
      <c r="ET80" s="407">
        <f>[3]Fleisch!GR64</f>
        <v>192.07257608099999</v>
      </c>
      <c r="EU80" s="407">
        <f>[3]Fleisch!GS64</f>
        <v>6874.6670732100001</v>
      </c>
      <c r="EV80" s="406">
        <f>[3]Fleisch!EV64</f>
        <v>8.0100952950000011</v>
      </c>
      <c r="EW80" s="406">
        <f>[3]Fleisch!EW64</f>
        <v>571.39451212100016</v>
      </c>
      <c r="EX80" s="407">
        <f>[3]Fleisch!EX64</f>
        <v>9.7797822199999995</v>
      </c>
      <c r="EY80" s="407">
        <f>[3]Fleisch!EY64</f>
        <v>587.66235846899997</v>
      </c>
      <c r="EZ80" s="406">
        <f>[3]Fleisch!EZ64</f>
        <v>4.084808379</v>
      </c>
      <c r="FA80" s="406">
        <f>[3]Fleisch!FA64</f>
        <v>187.30483033900001</v>
      </c>
      <c r="FB80" s="407">
        <f>[3]Fleisch!FB64</f>
        <v>10.730290528999998</v>
      </c>
      <c r="FC80" s="407">
        <f>[3]Fleisch!FC64</f>
        <v>553.78339469700006</v>
      </c>
      <c r="FD80" s="406">
        <f>[3]Fleisch!FD64</f>
        <v>5.0712444990000005</v>
      </c>
      <c r="FE80" s="406">
        <f>[3]Fleisch!FE64</f>
        <v>214.653496515</v>
      </c>
      <c r="FF80" s="407">
        <f>[3]Fleisch!FF64</f>
        <v>22.024759391</v>
      </c>
      <c r="FG80" s="407">
        <f>[3]Fleisch!FG64</f>
        <v>718.9506908080001</v>
      </c>
      <c r="FH80" s="406">
        <f>[3]Fleisch!FH64</f>
        <v>36.091433312000007</v>
      </c>
      <c r="FI80" s="406">
        <f>[3]Fleisch!FI64</f>
        <v>593.55946035399995</v>
      </c>
      <c r="FJ80" s="407">
        <f>[3]Fleisch!FJ64</f>
        <v>17.578747958000001</v>
      </c>
      <c r="FK80" s="407">
        <f>[3]Fleisch!FK64</f>
        <v>203.26739399499999</v>
      </c>
      <c r="FL80" s="406">
        <f>[3]Fleisch!FL64</f>
        <v>24.370260264000002</v>
      </c>
      <c r="FM80" s="406">
        <f>[3]Fleisch!FM64</f>
        <v>501.76169478399999</v>
      </c>
    </row>
    <row r="81" spans="1:169" x14ac:dyDescent="0.2">
      <c r="A81" s="218"/>
      <c r="B81" s="189">
        <f t="shared" si="11"/>
        <v>44440</v>
      </c>
      <c r="C81" s="516">
        <f>[3]Fleisch!$A75</f>
        <v>44136</v>
      </c>
      <c r="D81" s="396">
        <f>[3]Fleisch!D76</f>
        <v>10</v>
      </c>
      <c r="E81" s="396">
        <f>[3]Fleisch!E76</f>
        <v>9.8000000000000007</v>
      </c>
      <c r="F81" s="380">
        <f>[3]Fleisch!$J76</f>
        <v>12.1</v>
      </c>
      <c r="G81" s="380"/>
      <c r="H81" s="396">
        <f>[3]Fleisch!$L76</f>
        <v>12.72</v>
      </c>
      <c r="I81" s="396"/>
      <c r="J81" s="380"/>
      <c r="K81" s="380">
        <f>[3]Fleisch!F76</f>
        <v>17.32</v>
      </c>
      <c r="L81" s="380">
        <f>[3]Fleisch!G76</f>
        <v>16.399999999999999</v>
      </c>
      <c r="M81" s="380"/>
      <c r="N81" s="396">
        <f>[3]Fleisch!B76</f>
        <v>7.2</v>
      </c>
      <c r="O81" s="396">
        <f>[3]Fleisch!C76</f>
        <v>4.8499999999999996</v>
      </c>
      <c r="P81" s="380"/>
      <c r="Q81" s="380">
        <f>[3]Fleisch!H76</f>
        <v>15</v>
      </c>
      <c r="R81" s="380">
        <f>[3]Fleisch!I76</f>
        <v>13.528</v>
      </c>
      <c r="S81" s="380"/>
      <c r="T81" s="380"/>
      <c r="U81" s="189">
        <f>[3]Fleisch!$A65</f>
        <v>44440</v>
      </c>
      <c r="V81" s="343">
        <f>'Gemüse Daten'!CX80</f>
        <v>5</v>
      </c>
      <c r="W81" s="443">
        <f>[3]Fleisch!CA65</f>
        <v>28.352502401645577</v>
      </c>
      <c r="X81" s="443">
        <f>[3]Fleisch!CB65</f>
        <v>47.631145337337493</v>
      </c>
      <c r="Y81" s="444" t="str">
        <f>[3]Fleisch!CD65</f>
        <v>(-)</v>
      </c>
      <c r="Z81" s="444">
        <f>[3]Fleisch!CE65</f>
        <v>79.640495972352525</v>
      </c>
      <c r="AA81" s="443">
        <f>[3]Fleisch!CG65</f>
        <v>70.793385124676931</v>
      </c>
      <c r="AB81" s="443">
        <f>[3]Fleisch!CH65</f>
        <v>58.970111629668928</v>
      </c>
      <c r="AC81" s="445"/>
      <c r="AD81" s="444">
        <f>[3]Fleisch!CJ65</f>
        <v>65.981261134818794</v>
      </c>
      <c r="AE81" s="444">
        <f>[3]Fleisch!CK65</f>
        <v>45.077664768762382</v>
      </c>
      <c r="AF81" s="445"/>
      <c r="AG81" s="443">
        <f>[3]Fleisch!CM65</f>
        <v>35.565848767342487</v>
      </c>
      <c r="AH81" s="443">
        <f>[3]Fleisch!CN65</f>
        <v>37.180996563775459</v>
      </c>
      <c r="AI81" s="444">
        <f>[3]Fleisch!CP65</f>
        <v>59.136587821029863</v>
      </c>
      <c r="AJ81" s="444">
        <f>[3]Fleisch!CQ65</f>
        <v>49.351759164123457</v>
      </c>
      <c r="AK81" s="443">
        <f>[3]Fleisch!CS65</f>
        <v>71.285382164226021</v>
      </c>
      <c r="AL81" s="443">
        <f>[3]Fleisch!CT65</f>
        <v>57.452474595476339</v>
      </c>
      <c r="AM81" s="444">
        <f>[3]Fleisch!CV65</f>
        <v>38.891344077435917</v>
      </c>
      <c r="AN81" s="444">
        <f>[3]Fleisch!CW65</f>
        <v>31.246709605860527</v>
      </c>
      <c r="AO81" s="443">
        <f>[3]Fleisch!CY65</f>
        <v>22.803677401679401</v>
      </c>
      <c r="AP81" s="443">
        <f>[3]Fleisch!CZ65</f>
        <v>15.597656523107982</v>
      </c>
      <c r="AQ81" s="444">
        <f>[3]Fleisch!DB65</f>
        <v>36.655470609965683</v>
      </c>
      <c r="AR81" s="444">
        <f>[3]Fleisch!DC65</f>
        <v>23.838332841051933</v>
      </c>
      <c r="AS81" s="443">
        <f>[3]Fleisch!DE65</f>
        <v>27.633726069682588</v>
      </c>
      <c r="AT81" s="443">
        <f>[3]Fleisch!DF65</f>
        <v>19.872639630173371</v>
      </c>
      <c r="AU81" s="444">
        <f>[3]Fleisch!DH65</f>
        <v>53.916859598060881</v>
      </c>
      <c r="AV81" s="444">
        <f>[3]Fleisch!DI65</f>
        <v>45.335091204972677</v>
      </c>
      <c r="AW81" s="445"/>
      <c r="AX81" s="443">
        <f>[3]Fleisch!DK65</f>
        <v>19.492338960941655</v>
      </c>
      <c r="AY81" s="443">
        <f>[3]Fleisch!DL65</f>
        <v>16.605698893878952</v>
      </c>
      <c r="AZ81" s="444">
        <f>[3]Fleisch!DN65</f>
        <v>42.440101391411524</v>
      </c>
      <c r="BA81" s="444">
        <f>[3]Fleisch!DO65</f>
        <v>31.92359567226746</v>
      </c>
      <c r="BB81" s="443" t="str">
        <f>[3]Fleisch!DQ65</f>
        <v>(-)</v>
      </c>
      <c r="BC81" s="443">
        <f>[3]Fleisch!DR65</f>
        <v>17.415875593680447</v>
      </c>
      <c r="BD81" s="444">
        <f>[3]Fleisch!DT65</f>
        <v>24.010371911103846</v>
      </c>
      <c r="BE81" s="444">
        <f>[3]Fleisch!DU65</f>
        <v>14.914585624778962</v>
      </c>
      <c r="BF81" s="443">
        <f>[3]Fleisch!DW65</f>
        <v>17.200399171065204</v>
      </c>
      <c r="BG81" s="443">
        <f>[3]Fleisch!DX65</f>
        <v>19.039554464471731</v>
      </c>
      <c r="BH81" s="445"/>
      <c r="BI81" s="444">
        <f>[3]Fleisch!EJ65</f>
        <v>55.873767181874349</v>
      </c>
      <c r="BJ81" s="444">
        <f>[3]Fleisch!EK65</f>
        <v>20.224445993781647</v>
      </c>
      <c r="BK81" s="443">
        <f>[3]Fleisch!EM65</f>
        <v>39.16210698244182</v>
      </c>
      <c r="BL81" s="443">
        <f>[3]Fleisch!EN65</f>
        <v>20.578696804304965</v>
      </c>
      <c r="BM81" s="444">
        <f>[3]Fleisch!EP65</f>
        <v>19.667212677847782</v>
      </c>
      <c r="BN81" s="444">
        <f>[3]Fleisch!EQ65</f>
        <v>11.349949704604974</v>
      </c>
      <c r="BO81" s="443">
        <f>[3]Fleisch!ES65</f>
        <v>19.639974414649554</v>
      </c>
      <c r="BP81" s="443">
        <f>[3]Fleisch!ET65</f>
        <v>8.8647370648911252</v>
      </c>
      <c r="BQ81" s="444"/>
      <c r="BR81" s="444">
        <f>[3]Fleisch!FN65</f>
        <v>23.071607766874969</v>
      </c>
      <c r="BS81" s="444">
        <f>[3]Fleisch!FO65</f>
        <v>18.202365931040806</v>
      </c>
      <c r="BT81" s="443">
        <f>[3]Fleisch!FQ65</f>
        <v>20.647104364178176</v>
      </c>
      <c r="BU81" s="443">
        <f>[3]Fleisch!FR65</f>
        <v>11.377869745129631</v>
      </c>
      <c r="BV81" s="444">
        <f>[3]Fleisch!FT65</f>
        <v>66.397796641214157</v>
      </c>
      <c r="BW81" s="444">
        <f>[3]Fleisch!FU65</f>
        <v>47.902807948155065</v>
      </c>
      <c r="BX81" s="443">
        <f>[3]Fleisch!FW65</f>
        <v>50.585871001915265</v>
      </c>
      <c r="BY81" s="443">
        <f>[3]Fleisch!FX65</f>
        <v>32.887143803330765</v>
      </c>
      <c r="BZ81" s="444">
        <f>[3]Fleisch!FZ65</f>
        <v>15.249304955954683</v>
      </c>
      <c r="CA81" s="444">
        <f>[3]Fleisch!GA65</f>
        <v>19.81817367484339</v>
      </c>
      <c r="CB81" s="443">
        <f>[3]Fleisch!GC65</f>
        <v>48.359143166729396</v>
      </c>
      <c r="CC81" s="443">
        <f>[3]Fleisch!GD65</f>
        <v>25.878342163006256</v>
      </c>
      <c r="CD81" s="444">
        <f>[3]Fleisch!GF65</f>
        <v>33.794224104250681</v>
      </c>
      <c r="CE81" s="444">
        <f>[3]Fleisch!GG65</f>
        <v>23.836007408747527</v>
      </c>
      <c r="CF81" s="443">
        <f>[3]Fleisch!GI65</f>
        <v>84.356312678434875</v>
      </c>
      <c r="CG81" s="443">
        <f>[3]Fleisch!GJ65</f>
        <v>63.767860954051244</v>
      </c>
      <c r="CH81" s="444">
        <f>[3]Fleisch!GL65</f>
        <v>22.762329927307576</v>
      </c>
      <c r="CI81" s="444">
        <f>[3]Fleisch!GM65</f>
        <v>11.613609577157204</v>
      </c>
      <c r="CJ81" s="243"/>
      <c r="CK81" s="528">
        <f t="shared" si="15"/>
        <v>5</v>
      </c>
      <c r="CL81" s="397">
        <f>[3]Fleisch!GP65</f>
        <v>593.95105572399996</v>
      </c>
      <c r="CM81" s="397">
        <f>[3]Fleisch!GQ65</f>
        <v>12250.721373455999</v>
      </c>
      <c r="CN81" s="415"/>
      <c r="CO81" s="407">
        <f>[3]Fleisch!$AH65</f>
        <v>14.225057108000001</v>
      </c>
      <c r="CP81" s="407">
        <f>[3]Fleisch!$AM65</f>
        <v>305.52699918299999</v>
      </c>
      <c r="CQ81" s="406">
        <f>[3]Fleisch!AS65</f>
        <v>2.078783</v>
      </c>
      <c r="CR81" s="406">
        <f>[3]Fleisch!AT65</f>
        <v>27.374192418</v>
      </c>
      <c r="CS81" s="407">
        <f>[3]Fleisch!AU65</f>
        <v>0</v>
      </c>
      <c r="CT81" s="407">
        <f>[3]Fleisch!AV65</f>
        <v>5.0906564190000001</v>
      </c>
      <c r="CU81" s="406">
        <f>[3]Fleisch!AW65</f>
        <v>0.675145</v>
      </c>
      <c r="CV81" s="406">
        <f>[3]Fleisch!AX65</f>
        <v>3.059839228</v>
      </c>
      <c r="CW81" s="415"/>
      <c r="CX81" s="407">
        <f>[3]Fleisch!AL65</f>
        <v>22.071770589</v>
      </c>
      <c r="CY81" s="407">
        <f>[3]Fleisch!AQ65</f>
        <v>240.27136632900002</v>
      </c>
      <c r="CZ81" s="406">
        <f>[3]Fleisch!AY65</f>
        <v>1.187889223</v>
      </c>
      <c r="DA81" s="406">
        <f>[3]Fleisch!AZ65</f>
        <v>67.898020994999996</v>
      </c>
      <c r="DB81" s="415"/>
      <c r="DC81" s="407">
        <f>[3]Fleisch!$AI65</f>
        <v>293.36497640099998</v>
      </c>
      <c r="DD81" s="407">
        <f>[3]Fleisch!$AN65</f>
        <v>2570.7363880400003</v>
      </c>
      <c r="DE81" s="406">
        <f>[3]Fleisch!BA65</f>
        <v>22.447954482</v>
      </c>
      <c r="DF81" s="406">
        <f>[3]Fleisch!BB65</f>
        <v>151.260796481</v>
      </c>
      <c r="DG81" s="407">
        <f>[3]Fleisch!BC65</f>
        <v>13.402535125</v>
      </c>
      <c r="DH81" s="407">
        <f>[3]Fleisch!BD65</f>
        <v>112.33253106700001</v>
      </c>
      <c r="DI81" s="406">
        <f>[3]Fleisch!BE65</f>
        <v>6.7492393829999999</v>
      </c>
      <c r="DJ81" s="406">
        <f>[3]Fleisch!BF65</f>
        <v>110.41946124600001</v>
      </c>
      <c r="DK81" s="407">
        <f>[3]Fleisch!BG65</f>
        <v>11.196133108</v>
      </c>
      <c r="DL81" s="407">
        <f>[3]Fleisch!BH65</f>
        <v>89.895424669999997</v>
      </c>
      <c r="DM81" s="406">
        <f>[3]Fleisch!BI65</f>
        <v>166.205735866</v>
      </c>
      <c r="DN81" s="406">
        <f>[3]Fleisch!BJ65</f>
        <v>1319.001279649</v>
      </c>
      <c r="DO81" s="407">
        <f>[3]Fleisch!BK65</f>
        <v>9.1714922860000012</v>
      </c>
      <c r="DP81" s="407">
        <f>[3]Fleisch!BL65</f>
        <v>134.29413876800001</v>
      </c>
      <c r="DQ81" s="406">
        <f>[3]Fleisch!BM65</f>
        <v>3.6516439999999997</v>
      </c>
      <c r="DR81" s="406">
        <f>[3]Fleisch!BN65</f>
        <v>89.578838500000003</v>
      </c>
      <c r="DS81" s="407">
        <f>[3]Fleisch!BO65</f>
        <v>12.003547562</v>
      </c>
      <c r="DT81" s="407">
        <f>[3]Fleisch!BP65</f>
        <v>146.700879762</v>
      </c>
      <c r="DU81" s="415"/>
      <c r="DV81" s="406">
        <f>[3]Fleisch!$AJ65</f>
        <v>69.392731933000007</v>
      </c>
      <c r="DW81" s="406">
        <f>[3]Fleisch!$AO65</f>
        <v>2460.6825886789998</v>
      </c>
      <c r="DX81" s="407">
        <f>[3]Fleisch!BQ65</f>
        <v>4.7062251250000005</v>
      </c>
      <c r="DY81" s="407">
        <f>[3]Fleisch!BR65</f>
        <v>360.45265815300002</v>
      </c>
      <c r="DZ81" s="406">
        <f>[3]Fleisch!BS65</f>
        <v>9.1731130479999994</v>
      </c>
      <c r="EA81" s="406">
        <f>[3]Fleisch!BT65</f>
        <v>161.468084245</v>
      </c>
      <c r="EB81" s="407" t="str">
        <f>[3]Fleisch!BU65</f>
        <v>(-)</v>
      </c>
      <c r="EC81" s="407">
        <f>[3]Fleisch!BV65</f>
        <v>118.53526693100001</v>
      </c>
      <c r="ED81" s="406">
        <f>[3]Fleisch!BW65</f>
        <v>8.3970809360000001</v>
      </c>
      <c r="EE81" s="406">
        <f>[3]Fleisch!BX65</f>
        <v>340.40348479700003</v>
      </c>
      <c r="EF81" s="407">
        <f>[3]Fleisch!BY65</f>
        <v>13.852092203</v>
      </c>
      <c r="EG81" s="407">
        <f>[3]Fleisch!BZ65</f>
        <v>331.69168378899997</v>
      </c>
      <c r="EH81" s="415"/>
      <c r="EI81" s="406">
        <f>[3]Fleisch!$AK65</f>
        <v>136.67479603500001</v>
      </c>
      <c r="EJ81" s="406">
        <f>[3]Fleisch!$AP65</f>
        <v>5124.0344914090001</v>
      </c>
      <c r="EK81" s="407">
        <f>[3]Fleisch!DZ65</f>
        <v>26.604998999999999</v>
      </c>
      <c r="EL81" s="407">
        <f>[3]Fleisch!EA65</f>
        <v>1631.781489904</v>
      </c>
      <c r="EM81" s="406">
        <f>[3]Fleisch!EB65</f>
        <v>2.4489999999999998E-2</v>
      </c>
      <c r="EN81" s="406">
        <f>[3]Fleisch!EC65</f>
        <v>31.480261281000001</v>
      </c>
      <c r="EO81" s="407">
        <f>[3]Fleisch!ED65</f>
        <v>67.392941034999993</v>
      </c>
      <c r="EP81" s="407">
        <f>[3]Fleisch!EE65</f>
        <v>1098.418736355</v>
      </c>
      <c r="EQ81" s="406">
        <f>[3]Fleisch!EF65</f>
        <v>21.740565999999998</v>
      </c>
      <c r="ER81" s="406">
        <f>[3]Fleisch!EG65</f>
        <v>872.21311561100003</v>
      </c>
      <c r="ES81" s="409"/>
      <c r="ET81" s="407">
        <f>[3]Fleisch!GR65</f>
        <v>264.80450244000002</v>
      </c>
      <c r="EU81" s="407">
        <f>[3]Fleisch!GS65</f>
        <v>8603.3408812070011</v>
      </c>
      <c r="EV81" s="406">
        <f>[3]Fleisch!EV65</f>
        <v>21.694088013000002</v>
      </c>
      <c r="EW81" s="406">
        <f>[3]Fleisch!EW65</f>
        <v>703.2843467130001</v>
      </c>
      <c r="EX81" s="407">
        <f>[3]Fleisch!EX65</f>
        <v>19.656899176</v>
      </c>
      <c r="EY81" s="407">
        <f>[3]Fleisch!EY65</f>
        <v>831.169678449</v>
      </c>
      <c r="EZ81" s="406">
        <f>[3]Fleisch!EZ65</f>
        <v>6.0717819930000001</v>
      </c>
      <c r="FA81" s="406">
        <f>[3]Fleisch!FA65</f>
        <v>238.35222776200004</v>
      </c>
      <c r="FB81" s="407">
        <f>[3]Fleisch!FB65</f>
        <v>17.446574380000001</v>
      </c>
      <c r="FC81" s="407">
        <f>[3]Fleisch!FC65</f>
        <v>712.911542543</v>
      </c>
      <c r="FD81" s="406">
        <f>[3]Fleisch!FD65</f>
        <v>9.5720699929999995</v>
      </c>
      <c r="FE81" s="406">
        <f>[3]Fleisch!FE65</f>
        <v>214.825519585</v>
      </c>
      <c r="FF81" s="407">
        <f>[3]Fleisch!FF65</f>
        <v>23.810695336000002</v>
      </c>
      <c r="FG81" s="407">
        <f>[3]Fleisch!FG65</f>
        <v>911.50940234699999</v>
      </c>
      <c r="FH81" s="406">
        <f>[3]Fleisch!FH65</f>
        <v>39.795770730000008</v>
      </c>
      <c r="FI81" s="406">
        <f>[3]Fleisch!FI65</f>
        <v>624.80118360499989</v>
      </c>
      <c r="FJ81" s="407">
        <f>[3]Fleisch!FJ65</f>
        <v>18.781638210000001</v>
      </c>
      <c r="FK81" s="407">
        <f>[3]Fleisch!FK65</f>
        <v>272.28726133800001</v>
      </c>
      <c r="FL81" s="406">
        <f>[3]Fleisch!FL65</f>
        <v>25.113227477000002</v>
      </c>
      <c r="FM81" s="406">
        <f>[3]Fleisch!FM65</f>
        <v>622.36293104200001</v>
      </c>
    </row>
    <row r="82" spans="1:169" x14ac:dyDescent="0.2">
      <c r="A82" s="218"/>
      <c r="B82" s="189">
        <f t="shared" si="11"/>
        <v>44409</v>
      </c>
      <c r="C82" s="516">
        <f>[3]Fleisch!$A76</f>
        <v>44105</v>
      </c>
      <c r="D82" s="396">
        <f>[3]Fleisch!D77</f>
        <v>10</v>
      </c>
      <c r="E82" s="396">
        <f>[3]Fleisch!E77</f>
        <v>9.8025000000000002</v>
      </c>
      <c r="F82" s="380">
        <f>[3]Fleisch!$J77</f>
        <v>12</v>
      </c>
      <c r="G82" s="380"/>
      <c r="H82" s="396">
        <f>[3]Fleisch!$L77</f>
        <v>12.8</v>
      </c>
      <c r="I82" s="396"/>
      <c r="J82" s="380"/>
      <c r="K82" s="380">
        <f>[3]Fleisch!F77</f>
        <v>16.8</v>
      </c>
      <c r="L82" s="380">
        <f>[3]Fleisch!G77</f>
        <v>16.072500000000002</v>
      </c>
      <c r="M82" s="380"/>
      <c r="N82" s="396">
        <f>[3]Fleisch!B77</f>
        <v>7.2</v>
      </c>
      <c r="O82" s="396">
        <f>[3]Fleisch!C77</f>
        <v>4.8499999999999996</v>
      </c>
      <c r="P82" s="380"/>
      <c r="Q82" s="380">
        <f>[3]Fleisch!H77</f>
        <v>15</v>
      </c>
      <c r="R82" s="380">
        <f>[3]Fleisch!I77</f>
        <v>13.532499999999999</v>
      </c>
      <c r="S82" s="380"/>
      <c r="T82" s="380"/>
      <c r="U82" s="189">
        <f>[3]Fleisch!$A66</f>
        <v>44409</v>
      </c>
      <c r="V82" s="343">
        <f>'Gemüse Daten'!CX81</f>
        <v>4</v>
      </c>
      <c r="W82" s="443">
        <f>[3]Fleisch!CA66</f>
        <v>40.905618080920604</v>
      </c>
      <c r="X82" s="443">
        <f>[3]Fleisch!CB66</f>
        <v>45.067117876728098</v>
      </c>
      <c r="Y82" s="444">
        <f>[3]Fleisch!CD66</f>
        <v>49.925000002050488</v>
      </c>
      <c r="Z82" s="444">
        <f>[3]Fleisch!CE66</f>
        <v>87.353710967401724</v>
      </c>
      <c r="AA82" s="443">
        <f>[3]Fleisch!CG66</f>
        <v>82.085270926000817</v>
      </c>
      <c r="AB82" s="443">
        <f>[3]Fleisch!CH66</f>
        <v>51.171507145450406</v>
      </c>
      <c r="AC82" s="445"/>
      <c r="AD82" s="444">
        <f>[3]Fleisch!CJ66</f>
        <v>58.714558512914152</v>
      </c>
      <c r="AE82" s="444">
        <f>[3]Fleisch!CK66</f>
        <v>41.911443342746878</v>
      </c>
      <c r="AF82" s="445"/>
      <c r="AG82" s="443">
        <f>[3]Fleisch!CM66</f>
        <v>57.31139604999138</v>
      </c>
      <c r="AH82" s="443">
        <f>[3]Fleisch!CN66</f>
        <v>41.111055376963023</v>
      </c>
      <c r="AI82" s="444">
        <f>[3]Fleisch!CP66</f>
        <v>66.952420300068525</v>
      </c>
      <c r="AJ82" s="444">
        <f>[3]Fleisch!CQ66</f>
        <v>50.475687055480449</v>
      </c>
      <c r="AK82" s="443">
        <f>[3]Fleisch!CS66</f>
        <v>79.699058985331092</v>
      </c>
      <c r="AL82" s="443">
        <f>[3]Fleisch!CT66</f>
        <v>58.032725438489713</v>
      </c>
      <c r="AM82" s="444">
        <f>[3]Fleisch!CV66</f>
        <v>37.193046603556816</v>
      </c>
      <c r="AN82" s="444">
        <f>[3]Fleisch!CW66</f>
        <v>33.218955743452852</v>
      </c>
      <c r="AO82" s="443">
        <f>[3]Fleisch!CY66</f>
        <v>21.148237349353025</v>
      </c>
      <c r="AP82" s="443">
        <f>[3]Fleisch!CZ66</f>
        <v>15.553371533460719</v>
      </c>
      <c r="AQ82" s="444">
        <f>[3]Fleisch!DB66</f>
        <v>28.793589030072898</v>
      </c>
      <c r="AR82" s="444">
        <f>[3]Fleisch!DC66</f>
        <v>24.84122013078052</v>
      </c>
      <c r="AS82" s="443">
        <f>[3]Fleisch!DE66</f>
        <v>32.465195183660903</v>
      </c>
      <c r="AT82" s="443">
        <f>[3]Fleisch!DF66</f>
        <v>19.270432738803787</v>
      </c>
      <c r="AU82" s="444">
        <f>[3]Fleisch!DH66</f>
        <v>59.593996827054738</v>
      </c>
      <c r="AV82" s="444">
        <f>[3]Fleisch!DI66</f>
        <v>46.385986401006583</v>
      </c>
      <c r="AW82" s="445"/>
      <c r="AX82" s="443">
        <f>[3]Fleisch!DK66</f>
        <v>21.529710999870396</v>
      </c>
      <c r="AY82" s="443">
        <f>[3]Fleisch!DL66</f>
        <v>15.610605364568974</v>
      </c>
      <c r="AZ82" s="444">
        <f>[3]Fleisch!DN66</f>
        <v>47.066494573789278</v>
      </c>
      <c r="BA82" s="444">
        <f>[3]Fleisch!DO66</f>
        <v>32.755647069916186</v>
      </c>
      <c r="BB82" s="443" t="str">
        <f>[3]Fleisch!DQ66</f>
        <v>(-)</v>
      </c>
      <c r="BC82" s="443">
        <f>[3]Fleisch!DR66</f>
        <v>18.391819353610316</v>
      </c>
      <c r="BD82" s="444">
        <f>[3]Fleisch!DT66</f>
        <v>17.641263738214473</v>
      </c>
      <c r="BE82" s="444">
        <f>[3]Fleisch!DU66</f>
        <v>15.516425165007488</v>
      </c>
      <c r="BF82" s="443">
        <f>[3]Fleisch!DW66</f>
        <v>28.138632500123059</v>
      </c>
      <c r="BG82" s="443">
        <f>[3]Fleisch!DX66</f>
        <v>20.024359792955686</v>
      </c>
      <c r="BH82" s="445"/>
      <c r="BI82" s="444">
        <f>[3]Fleisch!EJ66</f>
        <v>55.829800965362999</v>
      </c>
      <c r="BJ82" s="444">
        <f>[3]Fleisch!EK66</f>
        <v>21.024128347570869</v>
      </c>
      <c r="BK82" s="443">
        <f>[3]Fleisch!EM66</f>
        <v>39.089418777943372</v>
      </c>
      <c r="BL82" s="443">
        <f>[3]Fleisch!EN66</f>
        <v>18.863395067038294</v>
      </c>
      <c r="BM82" s="444">
        <f>[3]Fleisch!EP66</f>
        <v>18.858739393132861</v>
      </c>
      <c r="BN82" s="444">
        <f>[3]Fleisch!EQ66</f>
        <v>11.622332764050578</v>
      </c>
      <c r="BO82" s="443">
        <f>[3]Fleisch!ES66</f>
        <v>21.60632937603534</v>
      </c>
      <c r="BP82" s="443">
        <f>[3]Fleisch!ET66</f>
        <v>8.4039585366892098</v>
      </c>
      <c r="BQ82" s="444"/>
      <c r="BR82" s="444">
        <f>[3]Fleisch!FN66</f>
        <v>20.060830566518568</v>
      </c>
      <c r="BS82" s="444">
        <f>[3]Fleisch!FO66</f>
        <v>18.306935242167405</v>
      </c>
      <c r="BT82" s="443">
        <f>[3]Fleisch!FQ66</f>
        <v>19.515816069588695</v>
      </c>
      <c r="BU82" s="443">
        <f>[3]Fleisch!FR66</f>
        <v>10.980631131445049</v>
      </c>
      <c r="BV82" s="444">
        <f>[3]Fleisch!FT66</f>
        <v>79.242271035374912</v>
      </c>
      <c r="BW82" s="444">
        <f>[3]Fleisch!FU66</f>
        <v>49.943033211986688</v>
      </c>
      <c r="BX82" s="443">
        <f>[3]Fleisch!FW66</f>
        <v>48.111414965607196</v>
      </c>
      <c r="BY82" s="443">
        <f>[3]Fleisch!FX66</f>
        <v>33.654610253128162</v>
      </c>
      <c r="BZ82" s="444">
        <f>[3]Fleisch!FZ66</f>
        <v>30.466386377759012</v>
      </c>
      <c r="CA82" s="444">
        <f>[3]Fleisch!GA66</f>
        <v>19.864996069299266</v>
      </c>
      <c r="CB82" s="443">
        <f>[3]Fleisch!GC66</f>
        <v>48.68963537992245</v>
      </c>
      <c r="CC82" s="443">
        <f>[3]Fleisch!GD66</f>
        <v>26.33070539180159</v>
      </c>
      <c r="CD82" s="444">
        <f>[3]Fleisch!GF66</f>
        <v>33.077474870200057</v>
      </c>
      <c r="CE82" s="444">
        <f>[3]Fleisch!GG66</f>
        <v>24.608543939666593</v>
      </c>
      <c r="CF82" s="443">
        <f>[3]Fleisch!GI66</f>
        <v>87.856269283654328</v>
      </c>
      <c r="CG82" s="443">
        <f>[3]Fleisch!GJ66</f>
        <v>64.271325808168214</v>
      </c>
      <c r="CH82" s="444">
        <f>[3]Fleisch!GL66</f>
        <v>21.624283551606617</v>
      </c>
      <c r="CI82" s="444">
        <f>[3]Fleisch!GM66</f>
        <v>12.314082175521619</v>
      </c>
      <c r="CJ82" s="243"/>
      <c r="CK82" s="528">
        <f t="shared" si="15"/>
        <v>4</v>
      </c>
      <c r="CL82" s="397">
        <f>[3]Fleisch!GP66</f>
        <v>467.3151575</v>
      </c>
      <c r="CM82" s="397">
        <f>[3]Fleisch!GQ66</f>
        <v>9441.7328292410002</v>
      </c>
      <c r="CN82" s="415"/>
      <c r="CO82" s="407">
        <f>[3]Fleisch!$AH66</f>
        <v>7.2969571120000003</v>
      </c>
      <c r="CP82" s="407">
        <f>[3]Fleisch!$AM66</f>
        <v>217.99955202999999</v>
      </c>
      <c r="CQ82" s="406">
        <f>[3]Fleisch!AS66</f>
        <v>1.8471116999999999</v>
      </c>
      <c r="CR82" s="406">
        <f>[3]Fleisch!AT66</f>
        <v>24.154588881999999</v>
      </c>
      <c r="CS82" s="407">
        <f>[3]Fleisch!AU66</f>
        <v>1.2436056739999999</v>
      </c>
      <c r="CT82" s="407">
        <f>[3]Fleisch!AV66</f>
        <v>4.8279361580000009</v>
      </c>
      <c r="CU82" s="406">
        <f>[3]Fleisch!AW66</f>
        <v>0.276976</v>
      </c>
      <c r="CV82" s="406">
        <f>[3]Fleisch!AX66</f>
        <v>5.5150717919999996</v>
      </c>
      <c r="CW82" s="415"/>
      <c r="CX82" s="407">
        <f>[3]Fleisch!AL66</f>
        <v>5.2406686200000001</v>
      </c>
      <c r="CY82" s="407">
        <f>[3]Fleisch!AQ66</f>
        <v>189.09718041599999</v>
      </c>
      <c r="CZ82" s="406">
        <f>[3]Fleisch!AY66</f>
        <v>2.549294342</v>
      </c>
      <c r="DA82" s="406">
        <f>[3]Fleisch!AZ66</f>
        <v>61.348435131999999</v>
      </c>
      <c r="DB82" s="415"/>
      <c r="DC82" s="407">
        <f>[3]Fleisch!$AI66</f>
        <v>232.455458636</v>
      </c>
      <c r="DD82" s="407">
        <f>[3]Fleisch!$AN66</f>
        <v>1869.5822470410001</v>
      </c>
      <c r="DE82" s="406">
        <f>[3]Fleisch!BA66</f>
        <v>4.1430200320000008</v>
      </c>
      <c r="DF82" s="406">
        <f>[3]Fleisch!BB66</f>
        <v>95.641660039000001</v>
      </c>
      <c r="DG82" s="407">
        <f>[3]Fleisch!BC66</f>
        <v>9.1391393520000008</v>
      </c>
      <c r="DH82" s="407">
        <f>[3]Fleisch!BD66</f>
        <v>112.969394443</v>
      </c>
      <c r="DI82" s="406">
        <f>[3]Fleisch!BE66</f>
        <v>3.6245766540000002</v>
      </c>
      <c r="DJ82" s="406">
        <f>[3]Fleisch!BF66</f>
        <v>81.001551311</v>
      </c>
      <c r="DK82" s="407">
        <f>[3]Fleisch!BG66</f>
        <v>10.552410322</v>
      </c>
      <c r="DL82" s="407">
        <f>[3]Fleisch!BH66</f>
        <v>55.190140160000006</v>
      </c>
      <c r="DM82" s="406">
        <f>[3]Fleisch!BI66</f>
        <v>157.567011323</v>
      </c>
      <c r="DN82" s="406">
        <f>[3]Fleisch!BJ66</f>
        <v>950.33838552400005</v>
      </c>
      <c r="DO82" s="407">
        <f>[3]Fleisch!BK66</f>
        <v>9.5651166200000013</v>
      </c>
      <c r="DP82" s="407">
        <f>[3]Fleisch!BL66</f>
        <v>65.778477784000003</v>
      </c>
      <c r="DQ82" s="406">
        <f>[3]Fleisch!BM66</f>
        <v>1.9552609999999999</v>
      </c>
      <c r="DR82" s="406">
        <f>[3]Fleisch!BN66</f>
        <v>53.990263400000003</v>
      </c>
      <c r="DS82" s="407">
        <f>[3]Fleisch!BO66</f>
        <v>12.341594565999999</v>
      </c>
      <c r="DT82" s="407">
        <f>[3]Fleisch!BP66</f>
        <v>137.62351306799999</v>
      </c>
      <c r="DU82" s="415"/>
      <c r="DV82" s="406">
        <f>[3]Fleisch!$AJ66</f>
        <v>77.516153596999999</v>
      </c>
      <c r="DW82" s="406">
        <f>[3]Fleisch!$AO66</f>
        <v>2164.5850770399998</v>
      </c>
      <c r="DX82" s="407">
        <f>[3]Fleisch!BQ66</f>
        <v>18.613611167999998</v>
      </c>
      <c r="DY82" s="407">
        <f>[3]Fleisch!BR66</f>
        <v>293.77973035600002</v>
      </c>
      <c r="DZ82" s="406">
        <f>[3]Fleisch!BS66</f>
        <v>3.5999417450000002</v>
      </c>
      <c r="EA82" s="406">
        <f>[3]Fleisch!BT66</f>
        <v>113.38619833</v>
      </c>
      <c r="EB82" s="407" t="str">
        <f>[3]Fleisch!BU66</f>
        <v>(-)</v>
      </c>
      <c r="EC82" s="407">
        <f>[3]Fleisch!BV66</f>
        <v>69.250301066000006</v>
      </c>
      <c r="ED82" s="406">
        <f>[3]Fleisch!BW66</f>
        <v>16.392979814</v>
      </c>
      <c r="EE82" s="406">
        <f>[3]Fleisch!BX66</f>
        <v>292.93043551199997</v>
      </c>
      <c r="EF82" s="407">
        <f>[3]Fleisch!BY66</f>
        <v>3.3899962100000001</v>
      </c>
      <c r="EG82" s="407">
        <f>[3]Fleisch!BZ66</f>
        <v>427.798152265</v>
      </c>
      <c r="EH82" s="415"/>
      <c r="EI82" s="406">
        <f>[3]Fleisch!$AK66</f>
        <v>118.18533584699999</v>
      </c>
      <c r="EJ82" s="406">
        <f>[3]Fleisch!$AP66</f>
        <v>4121.2482154899999</v>
      </c>
      <c r="EK82" s="407">
        <f>[3]Fleisch!DZ66</f>
        <v>23.450039</v>
      </c>
      <c r="EL82" s="407">
        <f>[3]Fleisch!EA66</f>
        <v>1162.8992270020001</v>
      </c>
      <c r="EM82" s="406">
        <f>[3]Fleisch!EB66</f>
        <v>1.342E-2</v>
      </c>
      <c r="EN82" s="406">
        <f>[3]Fleisch!EC66</f>
        <v>36.829827532000003</v>
      </c>
      <c r="EO82" s="407">
        <f>[3]Fleisch!ED66</f>
        <v>68.374393847000007</v>
      </c>
      <c r="EP82" s="407">
        <f>[3]Fleisch!EE66</f>
        <v>852.77536942899997</v>
      </c>
      <c r="EQ82" s="406">
        <f>[3]Fleisch!EF66</f>
        <v>9.851840000000001</v>
      </c>
      <c r="ER82" s="406">
        <f>[3]Fleisch!EG66</f>
        <v>829.18469037999989</v>
      </c>
      <c r="ES82" s="409"/>
      <c r="ET82" s="407">
        <f>[3]Fleisch!GR66</f>
        <v>193.56160278000002</v>
      </c>
      <c r="EU82" s="407">
        <f>[3]Fleisch!GS66</f>
        <v>6834.278554562</v>
      </c>
      <c r="EV82" s="406">
        <f>[3]Fleisch!EV66</f>
        <v>10.004532224999998</v>
      </c>
      <c r="EW82" s="406">
        <f>[3]Fleisch!EW66</f>
        <v>549.57927602200004</v>
      </c>
      <c r="EX82" s="407">
        <f>[3]Fleisch!EX66</f>
        <v>26.459851144000002</v>
      </c>
      <c r="EY82" s="407">
        <f>[3]Fleisch!EY66</f>
        <v>815.40098747599995</v>
      </c>
      <c r="EZ82" s="406">
        <f>[3]Fleisch!EZ66</f>
        <v>5.7526190320000001</v>
      </c>
      <c r="FA82" s="406">
        <f>[3]Fleisch!FA66</f>
        <v>227.041125857</v>
      </c>
      <c r="FB82" s="407">
        <f>[3]Fleisch!FB66</f>
        <v>11.588851246000001</v>
      </c>
      <c r="FC82" s="407">
        <f>[3]Fleisch!FC66</f>
        <v>531.20112482399998</v>
      </c>
      <c r="FD82" s="406">
        <f>[3]Fleisch!FD66</f>
        <v>7.0235075769999993</v>
      </c>
      <c r="FE82" s="406">
        <f>[3]Fleisch!FE66</f>
        <v>119.133347159</v>
      </c>
      <c r="FF82" s="407">
        <f>[3]Fleisch!FF66</f>
        <v>18.162939750000003</v>
      </c>
      <c r="FG82" s="407">
        <f>[3]Fleisch!FG66</f>
        <v>719.29621473700001</v>
      </c>
      <c r="FH82" s="406">
        <f>[3]Fleisch!FH66</f>
        <v>25.171880559000002</v>
      </c>
      <c r="FI82" s="406">
        <f>[3]Fleisch!FI66</f>
        <v>428.41948333400006</v>
      </c>
      <c r="FJ82" s="407">
        <f>[3]Fleisch!FJ66</f>
        <v>15.788387136000001</v>
      </c>
      <c r="FK82" s="407">
        <f>[3]Fleisch!FK66</f>
        <v>212.36028545900004</v>
      </c>
      <c r="FL82" s="406">
        <f>[3]Fleisch!FL66</f>
        <v>8.7184534960000004</v>
      </c>
      <c r="FM82" s="406">
        <f>[3]Fleisch!FM66</f>
        <v>390.32147279099996</v>
      </c>
    </row>
    <row r="83" spans="1:169" x14ac:dyDescent="0.2">
      <c r="A83" s="218"/>
      <c r="B83" s="189">
        <f t="shared" si="11"/>
        <v>44378</v>
      </c>
      <c r="C83" s="516">
        <f>[3]Fleisch!$A77</f>
        <v>44075</v>
      </c>
      <c r="D83" s="396">
        <f>[3]Fleisch!D78</f>
        <v>9.9250000000000007</v>
      </c>
      <c r="E83" s="396">
        <f>[3]Fleisch!E78</f>
        <v>9.7375000000000007</v>
      </c>
      <c r="F83" s="380">
        <f>[3]Fleisch!$J78</f>
        <v>12.025</v>
      </c>
      <c r="G83" s="380"/>
      <c r="H83" s="396">
        <f>[3]Fleisch!$L78</f>
        <v>12.724999999999998</v>
      </c>
      <c r="I83" s="396"/>
      <c r="J83" s="380"/>
      <c r="K83" s="380">
        <f>[3]Fleisch!F78</f>
        <v>16.574999999999999</v>
      </c>
      <c r="L83" s="380">
        <f>[3]Fleisch!G78</f>
        <v>15.7525</v>
      </c>
      <c r="M83" s="380"/>
      <c r="N83" s="396">
        <f>[3]Fleisch!B78</f>
        <v>7.2</v>
      </c>
      <c r="O83" s="396">
        <f>[3]Fleisch!C78</f>
        <v>4.8499999999999996</v>
      </c>
      <c r="P83" s="380"/>
      <c r="Q83" s="380">
        <f>[3]Fleisch!H78</f>
        <v>15.5</v>
      </c>
      <c r="R83" s="380">
        <f>[3]Fleisch!I78</f>
        <v>13.6525</v>
      </c>
      <c r="S83" s="380"/>
      <c r="T83" s="380"/>
      <c r="U83" s="189">
        <f>[3]Fleisch!$A67</f>
        <v>44378</v>
      </c>
      <c r="V83" s="343">
        <f>'Gemüse Daten'!CX82</f>
        <v>4</v>
      </c>
      <c r="W83" s="443">
        <f>[3]Fleisch!CA67</f>
        <v>45.551272633160295</v>
      </c>
      <c r="X83" s="443">
        <f>[3]Fleisch!CB67</f>
        <v>44.597184951245389</v>
      </c>
      <c r="Y83" s="444" t="str">
        <f>[3]Fleisch!CD67</f>
        <v>(-)</v>
      </c>
      <c r="Z83" s="444">
        <f>[3]Fleisch!CE67</f>
        <v>70.236932253010167</v>
      </c>
      <c r="AA83" s="443">
        <f>[3]Fleisch!CG67</f>
        <v>77.623512964150081</v>
      </c>
      <c r="AB83" s="443">
        <f>[3]Fleisch!CH67</f>
        <v>52.773385355691715</v>
      </c>
      <c r="AC83" s="445"/>
      <c r="AD83" s="444">
        <f>[3]Fleisch!CJ67</f>
        <v>37.74249862407428</v>
      </c>
      <c r="AE83" s="444">
        <f>[3]Fleisch!CK67</f>
        <v>43.672407431510358</v>
      </c>
      <c r="AF83" s="445"/>
      <c r="AG83" s="443">
        <f>[3]Fleisch!CM67</f>
        <v>40.156746830165936</v>
      </c>
      <c r="AH83" s="443">
        <f>[3]Fleisch!CN67</f>
        <v>41.126018873000049</v>
      </c>
      <c r="AI83" s="444">
        <f>[3]Fleisch!CP67</f>
        <v>63.702663840821515</v>
      </c>
      <c r="AJ83" s="444">
        <f>[3]Fleisch!CQ67</f>
        <v>50.62302359789031</v>
      </c>
      <c r="AK83" s="443">
        <f>[3]Fleisch!CS67</f>
        <v>53.814060864805448</v>
      </c>
      <c r="AL83" s="443">
        <f>[3]Fleisch!CT67</f>
        <v>57.308640114026957</v>
      </c>
      <c r="AM83" s="444">
        <f>[3]Fleisch!CV67</f>
        <v>40.851499822436203</v>
      </c>
      <c r="AN83" s="444">
        <f>[3]Fleisch!CW67</f>
        <v>33.289578247286286</v>
      </c>
      <c r="AO83" s="443">
        <f>[3]Fleisch!CY67</f>
        <v>22.914281144497252</v>
      </c>
      <c r="AP83" s="443">
        <f>[3]Fleisch!CZ67</f>
        <v>16.37128629511157</v>
      </c>
      <c r="AQ83" s="444">
        <f>[3]Fleisch!DB67</f>
        <v>29.716682540012663</v>
      </c>
      <c r="AR83" s="444">
        <f>[3]Fleisch!DC67</f>
        <v>23.473075934154522</v>
      </c>
      <c r="AS83" s="443">
        <f>[3]Fleisch!DE67</f>
        <v>32.748131715941156</v>
      </c>
      <c r="AT83" s="443">
        <f>[3]Fleisch!DF67</f>
        <v>20.069113290635933</v>
      </c>
      <c r="AU83" s="444">
        <f>[3]Fleisch!DH67</f>
        <v>58.059296884155536</v>
      </c>
      <c r="AV83" s="444">
        <f>[3]Fleisch!DI67</f>
        <v>44.689409088539868</v>
      </c>
      <c r="AW83" s="445"/>
      <c r="AX83" s="443">
        <f>[3]Fleisch!DK67</f>
        <v>23.085501812242185</v>
      </c>
      <c r="AY83" s="443">
        <f>[3]Fleisch!DL67</f>
        <v>14.519119403487542</v>
      </c>
      <c r="AZ83" s="444">
        <f>[3]Fleisch!DN67</f>
        <v>33.447594707247191</v>
      </c>
      <c r="BA83" s="444">
        <f>[3]Fleisch!DO67</f>
        <v>31.889669350659837</v>
      </c>
      <c r="BB83" s="443" t="str">
        <f>[3]Fleisch!DQ67</f>
        <v>(-)</v>
      </c>
      <c r="BC83" s="443">
        <f>[3]Fleisch!DR67</f>
        <v>18.195662555347635</v>
      </c>
      <c r="BD83" s="444">
        <f>[3]Fleisch!DT67</f>
        <v>19.730521102499633</v>
      </c>
      <c r="BE83" s="444">
        <f>[3]Fleisch!DU67</f>
        <v>15.527504148503638</v>
      </c>
      <c r="BF83" s="443">
        <f>[3]Fleisch!DW67</f>
        <v>28.313900583319437</v>
      </c>
      <c r="BG83" s="443">
        <f>[3]Fleisch!DX67</f>
        <v>19.506768971041225</v>
      </c>
      <c r="BH83" s="445"/>
      <c r="BI83" s="444">
        <f>[3]Fleisch!EJ67</f>
        <v>55.414558475684224</v>
      </c>
      <c r="BJ83" s="444">
        <f>[3]Fleisch!EK67</f>
        <v>21.045926598232779</v>
      </c>
      <c r="BK83" s="443">
        <f>[3]Fleisch!EM67</f>
        <v>39.25279642058166</v>
      </c>
      <c r="BL83" s="443">
        <f>[3]Fleisch!EN67</f>
        <v>19.499409844377631</v>
      </c>
      <c r="BM83" s="444">
        <f>[3]Fleisch!EP67</f>
        <v>18.46713833084581</v>
      </c>
      <c r="BN83" s="444">
        <f>[3]Fleisch!EQ67</f>
        <v>11.355236740908792</v>
      </c>
      <c r="BO83" s="443">
        <f>[3]Fleisch!ES67</f>
        <v>21.711903801434193</v>
      </c>
      <c r="BP83" s="443">
        <f>[3]Fleisch!ET67</f>
        <v>8.5364701733916242</v>
      </c>
      <c r="BQ83" s="444"/>
      <c r="BR83" s="444">
        <f>[3]Fleisch!FN67</f>
        <v>21.206919076281984</v>
      </c>
      <c r="BS83" s="444">
        <f>[3]Fleisch!FO67</f>
        <v>18.41477905126683</v>
      </c>
      <c r="BT83" s="443">
        <f>[3]Fleisch!FQ67</f>
        <v>19.819699470062901</v>
      </c>
      <c r="BU83" s="443">
        <f>[3]Fleisch!FR67</f>
        <v>10.463794847306792</v>
      </c>
      <c r="BV83" s="444">
        <f>[3]Fleisch!FT67</f>
        <v>73.940557279380471</v>
      </c>
      <c r="BW83" s="444">
        <f>[3]Fleisch!FU67</f>
        <v>50.442811507155433</v>
      </c>
      <c r="BX83" s="443">
        <f>[3]Fleisch!FW67</f>
        <v>52.86081184139654</v>
      </c>
      <c r="BY83" s="443">
        <f>[3]Fleisch!FX67</f>
        <v>32.161095540637426</v>
      </c>
      <c r="BZ83" s="444">
        <f>[3]Fleisch!FZ67</f>
        <v>21.542668532399002</v>
      </c>
      <c r="CA83" s="444">
        <f>[3]Fleisch!GA67</f>
        <v>19.823063551106873</v>
      </c>
      <c r="CB83" s="443">
        <f>[3]Fleisch!GC67</f>
        <v>46.771351236577857</v>
      </c>
      <c r="CC83" s="443">
        <f>[3]Fleisch!GD67</f>
        <v>25.257157341109938</v>
      </c>
      <c r="CD83" s="444">
        <f>[3]Fleisch!GF67</f>
        <v>34.867572601606597</v>
      </c>
      <c r="CE83" s="444">
        <f>[3]Fleisch!GG67</f>
        <v>24.475354144250076</v>
      </c>
      <c r="CF83" s="443">
        <f>[3]Fleisch!GI67</f>
        <v>80.863155517081154</v>
      </c>
      <c r="CG83" s="443">
        <f>[3]Fleisch!GJ67</f>
        <v>63.432463713031268</v>
      </c>
      <c r="CH83" s="444">
        <f>[3]Fleisch!GL67</f>
        <v>23.100627583071098</v>
      </c>
      <c r="CI83" s="444">
        <f>[3]Fleisch!GM67</f>
        <v>12.949956307953897</v>
      </c>
      <c r="CJ83" s="243"/>
      <c r="CK83" s="528">
        <f t="shared" si="15"/>
        <v>4</v>
      </c>
      <c r="CL83" s="397">
        <f>[3]Fleisch!GP67</f>
        <v>477.01726054099998</v>
      </c>
      <c r="CM83" s="397">
        <f>[3]Fleisch!GQ67</f>
        <v>9381.9154801940003</v>
      </c>
      <c r="CN83" s="415"/>
      <c r="CO83" s="407">
        <f>[3]Fleisch!$AH67</f>
        <v>9.6714619930000012</v>
      </c>
      <c r="CP83" s="407">
        <f>[3]Fleisch!$AM67</f>
        <v>214.17325791600001</v>
      </c>
      <c r="CQ83" s="406">
        <f>[3]Fleisch!AS67</f>
        <v>1.470867339</v>
      </c>
      <c r="CR83" s="406">
        <f>[3]Fleisch!AT67</f>
        <v>23.396966000000003</v>
      </c>
      <c r="CS83" s="407">
        <f>[3]Fleisch!AU67</f>
        <v>0</v>
      </c>
      <c r="CT83" s="407">
        <f>[3]Fleisch!AV67</f>
        <v>7.8583725320000006</v>
      </c>
      <c r="CU83" s="406">
        <f>[3]Fleisch!AW67</f>
        <v>0.31043300000000001</v>
      </c>
      <c r="CV83" s="406">
        <f>[3]Fleisch!AX67</f>
        <v>7.719278643</v>
      </c>
      <c r="CW83" s="415"/>
      <c r="CX83" s="407">
        <f>[3]Fleisch!AL67</f>
        <v>14.251609715000001</v>
      </c>
      <c r="CY83" s="407">
        <f>[3]Fleisch!AQ67</f>
        <v>203.58430687100002</v>
      </c>
      <c r="CZ83" s="406">
        <f>[3]Fleisch!AY67</f>
        <v>4.0467373320000002</v>
      </c>
      <c r="DA83" s="406">
        <f>[3]Fleisch!AZ67</f>
        <v>57.915247948000001</v>
      </c>
      <c r="DB83" s="415"/>
      <c r="DC83" s="407">
        <f>[3]Fleisch!$AI67</f>
        <v>216.11948746800002</v>
      </c>
      <c r="DD83" s="407">
        <f>[3]Fleisch!$AN67</f>
        <v>1833.853882007</v>
      </c>
      <c r="DE83" s="406">
        <f>[3]Fleisch!BA67</f>
        <v>15.514444869000002</v>
      </c>
      <c r="DF83" s="406">
        <f>[3]Fleisch!BB67</f>
        <v>100.56501006000001</v>
      </c>
      <c r="DG83" s="407">
        <f>[3]Fleisch!BC67</f>
        <v>11.120026152000001</v>
      </c>
      <c r="DH83" s="407">
        <f>[3]Fleisch!BD67</f>
        <v>126.238016875</v>
      </c>
      <c r="DI83" s="406">
        <f>[3]Fleisch!BE67</f>
        <v>8.277547135999999</v>
      </c>
      <c r="DJ83" s="406">
        <f>[3]Fleisch!BF67</f>
        <v>91.701757861999994</v>
      </c>
      <c r="DK83" s="407">
        <f>[3]Fleisch!BG67</f>
        <v>12.947577414</v>
      </c>
      <c r="DL83" s="407">
        <f>[3]Fleisch!BH67</f>
        <v>56.066917250000003</v>
      </c>
      <c r="DM83" s="406">
        <f>[3]Fleisch!BI67</f>
        <v>109.93432910100002</v>
      </c>
      <c r="DN83" s="406">
        <f>[3]Fleisch!BJ67</f>
        <v>851.81373770599998</v>
      </c>
      <c r="DO83" s="407">
        <f>[3]Fleisch!BK67</f>
        <v>13.223001841</v>
      </c>
      <c r="DP83" s="407">
        <f>[3]Fleisch!BL67</f>
        <v>70.770999909000011</v>
      </c>
      <c r="DQ83" s="406">
        <f>[3]Fleisch!BM67</f>
        <v>1.9582139999999999</v>
      </c>
      <c r="DR83" s="406">
        <f>[3]Fleisch!BN67</f>
        <v>41.542684100000002</v>
      </c>
      <c r="DS83" s="407">
        <f>[3]Fleisch!BO67</f>
        <v>12.231905948</v>
      </c>
      <c r="DT83" s="407">
        <f>[3]Fleisch!BP67</f>
        <v>164.53526362300002</v>
      </c>
      <c r="DU83" s="415"/>
      <c r="DV83" s="406">
        <f>[3]Fleisch!$AJ67</f>
        <v>78.528853260000005</v>
      </c>
      <c r="DW83" s="406">
        <f>[3]Fleisch!$AO67</f>
        <v>2374.9873013800002</v>
      </c>
      <c r="DX83" s="407">
        <f>[3]Fleisch!BQ67</f>
        <v>19.728946402000002</v>
      </c>
      <c r="DY83" s="407">
        <f>[3]Fleisch!BR67</f>
        <v>362.66765689200002</v>
      </c>
      <c r="DZ83" s="406">
        <f>[3]Fleisch!BS67</f>
        <v>9.1601828609999991</v>
      </c>
      <c r="EA83" s="406">
        <f>[3]Fleisch!BT67</f>
        <v>136.67205289899999</v>
      </c>
      <c r="EB83" s="407" t="str">
        <f>[3]Fleisch!BU67</f>
        <v>(-)</v>
      </c>
      <c r="EC83" s="407">
        <f>[3]Fleisch!BV67</f>
        <v>64.472008063000004</v>
      </c>
      <c r="ED83" s="406">
        <f>[3]Fleisch!BW67</f>
        <v>15.557166671999999</v>
      </c>
      <c r="EE83" s="406">
        <f>[3]Fleisch!BX67</f>
        <v>307.758058839</v>
      </c>
      <c r="EF83" s="407">
        <f>[3]Fleisch!BY67</f>
        <v>4.7361058659999999</v>
      </c>
      <c r="EG83" s="407">
        <f>[3]Fleisch!BZ67</f>
        <v>500.58852695100001</v>
      </c>
      <c r="EH83" s="415"/>
      <c r="EI83" s="406">
        <f>[3]Fleisch!$AK67</f>
        <v>120.765133785</v>
      </c>
      <c r="EJ83" s="406">
        <f>[3]Fleisch!$AP67</f>
        <v>3935.5361995390003</v>
      </c>
      <c r="EK83" s="407">
        <f>[3]Fleisch!DZ67</f>
        <v>21.117828999999997</v>
      </c>
      <c r="EL83" s="407">
        <f>[3]Fleisch!EA67</f>
        <v>1146.9854658080001</v>
      </c>
      <c r="EM83" s="406">
        <f>[3]Fleisch!EB67</f>
        <v>8.94E-3</v>
      </c>
      <c r="EN83" s="406">
        <f>[3]Fleisch!EC67</f>
        <v>29.984994346000001</v>
      </c>
      <c r="EO83" s="407">
        <f>[3]Fleisch!ED67</f>
        <v>74.115959785000001</v>
      </c>
      <c r="EP83" s="407">
        <f>[3]Fleisch!EE67</f>
        <v>862.91263840499994</v>
      </c>
      <c r="EQ83" s="406">
        <f>[3]Fleisch!EF67</f>
        <v>8.7928130000000007</v>
      </c>
      <c r="ER83" s="406">
        <f>[3]Fleisch!EG67</f>
        <v>743.50345540799992</v>
      </c>
      <c r="ES83" s="409"/>
      <c r="ET83" s="407">
        <f>[3]Fleisch!GR67</f>
        <v>202.81673465599999</v>
      </c>
      <c r="EU83" s="407">
        <f>[3]Fleisch!GS67</f>
        <v>6860.7007579830006</v>
      </c>
      <c r="EV83" s="406">
        <f>[3]Fleisch!EV67</f>
        <v>15.024771944000001</v>
      </c>
      <c r="EW83" s="406">
        <f>[3]Fleisch!EW67</f>
        <v>526.37849770900004</v>
      </c>
      <c r="EX83" s="407">
        <f>[3]Fleisch!EX67</f>
        <v>30.216855291000002</v>
      </c>
      <c r="EY83" s="407">
        <f>[3]Fleisch!EY67</f>
        <v>923.379203018</v>
      </c>
      <c r="EZ83" s="406">
        <f>[3]Fleisch!EZ67</f>
        <v>4.6410533219999994</v>
      </c>
      <c r="FA83" s="406">
        <f>[3]Fleisch!FA67</f>
        <v>226.24317802300001</v>
      </c>
      <c r="FB83" s="407">
        <f>[3]Fleisch!FB67</f>
        <v>10.295633058</v>
      </c>
      <c r="FC83" s="407">
        <f>[3]Fleisch!FC67</f>
        <v>512.3365620080001</v>
      </c>
      <c r="FD83" s="406">
        <f>[3]Fleisch!FD67</f>
        <v>4.1065447449999999</v>
      </c>
      <c r="FE83" s="406">
        <f>[3]Fleisch!FE67</f>
        <v>102.841294899</v>
      </c>
      <c r="FF83" s="407">
        <f>[3]Fleisch!FF67</f>
        <v>18.356173942000002</v>
      </c>
      <c r="FG83" s="407">
        <f>[3]Fleisch!FG67</f>
        <v>703.05660827199995</v>
      </c>
      <c r="FH83" s="406">
        <f>[3]Fleisch!FH67</f>
        <v>23.325327314999999</v>
      </c>
      <c r="FI83" s="406">
        <f>[3]Fleisch!FI67</f>
        <v>437.70362025400004</v>
      </c>
      <c r="FJ83" s="407">
        <f>[3]Fleisch!FJ67</f>
        <v>18.792987062000002</v>
      </c>
      <c r="FK83" s="407">
        <f>[3]Fleisch!FK67</f>
        <v>209.39404983200001</v>
      </c>
      <c r="FL83" s="406">
        <f>[3]Fleisch!FL67</f>
        <v>7.6555836529999999</v>
      </c>
      <c r="FM83" s="406">
        <f>[3]Fleisch!FM67</f>
        <v>330.73029163699999</v>
      </c>
    </row>
    <row r="84" spans="1:169" x14ac:dyDescent="0.2">
      <c r="A84" s="218"/>
      <c r="B84" s="189">
        <f t="shared" si="11"/>
        <v>44348</v>
      </c>
      <c r="C84" s="516">
        <f>[3]Fleisch!$A78</f>
        <v>44044</v>
      </c>
      <c r="D84" s="396">
        <f>[3]Fleisch!D79</f>
        <v>9.76</v>
      </c>
      <c r="E84" s="396">
        <f>[3]Fleisch!E79</f>
        <v>9.5759999999999987</v>
      </c>
      <c r="F84" s="380">
        <f>[3]Fleisch!$J79</f>
        <v>11.809999999999999</v>
      </c>
      <c r="G84" s="380"/>
      <c r="H84" s="396">
        <f>[3]Fleisch!$L79</f>
        <v>12.419999999999998</v>
      </c>
      <c r="I84" s="396"/>
      <c r="J84" s="380"/>
      <c r="K84" s="380">
        <f>[3]Fleisch!F79</f>
        <v>15.84</v>
      </c>
      <c r="L84" s="380">
        <f>[3]Fleisch!G79</f>
        <v>15.146000000000001</v>
      </c>
      <c r="M84" s="380"/>
      <c r="N84" s="396">
        <f>[3]Fleisch!B79</f>
        <v>7.1599999999999993</v>
      </c>
      <c r="O84" s="396">
        <f>[3]Fleisch!C79</f>
        <v>4.8499999999999996</v>
      </c>
      <c r="P84" s="380"/>
      <c r="Q84" s="380">
        <f>[3]Fleisch!H79</f>
        <v>15.88</v>
      </c>
      <c r="R84" s="380">
        <f>[3]Fleisch!I79</f>
        <v>13.691999999999998</v>
      </c>
      <c r="S84" s="380"/>
      <c r="T84" s="380"/>
      <c r="U84" s="189">
        <f>[3]Fleisch!$A68</f>
        <v>44348</v>
      </c>
      <c r="V84" s="343">
        <f>'Gemüse Daten'!CX83</f>
        <v>5</v>
      </c>
      <c r="W84" s="443" t="str">
        <f>[3]Fleisch!CA68</f>
        <v>(-)</v>
      </c>
      <c r="X84" s="443" t="str">
        <f>[3]Fleisch!CB68</f>
        <v>(-)</v>
      </c>
      <c r="Y84" s="444" t="str">
        <f>[3]Fleisch!CD68</f>
        <v>(-)</v>
      </c>
      <c r="Z84" s="444" t="str">
        <f>[3]Fleisch!CE68</f>
        <v>(-)</v>
      </c>
      <c r="AA84" s="443" t="str">
        <f>[3]Fleisch!CG68</f>
        <v>(-)</v>
      </c>
      <c r="AB84" s="443" t="str">
        <f>[3]Fleisch!CH68</f>
        <v>(-)</v>
      </c>
      <c r="AC84" s="445"/>
      <c r="AD84" s="444" t="str">
        <f>[3]Fleisch!CJ68</f>
        <v>(-)</v>
      </c>
      <c r="AE84" s="444" t="str">
        <f>[3]Fleisch!CK68</f>
        <v>(-)</v>
      </c>
      <c r="AF84" s="445"/>
      <c r="AG84" s="443" t="str">
        <f>[3]Fleisch!CM68</f>
        <v>(-)</v>
      </c>
      <c r="AH84" s="443" t="str">
        <f>[3]Fleisch!CN68</f>
        <v>(-)</v>
      </c>
      <c r="AI84" s="444" t="str">
        <f>[3]Fleisch!CP68</f>
        <v>(-)</v>
      </c>
      <c r="AJ84" s="444" t="str">
        <f>[3]Fleisch!CQ68</f>
        <v>(-)</v>
      </c>
      <c r="AK84" s="443" t="str">
        <f>[3]Fleisch!CS68</f>
        <v>(-)</v>
      </c>
      <c r="AL84" s="443" t="str">
        <f>[3]Fleisch!CT68</f>
        <v>(-)</v>
      </c>
      <c r="AM84" s="444" t="str">
        <f>[3]Fleisch!CV68</f>
        <v>(-)</v>
      </c>
      <c r="AN84" s="444" t="str">
        <f>[3]Fleisch!CW68</f>
        <v>(-)</v>
      </c>
      <c r="AO84" s="443" t="str">
        <f>[3]Fleisch!CY68</f>
        <v>(-)</v>
      </c>
      <c r="AP84" s="443" t="str">
        <f>[3]Fleisch!CZ68</f>
        <v>(-)</v>
      </c>
      <c r="AQ84" s="444" t="str">
        <f>[3]Fleisch!DB68</f>
        <v>(-)</v>
      </c>
      <c r="AR84" s="444" t="str">
        <f>[3]Fleisch!DC68</f>
        <v>(-)</v>
      </c>
      <c r="AS84" s="443" t="str">
        <f>[3]Fleisch!DE68</f>
        <v>(-)</v>
      </c>
      <c r="AT84" s="443" t="str">
        <f>[3]Fleisch!DF68</f>
        <v>(-)</v>
      </c>
      <c r="AU84" s="444" t="str">
        <f>[3]Fleisch!DH68</f>
        <v>(-)</v>
      </c>
      <c r="AV84" s="444" t="str">
        <f>[3]Fleisch!DI68</f>
        <v>(-)</v>
      </c>
      <c r="AW84" s="445"/>
      <c r="AX84" s="443" t="str">
        <f>[3]Fleisch!DK68</f>
        <v>(-)</v>
      </c>
      <c r="AY84" s="443" t="str">
        <f>[3]Fleisch!DL68</f>
        <v>(-)</v>
      </c>
      <c r="AZ84" s="444" t="str">
        <f>[3]Fleisch!DN68</f>
        <v>(-)</v>
      </c>
      <c r="BA84" s="444" t="str">
        <f>[3]Fleisch!DO68</f>
        <v>(-)</v>
      </c>
      <c r="BB84" s="443" t="str">
        <f>[3]Fleisch!DQ68</f>
        <v>(-)</v>
      </c>
      <c r="BC84" s="443" t="str">
        <f>[3]Fleisch!DR68</f>
        <v>(-)</v>
      </c>
      <c r="BD84" s="444" t="str">
        <f>[3]Fleisch!DT68</f>
        <v>(-)</v>
      </c>
      <c r="BE84" s="444" t="str">
        <f>[3]Fleisch!DU68</f>
        <v>(-)</v>
      </c>
      <c r="BF84" s="443" t="str">
        <f>[3]Fleisch!DW68</f>
        <v>(-)</v>
      </c>
      <c r="BG84" s="443" t="str">
        <f>[3]Fleisch!DX68</f>
        <v>(-)</v>
      </c>
      <c r="BH84" s="445"/>
      <c r="BI84" s="444" t="str">
        <f>[3]Fleisch!EJ68</f>
        <v>(-)</v>
      </c>
      <c r="BJ84" s="444" t="str">
        <f>[3]Fleisch!EK68</f>
        <v>(-)</v>
      </c>
      <c r="BK84" s="443" t="str">
        <f>[3]Fleisch!EM68</f>
        <v>(-)</v>
      </c>
      <c r="BL84" s="443" t="str">
        <f>[3]Fleisch!EN68</f>
        <v>(-)</v>
      </c>
      <c r="BM84" s="444" t="str">
        <f>[3]Fleisch!EP68</f>
        <v>(-)</v>
      </c>
      <c r="BN84" s="444" t="str">
        <f>[3]Fleisch!EQ68</f>
        <v>(-)</v>
      </c>
      <c r="BO84" s="443" t="str">
        <f>[3]Fleisch!ES68</f>
        <v>(-)</v>
      </c>
      <c r="BP84" s="443" t="str">
        <f>[3]Fleisch!ET68</f>
        <v>(-)</v>
      </c>
      <c r="BQ84" s="444"/>
      <c r="BR84" s="444" t="str">
        <f>[3]Fleisch!FN68</f>
        <v>(-)</v>
      </c>
      <c r="BS84" s="444" t="str">
        <f>[3]Fleisch!FO68</f>
        <v>(-)</v>
      </c>
      <c r="BT84" s="443" t="str">
        <f>[3]Fleisch!FQ68</f>
        <v>(-)</v>
      </c>
      <c r="BU84" s="443" t="str">
        <f>[3]Fleisch!FR68</f>
        <v>(-)</v>
      </c>
      <c r="BV84" s="444" t="str">
        <f>[3]Fleisch!FT68</f>
        <v>(-)</v>
      </c>
      <c r="BW84" s="444" t="str">
        <f>[3]Fleisch!FU68</f>
        <v>(-)</v>
      </c>
      <c r="BX84" s="443" t="str">
        <f>[3]Fleisch!FW68</f>
        <v>(-)</v>
      </c>
      <c r="BY84" s="443" t="str">
        <f>[3]Fleisch!FX68</f>
        <v>(-)</v>
      </c>
      <c r="BZ84" s="444" t="str">
        <f>[3]Fleisch!FZ68</f>
        <v>(-)</v>
      </c>
      <c r="CA84" s="444" t="str">
        <f>[3]Fleisch!GA68</f>
        <v>(-)</v>
      </c>
      <c r="CB84" s="443" t="str">
        <f>[3]Fleisch!GC68</f>
        <v>(-)</v>
      </c>
      <c r="CC84" s="443" t="str">
        <f>[3]Fleisch!GD68</f>
        <v>(-)</v>
      </c>
      <c r="CD84" s="444" t="str">
        <f>[3]Fleisch!GF68</f>
        <v>(-)</v>
      </c>
      <c r="CE84" s="444" t="str">
        <f>[3]Fleisch!GG68</f>
        <v>(-)</v>
      </c>
      <c r="CF84" s="443" t="str">
        <f>[3]Fleisch!GI68</f>
        <v>(-)</v>
      </c>
      <c r="CG84" s="443" t="str">
        <f>[3]Fleisch!GJ68</f>
        <v>(-)</v>
      </c>
      <c r="CH84" s="444" t="str">
        <f>[3]Fleisch!GL68</f>
        <v>(-)</v>
      </c>
      <c r="CI84" s="444" t="str">
        <f>[3]Fleisch!GM68</f>
        <v>(-)</v>
      </c>
      <c r="CJ84" s="243"/>
      <c r="CK84" s="528">
        <f t="shared" si="15"/>
        <v>5</v>
      </c>
      <c r="CL84" s="397" t="str">
        <f>[3]Fleisch!GP68</f>
        <v>(-)</v>
      </c>
      <c r="CM84" s="397" t="str">
        <f>[3]Fleisch!GQ68</f>
        <v>(-)</v>
      </c>
      <c r="CN84" s="415"/>
      <c r="CO84" s="407" t="str">
        <f>[3]Fleisch!$AH68</f>
        <v>(-)</v>
      </c>
      <c r="CP84" s="407" t="str">
        <f>[3]Fleisch!$AM68</f>
        <v>(-)</v>
      </c>
      <c r="CQ84" s="406" t="str">
        <f>[3]Fleisch!AS68</f>
        <v>(-)</v>
      </c>
      <c r="CR84" s="406" t="str">
        <f>[3]Fleisch!AT68</f>
        <v>(-)</v>
      </c>
      <c r="CS84" s="407" t="str">
        <f>[3]Fleisch!AU68</f>
        <v>(-)</v>
      </c>
      <c r="CT84" s="407" t="str">
        <f>[3]Fleisch!AV68</f>
        <v>(-)</v>
      </c>
      <c r="CU84" s="406" t="str">
        <f>[3]Fleisch!AW68</f>
        <v>(-)</v>
      </c>
      <c r="CV84" s="406" t="str">
        <f>[3]Fleisch!AX68</f>
        <v>(-)</v>
      </c>
      <c r="CW84" s="415"/>
      <c r="CX84" s="407" t="str">
        <f>[3]Fleisch!AL68</f>
        <v>(-)</v>
      </c>
      <c r="CY84" s="407" t="str">
        <f>[3]Fleisch!AQ68</f>
        <v>(-)</v>
      </c>
      <c r="CZ84" s="406" t="str">
        <f>[3]Fleisch!AY68</f>
        <v>(-)</v>
      </c>
      <c r="DA84" s="406" t="str">
        <f>[3]Fleisch!AZ68</f>
        <v>(-)</v>
      </c>
      <c r="DB84" s="415"/>
      <c r="DC84" s="407" t="str">
        <f>[3]Fleisch!$AI68</f>
        <v>(-)</v>
      </c>
      <c r="DD84" s="407" t="str">
        <f>[3]Fleisch!$AN68</f>
        <v>(-)</v>
      </c>
      <c r="DE84" s="406" t="str">
        <f>[3]Fleisch!BA68</f>
        <v>(-)</v>
      </c>
      <c r="DF84" s="406" t="str">
        <f>[3]Fleisch!BB68</f>
        <v>(-)</v>
      </c>
      <c r="DG84" s="407" t="str">
        <f>[3]Fleisch!BC68</f>
        <v>(-)</v>
      </c>
      <c r="DH84" s="407" t="str">
        <f>[3]Fleisch!BD68</f>
        <v>(-)</v>
      </c>
      <c r="DI84" s="406" t="str">
        <f>[3]Fleisch!BE68</f>
        <v>(-)</v>
      </c>
      <c r="DJ84" s="406" t="str">
        <f>[3]Fleisch!BF68</f>
        <v>(-)</v>
      </c>
      <c r="DK84" s="407" t="str">
        <f>[3]Fleisch!BG68</f>
        <v>(-)</v>
      </c>
      <c r="DL84" s="407" t="str">
        <f>[3]Fleisch!BH68</f>
        <v>(-)</v>
      </c>
      <c r="DM84" s="406" t="str">
        <f>[3]Fleisch!BI68</f>
        <v>(-)</v>
      </c>
      <c r="DN84" s="406" t="str">
        <f>[3]Fleisch!BJ68</f>
        <v>(-)</v>
      </c>
      <c r="DO84" s="407" t="str">
        <f>[3]Fleisch!BK68</f>
        <v>(-)</v>
      </c>
      <c r="DP84" s="407" t="str">
        <f>[3]Fleisch!BL68</f>
        <v>(-)</v>
      </c>
      <c r="DQ84" s="406" t="str">
        <f>[3]Fleisch!BM68</f>
        <v>(-)</v>
      </c>
      <c r="DR84" s="406" t="str">
        <f>[3]Fleisch!BN68</f>
        <v>(-)</v>
      </c>
      <c r="DS84" s="407" t="str">
        <f>[3]Fleisch!BO68</f>
        <v>(-)</v>
      </c>
      <c r="DT84" s="407" t="str">
        <f>[3]Fleisch!BP68</f>
        <v>(-)</v>
      </c>
      <c r="DU84" s="415"/>
      <c r="DV84" s="406" t="str">
        <f>[3]Fleisch!$AJ68</f>
        <v>(-)</v>
      </c>
      <c r="DW84" s="406" t="str">
        <f>[3]Fleisch!$AO68</f>
        <v>(-)</v>
      </c>
      <c r="DX84" s="407" t="str">
        <f>[3]Fleisch!BQ68</f>
        <v>(-)</v>
      </c>
      <c r="DY84" s="407" t="str">
        <f>[3]Fleisch!BR68</f>
        <v>(-)</v>
      </c>
      <c r="DZ84" s="406" t="str">
        <f>[3]Fleisch!BS68</f>
        <v>(-)</v>
      </c>
      <c r="EA84" s="406" t="str">
        <f>[3]Fleisch!BT68</f>
        <v>(-)</v>
      </c>
      <c r="EB84" s="407" t="str">
        <f>[3]Fleisch!BU68</f>
        <v>(-)</v>
      </c>
      <c r="EC84" s="407" t="str">
        <f>[3]Fleisch!BV68</f>
        <v>(-)</v>
      </c>
      <c r="ED84" s="406" t="str">
        <f>[3]Fleisch!BW68</f>
        <v>(-)</v>
      </c>
      <c r="EE84" s="406" t="str">
        <f>[3]Fleisch!BX68</f>
        <v>(-)</v>
      </c>
      <c r="EF84" s="407" t="str">
        <f>[3]Fleisch!BY68</f>
        <v>(-)</v>
      </c>
      <c r="EG84" s="407" t="str">
        <f>[3]Fleisch!BZ68</f>
        <v>(-)</v>
      </c>
      <c r="EH84" s="415"/>
      <c r="EI84" s="406" t="str">
        <f>[3]Fleisch!$AK68</f>
        <v>(-)</v>
      </c>
      <c r="EJ84" s="406" t="str">
        <f>[3]Fleisch!$AP68</f>
        <v>(-)</v>
      </c>
      <c r="EK84" s="407" t="str">
        <f>[3]Fleisch!DZ68</f>
        <v>(-)</v>
      </c>
      <c r="EL84" s="407" t="str">
        <f>[3]Fleisch!EA68</f>
        <v>(-)</v>
      </c>
      <c r="EM84" s="406" t="str">
        <f>[3]Fleisch!EB68</f>
        <v>(-)</v>
      </c>
      <c r="EN84" s="406" t="str">
        <f>[3]Fleisch!EC68</f>
        <v>(-)</v>
      </c>
      <c r="EO84" s="407" t="str">
        <f>[3]Fleisch!ED68</f>
        <v>(-)</v>
      </c>
      <c r="EP84" s="407" t="str">
        <f>[3]Fleisch!EE68</f>
        <v>(-)</v>
      </c>
      <c r="EQ84" s="406" t="str">
        <f>[3]Fleisch!EF68</f>
        <v>(-)</v>
      </c>
      <c r="ER84" s="406" t="str">
        <f>[3]Fleisch!EG68</f>
        <v>(-)</v>
      </c>
      <c r="ES84" s="409"/>
      <c r="ET84" s="407" t="str">
        <f>[3]Fleisch!GR68</f>
        <v>(-)</v>
      </c>
      <c r="EU84" s="407" t="str">
        <f>[3]Fleisch!GS68</f>
        <v>(-)</v>
      </c>
      <c r="EV84" s="406" t="str">
        <f>[3]Fleisch!EV68</f>
        <v>(-)</v>
      </c>
      <c r="EW84" s="406" t="str">
        <f>[3]Fleisch!EW68</f>
        <v>(-)</v>
      </c>
      <c r="EX84" s="407" t="str">
        <f>[3]Fleisch!EX68</f>
        <v>(-)</v>
      </c>
      <c r="EY84" s="407" t="str">
        <f>[3]Fleisch!EY68</f>
        <v>(-)</v>
      </c>
      <c r="EZ84" s="406" t="str">
        <f>[3]Fleisch!EZ68</f>
        <v>(-)</v>
      </c>
      <c r="FA84" s="406" t="str">
        <f>[3]Fleisch!FA68</f>
        <v>(-)</v>
      </c>
      <c r="FB84" s="407" t="str">
        <f>[3]Fleisch!FB68</f>
        <v>(-)</v>
      </c>
      <c r="FC84" s="407" t="str">
        <f>[3]Fleisch!FC68</f>
        <v>(-)</v>
      </c>
      <c r="FD84" s="406" t="str">
        <f>[3]Fleisch!FD68</f>
        <v>(-)</v>
      </c>
      <c r="FE84" s="406" t="str">
        <f>[3]Fleisch!FE68</f>
        <v>(-)</v>
      </c>
      <c r="FF84" s="407" t="str">
        <f>[3]Fleisch!FF68</f>
        <v>(-)</v>
      </c>
      <c r="FG84" s="407" t="str">
        <f>[3]Fleisch!FG68</f>
        <v>(-)</v>
      </c>
      <c r="FH84" s="406" t="str">
        <f>[3]Fleisch!FH68</f>
        <v>(-)</v>
      </c>
      <c r="FI84" s="406" t="str">
        <f>[3]Fleisch!FI68</f>
        <v>(-)</v>
      </c>
      <c r="FJ84" s="407" t="str">
        <f>[3]Fleisch!FJ68</f>
        <v>(-)</v>
      </c>
      <c r="FK84" s="407" t="str">
        <f>[3]Fleisch!FK68</f>
        <v>(-)</v>
      </c>
      <c r="FL84" s="406" t="str">
        <f>[3]Fleisch!FL68</f>
        <v>(-)</v>
      </c>
      <c r="FM84" s="406" t="str">
        <f>[3]Fleisch!FM68</f>
        <v>(-)</v>
      </c>
    </row>
    <row r="85" spans="1:169" x14ac:dyDescent="0.2">
      <c r="A85" s="218"/>
      <c r="B85" s="189">
        <f t="shared" si="11"/>
        <v>44317</v>
      </c>
      <c r="C85" s="516">
        <f>[3]Fleisch!$A79</f>
        <v>44013</v>
      </c>
      <c r="D85" s="396">
        <f>[3]Fleisch!D80</f>
        <v>9.6999999999999993</v>
      </c>
      <c r="E85" s="396">
        <f>[3]Fleisch!E80</f>
        <v>9.4774999999999991</v>
      </c>
      <c r="F85" s="380">
        <f>[3]Fleisch!$J80</f>
        <v>11.575000000000001</v>
      </c>
      <c r="G85" s="380"/>
      <c r="H85" s="396">
        <f>[3]Fleisch!$L80</f>
        <v>11.799999999999999</v>
      </c>
      <c r="I85" s="396"/>
      <c r="J85" s="380"/>
      <c r="K85" s="380">
        <f>[3]Fleisch!F80</f>
        <v>14.125</v>
      </c>
      <c r="L85" s="380">
        <f>[3]Fleisch!G80</f>
        <v>13.65</v>
      </c>
      <c r="M85" s="380"/>
      <c r="N85" s="396">
        <f>[3]Fleisch!B80</f>
        <v>7</v>
      </c>
      <c r="O85" s="396">
        <f>[3]Fleisch!C80</f>
        <v>4.8499999999999996</v>
      </c>
      <c r="P85" s="380"/>
      <c r="Q85" s="380">
        <f>[3]Fleisch!H80</f>
        <v>15.725000000000001</v>
      </c>
      <c r="R85" s="380">
        <f>[3]Fleisch!I80</f>
        <v>13.5425</v>
      </c>
      <c r="S85" s="380"/>
      <c r="T85" s="380"/>
      <c r="U85" s="189">
        <f>[3]Fleisch!$A69</f>
        <v>44317</v>
      </c>
      <c r="V85" s="343">
        <f>'Gemüse Daten'!CX84</f>
        <v>0</v>
      </c>
      <c r="W85" s="443" t="str">
        <f>[3]Fleisch!CA69</f>
        <v>(-)</v>
      </c>
      <c r="X85" s="443" t="str">
        <f>[3]Fleisch!CB69</f>
        <v>(-)</v>
      </c>
      <c r="Y85" s="444" t="str">
        <f>[3]Fleisch!CD69</f>
        <v>(-)</v>
      </c>
      <c r="Z85" s="444" t="str">
        <f>[3]Fleisch!CE69</f>
        <v>(-)</v>
      </c>
      <c r="AA85" s="443" t="str">
        <f>[3]Fleisch!CG69</f>
        <v>(-)</v>
      </c>
      <c r="AB85" s="443" t="str">
        <f>[3]Fleisch!CH69</f>
        <v>(-)</v>
      </c>
      <c r="AC85" s="445"/>
      <c r="AD85" s="444" t="str">
        <f>[3]Fleisch!CJ69</f>
        <v>(-)</v>
      </c>
      <c r="AE85" s="444" t="str">
        <f>[3]Fleisch!CK69</f>
        <v>(-)</v>
      </c>
      <c r="AF85" s="445"/>
      <c r="AG85" s="443" t="str">
        <f>[3]Fleisch!CM69</f>
        <v>(-)</v>
      </c>
      <c r="AH85" s="443" t="str">
        <f>[3]Fleisch!CN69</f>
        <v>(-)</v>
      </c>
      <c r="AI85" s="444" t="str">
        <f>[3]Fleisch!CP69</f>
        <v>(-)</v>
      </c>
      <c r="AJ85" s="444" t="str">
        <f>[3]Fleisch!CQ69</f>
        <v>(-)</v>
      </c>
      <c r="AK85" s="443" t="str">
        <f>[3]Fleisch!CS69</f>
        <v>(-)</v>
      </c>
      <c r="AL85" s="443" t="str">
        <f>[3]Fleisch!CT69</f>
        <v>(-)</v>
      </c>
      <c r="AM85" s="444" t="str">
        <f>[3]Fleisch!CV69</f>
        <v>(-)</v>
      </c>
      <c r="AN85" s="444" t="str">
        <f>[3]Fleisch!CW69</f>
        <v>(-)</v>
      </c>
      <c r="AO85" s="443" t="str">
        <f>[3]Fleisch!CY69</f>
        <v>(-)</v>
      </c>
      <c r="AP85" s="443" t="str">
        <f>[3]Fleisch!CZ69</f>
        <v>(-)</v>
      </c>
      <c r="AQ85" s="444" t="str">
        <f>[3]Fleisch!DB69</f>
        <v>(-)</v>
      </c>
      <c r="AR85" s="444" t="str">
        <f>[3]Fleisch!DC69</f>
        <v>(-)</v>
      </c>
      <c r="AS85" s="443" t="str">
        <f>[3]Fleisch!DE69</f>
        <v>(-)</v>
      </c>
      <c r="AT85" s="443" t="str">
        <f>[3]Fleisch!DF69</f>
        <v>(-)</v>
      </c>
      <c r="AU85" s="444" t="str">
        <f>[3]Fleisch!DH69</f>
        <v>(-)</v>
      </c>
      <c r="AV85" s="444" t="str">
        <f>[3]Fleisch!DI69</f>
        <v>(-)</v>
      </c>
      <c r="AW85" s="445"/>
      <c r="AX85" s="443" t="str">
        <f>[3]Fleisch!DK69</f>
        <v>(-)</v>
      </c>
      <c r="AY85" s="443" t="str">
        <f>[3]Fleisch!DL69</f>
        <v>(-)</v>
      </c>
      <c r="AZ85" s="444" t="str">
        <f>[3]Fleisch!DN69</f>
        <v>(-)</v>
      </c>
      <c r="BA85" s="444" t="str">
        <f>[3]Fleisch!DO69</f>
        <v>(-)</v>
      </c>
      <c r="BB85" s="443" t="str">
        <f>[3]Fleisch!DQ69</f>
        <v>(-)</v>
      </c>
      <c r="BC85" s="443" t="str">
        <f>[3]Fleisch!DR69</f>
        <v>(-)</v>
      </c>
      <c r="BD85" s="444" t="str">
        <f>[3]Fleisch!DT69</f>
        <v>(-)</v>
      </c>
      <c r="BE85" s="444" t="str">
        <f>[3]Fleisch!DU69</f>
        <v>(-)</v>
      </c>
      <c r="BF85" s="443" t="str">
        <f>[3]Fleisch!DW69</f>
        <v>(-)</v>
      </c>
      <c r="BG85" s="443" t="str">
        <f>[3]Fleisch!DX69</f>
        <v>(-)</v>
      </c>
      <c r="BH85" s="445"/>
      <c r="BI85" s="444" t="str">
        <f>[3]Fleisch!EJ69</f>
        <v>(-)</v>
      </c>
      <c r="BJ85" s="444" t="str">
        <f>[3]Fleisch!EK69</f>
        <v>(-)</v>
      </c>
      <c r="BK85" s="443" t="str">
        <f>[3]Fleisch!EM69</f>
        <v>(-)</v>
      </c>
      <c r="BL85" s="443" t="str">
        <f>[3]Fleisch!EN69</f>
        <v>(-)</v>
      </c>
      <c r="BM85" s="444" t="str">
        <f>[3]Fleisch!EP69</f>
        <v>(-)</v>
      </c>
      <c r="BN85" s="444" t="str">
        <f>[3]Fleisch!EQ69</f>
        <v>(-)</v>
      </c>
      <c r="BO85" s="443" t="str">
        <f>[3]Fleisch!ES69</f>
        <v>(-)</v>
      </c>
      <c r="BP85" s="443" t="str">
        <f>[3]Fleisch!ET69</f>
        <v>(-)</v>
      </c>
      <c r="BQ85" s="444"/>
      <c r="BR85" s="444" t="str">
        <f>[3]Fleisch!FN69</f>
        <v>(-)</v>
      </c>
      <c r="BS85" s="444" t="str">
        <f>[3]Fleisch!FO69</f>
        <v>(-)</v>
      </c>
      <c r="BT85" s="443" t="str">
        <f>[3]Fleisch!FQ69</f>
        <v>(-)</v>
      </c>
      <c r="BU85" s="443" t="str">
        <f>[3]Fleisch!FR69</f>
        <v>(-)</v>
      </c>
      <c r="BV85" s="444" t="str">
        <f>[3]Fleisch!FT69</f>
        <v>(-)</v>
      </c>
      <c r="BW85" s="444" t="str">
        <f>[3]Fleisch!FU69</f>
        <v>(-)</v>
      </c>
      <c r="BX85" s="443" t="str">
        <f>[3]Fleisch!FW69</f>
        <v>(-)</v>
      </c>
      <c r="BY85" s="443" t="str">
        <f>[3]Fleisch!FX69</f>
        <v>(-)</v>
      </c>
      <c r="BZ85" s="444" t="str">
        <f>[3]Fleisch!FZ69</f>
        <v>(-)</v>
      </c>
      <c r="CA85" s="444" t="str">
        <f>[3]Fleisch!GA69</f>
        <v>(-)</v>
      </c>
      <c r="CB85" s="443" t="str">
        <f>[3]Fleisch!GC69</f>
        <v>(-)</v>
      </c>
      <c r="CC85" s="443" t="str">
        <f>[3]Fleisch!GD69</f>
        <v>(-)</v>
      </c>
      <c r="CD85" s="444" t="str">
        <f>[3]Fleisch!GF69</f>
        <v>(-)</v>
      </c>
      <c r="CE85" s="444" t="str">
        <f>[3]Fleisch!GG69</f>
        <v>(-)</v>
      </c>
      <c r="CF85" s="443" t="str">
        <f>[3]Fleisch!GI69</f>
        <v>(-)</v>
      </c>
      <c r="CG85" s="443" t="str">
        <f>[3]Fleisch!GJ69</f>
        <v>(-)</v>
      </c>
      <c r="CH85" s="444" t="str">
        <f>[3]Fleisch!GL69</f>
        <v>(-)</v>
      </c>
      <c r="CI85" s="444" t="str">
        <f>[3]Fleisch!GM69</f>
        <v>(-)</v>
      </c>
      <c r="CJ85" s="243"/>
      <c r="CK85" s="528">
        <f t="shared" si="15"/>
        <v>0</v>
      </c>
      <c r="CL85" s="397" t="str">
        <f>[3]Fleisch!GP69</f>
        <v>(-)</v>
      </c>
      <c r="CM85" s="397" t="str">
        <f>[3]Fleisch!GQ69</f>
        <v>(-)</v>
      </c>
      <c r="CN85" s="415"/>
      <c r="CO85" s="407" t="str">
        <f>[3]Fleisch!$AH69</f>
        <v>(-)</v>
      </c>
      <c r="CP85" s="407" t="str">
        <f>[3]Fleisch!$AM69</f>
        <v>(-)</v>
      </c>
      <c r="CQ85" s="406" t="str">
        <f>[3]Fleisch!AS69</f>
        <v>(-)</v>
      </c>
      <c r="CR85" s="406" t="str">
        <f>[3]Fleisch!AT69</f>
        <v>(-)</v>
      </c>
      <c r="CS85" s="407" t="str">
        <f>[3]Fleisch!AU69</f>
        <v>(-)</v>
      </c>
      <c r="CT85" s="407" t="str">
        <f>[3]Fleisch!AV69</f>
        <v>(-)</v>
      </c>
      <c r="CU85" s="406" t="str">
        <f>[3]Fleisch!AW69</f>
        <v>(-)</v>
      </c>
      <c r="CV85" s="406" t="str">
        <f>[3]Fleisch!AX69</f>
        <v>(-)</v>
      </c>
      <c r="CW85" s="415"/>
      <c r="CX85" s="407" t="str">
        <f>[3]Fleisch!AL69</f>
        <v>(-)</v>
      </c>
      <c r="CY85" s="407" t="str">
        <f>[3]Fleisch!AQ69</f>
        <v>(-)</v>
      </c>
      <c r="CZ85" s="406" t="str">
        <f>[3]Fleisch!AY69</f>
        <v>(-)</v>
      </c>
      <c r="DA85" s="406" t="str">
        <f>[3]Fleisch!AZ69</f>
        <v>(-)</v>
      </c>
      <c r="DB85" s="415"/>
      <c r="DC85" s="407" t="str">
        <f>[3]Fleisch!$AI69</f>
        <v>(-)</v>
      </c>
      <c r="DD85" s="407" t="str">
        <f>[3]Fleisch!$AN69</f>
        <v>(-)</v>
      </c>
      <c r="DE85" s="406" t="str">
        <f>[3]Fleisch!BA69</f>
        <v>(-)</v>
      </c>
      <c r="DF85" s="406" t="str">
        <f>[3]Fleisch!BB69</f>
        <v>(-)</v>
      </c>
      <c r="DG85" s="407" t="str">
        <f>[3]Fleisch!BC69</f>
        <v>(-)</v>
      </c>
      <c r="DH85" s="407" t="str">
        <f>[3]Fleisch!BD69</f>
        <v>(-)</v>
      </c>
      <c r="DI85" s="406" t="str">
        <f>[3]Fleisch!BE69</f>
        <v>(-)</v>
      </c>
      <c r="DJ85" s="406" t="str">
        <f>[3]Fleisch!BF69</f>
        <v>(-)</v>
      </c>
      <c r="DK85" s="407" t="str">
        <f>[3]Fleisch!BG69</f>
        <v>(-)</v>
      </c>
      <c r="DL85" s="407" t="str">
        <f>[3]Fleisch!BH69</f>
        <v>(-)</v>
      </c>
      <c r="DM85" s="406" t="str">
        <f>[3]Fleisch!BI69</f>
        <v>(-)</v>
      </c>
      <c r="DN85" s="406" t="str">
        <f>[3]Fleisch!BJ69</f>
        <v>(-)</v>
      </c>
      <c r="DO85" s="407" t="str">
        <f>[3]Fleisch!BK69</f>
        <v>(-)</v>
      </c>
      <c r="DP85" s="407" t="str">
        <f>[3]Fleisch!BL69</f>
        <v>(-)</v>
      </c>
      <c r="DQ85" s="406" t="str">
        <f>[3]Fleisch!BM69</f>
        <v>(-)</v>
      </c>
      <c r="DR85" s="406" t="str">
        <f>[3]Fleisch!BN69</f>
        <v>(-)</v>
      </c>
      <c r="DS85" s="407" t="str">
        <f>[3]Fleisch!BO69</f>
        <v>(-)</v>
      </c>
      <c r="DT85" s="407" t="str">
        <f>[3]Fleisch!BP69</f>
        <v>(-)</v>
      </c>
      <c r="DU85" s="415"/>
      <c r="DV85" s="406" t="str">
        <f>[3]Fleisch!$AJ69</f>
        <v>(-)</v>
      </c>
      <c r="DW85" s="406" t="str">
        <f>[3]Fleisch!$AO69</f>
        <v>(-)</v>
      </c>
      <c r="DX85" s="407" t="str">
        <f>[3]Fleisch!BQ69</f>
        <v>(-)</v>
      </c>
      <c r="DY85" s="407" t="str">
        <f>[3]Fleisch!BR69</f>
        <v>(-)</v>
      </c>
      <c r="DZ85" s="406" t="str">
        <f>[3]Fleisch!BS69</f>
        <v>(-)</v>
      </c>
      <c r="EA85" s="406" t="str">
        <f>[3]Fleisch!BT69</f>
        <v>(-)</v>
      </c>
      <c r="EB85" s="407" t="str">
        <f>[3]Fleisch!BU69</f>
        <v>(-)</v>
      </c>
      <c r="EC85" s="407" t="str">
        <f>[3]Fleisch!BV69</f>
        <v>(-)</v>
      </c>
      <c r="ED85" s="406" t="str">
        <f>[3]Fleisch!BW69</f>
        <v>(-)</v>
      </c>
      <c r="EE85" s="406" t="str">
        <f>[3]Fleisch!BX69</f>
        <v>(-)</v>
      </c>
      <c r="EF85" s="407" t="str">
        <f>[3]Fleisch!BY69</f>
        <v>(-)</v>
      </c>
      <c r="EG85" s="407" t="str">
        <f>[3]Fleisch!BZ69</f>
        <v>(-)</v>
      </c>
      <c r="EH85" s="415"/>
      <c r="EI85" s="406" t="str">
        <f>[3]Fleisch!$AK69</f>
        <v>(-)</v>
      </c>
      <c r="EJ85" s="406" t="str">
        <f>[3]Fleisch!$AP69</f>
        <v>(-)</v>
      </c>
      <c r="EK85" s="407" t="str">
        <f>[3]Fleisch!DZ69</f>
        <v>(-)</v>
      </c>
      <c r="EL85" s="407" t="str">
        <f>[3]Fleisch!EA69</f>
        <v>(-)</v>
      </c>
      <c r="EM85" s="406" t="str">
        <f>[3]Fleisch!EB69</f>
        <v>(-)</v>
      </c>
      <c r="EN85" s="406" t="str">
        <f>[3]Fleisch!EC69</f>
        <v>(-)</v>
      </c>
      <c r="EO85" s="407" t="str">
        <f>[3]Fleisch!ED69</f>
        <v>(-)</v>
      </c>
      <c r="EP85" s="407" t="str">
        <f>[3]Fleisch!EE69</f>
        <v>(-)</v>
      </c>
      <c r="EQ85" s="406" t="str">
        <f>[3]Fleisch!EF69</f>
        <v>(-)</v>
      </c>
      <c r="ER85" s="406" t="str">
        <f>[3]Fleisch!EG69</f>
        <v>(-)</v>
      </c>
      <c r="ES85" s="409"/>
      <c r="ET85" s="407" t="str">
        <f>[3]Fleisch!GR69</f>
        <v>(-)</v>
      </c>
      <c r="EU85" s="407" t="str">
        <f>[3]Fleisch!GS69</f>
        <v>(-)</v>
      </c>
      <c r="EV85" s="406" t="str">
        <f>[3]Fleisch!EV69</f>
        <v>(-)</v>
      </c>
      <c r="EW85" s="406" t="str">
        <f>[3]Fleisch!EW69</f>
        <v>(-)</v>
      </c>
      <c r="EX85" s="407" t="str">
        <f>[3]Fleisch!EX69</f>
        <v>(-)</v>
      </c>
      <c r="EY85" s="407" t="str">
        <f>[3]Fleisch!EY69</f>
        <v>(-)</v>
      </c>
      <c r="EZ85" s="406" t="str">
        <f>[3]Fleisch!EZ69</f>
        <v>(-)</v>
      </c>
      <c r="FA85" s="406" t="str">
        <f>[3]Fleisch!FA69</f>
        <v>(-)</v>
      </c>
      <c r="FB85" s="407" t="str">
        <f>[3]Fleisch!FB69</f>
        <v>(-)</v>
      </c>
      <c r="FC85" s="407" t="str">
        <f>[3]Fleisch!FC69</f>
        <v>(-)</v>
      </c>
      <c r="FD85" s="406" t="str">
        <f>[3]Fleisch!FD69</f>
        <v>(-)</v>
      </c>
      <c r="FE85" s="406" t="str">
        <f>[3]Fleisch!FE69</f>
        <v>(-)</v>
      </c>
      <c r="FF85" s="407" t="str">
        <f>[3]Fleisch!FF69</f>
        <v>(-)</v>
      </c>
      <c r="FG85" s="407" t="str">
        <f>[3]Fleisch!FG69</f>
        <v>(-)</v>
      </c>
      <c r="FH85" s="406" t="str">
        <f>[3]Fleisch!FH69</f>
        <v>(-)</v>
      </c>
      <c r="FI85" s="406" t="str">
        <f>[3]Fleisch!FI69</f>
        <v>(-)</v>
      </c>
      <c r="FJ85" s="407" t="str">
        <f>[3]Fleisch!FJ69</f>
        <v>(-)</v>
      </c>
      <c r="FK85" s="407" t="str">
        <f>[3]Fleisch!FK69</f>
        <v>(-)</v>
      </c>
      <c r="FL85" s="406" t="str">
        <f>[3]Fleisch!FL69</f>
        <v>(-)</v>
      </c>
      <c r="FM85" s="406" t="str">
        <f>[3]Fleisch!FM69</f>
        <v>(-)</v>
      </c>
    </row>
    <row r="86" spans="1:169" x14ac:dyDescent="0.2">
      <c r="A86" s="218"/>
      <c r="B86" s="189">
        <f t="shared" si="11"/>
        <v>44287</v>
      </c>
      <c r="C86" s="516">
        <f>[3]Fleisch!$A80</f>
        <v>43983</v>
      </c>
      <c r="D86" s="396">
        <f>[3]Fleisch!D81</f>
        <v>9.18</v>
      </c>
      <c r="E86" s="396">
        <f>[3]Fleisch!E81</f>
        <v>8.6049999999999933</v>
      </c>
      <c r="F86" s="380">
        <f>[3]Fleisch!$J81</f>
        <v>10.959999999999999</v>
      </c>
      <c r="G86" s="380"/>
      <c r="H86" s="396">
        <f>[3]Fleisch!$L81</f>
        <v>11.1</v>
      </c>
      <c r="I86" s="396"/>
      <c r="J86" s="380"/>
      <c r="K86" s="380">
        <f>[3]Fleisch!F81</f>
        <v>12.2</v>
      </c>
      <c r="L86" s="380">
        <f>[3]Fleisch!G81</f>
        <v>11.901470588235284</v>
      </c>
      <c r="M86" s="380"/>
      <c r="N86" s="396">
        <f>[3]Fleisch!B81</f>
        <v>6.839999999999999</v>
      </c>
      <c r="O86" s="396">
        <f>[3]Fleisch!C81</f>
        <v>4.8499999999999996</v>
      </c>
      <c r="P86" s="380"/>
      <c r="Q86" s="380">
        <f>[3]Fleisch!H81</f>
        <v>15.16</v>
      </c>
      <c r="R86" s="380">
        <f>[3]Fleisch!I81</f>
        <v>12.997941176470595</v>
      </c>
      <c r="S86" s="380"/>
      <c r="T86" s="380"/>
      <c r="U86" s="514">
        <f>[3]Fleisch!$A70</f>
        <v>44287</v>
      </c>
      <c r="V86" s="380"/>
      <c r="W86" s="407"/>
      <c r="X86" s="407"/>
      <c r="Y86" s="407"/>
      <c r="Z86" s="407"/>
      <c r="AA86" s="407"/>
      <c r="AB86" s="407"/>
      <c r="AC86" s="415"/>
      <c r="AD86" s="407"/>
      <c r="AE86" s="407"/>
      <c r="AF86" s="415"/>
      <c r="AG86" s="407"/>
      <c r="AH86" s="407"/>
      <c r="AI86" s="407"/>
      <c r="AJ86" s="407"/>
      <c r="AK86" s="407"/>
      <c r="AL86" s="407"/>
      <c r="AM86" s="407"/>
      <c r="AN86" s="407"/>
      <c r="AO86" s="407"/>
      <c r="AP86" s="407"/>
      <c r="AQ86" s="407"/>
      <c r="AR86" s="407"/>
      <c r="AS86" s="407"/>
      <c r="AT86" s="407"/>
      <c r="AU86" s="407"/>
      <c r="AV86" s="407"/>
      <c r="AW86" s="415"/>
      <c r="AX86" s="407"/>
      <c r="AY86" s="407"/>
      <c r="AZ86" s="407"/>
      <c r="BA86" s="407"/>
      <c r="BB86" s="407"/>
      <c r="BC86" s="407"/>
      <c r="BD86" s="407"/>
      <c r="BE86" s="407"/>
      <c r="BF86" s="407"/>
      <c r="BG86" s="407"/>
      <c r="BH86" s="415"/>
      <c r="BI86" s="407"/>
      <c r="BJ86" s="407"/>
      <c r="BK86" s="407"/>
      <c r="BL86" s="407"/>
      <c r="BM86" s="407"/>
      <c r="BN86" s="407"/>
      <c r="BO86" s="407"/>
      <c r="BP86" s="407"/>
      <c r="BQ86" s="407"/>
      <c r="BR86" s="407"/>
      <c r="BS86" s="407"/>
      <c r="BT86" s="407"/>
      <c r="BU86" s="407"/>
      <c r="BV86" s="407"/>
      <c r="BW86" s="407"/>
      <c r="BX86" s="407"/>
      <c r="BY86" s="407"/>
      <c r="BZ86" s="407"/>
      <c r="CA86" s="407"/>
      <c r="CB86" s="407"/>
      <c r="CC86" s="407"/>
      <c r="CD86" s="407"/>
      <c r="CE86" s="407"/>
      <c r="CF86" s="407"/>
      <c r="CG86" s="407"/>
      <c r="CH86" s="407"/>
      <c r="CI86" s="407"/>
      <c r="CJ86" s="243"/>
      <c r="CL86" s="393"/>
      <c r="CM86" s="393"/>
      <c r="CN86" s="415"/>
      <c r="CO86" s="407"/>
      <c r="CP86" s="407"/>
      <c r="CQ86" s="407"/>
      <c r="CR86" s="407"/>
      <c r="CS86" s="407"/>
      <c r="CT86" s="407"/>
      <c r="CU86" s="407"/>
      <c r="CV86" s="407"/>
      <c r="CW86" s="415"/>
      <c r="CX86" s="407"/>
      <c r="CY86" s="407"/>
      <c r="CZ86" s="407"/>
      <c r="DA86" s="407"/>
      <c r="DB86" s="415"/>
      <c r="DC86" s="407"/>
      <c r="DD86" s="407"/>
      <c r="DE86" s="407"/>
      <c r="DF86" s="407"/>
      <c r="DG86" s="407"/>
      <c r="DH86" s="407"/>
      <c r="DI86" s="407"/>
      <c r="DJ86" s="407"/>
      <c r="DK86" s="407"/>
      <c r="DL86" s="407"/>
      <c r="DM86" s="407"/>
      <c r="DN86" s="407"/>
      <c r="DO86" s="407"/>
      <c r="DP86" s="407"/>
      <c r="DQ86" s="407"/>
      <c r="DR86" s="407"/>
      <c r="DS86" s="407"/>
      <c r="DT86" s="407"/>
      <c r="DU86" s="415"/>
      <c r="DV86" s="407"/>
      <c r="DW86" s="407"/>
      <c r="DX86" s="407"/>
      <c r="DY86" s="407"/>
      <c r="DZ86" s="407"/>
      <c r="EA86" s="407"/>
      <c r="EB86" s="407"/>
      <c r="EC86" s="407"/>
      <c r="ED86" s="407"/>
      <c r="EE86" s="407"/>
      <c r="EF86" s="407"/>
      <c r="EG86" s="407"/>
      <c r="EH86" s="415"/>
      <c r="EI86" s="407"/>
      <c r="EJ86" s="407"/>
      <c r="EK86" s="407"/>
      <c r="EL86" s="407"/>
      <c r="EM86" s="407"/>
      <c r="EN86" s="407"/>
      <c r="EO86" s="407"/>
      <c r="EP86" s="407"/>
      <c r="EQ86" s="407"/>
      <c r="ER86" s="407"/>
      <c r="ES86" s="409"/>
      <c r="ET86" s="393"/>
      <c r="EU86" s="393"/>
      <c r="EV86" s="407"/>
      <c r="EW86" s="407"/>
      <c r="EX86" s="407"/>
      <c r="EY86" s="407"/>
      <c r="EZ86" s="407"/>
      <c r="FA86" s="407"/>
      <c r="FB86" s="407"/>
      <c r="FC86" s="407"/>
      <c r="FD86" s="407"/>
      <c r="FE86" s="407"/>
      <c r="FF86" s="407"/>
      <c r="FG86" s="407"/>
      <c r="FH86" s="407"/>
      <c r="FI86" s="407"/>
      <c r="FJ86" s="407"/>
      <c r="FK86" s="407"/>
      <c r="FL86" s="407"/>
      <c r="FM86" s="407"/>
    </row>
    <row r="87" spans="1:169" x14ac:dyDescent="0.2">
      <c r="A87" s="218"/>
      <c r="B87" s="189">
        <f t="shared" si="11"/>
        <v>44256</v>
      </c>
      <c r="C87" s="516">
        <f>[3]Fleisch!$A81</f>
        <v>43952</v>
      </c>
      <c r="D87" s="396">
        <f>[3]Fleisch!D82</f>
        <v>8.65</v>
      </c>
      <c r="E87" s="396">
        <f>[3]Fleisch!E82</f>
        <v>8.25</v>
      </c>
      <c r="F87" s="380">
        <f>[3]Fleisch!$J82</f>
        <v>10.55</v>
      </c>
      <c r="G87" s="380"/>
      <c r="H87" s="396">
        <f>[3]Fleisch!$L82</f>
        <v>10.899999999999999</v>
      </c>
      <c r="I87" s="396"/>
      <c r="J87" s="380"/>
      <c r="K87" s="380">
        <f>[3]Fleisch!F82</f>
        <v>12.450000000000001</v>
      </c>
      <c r="L87" s="380">
        <f>[3]Fleisch!G82</f>
        <v>12.162499999999998</v>
      </c>
      <c r="M87" s="380"/>
      <c r="N87" s="396">
        <f>[3]Fleisch!B82</f>
        <v>6.7</v>
      </c>
      <c r="O87" s="396">
        <f>[3]Fleisch!C82</f>
        <v>4.8499999999999996</v>
      </c>
      <c r="P87" s="380"/>
      <c r="Q87" s="380">
        <f>[3]Fleisch!H82</f>
        <v>14.5</v>
      </c>
      <c r="R87" s="380">
        <f>[3]Fleisch!I82</f>
        <v>12.627500000000001</v>
      </c>
      <c r="S87" s="380"/>
      <c r="T87" s="380"/>
      <c r="U87" s="514">
        <f>[3]Fleisch!$A71</f>
        <v>44256</v>
      </c>
      <c r="V87" s="380"/>
      <c r="W87" s="407"/>
      <c r="X87" s="407"/>
      <c r="Y87" s="407"/>
      <c r="Z87" s="407"/>
      <c r="AA87" s="407"/>
      <c r="AB87" s="407"/>
      <c r="AC87" s="415"/>
      <c r="AD87" s="407"/>
      <c r="AE87" s="407"/>
      <c r="AF87" s="415"/>
      <c r="AG87" s="407"/>
      <c r="AH87" s="407"/>
      <c r="AI87" s="407"/>
      <c r="AJ87" s="407"/>
      <c r="AK87" s="407"/>
      <c r="AL87" s="407"/>
      <c r="AM87" s="407"/>
      <c r="AN87" s="407"/>
      <c r="AO87" s="407"/>
      <c r="AP87" s="407"/>
      <c r="AQ87" s="407"/>
      <c r="AR87" s="407"/>
      <c r="AS87" s="407"/>
      <c r="AT87" s="407"/>
      <c r="AU87" s="407"/>
      <c r="AV87" s="407"/>
      <c r="AW87" s="415"/>
      <c r="AX87" s="407"/>
      <c r="AY87" s="407"/>
      <c r="AZ87" s="407"/>
      <c r="BA87" s="407"/>
      <c r="BB87" s="407"/>
      <c r="BC87" s="407"/>
      <c r="BD87" s="407"/>
      <c r="BE87" s="407"/>
      <c r="BF87" s="407"/>
      <c r="BG87" s="407"/>
      <c r="BH87" s="415"/>
      <c r="BI87" s="407"/>
      <c r="BJ87" s="407"/>
      <c r="BK87" s="407"/>
      <c r="BL87" s="407"/>
      <c r="BM87" s="407"/>
      <c r="BN87" s="407"/>
      <c r="BO87" s="407"/>
      <c r="BP87" s="407"/>
      <c r="BQ87" s="407"/>
      <c r="BR87" s="407"/>
      <c r="BS87" s="407"/>
      <c r="BT87" s="407"/>
      <c r="BU87" s="407"/>
      <c r="BV87" s="407"/>
      <c r="BW87" s="407"/>
      <c r="BX87" s="407"/>
      <c r="BY87" s="407"/>
      <c r="BZ87" s="407"/>
      <c r="CA87" s="407"/>
      <c r="CB87" s="407"/>
      <c r="CC87" s="407"/>
      <c r="CD87" s="407"/>
      <c r="CE87" s="407"/>
      <c r="CF87" s="407"/>
      <c r="CG87" s="407"/>
      <c r="CH87" s="407"/>
      <c r="CI87" s="407"/>
      <c r="CJ87" s="243"/>
      <c r="CL87" s="393"/>
      <c r="CM87" s="393"/>
      <c r="CN87" s="415"/>
      <c r="CO87" s="407"/>
      <c r="CP87" s="407"/>
      <c r="CQ87" s="407"/>
      <c r="CR87" s="407"/>
      <c r="CS87" s="407"/>
      <c r="CT87" s="407"/>
      <c r="CU87" s="407"/>
      <c r="CV87" s="407"/>
      <c r="CW87" s="415"/>
      <c r="CX87" s="407"/>
      <c r="CY87" s="407"/>
      <c r="CZ87" s="407"/>
      <c r="DA87" s="407"/>
      <c r="DB87" s="415"/>
      <c r="DC87" s="407"/>
      <c r="DD87" s="407"/>
      <c r="DE87" s="407"/>
      <c r="DF87" s="407"/>
      <c r="DG87" s="407"/>
      <c r="DH87" s="407"/>
      <c r="DI87" s="407"/>
      <c r="DJ87" s="407"/>
      <c r="DK87" s="407"/>
      <c r="DL87" s="407"/>
      <c r="DM87" s="407"/>
      <c r="DN87" s="407"/>
      <c r="DO87" s="407"/>
      <c r="DP87" s="407"/>
      <c r="DQ87" s="407"/>
      <c r="DR87" s="407"/>
      <c r="DS87" s="407"/>
      <c r="DT87" s="407"/>
      <c r="DU87" s="415"/>
      <c r="DV87" s="407"/>
      <c r="DW87" s="407"/>
      <c r="DX87" s="407"/>
      <c r="DY87" s="407"/>
      <c r="DZ87" s="407"/>
      <c r="EA87" s="407"/>
      <c r="EB87" s="407"/>
      <c r="EC87" s="407"/>
      <c r="ED87" s="407"/>
      <c r="EE87" s="407"/>
      <c r="EF87" s="407"/>
      <c r="EG87" s="407"/>
      <c r="EH87" s="415"/>
      <c r="EI87" s="407"/>
      <c r="EJ87" s="407"/>
      <c r="EK87" s="407"/>
      <c r="EL87" s="407"/>
      <c r="EM87" s="407"/>
      <c r="EN87" s="407"/>
      <c r="EO87" s="407"/>
      <c r="EP87" s="407"/>
      <c r="EQ87" s="407"/>
      <c r="ER87" s="407"/>
      <c r="ES87" s="409"/>
      <c r="ET87" s="393"/>
      <c r="EU87" s="393"/>
      <c r="EV87" s="407"/>
      <c r="EW87" s="407"/>
      <c r="EX87" s="407"/>
      <c r="EY87" s="407"/>
      <c r="EZ87" s="407"/>
      <c r="FA87" s="407"/>
      <c r="FB87" s="407"/>
      <c r="FC87" s="407"/>
      <c r="FD87" s="407"/>
      <c r="FE87" s="407"/>
      <c r="FF87" s="407"/>
      <c r="FG87" s="407"/>
      <c r="FH87" s="407"/>
      <c r="FI87" s="407"/>
      <c r="FJ87" s="407"/>
      <c r="FK87" s="407"/>
      <c r="FL87" s="407"/>
      <c r="FM87" s="407"/>
    </row>
    <row r="88" spans="1:169" x14ac:dyDescent="0.2">
      <c r="B88" s="189">
        <f t="shared" si="11"/>
        <v>44228</v>
      </c>
      <c r="C88" s="516">
        <f>[3]Fleisch!$A82</f>
        <v>43922</v>
      </c>
      <c r="D88" s="396">
        <f>[3]Fleisch!D83</f>
        <v>9.1499999999999986</v>
      </c>
      <c r="E88" s="396">
        <f>[3]Fleisch!E83</f>
        <v>8.7475000000000005</v>
      </c>
      <c r="F88" s="380">
        <f>[3]Fleisch!$J83</f>
        <v>11.05</v>
      </c>
      <c r="G88" s="380"/>
      <c r="H88" s="396">
        <f>[3]Fleisch!$L83</f>
        <v>11.275000000000002</v>
      </c>
      <c r="I88" s="396"/>
      <c r="J88" s="380"/>
      <c r="K88" s="380">
        <f>[3]Fleisch!F83</f>
        <v>13.35</v>
      </c>
      <c r="L88" s="380">
        <f>[3]Fleisch!G83</f>
        <v>12.872499999999999</v>
      </c>
      <c r="M88" s="380"/>
      <c r="N88" s="396">
        <f>[3]Fleisch!B83</f>
        <v>6.7</v>
      </c>
      <c r="O88" s="396">
        <f>[3]Fleisch!C83</f>
        <v>4.8499999999999996</v>
      </c>
      <c r="P88" s="380"/>
      <c r="Q88" s="380">
        <f>[3]Fleisch!H83</f>
        <v>14.5</v>
      </c>
      <c r="R88" s="380">
        <f>[3]Fleisch!I83</f>
        <v>12.639999999999999</v>
      </c>
      <c r="S88" s="380"/>
      <c r="T88" s="380"/>
      <c r="U88" s="514">
        <f>[3]Fleisch!$A72</f>
        <v>44228</v>
      </c>
      <c r="V88" s="380"/>
      <c r="W88" s="407"/>
      <c r="X88" s="407"/>
      <c r="Y88" s="407"/>
      <c r="Z88" s="407"/>
      <c r="AA88" s="407"/>
      <c r="AB88" s="407"/>
      <c r="AC88" s="415"/>
      <c r="AD88" s="407"/>
      <c r="AE88" s="407"/>
      <c r="AF88" s="415"/>
      <c r="AG88" s="407"/>
      <c r="AH88" s="407"/>
      <c r="AI88" s="407"/>
      <c r="AJ88" s="407"/>
      <c r="AK88" s="407"/>
      <c r="AL88" s="407"/>
      <c r="AM88" s="407"/>
      <c r="AN88" s="407"/>
      <c r="AO88" s="407"/>
      <c r="AP88" s="407"/>
      <c r="AQ88" s="407"/>
      <c r="AR88" s="407"/>
      <c r="AS88" s="407"/>
      <c r="AT88" s="407"/>
      <c r="AU88" s="407"/>
      <c r="AV88" s="407"/>
      <c r="AW88" s="415"/>
      <c r="AX88" s="407"/>
      <c r="AY88" s="407"/>
      <c r="AZ88" s="407"/>
      <c r="BA88" s="407"/>
      <c r="BB88" s="407"/>
      <c r="BC88" s="407"/>
      <c r="BD88" s="407"/>
      <c r="BE88" s="407"/>
      <c r="BF88" s="407"/>
      <c r="BG88" s="407"/>
      <c r="BH88" s="415"/>
      <c r="BI88" s="407"/>
      <c r="BJ88" s="407"/>
      <c r="BK88" s="407"/>
      <c r="BL88" s="407"/>
      <c r="BM88" s="407"/>
      <c r="BN88" s="407"/>
      <c r="BO88" s="407"/>
      <c r="BP88" s="407"/>
      <c r="BQ88" s="407"/>
      <c r="BR88" s="407"/>
      <c r="BS88" s="407"/>
      <c r="BT88" s="407"/>
      <c r="BU88" s="407"/>
      <c r="BV88" s="407"/>
      <c r="BW88" s="407"/>
      <c r="BX88" s="407"/>
      <c r="BY88" s="407"/>
      <c r="BZ88" s="407"/>
      <c r="CA88" s="407"/>
      <c r="CB88" s="407"/>
      <c r="CC88" s="407"/>
      <c r="CD88" s="407"/>
      <c r="CE88" s="407"/>
      <c r="CF88" s="407"/>
      <c r="CG88" s="407"/>
      <c r="CH88" s="407"/>
      <c r="CI88" s="407"/>
      <c r="CL88" s="393"/>
      <c r="CM88" s="393"/>
      <c r="CN88" s="415"/>
      <c r="CO88" s="407"/>
      <c r="CP88" s="407"/>
      <c r="CQ88" s="407"/>
      <c r="CR88" s="407"/>
      <c r="CS88" s="407"/>
      <c r="CT88" s="407"/>
      <c r="CU88" s="407"/>
      <c r="CV88" s="407"/>
      <c r="CW88" s="415"/>
      <c r="CX88" s="407"/>
      <c r="CY88" s="407"/>
      <c r="CZ88" s="407"/>
      <c r="DA88" s="407"/>
      <c r="DB88" s="415"/>
      <c r="DC88" s="407"/>
      <c r="DD88" s="407"/>
      <c r="DE88" s="407"/>
      <c r="DF88" s="407"/>
      <c r="DG88" s="407"/>
      <c r="DH88" s="407"/>
      <c r="DI88" s="407"/>
      <c r="DJ88" s="407"/>
      <c r="DK88" s="407"/>
      <c r="DL88" s="407"/>
      <c r="DM88" s="407"/>
      <c r="DN88" s="407"/>
      <c r="DO88" s="407"/>
      <c r="DP88" s="407"/>
      <c r="DQ88" s="407"/>
      <c r="DR88" s="407"/>
      <c r="DS88" s="407"/>
      <c r="DT88" s="407"/>
      <c r="DU88" s="415"/>
      <c r="DV88" s="407"/>
      <c r="DW88" s="407"/>
      <c r="DX88" s="407"/>
      <c r="DY88" s="407"/>
      <c r="DZ88" s="407"/>
      <c r="EA88" s="407"/>
      <c r="EB88" s="407"/>
      <c r="EC88" s="407"/>
      <c r="ED88" s="407"/>
      <c r="EE88" s="407"/>
      <c r="EF88" s="407"/>
      <c r="EG88" s="407"/>
      <c r="EH88" s="415"/>
      <c r="EI88" s="407"/>
      <c r="EJ88" s="407"/>
      <c r="EK88" s="407"/>
      <c r="EL88" s="407"/>
      <c r="EM88" s="407"/>
      <c r="EN88" s="407"/>
      <c r="EO88" s="407"/>
      <c r="EP88" s="407"/>
      <c r="EQ88" s="407"/>
      <c r="ER88" s="407"/>
      <c r="ES88" s="409"/>
      <c r="ET88" s="393"/>
      <c r="EU88" s="393"/>
      <c r="EV88" s="407"/>
      <c r="EW88" s="407"/>
      <c r="EX88" s="407"/>
      <c r="EY88" s="407"/>
      <c r="EZ88" s="407"/>
      <c r="FA88" s="407"/>
      <c r="FB88" s="407"/>
      <c r="FC88" s="407"/>
      <c r="FD88" s="407"/>
      <c r="FE88" s="407"/>
      <c r="FF88" s="407"/>
      <c r="FG88" s="407"/>
      <c r="FH88" s="407"/>
      <c r="FI88" s="407"/>
      <c r="FJ88" s="407"/>
      <c r="FK88" s="407"/>
      <c r="FL88" s="407"/>
      <c r="FM88" s="407"/>
    </row>
    <row r="89" spans="1:169" x14ac:dyDescent="0.2">
      <c r="B89" s="189">
        <f t="shared" si="11"/>
        <v>44197</v>
      </c>
      <c r="C89" s="516">
        <f>[3]Fleisch!$A83</f>
        <v>43891</v>
      </c>
      <c r="D89" s="396">
        <f>[3]Fleisch!D84</f>
        <v>9.1999999999999993</v>
      </c>
      <c r="E89" s="396">
        <f>[3]Fleisch!E84</f>
        <v>8.8574999999999999</v>
      </c>
      <c r="F89" s="380">
        <f>[3]Fleisch!$J84</f>
        <v>11</v>
      </c>
      <c r="G89" s="380"/>
      <c r="H89" s="396">
        <f>[3]Fleisch!$L84</f>
        <v>11.3</v>
      </c>
      <c r="I89" s="396"/>
      <c r="J89" s="380"/>
      <c r="K89" s="380">
        <f>[3]Fleisch!F84</f>
        <v>14.100000000000001</v>
      </c>
      <c r="L89" s="380">
        <f>[3]Fleisch!G84</f>
        <v>13.600000000000001</v>
      </c>
      <c r="M89" s="380"/>
      <c r="N89" s="396">
        <f>[3]Fleisch!B84</f>
        <v>6.6249999999999991</v>
      </c>
      <c r="O89" s="396">
        <f>[3]Fleisch!C84</f>
        <v>4.8249999999999993</v>
      </c>
      <c r="P89" s="380"/>
      <c r="Q89" s="380">
        <f>[3]Fleisch!H84</f>
        <v>14.5</v>
      </c>
      <c r="R89" s="380">
        <f>[3]Fleisch!I84</f>
        <v>12.614999999999998</v>
      </c>
      <c r="S89" s="380"/>
      <c r="T89" s="380"/>
      <c r="U89" s="514">
        <f>[3]Fleisch!$A73</f>
        <v>44197</v>
      </c>
      <c r="V89" s="380"/>
      <c r="W89" s="407"/>
      <c r="X89" s="407"/>
      <c r="Y89" s="407"/>
      <c r="Z89" s="407"/>
      <c r="AA89" s="407"/>
      <c r="AB89" s="407"/>
      <c r="AC89" s="415"/>
      <c r="AD89" s="407"/>
      <c r="AE89" s="407"/>
      <c r="AF89" s="415"/>
      <c r="AG89" s="407"/>
      <c r="AH89" s="407"/>
      <c r="AI89" s="407"/>
      <c r="AJ89" s="407"/>
      <c r="AK89" s="407"/>
      <c r="AL89" s="407"/>
      <c r="AM89" s="407"/>
      <c r="AN89" s="407"/>
      <c r="AO89" s="407"/>
      <c r="AP89" s="407"/>
      <c r="AQ89" s="407"/>
      <c r="AR89" s="407"/>
      <c r="AS89" s="407"/>
      <c r="AT89" s="407"/>
      <c r="AU89" s="407"/>
      <c r="AV89" s="407"/>
      <c r="AW89" s="415"/>
      <c r="AX89" s="407"/>
      <c r="AY89" s="407"/>
      <c r="AZ89" s="407"/>
      <c r="BA89" s="407"/>
      <c r="BB89" s="407"/>
      <c r="BC89" s="407"/>
      <c r="BD89" s="407"/>
      <c r="BE89" s="407"/>
      <c r="BF89" s="407"/>
      <c r="BG89" s="407"/>
      <c r="BH89" s="415"/>
      <c r="BI89" s="407"/>
      <c r="BJ89" s="407"/>
      <c r="BK89" s="407"/>
      <c r="BL89" s="407"/>
      <c r="BM89" s="407"/>
      <c r="BN89" s="407"/>
      <c r="BO89" s="407"/>
      <c r="BP89" s="407"/>
      <c r="BQ89" s="407"/>
      <c r="BR89" s="407"/>
      <c r="BS89" s="407"/>
      <c r="BT89" s="407"/>
      <c r="BU89" s="407"/>
      <c r="BV89" s="407"/>
      <c r="BW89" s="407"/>
      <c r="BX89" s="407"/>
      <c r="BY89" s="407"/>
      <c r="BZ89" s="407"/>
      <c r="CA89" s="407"/>
      <c r="CB89" s="407"/>
      <c r="CC89" s="407"/>
      <c r="CD89" s="407"/>
      <c r="CE89" s="407"/>
      <c r="CF89" s="407"/>
      <c r="CG89" s="407"/>
      <c r="CH89" s="407"/>
      <c r="CI89" s="407"/>
      <c r="CL89" s="393"/>
      <c r="CM89" s="393"/>
      <c r="CN89" s="415"/>
      <c r="CO89" s="407"/>
      <c r="CP89" s="407"/>
      <c r="CQ89" s="407"/>
      <c r="CR89" s="407"/>
      <c r="CS89" s="407"/>
      <c r="CT89" s="407"/>
      <c r="CU89" s="407"/>
      <c r="CV89" s="407"/>
      <c r="CW89" s="415"/>
      <c r="CX89" s="407"/>
      <c r="CY89" s="407"/>
      <c r="CZ89" s="407"/>
      <c r="DA89" s="407"/>
      <c r="DB89" s="415"/>
      <c r="DC89" s="407"/>
      <c r="DD89" s="407"/>
      <c r="DE89" s="407"/>
      <c r="DF89" s="407"/>
      <c r="DG89" s="407"/>
      <c r="DH89" s="407"/>
      <c r="DI89" s="407"/>
      <c r="DJ89" s="407"/>
      <c r="DK89" s="407"/>
      <c r="DL89" s="407"/>
      <c r="DM89" s="407"/>
      <c r="DN89" s="407"/>
      <c r="DO89" s="407"/>
      <c r="DP89" s="407"/>
      <c r="DQ89" s="407"/>
      <c r="DR89" s="407"/>
      <c r="DS89" s="407"/>
      <c r="DT89" s="407"/>
      <c r="DU89" s="415"/>
      <c r="DV89" s="407"/>
      <c r="DW89" s="407"/>
      <c r="DX89" s="407"/>
      <c r="DY89" s="407"/>
      <c r="DZ89" s="407"/>
      <c r="EA89" s="407"/>
      <c r="EB89" s="407"/>
      <c r="EC89" s="407"/>
      <c r="ED89" s="407"/>
      <c r="EE89" s="407"/>
      <c r="EF89" s="407"/>
      <c r="EG89" s="407"/>
      <c r="EH89" s="415"/>
      <c r="EI89" s="407"/>
      <c r="EJ89" s="407"/>
      <c r="EK89" s="407"/>
      <c r="EL89" s="407"/>
      <c r="EM89" s="407"/>
      <c r="EN89" s="407"/>
      <c r="EO89" s="407"/>
      <c r="EP89" s="407"/>
      <c r="EQ89" s="407"/>
      <c r="ER89" s="407"/>
      <c r="ES89" s="409"/>
      <c r="ET89" s="393"/>
      <c r="EU89" s="393"/>
      <c r="EV89" s="407"/>
      <c r="EW89" s="407"/>
      <c r="EX89" s="407"/>
      <c r="EY89" s="407"/>
      <c r="EZ89" s="407"/>
      <c r="FA89" s="407"/>
      <c r="FB89" s="407"/>
      <c r="FC89" s="407"/>
      <c r="FD89" s="407"/>
      <c r="FE89" s="407"/>
      <c r="FF89" s="407"/>
      <c r="FG89" s="407"/>
      <c r="FH89" s="407"/>
      <c r="FI89" s="407"/>
      <c r="FJ89" s="407"/>
      <c r="FK89" s="407"/>
      <c r="FL89" s="407"/>
      <c r="FM89" s="407"/>
    </row>
    <row r="90" spans="1:169" x14ac:dyDescent="0.2">
      <c r="B90" s="189">
        <f t="shared" ref="B90:B101" si="16">U90</f>
        <v>44166</v>
      </c>
      <c r="C90" s="516">
        <f>[3]Fleisch!$A84</f>
        <v>43862</v>
      </c>
      <c r="D90" s="396">
        <f>[3]Fleisch!D85</f>
        <v>9.0400000000000009</v>
      </c>
      <c r="E90" s="396">
        <f>[3]Fleisch!E85</f>
        <v>8.9599999999999991</v>
      </c>
      <c r="F90" s="380">
        <f>[3]Fleisch!$J85</f>
        <v>11.08</v>
      </c>
      <c r="G90" s="380"/>
      <c r="H90" s="396">
        <f>[3]Fleisch!$L85</f>
        <v>11.440000000000001</v>
      </c>
      <c r="I90" s="396"/>
      <c r="J90" s="380"/>
      <c r="K90" s="380">
        <f>[3]Fleisch!F85</f>
        <v>15.24</v>
      </c>
      <c r="L90" s="380">
        <f>[3]Fleisch!G85</f>
        <v>14.347999999999999</v>
      </c>
      <c r="M90" s="380"/>
      <c r="N90" s="396">
        <f>[3]Fleisch!B85</f>
        <v>6.5400000000000009</v>
      </c>
      <c r="O90" s="396">
        <f>[3]Fleisch!C85</f>
        <v>4.6166666666666663</v>
      </c>
      <c r="P90" s="380"/>
      <c r="Q90" s="380">
        <f>[3]Fleisch!H85</f>
        <v>14.319999999999999</v>
      </c>
      <c r="R90" s="380">
        <f>[3]Fleisch!I85</f>
        <v>12.427999999999999</v>
      </c>
      <c r="S90" s="380"/>
      <c r="T90" s="380"/>
      <c r="U90" s="514">
        <f>[3]Fleisch!$A74</f>
        <v>44166</v>
      </c>
      <c r="V90" s="380"/>
      <c r="W90" s="407"/>
      <c r="X90" s="407"/>
      <c r="Y90" s="407"/>
      <c r="Z90" s="407"/>
      <c r="AA90" s="407"/>
      <c r="AB90" s="407"/>
      <c r="AC90" s="415"/>
      <c r="AD90" s="407"/>
      <c r="AE90" s="407"/>
      <c r="AF90" s="415"/>
      <c r="AG90" s="407"/>
      <c r="AH90" s="407"/>
      <c r="AI90" s="407"/>
      <c r="AJ90" s="407"/>
      <c r="AK90" s="407"/>
      <c r="AL90" s="407"/>
      <c r="AM90" s="407"/>
      <c r="AN90" s="407"/>
      <c r="AO90" s="407"/>
      <c r="AP90" s="407"/>
      <c r="AQ90" s="407"/>
      <c r="AR90" s="407"/>
      <c r="AS90" s="407"/>
      <c r="AT90" s="407"/>
      <c r="AU90" s="407"/>
      <c r="AV90" s="407"/>
      <c r="AW90" s="415"/>
      <c r="AX90" s="407"/>
      <c r="AY90" s="407"/>
      <c r="AZ90" s="407"/>
      <c r="BA90" s="407"/>
      <c r="BB90" s="407"/>
      <c r="BC90" s="407"/>
      <c r="BD90" s="407"/>
      <c r="BE90" s="407"/>
      <c r="BF90" s="407"/>
      <c r="BG90" s="407"/>
      <c r="BH90" s="415"/>
      <c r="BI90" s="407"/>
      <c r="BJ90" s="407"/>
      <c r="BK90" s="407"/>
      <c r="BL90" s="407"/>
      <c r="BM90" s="407"/>
      <c r="BN90" s="407"/>
      <c r="BO90" s="407"/>
      <c r="BP90" s="407"/>
      <c r="BQ90" s="407"/>
      <c r="BR90" s="407"/>
      <c r="BS90" s="407"/>
      <c r="BT90" s="407"/>
      <c r="BU90" s="407"/>
      <c r="BV90" s="407"/>
      <c r="BW90" s="407"/>
      <c r="BX90" s="407"/>
      <c r="BY90" s="407"/>
      <c r="BZ90" s="407"/>
      <c r="CA90" s="407"/>
      <c r="CB90" s="407"/>
      <c r="CC90" s="407"/>
      <c r="CD90" s="407"/>
      <c r="CE90" s="407"/>
      <c r="CF90" s="407"/>
      <c r="CG90" s="407"/>
      <c r="CH90" s="407"/>
      <c r="CI90" s="407"/>
      <c r="CL90" s="393"/>
      <c r="CM90" s="393"/>
      <c r="CN90" s="415"/>
      <c r="CO90" s="407"/>
      <c r="CP90" s="407"/>
      <c r="CQ90" s="407"/>
      <c r="CR90" s="407"/>
      <c r="CS90" s="407"/>
      <c r="CT90" s="407"/>
      <c r="CU90" s="407"/>
      <c r="CV90" s="407"/>
      <c r="CW90" s="415"/>
      <c r="CX90" s="407"/>
      <c r="CY90" s="407"/>
      <c r="CZ90" s="407"/>
      <c r="DA90" s="407"/>
      <c r="DB90" s="415"/>
      <c r="DC90" s="407"/>
      <c r="DD90" s="407"/>
      <c r="DE90" s="407"/>
      <c r="DF90" s="407"/>
      <c r="DG90" s="407"/>
      <c r="DH90" s="407"/>
      <c r="DI90" s="407"/>
      <c r="DJ90" s="407"/>
      <c r="DK90" s="407"/>
      <c r="DL90" s="407"/>
      <c r="DM90" s="407"/>
      <c r="DN90" s="407"/>
      <c r="DO90" s="407"/>
      <c r="DP90" s="407"/>
      <c r="DQ90" s="407"/>
      <c r="DR90" s="407"/>
      <c r="DS90" s="407"/>
      <c r="DT90" s="407"/>
      <c r="DU90" s="415"/>
      <c r="DV90" s="407"/>
      <c r="DW90" s="407"/>
      <c r="DX90" s="407"/>
      <c r="DY90" s="407"/>
      <c r="DZ90" s="407"/>
      <c r="EA90" s="407"/>
      <c r="EB90" s="407"/>
      <c r="EC90" s="407"/>
      <c r="ED90" s="407"/>
      <c r="EE90" s="407"/>
      <c r="EF90" s="407"/>
      <c r="EG90" s="407"/>
      <c r="EH90" s="415"/>
      <c r="EI90" s="407"/>
      <c r="EJ90" s="407"/>
      <c r="EK90" s="407"/>
      <c r="EL90" s="407"/>
      <c r="EM90" s="407"/>
      <c r="EN90" s="407"/>
      <c r="EO90" s="407"/>
      <c r="EP90" s="407"/>
      <c r="EQ90" s="407"/>
      <c r="ER90" s="407"/>
      <c r="ES90" s="409"/>
      <c r="ET90" s="393"/>
      <c r="EU90" s="393"/>
      <c r="EV90" s="407"/>
      <c r="EW90" s="407"/>
      <c r="EX90" s="407"/>
      <c r="EY90" s="407"/>
      <c r="EZ90" s="407"/>
      <c r="FA90" s="407"/>
      <c r="FB90" s="407"/>
      <c r="FC90" s="407"/>
      <c r="FD90" s="407"/>
      <c r="FE90" s="407"/>
      <c r="FF90" s="407"/>
      <c r="FG90" s="407"/>
      <c r="FH90" s="407"/>
      <c r="FI90" s="407"/>
      <c r="FJ90" s="407"/>
      <c r="FK90" s="407"/>
      <c r="FL90" s="407"/>
      <c r="FM90" s="407"/>
    </row>
    <row r="91" spans="1:169" x14ac:dyDescent="0.2">
      <c r="B91" s="189">
        <f t="shared" si="16"/>
        <v>44136</v>
      </c>
      <c r="C91" s="516">
        <f>[3]Fleisch!$A85</f>
        <v>43831</v>
      </c>
      <c r="D91" s="396">
        <f>[3]Fleisch!D86</f>
        <v>9.2249999999999996</v>
      </c>
      <c r="E91" s="396">
        <f>[3]Fleisch!E86</f>
        <v>9.2100000000000009</v>
      </c>
      <c r="F91" s="380">
        <f>[3]Fleisch!$J86</f>
        <v>11.325000000000001</v>
      </c>
      <c r="G91" s="380"/>
      <c r="H91" s="396">
        <f>[3]Fleisch!$L86</f>
        <v>12.149999999999999</v>
      </c>
      <c r="I91" s="396"/>
      <c r="J91" s="380"/>
      <c r="K91" s="380">
        <f>[3]Fleisch!F86</f>
        <v>15.875</v>
      </c>
      <c r="L91" s="380">
        <f>[3]Fleisch!G86</f>
        <v>15.079999999999998</v>
      </c>
      <c r="M91" s="380"/>
      <c r="N91" s="396">
        <f>[3]Fleisch!B86</f>
        <v>6.5</v>
      </c>
      <c r="O91" s="396">
        <f>[3]Fleisch!C86</f>
        <v>4.6500000953674299</v>
      </c>
      <c r="P91" s="380"/>
      <c r="Q91" s="380">
        <f>[3]Fleisch!H86</f>
        <v>13.95</v>
      </c>
      <c r="R91" s="380">
        <f>[3]Fleisch!I86</f>
        <v>12.073333333333332</v>
      </c>
      <c r="S91" s="380"/>
      <c r="T91" s="380"/>
      <c r="U91" s="514">
        <f>[3]Fleisch!$A75</f>
        <v>44136</v>
      </c>
      <c r="V91" s="380"/>
      <c r="W91" s="407"/>
      <c r="X91" s="407"/>
      <c r="Y91" s="407"/>
      <c r="Z91" s="407"/>
      <c r="AA91" s="407"/>
      <c r="AB91" s="407"/>
      <c r="AC91" s="415"/>
      <c r="AD91" s="407"/>
      <c r="AE91" s="407"/>
      <c r="AF91" s="415"/>
      <c r="AG91" s="407"/>
      <c r="AH91" s="407"/>
      <c r="AI91" s="407"/>
      <c r="AJ91" s="407"/>
      <c r="AK91" s="407"/>
      <c r="AL91" s="407"/>
      <c r="AM91" s="407"/>
      <c r="AN91" s="407"/>
      <c r="AO91" s="407"/>
      <c r="AP91" s="407"/>
      <c r="AQ91" s="407"/>
      <c r="AR91" s="407"/>
      <c r="AS91" s="407"/>
      <c r="AT91" s="407"/>
      <c r="AU91" s="407"/>
      <c r="AV91" s="407"/>
      <c r="AW91" s="415"/>
      <c r="AX91" s="407"/>
      <c r="AY91" s="407"/>
      <c r="AZ91" s="407"/>
      <c r="BA91" s="407"/>
      <c r="BB91" s="407"/>
      <c r="BC91" s="407"/>
      <c r="BD91" s="407"/>
      <c r="BE91" s="407"/>
      <c r="BF91" s="407"/>
      <c r="BG91" s="407"/>
      <c r="BH91" s="415"/>
      <c r="BI91" s="407"/>
      <c r="BJ91" s="407"/>
      <c r="BK91" s="407"/>
      <c r="BL91" s="407"/>
      <c r="BM91" s="407"/>
      <c r="BN91" s="407"/>
      <c r="BO91" s="407"/>
      <c r="BP91" s="407"/>
      <c r="BQ91" s="407"/>
      <c r="BR91" s="407"/>
      <c r="BS91" s="407"/>
      <c r="BT91" s="407"/>
      <c r="BU91" s="407"/>
      <c r="BV91" s="407"/>
      <c r="BW91" s="407"/>
      <c r="BX91" s="407"/>
      <c r="BY91" s="407"/>
      <c r="BZ91" s="407"/>
      <c r="CA91" s="407"/>
      <c r="CB91" s="407"/>
      <c r="CC91" s="407"/>
      <c r="CD91" s="407"/>
      <c r="CE91" s="407"/>
      <c r="CF91" s="407"/>
      <c r="CG91" s="407"/>
      <c r="CH91" s="407"/>
      <c r="CI91" s="407"/>
      <c r="CL91" s="393"/>
      <c r="CM91" s="393"/>
      <c r="CN91" s="415"/>
      <c r="CO91" s="407"/>
      <c r="CP91" s="407"/>
      <c r="CQ91" s="407"/>
      <c r="CR91" s="407"/>
      <c r="CS91" s="407"/>
      <c r="CT91" s="407"/>
      <c r="CU91" s="407"/>
      <c r="CV91" s="407"/>
      <c r="CW91" s="415"/>
      <c r="CX91" s="407"/>
      <c r="CY91" s="407"/>
      <c r="CZ91" s="407"/>
      <c r="DA91" s="407"/>
      <c r="DB91" s="415"/>
      <c r="DC91" s="407"/>
      <c r="DD91" s="407"/>
      <c r="DE91" s="407"/>
      <c r="DF91" s="407"/>
      <c r="DG91" s="407"/>
      <c r="DH91" s="407"/>
      <c r="DI91" s="407"/>
      <c r="DJ91" s="407"/>
      <c r="DK91" s="407"/>
      <c r="DL91" s="407"/>
      <c r="DM91" s="407"/>
      <c r="DN91" s="407"/>
      <c r="DO91" s="407"/>
      <c r="DP91" s="407"/>
      <c r="DQ91" s="407"/>
      <c r="DR91" s="407"/>
      <c r="DS91" s="407"/>
      <c r="DT91" s="407"/>
      <c r="DU91" s="415"/>
      <c r="DV91" s="407"/>
      <c r="DW91" s="407"/>
      <c r="DX91" s="407"/>
      <c r="DY91" s="407"/>
      <c r="DZ91" s="407"/>
      <c r="EA91" s="407"/>
      <c r="EB91" s="407"/>
      <c r="EC91" s="407"/>
      <c r="ED91" s="407"/>
      <c r="EE91" s="407"/>
      <c r="EF91" s="407"/>
      <c r="EG91" s="407"/>
      <c r="EH91" s="415"/>
      <c r="EI91" s="407"/>
      <c r="EJ91" s="407"/>
      <c r="EK91" s="407"/>
      <c r="EL91" s="407"/>
      <c r="EM91" s="407"/>
      <c r="EN91" s="407"/>
      <c r="EO91" s="407"/>
      <c r="EP91" s="407"/>
      <c r="EQ91" s="407"/>
      <c r="ER91" s="407"/>
      <c r="ES91" s="409"/>
      <c r="ET91" s="393"/>
      <c r="EU91" s="393"/>
      <c r="EV91" s="407"/>
      <c r="EW91" s="407"/>
      <c r="EX91" s="407"/>
      <c r="EY91" s="407"/>
      <c r="EZ91" s="407"/>
      <c r="FA91" s="407"/>
      <c r="FB91" s="407"/>
      <c r="FC91" s="407"/>
      <c r="FD91" s="407"/>
      <c r="FE91" s="407"/>
      <c r="FF91" s="407"/>
      <c r="FG91" s="407"/>
      <c r="FH91" s="407"/>
      <c r="FI91" s="407"/>
      <c r="FJ91" s="407"/>
      <c r="FK91" s="407"/>
      <c r="FL91" s="407"/>
      <c r="FM91" s="407"/>
    </row>
    <row r="92" spans="1:169" x14ac:dyDescent="0.2">
      <c r="B92" s="189">
        <f t="shared" si="16"/>
        <v>44105</v>
      </c>
      <c r="C92" s="516">
        <f>[3]Fleisch!$A86</f>
        <v>43800</v>
      </c>
      <c r="S92" s="380"/>
      <c r="T92" s="380"/>
      <c r="U92" s="514">
        <f>[3]Fleisch!$A76</f>
        <v>44105</v>
      </c>
      <c r="V92" s="380"/>
      <c r="W92" s="407"/>
      <c r="X92" s="407"/>
      <c r="Y92" s="407"/>
      <c r="Z92" s="407"/>
      <c r="AA92" s="407"/>
      <c r="AB92" s="407"/>
      <c r="AC92" s="415"/>
      <c r="AD92" s="407"/>
      <c r="AE92" s="407"/>
      <c r="AF92" s="415"/>
      <c r="AG92" s="407"/>
      <c r="AH92" s="407"/>
      <c r="AI92" s="407"/>
      <c r="AJ92" s="407"/>
      <c r="AK92" s="407"/>
      <c r="AL92" s="407"/>
      <c r="AM92" s="407"/>
      <c r="AN92" s="407"/>
      <c r="AO92" s="407"/>
      <c r="AP92" s="407"/>
      <c r="AQ92" s="407"/>
      <c r="AR92" s="407"/>
      <c r="AS92" s="407"/>
      <c r="AT92" s="407"/>
      <c r="AU92" s="407"/>
      <c r="AV92" s="407"/>
      <c r="AW92" s="415"/>
      <c r="AX92" s="407"/>
      <c r="AY92" s="407"/>
      <c r="AZ92" s="407"/>
      <c r="BA92" s="407"/>
      <c r="BB92" s="407"/>
      <c r="BC92" s="407"/>
      <c r="BD92" s="407"/>
      <c r="BE92" s="407"/>
      <c r="BF92" s="407"/>
      <c r="BG92" s="407"/>
      <c r="BH92" s="415"/>
      <c r="BI92" s="407"/>
      <c r="BJ92" s="407"/>
      <c r="BK92" s="407"/>
      <c r="BL92" s="407"/>
      <c r="BM92" s="407"/>
      <c r="BN92" s="407"/>
      <c r="BO92" s="407"/>
      <c r="BP92" s="407"/>
      <c r="BQ92" s="407"/>
      <c r="BR92" s="407"/>
      <c r="BS92" s="407"/>
      <c r="BT92" s="407"/>
      <c r="BU92" s="407"/>
      <c r="BV92" s="407"/>
      <c r="BW92" s="407"/>
      <c r="BX92" s="407"/>
      <c r="BY92" s="407"/>
      <c r="BZ92" s="407"/>
      <c r="CA92" s="407"/>
      <c r="CB92" s="407"/>
      <c r="CC92" s="407"/>
      <c r="CD92" s="407"/>
      <c r="CE92" s="407"/>
      <c r="CF92" s="407"/>
      <c r="CG92" s="407"/>
      <c r="CH92" s="407"/>
      <c r="CI92" s="407"/>
      <c r="CL92" s="393"/>
      <c r="CM92" s="393"/>
      <c r="CN92" s="415"/>
      <c r="CO92" s="407"/>
      <c r="CP92" s="407"/>
      <c r="CQ92" s="407"/>
      <c r="CR92" s="407"/>
      <c r="CS92" s="407"/>
      <c r="CT92" s="407"/>
      <c r="CU92" s="407"/>
      <c r="CV92" s="407"/>
      <c r="CW92" s="415"/>
      <c r="CX92" s="407"/>
      <c r="CY92" s="407"/>
      <c r="CZ92" s="407"/>
      <c r="DA92" s="407"/>
      <c r="DB92" s="415"/>
      <c r="DC92" s="407"/>
      <c r="DD92" s="407"/>
      <c r="DE92" s="407"/>
      <c r="DF92" s="407"/>
      <c r="DG92" s="407"/>
      <c r="DH92" s="407"/>
      <c r="DI92" s="407"/>
      <c r="DJ92" s="407"/>
      <c r="DK92" s="407"/>
      <c r="DL92" s="407"/>
      <c r="DM92" s="407"/>
      <c r="DN92" s="407"/>
      <c r="DO92" s="407"/>
      <c r="DP92" s="407"/>
      <c r="DQ92" s="407"/>
      <c r="DR92" s="407"/>
      <c r="DS92" s="407"/>
      <c r="DT92" s="407"/>
      <c r="DU92" s="415"/>
      <c r="DV92" s="407"/>
      <c r="DW92" s="407"/>
      <c r="DX92" s="407"/>
      <c r="DY92" s="407"/>
      <c r="DZ92" s="407"/>
      <c r="EA92" s="407"/>
      <c r="EB92" s="407"/>
      <c r="EC92" s="407"/>
      <c r="ED92" s="407"/>
      <c r="EE92" s="407"/>
      <c r="EF92" s="407"/>
      <c r="EG92" s="407"/>
      <c r="EH92" s="415"/>
      <c r="EI92" s="407"/>
      <c r="EJ92" s="407"/>
      <c r="EK92" s="407"/>
      <c r="EL92" s="407"/>
      <c r="EM92" s="407"/>
      <c r="EN92" s="407"/>
      <c r="EO92" s="407"/>
      <c r="EP92" s="407"/>
      <c r="EQ92" s="407"/>
      <c r="ER92" s="407"/>
      <c r="ES92" s="409"/>
      <c r="ET92" s="393"/>
      <c r="EU92" s="393"/>
      <c r="EV92" s="407"/>
      <c r="EW92" s="407"/>
      <c r="EX92" s="407"/>
      <c r="EY92" s="407"/>
      <c r="EZ92" s="407"/>
      <c r="FA92" s="407"/>
      <c r="FB92" s="407"/>
      <c r="FC92" s="407"/>
      <c r="FD92" s="407"/>
      <c r="FE92" s="407"/>
      <c r="FF92" s="407"/>
      <c r="FG92" s="407"/>
      <c r="FH92" s="407"/>
      <c r="FI92" s="407"/>
      <c r="FJ92" s="407"/>
      <c r="FK92" s="407"/>
      <c r="FL92" s="407"/>
      <c r="FM92" s="407"/>
    </row>
    <row r="93" spans="1:169" x14ac:dyDescent="0.2">
      <c r="B93" s="189">
        <f t="shared" si="16"/>
        <v>44075</v>
      </c>
      <c r="S93" s="380"/>
      <c r="T93" s="380"/>
      <c r="U93" s="514">
        <f>[3]Fleisch!$A77</f>
        <v>44075</v>
      </c>
      <c r="V93" s="380"/>
      <c r="W93" s="407"/>
      <c r="X93" s="407"/>
      <c r="Y93" s="407"/>
      <c r="Z93" s="407"/>
      <c r="AA93" s="407"/>
      <c r="AB93" s="407"/>
      <c r="AC93" s="415"/>
      <c r="AD93" s="407"/>
      <c r="AE93" s="407"/>
      <c r="AF93" s="415"/>
      <c r="AG93" s="407"/>
      <c r="AH93" s="407"/>
      <c r="AI93" s="407"/>
      <c r="AJ93" s="407"/>
      <c r="AK93" s="407"/>
      <c r="AL93" s="407"/>
      <c r="AM93" s="407"/>
      <c r="AN93" s="407"/>
      <c r="AO93" s="407"/>
      <c r="AP93" s="407"/>
      <c r="AQ93" s="407"/>
      <c r="AR93" s="407"/>
      <c r="AS93" s="407"/>
      <c r="AT93" s="407"/>
      <c r="AU93" s="407"/>
      <c r="AV93" s="407"/>
      <c r="AW93" s="415"/>
      <c r="AX93" s="407"/>
      <c r="AY93" s="407"/>
      <c r="AZ93" s="407"/>
      <c r="BA93" s="407"/>
      <c r="BB93" s="407"/>
      <c r="BC93" s="407"/>
      <c r="BD93" s="407"/>
      <c r="BE93" s="407"/>
      <c r="BF93" s="407"/>
      <c r="BG93" s="407"/>
      <c r="BH93" s="415"/>
      <c r="BI93" s="407"/>
      <c r="BJ93" s="407"/>
      <c r="BK93" s="407"/>
      <c r="BL93" s="407"/>
      <c r="BM93" s="407"/>
      <c r="BN93" s="407"/>
      <c r="BO93" s="407"/>
      <c r="BP93" s="407"/>
      <c r="BQ93" s="407"/>
      <c r="BR93" s="407"/>
      <c r="BS93" s="407"/>
      <c r="BT93" s="407"/>
      <c r="BU93" s="407"/>
      <c r="BV93" s="407"/>
      <c r="BW93" s="407"/>
      <c r="BX93" s="407"/>
      <c r="BY93" s="407"/>
      <c r="BZ93" s="407"/>
      <c r="CA93" s="407"/>
      <c r="CB93" s="407"/>
      <c r="CC93" s="407"/>
      <c r="CD93" s="407"/>
      <c r="CE93" s="407"/>
      <c r="CF93" s="407"/>
      <c r="CG93" s="407"/>
      <c r="CH93" s="407"/>
      <c r="CI93" s="407"/>
      <c r="CL93" s="393"/>
      <c r="CM93" s="393"/>
      <c r="CN93" s="415"/>
      <c r="CO93" s="407"/>
      <c r="CP93" s="407"/>
      <c r="CQ93" s="407"/>
      <c r="CR93" s="407"/>
      <c r="CS93" s="407"/>
      <c r="CT93" s="407"/>
      <c r="CU93" s="407"/>
      <c r="CV93" s="407"/>
      <c r="CW93" s="415"/>
      <c r="CX93" s="407"/>
      <c r="CY93" s="407"/>
      <c r="CZ93" s="407"/>
      <c r="DA93" s="407"/>
      <c r="DB93" s="415"/>
      <c r="DC93" s="407"/>
      <c r="DD93" s="407"/>
      <c r="DE93" s="407"/>
      <c r="DF93" s="407"/>
      <c r="DG93" s="407"/>
      <c r="DH93" s="407"/>
      <c r="DI93" s="407"/>
      <c r="DJ93" s="407"/>
      <c r="DK93" s="407"/>
      <c r="DL93" s="407"/>
      <c r="DM93" s="407"/>
      <c r="DN93" s="407"/>
      <c r="DO93" s="407"/>
      <c r="DP93" s="407"/>
      <c r="DQ93" s="407"/>
      <c r="DR93" s="407"/>
      <c r="DS93" s="407"/>
      <c r="DT93" s="407"/>
      <c r="DU93" s="415"/>
      <c r="DV93" s="407"/>
      <c r="DW93" s="407"/>
      <c r="DX93" s="407"/>
      <c r="DY93" s="407"/>
      <c r="DZ93" s="407"/>
      <c r="EA93" s="407"/>
      <c r="EB93" s="407"/>
      <c r="EC93" s="407"/>
      <c r="ED93" s="407"/>
      <c r="EE93" s="407"/>
      <c r="EF93" s="407"/>
      <c r="EG93" s="407"/>
      <c r="EH93" s="415"/>
      <c r="EI93" s="407"/>
      <c r="EJ93" s="407"/>
      <c r="EK93" s="407"/>
      <c r="EL93" s="407"/>
      <c r="EM93" s="407"/>
      <c r="EN93" s="407"/>
      <c r="EO93" s="407"/>
      <c r="EP93" s="407"/>
      <c r="EQ93" s="407"/>
      <c r="ER93" s="407"/>
      <c r="ES93" s="409"/>
      <c r="ET93" s="393"/>
      <c r="EU93" s="393"/>
      <c r="EV93" s="407"/>
      <c r="EW93" s="407"/>
      <c r="EX93" s="407"/>
      <c r="EY93" s="407"/>
      <c r="EZ93" s="407"/>
      <c r="FA93" s="407"/>
      <c r="FB93" s="407"/>
      <c r="FC93" s="407"/>
      <c r="FD93" s="407"/>
      <c r="FE93" s="407"/>
      <c r="FF93" s="407"/>
      <c r="FG93" s="407"/>
      <c r="FH93" s="407"/>
      <c r="FI93" s="407"/>
      <c r="FJ93" s="407"/>
      <c r="FK93" s="407"/>
      <c r="FL93" s="407"/>
      <c r="FM93" s="407"/>
    </row>
    <row r="94" spans="1:169" x14ac:dyDescent="0.2">
      <c r="B94" s="189">
        <f t="shared" si="16"/>
        <v>44044</v>
      </c>
      <c r="S94" s="380"/>
      <c r="T94" s="380"/>
      <c r="U94" s="514">
        <f>[3]Fleisch!$A78</f>
        <v>44044</v>
      </c>
      <c r="V94" s="380"/>
      <c r="W94" s="407"/>
      <c r="X94" s="407"/>
      <c r="Y94" s="407"/>
      <c r="Z94" s="407"/>
      <c r="AA94" s="407"/>
      <c r="AB94" s="407"/>
      <c r="AC94" s="415"/>
      <c r="AD94" s="407"/>
      <c r="AE94" s="407"/>
      <c r="AF94" s="415"/>
      <c r="AG94" s="407"/>
      <c r="AH94" s="407"/>
      <c r="AI94" s="407"/>
      <c r="AJ94" s="407"/>
      <c r="AK94" s="407"/>
      <c r="AL94" s="407"/>
      <c r="AM94" s="407"/>
      <c r="AN94" s="407"/>
      <c r="AO94" s="407"/>
      <c r="AP94" s="407"/>
      <c r="AQ94" s="407"/>
      <c r="AR94" s="407"/>
      <c r="AS94" s="407"/>
      <c r="AT94" s="407"/>
      <c r="AU94" s="407"/>
      <c r="AV94" s="407"/>
      <c r="AW94" s="415"/>
      <c r="AX94" s="407"/>
      <c r="AY94" s="407"/>
      <c r="AZ94" s="407"/>
      <c r="BA94" s="407"/>
      <c r="BB94" s="407"/>
      <c r="BC94" s="407"/>
      <c r="BD94" s="407"/>
      <c r="BE94" s="407"/>
      <c r="BF94" s="407"/>
      <c r="BG94" s="407"/>
      <c r="BH94" s="415"/>
      <c r="BI94" s="407"/>
      <c r="BJ94" s="407"/>
      <c r="BK94" s="407"/>
      <c r="BL94" s="407"/>
      <c r="BM94" s="407"/>
      <c r="BN94" s="407"/>
      <c r="BO94" s="407"/>
      <c r="BP94" s="407"/>
      <c r="BQ94" s="407"/>
      <c r="BR94" s="407"/>
      <c r="BS94" s="407"/>
      <c r="BT94" s="407"/>
      <c r="BU94" s="407"/>
      <c r="BV94" s="407"/>
      <c r="BW94" s="407"/>
      <c r="BX94" s="407"/>
      <c r="BY94" s="407"/>
      <c r="BZ94" s="407"/>
      <c r="CA94" s="407"/>
      <c r="CB94" s="407"/>
      <c r="CC94" s="407"/>
      <c r="CD94" s="407"/>
      <c r="CE94" s="407"/>
      <c r="CF94" s="407"/>
      <c r="CG94" s="407"/>
      <c r="CH94" s="407"/>
      <c r="CI94" s="407"/>
      <c r="CL94" s="393"/>
      <c r="CM94" s="393"/>
      <c r="CN94" s="415"/>
      <c r="CO94" s="407"/>
      <c r="CP94" s="407"/>
      <c r="CQ94" s="407"/>
      <c r="CR94" s="407"/>
      <c r="CS94" s="407"/>
      <c r="CT94" s="407"/>
      <c r="CU94" s="407"/>
      <c r="CV94" s="407"/>
      <c r="CW94" s="415"/>
      <c r="CX94" s="407"/>
      <c r="CY94" s="407"/>
      <c r="CZ94" s="407"/>
      <c r="DA94" s="407"/>
      <c r="DB94" s="415"/>
      <c r="DC94" s="407"/>
      <c r="DD94" s="407"/>
      <c r="DE94" s="407"/>
      <c r="DF94" s="407"/>
      <c r="DG94" s="407"/>
      <c r="DH94" s="407"/>
      <c r="DI94" s="407"/>
      <c r="DJ94" s="407"/>
      <c r="DK94" s="407"/>
      <c r="DL94" s="407"/>
      <c r="DM94" s="407"/>
      <c r="DN94" s="407"/>
      <c r="DO94" s="407"/>
      <c r="DP94" s="407"/>
      <c r="DQ94" s="407"/>
      <c r="DR94" s="407"/>
      <c r="DS94" s="407"/>
      <c r="DT94" s="407"/>
      <c r="DU94" s="415"/>
      <c r="DV94" s="407"/>
      <c r="DW94" s="407"/>
      <c r="DX94" s="407"/>
      <c r="DY94" s="407"/>
      <c r="DZ94" s="407"/>
      <c r="EA94" s="407"/>
      <c r="EB94" s="407"/>
      <c r="EC94" s="407"/>
      <c r="ED94" s="407"/>
      <c r="EE94" s="407"/>
      <c r="EF94" s="407"/>
      <c r="EG94" s="407"/>
      <c r="EH94" s="415"/>
      <c r="EI94" s="407"/>
      <c r="EJ94" s="407"/>
      <c r="EK94" s="407"/>
      <c r="EL94" s="407"/>
      <c r="EM94" s="407"/>
      <c r="EN94" s="407"/>
      <c r="EO94" s="407"/>
      <c r="EP94" s="407"/>
      <c r="EQ94" s="407"/>
      <c r="ER94" s="407"/>
      <c r="ES94" s="409"/>
      <c r="ET94" s="393"/>
      <c r="EU94" s="393"/>
      <c r="EV94" s="407"/>
      <c r="EW94" s="407"/>
      <c r="EX94" s="407"/>
      <c r="EY94" s="407"/>
      <c r="EZ94" s="407"/>
      <c r="FA94" s="407"/>
      <c r="FB94" s="407"/>
      <c r="FC94" s="407"/>
      <c r="FD94" s="407"/>
      <c r="FE94" s="407"/>
      <c r="FF94" s="407"/>
      <c r="FG94" s="407"/>
      <c r="FH94" s="407"/>
      <c r="FI94" s="407"/>
      <c r="FJ94" s="407"/>
      <c r="FK94" s="407"/>
      <c r="FL94" s="407"/>
      <c r="FM94" s="407"/>
    </row>
    <row r="95" spans="1:169" x14ac:dyDescent="0.2">
      <c r="B95" s="189">
        <f t="shared" si="16"/>
        <v>44013</v>
      </c>
      <c r="S95" s="380"/>
      <c r="T95" s="380"/>
      <c r="U95" s="514">
        <f>[3]Fleisch!$A79</f>
        <v>44013</v>
      </c>
      <c r="V95" s="380"/>
      <c r="W95" s="407"/>
      <c r="X95" s="407"/>
      <c r="Y95" s="407"/>
      <c r="Z95" s="407"/>
      <c r="AA95" s="407"/>
      <c r="AB95" s="407"/>
      <c r="AC95" s="415"/>
      <c r="AD95" s="407"/>
      <c r="AE95" s="407"/>
      <c r="AF95" s="415"/>
      <c r="AG95" s="407"/>
      <c r="AH95" s="407"/>
      <c r="AI95" s="407"/>
      <c r="AJ95" s="407"/>
      <c r="AK95" s="407"/>
      <c r="AL95" s="407"/>
      <c r="AM95" s="407"/>
      <c r="AN95" s="407"/>
      <c r="AO95" s="407"/>
      <c r="AP95" s="407"/>
      <c r="AQ95" s="407"/>
      <c r="AR95" s="407"/>
      <c r="AS95" s="407"/>
      <c r="AT95" s="407"/>
      <c r="AU95" s="407"/>
      <c r="AV95" s="407"/>
      <c r="AW95" s="415"/>
      <c r="AX95" s="407"/>
      <c r="AY95" s="407"/>
      <c r="AZ95" s="407"/>
      <c r="BA95" s="407"/>
      <c r="BB95" s="407"/>
      <c r="BC95" s="407"/>
      <c r="BD95" s="407"/>
      <c r="BE95" s="407"/>
      <c r="BF95" s="407"/>
      <c r="BG95" s="407"/>
      <c r="BH95" s="415"/>
      <c r="BI95" s="407"/>
      <c r="BJ95" s="407"/>
      <c r="BK95" s="407"/>
      <c r="BL95" s="407"/>
      <c r="BM95" s="407"/>
      <c r="BN95" s="407"/>
      <c r="BO95" s="407"/>
      <c r="BP95" s="407"/>
      <c r="BQ95" s="407"/>
      <c r="BR95" s="407"/>
      <c r="BS95" s="407"/>
      <c r="BT95" s="407"/>
      <c r="BU95" s="407"/>
      <c r="BV95" s="407"/>
      <c r="BW95" s="407"/>
      <c r="BX95" s="407"/>
      <c r="BY95" s="407"/>
      <c r="BZ95" s="407"/>
      <c r="CA95" s="407"/>
      <c r="CB95" s="407"/>
      <c r="CC95" s="407"/>
      <c r="CD95" s="407"/>
      <c r="CE95" s="407"/>
      <c r="CF95" s="407"/>
      <c r="CG95" s="407"/>
      <c r="CH95" s="407"/>
      <c r="CI95" s="407"/>
      <c r="CL95" s="393"/>
      <c r="CM95" s="393"/>
      <c r="CN95" s="415"/>
      <c r="CO95" s="407"/>
      <c r="CP95" s="407"/>
      <c r="CQ95" s="407"/>
      <c r="CR95" s="407"/>
      <c r="CS95" s="407"/>
      <c r="CT95" s="407"/>
      <c r="CU95" s="407"/>
      <c r="CV95" s="407"/>
      <c r="CW95" s="415"/>
      <c r="CX95" s="407"/>
      <c r="CY95" s="407"/>
      <c r="CZ95" s="407"/>
      <c r="DA95" s="407"/>
      <c r="DB95" s="415"/>
      <c r="DC95" s="407"/>
      <c r="DD95" s="407"/>
      <c r="DE95" s="407"/>
      <c r="DF95" s="407"/>
      <c r="DG95" s="407"/>
      <c r="DH95" s="407"/>
      <c r="DI95" s="407"/>
      <c r="DJ95" s="407"/>
      <c r="DK95" s="407"/>
      <c r="DL95" s="407"/>
      <c r="DM95" s="407"/>
      <c r="DN95" s="407"/>
      <c r="DO95" s="407"/>
      <c r="DP95" s="407"/>
      <c r="DQ95" s="407"/>
      <c r="DR95" s="407"/>
      <c r="DS95" s="407"/>
      <c r="DT95" s="407"/>
      <c r="DU95" s="415"/>
      <c r="DV95" s="407"/>
      <c r="DW95" s="407"/>
      <c r="DX95" s="407"/>
      <c r="DY95" s="407"/>
      <c r="DZ95" s="407"/>
      <c r="EA95" s="407"/>
      <c r="EB95" s="407"/>
      <c r="EC95" s="407"/>
      <c r="ED95" s="407"/>
      <c r="EE95" s="407"/>
      <c r="EF95" s="407"/>
      <c r="EG95" s="407"/>
      <c r="EH95" s="415"/>
      <c r="EI95" s="407"/>
      <c r="EJ95" s="407"/>
      <c r="EK95" s="407"/>
      <c r="EL95" s="407"/>
      <c r="EM95" s="407"/>
      <c r="EN95" s="407"/>
      <c r="EO95" s="407"/>
      <c r="EP95" s="407"/>
      <c r="EQ95" s="407"/>
      <c r="ER95" s="407"/>
      <c r="ES95" s="409"/>
      <c r="ET95" s="393"/>
      <c r="EU95" s="393"/>
      <c r="EV95" s="407"/>
      <c r="EW95" s="407"/>
      <c r="EX95" s="407"/>
      <c r="EY95" s="407"/>
      <c r="EZ95" s="407"/>
      <c r="FA95" s="407"/>
      <c r="FB95" s="407"/>
      <c r="FC95" s="407"/>
      <c r="FD95" s="407"/>
      <c r="FE95" s="407"/>
      <c r="FF95" s="407"/>
      <c r="FG95" s="407"/>
      <c r="FH95" s="407"/>
      <c r="FI95" s="407"/>
      <c r="FJ95" s="407"/>
      <c r="FK95" s="407"/>
      <c r="FL95" s="407"/>
      <c r="FM95" s="407"/>
    </row>
    <row r="96" spans="1:169" x14ac:dyDescent="0.2">
      <c r="B96" s="189">
        <f t="shared" si="16"/>
        <v>43983</v>
      </c>
      <c r="S96" s="380"/>
      <c r="T96" s="380"/>
      <c r="U96" s="514">
        <f>[3]Fleisch!$A80</f>
        <v>43983</v>
      </c>
      <c r="V96" s="380"/>
      <c r="W96" s="407"/>
      <c r="X96" s="407"/>
      <c r="Y96" s="407"/>
      <c r="Z96" s="407"/>
      <c r="AA96" s="407"/>
      <c r="AB96" s="407"/>
      <c r="AC96" s="415"/>
      <c r="AD96" s="407"/>
      <c r="AE96" s="407"/>
      <c r="AF96" s="415"/>
      <c r="AG96" s="407"/>
      <c r="AH96" s="407"/>
      <c r="AI96" s="407"/>
      <c r="AJ96" s="407"/>
      <c r="AK96" s="407"/>
      <c r="AL96" s="407"/>
      <c r="AM96" s="407"/>
      <c r="AN96" s="407"/>
      <c r="AO96" s="407"/>
      <c r="AP96" s="407"/>
      <c r="AQ96" s="407"/>
      <c r="AR96" s="407"/>
      <c r="AS96" s="407"/>
      <c r="AT96" s="407"/>
      <c r="AU96" s="407"/>
      <c r="AV96" s="407"/>
      <c r="AW96" s="415"/>
      <c r="AX96" s="407"/>
      <c r="AY96" s="407"/>
      <c r="AZ96" s="407"/>
      <c r="BA96" s="407"/>
      <c r="BB96" s="407"/>
      <c r="BC96" s="407"/>
      <c r="BD96" s="407"/>
      <c r="BE96" s="407"/>
      <c r="BF96" s="407"/>
      <c r="BG96" s="407"/>
      <c r="BH96" s="415"/>
      <c r="BI96" s="407"/>
      <c r="BJ96" s="407"/>
      <c r="BK96" s="407"/>
      <c r="BL96" s="407"/>
      <c r="BM96" s="407"/>
      <c r="BN96" s="407"/>
      <c r="BO96" s="407"/>
      <c r="BP96" s="407"/>
      <c r="BQ96" s="407"/>
      <c r="BR96" s="407"/>
      <c r="BS96" s="407"/>
      <c r="BT96" s="407"/>
      <c r="BU96" s="407"/>
      <c r="BV96" s="407"/>
      <c r="BW96" s="407"/>
      <c r="BX96" s="407"/>
      <c r="BY96" s="407"/>
      <c r="BZ96" s="407"/>
      <c r="CA96" s="407"/>
      <c r="CB96" s="407"/>
      <c r="CC96" s="407"/>
      <c r="CD96" s="407"/>
      <c r="CE96" s="407"/>
      <c r="CF96" s="407"/>
      <c r="CG96" s="407"/>
      <c r="CH96" s="407"/>
      <c r="CI96" s="407"/>
      <c r="CL96" s="393"/>
      <c r="CM96" s="393"/>
      <c r="CN96" s="415"/>
      <c r="CO96" s="407"/>
      <c r="CP96" s="407"/>
      <c r="CQ96" s="407"/>
      <c r="CR96" s="407"/>
      <c r="CS96" s="407"/>
      <c r="CT96" s="407"/>
      <c r="CU96" s="407"/>
      <c r="CV96" s="407"/>
      <c r="CW96" s="415"/>
      <c r="CX96" s="407"/>
      <c r="CY96" s="407"/>
      <c r="CZ96" s="407"/>
      <c r="DA96" s="407"/>
      <c r="DB96" s="415"/>
      <c r="DC96" s="407"/>
      <c r="DD96" s="407"/>
      <c r="DE96" s="407"/>
      <c r="DF96" s="407"/>
      <c r="DG96" s="407"/>
      <c r="DH96" s="407"/>
      <c r="DI96" s="407"/>
      <c r="DJ96" s="407"/>
      <c r="DK96" s="407"/>
      <c r="DL96" s="407"/>
      <c r="DM96" s="407"/>
      <c r="DN96" s="407"/>
      <c r="DO96" s="407"/>
      <c r="DP96" s="407"/>
      <c r="DQ96" s="407"/>
      <c r="DR96" s="407"/>
      <c r="DS96" s="407"/>
      <c r="DT96" s="407"/>
      <c r="DU96" s="415"/>
      <c r="DV96" s="407"/>
      <c r="DW96" s="407"/>
      <c r="DX96" s="407"/>
      <c r="DY96" s="407"/>
      <c r="DZ96" s="407"/>
      <c r="EA96" s="407"/>
      <c r="EB96" s="407"/>
      <c r="EC96" s="407"/>
      <c r="ED96" s="407"/>
      <c r="EE96" s="407"/>
      <c r="EF96" s="407"/>
      <c r="EG96" s="407"/>
      <c r="EH96" s="415"/>
      <c r="EI96" s="407"/>
      <c r="EJ96" s="407"/>
      <c r="EK96" s="407"/>
      <c r="EL96" s="407"/>
      <c r="EM96" s="407"/>
      <c r="EN96" s="407"/>
      <c r="EO96" s="407"/>
      <c r="EP96" s="407"/>
      <c r="EQ96" s="407"/>
      <c r="ER96" s="407"/>
      <c r="ES96" s="409"/>
      <c r="ET96" s="393"/>
      <c r="EU96" s="393"/>
      <c r="EV96" s="407"/>
      <c r="EW96" s="407"/>
      <c r="EX96" s="407"/>
      <c r="EY96" s="407"/>
      <c r="EZ96" s="407"/>
      <c r="FA96" s="407"/>
      <c r="FB96" s="407"/>
      <c r="FC96" s="407"/>
      <c r="FD96" s="407"/>
      <c r="FE96" s="407"/>
      <c r="FF96" s="407"/>
      <c r="FG96" s="407"/>
      <c r="FH96" s="407"/>
      <c r="FI96" s="407"/>
      <c r="FJ96" s="407"/>
      <c r="FK96" s="407"/>
      <c r="FL96" s="407"/>
      <c r="FM96" s="407"/>
    </row>
    <row r="97" spans="2:169" x14ac:dyDescent="0.2">
      <c r="B97" s="189">
        <f t="shared" si="16"/>
        <v>43952</v>
      </c>
      <c r="S97" s="380"/>
      <c r="T97" s="380"/>
      <c r="U97" s="514">
        <f>[3]Fleisch!$A81</f>
        <v>43952</v>
      </c>
      <c r="V97" s="380"/>
      <c r="W97" s="407"/>
      <c r="X97" s="407"/>
      <c r="Y97" s="407"/>
      <c r="Z97" s="407"/>
      <c r="AA97" s="407"/>
      <c r="AB97" s="407"/>
      <c r="AC97" s="415"/>
      <c r="AD97" s="407"/>
      <c r="AE97" s="407"/>
      <c r="AF97" s="415"/>
      <c r="AG97" s="407"/>
      <c r="AH97" s="407"/>
      <c r="AI97" s="407"/>
      <c r="AJ97" s="407"/>
      <c r="AK97" s="407"/>
      <c r="AL97" s="407"/>
      <c r="AM97" s="407"/>
      <c r="AN97" s="407"/>
      <c r="AO97" s="407"/>
      <c r="AP97" s="407"/>
      <c r="AQ97" s="407"/>
      <c r="AR97" s="407"/>
      <c r="AS97" s="407"/>
      <c r="AT97" s="407"/>
      <c r="AU97" s="407"/>
      <c r="AV97" s="407"/>
      <c r="AW97" s="415"/>
      <c r="AX97" s="407"/>
      <c r="AY97" s="407"/>
      <c r="AZ97" s="407"/>
      <c r="BA97" s="407"/>
      <c r="BB97" s="407"/>
      <c r="BC97" s="407"/>
      <c r="BD97" s="407"/>
      <c r="BE97" s="407"/>
      <c r="BF97" s="407"/>
      <c r="BG97" s="407"/>
      <c r="BH97" s="415"/>
      <c r="BI97" s="407"/>
      <c r="BJ97" s="407"/>
      <c r="BK97" s="407"/>
      <c r="BL97" s="407"/>
      <c r="BM97" s="407"/>
      <c r="BN97" s="407"/>
      <c r="BO97" s="407"/>
      <c r="BP97" s="407"/>
      <c r="BQ97" s="407"/>
      <c r="BR97" s="407"/>
      <c r="BS97" s="407"/>
      <c r="BT97" s="407"/>
      <c r="BU97" s="407"/>
      <c r="BV97" s="407"/>
      <c r="BW97" s="407"/>
      <c r="BX97" s="407"/>
      <c r="BY97" s="407"/>
      <c r="BZ97" s="407"/>
      <c r="CA97" s="407"/>
      <c r="CB97" s="407"/>
      <c r="CC97" s="407"/>
      <c r="CD97" s="407"/>
      <c r="CE97" s="407"/>
      <c r="CF97" s="407"/>
      <c r="CG97" s="407"/>
      <c r="CH97" s="407"/>
      <c r="CI97" s="407"/>
      <c r="CL97" s="393"/>
      <c r="CM97" s="393"/>
      <c r="CN97" s="415"/>
      <c r="CO97" s="407"/>
      <c r="CP97" s="407"/>
      <c r="CQ97" s="407"/>
      <c r="CR97" s="407"/>
      <c r="CS97" s="407"/>
      <c r="CT97" s="407"/>
      <c r="CU97" s="407"/>
      <c r="CV97" s="407"/>
      <c r="CW97" s="415"/>
      <c r="CX97" s="407"/>
      <c r="CY97" s="407"/>
      <c r="CZ97" s="407"/>
      <c r="DA97" s="407"/>
      <c r="DB97" s="415"/>
      <c r="DC97" s="407"/>
      <c r="DD97" s="407"/>
      <c r="DE97" s="407"/>
      <c r="DF97" s="407"/>
      <c r="DG97" s="407"/>
      <c r="DH97" s="407"/>
      <c r="DI97" s="407"/>
      <c r="DJ97" s="407"/>
      <c r="DK97" s="407"/>
      <c r="DL97" s="407"/>
      <c r="DM97" s="407"/>
      <c r="DN97" s="407"/>
      <c r="DO97" s="407"/>
      <c r="DP97" s="407"/>
      <c r="DQ97" s="407"/>
      <c r="DR97" s="407"/>
      <c r="DS97" s="407"/>
      <c r="DT97" s="407"/>
      <c r="DU97" s="415"/>
      <c r="DV97" s="407"/>
      <c r="DW97" s="407"/>
      <c r="DX97" s="407"/>
      <c r="DY97" s="407"/>
      <c r="DZ97" s="407"/>
      <c r="EA97" s="407"/>
      <c r="EB97" s="407"/>
      <c r="EC97" s="407"/>
      <c r="ED97" s="407"/>
      <c r="EE97" s="407"/>
      <c r="EF97" s="407"/>
      <c r="EG97" s="407"/>
      <c r="EH97" s="415"/>
      <c r="EI97" s="407"/>
      <c r="EJ97" s="407"/>
      <c r="EK97" s="407"/>
      <c r="EL97" s="407"/>
      <c r="EM97" s="407"/>
      <c r="EN97" s="407"/>
      <c r="EO97" s="407"/>
      <c r="EP97" s="407"/>
      <c r="EQ97" s="407"/>
      <c r="ER97" s="407"/>
      <c r="ES97" s="409"/>
      <c r="ET97" s="393"/>
      <c r="EU97" s="393"/>
      <c r="EV97" s="407"/>
      <c r="EW97" s="407"/>
      <c r="EX97" s="407"/>
      <c r="EY97" s="407"/>
      <c r="EZ97" s="407"/>
      <c r="FA97" s="407"/>
      <c r="FB97" s="407"/>
      <c r="FC97" s="407"/>
      <c r="FD97" s="407"/>
      <c r="FE97" s="407"/>
      <c r="FF97" s="407"/>
      <c r="FG97" s="407"/>
      <c r="FH97" s="407"/>
      <c r="FI97" s="407"/>
      <c r="FJ97" s="407"/>
      <c r="FK97" s="407"/>
      <c r="FL97" s="407"/>
      <c r="FM97" s="407"/>
    </row>
    <row r="98" spans="2:169" x14ac:dyDescent="0.2">
      <c r="B98" s="189">
        <f t="shared" si="16"/>
        <v>43922</v>
      </c>
      <c r="S98" s="380"/>
      <c r="T98" s="380"/>
      <c r="U98" s="514">
        <f>[3]Fleisch!$A82</f>
        <v>43922</v>
      </c>
      <c r="V98" s="380"/>
      <c r="W98" s="407"/>
      <c r="X98" s="407"/>
      <c r="Y98" s="407"/>
      <c r="Z98" s="407"/>
      <c r="AA98" s="407"/>
      <c r="AB98" s="407"/>
      <c r="AC98" s="415"/>
      <c r="AD98" s="407"/>
      <c r="AE98" s="407"/>
      <c r="AF98" s="415"/>
      <c r="AG98" s="407"/>
      <c r="AH98" s="407"/>
      <c r="AI98" s="407"/>
      <c r="AJ98" s="407"/>
      <c r="AK98" s="407"/>
      <c r="AL98" s="407"/>
      <c r="AM98" s="407"/>
      <c r="AN98" s="407"/>
      <c r="AO98" s="407"/>
      <c r="AP98" s="407"/>
      <c r="AQ98" s="407"/>
      <c r="AR98" s="407"/>
      <c r="AS98" s="407"/>
      <c r="AT98" s="407"/>
      <c r="AU98" s="407"/>
      <c r="AV98" s="407"/>
      <c r="AW98" s="415"/>
      <c r="AX98" s="407"/>
      <c r="AY98" s="407"/>
      <c r="AZ98" s="407"/>
      <c r="BA98" s="407"/>
      <c r="BB98" s="407"/>
      <c r="BC98" s="407"/>
      <c r="BD98" s="407"/>
      <c r="BE98" s="407"/>
      <c r="BF98" s="407"/>
      <c r="BG98" s="407"/>
      <c r="BH98" s="415"/>
      <c r="BI98" s="407"/>
      <c r="BJ98" s="407"/>
      <c r="BK98" s="407"/>
      <c r="BL98" s="407"/>
      <c r="BM98" s="407"/>
      <c r="BN98" s="407"/>
      <c r="BO98" s="407"/>
      <c r="BP98" s="407"/>
      <c r="BQ98" s="407"/>
      <c r="BR98" s="407"/>
      <c r="BS98" s="407"/>
      <c r="BT98" s="407"/>
      <c r="BU98" s="407"/>
      <c r="BV98" s="407"/>
      <c r="BW98" s="407"/>
      <c r="BX98" s="407"/>
      <c r="BY98" s="407"/>
      <c r="BZ98" s="407"/>
      <c r="CA98" s="407"/>
      <c r="CB98" s="407"/>
      <c r="CC98" s="407"/>
      <c r="CD98" s="407"/>
      <c r="CE98" s="407"/>
      <c r="CF98" s="407"/>
      <c r="CG98" s="407"/>
      <c r="CH98" s="407"/>
      <c r="CI98" s="407"/>
      <c r="CL98" s="393"/>
      <c r="CM98" s="393"/>
      <c r="CN98" s="415"/>
      <c r="CO98" s="407"/>
      <c r="CP98" s="407"/>
      <c r="CQ98" s="407"/>
      <c r="CR98" s="407"/>
      <c r="CS98" s="407"/>
      <c r="CT98" s="407"/>
      <c r="CU98" s="407"/>
      <c r="CV98" s="407"/>
      <c r="CW98" s="415"/>
      <c r="CX98" s="407"/>
      <c r="CY98" s="407"/>
      <c r="CZ98" s="407"/>
      <c r="DA98" s="407"/>
      <c r="DB98" s="415"/>
      <c r="DC98" s="407"/>
      <c r="DD98" s="407"/>
      <c r="DE98" s="407"/>
      <c r="DF98" s="407"/>
      <c r="DG98" s="407"/>
      <c r="DH98" s="407"/>
      <c r="DI98" s="407"/>
      <c r="DJ98" s="407"/>
      <c r="DK98" s="407"/>
      <c r="DL98" s="407"/>
      <c r="DM98" s="407"/>
      <c r="DN98" s="407"/>
      <c r="DO98" s="407"/>
      <c r="DP98" s="407"/>
      <c r="DQ98" s="407"/>
      <c r="DR98" s="407"/>
      <c r="DS98" s="407"/>
      <c r="DT98" s="407"/>
      <c r="DU98" s="415"/>
      <c r="DV98" s="407"/>
      <c r="DW98" s="407"/>
      <c r="DX98" s="407"/>
      <c r="DY98" s="407"/>
      <c r="DZ98" s="407"/>
      <c r="EA98" s="407"/>
      <c r="EB98" s="407"/>
      <c r="EC98" s="407"/>
      <c r="ED98" s="407"/>
      <c r="EE98" s="407"/>
      <c r="EF98" s="407"/>
      <c r="EG98" s="407"/>
      <c r="EH98" s="415"/>
      <c r="EI98" s="407"/>
      <c r="EJ98" s="407"/>
      <c r="EK98" s="407"/>
      <c r="EL98" s="407"/>
      <c r="EM98" s="407"/>
      <c r="EN98" s="407"/>
      <c r="EO98" s="407"/>
      <c r="EP98" s="407"/>
      <c r="EQ98" s="407"/>
      <c r="ER98" s="407"/>
      <c r="ES98" s="409"/>
      <c r="ET98" s="393"/>
      <c r="EU98" s="393"/>
      <c r="EV98" s="407"/>
      <c r="EW98" s="407"/>
      <c r="EX98" s="407"/>
      <c r="EY98" s="407"/>
      <c r="EZ98" s="407"/>
      <c r="FA98" s="407"/>
      <c r="FB98" s="407"/>
      <c r="FC98" s="407"/>
      <c r="FD98" s="407"/>
      <c r="FE98" s="407"/>
      <c r="FF98" s="407"/>
      <c r="FG98" s="407"/>
      <c r="FH98" s="407"/>
      <c r="FI98" s="407"/>
      <c r="FJ98" s="407"/>
      <c r="FK98" s="407"/>
      <c r="FL98" s="407"/>
      <c r="FM98" s="407"/>
    </row>
    <row r="99" spans="2:169" x14ac:dyDescent="0.2">
      <c r="B99" s="189">
        <f t="shared" si="16"/>
        <v>43891</v>
      </c>
      <c r="S99" s="380"/>
      <c r="T99" s="380"/>
      <c r="U99" s="514">
        <f>[3]Fleisch!$A83</f>
        <v>43891</v>
      </c>
      <c r="V99" s="380"/>
      <c r="W99" s="407"/>
      <c r="X99" s="407"/>
      <c r="Y99" s="407"/>
      <c r="Z99" s="407"/>
      <c r="AA99" s="407"/>
      <c r="AB99" s="407"/>
      <c r="AC99" s="415"/>
      <c r="AD99" s="407"/>
      <c r="AE99" s="407"/>
      <c r="AF99" s="415"/>
      <c r="AG99" s="407"/>
      <c r="AH99" s="407"/>
      <c r="AI99" s="407"/>
      <c r="AJ99" s="407"/>
      <c r="AK99" s="407"/>
      <c r="AL99" s="407"/>
      <c r="AM99" s="407"/>
      <c r="AN99" s="407"/>
      <c r="AO99" s="407"/>
      <c r="AP99" s="407"/>
      <c r="AQ99" s="407"/>
      <c r="AR99" s="407"/>
      <c r="AS99" s="407"/>
      <c r="AT99" s="407"/>
      <c r="AU99" s="407"/>
      <c r="AV99" s="407"/>
      <c r="AW99" s="415"/>
      <c r="AX99" s="407"/>
      <c r="AY99" s="407"/>
      <c r="AZ99" s="407"/>
      <c r="BA99" s="407"/>
      <c r="BB99" s="407"/>
      <c r="BC99" s="407"/>
      <c r="BD99" s="407"/>
      <c r="BE99" s="407"/>
      <c r="BF99" s="407"/>
      <c r="BG99" s="407"/>
      <c r="BH99" s="415"/>
      <c r="BI99" s="407"/>
      <c r="BJ99" s="407"/>
      <c r="BK99" s="407"/>
      <c r="BL99" s="407"/>
      <c r="BM99" s="407"/>
      <c r="BN99" s="407"/>
      <c r="BO99" s="407"/>
      <c r="BP99" s="407"/>
      <c r="BQ99" s="407"/>
      <c r="BR99" s="407"/>
      <c r="BS99" s="407"/>
      <c r="BT99" s="407"/>
      <c r="BU99" s="407"/>
      <c r="BV99" s="407"/>
      <c r="BW99" s="407"/>
      <c r="BX99" s="407"/>
      <c r="BY99" s="407"/>
      <c r="BZ99" s="407"/>
      <c r="CA99" s="407"/>
      <c r="CB99" s="407"/>
      <c r="CC99" s="407"/>
      <c r="CD99" s="407"/>
      <c r="CE99" s="407"/>
      <c r="CF99" s="407"/>
      <c r="CG99" s="407"/>
      <c r="CH99" s="407"/>
      <c r="CI99" s="407"/>
      <c r="CL99" s="393"/>
      <c r="CM99" s="393"/>
      <c r="CN99" s="415"/>
      <c r="CO99" s="407"/>
      <c r="CP99" s="407"/>
      <c r="CQ99" s="407"/>
      <c r="CR99" s="407"/>
      <c r="CS99" s="407"/>
      <c r="CT99" s="407"/>
      <c r="CU99" s="407"/>
      <c r="CV99" s="407"/>
      <c r="CW99" s="415"/>
      <c r="CX99" s="407"/>
      <c r="CY99" s="407"/>
      <c r="CZ99" s="407"/>
      <c r="DA99" s="407"/>
      <c r="DB99" s="415"/>
      <c r="DC99" s="407"/>
      <c r="DD99" s="407"/>
      <c r="DE99" s="407"/>
      <c r="DF99" s="407"/>
      <c r="DG99" s="407"/>
      <c r="DH99" s="407"/>
      <c r="DI99" s="407"/>
      <c r="DJ99" s="407"/>
      <c r="DK99" s="407"/>
      <c r="DL99" s="407"/>
      <c r="DM99" s="407"/>
      <c r="DN99" s="407"/>
      <c r="DO99" s="407"/>
      <c r="DP99" s="407"/>
      <c r="DQ99" s="407"/>
      <c r="DR99" s="407"/>
      <c r="DS99" s="407"/>
      <c r="DT99" s="407"/>
      <c r="DU99" s="415"/>
      <c r="DV99" s="407"/>
      <c r="DW99" s="407"/>
      <c r="DX99" s="407"/>
      <c r="DY99" s="407"/>
      <c r="DZ99" s="407"/>
      <c r="EA99" s="407"/>
      <c r="EB99" s="407"/>
      <c r="EC99" s="407"/>
      <c r="ED99" s="407"/>
      <c r="EE99" s="407"/>
      <c r="EF99" s="407"/>
      <c r="EG99" s="407"/>
      <c r="EH99" s="415"/>
      <c r="EI99" s="407"/>
      <c r="EJ99" s="407"/>
      <c r="EK99" s="407"/>
      <c r="EL99" s="407"/>
      <c r="EM99" s="407"/>
      <c r="EN99" s="407"/>
      <c r="EO99" s="407"/>
      <c r="EP99" s="407"/>
      <c r="EQ99" s="407"/>
      <c r="ER99" s="407"/>
      <c r="ES99" s="409"/>
      <c r="ET99" s="393"/>
      <c r="EU99" s="393"/>
      <c r="EV99" s="407"/>
      <c r="EW99" s="407"/>
      <c r="EX99" s="407"/>
      <c r="EY99" s="407"/>
      <c r="EZ99" s="407"/>
      <c r="FA99" s="407"/>
      <c r="FB99" s="407"/>
      <c r="FC99" s="407"/>
      <c r="FD99" s="407"/>
      <c r="FE99" s="407"/>
      <c r="FF99" s="407"/>
      <c r="FG99" s="407"/>
      <c r="FH99" s="407"/>
      <c r="FI99" s="407"/>
      <c r="FJ99" s="407"/>
      <c r="FK99" s="407"/>
      <c r="FL99" s="407"/>
      <c r="FM99" s="407"/>
    </row>
    <row r="100" spans="2:169" x14ac:dyDescent="0.2">
      <c r="B100" s="189">
        <f t="shared" si="16"/>
        <v>43862</v>
      </c>
      <c r="S100" s="380"/>
      <c r="T100" s="380"/>
      <c r="U100" s="514">
        <f>[3]Fleisch!$A84</f>
        <v>43862</v>
      </c>
      <c r="V100" s="380"/>
      <c r="W100" s="407"/>
      <c r="X100" s="407"/>
      <c r="Y100" s="407"/>
      <c r="Z100" s="407"/>
      <c r="AA100" s="407"/>
      <c r="AB100" s="407"/>
      <c r="AC100" s="415"/>
      <c r="AD100" s="407"/>
      <c r="AE100" s="407"/>
      <c r="AF100" s="415"/>
      <c r="AG100" s="407"/>
      <c r="AH100" s="407"/>
      <c r="AI100" s="407"/>
      <c r="AJ100" s="407"/>
      <c r="AK100" s="407"/>
      <c r="AL100" s="407"/>
      <c r="AM100" s="407"/>
      <c r="AN100" s="407"/>
      <c r="AO100" s="407"/>
      <c r="AP100" s="407"/>
      <c r="AQ100" s="407"/>
      <c r="AR100" s="407"/>
      <c r="AS100" s="407"/>
      <c r="AT100" s="407"/>
      <c r="AU100" s="407"/>
      <c r="AV100" s="407"/>
      <c r="AW100" s="415"/>
      <c r="AX100" s="407"/>
      <c r="AY100" s="407"/>
      <c r="AZ100" s="407"/>
      <c r="BA100" s="407"/>
      <c r="BB100" s="407"/>
      <c r="BC100" s="407"/>
      <c r="BD100" s="407"/>
      <c r="BE100" s="407"/>
      <c r="BF100" s="407"/>
      <c r="BG100" s="407"/>
      <c r="BH100" s="415"/>
      <c r="BI100" s="407"/>
      <c r="BJ100" s="407"/>
      <c r="BK100" s="407"/>
      <c r="BL100" s="407"/>
      <c r="BM100" s="407"/>
      <c r="BN100" s="407"/>
      <c r="BO100" s="407"/>
      <c r="BP100" s="407"/>
      <c r="BQ100" s="407"/>
      <c r="BR100" s="407"/>
      <c r="BS100" s="407"/>
      <c r="BT100" s="407"/>
      <c r="BU100" s="407"/>
      <c r="BV100" s="407"/>
      <c r="BW100" s="407"/>
      <c r="BX100" s="407"/>
      <c r="BY100" s="407"/>
      <c r="BZ100" s="407"/>
      <c r="CA100" s="407"/>
      <c r="CB100" s="407"/>
      <c r="CC100" s="407"/>
      <c r="CD100" s="407"/>
      <c r="CE100" s="407"/>
      <c r="CF100" s="407"/>
      <c r="CG100" s="407"/>
      <c r="CH100" s="407"/>
      <c r="CI100" s="407"/>
      <c r="CL100" s="393"/>
      <c r="CM100" s="393"/>
      <c r="CN100" s="415"/>
      <c r="CO100" s="407"/>
      <c r="CP100" s="407"/>
      <c r="CQ100" s="407"/>
      <c r="CR100" s="407"/>
      <c r="CS100" s="407"/>
      <c r="CT100" s="407"/>
      <c r="CU100" s="407"/>
      <c r="CV100" s="407"/>
      <c r="CW100" s="415"/>
      <c r="CX100" s="407"/>
      <c r="CY100" s="407"/>
      <c r="CZ100" s="407"/>
      <c r="DA100" s="407"/>
      <c r="DB100" s="415"/>
      <c r="DC100" s="407"/>
      <c r="DD100" s="407"/>
      <c r="DE100" s="407"/>
      <c r="DF100" s="407"/>
      <c r="DG100" s="407"/>
      <c r="DH100" s="407"/>
      <c r="DI100" s="407"/>
      <c r="DJ100" s="407"/>
      <c r="DK100" s="407"/>
      <c r="DL100" s="407"/>
      <c r="DM100" s="407"/>
      <c r="DN100" s="407"/>
      <c r="DO100" s="407"/>
      <c r="DP100" s="407"/>
      <c r="DQ100" s="407"/>
      <c r="DR100" s="407"/>
      <c r="DS100" s="407"/>
      <c r="DT100" s="407"/>
      <c r="DU100" s="415"/>
      <c r="DV100" s="407"/>
      <c r="DW100" s="407"/>
      <c r="DX100" s="407"/>
      <c r="DY100" s="407"/>
      <c r="DZ100" s="407"/>
      <c r="EA100" s="407"/>
      <c r="EB100" s="407"/>
      <c r="EC100" s="407"/>
      <c r="ED100" s="407"/>
      <c r="EE100" s="407"/>
      <c r="EF100" s="407"/>
      <c r="EG100" s="407"/>
      <c r="EH100" s="415"/>
      <c r="EI100" s="407"/>
      <c r="EJ100" s="407"/>
      <c r="EK100" s="407"/>
      <c r="EL100" s="407"/>
      <c r="EM100" s="407"/>
      <c r="EN100" s="407"/>
      <c r="EO100" s="407"/>
      <c r="EP100" s="407"/>
      <c r="EQ100" s="407"/>
      <c r="ER100" s="407"/>
      <c r="ES100" s="409"/>
      <c r="ET100" s="393"/>
      <c r="EU100" s="393"/>
      <c r="EV100" s="407"/>
      <c r="EW100" s="407"/>
      <c r="EX100" s="407"/>
      <c r="EY100" s="407"/>
      <c r="EZ100" s="407"/>
      <c r="FA100" s="407"/>
      <c r="FB100" s="407"/>
      <c r="FC100" s="407"/>
      <c r="FD100" s="407"/>
      <c r="FE100" s="407"/>
      <c r="FF100" s="407"/>
      <c r="FG100" s="407"/>
      <c r="FH100" s="407"/>
      <c r="FI100" s="407"/>
      <c r="FJ100" s="407"/>
      <c r="FK100" s="407"/>
      <c r="FL100" s="407"/>
      <c r="FM100" s="407"/>
    </row>
    <row r="101" spans="2:169" x14ac:dyDescent="0.2">
      <c r="B101" s="189">
        <f t="shared" si="16"/>
        <v>43831</v>
      </c>
      <c r="S101" s="380"/>
      <c r="T101" s="380"/>
      <c r="U101" s="514">
        <f>[3]Fleisch!$A85</f>
        <v>43831</v>
      </c>
      <c r="V101" s="380"/>
      <c r="W101" s="407"/>
      <c r="X101" s="407"/>
      <c r="Y101" s="407"/>
      <c r="Z101" s="407"/>
      <c r="AA101" s="407"/>
      <c r="AB101" s="407"/>
      <c r="AC101" s="415"/>
      <c r="AD101" s="407"/>
      <c r="AE101" s="407"/>
      <c r="AF101" s="415"/>
      <c r="AG101" s="407"/>
      <c r="AH101" s="407"/>
      <c r="AI101" s="407"/>
      <c r="AJ101" s="407"/>
      <c r="AK101" s="407"/>
      <c r="AL101" s="407"/>
      <c r="AM101" s="407"/>
      <c r="AN101" s="407"/>
      <c r="AO101" s="407"/>
      <c r="AP101" s="407"/>
      <c r="AQ101" s="407"/>
      <c r="AR101" s="407"/>
      <c r="AS101" s="407"/>
      <c r="AT101" s="407"/>
      <c r="AU101" s="407"/>
      <c r="AV101" s="407"/>
      <c r="AW101" s="415"/>
      <c r="AX101" s="407"/>
      <c r="AY101" s="407"/>
      <c r="AZ101" s="407"/>
      <c r="BA101" s="407"/>
      <c r="BB101" s="407"/>
      <c r="BC101" s="407"/>
      <c r="BD101" s="407"/>
      <c r="BE101" s="407"/>
      <c r="BF101" s="407"/>
      <c r="BG101" s="407"/>
      <c r="BH101" s="415"/>
      <c r="BI101" s="407"/>
      <c r="BJ101" s="407"/>
      <c r="BK101" s="407"/>
      <c r="BL101" s="407"/>
      <c r="BM101" s="407"/>
      <c r="BN101" s="407"/>
      <c r="BO101" s="407"/>
      <c r="BP101" s="407"/>
      <c r="BQ101" s="407"/>
      <c r="BR101" s="407"/>
      <c r="BS101" s="407"/>
      <c r="BT101" s="407"/>
      <c r="BU101" s="407"/>
      <c r="BV101" s="407"/>
      <c r="BW101" s="407"/>
      <c r="BX101" s="407"/>
      <c r="BY101" s="407"/>
      <c r="BZ101" s="407"/>
      <c r="CA101" s="407"/>
      <c r="CB101" s="407"/>
      <c r="CC101" s="407"/>
      <c r="CD101" s="407"/>
      <c r="CE101" s="407"/>
      <c r="CF101" s="407"/>
      <c r="CG101" s="407"/>
      <c r="CH101" s="407"/>
      <c r="CI101" s="407"/>
      <c r="CL101" s="393"/>
      <c r="CM101" s="393"/>
      <c r="CN101" s="415"/>
      <c r="CO101" s="407"/>
      <c r="CP101" s="407"/>
      <c r="CQ101" s="407"/>
      <c r="CR101" s="407"/>
      <c r="CS101" s="407"/>
      <c r="CT101" s="407"/>
      <c r="CU101" s="407"/>
      <c r="CV101" s="407"/>
      <c r="CW101" s="415"/>
      <c r="CX101" s="407"/>
      <c r="CY101" s="407"/>
      <c r="CZ101" s="407"/>
      <c r="DA101" s="407"/>
      <c r="DB101" s="415"/>
      <c r="DC101" s="407"/>
      <c r="DD101" s="407"/>
      <c r="DE101" s="407"/>
      <c r="DF101" s="407"/>
      <c r="DG101" s="407"/>
      <c r="DH101" s="407"/>
      <c r="DI101" s="407"/>
      <c r="DJ101" s="407"/>
      <c r="DK101" s="407"/>
      <c r="DL101" s="407"/>
      <c r="DM101" s="407"/>
      <c r="DN101" s="407"/>
      <c r="DO101" s="407"/>
      <c r="DP101" s="407"/>
      <c r="DQ101" s="407"/>
      <c r="DR101" s="407"/>
      <c r="DS101" s="407"/>
      <c r="DT101" s="407"/>
      <c r="DU101" s="415"/>
      <c r="DV101" s="407"/>
      <c r="DW101" s="407"/>
      <c r="DX101" s="407"/>
      <c r="DY101" s="407"/>
      <c r="DZ101" s="407"/>
      <c r="EA101" s="407"/>
      <c r="EB101" s="407"/>
      <c r="EC101" s="407"/>
      <c r="ED101" s="407"/>
      <c r="EE101" s="407"/>
      <c r="EF101" s="407"/>
      <c r="EG101" s="407"/>
      <c r="EH101" s="415"/>
      <c r="EI101" s="407"/>
      <c r="EJ101" s="407"/>
      <c r="EK101" s="407"/>
      <c r="EL101" s="407"/>
      <c r="EM101" s="407"/>
      <c r="EN101" s="407"/>
      <c r="EO101" s="407"/>
      <c r="EP101" s="407"/>
      <c r="EQ101" s="407"/>
      <c r="ER101" s="407"/>
      <c r="ES101" s="409"/>
      <c r="ET101" s="393"/>
      <c r="EU101" s="393"/>
      <c r="EV101" s="407"/>
      <c r="EW101" s="407"/>
      <c r="EX101" s="407"/>
      <c r="EY101" s="407"/>
      <c r="EZ101" s="407"/>
      <c r="FA101" s="407"/>
      <c r="FB101" s="407"/>
      <c r="FC101" s="407"/>
      <c r="FD101" s="407"/>
      <c r="FE101" s="407"/>
      <c r="FF101" s="407"/>
      <c r="FG101" s="407"/>
      <c r="FH101" s="407"/>
      <c r="FI101" s="407"/>
      <c r="FJ101" s="407"/>
      <c r="FK101" s="407"/>
      <c r="FL101" s="407"/>
      <c r="FM101" s="407"/>
    </row>
  </sheetData>
  <mergeCells count="86">
    <mergeCell ref="V14:CI14"/>
    <mergeCell ref="ET16:EU16"/>
    <mergeCell ref="CL16:CM16"/>
    <mergeCell ref="CQ17:CR17"/>
    <mergeCell ref="CZ17:DA17"/>
    <mergeCell ref="DE17:DF17"/>
    <mergeCell ref="DX17:DY17"/>
    <mergeCell ref="EK17:EL17"/>
    <mergeCell ref="DM17:DN17"/>
    <mergeCell ref="BF17:BG17"/>
    <mergeCell ref="BD17:BE17"/>
    <mergeCell ref="BB17:BC17"/>
    <mergeCell ref="AZ17:BA17"/>
    <mergeCell ref="AX17:AY17"/>
    <mergeCell ref="AG17:AH17"/>
    <mergeCell ref="AK17:AL17"/>
    <mergeCell ref="A7:B7"/>
    <mergeCell ref="A9:B9"/>
    <mergeCell ref="A10:B10"/>
    <mergeCell ref="A11:B11"/>
    <mergeCell ref="A12:B12"/>
    <mergeCell ref="A14:B14"/>
    <mergeCell ref="D14:R14"/>
    <mergeCell ref="A8:B8"/>
    <mergeCell ref="Q17:R17"/>
    <mergeCell ref="D17:E17"/>
    <mergeCell ref="F17:G17"/>
    <mergeCell ref="H17:I17"/>
    <mergeCell ref="N17:O17"/>
    <mergeCell ref="K17:L17"/>
    <mergeCell ref="AI17:AJ17"/>
    <mergeCell ref="AD17:AE17"/>
    <mergeCell ref="AA17:AB17"/>
    <mergeCell ref="AU17:AV17"/>
    <mergeCell ref="AS17:AT17"/>
    <mergeCell ref="AQ17:AR17"/>
    <mergeCell ref="AO17:AP17"/>
    <mergeCell ref="AM17:AN17"/>
    <mergeCell ref="DQ17:DR17"/>
    <mergeCell ref="DO17:DP17"/>
    <mergeCell ref="Y17:Z17"/>
    <mergeCell ref="W17:X17"/>
    <mergeCell ref="FH17:FI17"/>
    <mergeCell ref="FF17:FG17"/>
    <mergeCell ref="FD17:FE17"/>
    <mergeCell ref="FB17:FC17"/>
    <mergeCell ref="EZ17:FA17"/>
    <mergeCell ref="EX17:EY17"/>
    <mergeCell ref="EV17:EW17"/>
    <mergeCell ref="ET17:EU17"/>
    <mergeCell ref="BO17:BP17"/>
    <mergeCell ref="BM17:BN17"/>
    <mergeCell ref="BK17:BL17"/>
    <mergeCell ref="BI17:BJ17"/>
    <mergeCell ref="ED17:EE17"/>
    <mergeCell ref="EB17:EC17"/>
    <mergeCell ref="DZ17:EA17"/>
    <mergeCell ref="BR17:BS17"/>
    <mergeCell ref="CH17:CI17"/>
    <mergeCell ref="CF17:CG17"/>
    <mergeCell ref="CD17:CE17"/>
    <mergeCell ref="CB17:CC17"/>
    <mergeCell ref="BZ17:CA17"/>
    <mergeCell ref="DK17:DL17"/>
    <mergeCell ref="DI17:DJ17"/>
    <mergeCell ref="DG17:DH17"/>
    <mergeCell ref="DC17:DD17"/>
    <mergeCell ref="CX17:CY17"/>
    <mergeCell ref="DV17:DW17"/>
    <mergeCell ref="DS17:DT17"/>
    <mergeCell ref="CK14:ER14"/>
    <mergeCell ref="ET14:FM14"/>
    <mergeCell ref="BR16:BS16"/>
    <mergeCell ref="FL17:FM17"/>
    <mergeCell ref="FJ17:FK17"/>
    <mergeCell ref="BX17:BY17"/>
    <mergeCell ref="BV17:BW17"/>
    <mergeCell ref="BT17:BU17"/>
    <mergeCell ref="CU17:CV17"/>
    <mergeCell ref="CS17:CT17"/>
    <mergeCell ref="CO17:CP17"/>
    <mergeCell ref="EQ17:ER17"/>
    <mergeCell ref="EO17:EP17"/>
    <mergeCell ref="EM17:EN17"/>
    <mergeCell ref="EI17:EJ17"/>
    <mergeCell ref="EF17:EG17"/>
  </mergeCells>
  <hyperlinks>
    <hyperlink ref="A7" location="Inhaltsverzeichnis!A1" display="Inhaltsverzeichnis!A1" xr:uid="{00000000-0004-0000-0B00-000000000000}"/>
    <hyperlink ref="A9" location="FleischPreiseProduzenten" display="Preise Produzenten" xr:uid="{00000000-0004-0000-0B00-000001000000}"/>
    <hyperlink ref="A12" location="FleischUebersicht" display="FleischUebersicht" xr:uid="{00000000-0004-0000-0B00-000002000000}"/>
    <hyperlink ref="A10" location="FleischPreiseDetailhandel" display="Preise Detailhandel" xr:uid="{00000000-0004-0000-0B00-000003000000}"/>
    <hyperlink ref="A11" location="FleischAbsatzmengenDetailhandel" display="FleischAbsatzmengenDetailhandel" xr:uid="{00000000-0004-0000-0B00-000004000000}"/>
    <hyperlink ref="A10:B10" location="'Fleisch Daten'!S14" display="'Fleisch Daten'!S14" xr:uid="{00000000-0004-0000-0B00-000005000000}"/>
    <hyperlink ref="A11:B11" location="Absatzmengen_Detailhandel_Frischfleisch" display="Absatzmengen_Detailhandel_Frischfleisch" xr:uid="{00000000-0004-0000-0B00-000006000000}"/>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8129" r:id="rId4" name="Drop Down 1">
              <controlPr defaultSize="0" autoLine="0" autoPict="0">
                <anchor moveWithCells="1">
                  <from>
                    <xdr:col>0</xdr:col>
                    <xdr:colOff>57150</xdr:colOff>
                    <xdr:row>4</xdr:row>
                    <xdr:rowOff>0</xdr:rowOff>
                  </from>
                  <to>
                    <xdr:col>1</xdr:col>
                    <xdr:colOff>695325</xdr:colOff>
                    <xdr:row>5</xdr:row>
                    <xdr:rowOff>152400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tabColor theme="5" tint="0.79998168889431442"/>
  </sheetPr>
  <dimension ref="A1:AZ40"/>
  <sheetViews>
    <sheetView zoomScaleNormal="100" workbookViewId="0">
      <selection activeCell="AA2" sqref="AA2"/>
    </sheetView>
  </sheetViews>
  <sheetFormatPr baseColWidth="10" defaultColWidth="11" defaultRowHeight="12.75" x14ac:dyDescent="0.2"/>
  <cols>
    <col min="1" max="1" width="10.625" style="188" customWidth="1"/>
    <col min="2" max="2" width="6.75" style="188" customWidth="1"/>
    <col min="3" max="4" width="2.375" style="188" customWidth="1"/>
    <col min="5" max="5" width="6.125" style="188" customWidth="1"/>
    <col min="6" max="6" width="3.625" style="188" customWidth="1"/>
    <col min="7" max="7" width="6.125" style="188" customWidth="1"/>
    <col min="8" max="9" width="2.375" style="188" customWidth="1"/>
    <col min="10" max="10" width="6.125" style="188" customWidth="1"/>
    <col min="11" max="11" width="3.625" style="188" customWidth="1"/>
    <col min="12" max="12" width="6.125" style="188" customWidth="1"/>
    <col min="13" max="14" width="2.375" style="188" customWidth="1"/>
    <col min="15" max="15" width="6.125" style="188" customWidth="1"/>
    <col min="16" max="16" width="3.625" style="188" customWidth="1"/>
    <col min="17" max="17" width="6.125" style="188" customWidth="1"/>
    <col min="18" max="19" width="2.375" style="188" customWidth="1"/>
    <col min="20" max="20" width="6.125" style="188" customWidth="1"/>
    <col min="21" max="21" width="3.625" style="188" customWidth="1"/>
    <col min="22" max="22" width="6.125" style="188" customWidth="1"/>
    <col min="23" max="24" width="2.375" style="188" customWidth="1"/>
    <col min="25" max="25" width="6.125" style="188" customWidth="1"/>
    <col min="26" max="27" width="10.625" style="188" customWidth="1"/>
    <col min="28" max="28" width="6.125" style="188" customWidth="1"/>
    <col min="29" max="30" width="2.375" style="188" customWidth="1"/>
    <col min="31" max="31" width="6.125" style="188" customWidth="1"/>
    <col min="32" max="32" width="3.125" style="188" customWidth="1"/>
    <col min="33" max="33" width="6.125" style="188" customWidth="1"/>
    <col min="34" max="35" width="2.375" style="188" customWidth="1"/>
    <col min="36" max="36" width="6.125" style="188" customWidth="1"/>
    <col min="37" max="37" width="3.125" style="188" customWidth="1"/>
    <col min="38" max="38" width="6.125" style="188" customWidth="1"/>
    <col min="39" max="40" width="2.375" style="188" customWidth="1"/>
    <col min="41" max="41" width="6.125" style="188" customWidth="1"/>
    <col min="42" max="42" width="3.125" style="188" customWidth="1"/>
    <col min="43" max="43" width="6.125" style="188" customWidth="1"/>
    <col min="44" max="45" width="2.375" style="188" customWidth="1"/>
    <col min="46" max="46" width="6.125" style="188" customWidth="1"/>
    <col min="47" max="47" width="3.125" style="188" customWidth="1"/>
    <col min="48" max="48" width="6.125" style="188" customWidth="1"/>
    <col min="49" max="50" width="2.375" style="188" customWidth="1"/>
    <col min="51" max="51" width="6.125" style="188" customWidth="1"/>
    <col min="52" max="52" width="10.625" style="188" customWidth="1"/>
    <col min="53" max="16384" width="11" style="188"/>
  </cols>
  <sheetData>
    <row r="1" spans="1:52" ht="9.9499999999999993" customHeight="1" x14ac:dyDescent="0.25">
      <c r="F1" s="185"/>
      <c r="G1" s="241" t="str">
        <f>Codierung!I152</f>
        <v>Eidgenössisches Departement für  Wirtschaft, Bildung und Forschung WBF</v>
      </c>
      <c r="H1" s="185"/>
      <c r="T1" s="138"/>
      <c r="U1" s="138"/>
      <c r="AG1" s="241" t="s">
        <v>289</v>
      </c>
      <c r="AH1" s="185"/>
      <c r="AT1" s="138"/>
      <c r="AU1" s="138"/>
    </row>
    <row r="2" spans="1:52" ht="9.9499999999999993" customHeight="1" x14ac:dyDescent="0.25">
      <c r="F2" s="231"/>
      <c r="G2" s="242" t="str">
        <f>Codierung!I153</f>
        <v>Bundesamt für Landwirtschaft BLW</v>
      </c>
      <c r="H2" s="231"/>
      <c r="I2" s="210"/>
      <c r="J2" s="210"/>
      <c r="K2" s="210"/>
      <c r="L2" s="210"/>
      <c r="T2" s="138"/>
      <c r="U2" s="138"/>
      <c r="AG2" s="241" t="s">
        <v>292</v>
      </c>
      <c r="AH2" s="185"/>
      <c r="AT2" s="138"/>
      <c r="AU2" s="138"/>
    </row>
    <row r="3" spans="1:52" ht="9.9499999999999993" customHeight="1" x14ac:dyDescent="0.2">
      <c r="F3" s="185"/>
      <c r="G3" s="241" t="str">
        <f>Codierung!I154</f>
        <v>Fachbereich Agrardaten und Marktanalysen</v>
      </c>
      <c r="H3" s="185"/>
      <c r="AG3" s="241" t="str">
        <f>Codierung!I154</f>
        <v>Fachbereich Agrardaten und Marktanalysen</v>
      </c>
      <c r="AH3" s="185"/>
    </row>
    <row r="4" spans="1:52" ht="9.9499999999999993" customHeight="1" x14ac:dyDescent="0.2">
      <c r="F4" s="185"/>
      <c r="G4" s="185"/>
      <c r="H4" s="185"/>
    </row>
    <row r="5" spans="1:52" x14ac:dyDescent="0.2">
      <c r="B5" s="513" t="str">
        <f>Codierung!I550</f>
        <v>Diese Daten werden bis auf weiteres nicht aktualisiert, da die internen Prozesse konzeptionell überarbeitet werden.</v>
      </c>
      <c r="F5" s="185"/>
      <c r="G5" s="209"/>
      <c r="H5" s="185"/>
      <c r="U5" s="194"/>
      <c r="V5" s="194"/>
      <c r="W5" s="194"/>
      <c r="X5" s="194"/>
      <c r="Y5" s="226"/>
      <c r="AB5" s="513" t="str">
        <f>Codierung!I550</f>
        <v>Diese Daten werden bis auf weiteres nicht aktualisiert, da die internen Prozesse konzeptionell überarbeitet werden.</v>
      </c>
    </row>
    <row r="6" spans="1:52" s="205" customFormat="1" ht="14.25" customHeight="1" x14ac:dyDescent="0.2">
      <c r="A6" s="188"/>
      <c r="B6" s="596" t="str">
        <f>Codierung!I192</f>
        <v>Produktion: Preise und Mengen bio</v>
      </c>
      <c r="C6" s="596"/>
      <c r="D6" s="596"/>
      <c r="E6" s="596"/>
      <c r="F6" s="596"/>
      <c r="G6" s="596"/>
      <c r="H6" s="596"/>
      <c r="I6" s="596"/>
      <c r="J6" s="596"/>
      <c r="K6" s="253"/>
      <c r="L6" s="595">
        <f>'Fleisch Daten'!C20</f>
        <v>45839</v>
      </c>
      <c r="M6" s="595"/>
      <c r="N6" s="595"/>
      <c r="O6" s="253"/>
      <c r="P6" s="253"/>
      <c r="Q6" s="253"/>
      <c r="R6" s="253"/>
      <c r="S6" s="253"/>
      <c r="T6" s="253"/>
      <c r="U6" s="188"/>
      <c r="V6" s="230"/>
      <c r="W6" s="230"/>
      <c r="X6" s="230"/>
      <c r="Y6" s="290"/>
      <c r="Z6" s="188"/>
      <c r="AB6" s="513"/>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row>
    <row r="7" spans="1:52" ht="5.25" customHeight="1" x14ac:dyDescent="0.2">
      <c r="U7" s="194"/>
      <c r="V7" s="562"/>
      <c r="W7" s="562"/>
      <c r="X7" s="562"/>
      <c r="Y7" s="562"/>
    </row>
    <row r="8" spans="1:52" x14ac:dyDescent="0.2">
      <c r="B8" s="607" t="str">
        <f>'Fleisch Daten'!H17</f>
        <v>Natura-Beef-Bio T3</v>
      </c>
      <c r="C8" s="607"/>
      <c r="D8" s="607"/>
      <c r="E8" s="607"/>
      <c r="G8" s="607" t="str">
        <f>'Fleisch Daten'!K17</f>
        <v>Bankkälber T3</v>
      </c>
      <c r="H8" s="607"/>
      <c r="I8" s="607"/>
      <c r="J8" s="607"/>
      <c r="K8" s="205"/>
      <c r="L8" s="607" t="str">
        <f>'Fleisch Daten'!N17</f>
        <v>Schlachtschweine</v>
      </c>
      <c r="M8" s="607"/>
      <c r="N8" s="607"/>
      <c r="O8" s="607"/>
      <c r="Q8" s="607" t="str">
        <f>'Fleisch Daten'!Q17</f>
        <v>Lämmer T3</v>
      </c>
      <c r="R8" s="607"/>
      <c r="S8" s="607"/>
      <c r="T8" s="607"/>
      <c r="U8" s="205"/>
      <c r="V8" s="566"/>
      <c r="W8" s="566"/>
      <c r="X8" s="566"/>
      <c r="Y8" s="566"/>
      <c r="AB8" s="566"/>
      <c r="AC8" s="566"/>
      <c r="AD8" s="566"/>
      <c r="AE8" s="566"/>
      <c r="AG8" s="566"/>
      <c r="AH8" s="566"/>
      <c r="AI8" s="566"/>
      <c r="AJ8" s="566"/>
      <c r="AK8" s="205"/>
      <c r="AL8" s="566"/>
      <c r="AM8" s="566"/>
      <c r="AN8" s="566"/>
      <c r="AO8" s="566"/>
      <c r="AQ8" s="566"/>
      <c r="AR8" s="566"/>
      <c r="AS8" s="566"/>
      <c r="AT8" s="566"/>
      <c r="AU8" s="205"/>
      <c r="AV8" s="566"/>
      <c r="AW8" s="566"/>
      <c r="AX8" s="566"/>
      <c r="AY8" s="566"/>
    </row>
    <row r="9" spans="1:52" ht="18" customHeight="1" x14ac:dyDescent="0.2">
      <c r="B9" s="279" t="str">
        <f>Codierung!I119</f>
        <v>CHF/kg</v>
      </c>
      <c r="C9" s="280"/>
      <c r="D9" s="280"/>
      <c r="E9" s="281" t="str">
        <f>Codierung!I127</f>
        <v>Tonnen</v>
      </c>
      <c r="G9" s="279" t="str">
        <f>Codierung!I119</f>
        <v>CHF/kg</v>
      </c>
      <c r="H9" s="280"/>
      <c r="I9" s="280"/>
      <c r="J9" s="281" t="str">
        <f>Codierung!I127</f>
        <v>Tonnen</v>
      </c>
      <c r="K9" s="194"/>
      <c r="L9" s="279" t="str">
        <f>Codierung!I119</f>
        <v>CHF/kg</v>
      </c>
      <c r="M9" s="280"/>
      <c r="N9" s="280"/>
      <c r="O9" s="281" t="str">
        <f>Codierung!I127</f>
        <v>Tonnen</v>
      </c>
      <c r="Q9" s="279" t="str">
        <f>Codierung!I119</f>
        <v>CHF/kg</v>
      </c>
      <c r="R9" s="280"/>
      <c r="S9" s="280"/>
      <c r="T9" s="281" t="str">
        <f>Codierung!I127</f>
        <v>Tonnen</v>
      </c>
      <c r="U9" s="194"/>
      <c r="V9" s="194"/>
      <c r="W9" s="194"/>
      <c r="X9" s="194"/>
      <c r="Y9" s="226"/>
      <c r="AB9" s="593"/>
      <c r="AC9" s="593"/>
      <c r="AD9" s="594"/>
      <c r="AE9" s="594"/>
      <c r="AG9" s="593"/>
      <c r="AH9" s="593"/>
      <c r="AI9" s="594"/>
      <c r="AJ9" s="594"/>
      <c r="AK9" s="194"/>
      <c r="AL9" s="593"/>
      <c r="AM9" s="593"/>
      <c r="AN9" s="594"/>
      <c r="AO9" s="594"/>
      <c r="AQ9" s="593"/>
      <c r="AR9" s="593"/>
      <c r="AS9" s="594"/>
      <c r="AT9" s="594"/>
      <c r="AU9" s="194"/>
      <c r="AV9" s="593"/>
      <c r="AW9" s="593"/>
      <c r="AX9" s="594"/>
      <c r="AY9" s="594"/>
    </row>
    <row r="10" spans="1:52" ht="12.75" customHeight="1" x14ac:dyDescent="0.2">
      <c r="B10" s="282" t="str">
        <f>'Fleisch Daten'!H20</f>
        <v>-</v>
      </c>
      <c r="C10" s="230"/>
      <c r="D10" s="230"/>
      <c r="E10" s="283" t="s">
        <v>492</v>
      </c>
      <c r="G10" s="282" t="str">
        <f>'Fleisch Daten'!K20</f>
        <v>-</v>
      </c>
      <c r="H10" s="230"/>
      <c r="I10" s="230"/>
      <c r="J10" s="283" t="s">
        <v>492</v>
      </c>
      <c r="K10" s="195"/>
      <c r="L10" s="282" t="str">
        <f>'Fleisch Daten'!N20</f>
        <v>-</v>
      </c>
      <c r="M10" s="230"/>
      <c r="N10" s="230"/>
      <c r="O10" s="283" t="s">
        <v>492</v>
      </c>
      <c r="Q10" s="282" t="str">
        <f>'Fleisch Daten'!Q20</f>
        <v>-</v>
      </c>
      <c r="R10" s="230"/>
      <c r="S10" s="230"/>
      <c r="T10" s="283" t="s">
        <v>492</v>
      </c>
      <c r="V10" s="230"/>
      <c r="W10" s="230"/>
      <c r="X10" s="230"/>
      <c r="Y10" s="290"/>
      <c r="AB10" s="194"/>
      <c r="AC10" s="194"/>
      <c r="AD10" s="194"/>
      <c r="AE10" s="226"/>
      <c r="AG10" s="194"/>
      <c r="AH10" s="194"/>
      <c r="AI10" s="194"/>
      <c r="AJ10" s="226"/>
      <c r="AK10" s="194"/>
      <c r="AL10" s="194"/>
      <c r="AM10" s="194"/>
      <c r="AN10" s="194"/>
      <c r="AO10" s="226"/>
      <c r="AQ10" s="194"/>
      <c r="AR10" s="194"/>
      <c r="AS10" s="194"/>
      <c r="AT10" s="226"/>
      <c r="AU10" s="194"/>
      <c r="AV10" s="194"/>
      <c r="AW10" s="194"/>
      <c r="AX10" s="194"/>
      <c r="AY10" s="226"/>
    </row>
    <row r="11" spans="1:52" ht="12.75" customHeight="1" x14ac:dyDescent="0.2">
      <c r="B11" s="605" t="str">
        <f>Codierung!I217</f>
        <v>Vergleich Vormonat*</v>
      </c>
      <c r="C11" s="562"/>
      <c r="D11" s="562"/>
      <c r="E11" s="606"/>
      <c r="G11" s="605" t="str">
        <f>Codierung!I217</f>
        <v>Vergleich Vormonat*</v>
      </c>
      <c r="H11" s="562"/>
      <c r="I11" s="562"/>
      <c r="J11" s="606"/>
      <c r="K11" s="196"/>
      <c r="L11" s="605" t="str">
        <f>Codierung!I217</f>
        <v>Vergleich Vormonat*</v>
      </c>
      <c r="M11" s="562"/>
      <c r="N11" s="562"/>
      <c r="O11" s="606"/>
      <c r="Q11" s="605" t="str">
        <f>Codierung!I217</f>
        <v>Vergleich Vormonat*</v>
      </c>
      <c r="R11" s="562"/>
      <c r="S11" s="562"/>
      <c r="T11" s="606"/>
      <c r="U11" s="194"/>
      <c r="V11" s="562"/>
      <c r="W11" s="562"/>
      <c r="X11" s="562"/>
      <c r="Y11" s="562"/>
      <c r="AB11" s="230"/>
      <c r="AC11" s="230"/>
      <c r="AD11" s="230"/>
      <c r="AE11" s="233"/>
      <c r="AG11" s="230"/>
      <c r="AH11" s="230"/>
      <c r="AI11" s="230"/>
      <c r="AJ11" s="233"/>
      <c r="AK11" s="195"/>
      <c r="AL11" s="230"/>
      <c r="AM11" s="230"/>
      <c r="AN11" s="230"/>
      <c r="AO11" s="209"/>
      <c r="AQ11" s="230"/>
      <c r="AR11" s="230"/>
      <c r="AS11" s="230"/>
      <c r="AT11" s="209"/>
      <c r="AV11" s="230"/>
      <c r="AW11" s="230"/>
      <c r="AX11" s="230"/>
      <c r="AY11" s="209"/>
    </row>
    <row r="12" spans="1:52" x14ac:dyDescent="0.2">
      <c r="B12" s="284" t="e">
        <f>'Fleisch Daten'!H20/'Fleisch Daten'!H21-1</f>
        <v>#VALUE!</v>
      </c>
      <c r="C12" s="289" t="e">
        <f>IF(B12&lt;0,Codierung!$O$37,IF(B12=0,Codierung!$O$38,IF(B12&gt;0,Codierung!$O$39,Codierung!$O$40)))</f>
        <v>#VALUE!</v>
      </c>
      <c r="D12" s="261"/>
      <c r="E12" s="489"/>
      <c r="F12" s="490"/>
      <c r="G12" s="284" t="e">
        <f>'Fleisch Daten'!K20/'Fleisch Daten'!K21-1</f>
        <v>#VALUE!</v>
      </c>
      <c r="H12" s="289" t="e">
        <f>IF(G12&lt;0,Codierung!$O$37,IF(G12=0,Codierung!$O$38,IF(G12&gt;0,Codierung!$O$39,Codierung!$O$40)))</f>
        <v>#VALUE!</v>
      </c>
      <c r="I12" s="261"/>
      <c r="J12" s="489"/>
      <c r="K12" s="491"/>
      <c r="L12" s="284" t="e">
        <f>'Fleisch Daten'!N20/'Fleisch Daten'!N21-1</f>
        <v>#VALUE!</v>
      </c>
      <c r="M12" s="289" t="e">
        <f>IF(L12&lt;0,Codierung!$O$37,IF(L12=0,Codierung!$O$38,IF(L12&gt;0,Codierung!$O$39,Codierung!$O$40)))</f>
        <v>#VALUE!</v>
      </c>
      <c r="N12" s="261"/>
      <c r="O12" s="489"/>
      <c r="P12" s="492"/>
      <c r="Q12" s="284" t="e">
        <f>'Fleisch Daten'!Q20/'Fleisch Daten'!Q21-1</f>
        <v>#VALUE!</v>
      </c>
      <c r="R12" s="289" t="e">
        <f>IF(Q12&lt;0,Codierung!$O$37,IF(Q12=0,Codierung!$O$38,IF(Q12&gt;0,Codierung!$O$39,Codierung!$O$40)))</f>
        <v>#VALUE!</v>
      </c>
      <c r="S12" s="261"/>
      <c r="T12" s="489"/>
      <c r="U12" s="194"/>
      <c r="V12" s="291"/>
      <c r="W12" s="289"/>
      <c r="X12" s="261"/>
      <c r="Y12" s="292"/>
      <c r="AB12" s="562"/>
      <c r="AC12" s="562"/>
      <c r="AD12" s="562"/>
      <c r="AE12" s="562"/>
      <c r="AG12" s="562"/>
      <c r="AH12" s="562"/>
      <c r="AI12" s="562"/>
      <c r="AJ12" s="562"/>
      <c r="AK12" s="196"/>
      <c r="AL12" s="562"/>
      <c r="AM12" s="562"/>
      <c r="AN12" s="562"/>
      <c r="AO12" s="562"/>
      <c r="AQ12" s="562"/>
      <c r="AR12" s="562"/>
      <c r="AS12" s="562"/>
      <c r="AT12" s="562"/>
      <c r="AU12" s="194"/>
      <c r="AV12" s="562"/>
      <c r="AW12" s="562"/>
      <c r="AX12" s="562"/>
      <c r="AY12" s="562"/>
    </row>
    <row r="13" spans="1:52" x14ac:dyDescent="0.2">
      <c r="B13" s="605" t="str">
        <f>Codierung!I218</f>
        <v>Vergleich Vorjahr</v>
      </c>
      <c r="C13" s="562"/>
      <c r="D13" s="562"/>
      <c r="E13" s="606"/>
      <c r="G13" s="605" t="str">
        <f>Codierung!I218</f>
        <v>Vergleich Vorjahr</v>
      </c>
      <c r="H13" s="562"/>
      <c r="I13" s="562"/>
      <c r="J13" s="606"/>
      <c r="K13" s="196"/>
      <c r="L13" s="605" t="str">
        <f>Codierung!I218</f>
        <v>Vergleich Vorjahr</v>
      </c>
      <c r="M13" s="562"/>
      <c r="N13" s="562"/>
      <c r="O13" s="606"/>
      <c r="Q13" s="605" t="str">
        <f>Codierung!I218</f>
        <v>Vergleich Vorjahr</v>
      </c>
      <c r="R13" s="562"/>
      <c r="S13" s="562"/>
      <c r="T13" s="606"/>
      <c r="U13" s="194"/>
      <c r="V13" s="562"/>
      <c r="W13" s="562"/>
      <c r="X13" s="562"/>
      <c r="Y13" s="562"/>
      <c r="AB13" s="234"/>
      <c r="AC13" s="223"/>
      <c r="AD13" s="223"/>
      <c r="AE13" s="229"/>
      <c r="AG13" s="229"/>
      <c r="AH13" s="223"/>
      <c r="AI13" s="223"/>
      <c r="AJ13" s="229"/>
      <c r="AK13" s="196"/>
      <c r="AL13" s="229"/>
      <c r="AM13" s="223"/>
      <c r="AN13" s="223"/>
      <c r="AO13" s="229"/>
      <c r="AQ13" s="229"/>
      <c r="AR13" s="223"/>
      <c r="AS13" s="223"/>
      <c r="AT13" s="235"/>
      <c r="AU13" s="194"/>
      <c r="AV13" s="229"/>
      <c r="AW13" s="223"/>
      <c r="AX13" s="223"/>
      <c r="AY13" s="229"/>
    </row>
    <row r="14" spans="1:52" x14ac:dyDescent="0.2">
      <c r="B14" s="284" t="e">
        <f>'Fleisch Daten'!H20/'Fleisch Daten'!H22-1</f>
        <v>#VALUE!</v>
      </c>
      <c r="C14" s="289" t="e">
        <f>IF(B14&lt;0,Codierung!$B$10,IF(B14=0,Codierung!$B$11,IF(B14&gt;0,Codierung!$B$12)))</f>
        <v>#VALUE!</v>
      </c>
      <c r="D14" s="261"/>
      <c r="E14" s="285"/>
      <c r="G14" s="284" t="e">
        <f>'Fleisch Daten'!K20/'Fleisch Daten'!K22-1</f>
        <v>#VALUE!</v>
      </c>
      <c r="H14" s="289" t="e">
        <f>IF(G14&lt;0,Codierung!$B$10,IF(G14=0,Codierung!$B$11,IF(G14&gt;0,Codierung!$B$12)))</f>
        <v>#VALUE!</v>
      </c>
      <c r="I14" s="261"/>
      <c r="J14" s="285"/>
      <c r="K14" s="196"/>
      <c r="L14" s="284" t="e">
        <f>'Fleisch Daten'!N20/'Fleisch Daten'!N22-1</f>
        <v>#VALUE!</v>
      </c>
      <c r="M14" s="289" t="e">
        <f>IF(L14&lt;0,Codierung!$B$10,IF(L14=0,Codierung!$B$11,IF(L14&gt;0,Codierung!$B$12)))</f>
        <v>#VALUE!</v>
      </c>
      <c r="N14" s="261"/>
      <c r="O14" s="285"/>
      <c r="Q14" s="284" t="e">
        <f>'Fleisch Daten'!Q20/'Fleisch Daten'!Q22-1</f>
        <v>#VALUE!</v>
      </c>
      <c r="R14" s="289" t="e">
        <f>IF(Q14&lt;0,Codierung!$B$10,IF(Q14=0,Codierung!$B$11,IF(Q14&gt;0,Codierung!$B$12)))</f>
        <v>#VALUE!</v>
      </c>
      <c r="S14" s="261"/>
      <c r="T14" s="285"/>
      <c r="U14" s="194"/>
      <c r="V14" s="291"/>
      <c r="W14" s="289"/>
      <c r="X14" s="261"/>
      <c r="Y14" s="292"/>
      <c r="AB14" s="562"/>
      <c r="AC14" s="562"/>
      <c r="AD14" s="562"/>
      <c r="AE14" s="562"/>
      <c r="AG14" s="562"/>
      <c r="AH14" s="562"/>
      <c r="AI14" s="562"/>
      <c r="AJ14" s="562"/>
      <c r="AK14" s="196"/>
      <c r="AL14" s="562"/>
      <c r="AM14" s="562"/>
      <c r="AN14" s="562"/>
      <c r="AO14" s="562"/>
      <c r="AQ14" s="562"/>
      <c r="AR14" s="562"/>
      <c r="AS14" s="562"/>
      <c r="AT14" s="562"/>
      <c r="AU14" s="194"/>
      <c r="AV14" s="562"/>
      <c r="AW14" s="562"/>
      <c r="AX14" s="562"/>
      <c r="AY14" s="562"/>
    </row>
    <row r="15" spans="1:52" ht="12.75" customHeight="1" x14ac:dyDescent="0.2">
      <c r="B15" s="605" t="str">
        <f>Codierung!I219</f>
        <v>Vergl. nicht-bio / Anteil bio</v>
      </c>
      <c r="C15" s="562"/>
      <c r="D15" s="562"/>
      <c r="E15" s="606"/>
      <c r="G15" s="605" t="str">
        <f>Codierung!I219</f>
        <v>Vergl. nicht-bio / Anteil bio</v>
      </c>
      <c r="H15" s="562"/>
      <c r="I15" s="562"/>
      <c r="J15" s="606"/>
      <c r="K15" s="196"/>
      <c r="L15" s="605" t="str">
        <f>Codierung!I219</f>
        <v>Vergl. nicht-bio / Anteil bio</v>
      </c>
      <c r="M15" s="562"/>
      <c r="N15" s="562"/>
      <c r="O15" s="606"/>
      <c r="Q15" s="605" t="str">
        <f>Codierung!I219</f>
        <v>Vergl. nicht-bio / Anteil bio</v>
      </c>
      <c r="R15" s="562"/>
      <c r="S15" s="562"/>
      <c r="T15" s="606"/>
      <c r="U15" s="194"/>
      <c r="V15" s="562"/>
      <c r="W15" s="562"/>
      <c r="X15" s="562"/>
      <c r="Y15" s="562"/>
      <c r="AB15" s="207"/>
      <c r="AC15" s="223"/>
      <c r="AD15" s="223"/>
      <c r="AE15" s="225"/>
      <c r="AG15" s="207"/>
      <c r="AH15" s="223"/>
      <c r="AI15" s="223"/>
      <c r="AJ15" s="225"/>
      <c r="AK15" s="197"/>
      <c r="AL15" s="207"/>
      <c r="AM15" s="223"/>
      <c r="AN15" s="223"/>
      <c r="AO15" s="225"/>
      <c r="AQ15" s="207"/>
      <c r="AR15" s="223"/>
      <c r="AS15" s="223"/>
      <c r="AT15" s="225"/>
      <c r="AU15" s="198"/>
      <c r="AV15" s="207"/>
      <c r="AW15" s="223"/>
      <c r="AX15" s="223"/>
      <c r="AY15" s="225"/>
    </row>
    <row r="16" spans="1:52" ht="12.75" customHeight="1" x14ac:dyDescent="0.2">
      <c r="B16" s="286" t="s">
        <v>492</v>
      </c>
      <c r="C16" s="287"/>
      <c r="D16" s="287"/>
      <c r="E16" s="288"/>
      <c r="G16" s="286" t="e">
        <f>'Fleisch Daten'!K20/'Fleisch Daten'!L20-1</f>
        <v>#VALUE!</v>
      </c>
      <c r="H16" s="287"/>
      <c r="I16" s="287"/>
      <c r="J16" s="288"/>
      <c r="K16" s="197"/>
      <c r="L16" s="505" t="e">
        <f>'Fleisch Daten'!N20/'Fleisch Daten'!O20-1</f>
        <v>#VALUE!</v>
      </c>
      <c r="M16" s="287"/>
      <c r="N16" s="287"/>
      <c r="O16" s="288"/>
      <c r="Q16" s="286" t="e">
        <f>'Fleisch Daten'!Q20/'Fleisch Daten'!R20-1</f>
        <v>#VALUE!</v>
      </c>
      <c r="R16" s="287"/>
      <c r="S16" s="287"/>
      <c r="T16" s="288"/>
      <c r="U16" s="198"/>
      <c r="V16" s="293"/>
      <c r="W16" s="261"/>
      <c r="X16" s="261"/>
      <c r="Y16" s="225"/>
    </row>
    <row r="17" spans="2:26" ht="20.25" customHeight="1" x14ac:dyDescent="0.2">
      <c r="B17" s="596" t="str">
        <f>Codierung!I194</f>
        <v>Detailhandel: Preise und Mengen bio</v>
      </c>
      <c r="C17" s="596"/>
      <c r="D17" s="596"/>
      <c r="E17" s="596"/>
      <c r="F17" s="596"/>
      <c r="G17" s="596"/>
      <c r="H17" s="596"/>
      <c r="I17" s="596"/>
      <c r="J17" s="596"/>
      <c r="K17" s="253"/>
      <c r="L17" s="604">
        <f>'Fleisch Daten'!U20</f>
        <v>46174</v>
      </c>
      <c r="M17" s="604"/>
      <c r="N17" s="604"/>
      <c r="O17" s="253"/>
      <c r="P17" s="253"/>
      <c r="Q17" s="253"/>
      <c r="R17" s="253"/>
      <c r="S17" s="253"/>
      <c r="T17" s="253"/>
      <c r="U17" s="253"/>
      <c r="V17" s="253"/>
      <c r="W17" s="253"/>
      <c r="X17" s="253"/>
      <c r="Y17" s="253"/>
    </row>
    <row r="18" spans="2:26" ht="5.25" customHeight="1" x14ac:dyDescent="0.2"/>
    <row r="19" spans="2:26" x14ac:dyDescent="0.2">
      <c r="B19" s="607" t="str">
        <f>'Fleisch Daten'!DC16</f>
        <v>Rind</v>
      </c>
      <c r="C19" s="607"/>
      <c r="D19" s="607"/>
      <c r="E19" s="607"/>
      <c r="G19" s="607" t="str">
        <f>'Fleisch Daten'!CO16</f>
        <v>Kalb</v>
      </c>
      <c r="H19" s="607"/>
      <c r="I19" s="607"/>
      <c r="J19" s="607"/>
      <c r="K19" s="205"/>
      <c r="L19" s="607" t="str">
        <f>'Fleisch Daten'!DV16</f>
        <v>Schwein</v>
      </c>
      <c r="M19" s="607"/>
      <c r="N19" s="607"/>
      <c r="O19" s="607"/>
      <c r="Q19" s="607" t="str">
        <f>'Fleisch Daten'!CX16</f>
        <v>Lamm</v>
      </c>
      <c r="R19" s="607"/>
      <c r="S19" s="607"/>
      <c r="T19" s="607"/>
      <c r="U19" s="205"/>
      <c r="V19" s="608" t="str">
        <f>'Fleisch Daten'!EI16</f>
        <v>Poulet</v>
      </c>
      <c r="W19" s="608"/>
      <c r="X19" s="608"/>
      <c r="Y19" s="608"/>
    </row>
    <row r="20" spans="2:26" x14ac:dyDescent="0.2">
      <c r="B20" s="279" t="str">
        <f>Codierung!I119</f>
        <v>CHF/kg</v>
      </c>
      <c r="C20" s="280"/>
      <c r="D20" s="280"/>
      <c r="E20" s="281" t="str">
        <f>Codierung!I127</f>
        <v>Tonnen</v>
      </c>
      <c r="G20" s="279" t="str">
        <f>Codierung!I119</f>
        <v>CHF/kg</v>
      </c>
      <c r="H20" s="280"/>
      <c r="I20" s="280"/>
      <c r="J20" s="281" t="str">
        <f>Codierung!I127</f>
        <v>Tonnen</v>
      </c>
      <c r="K20" s="194"/>
      <c r="L20" s="279" t="str">
        <f>Codierung!I119</f>
        <v>CHF/kg</v>
      </c>
      <c r="M20" s="280"/>
      <c r="N20" s="280"/>
      <c r="O20" s="281" t="str">
        <f>Codierung!I127</f>
        <v>Tonnen</v>
      </c>
      <c r="Q20" s="279" t="str">
        <f>Codierung!I119</f>
        <v>CHF/kg</v>
      </c>
      <c r="R20" s="280"/>
      <c r="S20" s="280"/>
      <c r="T20" s="281" t="str">
        <f>Codierung!I127</f>
        <v>Tonnen</v>
      </c>
      <c r="U20" s="194"/>
      <c r="V20" s="279" t="str">
        <f>Codierung!I119</f>
        <v>CHF/kg</v>
      </c>
      <c r="W20" s="280"/>
      <c r="X20" s="280"/>
      <c r="Y20" s="281" t="str">
        <f>Codierung!I127</f>
        <v>Tonnen</v>
      </c>
    </row>
    <row r="21" spans="2:26" ht="14.25" x14ac:dyDescent="0.2">
      <c r="B21" s="282" t="s">
        <v>492</v>
      </c>
      <c r="C21" s="230"/>
      <c r="D21" s="230"/>
      <c r="E21" s="283">
        <f>'Fleisch Daten'!DC20</f>
        <v>330.795316931</v>
      </c>
      <c r="F21" s="278"/>
      <c r="G21" s="282" t="s">
        <v>492</v>
      </c>
      <c r="H21" s="230"/>
      <c r="I21" s="230"/>
      <c r="J21" s="283">
        <f>'Fleisch Daten'!CO20</f>
        <v>16.951695494999999</v>
      </c>
      <c r="K21" s="278"/>
      <c r="L21" s="282" t="s">
        <v>492</v>
      </c>
      <c r="M21" s="230"/>
      <c r="N21" s="230"/>
      <c r="O21" s="283">
        <f>'Fleisch Daten'!DV20</f>
        <v>109.172929328</v>
      </c>
      <c r="P21" s="278"/>
      <c r="Q21" s="282" t="s">
        <v>492</v>
      </c>
      <c r="R21" s="230"/>
      <c r="S21" s="230"/>
      <c r="T21" s="283">
        <f>'Fleisch Daten'!CX20</f>
        <v>28.840541612000003</v>
      </c>
      <c r="U21" s="278"/>
      <c r="V21" s="282" t="s">
        <v>492</v>
      </c>
      <c r="W21" s="230"/>
      <c r="X21" s="230"/>
      <c r="Y21" s="283">
        <f>'Fleisch Daten'!EI20</f>
        <v>208.81739780999999</v>
      </c>
      <c r="Z21" s="278"/>
    </row>
    <row r="22" spans="2:26" x14ac:dyDescent="0.2">
      <c r="B22" s="605" t="str">
        <f>Codierung!I217</f>
        <v>Vergleich Vormonat*</v>
      </c>
      <c r="C22" s="562"/>
      <c r="D22" s="562"/>
      <c r="E22" s="606"/>
      <c r="G22" s="605" t="str">
        <f>Codierung!I217</f>
        <v>Vergleich Vormonat*</v>
      </c>
      <c r="H22" s="562"/>
      <c r="I22" s="562"/>
      <c r="J22" s="606"/>
      <c r="K22" s="196"/>
      <c r="L22" s="605" t="str">
        <f>Codierung!I217</f>
        <v>Vergleich Vormonat*</v>
      </c>
      <c r="M22" s="562"/>
      <c r="N22" s="562"/>
      <c r="O22" s="606"/>
      <c r="Q22" s="605" t="str">
        <f>Codierung!I217</f>
        <v>Vergleich Vormonat*</v>
      </c>
      <c r="R22" s="562"/>
      <c r="S22" s="562"/>
      <c r="T22" s="606"/>
      <c r="U22" s="194"/>
      <c r="V22" s="605" t="str">
        <f>Codierung!I217</f>
        <v>Vergleich Vormonat*</v>
      </c>
      <c r="W22" s="562"/>
      <c r="X22" s="562"/>
      <c r="Y22" s="606"/>
    </row>
    <row r="23" spans="2:26" x14ac:dyDescent="0.2">
      <c r="B23" s="284"/>
      <c r="C23" s="289"/>
      <c r="D23" s="289" t="str">
        <f>IF(E23&lt;0,Codierung!$B$10,IF(E23=0,Codierung!$B$11,IF(E23&gt;0,Codierung!$B$12)))</f>
        <v>▼</v>
      </c>
      <c r="E23" s="285">
        <f>('Fleisch Daten'!DC20/'Fleisch Daten'!CJ20)/('Fleisch Daten'!DC21/'Fleisch Daten'!CJ21)-1</f>
        <v>-0.15858105885373419</v>
      </c>
      <c r="G23" s="284"/>
      <c r="H23" s="289"/>
      <c r="I23" s="289" t="str">
        <f>IF(J23&lt;0,Codierung!$B$10,IF(J23=0,Codierung!$B$11,IF(J23&gt;0,Codierung!$B$12)))</f>
        <v>▼</v>
      </c>
      <c r="J23" s="285">
        <f>('Fleisch Daten'!CO20/'Fleisch Daten'!CJ20)/('Fleisch Daten'!CO21/'Fleisch Daten'!CJ21)-1</f>
        <v>-0.4955345157747566</v>
      </c>
      <c r="K23" s="196"/>
      <c r="L23" s="284"/>
      <c r="M23" s="289"/>
      <c r="N23" s="289" t="str">
        <f>IF(O23&lt;0,Codierung!$B$10,IF(O23=0,Codierung!$B$11,IF(O23&gt;0,Codierung!$B$12)))</f>
        <v>▲</v>
      </c>
      <c r="O23" s="285">
        <f>('Fleisch Daten'!DV20/'Fleisch Daten'!CJ20)/('Fleisch Daten'!DV21/'Fleisch Daten'!CJ21)-1</f>
        <v>3.2297408364913682E-2</v>
      </c>
      <c r="Q23" s="284"/>
      <c r="R23" s="289"/>
      <c r="S23" s="289" t="str">
        <f>IF(T23&lt;0,Codierung!$B$10,IF(T23=0,Codierung!$B$11,IF(T23&gt;0,Codierung!$B$12)))</f>
        <v>▲</v>
      </c>
      <c r="T23" s="285">
        <f>('Fleisch Daten'!CX20/'Fleisch Daten'!CJ20)/('Fleisch Daten'!CX21/'Fleisch Daten'!CJ21)-1</f>
        <v>0.86622052308425213</v>
      </c>
      <c r="U23" s="194"/>
      <c r="V23" s="284"/>
      <c r="W23" s="289"/>
      <c r="X23" s="289" t="str">
        <f>IF(Y23&lt;0,Codierung!$B$10,IF(Y23=0,Codierung!$B$11,IF(Y23&gt;0,Codierung!$B$12)))</f>
        <v>▼</v>
      </c>
      <c r="Y23" s="285">
        <f>('Fleisch Daten'!EI20/'Fleisch Daten'!CJ20)/('Fleisch Daten'!EI21/'Fleisch Daten'!CJ21)-1</f>
        <v>-6.1270014902373382E-2</v>
      </c>
    </row>
    <row r="24" spans="2:26" x14ac:dyDescent="0.2">
      <c r="B24" s="605" t="str">
        <f>Codierung!I218</f>
        <v>Vergleich Vorjahr</v>
      </c>
      <c r="C24" s="562"/>
      <c r="D24" s="562"/>
      <c r="E24" s="606"/>
      <c r="G24" s="605" t="str">
        <f>Codierung!I218</f>
        <v>Vergleich Vorjahr</v>
      </c>
      <c r="H24" s="562"/>
      <c r="I24" s="562"/>
      <c r="J24" s="606"/>
      <c r="K24" s="196"/>
      <c r="L24" s="605" t="str">
        <f>Codierung!I218</f>
        <v>Vergleich Vorjahr</v>
      </c>
      <c r="M24" s="562"/>
      <c r="N24" s="562"/>
      <c r="O24" s="606"/>
      <c r="Q24" s="605" t="str">
        <f>Codierung!I218</f>
        <v>Vergleich Vorjahr</v>
      </c>
      <c r="R24" s="562"/>
      <c r="S24" s="562"/>
      <c r="T24" s="606"/>
      <c r="U24" s="194"/>
      <c r="V24" s="605" t="str">
        <f>Codierung!I218</f>
        <v>Vergleich Vorjahr</v>
      </c>
      <c r="W24" s="562"/>
      <c r="X24" s="562"/>
      <c r="Y24" s="606"/>
    </row>
    <row r="25" spans="2:26" x14ac:dyDescent="0.2">
      <c r="B25" s="284"/>
      <c r="C25" s="289"/>
      <c r="D25" s="289" t="str">
        <f>IF(E25&lt;0,Codierung!$B$10,IF(E25=0,Codierung!$B$11,IF(E25&gt;0,Codierung!$B$12)))</f>
        <v>▲</v>
      </c>
      <c r="E25" s="285">
        <f>'Fleisch Daten'!DC20/'Fleisch Daten'!DC22-1</f>
        <v>0.29929456841395163</v>
      </c>
      <c r="G25" s="284"/>
      <c r="H25" s="289"/>
      <c r="I25" s="289" t="str">
        <f>IF(J25&lt;0,Codierung!$B$10,IF(J25=0,Codierung!$B$11,IF(J25&gt;0,Codierung!$B$12)))</f>
        <v>▲</v>
      </c>
      <c r="J25" s="285">
        <f>'Fleisch Daten'!CO20/'Fleisch Daten'!CO22-1</f>
        <v>1.0882800284751952</v>
      </c>
      <c r="K25" s="196"/>
      <c r="L25" s="284"/>
      <c r="M25" s="289"/>
      <c r="N25" s="289" t="str">
        <f>IF(O25&lt;0,Codierung!$B$10,IF(O25=0,Codierung!$B$11,IF(O25&gt;0,Codierung!$B$12)))</f>
        <v>▲</v>
      </c>
      <c r="O25" s="285">
        <f>'Fleisch Daten'!DV20/'Fleisch Daten'!DV22-1</f>
        <v>0.10614207888262328</v>
      </c>
      <c r="Q25" s="284"/>
      <c r="R25" s="289"/>
      <c r="S25" s="289" t="str">
        <f>IF(T25&lt;0,Codierung!$B$10,IF(T25=0,Codierung!$B$11,IF(T25&gt;0,Codierung!$B$12)))</f>
        <v>▼</v>
      </c>
      <c r="T25" s="285">
        <f>'Fleisch Daten'!CX20/'Fleisch Daten'!CX22-1</f>
        <v>-0.11541041519803918</v>
      </c>
      <c r="U25" s="194"/>
      <c r="V25" s="284"/>
      <c r="W25" s="289"/>
      <c r="X25" s="289" t="str">
        <f>IF(Y25&lt;0,Codierung!$B$10,IF(Y25=0,Codierung!$B$11,IF(Y25&gt;0,Codierung!$B$12)))</f>
        <v>▲</v>
      </c>
      <c r="Y25" s="285">
        <f>'Fleisch Daten'!EI20/'Fleisch Daten'!EI22-1</f>
        <v>0.10050739109681439</v>
      </c>
    </row>
    <row r="26" spans="2:26" x14ac:dyDescent="0.2">
      <c r="B26" s="605" t="str">
        <f>Codierung!I219</f>
        <v>Vergl. nicht-bio / Anteil bio</v>
      </c>
      <c r="C26" s="562"/>
      <c r="D26" s="562"/>
      <c r="E26" s="606"/>
      <c r="G26" s="605" t="str">
        <f>Codierung!I219</f>
        <v>Vergl. nicht-bio / Anteil bio</v>
      </c>
      <c r="H26" s="562"/>
      <c r="I26" s="562"/>
      <c r="J26" s="606"/>
      <c r="K26" s="196"/>
      <c r="L26" s="605" t="str">
        <f>Codierung!I219</f>
        <v>Vergl. nicht-bio / Anteil bio</v>
      </c>
      <c r="M26" s="562"/>
      <c r="N26" s="562"/>
      <c r="O26" s="606"/>
      <c r="Q26" s="605" t="str">
        <f>Codierung!I219</f>
        <v>Vergl. nicht-bio / Anteil bio</v>
      </c>
      <c r="R26" s="562"/>
      <c r="S26" s="562"/>
      <c r="T26" s="606"/>
      <c r="U26" s="194"/>
      <c r="V26" s="605" t="str">
        <f>Codierung!I219</f>
        <v>Vergl. nicht-bio / Anteil bio</v>
      </c>
      <c r="W26" s="562"/>
      <c r="X26" s="562"/>
      <c r="Y26" s="606"/>
    </row>
    <row r="27" spans="2:26" x14ac:dyDescent="0.2">
      <c r="B27" s="286"/>
      <c r="C27" s="287"/>
      <c r="D27" s="287"/>
      <c r="E27" s="288">
        <f>'Fleisch Daten'!DC20/('Fleisch Daten'!DC20+'Fleisch Daten'!DD20)</f>
        <v>0.11058349586844723</v>
      </c>
      <c r="G27" s="286"/>
      <c r="H27" s="287"/>
      <c r="I27" s="287"/>
      <c r="J27" s="288">
        <f>'Fleisch Daten'!CO20/('Fleisch Daten'!CO20+'Fleisch Daten'!CP20)</f>
        <v>7.3920647367000242E-2</v>
      </c>
      <c r="K27" s="197"/>
      <c r="L27" s="286"/>
      <c r="M27" s="287"/>
      <c r="N27" s="287"/>
      <c r="O27" s="288">
        <f>'Fleisch Daten'!DV20/('Fleisch Daten'!DV20+'Fleisch Daten'!DW20)</f>
        <v>3.8217964109604853E-2</v>
      </c>
      <c r="Q27" s="286"/>
      <c r="R27" s="287"/>
      <c r="S27" s="287"/>
      <c r="T27" s="288">
        <f>'Fleisch Daten'!CX20/('Fleisch Daten'!CX20+'Fleisch Daten'!CY20)</f>
        <v>9.8313459889858665E-2</v>
      </c>
      <c r="U27" s="198"/>
      <c r="V27" s="286"/>
      <c r="W27" s="287"/>
      <c r="X27" s="287"/>
      <c r="Y27" s="288">
        <f>'Fleisch Daten'!EI20/('Fleisch Daten'!EI20+'Fleisch Daten'!EJ20)</f>
        <v>3.0870424989097943E-2</v>
      </c>
    </row>
    <row r="29" spans="2:26" x14ac:dyDescent="0.2">
      <c r="B29" s="607" t="str">
        <f>Codierung!I57</f>
        <v>Rindsentrecôte</v>
      </c>
      <c r="C29" s="607"/>
      <c r="D29" s="607"/>
      <c r="E29" s="607"/>
      <c r="G29" s="607" t="str">
        <f>Codierung!I59</f>
        <v>Kalbsnierstücksteak</v>
      </c>
      <c r="H29" s="607"/>
      <c r="I29" s="607"/>
      <c r="J29" s="607"/>
      <c r="K29" s="205"/>
      <c r="L29" s="607" t="str">
        <f>Codierung!I62</f>
        <v>Schweinskotelett</v>
      </c>
      <c r="M29" s="607"/>
      <c r="N29" s="607"/>
      <c r="O29" s="607"/>
      <c r="Q29" s="607" t="str">
        <f>Codierung!I65</f>
        <v>Wienerli</v>
      </c>
      <c r="R29" s="607"/>
      <c r="S29" s="607"/>
      <c r="T29" s="607"/>
      <c r="U29" s="205"/>
      <c r="V29" s="607" t="str">
        <f>Codierung!I68</f>
        <v>Pouletbrust</v>
      </c>
      <c r="W29" s="607"/>
      <c r="X29" s="607"/>
      <c r="Y29" s="607"/>
    </row>
    <row r="30" spans="2:26" x14ac:dyDescent="0.2">
      <c r="B30" s="279" t="str">
        <f>Codierung!$I$119</f>
        <v>CHF/kg</v>
      </c>
      <c r="C30" s="280"/>
      <c r="D30" s="280"/>
      <c r="E30" s="281" t="str">
        <f>Codierung!$I$127</f>
        <v>Tonnen</v>
      </c>
      <c r="G30" s="279" t="str">
        <f>Codierung!I119</f>
        <v>CHF/kg</v>
      </c>
      <c r="H30" s="280"/>
      <c r="I30" s="280"/>
      <c r="J30" s="281" t="str">
        <f>Codierung!I127</f>
        <v>Tonnen</v>
      </c>
      <c r="K30" s="194"/>
      <c r="L30" s="279" t="str">
        <f>Codierung!I119</f>
        <v>CHF/kg</v>
      </c>
      <c r="M30" s="280"/>
      <c r="N30" s="280"/>
      <c r="O30" s="281" t="str">
        <f>Codierung!I127</f>
        <v>Tonnen</v>
      </c>
      <c r="Q30" s="279" t="str">
        <f>Codierung!I121</f>
        <v>CHF/100g</v>
      </c>
      <c r="R30" s="280"/>
      <c r="S30" s="280"/>
      <c r="T30" s="281" t="str">
        <f>Codierung!I127</f>
        <v>Tonnen</v>
      </c>
      <c r="U30" s="194"/>
      <c r="V30" s="279" t="str">
        <f>Codierung!I119</f>
        <v>CHF/kg</v>
      </c>
      <c r="W30" s="280"/>
      <c r="X30" s="280"/>
      <c r="Y30" s="281" t="str">
        <f>Codierung!I127</f>
        <v>Tonnen</v>
      </c>
    </row>
    <row r="31" spans="2:26" ht="14.25" x14ac:dyDescent="0.2">
      <c r="B31" s="282">
        <f>'Fleisch Daten'!AI20</f>
        <v>63.070025806482064</v>
      </c>
      <c r="C31" s="230"/>
      <c r="D31" s="230"/>
      <c r="E31" s="283">
        <f>'Fleisch Daten'!DG20</f>
        <v>19.366986503</v>
      </c>
      <c r="F31" s="278"/>
      <c r="G31" s="282">
        <f>'Fleisch Daten'!AA20</f>
        <v>87.629482422046749</v>
      </c>
      <c r="H31" s="230"/>
      <c r="I31" s="230"/>
      <c r="J31" s="283">
        <f>'Fleisch Daten'!CU20</f>
        <v>0.45488799999999996</v>
      </c>
      <c r="K31" s="278"/>
      <c r="L31" s="282">
        <f>'Fleisch Daten'!BD20</f>
        <v>23.496243620691356</v>
      </c>
      <c r="M31" s="230"/>
      <c r="N31" s="230"/>
      <c r="O31" s="283">
        <f>'Fleisch Daten'!ED20</f>
        <v>15.273819491000001</v>
      </c>
      <c r="P31" s="278"/>
      <c r="Q31" s="282">
        <f>'Fleisch Daten'!CH20/10</f>
        <v>2.1699767397990017</v>
      </c>
      <c r="R31" s="230"/>
      <c r="S31" s="230"/>
      <c r="T31" s="283">
        <f>'Fleisch Daten'!FL20</f>
        <v>16.154906401000002</v>
      </c>
      <c r="U31" s="278"/>
      <c r="V31" s="282">
        <f>'Fleisch Daten'!BI20</f>
        <v>48.885531489411505</v>
      </c>
      <c r="W31" s="230"/>
      <c r="X31" s="230"/>
      <c r="Y31" s="283">
        <f>'Fleisch Daten'!EK20</f>
        <v>42.829822960000001</v>
      </c>
      <c r="Z31" s="278"/>
    </row>
    <row r="32" spans="2:26" x14ac:dyDescent="0.2">
      <c r="B32" s="605" t="str">
        <f>Codierung!$I$217</f>
        <v>Vergleich Vormonat*</v>
      </c>
      <c r="C32" s="562"/>
      <c r="D32" s="562"/>
      <c r="E32" s="606"/>
      <c r="G32" s="605" t="str">
        <f>Codierung!$I$217</f>
        <v>Vergleich Vormonat*</v>
      </c>
      <c r="H32" s="562"/>
      <c r="I32" s="562"/>
      <c r="J32" s="606"/>
      <c r="K32" s="196"/>
      <c r="L32" s="605" t="str">
        <f>Codierung!$I$217</f>
        <v>Vergleich Vormonat*</v>
      </c>
      <c r="M32" s="562"/>
      <c r="N32" s="562"/>
      <c r="O32" s="606"/>
      <c r="Q32" s="605" t="str">
        <f>Codierung!$I$217</f>
        <v>Vergleich Vormonat*</v>
      </c>
      <c r="R32" s="562"/>
      <c r="S32" s="562"/>
      <c r="T32" s="606"/>
      <c r="U32" s="194"/>
      <c r="V32" s="605" t="str">
        <f>Codierung!$I$217</f>
        <v>Vergleich Vormonat*</v>
      </c>
      <c r="W32" s="562"/>
      <c r="X32" s="562"/>
      <c r="Y32" s="606"/>
    </row>
    <row r="33" spans="1:26" x14ac:dyDescent="0.2">
      <c r="B33" s="284">
        <f>'Fleisch Daten'!AI20/'Fleisch Daten'!AI21-1</f>
        <v>0.17656234507807933</v>
      </c>
      <c r="C33" s="289" t="str">
        <f>IF(B33&lt;0,Codierung!$O$37,IF(B33=0,Codierung!$O$38,IF(B33&gt;0,Codierung!$O$39,Codierung!$O$40)))</f>
        <v>▲</v>
      </c>
      <c r="D33" s="289" t="str">
        <f>IF(E33&lt;0,Codierung!$O$37,IF(E33=0,Codierung!$O$38,IF(E33&gt;0,Codierung!$O$39,Codierung!$O$40)))</f>
        <v>▼</v>
      </c>
      <c r="E33" s="285">
        <f>('Fleisch Daten'!DG20/'Fleisch Daten'!$CJ20)/('Fleisch Daten'!DG21/'Fleisch Daten'!$CJ21)-1</f>
        <v>-0.41370688098743469</v>
      </c>
      <c r="G33" s="284">
        <f>'Fleisch Daten'!AA20/'Fleisch Daten'!AA21-1</f>
        <v>0.67015121320336268</v>
      </c>
      <c r="H33" s="289" t="str">
        <f>IF(G33&lt;0,Codierung!$O$37,IF(G33=0,Codierung!$O$38,IF(G33&gt;0,Codierung!$O$39,Codierung!$O$40)))</f>
        <v>▲</v>
      </c>
      <c r="I33" s="289" t="str">
        <f>IF(J33&lt;0,Codierung!$O$37,IF(J33=0,Codierung!$O$38,IF(J33&gt;0,Codierung!$O$39,Codierung!$O$40)))</f>
        <v>▼</v>
      </c>
      <c r="J33" s="285">
        <f>('Fleisch Daten'!CU20/'Fleisch Daten'!$CJ20)/('Fleisch Daten'!CU21/'Fleisch Daten'!$CJ21)-1</f>
        <v>-0.50910816286521177</v>
      </c>
      <c r="K33" s="196"/>
      <c r="L33" s="284">
        <f>'Fleisch Daten'!BD20/'Fleisch Daten'!BD21-1</f>
        <v>0.23067414632510919</v>
      </c>
      <c r="M33" s="289" t="str">
        <f>IF(L33&lt;0,Codierung!$O$37,IF(L33=0,Codierung!$O$38,IF(L33&gt;0,Codierung!$O$39,Codierung!$O$40)))</f>
        <v>▲</v>
      </c>
      <c r="N33" s="289" t="str">
        <f>IF(O33&lt;0,Codierung!$O$37,IF(O33=0,Codierung!$O$38,IF(O33&gt;0,Codierung!$O$39,Codierung!$O$40)))</f>
        <v>▼</v>
      </c>
      <c r="O33" s="285">
        <f>('Fleisch Daten'!ED20/'Fleisch Daten'!$CJ20)/('Fleisch Daten'!ED21/'Fleisch Daten'!$CJ21)-1</f>
        <v>-0.2275595923246535</v>
      </c>
      <c r="Q33" s="284">
        <f>'Fleisch Daten'!CH20/'Fleisch Daten'!CH21-1</f>
        <v>-5.9539663096682682E-3</v>
      </c>
      <c r="R33" s="289" t="str">
        <f>IF(Q33&lt;0,Codierung!$O$37,IF(Q33=0,Codierung!$O$38,IF(Q33&gt;0,Codierung!$O$39,Codierung!$O$40)))</f>
        <v>▼</v>
      </c>
      <c r="S33" s="289" t="str">
        <f>IF(T33&lt;0,Codierung!$O$37,IF(T33=0,Codierung!$O$38,IF(T33&gt;0,Codierung!$O$39,Codierung!$O$40)))</f>
        <v>▼</v>
      </c>
      <c r="T33" s="285">
        <f>('Fleisch Daten'!FL20/'Fleisch Daten'!$CJ20)/('Fleisch Daten'!FL21/'Fleisch Daten'!$CJ21)-1</f>
        <v>-7.4450104473378076E-2</v>
      </c>
      <c r="U33" s="194"/>
      <c r="V33" s="284">
        <f>'Fleisch Daten'!BI20/'Fleisch Daten'!BI21-1</f>
        <v>-1.2431613832246002E-2</v>
      </c>
      <c r="W33" s="289" t="str">
        <f>IF(V33&lt;0,Codierung!$O$37,IF(V33=0,Codierung!$O$38,IF(V33&gt;0,Codierung!$O$39,Codierung!$O$40)))</f>
        <v>▼</v>
      </c>
      <c r="X33" s="289" t="str">
        <f>IF(Y33&lt;0,Codierung!$O$37,IF(Y33=0,Codierung!$O$38,IF(Y33&gt;0,Codierung!$O$39,Codierung!$O$40)))</f>
        <v>▲</v>
      </c>
      <c r="Y33" s="285">
        <f>('Fleisch Daten'!EK20/'Fleisch Daten'!$CJ20)/('Fleisch Daten'!EK21/'Fleisch Daten'!$CJ21)-1</f>
        <v>3.4222097170846677E-2</v>
      </c>
    </row>
    <row r="34" spans="1:26" x14ac:dyDescent="0.2">
      <c r="B34" s="605" t="str">
        <f>Codierung!$I$218</f>
        <v>Vergleich Vorjahr</v>
      </c>
      <c r="C34" s="562"/>
      <c r="D34" s="562"/>
      <c r="E34" s="606"/>
      <c r="G34" s="605" t="str">
        <f>Codierung!$I$218</f>
        <v>Vergleich Vorjahr</v>
      </c>
      <c r="H34" s="562"/>
      <c r="I34" s="562"/>
      <c r="J34" s="606"/>
      <c r="K34" s="196"/>
      <c r="L34" s="605" t="str">
        <f>Codierung!$I$218</f>
        <v>Vergleich Vorjahr</v>
      </c>
      <c r="M34" s="562"/>
      <c r="N34" s="562"/>
      <c r="O34" s="606"/>
      <c r="Q34" s="605" t="str">
        <f>Codierung!$I$218</f>
        <v>Vergleich Vorjahr</v>
      </c>
      <c r="R34" s="562"/>
      <c r="S34" s="562"/>
      <c r="T34" s="606"/>
      <c r="U34" s="194"/>
      <c r="V34" s="605" t="str">
        <f>Codierung!$I$218</f>
        <v>Vergleich Vorjahr</v>
      </c>
      <c r="W34" s="562"/>
      <c r="X34" s="562"/>
      <c r="Y34" s="606"/>
    </row>
    <row r="35" spans="1:26" x14ac:dyDescent="0.2">
      <c r="B35" s="284">
        <f>'Fleisch Daten'!AI20/'Fleisch Daten'!AI22-1</f>
        <v>-0.13088629901921467</v>
      </c>
      <c r="C35" s="289" t="str">
        <f>IF(B35&lt;0,Codierung!$O$37,IF(B35=0,Codierung!$O$38,IF(B35&gt;0,Codierung!$O$39,Codierung!$O$40)))</f>
        <v>▼</v>
      </c>
      <c r="D35" s="289" t="str">
        <f>IF(E35&lt;0,Codierung!$O$37,IF(E35=0,Codierung!$O$38,IF(E35&gt;0,Codierung!$O$39,Codierung!$O$40)))</f>
        <v>▲</v>
      </c>
      <c r="E35" s="285">
        <f>'Fleisch Daten'!DG20/'Fleisch Daten'!DG22-1</f>
        <v>0.52737155913827394</v>
      </c>
      <c r="G35" s="284">
        <f>'Fleisch Daten'!AA20/'Fleisch Daten'!AA22-1</f>
        <v>1.4443797614346585</v>
      </c>
      <c r="H35" s="289" t="str">
        <f>IF(G35&lt;0,Codierung!$O$37,IF(G35=0,Codierung!$O$38,IF(G35&gt;0,Codierung!$O$39,Codierung!$O$40)))</f>
        <v>▲</v>
      </c>
      <c r="I35" s="289" t="str">
        <f>IF(J35&lt;0,Codierung!$O$37,IF(J35=0,Codierung!$O$38,IF(J35&gt;0,Codierung!$O$39,Codierung!$O$40)))</f>
        <v>▼</v>
      </c>
      <c r="J35" s="285">
        <f>'Fleisch Daten'!CU20/'Fleisch Daten'!CU22-1</f>
        <v>-0.82196652564587602</v>
      </c>
      <c r="K35" s="196"/>
      <c r="L35" s="284">
        <f>'Fleisch Daten'!BD20/'Fleisch Daten'!BD22-1</f>
        <v>8.2655316701006454E-2</v>
      </c>
      <c r="M35" s="289" t="str">
        <f>IF(L35&lt;0,Codierung!$O$37,IF(L35=0,Codierung!$O$38,IF(L35&gt;0,Codierung!$O$39,Codierung!$O$40)))</f>
        <v>▲</v>
      </c>
      <c r="N35" s="289" t="str">
        <f>IF(O35&lt;0,Codierung!$O$37,IF(O35=0,Codierung!$O$38,IF(O35&gt;0,Codierung!$O$39,Codierung!$O$40)))</f>
        <v>▲</v>
      </c>
      <c r="O35" s="285">
        <f>'Fleisch Daten'!ED20/'Fleisch Daten'!ED22-1</f>
        <v>0.14216420000925778</v>
      </c>
      <c r="Q35" s="284">
        <f>'Fleisch Daten'!CH20/'Fleisch Daten'!CH22-1</f>
        <v>1.3022494491760517E-2</v>
      </c>
      <c r="R35" s="289" t="str">
        <f>IF(Q35&lt;0,Codierung!$O$37,IF(Q35=0,Codierung!$O$38,IF(Q35&gt;0,Codierung!$O$39,Codierung!$O$40)))</f>
        <v>▲</v>
      </c>
      <c r="S35" s="289" t="str">
        <f>IF(T35&lt;0,Codierung!$O$37,IF(T35=0,Codierung!$O$38,IF(T35&gt;0,Codierung!$O$39,Codierung!$O$40)))</f>
        <v>▼</v>
      </c>
      <c r="T35" s="285">
        <f>'Fleisch Daten'!FL20/'Fleisch Daten'!FL22-1</f>
        <v>-0.1818053074232826</v>
      </c>
      <c r="U35" s="194"/>
      <c r="V35" s="284">
        <f>'Fleisch Daten'!BI20/'Fleisch Daten'!BI22-1</f>
        <v>9.1293749495853227E-3</v>
      </c>
      <c r="W35" s="289" t="str">
        <f>IF(V35&lt;0,Codierung!$O$37,IF(V35=0,Codierung!$O$38,IF(V35&gt;0,Codierung!$O$39,Codierung!$O$40)))</f>
        <v>▲</v>
      </c>
      <c r="X35" s="289" t="str">
        <f>IF(Y35&lt;0,Codierung!$O$37,IF(Y35=0,Codierung!$O$38,IF(Y35&gt;0,Codierung!$O$39,Codierung!$O$40)))</f>
        <v>▼</v>
      </c>
      <c r="Y35" s="285">
        <f>'Fleisch Daten'!EK20/'Fleisch Daten'!EK22-1</f>
        <v>-3.6385924555417448E-2</v>
      </c>
    </row>
    <row r="36" spans="1:26" x14ac:dyDescent="0.2">
      <c r="B36" s="605" t="str">
        <f>Codierung!$I$219</f>
        <v>Vergl. nicht-bio / Anteil bio</v>
      </c>
      <c r="C36" s="562"/>
      <c r="D36" s="562"/>
      <c r="E36" s="606"/>
      <c r="G36" s="605" t="str">
        <f>Codierung!$I$219</f>
        <v>Vergl. nicht-bio / Anteil bio</v>
      </c>
      <c r="H36" s="562"/>
      <c r="I36" s="562"/>
      <c r="J36" s="606"/>
      <c r="K36" s="196"/>
      <c r="L36" s="605" t="str">
        <f>Codierung!$I$219</f>
        <v>Vergl. nicht-bio / Anteil bio</v>
      </c>
      <c r="M36" s="562"/>
      <c r="N36" s="562"/>
      <c r="O36" s="606"/>
      <c r="Q36" s="605" t="str">
        <f>Codierung!$I$219</f>
        <v>Vergl. nicht-bio / Anteil bio</v>
      </c>
      <c r="R36" s="562"/>
      <c r="S36" s="562"/>
      <c r="T36" s="606"/>
      <c r="U36" s="194"/>
      <c r="V36" s="605" t="str">
        <f>Codierung!$I$219</f>
        <v>Vergl. nicht-bio / Anteil bio</v>
      </c>
      <c r="W36" s="562"/>
      <c r="X36" s="562"/>
      <c r="Y36" s="606"/>
    </row>
    <row r="37" spans="1:26" x14ac:dyDescent="0.2">
      <c r="B37" s="286">
        <f>'Fleisch Daten'!AI20/'Fleisch Daten'!AJ20-1</f>
        <v>0.24115567140438321</v>
      </c>
      <c r="C37" s="287"/>
      <c r="D37" s="287"/>
      <c r="E37" s="288">
        <f>'Fleisch Daten'!DG20/('Fleisch Daten'!DG20+'Fleisch Daten'!DH20)</f>
        <v>0.11190841875619936</v>
      </c>
      <c r="G37" s="286">
        <f>'Fleisch Daten'!AA20/'Fleisch Daten'!AB20-1</f>
        <v>0.54433232364316453</v>
      </c>
      <c r="H37" s="287"/>
      <c r="I37" s="287"/>
      <c r="J37" s="288">
        <f>'Fleisch Daten'!CU20/('Fleisch Daten'!CU20+'Fleisch Daten'!CV20)</f>
        <v>3.2948371790281976E-2</v>
      </c>
      <c r="K37" s="197"/>
      <c r="L37" s="286">
        <f>'Fleisch Daten'!BD20/'Fleisch Daten'!BE20-1</f>
        <v>0.57166560714042403</v>
      </c>
      <c r="M37" s="287"/>
      <c r="N37" s="287"/>
      <c r="O37" s="288">
        <f>'Fleisch Daten'!ED20/('Fleisch Daten'!ED20+'Fleisch Daten'!EE20)</f>
        <v>3.6590961698428251E-2</v>
      </c>
      <c r="Q37" s="286">
        <f>'Fleisch Daten'!CH20/'Fleisch Daten'!CI20-1</f>
        <v>1.0883869190281992</v>
      </c>
      <c r="R37" s="287"/>
      <c r="S37" s="287"/>
      <c r="T37" s="288">
        <f>'Fleisch Daten'!FL20/('Fleisch Daten'!FL20+'Fleisch Daten'!FM20)</f>
        <v>2.5472797251321826E-2</v>
      </c>
      <c r="U37" s="198"/>
      <c r="V37" s="286">
        <f>'Fleisch Daten'!BI20/'Fleisch Daten'!BJ20-1</f>
        <v>1.2816980244674285</v>
      </c>
      <c r="W37" s="287"/>
      <c r="X37" s="287"/>
      <c r="Y37" s="288">
        <f>'Fleisch Daten'!EK20/('Fleisch Daten'!EK20+'Fleisch Daten'!EL20)</f>
        <v>2.19188931926102E-2</v>
      </c>
    </row>
    <row r="38" spans="1:26" x14ac:dyDescent="0.2">
      <c r="A38" s="194"/>
      <c r="B38" s="222"/>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row>
    <row r="39" spans="1:26" ht="21.75" customHeight="1" x14ac:dyDescent="0.2">
      <c r="A39" s="194"/>
      <c r="B39" s="609" t="str">
        <f>Codierung!$I$483</f>
        <v>Quellen: Produktion: Proviande, Labelorganisationen; Detailhandel: BLW, Fachbereich Agrardaten und Marktanalysen; NielsenIQ Switzerland, Total Market Consumer/Retail Panel</v>
      </c>
      <c r="C39" s="609"/>
      <c r="D39" s="609"/>
      <c r="E39" s="609"/>
      <c r="F39" s="609"/>
      <c r="G39" s="609"/>
      <c r="H39" s="609"/>
      <c r="I39" s="609"/>
      <c r="J39" s="609"/>
      <c r="K39" s="609"/>
      <c r="L39" s="609"/>
      <c r="M39" s="609"/>
      <c r="N39" s="609"/>
      <c r="O39" s="609"/>
      <c r="P39" s="609"/>
      <c r="Q39" s="609"/>
      <c r="R39" s="609"/>
      <c r="S39" s="609"/>
      <c r="T39" s="609"/>
      <c r="U39" s="609"/>
      <c r="V39" s="609"/>
      <c r="W39" s="609"/>
      <c r="X39" s="609"/>
      <c r="Y39" s="609"/>
      <c r="Z39" s="194"/>
    </row>
    <row r="40" spans="1:26" x14ac:dyDescent="0.2">
      <c r="B40" s="610" t="str">
        <f>Codierung!I494</f>
        <v>Anmerkung: * Absatzmengen Detailhandel auf 4 Wochen umgerechnet</v>
      </c>
      <c r="C40" s="610"/>
      <c r="D40" s="610"/>
      <c r="E40" s="610"/>
      <c r="F40" s="610"/>
      <c r="G40" s="610"/>
      <c r="H40" s="610"/>
      <c r="I40" s="610"/>
      <c r="J40" s="610"/>
      <c r="K40" s="610"/>
      <c r="L40" s="610"/>
      <c r="M40" s="610"/>
      <c r="N40" s="610"/>
      <c r="O40" s="610"/>
      <c r="P40" s="610"/>
      <c r="Q40" s="610"/>
      <c r="R40" s="610"/>
      <c r="S40" s="610"/>
      <c r="T40" s="610"/>
      <c r="U40" s="610"/>
      <c r="V40" s="610"/>
      <c r="W40" s="610"/>
      <c r="X40" s="610"/>
      <c r="Y40" s="610"/>
    </row>
  </sheetData>
  <mergeCells count="92">
    <mergeCell ref="B39:Y39"/>
    <mergeCell ref="B40:Y40"/>
    <mergeCell ref="V7:Y7"/>
    <mergeCell ref="B36:E36"/>
    <mergeCell ref="G36:J36"/>
    <mergeCell ref="L36:O36"/>
    <mergeCell ref="Q36:T36"/>
    <mergeCell ref="V36:Y36"/>
    <mergeCell ref="B32:E32"/>
    <mergeCell ref="G32:J32"/>
    <mergeCell ref="L32:O32"/>
    <mergeCell ref="Q32:T32"/>
    <mergeCell ref="V32:Y32"/>
    <mergeCell ref="B34:E34"/>
    <mergeCell ref="G34:J34"/>
    <mergeCell ref="L34:O34"/>
    <mergeCell ref="Q34:T34"/>
    <mergeCell ref="V34:Y34"/>
    <mergeCell ref="V24:Y24"/>
    <mergeCell ref="B26:E26"/>
    <mergeCell ref="G26:J26"/>
    <mergeCell ref="L26:O26"/>
    <mergeCell ref="Q26:T26"/>
    <mergeCell ref="V26:Y26"/>
    <mergeCell ref="B24:E24"/>
    <mergeCell ref="G24:J24"/>
    <mergeCell ref="L24:O24"/>
    <mergeCell ref="Q24:T24"/>
    <mergeCell ref="B29:E29"/>
    <mergeCell ref="G29:J29"/>
    <mergeCell ref="L29:O29"/>
    <mergeCell ref="Q29:T29"/>
    <mergeCell ref="V29:Y29"/>
    <mergeCell ref="V19:Y19"/>
    <mergeCell ref="B22:E22"/>
    <mergeCell ref="G22:J22"/>
    <mergeCell ref="L22:O22"/>
    <mergeCell ref="Q22:T22"/>
    <mergeCell ref="V22:Y22"/>
    <mergeCell ref="B19:E19"/>
    <mergeCell ref="G19:J19"/>
    <mergeCell ref="L19:O19"/>
    <mergeCell ref="Q19:T19"/>
    <mergeCell ref="AB12:AE12"/>
    <mergeCell ref="AG12:AJ12"/>
    <mergeCell ref="AL12:AO12"/>
    <mergeCell ref="AQ12:AT12"/>
    <mergeCell ref="AV12:AY12"/>
    <mergeCell ref="AB14:AE14"/>
    <mergeCell ref="AG14:AJ14"/>
    <mergeCell ref="AL14:AO14"/>
    <mergeCell ref="AQ14:AT14"/>
    <mergeCell ref="AV14:AY14"/>
    <mergeCell ref="Q13:T13"/>
    <mergeCell ref="V13:Y13"/>
    <mergeCell ref="B15:E15"/>
    <mergeCell ref="G15:J15"/>
    <mergeCell ref="L15:O15"/>
    <mergeCell ref="Q15:T15"/>
    <mergeCell ref="V15:Y15"/>
    <mergeCell ref="AX9:AY9"/>
    <mergeCell ref="B8:E8"/>
    <mergeCell ref="G8:J8"/>
    <mergeCell ref="L8:O8"/>
    <mergeCell ref="Q8:T8"/>
    <mergeCell ref="V8:Y8"/>
    <mergeCell ref="AB8:AE8"/>
    <mergeCell ref="AG8:AJ8"/>
    <mergeCell ref="AL8:AO8"/>
    <mergeCell ref="AQ8:AT8"/>
    <mergeCell ref="AV8:AY8"/>
    <mergeCell ref="AB9:AC9"/>
    <mergeCell ref="AD9:AE9"/>
    <mergeCell ref="AG9:AH9"/>
    <mergeCell ref="AI9:AJ9"/>
    <mergeCell ref="AL9:AM9"/>
    <mergeCell ref="L6:N6"/>
    <mergeCell ref="B6:J6"/>
    <mergeCell ref="L17:N17"/>
    <mergeCell ref="B17:J17"/>
    <mergeCell ref="AV9:AW9"/>
    <mergeCell ref="B11:E11"/>
    <mergeCell ref="G11:J11"/>
    <mergeCell ref="L11:O11"/>
    <mergeCell ref="Q11:T11"/>
    <mergeCell ref="V11:Y11"/>
    <mergeCell ref="AN9:AO9"/>
    <mergeCell ref="AQ9:AR9"/>
    <mergeCell ref="AS9:AT9"/>
    <mergeCell ref="B13:E13"/>
    <mergeCell ref="G13:J13"/>
    <mergeCell ref="L13:O13"/>
  </mergeCells>
  <pageMargins left="0.7" right="0.7" top="0.78740157499999996" bottom="0.78740157499999996" header="0.3" footer="0.3"/>
  <pageSetup paperSize="9" orientation="landscape" r:id="rId1"/>
  <ignoredErrors>
    <ignoredError sqref="L16"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46082" r:id="rId4" name="Drop Down 2">
              <controlPr defaultSize="0" autoLine="0" autoPict="0">
                <anchor moveWithCells="1">
                  <from>
                    <xdr:col>45</xdr:col>
                    <xdr:colOff>57150</xdr:colOff>
                    <xdr:row>0</xdr:row>
                    <xdr:rowOff>0</xdr:rowOff>
                  </from>
                  <to>
                    <xdr:col>50</xdr:col>
                    <xdr:colOff>238125</xdr:colOff>
                    <xdr:row>2</xdr:row>
                    <xdr:rowOff>47625</xdr:rowOff>
                  </to>
                </anchor>
              </controlPr>
            </control>
          </mc:Choice>
        </mc:AlternateContent>
        <mc:AlternateContent xmlns:mc="http://schemas.openxmlformats.org/markup-compatibility/2006">
          <mc:Choice Requires="x14">
            <control shapeId="46081" r:id="rId5" name="Drop Down 1">
              <controlPr defaultSize="0" autoLine="0" autoPict="0">
                <anchor moveWithCells="1">
                  <from>
                    <xdr:col>19</xdr:col>
                    <xdr:colOff>57150</xdr:colOff>
                    <xdr:row>0</xdr:row>
                    <xdr:rowOff>0</xdr:rowOff>
                  </from>
                  <to>
                    <xdr:col>24</xdr:col>
                    <xdr:colOff>200025</xdr:colOff>
                    <xdr:row>2</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tabColor theme="0" tint="-4.9989318521683403E-2"/>
  </sheetPr>
  <dimension ref="A1:AS109"/>
  <sheetViews>
    <sheetView zoomScaleNormal="100" workbookViewId="0">
      <pane xSplit="2" ySplit="23" topLeftCell="C24" activePane="bottomRight" state="frozen"/>
      <selection pane="topRight" activeCell="C1" sqref="C1"/>
      <selection pane="bottomLeft" activeCell="A24" sqref="A24"/>
      <selection pane="bottomRight" activeCell="A8" sqref="A8:B8"/>
    </sheetView>
  </sheetViews>
  <sheetFormatPr baseColWidth="10" defaultColWidth="11" defaultRowHeight="14.25" x14ac:dyDescent="0.2"/>
  <cols>
    <col min="1" max="1" width="14" style="141" customWidth="1"/>
    <col min="2" max="2" width="10.125" style="141" customWidth="1"/>
    <col min="3" max="25" width="8.625" style="141" customWidth="1"/>
    <col min="26" max="26" width="4.125" style="141" customWidth="1"/>
    <col min="27" max="31" width="8.625" style="141" customWidth="1"/>
    <col min="32" max="32" width="22.625" style="141" customWidth="1"/>
    <col min="33" max="33" width="4.125" style="141" customWidth="1"/>
    <col min="34" max="34" width="14.75" style="141" customWidth="1"/>
    <col min="35" max="38" width="12.625" style="141" customWidth="1"/>
    <col min="39" max="16384" width="11" style="141"/>
  </cols>
  <sheetData>
    <row r="1" spans="1:45" s="183" customFormat="1" ht="9.9499999999999993" customHeight="1" x14ac:dyDescent="0.2">
      <c r="A1" s="190"/>
      <c r="B1" s="190"/>
      <c r="C1" s="241" t="str">
        <f>Codierung!I152</f>
        <v>Eidgenössisches Departement für  Wirtschaft, Bildung und Forschung WBF</v>
      </c>
      <c r="D1" s="185"/>
      <c r="E1" s="192"/>
      <c r="F1" s="190"/>
      <c r="G1" s="190"/>
      <c r="H1" s="192"/>
      <c r="I1" s="190"/>
      <c r="J1" s="190"/>
    </row>
    <row r="2" spans="1:45" s="183" customFormat="1" ht="9.9499999999999993" customHeight="1" x14ac:dyDescent="0.2">
      <c r="A2" s="190"/>
      <c r="B2" s="190"/>
      <c r="C2" s="242" t="str">
        <f>Codierung!I153</f>
        <v>Bundesamt für Landwirtschaft BLW</v>
      </c>
      <c r="D2" s="231"/>
      <c r="E2" s="187"/>
      <c r="F2" s="190"/>
      <c r="G2" s="190"/>
      <c r="H2" s="187"/>
      <c r="I2" s="190"/>
      <c r="J2" s="190"/>
    </row>
    <row r="3" spans="1:45" s="183" customFormat="1" ht="9.9499999999999993" customHeight="1" x14ac:dyDescent="0.2">
      <c r="A3" s="190"/>
      <c r="B3" s="190"/>
      <c r="C3" s="241" t="str">
        <f>Codierung!I154</f>
        <v>Fachbereich Agrardaten und Marktanalysen</v>
      </c>
      <c r="D3" s="185"/>
      <c r="E3" s="192"/>
      <c r="F3" s="190"/>
      <c r="G3" s="190"/>
      <c r="H3" s="192"/>
      <c r="I3" s="190"/>
      <c r="J3" s="190"/>
    </row>
    <row r="4" spans="1:45" s="183" customFormat="1" ht="9.9499999999999993" customHeight="1" x14ac:dyDescent="0.2">
      <c r="A4" s="190"/>
      <c r="B4" s="190"/>
      <c r="C4" s="190"/>
      <c r="D4" s="190"/>
      <c r="E4" s="190"/>
      <c r="F4" s="190"/>
      <c r="G4" s="190"/>
      <c r="H4" s="190"/>
      <c r="I4" s="190"/>
      <c r="J4" s="190"/>
    </row>
    <row r="5" spans="1:45" s="183" customFormat="1" ht="18" customHeight="1" x14ac:dyDescent="0.25">
      <c r="A5" s="138"/>
      <c r="B5" s="138"/>
      <c r="AJ5" s="436"/>
      <c r="AK5" s="436"/>
      <c r="AL5" s="436"/>
    </row>
    <row r="6" spans="1:45" s="183" customFormat="1" ht="18" customHeight="1" x14ac:dyDescent="0.2">
      <c r="A6" s="190"/>
      <c r="B6" s="190"/>
    </row>
    <row r="7" spans="1:45" ht="12.75" customHeight="1" x14ac:dyDescent="0.25">
      <c r="A7" s="574" t="str">
        <f>Codierung!$I$160</f>
        <v>Zurück zum Inhaltsverzeichnis</v>
      </c>
      <c r="B7" s="574"/>
      <c r="C7" s="188"/>
      <c r="D7" s="188"/>
      <c r="E7" s="188"/>
      <c r="I7" s="141" t="s">
        <v>1272</v>
      </c>
      <c r="K7" s="175"/>
      <c r="L7" s="175"/>
      <c r="U7" s="183"/>
      <c r="V7" s="183"/>
      <c r="W7" s="183"/>
      <c r="X7" s="183"/>
      <c r="Y7" s="183"/>
      <c r="Z7" s="183"/>
      <c r="AA7" s="183"/>
      <c r="AB7" s="183"/>
      <c r="AC7" s="183"/>
      <c r="AD7" s="183"/>
      <c r="AE7" s="183"/>
      <c r="AJ7" s="498"/>
      <c r="AK7" s="498"/>
      <c r="AL7" s="498"/>
    </row>
    <row r="8" spans="1:45" s="183" customFormat="1" ht="12.75" customHeight="1" x14ac:dyDescent="0.2">
      <c r="A8" s="588" t="str">
        <f>Codierung!H454</f>
        <v>Eier</v>
      </c>
      <c r="B8" s="588"/>
      <c r="C8" s="191"/>
      <c r="D8" s="191"/>
      <c r="E8" s="191"/>
      <c r="F8" s="179"/>
      <c r="G8" s="179"/>
      <c r="H8" s="179"/>
      <c r="I8" s="179"/>
      <c r="J8" s="179"/>
      <c r="K8" s="179"/>
      <c r="L8" s="179"/>
      <c r="M8" s="179"/>
      <c r="N8" s="179"/>
      <c r="O8" s="179"/>
      <c r="P8" s="179"/>
      <c r="Q8" s="179"/>
      <c r="R8" s="179"/>
      <c r="S8" s="179"/>
      <c r="T8" s="179"/>
      <c r="AI8" s="179"/>
      <c r="AJ8" s="499"/>
      <c r="AK8" s="499"/>
      <c r="AL8" s="499"/>
    </row>
    <row r="9" spans="1:45" s="183" customFormat="1" ht="12.75" customHeight="1" x14ac:dyDescent="0.2">
      <c r="A9" s="574" t="str">
        <f>Codierung!I183</f>
        <v>Preise Produzenten</v>
      </c>
      <c r="B9" s="574"/>
      <c r="C9" s="191"/>
      <c r="D9" s="191"/>
      <c r="E9" s="191"/>
      <c r="F9" s="179"/>
      <c r="G9" s="179"/>
      <c r="H9" s="179"/>
      <c r="I9" s="179"/>
      <c r="J9" s="179"/>
      <c r="K9" s="179"/>
      <c r="L9" s="179"/>
      <c r="M9" s="179"/>
      <c r="N9" s="179"/>
      <c r="O9" s="179"/>
      <c r="P9" s="179"/>
      <c r="Q9" s="179"/>
      <c r="R9" s="179"/>
      <c r="S9" s="179"/>
      <c r="T9" s="179"/>
      <c r="AI9" s="179"/>
      <c r="AJ9" s="499"/>
      <c r="AK9" s="499"/>
      <c r="AL9" s="499"/>
    </row>
    <row r="10" spans="1:45" s="183" customFormat="1" ht="12.75" customHeight="1" x14ac:dyDescent="0.2">
      <c r="A10" s="574" t="str">
        <f>Codierung!I186</f>
        <v>Preise Detailhandel</v>
      </c>
      <c r="B10" s="574"/>
      <c r="C10" s="191"/>
      <c r="D10" s="191"/>
      <c r="E10" s="191"/>
      <c r="F10" s="191"/>
      <c r="G10" s="191"/>
      <c r="S10" s="191"/>
      <c r="T10" s="191"/>
      <c r="AI10" s="179"/>
    </row>
    <row r="11" spans="1:45" s="183" customFormat="1" ht="12.75" customHeight="1" x14ac:dyDescent="0.2">
      <c r="A11" s="574" t="str">
        <f>Codierung!I468</f>
        <v>Link Dashboard Eier</v>
      </c>
      <c r="B11" s="574"/>
      <c r="C11" s="191"/>
      <c r="D11" s="191"/>
      <c r="E11" s="191"/>
      <c r="F11" s="191"/>
      <c r="G11" s="191"/>
      <c r="S11" s="191"/>
      <c r="T11" s="191"/>
      <c r="AI11" s="191"/>
      <c r="AJ11" s="436"/>
      <c r="AK11" s="436"/>
      <c r="AL11" s="436"/>
    </row>
    <row r="12" spans="1:45" s="183" customFormat="1" ht="12.75" customHeight="1" x14ac:dyDescent="0.2">
      <c r="A12" s="574" t="str">
        <f>Codierung!I469</f>
        <v>Link Infografik Eier</v>
      </c>
      <c r="B12" s="574"/>
      <c r="C12" s="191"/>
      <c r="D12" s="191"/>
      <c r="E12" s="191"/>
      <c r="F12" s="191"/>
      <c r="G12" s="191"/>
      <c r="H12" s="191"/>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6"/>
      <c r="AL12" s="436"/>
    </row>
    <row r="13" spans="1:45" s="183" customFormat="1" ht="12.75" customHeight="1" x14ac:dyDescent="0.2">
      <c r="A13" s="574" t="str">
        <f>Codierung!I470</f>
        <v>Link Website Eier</v>
      </c>
      <c r="B13" s="574"/>
      <c r="C13" s="519" t="str">
        <f>Codierung!$I$551</f>
        <v>Anmerkung: Ab 2022 wurde die Produzentenpreiserhebung erweitert. Dadurch gab es eine leichte Preisanpassung.</v>
      </c>
      <c r="D13" s="487"/>
      <c r="E13" s="487"/>
      <c r="F13" s="487"/>
      <c r="G13" s="487"/>
      <c r="H13" s="487"/>
      <c r="I13" s="488"/>
      <c r="J13" s="488"/>
      <c r="K13" s="488"/>
      <c r="L13" s="487"/>
      <c r="M13" s="487"/>
      <c r="N13" s="487"/>
      <c r="O13" s="487"/>
      <c r="P13" s="487"/>
      <c r="Q13" s="487"/>
      <c r="R13" s="487"/>
      <c r="S13" s="487"/>
      <c r="T13" s="487"/>
      <c r="V13" s="314"/>
      <c r="W13" s="314"/>
      <c r="X13" s="314"/>
      <c r="Y13" s="314"/>
      <c r="Z13" s="314"/>
      <c r="AA13" s="314"/>
      <c r="AB13" s="314"/>
      <c r="AC13" s="314"/>
      <c r="AD13" s="314"/>
      <c r="AF13" s="487"/>
      <c r="AG13" s="487"/>
      <c r="AH13" s="487"/>
      <c r="AI13" s="487"/>
      <c r="AJ13" s="487"/>
      <c r="AK13" s="487"/>
      <c r="AL13" s="487"/>
    </row>
    <row r="14" spans="1:45" s="183" customFormat="1" ht="12.75" customHeight="1" x14ac:dyDescent="0.2">
      <c r="A14" s="191"/>
      <c r="B14" s="191"/>
      <c r="C14" s="191"/>
      <c r="D14" s="191"/>
      <c r="E14" s="191"/>
      <c r="F14" s="179"/>
      <c r="G14" s="179"/>
      <c r="H14" s="179"/>
      <c r="I14" s="314"/>
      <c r="J14" s="179"/>
      <c r="K14" s="179"/>
      <c r="L14" s="179"/>
      <c r="M14" s="179"/>
      <c r="N14" s="179"/>
      <c r="O14" s="179"/>
      <c r="P14" s="179"/>
      <c r="Q14" s="179"/>
      <c r="R14" s="179"/>
      <c r="S14" s="179"/>
      <c r="T14" s="179"/>
      <c r="U14" s="179"/>
      <c r="V14" s="179"/>
      <c r="W14" s="179"/>
      <c r="X14" s="179"/>
      <c r="Y14" s="179"/>
      <c r="Z14" s="179"/>
      <c r="AA14" s="179"/>
      <c r="AB14" s="179"/>
      <c r="AC14" s="179"/>
      <c r="AD14" s="179"/>
      <c r="AE14" s="179"/>
      <c r="AI14" s="179"/>
    </row>
    <row r="15" spans="1:45" s="180" customFormat="1" ht="18" customHeight="1" x14ac:dyDescent="0.25">
      <c r="A15" s="611" t="str">
        <f>Codierung!H454</f>
        <v>Eier</v>
      </c>
      <c r="B15" s="611"/>
      <c r="C15" s="611" t="str">
        <f>Codierung!I183</f>
        <v>Preise Produzenten</v>
      </c>
      <c r="D15" s="611"/>
      <c r="E15" s="611"/>
      <c r="F15" s="611"/>
      <c r="G15" s="611"/>
      <c r="H15" s="611"/>
      <c r="I15" s="611"/>
      <c r="J15" s="611"/>
      <c r="K15" s="611"/>
      <c r="L15" s="271"/>
      <c r="M15" s="611" t="str">
        <f>Codierung!I186</f>
        <v>Preise Detailhandel</v>
      </c>
      <c r="N15" s="611"/>
      <c r="O15" s="611"/>
      <c r="P15" s="611"/>
      <c r="Q15" s="611"/>
      <c r="R15" s="611"/>
      <c r="S15" s="611"/>
      <c r="T15" s="611"/>
      <c r="U15" s="611"/>
      <c r="V15" s="611"/>
      <c r="W15" s="611"/>
      <c r="X15" s="611"/>
      <c r="Y15" s="611"/>
      <c r="Z15" s="611"/>
      <c r="AA15" s="611"/>
      <c r="AB15" s="611"/>
      <c r="AC15" s="611"/>
      <c r="AD15" s="611"/>
      <c r="AE15" s="186"/>
      <c r="AF15" s="611" t="str">
        <f>Codierung!I471</f>
        <v>Marktstruktur</v>
      </c>
      <c r="AG15" s="611"/>
      <c r="AH15" s="451"/>
      <c r="AI15" s="451"/>
      <c r="AJ15" s="451"/>
      <c r="AK15" s="451"/>
      <c r="AL15" s="451"/>
    </row>
    <row r="16" spans="1:45" s="240" customFormat="1" ht="15.95" customHeight="1" x14ac:dyDescent="0.2">
      <c r="A16" s="221"/>
      <c r="B16" s="221"/>
      <c r="C16" s="222" t="str">
        <f>Codierung!I145</f>
        <v>Quelle: BLW, Fachbereich Agrardaten und Marktanalysen</v>
      </c>
      <c r="D16" s="222"/>
      <c r="E16" s="222"/>
      <c r="F16" s="222"/>
      <c r="G16" s="222"/>
      <c r="H16" s="222"/>
      <c r="I16" s="221"/>
      <c r="J16" s="221"/>
      <c r="K16" s="221"/>
      <c r="L16" s="221"/>
      <c r="M16" s="222" t="str">
        <f>Codierung!I145</f>
        <v>Quelle: BLW, Fachbereich Agrardaten und Marktanalysen</v>
      </c>
      <c r="N16" s="221"/>
      <c r="O16" s="221"/>
      <c r="P16" s="221"/>
      <c r="Q16" s="221"/>
      <c r="R16" s="221"/>
      <c r="S16" s="221"/>
      <c r="T16" s="221"/>
      <c r="U16" s="221"/>
      <c r="V16" s="475"/>
      <c r="W16" s="475"/>
      <c r="X16" s="475"/>
      <c r="Y16" s="475"/>
      <c r="Z16" s="221"/>
      <c r="AA16" s="221"/>
      <c r="AB16" s="221"/>
      <c r="AC16" s="221"/>
      <c r="AD16" s="221"/>
      <c r="AE16" s="222"/>
      <c r="AF16" s="222" t="str">
        <f>Codierung!I486</f>
        <v>Quelle: BLW, Fachbereich Agrardaten und Marktanalysen; Aviforum</v>
      </c>
      <c r="AG16" s="222"/>
      <c r="AI16" s="222" t="str">
        <f>Codierung!$I$146</f>
        <v>Quelle: NielsenIQ Switzerland, Total Market Consumer/Retail Panel</v>
      </c>
      <c r="AJ16" s="222"/>
      <c r="AK16" s="222"/>
      <c r="AL16" s="222"/>
      <c r="AM16" s="183"/>
      <c r="AN16" s="183"/>
      <c r="AO16" s="183"/>
      <c r="AP16" s="183"/>
      <c r="AQ16" s="183"/>
      <c r="AR16" s="183"/>
      <c r="AS16" s="183"/>
    </row>
    <row r="17" spans="1:45" s="294" customFormat="1" ht="15.95" customHeight="1" x14ac:dyDescent="0.25">
      <c r="A17" s="271"/>
      <c r="B17" s="271"/>
      <c r="C17" s="297" t="str">
        <f>Codierung!I466</f>
        <v>roh</v>
      </c>
      <c r="D17" s="297"/>
      <c r="E17" s="297"/>
      <c r="F17" s="297"/>
      <c r="G17" s="297"/>
      <c r="H17" s="297"/>
      <c r="I17" s="297"/>
      <c r="J17" s="297"/>
      <c r="K17" s="297"/>
      <c r="L17" s="271"/>
      <c r="M17" s="297" t="str">
        <f>Codierung!I466</f>
        <v>roh</v>
      </c>
      <c r="N17" s="297"/>
      <c r="O17" s="297"/>
      <c r="P17" s="297"/>
      <c r="Q17" s="297"/>
      <c r="R17" s="297"/>
      <c r="S17" s="297"/>
      <c r="T17" s="297"/>
      <c r="U17" s="297"/>
      <c r="V17" s="297"/>
      <c r="W17" s="297"/>
      <c r="X17" s="297"/>
      <c r="Y17" s="297"/>
      <c r="Z17" s="271"/>
      <c r="AA17" s="297" t="str">
        <f>Codierung!I467</f>
        <v>gekocht</v>
      </c>
      <c r="AB17" s="297"/>
      <c r="AC17" s="297"/>
      <c r="AD17" s="297"/>
      <c r="AE17" s="271"/>
      <c r="AF17" s="297" t="str">
        <f>Codierung!I476</f>
        <v>Produktion Inland</v>
      </c>
      <c r="AG17" s="271"/>
      <c r="AH17" s="271"/>
      <c r="AI17" s="271"/>
      <c r="AJ17" s="297" t="str">
        <f>Codierung!I187</f>
        <v>Absatzmengen Detailhandel</v>
      </c>
      <c r="AK17" s="297"/>
      <c r="AL17" s="297"/>
      <c r="AM17" s="183"/>
      <c r="AN17" s="183"/>
      <c r="AO17" s="183"/>
      <c r="AP17" s="183"/>
      <c r="AQ17" s="183"/>
      <c r="AR17" s="183"/>
      <c r="AS17" s="183"/>
    </row>
    <row r="18" spans="1:45" s="239" customFormat="1" ht="31.5" customHeight="1" x14ac:dyDescent="0.2">
      <c r="A18" s="238"/>
      <c r="B18" s="238"/>
      <c r="C18" s="612" t="str">
        <f>Codierung!I457</f>
        <v>Ei 50-53g</v>
      </c>
      <c r="D18" s="612"/>
      <c r="E18" s="612"/>
      <c r="F18" s="568" t="str">
        <f>Codierung!I458</f>
        <v>Ei 53+g</v>
      </c>
      <c r="G18" s="568"/>
      <c r="H18" s="568"/>
      <c r="I18" s="612" t="str">
        <f>Codierung!I460</f>
        <v>gewichteter Durchschnitt</v>
      </c>
      <c r="J18" s="612"/>
      <c r="K18" s="612"/>
      <c r="L18" s="268"/>
      <c r="M18" s="568" t="str">
        <f>Codierung!I461</f>
        <v>4er-Packung</v>
      </c>
      <c r="N18" s="568"/>
      <c r="O18" s="568"/>
      <c r="P18" s="612" t="str">
        <f>Codierung!I462</f>
        <v>6er-Packung</v>
      </c>
      <c r="Q18" s="612"/>
      <c r="R18" s="612"/>
      <c r="S18" s="568" t="str">
        <f>Codierung!I463</f>
        <v>10er-Packung</v>
      </c>
      <c r="T18" s="568"/>
      <c r="U18" s="568"/>
      <c r="V18" s="612" t="str">
        <f>Codierung!I460</f>
        <v>gewichteter Durchschnitt</v>
      </c>
      <c r="W18" s="612"/>
      <c r="X18" s="612"/>
      <c r="Y18" s="612"/>
      <c r="Z18" s="268"/>
      <c r="AA18" s="568" t="str">
        <f>Codierung!I460</f>
        <v>gewichteter Durchschnitt</v>
      </c>
      <c r="AB18" s="568"/>
      <c r="AC18" s="568"/>
      <c r="AD18" s="568"/>
      <c r="AE18" s="238"/>
      <c r="AF18" s="342" t="str">
        <f>Codierung!I475</f>
        <v>aus Kükenstatistik</v>
      </c>
      <c r="AG18" s="341"/>
      <c r="AH18" s="268"/>
      <c r="AI18" s="268"/>
      <c r="AJ18" s="342" t="str">
        <f>Codierung!$I$214</f>
        <v>Eier, CH</v>
      </c>
      <c r="AK18" s="342"/>
      <c r="AL18" s="342"/>
      <c r="AM18" s="183"/>
      <c r="AN18" s="183"/>
      <c r="AO18" s="183"/>
      <c r="AP18" s="183"/>
      <c r="AQ18" s="183"/>
      <c r="AR18" s="183"/>
      <c r="AS18" s="183"/>
    </row>
    <row r="19" spans="1:45" s="244" customFormat="1" ht="12.75" customHeight="1" x14ac:dyDescent="0.2">
      <c r="A19" s="220"/>
      <c r="B19" s="220"/>
      <c r="C19" s="272" t="str">
        <f>Codierung!$I$13</f>
        <v>Bio</v>
      </c>
      <c r="D19" s="272" t="str">
        <f>Codierung!I454</f>
        <v>Freiland</v>
      </c>
      <c r="E19" s="272" t="str">
        <f>Codierung!I455</f>
        <v>Boden</v>
      </c>
      <c r="F19" s="220" t="str">
        <f>Codierung!$I$13</f>
        <v>Bio</v>
      </c>
      <c r="G19" s="220" t="str">
        <f>Codierung!I454</f>
        <v>Freiland</v>
      </c>
      <c r="H19" s="220" t="str">
        <f>Codierung!I455</f>
        <v>Boden</v>
      </c>
      <c r="I19" s="272" t="str">
        <f>Codierung!$I$13</f>
        <v>Bio</v>
      </c>
      <c r="J19" s="272" t="str">
        <f>Codierung!I454</f>
        <v>Freiland</v>
      </c>
      <c r="K19" s="272" t="str">
        <f>Codierung!I455</f>
        <v>Boden</v>
      </c>
      <c r="L19" s="220"/>
      <c r="M19" s="220" t="str">
        <f>Codierung!$I$13</f>
        <v>Bio</v>
      </c>
      <c r="N19" s="220" t="str">
        <f>Codierung!I454</f>
        <v>Freiland</v>
      </c>
      <c r="O19" s="220" t="str">
        <f>Codierung!I455</f>
        <v>Boden</v>
      </c>
      <c r="P19" s="272" t="str">
        <f>Codierung!$I$13</f>
        <v>Bio</v>
      </c>
      <c r="Q19" s="272" t="str">
        <f>Codierung!I454</f>
        <v>Freiland</v>
      </c>
      <c r="R19" s="272" t="str">
        <f>Codierung!I455</f>
        <v>Boden</v>
      </c>
      <c r="S19" s="220" t="str">
        <f>Codierung!$I$13</f>
        <v>Bio</v>
      </c>
      <c r="T19" s="220" t="str">
        <f>Codierung!I454</f>
        <v>Freiland</v>
      </c>
      <c r="U19" s="220" t="str">
        <f>Codierung!I455</f>
        <v>Boden</v>
      </c>
      <c r="V19" s="272" t="str">
        <f>Codierung!$I$13</f>
        <v>Bio</v>
      </c>
      <c r="W19" s="272" t="str">
        <f>Codierung!I454</f>
        <v>Freiland</v>
      </c>
      <c r="X19" s="272" t="str">
        <f>Codierung!I455</f>
        <v>Boden</v>
      </c>
      <c r="Y19" s="272" t="str">
        <f>Codierung!I456</f>
        <v>Import</v>
      </c>
      <c r="Z19" s="243"/>
      <c r="AA19" s="220" t="str">
        <f>Codierung!$I$13</f>
        <v>Bio</v>
      </c>
      <c r="AB19" s="220" t="str">
        <f>Codierung!I454</f>
        <v>Freiland</v>
      </c>
      <c r="AC19" s="220" t="str">
        <f>Codierung!I455</f>
        <v>Boden</v>
      </c>
      <c r="AD19" s="220" t="str">
        <f>Codierung!I456</f>
        <v>Import</v>
      </c>
      <c r="AE19" s="220"/>
      <c r="AF19" s="272" t="str">
        <f>Codierung!I221</f>
        <v>Anteil bio</v>
      </c>
      <c r="AG19" s="220"/>
      <c r="AH19" s="220"/>
      <c r="AI19" s="220"/>
      <c r="AJ19" s="272" t="str">
        <f>Codierung!$I$14</f>
        <v>bio</v>
      </c>
      <c r="AK19" s="272" t="str">
        <f>Codierung!I455</f>
        <v>Boden</v>
      </c>
      <c r="AL19" s="272" t="str">
        <f>Codierung!I454</f>
        <v>Freiland</v>
      </c>
      <c r="AM19" s="183"/>
      <c r="AN19" s="183"/>
      <c r="AO19" s="183"/>
      <c r="AP19" s="183"/>
      <c r="AQ19" s="183"/>
      <c r="AR19" s="183"/>
      <c r="AS19" s="183"/>
    </row>
    <row r="20" spans="1:45" s="228" customFormat="1" ht="12.75" customHeight="1" x14ac:dyDescent="0.25">
      <c r="A20" s="218"/>
      <c r="B20" s="218"/>
      <c r="C20" s="273" t="str">
        <f>Codierung!I459</f>
        <v>CHF/Stück</v>
      </c>
      <c r="D20" s="273" t="str">
        <f>Codierung!I459</f>
        <v>CHF/Stück</v>
      </c>
      <c r="E20" s="273" t="str">
        <f>Codierung!I459</f>
        <v>CHF/Stück</v>
      </c>
      <c r="F20" s="232" t="str">
        <f>Codierung!I459</f>
        <v>CHF/Stück</v>
      </c>
      <c r="G20" s="232" t="str">
        <f>Codierung!I459</f>
        <v>CHF/Stück</v>
      </c>
      <c r="H20" s="232" t="str">
        <f>Codierung!I459</f>
        <v>CHF/Stück</v>
      </c>
      <c r="I20" s="273" t="str">
        <f>Codierung!I459</f>
        <v>CHF/Stück</v>
      </c>
      <c r="J20" s="273" t="str">
        <f>Codierung!I459</f>
        <v>CHF/Stück</v>
      </c>
      <c r="K20" s="273" t="str">
        <f>Codierung!I459</f>
        <v>CHF/Stück</v>
      </c>
      <c r="L20" s="220"/>
      <c r="M20" s="232" t="str">
        <f>Codierung!I459</f>
        <v>CHF/Stück</v>
      </c>
      <c r="N20" s="232" t="str">
        <f>Codierung!I459</f>
        <v>CHF/Stück</v>
      </c>
      <c r="O20" s="232" t="str">
        <f>Codierung!I459</f>
        <v>CHF/Stück</v>
      </c>
      <c r="P20" s="273" t="str">
        <f>Codierung!I459</f>
        <v>CHF/Stück</v>
      </c>
      <c r="Q20" s="273" t="str">
        <f>Codierung!I459</f>
        <v>CHF/Stück</v>
      </c>
      <c r="R20" s="273" t="str">
        <f>Codierung!I459</f>
        <v>CHF/Stück</v>
      </c>
      <c r="S20" s="232" t="str">
        <f>Codierung!I459</f>
        <v>CHF/Stück</v>
      </c>
      <c r="T20" s="232" t="str">
        <f>Codierung!I459</f>
        <v>CHF/Stück</v>
      </c>
      <c r="U20" s="232" t="str">
        <f>Codierung!I459</f>
        <v>CHF/Stück</v>
      </c>
      <c r="V20" s="273" t="str">
        <f>Codierung!I459</f>
        <v>CHF/Stück</v>
      </c>
      <c r="W20" s="273" t="str">
        <f>Codierung!I459</f>
        <v>CHF/Stück</v>
      </c>
      <c r="X20" s="273" t="str">
        <f>Codierung!I459</f>
        <v>CHF/Stück</v>
      </c>
      <c r="Y20" s="273" t="str">
        <f>Codierung!I459</f>
        <v>CHF/Stück</v>
      </c>
      <c r="Z20" s="243"/>
      <c r="AA20" s="232" t="str">
        <f>Codierung!I459</f>
        <v>CHF/Stück</v>
      </c>
      <c r="AB20" s="232" t="str">
        <f>Codierung!I459</f>
        <v>CHF/Stück</v>
      </c>
      <c r="AC20" s="232" t="str">
        <f>Codierung!I459</f>
        <v>CHF/Stück</v>
      </c>
      <c r="AD20" s="232" t="str">
        <f>Codierung!I459</f>
        <v>CHF/Stück</v>
      </c>
      <c r="AE20" s="220"/>
      <c r="AF20" s="315" t="s">
        <v>802</v>
      </c>
      <c r="AG20" s="341"/>
      <c r="AH20" s="268"/>
      <c r="AI20" s="422" t="str">
        <f>Codierung!I142</f>
        <v>Anzahl Wochen</v>
      </c>
      <c r="AJ20" s="315" t="str">
        <f>Codierung!$I$131</f>
        <v>Stück</v>
      </c>
      <c r="AK20" s="315" t="str">
        <f>Codierung!$I$131</f>
        <v>Stück</v>
      </c>
      <c r="AL20" s="315" t="str">
        <f>Codierung!$I$131</f>
        <v>Stück</v>
      </c>
      <c r="AM20" s="180"/>
      <c r="AN20" s="180"/>
      <c r="AO20" s="180"/>
      <c r="AP20" s="180"/>
      <c r="AQ20" s="180"/>
      <c r="AR20" s="180"/>
      <c r="AS20" s="180"/>
    </row>
    <row r="21" spans="1:45" s="228" customFormat="1" ht="12.75" customHeight="1" x14ac:dyDescent="0.2">
      <c r="A21" s="343" t="str">
        <f>Codierung!I227</f>
        <v>Aktuell</v>
      </c>
      <c r="B21" s="349">
        <f>B25</f>
        <v>46174</v>
      </c>
      <c r="C21" s="274">
        <f>C25</f>
        <v>0.23880000000000001</v>
      </c>
      <c r="D21" s="274">
        <f t="shared" ref="D21:H21" si="0">D25</f>
        <v>0.1232</v>
      </c>
      <c r="E21" s="274">
        <f t="shared" si="0"/>
        <v>0.12379999999999999</v>
      </c>
      <c r="F21" s="243">
        <f t="shared" si="0"/>
        <v>0.53790000000000004</v>
      </c>
      <c r="G21" s="243">
        <f t="shared" si="0"/>
        <v>0.2636</v>
      </c>
      <c r="H21" s="243">
        <f t="shared" si="0"/>
        <v>0.248</v>
      </c>
      <c r="I21" s="274">
        <f>I25</f>
        <v>0.4955</v>
      </c>
      <c r="J21" s="274">
        <f t="shared" ref="J21:K21" si="1">J25</f>
        <v>0.24640000000000001</v>
      </c>
      <c r="K21" s="274">
        <f t="shared" si="1"/>
        <v>0.22289999999999999</v>
      </c>
      <c r="L21" s="220"/>
      <c r="M21" s="243">
        <f>M25</f>
        <v>0.88100000000000001</v>
      </c>
      <c r="N21" s="243">
        <f t="shared" ref="N21:Y21" si="2">N25</f>
        <v>0.74819999999999998</v>
      </c>
      <c r="O21" s="243">
        <f t="shared" si="2"/>
        <v>0</v>
      </c>
      <c r="P21" s="274">
        <f t="shared" si="2"/>
        <v>0.86550000000000005</v>
      </c>
      <c r="Q21" s="274">
        <f t="shared" si="2"/>
        <v>0.66869999999999996</v>
      </c>
      <c r="R21" s="274">
        <f t="shared" si="2"/>
        <v>0.59570000000000001</v>
      </c>
      <c r="S21" s="243">
        <f t="shared" si="2"/>
        <v>0.72789999999999999</v>
      </c>
      <c r="T21" s="243">
        <f t="shared" si="2"/>
        <v>0.58789999999999998</v>
      </c>
      <c r="U21" s="243">
        <f t="shared" si="2"/>
        <v>0.4219</v>
      </c>
      <c r="V21" s="274">
        <f t="shared" si="2"/>
        <v>0.83450000000000002</v>
      </c>
      <c r="W21" s="274">
        <f t="shared" si="2"/>
        <v>0.63859999999999995</v>
      </c>
      <c r="X21" s="274">
        <f t="shared" si="2"/>
        <v>0.4224</v>
      </c>
      <c r="Y21" s="274" t="str">
        <f t="shared" si="2"/>
        <v>-</v>
      </c>
      <c r="Z21" s="243"/>
      <c r="AA21" s="243">
        <f>AA25</f>
        <v>1.0139</v>
      </c>
      <c r="AB21" s="243">
        <f t="shared" ref="AB21:AD21" si="3">AB25</f>
        <v>0.70489999999999997</v>
      </c>
      <c r="AC21" s="243">
        <f t="shared" si="3"/>
        <v>0.62470000000000003</v>
      </c>
      <c r="AD21" s="243" t="str">
        <f t="shared" si="3"/>
        <v>-</v>
      </c>
      <c r="AE21" s="220"/>
      <c r="AF21" s="274">
        <f>AF25</f>
        <v>18.408415343796072</v>
      </c>
      <c r="AG21" s="341"/>
      <c r="AH21" s="268"/>
      <c r="AI21" s="343">
        <f>AI25</f>
        <v>5</v>
      </c>
      <c r="AJ21" s="274">
        <f>AJ25</f>
        <v>13843561.690606</v>
      </c>
      <c r="AK21" s="274">
        <f t="shared" ref="AK21:AL21" si="4">AK25</f>
        <v>9019576.2443690002</v>
      </c>
      <c r="AL21" s="274">
        <f t="shared" si="4"/>
        <v>33313396.509020999</v>
      </c>
      <c r="AM21" s="240"/>
      <c r="AN21" s="240"/>
      <c r="AO21" s="240"/>
      <c r="AP21" s="240"/>
      <c r="AQ21" s="240"/>
      <c r="AR21" s="240"/>
      <c r="AS21" s="240"/>
    </row>
    <row r="22" spans="1:45" s="228" customFormat="1" ht="12.75" customHeight="1" x14ac:dyDescent="0.25">
      <c r="A22" s="343" t="str">
        <f>Codierung!I228</f>
        <v>Vormonat</v>
      </c>
      <c r="B22" s="349">
        <f>B26</f>
        <v>46143</v>
      </c>
      <c r="C22" s="274">
        <f>C26</f>
        <v>0.2379</v>
      </c>
      <c r="D22" s="274">
        <f t="shared" ref="D22:H22" si="5">D26</f>
        <v>0.11409999999999999</v>
      </c>
      <c r="E22" s="274">
        <f t="shared" si="5"/>
        <v>0.11890000000000001</v>
      </c>
      <c r="F22" s="243">
        <f t="shared" si="5"/>
        <v>0.53769999999999996</v>
      </c>
      <c r="G22" s="243">
        <f t="shared" si="5"/>
        <v>0.2646</v>
      </c>
      <c r="H22" s="243">
        <f t="shared" si="5"/>
        <v>0.248</v>
      </c>
      <c r="I22" s="274">
        <f>I26</f>
        <v>0.50180000000000002</v>
      </c>
      <c r="J22" s="274">
        <f t="shared" ref="J22:K22" si="6">J26</f>
        <v>0.25180000000000002</v>
      </c>
      <c r="K22" s="274">
        <f t="shared" si="6"/>
        <v>0.23449999999999999</v>
      </c>
      <c r="L22" s="220"/>
      <c r="M22" s="243">
        <f>M26</f>
        <v>0.90490000000000004</v>
      </c>
      <c r="N22" s="243">
        <f t="shared" ref="N22:Y22" si="7">N26</f>
        <v>0.76890000000000003</v>
      </c>
      <c r="O22" s="243">
        <f t="shared" si="7"/>
        <v>0</v>
      </c>
      <c r="P22" s="274">
        <f t="shared" si="7"/>
        <v>0.92700000000000005</v>
      </c>
      <c r="Q22" s="274">
        <f t="shared" si="7"/>
        <v>0.66169999999999995</v>
      </c>
      <c r="R22" s="274">
        <f t="shared" si="7"/>
        <v>0.59570000000000001</v>
      </c>
      <c r="S22" s="243">
        <f t="shared" si="7"/>
        <v>0.70040000000000002</v>
      </c>
      <c r="T22" s="243">
        <f t="shared" si="7"/>
        <v>0.58430000000000004</v>
      </c>
      <c r="U22" s="243">
        <f t="shared" si="7"/>
        <v>0.4168</v>
      </c>
      <c r="V22" s="274">
        <f t="shared" si="7"/>
        <v>0.86580000000000001</v>
      </c>
      <c r="W22" s="274">
        <f t="shared" si="7"/>
        <v>0.62919999999999998</v>
      </c>
      <c r="X22" s="274">
        <f t="shared" si="7"/>
        <v>0.41389999999999999</v>
      </c>
      <c r="Y22" s="274" t="str">
        <f t="shared" si="7"/>
        <v>-</v>
      </c>
      <c r="Z22" s="243"/>
      <c r="AA22" s="243">
        <f>AA26</f>
        <v>1.0117</v>
      </c>
      <c r="AB22" s="243">
        <f t="shared" ref="AB22:AD22" si="8">AB26</f>
        <v>0.72599999999999998</v>
      </c>
      <c r="AC22" s="243">
        <f t="shared" si="8"/>
        <v>0.62429999999999997</v>
      </c>
      <c r="AD22" s="243" t="str">
        <f t="shared" si="8"/>
        <v>-</v>
      </c>
      <c r="AE22" s="220"/>
      <c r="AF22" s="274">
        <f>AF26</f>
        <v>18.623388970556974</v>
      </c>
      <c r="AG22" s="341"/>
      <c r="AH22" s="268"/>
      <c r="AI22" s="343">
        <f>AI26</f>
        <v>4</v>
      </c>
      <c r="AJ22" s="274">
        <f>AJ26</f>
        <v>12300048.653219</v>
      </c>
      <c r="AK22" s="274">
        <f t="shared" ref="AK22:AL22" si="9">AK26</f>
        <v>7048591.2988759996</v>
      </c>
      <c r="AL22" s="274">
        <f t="shared" si="9"/>
        <v>31092007.979920998</v>
      </c>
      <c r="AM22" s="294"/>
      <c r="AN22" s="294"/>
      <c r="AO22" s="294"/>
      <c r="AP22" s="294"/>
      <c r="AQ22" s="294"/>
      <c r="AR22" s="294"/>
      <c r="AS22" s="294"/>
    </row>
    <row r="23" spans="1:45" s="228" customFormat="1" ht="12.75" customHeight="1" x14ac:dyDescent="0.2">
      <c r="A23" s="343" t="str">
        <f>Codierung!I229</f>
        <v>Vorjahr</v>
      </c>
      <c r="B23" s="349">
        <f>B37</f>
        <v>45809</v>
      </c>
      <c r="C23" s="274">
        <f>C37</f>
        <v>0.22500000000000001</v>
      </c>
      <c r="D23" s="274">
        <f t="shared" ref="D23:H23" si="10">D37</f>
        <v>0.1207</v>
      </c>
      <c r="E23" s="274">
        <f t="shared" si="10"/>
        <v>0.1067</v>
      </c>
      <c r="F23" s="243">
        <f t="shared" si="10"/>
        <v>0.5141</v>
      </c>
      <c r="G23" s="243">
        <f t="shared" si="10"/>
        <v>0.26950000000000002</v>
      </c>
      <c r="H23" s="243">
        <f t="shared" si="10"/>
        <v>0.24310000000000001</v>
      </c>
      <c r="I23" s="274">
        <f>I37</f>
        <v>0.4824</v>
      </c>
      <c r="J23" s="274">
        <f t="shared" ref="J23:K23" si="11">J37</f>
        <v>0.24590000000000001</v>
      </c>
      <c r="K23" s="274">
        <f t="shared" si="11"/>
        <v>0.22600000000000001</v>
      </c>
      <c r="L23" s="220"/>
      <c r="M23" s="243">
        <f>M37</f>
        <v>0.85750000000000004</v>
      </c>
      <c r="N23" s="243">
        <f t="shared" ref="N23:Y23" si="12">N37</f>
        <v>0.74390000000000001</v>
      </c>
      <c r="O23" s="243">
        <f t="shared" si="12"/>
        <v>0</v>
      </c>
      <c r="P23" s="274">
        <f t="shared" si="12"/>
        <v>0.87239999999999995</v>
      </c>
      <c r="Q23" s="274">
        <f t="shared" si="12"/>
        <v>0.65359999999999996</v>
      </c>
      <c r="R23" s="274">
        <f t="shared" si="12"/>
        <v>0.59150000000000003</v>
      </c>
      <c r="S23" s="243">
        <f t="shared" si="12"/>
        <v>0.79469999999999996</v>
      </c>
      <c r="T23" s="243">
        <f t="shared" si="12"/>
        <v>0.56420000000000003</v>
      </c>
      <c r="U23" s="243">
        <f t="shared" si="12"/>
        <v>0.41839999999999999</v>
      </c>
      <c r="V23" s="274">
        <f t="shared" si="12"/>
        <v>0.84750000000000003</v>
      </c>
      <c r="W23" s="274">
        <f t="shared" si="12"/>
        <v>0.62029999999999996</v>
      </c>
      <c r="X23" s="274">
        <f t="shared" si="12"/>
        <v>0.4178</v>
      </c>
      <c r="Y23" s="274" t="str">
        <f t="shared" si="12"/>
        <v>-</v>
      </c>
      <c r="Z23" s="243"/>
      <c r="AA23" s="243">
        <f>AA37</f>
        <v>0.99529999999999996</v>
      </c>
      <c r="AB23" s="243">
        <f t="shared" ref="AB23:AD23" si="13">AB37</f>
        <v>0.66500000000000004</v>
      </c>
      <c r="AC23" s="243">
        <f t="shared" si="13"/>
        <v>0.62929999999999997</v>
      </c>
      <c r="AD23" s="243" t="str">
        <f t="shared" si="13"/>
        <v>-</v>
      </c>
      <c r="AE23" s="220"/>
      <c r="AF23" s="274">
        <f>AF37</f>
        <v>18.423130542034183</v>
      </c>
      <c r="AG23" s="341"/>
      <c r="AH23" s="268"/>
      <c r="AI23" s="343">
        <f>AI37</f>
        <v>5</v>
      </c>
      <c r="AJ23" s="274">
        <f>AJ37</f>
        <v>14771779.276307</v>
      </c>
      <c r="AK23" s="274">
        <f t="shared" ref="AK23:AL23" si="14">AK37</f>
        <v>8964756.0529040005</v>
      </c>
      <c r="AL23" s="274">
        <f t="shared" si="14"/>
        <v>31748801.797412001</v>
      </c>
      <c r="AM23" s="239"/>
      <c r="AN23" s="239"/>
      <c r="AO23" s="239"/>
      <c r="AP23" s="239"/>
      <c r="AQ23" s="239"/>
      <c r="AR23" s="239"/>
      <c r="AS23" s="239"/>
    </row>
    <row r="24" spans="1:45" s="228" customFormat="1" ht="12.75" customHeight="1" x14ac:dyDescent="0.2">
      <c r="A24" s="343"/>
      <c r="B24" s="349"/>
      <c r="C24" s="274"/>
      <c r="D24" s="274"/>
      <c r="E24" s="274"/>
      <c r="F24" s="243"/>
      <c r="G24" s="243"/>
      <c r="H24" s="243"/>
      <c r="I24" s="274"/>
      <c r="J24" s="274"/>
      <c r="K24" s="274"/>
      <c r="L24" s="220"/>
      <c r="M24" s="243"/>
      <c r="N24" s="243"/>
      <c r="O24" s="243"/>
      <c r="P24" s="274"/>
      <c r="Q24" s="274"/>
      <c r="R24" s="274"/>
      <c r="S24" s="243"/>
      <c r="T24" s="243"/>
      <c r="U24" s="243"/>
      <c r="V24" s="274"/>
      <c r="W24" s="274"/>
      <c r="X24" s="274"/>
      <c r="Y24" s="274"/>
      <c r="Z24" s="243"/>
      <c r="AA24" s="243"/>
      <c r="AB24" s="243"/>
      <c r="AC24" s="243"/>
      <c r="AD24" s="243"/>
      <c r="AE24" s="220"/>
      <c r="AF24" s="274"/>
      <c r="AG24" s="341"/>
      <c r="AH24" s="268"/>
      <c r="AI24" s="343"/>
      <c r="AJ24" s="452"/>
      <c r="AK24" s="452"/>
      <c r="AL24" s="452"/>
      <c r="AM24" s="239"/>
      <c r="AN24" s="239"/>
      <c r="AO24" s="239"/>
      <c r="AP24" s="239"/>
      <c r="AQ24" s="239"/>
      <c r="AR24" s="239"/>
      <c r="AS24" s="239"/>
    </row>
    <row r="25" spans="1:45" s="228" customFormat="1" ht="12.75" customHeight="1" x14ac:dyDescent="0.2">
      <c r="A25" s="343"/>
      <c r="B25" s="189">
        <f>[3]Eier!$A7</f>
        <v>46174</v>
      </c>
      <c r="C25" s="274">
        <f>[3]Eier!$B7</f>
        <v>0.23880000000000001</v>
      </c>
      <c r="D25" s="274">
        <f>[3]Eier!$H7</f>
        <v>0.1232</v>
      </c>
      <c r="E25" s="274">
        <f>[3]Eier!$E7</f>
        <v>0.12379999999999999</v>
      </c>
      <c r="F25" s="243">
        <f>[3]Eier!$C7</f>
        <v>0.53790000000000004</v>
      </c>
      <c r="G25" s="243">
        <f>[3]Eier!$I7</f>
        <v>0.2636</v>
      </c>
      <c r="H25" s="243">
        <f>[3]Eier!$F7</f>
        <v>0.248</v>
      </c>
      <c r="I25" s="274">
        <f>[3]Eier!$D7</f>
        <v>0.4955</v>
      </c>
      <c r="J25" s="274">
        <f>[3]Eier!$J7</f>
        <v>0.24640000000000001</v>
      </c>
      <c r="K25" s="274">
        <f>[3]Eier!$G7</f>
        <v>0.22289999999999999</v>
      </c>
      <c r="L25" s="220"/>
      <c r="M25" s="243">
        <f>[3]Eier!$K7</f>
        <v>0.88100000000000001</v>
      </c>
      <c r="N25" s="243">
        <f>[3]Eier!$Q7</f>
        <v>0.74819999999999998</v>
      </c>
      <c r="O25" s="243">
        <f>[3]Eier!$N7</f>
        <v>0</v>
      </c>
      <c r="P25" s="274">
        <f>[3]Eier!$L7</f>
        <v>0.86550000000000005</v>
      </c>
      <c r="Q25" s="274">
        <f>[3]Eier!$R7</f>
        <v>0.66869999999999996</v>
      </c>
      <c r="R25" s="274">
        <f>[3]Eier!$O7</f>
        <v>0.59570000000000001</v>
      </c>
      <c r="S25" s="243">
        <f>[3]Eier!$M7</f>
        <v>0.72789999999999999</v>
      </c>
      <c r="T25" s="243">
        <f>[3]Eier!$S7</f>
        <v>0.58789999999999998</v>
      </c>
      <c r="U25" s="243">
        <f>[3]Eier!$P7</f>
        <v>0.4219</v>
      </c>
      <c r="V25" s="274">
        <f>[3]Eier!$T7</f>
        <v>0.83450000000000002</v>
      </c>
      <c r="W25" s="274">
        <f>[3]Eier!$W7</f>
        <v>0.63859999999999995</v>
      </c>
      <c r="X25" s="274">
        <f>[3]Eier!$V7</f>
        <v>0.4224</v>
      </c>
      <c r="Y25" s="274" t="str">
        <f>[3]Eier!$X7</f>
        <v>-</v>
      </c>
      <c r="Z25" s="243"/>
      <c r="AA25" s="243">
        <f>[3]Eier!$U7</f>
        <v>1.0139</v>
      </c>
      <c r="AB25" s="243">
        <f>[3]Eier!$Z7</f>
        <v>0.70489999999999997</v>
      </c>
      <c r="AC25" s="243">
        <f>[3]Eier!$Y7</f>
        <v>0.62470000000000003</v>
      </c>
      <c r="AD25" s="243" t="str">
        <f>[3]Eier!$AA7</f>
        <v>-</v>
      </c>
      <c r="AE25" s="220"/>
      <c r="AF25" s="274">
        <f>[3]Eier!AF7</f>
        <v>18.408415343796072</v>
      </c>
      <c r="AG25" s="220"/>
      <c r="AH25" s="220"/>
      <c r="AI25" s="343">
        <v>5</v>
      </c>
      <c r="AJ25" s="452">
        <f>[3]Eier!AG7</f>
        <v>13843561.690606</v>
      </c>
      <c r="AK25" s="452">
        <f>[3]Eier!AH7</f>
        <v>9019576.2443690002</v>
      </c>
      <c r="AL25" s="452">
        <f>[3]Eier!AI7</f>
        <v>33313396.509020999</v>
      </c>
      <c r="AM25" s="239"/>
      <c r="AN25" s="239"/>
      <c r="AO25" s="239"/>
      <c r="AP25" s="239"/>
      <c r="AQ25" s="239"/>
      <c r="AR25" s="239"/>
      <c r="AS25" s="239"/>
    </row>
    <row r="26" spans="1:45" s="228" customFormat="1" ht="12.75" customHeight="1" x14ac:dyDescent="0.2">
      <c r="A26" s="343"/>
      <c r="B26" s="189">
        <f>[3]Eier!$A8</f>
        <v>46143</v>
      </c>
      <c r="C26" s="274">
        <f>[3]Eier!$B8</f>
        <v>0.2379</v>
      </c>
      <c r="D26" s="274">
        <f>[3]Eier!$H8</f>
        <v>0.11409999999999999</v>
      </c>
      <c r="E26" s="274">
        <f>[3]Eier!$E8</f>
        <v>0.11890000000000001</v>
      </c>
      <c r="F26" s="243">
        <f>[3]Eier!$C8</f>
        <v>0.53769999999999996</v>
      </c>
      <c r="G26" s="243">
        <f>[3]Eier!$I8</f>
        <v>0.2646</v>
      </c>
      <c r="H26" s="243">
        <f>[3]Eier!$F8</f>
        <v>0.248</v>
      </c>
      <c r="I26" s="274">
        <f>[3]Eier!$D8</f>
        <v>0.50180000000000002</v>
      </c>
      <c r="J26" s="274">
        <f>[3]Eier!$J8</f>
        <v>0.25180000000000002</v>
      </c>
      <c r="K26" s="274">
        <f>[3]Eier!$G8</f>
        <v>0.23449999999999999</v>
      </c>
      <c r="L26" s="220"/>
      <c r="M26" s="243">
        <f>[3]Eier!$K8</f>
        <v>0.90490000000000004</v>
      </c>
      <c r="N26" s="243">
        <f>[3]Eier!$Q8</f>
        <v>0.76890000000000003</v>
      </c>
      <c r="O26" s="243">
        <f>[3]Eier!$N8</f>
        <v>0</v>
      </c>
      <c r="P26" s="274">
        <f>[3]Eier!$L8</f>
        <v>0.92700000000000005</v>
      </c>
      <c r="Q26" s="274">
        <f>[3]Eier!$R8</f>
        <v>0.66169999999999995</v>
      </c>
      <c r="R26" s="274">
        <f>[3]Eier!$O8</f>
        <v>0.59570000000000001</v>
      </c>
      <c r="S26" s="243">
        <f>[3]Eier!$M8</f>
        <v>0.70040000000000002</v>
      </c>
      <c r="T26" s="243">
        <f>[3]Eier!$S8</f>
        <v>0.58430000000000004</v>
      </c>
      <c r="U26" s="243">
        <f>[3]Eier!$P8</f>
        <v>0.4168</v>
      </c>
      <c r="V26" s="274">
        <f>[3]Eier!$T8</f>
        <v>0.86580000000000001</v>
      </c>
      <c r="W26" s="274">
        <f>[3]Eier!$W8</f>
        <v>0.62919999999999998</v>
      </c>
      <c r="X26" s="274">
        <f>[3]Eier!$V8</f>
        <v>0.41389999999999999</v>
      </c>
      <c r="Y26" s="274" t="str">
        <f>[3]Eier!$X8</f>
        <v>-</v>
      </c>
      <c r="Z26" s="243"/>
      <c r="AA26" s="243">
        <f>[3]Eier!$U8</f>
        <v>1.0117</v>
      </c>
      <c r="AB26" s="243">
        <f>[3]Eier!$Z8</f>
        <v>0.72599999999999998</v>
      </c>
      <c r="AC26" s="243">
        <f>[3]Eier!$Y8</f>
        <v>0.62429999999999997</v>
      </c>
      <c r="AD26" s="243" t="str">
        <f>[3]Eier!$AA8</f>
        <v>-</v>
      </c>
      <c r="AE26" s="220"/>
      <c r="AF26" s="274">
        <f>[3]Eier!AF8</f>
        <v>18.623388970556974</v>
      </c>
      <c r="AG26" s="220"/>
      <c r="AH26" s="220"/>
      <c r="AI26" s="343">
        <v>4</v>
      </c>
      <c r="AJ26" s="452">
        <f>[3]Eier!AG8</f>
        <v>12300048.653219</v>
      </c>
      <c r="AK26" s="452">
        <f>[3]Eier!AH8</f>
        <v>7048591.2988759996</v>
      </c>
      <c r="AL26" s="452">
        <f>[3]Eier!AI8</f>
        <v>31092007.979920998</v>
      </c>
      <c r="AM26" s="239"/>
      <c r="AN26" s="239"/>
      <c r="AO26" s="239"/>
      <c r="AP26" s="239"/>
      <c r="AQ26" s="239"/>
      <c r="AR26" s="239"/>
      <c r="AS26" s="239"/>
    </row>
    <row r="27" spans="1:45" s="228" customFormat="1" ht="12.75" customHeight="1" x14ac:dyDescent="0.2">
      <c r="A27" s="343"/>
      <c r="B27" s="189">
        <f>[3]Eier!$A9</f>
        <v>46113</v>
      </c>
      <c r="C27" s="274">
        <f>[3]Eier!$B9</f>
        <v>0.23269999999999999</v>
      </c>
      <c r="D27" s="274">
        <f>[3]Eier!$H9</f>
        <v>0.1162</v>
      </c>
      <c r="E27" s="274">
        <f>[3]Eier!$E9</f>
        <v>0.1193</v>
      </c>
      <c r="F27" s="243">
        <f>[3]Eier!$C9</f>
        <v>0.53779999999999994</v>
      </c>
      <c r="G27" s="243">
        <f>[3]Eier!$I9</f>
        <v>0.26479999999999998</v>
      </c>
      <c r="H27" s="243">
        <f>[3]Eier!$F9</f>
        <v>0.248</v>
      </c>
      <c r="I27" s="274">
        <f>[3]Eier!$D9</f>
        <v>0.51100000000000001</v>
      </c>
      <c r="J27" s="274">
        <f>[3]Eier!$J9</f>
        <v>0.25679999999999997</v>
      </c>
      <c r="K27" s="274">
        <f>[3]Eier!$G9</f>
        <v>0.23499999999999999</v>
      </c>
      <c r="L27" s="220"/>
      <c r="M27" s="243">
        <f>[3]Eier!$K9</f>
        <v>0.90639999999999998</v>
      </c>
      <c r="N27" s="243">
        <f>[3]Eier!$Q9</f>
        <v>0.76200000000000001</v>
      </c>
      <c r="O27" s="243">
        <f>[3]Eier!$N9</f>
        <v>0</v>
      </c>
      <c r="P27" s="274">
        <f>[3]Eier!$L9</f>
        <v>0.9</v>
      </c>
      <c r="Q27" s="274">
        <f>[3]Eier!$R9</f>
        <v>0.65549999999999997</v>
      </c>
      <c r="R27" s="274">
        <f>[3]Eier!$O9</f>
        <v>0.6048</v>
      </c>
      <c r="S27" s="243">
        <f>[3]Eier!$M9</f>
        <v>0.77949999999999997</v>
      </c>
      <c r="T27" s="243">
        <f>[3]Eier!$S9</f>
        <v>0.55940000000000001</v>
      </c>
      <c r="U27" s="243">
        <f>[3]Eier!$P9</f>
        <v>0.42220000000000002</v>
      </c>
      <c r="V27" s="274">
        <f>[3]Eier!$T9</f>
        <v>0.87660000000000005</v>
      </c>
      <c r="W27" s="274">
        <f>[3]Eier!$W9</f>
        <v>0.621</v>
      </c>
      <c r="X27" s="274">
        <f>[3]Eier!$V9</f>
        <v>0.42120000000000002</v>
      </c>
      <c r="Y27" s="274" t="str">
        <f>[3]Eier!$X9</f>
        <v>-</v>
      </c>
      <c r="Z27" s="243"/>
      <c r="AA27" s="243">
        <f>[3]Eier!$U9</f>
        <v>1.0334000000000001</v>
      </c>
      <c r="AB27" s="243">
        <f>[3]Eier!$Z9</f>
        <v>0.73480000000000001</v>
      </c>
      <c r="AC27" s="243">
        <f>[3]Eier!$Y9</f>
        <v>0.62370000000000003</v>
      </c>
      <c r="AD27" s="243" t="str">
        <f>[3]Eier!$AA9</f>
        <v>-</v>
      </c>
      <c r="AE27" s="220"/>
      <c r="AF27" s="274">
        <f>[3]Eier!AF9</f>
        <v>18.18203049396973</v>
      </c>
      <c r="AG27" s="220"/>
      <c r="AH27" s="220"/>
      <c r="AI27" s="343">
        <v>4</v>
      </c>
      <c r="AJ27" s="452">
        <f>[3]Eier!AG9</f>
        <v>11303529.119416</v>
      </c>
      <c r="AK27" s="452">
        <f>[3]Eier!AH9</f>
        <v>8460253.3532880004</v>
      </c>
      <c r="AL27" s="452">
        <f>[3]Eier!AI9</f>
        <v>32087044.431476001</v>
      </c>
      <c r="AM27" s="239"/>
      <c r="AN27" s="239"/>
      <c r="AO27" s="239"/>
      <c r="AP27" s="239"/>
      <c r="AQ27" s="239"/>
      <c r="AR27" s="239"/>
      <c r="AS27" s="239"/>
    </row>
    <row r="28" spans="1:45" s="228" customFormat="1" ht="12.75" customHeight="1" x14ac:dyDescent="0.2">
      <c r="A28" s="343"/>
      <c r="B28" s="189">
        <f>[3]Eier!$A10</f>
        <v>46082</v>
      </c>
      <c r="C28" s="274">
        <f>[3]Eier!$B10</f>
        <v>0.22209999999999999</v>
      </c>
      <c r="D28" s="274">
        <f>[3]Eier!$H10</f>
        <v>0.12609999999999999</v>
      </c>
      <c r="E28" s="274">
        <f>[3]Eier!$E10</f>
        <v>0.1179</v>
      </c>
      <c r="F28" s="243">
        <f>[3]Eier!$C10</f>
        <v>0.53779999999999994</v>
      </c>
      <c r="G28" s="243">
        <f>[3]Eier!$I10</f>
        <v>0.25919999999999999</v>
      </c>
      <c r="H28" s="243">
        <f>[3]Eier!$F10</f>
        <v>0.24709999999999999</v>
      </c>
      <c r="I28" s="274">
        <f>[3]Eier!$D10</f>
        <v>0.50649999999999995</v>
      </c>
      <c r="J28" s="274">
        <f>[3]Eier!$J10</f>
        <v>0.2472</v>
      </c>
      <c r="K28" s="274">
        <f>[3]Eier!$G10</f>
        <v>0.23130000000000001</v>
      </c>
      <c r="L28" s="243"/>
      <c r="M28" s="243">
        <f>[3]Eier!$K10</f>
        <v>0.90269999999999995</v>
      </c>
      <c r="N28" s="243">
        <f>[3]Eier!$Q10</f>
        <v>0.75480000000000003</v>
      </c>
      <c r="O28" s="243">
        <f>[3]Eier!$N10</f>
        <v>0.98750000000000004</v>
      </c>
      <c r="P28" s="274">
        <f>[3]Eier!$L10</f>
        <v>0.9042</v>
      </c>
      <c r="Q28" s="274">
        <f>[3]Eier!$R10</f>
        <v>0.68169999999999997</v>
      </c>
      <c r="R28" s="274">
        <f>[3]Eier!$O10</f>
        <v>0.6643</v>
      </c>
      <c r="S28" s="243">
        <f>[3]Eier!$M10</f>
        <v>0.77880000000000005</v>
      </c>
      <c r="T28" s="243">
        <f>[3]Eier!$S10</f>
        <v>0.58579999999999999</v>
      </c>
      <c r="U28" s="243">
        <f>[3]Eier!$P10</f>
        <v>0.42499999999999999</v>
      </c>
      <c r="V28" s="274">
        <f>[3]Eier!$T10</f>
        <v>0.88239999999999996</v>
      </c>
      <c r="W28" s="274">
        <f>[3]Eier!$W10</f>
        <v>0.63919999999999999</v>
      </c>
      <c r="X28" s="274">
        <f>[3]Eier!$V10</f>
        <v>0.4264</v>
      </c>
      <c r="Y28" s="274" t="str">
        <f>[3]Eier!$X10</f>
        <v>-</v>
      </c>
      <c r="Z28" s="243"/>
      <c r="AA28" s="243">
        <f>[3]Eier!$U10</f>
        <v>1.0105999999999999</v>
      </c>
      <c r="AB28" s="243">
        <f>[3]Eier!$Z10</f>
        <v>0.72299999999999998</v>
      </c>
      <c r="AC28" s="243">
        <f>[3]Eier!$Y10</f>
        <v>0.6462</v>
      </c>
      <c r="AD28" s="243" t="str">
        <f>[3]Eier!$AA10</f>
        <v>-</v>
      </c>
      <c r="AE28" s="220"/>
      <c r="AF28" s="274">
        <f>[3]Eier!AF10</f>
        <v>18.170040631505341</v>
      </c>
      <c r="AG28" s="243"/>
      <c r="AH28" s="243"/>
      <c r="AI28" s="343">
        <v>5</v>
      </c>
      <c r="AJ28" s="452">
        <f>[3]Eier!AG10</f>
        <v>14314110.739774</v>
      </c>
      <c r="AK28" s="452">
        <f>[3]Eier!AH10</f>
        <v>11915224.783395</v>
      </c>
      <c r="AL28" s="452">
        <f>[3]Eier!AI10</f>
        <v>42271233.592859</v>
      </c>
      <c r="AM28" s="239"/>
      <c r="AN28" s="239"/>
      <c r="AO28" s="239"/>
      <c r="AP28" s="239"/>
      <c r="AQ28" s="239"/>
      <c r="AR28" s="239"/>
      <c r="AS28" s="239"/>
    </row>
    <row r="29" spans="1:45" s="228" customFormat="1" ht="12.75" customHeight="1" x14ac:dyDescent="0.2">
      <c r="A29" s="218"/>
      <c r="B29" s="189">
        <f>[3]Eier!$A11</f>
        <v>46054</v>
      </c>
      <c r="C29" s="274">
        <f>[3]Eier!$B11</f>
        <v>0.22239999999999999</v>
      </c>
      <c r="D29" s="274">
        <f>[3]Eier!$H11</f>
        <v>0.125</v>
      </c>
      <c r="E29" s="274">
        <f>[3]Eier!$E11</f>
        <v>0.11890000000000001</v>
      </c>
      <c r="F29" s="243">
        <f>[3]Eier!$C11</f>
        <v>0.53910000000000002</v>
      </c>
      <c r="G29" s="243">
        <f>[3]Eier!$I11</f>
        <v>0.26179999999999998</v>
      </c>
      <c r="H29" s="243">
        <f>[3]Eier!$F11</f>
        <v>0.24679999999999999</v>
      </c>
      <c r="I29" s="274">
        <f>[3]Eier!$D11</f>
        <v>0.50419999999999998</v>
      </c>
      <c r="J29" s="274">
        <f>[3]Eier!$J11</f>
        <v>0.248</v>
      </c>
      <c r="K29" s="274">
        <f>[3]Eier!$G11</f>
        <v>0.22470000000000001</v>
      </c>
      <c r="L29" s="243"/>
      <c r="M29" s="243">
        <f>[3]Eier!$K11</f>
        <v>0.88270000000000004</v>
      </c>
      <c r="N29" s="243">
        <f>[3]Eier!$Q11</f>
        <v>0.74619999999999997</v>
      </c>
      <c r="O29" s="243">
        <f>[3]Eier!$N11</f>
        <v>0</v>
      </c>
      <c r="P29" s="274">
        <f>[3]Eier!$L11</f>
        <v>0.91979999999999995</v>
      </c>
      <c r="Q29" s="274">
        <f>[3]Eier!$R11</f>
        <v>0.65090000000000003</v>
      </c>
      <c r="R29" s="274">
        <f>[3]Eier!$O11</f>
        <v>0.59150000000000003</v>
      </c>
      <c r="S29" s="243">
        <f>[3]Eier!$M11</f>
        <v>0.78910000000000002</v>
      </c>
      <c r="T29" s="243">
        <f>[3]Eier!$S11</f>
        <v>0.5806</v>
      </c>
      <c r="U29" s="243">
        <f>[3]Eier!$P11</f>
        <v>0.42199999999999999</v>
      </c>
      <c r="V29" s="274">
        <f>[3]Eier!$T11</f>
        <v>0.87770000000000004</v>
      </c>
      <c r="W29" s="274">
        <f>[3]Eier!$W11</f>
        <v>0.62309999999999999</v>
      </c>
      <c r="X29" s="274">
        <f>[3]Eier!$V11</f>
        <v>0.41830000000000001</v>
      </c>
      <c r="Y29" s="274" t="str">
        <f>[3]Eier!$X11</f>
        <v>-</v>
      </c>
      <c r="Z29" s="243"/>
      <c r="AA29" s="243">
        <f>[3]Eier!$U11</f>
        <v>1.0145999999999999</v>
      </c>
      <c r="AB29" s="243">
        <f>[3]Eier!$Z11</f>
        <v>0.69579999999999997</v>
      </c>
      <c r="AC29" s="243">
        <f>[3]Eier!$Y11</f>
        <v>0.63280000000000003</v>
      </c>
      <c r="AD29" s="243" t="str">
        <f>[3]Eier!$AA11</f>
        <v>-</v>
      </c>
      <c r="AE29" s="220"/>
      <c r="AF29" s="274">
        <f>[3]Eier!AF11</f>
        <v>18.278640107016709</v>
      </c>
      <c r="AG29" s="243"/>
      <c r="AH29" s="243"/>
      <c r="AI29" s="343">
        <v>4</v>
      </c>
      <c r="AJ29" s="452">
        <f>[3]Eier!AG11</f>
        <v>11727215.337854</v>
      </c>
      <c r="AK29" s="452">
        <f>[3]Eier!AH11</f>
        <v>8659888.2388279997</v>
      </c>
      <c r="AL29" s="452">
        <f>[3]Eier!AI11</f>
        <v>30160681.636530001</v>
      </c>
      <c r="AM29" s="244"/>
      <c r="AN29" s="244"/>
      <c r="AO29" s="244"/>
      <c r="AP29" s="244"/>
      <c r="AQ29" s="244"/>
      <c r="AR29" s="244"/>
      <c r="AS29" s="244"/>
    </row>
    <row r="30" spans="1:45" s="228" customFormat="1" ht="12.75" customHeight="1" x14ac:dyDescent="0.2">
      <c r="A30" s="218"/>
      <c r="B30" s="189">
        <f>[3]Eier!$A12</f>
        <v>46023</v>
      </c>
      <c r="C30" s="274">
        <f>[3]Eier!$B12</f>
        <v>0.2268</v>
      </c>
      <c r="D30" s="274">
        <f>[3]Eier!$H12</f>
        <v>0.112</v>
      </c>
      <c r="E30" s="274">
        <f>[3]Eier!$E12</f>
        <v>0.11609999999999999</v>
      </c>
      <c r="F30" s="243">
        <f>[3]Eier!$C12</f>
        <v>0.53849999999999998</v>
      </c>
      <c r="G30" s="243">
        <f>[3]Eier!$I12</f>
        <v>0.27079999999999999</v>
      </c>
      <c r="H30" s="243">
        <f>[3]Eier!$F12</f>
        <v>0.24610000000000001</v>
      </c>
      <c r="I30" s="274">
        <f>[3]Eier!$D12</f>
        <v>0.50800000000000001</v>
      </c>
      <c r="J30" s="274">
        <f>[3]Eier!$J12</f>
        <v>0.26179999999999998</v>
      </c>
      <c r="K30" s="274">
        <f>[3]Eier!$G12</f>
        <v>0.22570000000000001</v>
      </c>
      <c r="L30" s="243"/>
      <c r="M30" s="243">
        <f>[3]Eier!$K12</f>
        <v>0.86639999999999995</v>
      </c>
      <c r="N30" s="243">
        <f>[3]Eier!$Q12</f>
        <v>0.74529999999999996</v>
      </c>
      <c r="O30" s="243">
        <f>[3]Eier!$N12</f>
        <v>0</v>
      </c>
      <c r="P30" s="274">
        <f>[3]Eier!$L12</f>
        <v>0.91579999999999995</v>
      </c>
      <c r="Q30" s="274">
        <f>[3]Eier!$R12</f>
        <v>0.64590000000000003</v>
      </c>
      <c r="R30" s="274">
        <f>[3]Eier!$O12</f>
        <v>0.59150000000000003</v>
      </c>
      <c r="S30" s="243">
        <f>[3]Eier!$M12</f>
        <v>0.78310000000000002</v>
      </c>
      <c r="T30" s="243">
        <f>[3]Eier!$S12</f>
        <v>0.56920000000000004</v>
      </c>
      <c r="U30" s="243">
        <f>[3]Eier!$P12</f>
        <v>0.41849999999999998</v>
      </c>
      <c r="V30" s="274">
        <f>[3]Eier!$T12</f>
        <v>0.86760000000000004</v>
      </c>
      <c r="W30" s="274">
        <f>[3]Eier!$W12</f>
        <v>0.61880000000000002</v>
      </c>
      <c r="X30" s="274">
        <f>[3]Eier!$V12</f>
        <v>0.41520000000000001</v>
      </c>
      <c r="Y30" s="274" t="str">
        <f>[3]Eier!$X12</f>
        <v>-</v>
      </c>
      <c r="Z30" s="243"/>
      <c r="AA30" s="243">
        <f>[3]Eier!$U12</f>
        <v>1.0004</v>
      </c>
      <c r="AB30" s="243">
        <f>[3]Eier!$Z12</f>
        <v>0.71350000000000002</v>
      </c>
      <c r="AC30" s="243">
        <f>[3]Eier!$Y12</f>
        <v>0.63280000000000003</v>
      </c>
      <c r="AD30" s="243" t="str">
        <f>[3]Eier!$AA12</f>
        <v>-</v>
      </c>
      <c r="AE30" s="243"/>
      <c r="AF30" s="274">
        <f>[3]Eier!AF12</f>
        <v>18.386103604765456</v>
      </c>
      <c r="AG30" s="243"/>
      <c r="AH30" s="243"/>
      <c r="AI30" s="343">
        <v>4</v>
      </c>
      <c r="AJ30" s="452">
        <f>[3]Eier!AG12</f>
        <v>12766535.790963</v>
      </c>
      <c r="AK30" s="452">
        <f>[3]Eier!AH12</f>
        <v>7919693.450406</v>
      </c>
      <c r="AL30" s="452">
        <f>[3]Eier!AI12</f>
        <v>31878134.310880002</v>
      </c>
    </row>
    <row r="31" spans="1:45" s="228" customFormat="1" ht="12.75" customHeight="1" x14ac:dyDescent="0.2">
      <c r="A31" s="218"/>
      <c r="B31" s="189">
        <f>[3]Eier!$A13</f>
        <v>45992</v>
      </c>
      <c r="C31" s="274">
        <f>[3]Eier!$B13</f>
        <v>0.2208</v>
      </c>
      <c r="D31" s="274">
        <f>[3]Eier!$H13</f>
        <v>0.12559999999999999</v>
      </c>
      <c r="E31" s="274">
        <f>[3]Eier!$E13</f>
        <v>0.1021</v>
      </c>
      <c r="F31" s="243">
        <f>[3]Eier!$C13</f>
        <v>0.51839999999999997</v>
      </c>
      <c r="G31" s="243">
        <f>[3]Eier!$I13</f>
        <v>0.2702</v>
      </c>
      <c r="H31" s="243">
        <f>[3]Eier!$F13</f>
        <v>0.24440000000000001</v>
      </c>
      <c r="I31" s="274">
        <f>[3]Eier!$D13</f>
        <v>0.48720000000000002</v>
      </c>
      <c r="J31" s="274">
        <f>[3]Eier!$J13</f>
        <v>0.25879999999999997</v>
      </c>
      <c r="K31" s="274">
        <f>[3]Eier!$G13</f>
        <v>0.22289999999999999</v>
      </c>
      <c r="L31" s="243"/>
      <c r="M31" s="243">
        <f>[3]Eier!$K13</f>
        <v>0.87050000000000005</v>
      </c>
      <c r="N31" s="243">
        <f>[3]Eier!$Q13</f>
        <v>0.74609999999999999</v>
      </c>
      <c r="O31" s="243">
        <f>[3]Eier!$N13</f>
        <v>0</v>
      </c>
      <c r="P31" s="274">
        <f>[3]Eier!$L13</f>
        <v>0.85970000000000002</v>
      </c>
      <c r="Q31" s="274">
        <f>[3]Eier!$R13</f>
        <v>0.6502</v>
      </c>
      <c r="R31" s="274">
        <f>[3]Eier!$O13</f>
        <v>0.59150000000000003</v>
      </c>
      <c r="S31" s="243">
        <f>[3]Eier!$M13</f>
        <v>0.78639999999999999</v>
      </c>
      <c r="T31" s="243">
        <f>[3]Eier!$S13</f>
        <v>0.57140000000000002</v>
      </c>
      <c r="U31" s="243">
        <f>[3]Eier!$P13</f>
        <v>0.41889999999999999</v>
      </c>
      <c r="V31" s="274">
        <f>[3]Eier!$T13</f>
        <v>0.83779999999999999</v>
      </c>
      <c r="W31" s="274">
        <f>[3]Eier!$W13</f>
        <v>0.61960000000000004</v>
      </c>
      <c r="X31" s="274">
        <f>[3]Eier!$V13</f>
        <v>0.4163</v>
      </c>
      <c r="Y31" s="274" t="str">
        <f>[3]Eier!$X13</f>
        <v>-</v>
      </c>
      <c r="Z31" s="243"/>
      <c r="AA31" s="243">
        <f>[3]Eier!$U13</f>
        <v>0.99419999999999997</v>
      </c>
      <c r="AB31" s="243">
        <f>[3]Eier!$Z13</f>
        <v>0.66479999999999995</v>
      </c>
      <c r="AC31" s="243">
        <f>[3]Eier!$Y13</f>
        <v>0.61509999999999998</v>
      </c>
      <c r="AD31" s="243" t="str">
        <f>[3]Eier!$AA13</f>
        <v>-</v>
      </c>
      <c r="AE31" s="243"/>
      <c r="AF31" s="274">
        <f>[3]Eier!AF13</f>
        <v>18.380422649134552</v>
      </c>
      <c r="AG31" s="243"/>
      <c r="AH31" s="243"/>
      <c r="AI31" s="343">
        <v>5</v>
      </c>
      <c r="AJ31" s="452">
        <f>[3]Eier!AG13</f>
        <v>15233784.491231</v>
      </c>
      <c r="AK31" s="452">
        <f>[3]Eier!AH13</f>
        <v>9688309.0097410008</v>
      </c>
      <c r="AL31" s="452">
        <f>[3]Eier!AI13</f>
        <v>40474486.149590999</v>
      </c>
    </row>
    <row r="32" spans="1:45" s="228" customFormat="1" ht="12.75" customHeight="1" x14ac:dyDescent="0.2">
      <c r="A32" s="218"/>
      <c r="B32" s="189">
        <f>[3]Eier!$A14</f>
        <v>45962</v>
      </c>
      <c r="C32" s="274">
        <f>[3]Eier!$B14</f>
        <v>0.21829999999999999</v>
      </c>
      <c r="D32" s="274">
        <f>[3]Eier!$H14</f>
        <v>0.12640000000000001</v>
      </c>
      <c r="E32" s="274">
        <f>[3]Eier!$E14</f>
        <v>0.10539999999999999</v>
      </c>
      <c r="F32" s="243">
        <f>[3]Eier!$C14</f>
        <v>0.51770000000000005</v>
      </c>
      <c r="G32" s="243">
        <f>[3]Eier!$I14</f>
        <v>0.26950000000000002</v>
      </c>
      <c r="H32" s="243">
        <f>[3]Eier!$F14</f>
        <v>0.2447</v>
      </c>
      <c r="I32" s="274">
        <f>[3]Eier!$D14</f>
        <v>0.47689999999999999</v>
      </c>
      <c r="J32" s="274">
        <f>[3]Eier!$J14</f>
        <v>0.2495</v>
      </c>
      <c r="K32" s="274">
        <f>[3]Eier!$G14</f>
        <v>0.214</v>
      </c>
      <c r="L32" s="243"/>
      <c r="M32" s="243">
        <f>[3]Eier!$K14</f>
        <v>0.86260000000000003</v>
      </c>
      <c r="N32" s="243">
        <f>[3]Eier!$Q14</f>
        <v>0.72940000000000005</v>
      </c>
      <c r="O32" s="243">
        <f>[3]Eier!$N14</f>
        <v>0</v>
      </c>
      <c r="P32" s="274">
        <f>[3]Eier!$L14</f>
        <v>0.91100000000000003</v>
      </c>
      <c r="Q32" s="274">
        <f>[3]Eier!$R14</f>
        <v>0.64219999999999999</v>
      </c>
      <c r="R32" s="274">
        <f>[3]Eier!$O14</f>
        <v>0.33750000000000002</v>
      </c>
      <c r="S32" s="243">
        <f>[3]Eier!$M14</f>
        <v>0.78869999999999996</v>
      </c>
      <c r="T32" s="243">
        <f>[3]Eier!$S14</f>
        <v>0.56120000000000003</v>
      </c>
      <c r="U32" s="243">
        <f>[3]Eier!$P14</f>
        <v>0.41880000000000001</v>
      </c>
      <c r="V32" s="274">
        <f>[3]Eier!$T14</f>
        <v>0.87290000000000001</v>
      </c>
      <c r="W32" s="274">
        <f>[3]Eier!$W14</f>
        <v>0.61119999999999997</v>
      </c>
      <c r="X32" s="274">
        <f>[3]Eier!$V14</f>
        <v>0.4163</v>
      </c>
      <c r="Y32" s="274" t="str">
        <f>[3]Eier!$X14</f>
        <v>-</v>
      </c>
      <c r="Z32" s="243"/>
      <c r="AA32" s="243">
        <f>[3]Eier!$U14</f>
        <v>0.995</v>
      </c>
      <c r="AB32" s="243">
        <f>[3]Eier!$Z14</f>
        <v>0.65690000000000004</v>
      </c>
      <c r="AC32" s="243">
        <f>[3]Eier!$Y14</f>
        <v>0.62929999999999997</v>
      </c>
      <c r="AD32" s="243" t="str">
        <f>[3]Eier!$AA14</f>
        <v>-</v>
      </c>
      <c r="AE32" s="243"/>
      <c r="AF32" s="274">
        <f>[3]Eier!AF14</f>
        <v>18.692511561244714</v>
      </c>
      <c r="AG32" s="243"/>
      <c r="AH32" s="243"/>
      <c r="AI32" s="343">
        <v>4</v>
      </c>
      <c r="AJ32" s="452">
        <f>[3]Eier!AG14</f>
        <v>11757356.82181</v>
      </c>
      <c r="AK32" s="452">
        <f>[3]Eier!AH14</f>
        <v>7660143.9573929999</v>
      </c>
      <c r="AL32" s="452">
        <f>[3]Eier!AI14</f>
        <v>32041309.093138002</v>
      </c>
    </row>
    <row r="33" spans="1:38" s="228" customFormat="1" ht="12.75" customHeight="1" x14ac:dyDescent="0.2">
      <c r="A33" s="218"/>
      <c r="B33" s="189">
        <f>[3]Eier!$A15</f>
        <v>45931</v>
      </c>
      <c r="C33" s="274">
        <f>[3]Eier!$B15</f>
        <v>0.21970000000000001</v>
      </c>
      <c r="D33" s="274">
        <f>[3]Eier!$H15</f>
        <v>0.12839999999999999</v>
      </c>
      <c r="E33" s="274">
        <f>[3]Eier!$E15</f>
        <v>0.12609999999999999</v>
      </c>
      <c r="F33" s="243">
        <f>[3]Eier!$C15</f>
        <v>0.51439999999999997</v>
      </c>
      <c r="G33" s="243">
        <f>[3]Eier!$I15</f>
        <v>0.26910000000000001</v>
      </c>
      <c r="H33" s="243">
        <f>[3]Eier!$F15</f>
        <v>0.24410000000000001</v>
      </c>
      <c r="I33" s="274">
        <f>[3]Eier!$D15</f>
        <v>0.4753</v>
      </c>
      <c r="J33" s="274">
        <f>[3]Eier!$J15</f>
        <v>0.247</v>
      </c>
      <c r="K33" s="274">
        <f>[3]Eier!$G15</f>
        <v>0.22389999999999999</v>
      </c>
      <c r="L33" s="243"/>
      <c r="M33" s="243">
        <f>[3]Eier!$K15</f>
        <v>0.85860000000000003</v>
      </c>
      <c r="N33" s="243">
        <f>[3]Eier!$Q15</f>
        <v>0.74270000000000003</v>
      </c>
      <c r="O33" s="243">
        <f>[3]Eier!$N15</f>
        <v>0</v>
      </c>
      <c r="P33" s="274">
        <f>[3]Eier!$L15</f>
        <v>0.90169999999999995</v>
      </c>
      <c r="Q33" s="274">
        <f>[3]Eier!$R15</f>
        <v>0.65359999999999996</v>
      </c>
      <c r="R33" s="274">
        <f>[3]Eier!$O15</f>
        <v>0.47920000000000001</v>
      </c>
      <c r="S33" s="243">
        <f>[3]Eier!$M15</f>
        <v>0.78749999999999998</v>
      </c>
      <c r="T33" s="243">
        <f>[3]Eier!$S15</f>
        <v>0.57579999999999998</v>
      </c>
      <c r="U33" s="243">
        <f>[3]Eier!$P15</f>
        <v>0.41880000000000001</v>
      </c>
      <c r="V33" s="274">
        <f>[3]Eier!$T15</f>
        <v>0.86060000000000003</v>
      </c>
      <c r="W33" s="274">
        <f>[3]Eier!$W15</f>
        <v>0.62519999999999998</v>
      </c>
      <c r="X33" s="274">
        <f>[3]Eier!$V15</f>
        <v>0.4178</v>
      </c>
      <c r="Y33" s="274" t="str">
        <f>[3]Eier!$X15</f>
        <v>-</v>
      </c>
      <c r="Z33" s="243"/>
      <c r="AA33" s="243">
        <f>[3]Eier!$U15</f>
        <v>0.99829999999999997</v>
      </c>
      <c r="AB33" s="243">
        <f>[3]Eier!$Z15</f>
        <v>0.68620000000000003</v>
      </c>
      <c r="AC33" s="243">
        <f>[3]Eier!$Y15</f>
        <v>0.62939999999999996</v>
      </c>
      <c r="AD33" s="243" t="str">
        <f>[3]Eier!$AA15</f>
        <v>-</v>
      </c>
      <c r="AE33" s="243"/>
      <c r="AF33" s="274">
        <f>[3]Eier!AF15</f>
        <v>19.27341268210855</v>
      </c>
      <c r="AG33" s="243"/>
      <c r="AH33" s="243"/>
      <c r="AI33" s="343">
        <v>4</v>
      </c>
      <c r="AJ33" s="452">
        <f>[3]Eier!AG15</f>
        <v>10866985.270258</v>
      </c>
      <c r="AK33" s="452">
        <f>[3]Eier!AH15</f>
        <v>9856413.7588710003</v>
      </c>
      <c r="AL33" s="452">
        <f>[3]Eier!AI15</f>
        <v>28649464.642476</v>
      </c>
    </row>
    <row r="34" spans="1:38" s="228" customFormat="1" ht="12.75" customHeight="1" x14ac:dyDescent="0.2">
      <c r="A34" s="218"/>
      <c r="B34" s="189">
        <f>[3]Eier!$A16</f>
        <v>45901</v>
      </c>
      <c r="C34" s="274">
        <f>[3]Eier!$B16</f>
        <v>0.2208</v>
      </c>
      <c r="D34" s="274">
        <f>[3]Eier!$H16</f>
        <v>0.12379999999999999</v>
      </c>
      <c r="E34" s="274">
        <f>[3]Eier!$E16</f>
        <v>0.1086</v>
      </c>
      <c r="F34" s="243">
        <f>[3]Eier!$C16</f>
        <v>0.51559999999999995</v>
      </c>
      <c r="G34" s="243">
        <f>[3]Eier!$I16</f>
        <v>0.27329999999999999</v>
      </c>
      <c r="H34" s="243">
        <f>[3]Eier!$F16</f>
        <v>0.24329999999999999</v>
      </c>
      <c r="I34" s="274">
        <f>[3]Eier!$D16</f>
        <v>0.4743</v>
      </c>
      <c r="J34" s="274">
        <f>[3]Eier!$J16</f>
        <v>0.25359999999999999</v>
      </c>
      <c r="K34" s="274">
        <f>[3]Eier!$G16</f>
        <v>0.23350000000000001</v>
      </c>
      <c r="L34" s="243"/>
      <c r="M34" s="243">
        <f>[3]Eier!$K16</f>
        <v>0.87180000000000002</v>
      </c>
      <c r="N34" s="243">
        <f>[3]Eier!$Q16</f>
        <v>0.74219999999999997</v>
      </c>
      <c r="O34" s="243">
        <f>[3]Eier!$N16</f>
        <v>0</v>
      </c>
      <c r="P34" s="274">
        <f>[3]Eier!$L16</f>
        <v>0.89219999999999999</v>
      </c>
      <c r="Q34" s="274">
        <f>[3]Eier!$R16</f>
        <v>0.64610000000000001</v>
      </c>
      <c r="R34" s="274">
        <f>[3]Eier!$O16</f>
        <v>0.57520000000000004</v>
      </c>
      <c r="S34" s="243">
        <f>[3]Eier!$M16</f>
        <v>0.79049999999999998</v>
      </c>
      <c r="T34" s="243">
        <f>[3]Eier!$S16</f>
        <v>0.55389999999999995</v>
      </c>
      <c r="U34" s="243">
        <f>[3]Eier!$P16</f>
        <v>0.41860000000000003</v>
      </c>
      <c r="V34" s="274">
        <f>[3]Eier!$T16</f>
        <v>0.86019999999999996</v>
      </c>
      <c r="W34" s="274">
        <f>[3]Eier!$W16</f>
        <v>0.60950000000000004</v>
      </c>
      <c r="X34" s="274">
        <f>[3]Eier!$V16</f>
        <v>0.42059999999999997</v>
      </c>
      <c r="Y34" s="274" t="str">
        <f>[3]Eier!$X16</f>
        <v>-</v>
      </c>
      <c r="Z34" s="243"/>
      <c r="AA34" s="243">
        <f>[3]Eier!$U16</f>
        <v>0.99660000000000004</v>
      </c>
      <c r="AB34" s="243">
        <f>[3]Eier!$Z16</f>
        <v>0.68479999999999996</v>
      </c>
      <c r="AC34" s="243">
        <f>[3]Eier!$Y16</f>
        <v>0.63280000000000003</v>
      </c>
      <c r="AD34" s="243" t="str">
        <f>[3]Eier!$AA16</f>
        <v>-</v>
      </c>
      <c r="AE34" s="243"/>
      <c r="AF34" s="274">
        <f>[3]Eier!AF16</f>
        <v>19.587104995892719</v>
      </c>
      <c r="AG34" s="243"/>
      <c r="AH34" s="243"/>
      <c r="AI34" s="343">
        <v>5</v>
      </c>
      <c r="AJ34" s="452">
        <f>[3]Eier!AG16</f>
        <v>14935978.711415</v>
      </c>
      <c r="AK34" s="452">
        <f>[3]Eier!AH16</f>
        <v>9897285.7976440005</v>
      </c>
      <c r="AL34" s="452">
        <f>[3]Eier!AI16</f>
        <v>34954291.363197997</v>
      </c>
    </row>
    <row r="35" spans="1:38" s="228" customFormat="1" ht="12.75" customHeight="1" x14ac:dyDescent="0.2">
      <c r="A35" s="218"/>
      <c r="B35" s="189">
        <f>[3]Eier!$A17</f>
        <v>45870</v>
      </c>
      <c r="C35" s="274">
        <f>[3]Eier!$B17</f>
        <v>0.21260000000000001</v>
      </c>
      <c r="D35" s="274">
        <f>[3]Eier!$H17</f>
        <v>0.1202</v>
      </c>
      <c r="E35" s="274">
        <f>[3]Eier!$E17</f>
        <v>0.1148</v>
      </c>
      <c r="F35" s="243">
        <f>[3]Eier!$C17</f>
        <v>0.51390000000000002</v>
      </c>
      <c r="G35" s="243">
        <f>[3]Eier!$I17</f>
        <v>0.26700000000000002</v>
      </c>
      <c r="H35" s="243">
        <f>[3]Eier!$F17</f>
        <v>0.2429</v>
      </c>
      <c r="I35" s="274">
        <f>[3]Eier!$D17</f>
        <v>0.4758</v>
      </c>
      <c r="J35" s="274">
        <f>[3]Eier!$J17</f>
        <v>0.24990000000000001</v>
      </c>
      <c r="K35" s="274">
        <f>[3]Eier!$G17</f>
        <v>0.22470000000000001</v>
      </c>
      <c r="L35" s="243"/>
      <c r="M35" s="243">
        <f>[3]Eier!$K17</f>
        <v>0.87080000000000002</v>
      </c>
      <c r="N35" s="243">
        <f>[3]Eier!$Q17</f>
        <v>0.74390000000000001</v>
      </c>
      <c r="O35" s="243">
        <f>[3]Eier!$N17</f>
        <v>0</v>
      </c>
      <c r="P35" s="274">
        <f>[3]Eier!$L17</f>
        <v>0.90700000000000003</v>
      </c>
      <c r="Q35" s="274">
        <f>[3]Eier!$R17</f>
        <v>0.63780000000000003</v>
      </c>
      <c r="R35" s="274">
        <f>[3]Eier!$O17</f>
        <v>0.59150000000000003</v>
      </c>
      <c r="S35" s="243">
        <f>[3]Eier!$M17</f>
        <v>0.77980000000000005</v>
      </c>
      <c r="T35" s="243">
        <f>[3]Eier!$S17</f>
        <v>0.55249999999999999</v>
      </c>
      <c r="U35" s="243">
        <f>[3]Eier!$P17</f>
        <v>0.41870000000000002</v>
      </c>
      <c r="V35" s="274">
        <f>[3]Eier!$T17</f>
        <v>0.8639</v>
      </c>
      <c r="W35" s="274">
        <f>[3]Eier!$W17</f>
        <v>0.60599999999999998</v>
      </c>
      <c r="X35" s="274">
        <f>[3]Eier!$V17</f>
        <v>0.41810000000000003</v>
      </c>
      <c r="Y35" s="274" t="str">
        <f>[3]Eier!$X17</f>
        <v>-</v>
      </c>
      <c r="Z35" s="243"/>
      <c r="AA35" s="243">
        <f>[3]Eier!$U17</f>
        <v>1.0013000000000001</v>
      </c>
      <c r="AB35" s="243">
        <f>[3]Eier!$Z17</f>
        <v>0.67159999999999997</v>
      </c>
      <c r="AC35" s="243">
        <f>[3]Eier!$Y17</f>
        <v>0.62929999999999997</v>
      </c>
      <c r="AD35" s="243" t="str">
        <f>[3]Eier!$AA17</f>
        <v>-</v>
      </c>
      <c r="AE35" s="219"/>
      <c r="AF35" s="274">
        <f>[3]Eier!AF17</f>
        <v>19.112893012665936</v>
      </c>
      <c r="AG35" s="243"/>
      <c r="AH35" s="243"/>
      <c r="AI35" s="343">
        <v>4</v>
      </c>
      <c r="AJ35" s="452">
        <f>[3]Eier!AG17</f>
        <v>11742708.264839999</v>
      </c>
      <c r="AK35" s="452">
        <f>[3]Eier!AH17</f>
        <v>7060118.2398450002</v>
      </c>
      <c r="AL35" s="452">
        <f>[3]Eier!AI17</f>
        <v>27918049.383462001</v>
      </c>
    </row>
    <row r="36" spans="1:38" x14ac:dyDescent="0.2">
      <c r="A36" s="218"/>
      <c r="B36" s="189">
        <f>[3]Eier!$A18</f>
        <v>45839</v>
      </c>
      <c r="C36" s="274">
        <f>[3]Eier!$B18</f>
        <v>0.24179999999999999</v>
      </c>
      <c r="D36" s="274">
        <f>[3]Eier!$H18</f>
        <v>0.11899999999999999</v>
      </c>
      <c r="E36" s="274">
        <f>[3]Eier!$E18</f>
        <v>0.1183</v>
      </c>
      <c r="F36" s="243">
        <f>[3]Eier!$C18</f>
        <v>0.52029999999999998</v>
      </c>
      <c r="G36" s="243">
        <f>[3]Eier!$I18</f>
        <v>0.26800000000000002</v>
      </c>
      <c r="H36" s="243">
        <f>[3]Eier!$F18</f>
        <v>0.2429</v>
      </c>
      <c r="I36" s="274">
        <f>[3]Eier!$D18</f>
        <v>0.4672</v>
      </c>
      <c r="J36" s="274">
        <f>[3]Eier!$J18</f>
        <v>0.24790000000000001</v>
      </c>
      <c r="K36" s="274">
        <f>[3]Eier!$G18</f>
        <v>0.21629999999999999</v>
      </c>
      <c r="L36" s="243"/>
      <c r="M36" s="243">
        <f>[3]Eier!$K18</f>
        <v>0.87770000000000004</v>
      </c>
      <c r="N36" s="243">
        <f>[3]Eier!$Q18</f>
        <v>0.74390000000000001</v>
      </c>
      <c r="O36" s="243">
        <f>[3]Eier!$N18</f>
        <v>0.57250000000000001</v>
      </c>
      <c r="P36" s="274">
        <f>[3]Eier!$L18</f>
        <v>0.89300000000000002</v>
      </c>
      <c r="Q36" s="274">
        <f>[3]Eier!$R18</f>
        <v>0.64</v>
      </c>
      <c r="R36" s="274">
        <f>[3]Eier!$O18</f>
        <v>0.59150000000000003</v>
      </c>
      <c r="S36" s="243">
        <f>[3]Eier!$M18</f>
        <v>0.78520000000000001</v>
      </c>
      <c r="T36" s="243">
        <f>[3]Eier!$S18</f>
        <v>0.55889999999999995</v>
      </c>
      <c r="U36" s="243">
        <f>[3]Eier!$P18</f>
        <v>0.41839999999999999</v>
      </c>
      <c r="V36" s="274">
        <f>[3]Eier!$T18</f>
        <v>0.85670000000000002</v>
      </c>
      <c r="W36" s="274">
        <f>[3]Eier!$W18</f>
        <v>0.60829999999999995</v>
      </c>
      <c r="X36" s="274">
        <f>[3]Eier!$V18</f>
        <v>0.41849999999999998</v>
      </c>
      <c r="Y36" s="274" t="str">
        <f>[3]Eier!$X18</f>
        <v>-</v>
      </c>
      <c r="Z36" s="243"/>
      <c r="AA36" s="243">
        <f>[3]Eier!$U18</f>
        <v>0.99609999999999999</v>
      </c>
      <c r="AB36" s="243">
        <f>[3]Eier!$Z18</f>
        <v>0.65239999999999998</v>
      </c>
      <c r="AC36" s="243">
        <f>[3]Eier!$Y18</f>
        <v>0.68730000000000002</v>
      </c>
      <c r="AD36" s="243" t="str">
        <f>[3]Eier!$AA18</f>
        <v>-</v>
      </c>
      <c r="AE36" s="188"/>
      <c r="AF36" s="274">
        <f>[3]Eier!AF18</f>
        <v>18.394202390665136</v>
      </c>
      <c r="AG36" s="243"/>
      <c r="AH36" s="243"/>
      <c r="AI36" s="343">
        <v>4</v>
      </c>
      <c r="AJ36" s="452">
        <f>[3]Eier!AG18</f>
        <v>10192730.658771001</v>
      </c>
      <c r="AK36" s="452">
        <f>[3]Eier!AH18</f>
        <v>6763797.0336800003</v>
      </c>
      <c r="AL36" s="452">
        <f>[3]Eier!AI18</f>
        <v>25194506.294500999</v>
      </c>
    </row>
    <row r="37" spans="1:38" x14ac:dyDescent="0.2">
      <c r="A37" s="218"/>
      <c r="B37" s="189">
        <f>[3]Eier!$A19</f>
        <v>45809</v>
      </c>
      <c r="C37" s="274">
        <f>[3]Eier!$B19</f>
        <v>0.22500000000000001</v>
      </c>
      <c r="D37" s="274">
        <f>[3]Eier!$H19</f>
        <v>0.1207</v>
      </c>
      <c r="E37" s="274">
        <f>[3]Eier!$E19</f>
        <v>0.1067</v>
      </c>
      <c r="F37" s="243">
        <f>[3]Eier!$C19</f>
        <v>0.5141</v>
      </c>
      <c r="G37" s="243">
        <f>[3]Eier!$I19</f>
        <v>0.26950000000000002</v>
      </c>
      <c r="H37" s="243">
        <f>[3]Eier!$F19</f>
        <v>0.24310000000000001</v>
      </c>
      <c r="I37" s="274">
        <f>[3]Eier!$D19</f>
        <v>0.4824</v>
      </c>
      <c r="J37" s="274">
        <f>[3]Eier!$J19</f>
        <v>0.24590000000000001</v>
      </c>
      <c r="K37" s="274">
        <f>[3]Eier!$G19</f>
        <v>0.22600000000000001</v>
      </c>
      <c r="L37" s="243"/>
      <c r="M37" s="243">
        <f>[3]Eier!$K19</f>
        <v>0.85750000000000004</v>
      </c>
      <c r="N37" s="243">
        <f>[3]Eier!$Q19</f>
        <v>0.74390000000000001</v>
      </c>
      <c r="O37" s="243">
        <f>[3]Eier!$N19</f>
        <v>0</v>
      </c>
      <c r="P37" s="274">
        <f>[3]Eier!$L19</f>
        <v>0.87239999999999995</v>
      </c>
      <c r="Q37" s="274">
        <f>[3]Eier!$R19</f>
        <v>0.65359999999999996</v>
      </c>
      <c r="R37" s="274">
        <f>[3]Eier!$O19</f>
        <v>0.59150000000000003</v>
      </c>
      <c r="S37" s="243">
        <f>[3]Eier!$M19</f>
        <v>0.79469999999999996</v>
      </c>
      <c r="T37" s="243">
        <f>[3]Eier!$S19</f>
        <v>0.56420000000000003</v>
      </c>
      <c r="U37" s="243">
        <f>[3]Eier!$P19</f>
        <v>0.41839999999999999</v>
      </c>
      <c r="V37" s="274">
        <f>[3]Eier!$T19</f>
        <v>0.84750000000000003</v>
      </c>
      <c r="W37" s="274">
        <f>[3]Eier!$W19</f>
        <v>0.62029999999999996</v>
      </c>
      <c r="X37" s="274">
        <f>[3]Eier!$V19</f>
        <v>0.4178</v>
      </c>
      <c r="Y37" s="274" t="str">
        <f>[3]Eier!$X19</f>
        <v>-</v>
      </c>
      <c r="Z37" s="243"/>
      <c r="AA37" s="243">
        <f>[3]Eier!$U19</f>
        <v>0.99529999999999996</v>
      </c>
      <c r="AB37" s="243">
        <f>[3]Eier!$Z19</f>
        <v>0.66500000000000004</v>
      </c>
      <c r="AC37" s="243">
        <f>[3]Eier!$Y19</f>
        <v>0.62929999999999997</v>
      </c>
      <c r="AD37" s="243" t="str">
        <f>[3]Eier!$AA19</f>
        <v>-</v>
      </c>
      <c r="AE37" s="188"/>
      <c r="AF37" s="274">
        <f>[3]Eier!AF19</f>
        <v>18.423130542034183</v>
      </c>
      <c r="AG37" s="243"/>
      <c r="AH37" s="243"/>
      <c r="AI37" s="343">
        <v>5</v>
      </c>
      <c r="AJ37" s="452">
        <f>[3]Eier!AG19</f>
        <v>14771779.276307</v>
      </c>
      <c r="AK37" s="452">
        <f>[3]Eier!AH19</f>
        <v>8964756.0529040005</v>
      </c>
      <c r="AL37" s="452">
        <f>[3]Eier!AI19</f>
        <v>31748801.797412001</v>
      </c>
    </row>
    <row r="38" spans="1:38" x14ac:dyDescent="0.2">
      <c r="A38" s="218"/>
      <c r="B38" s="189">
        <f>[3]Eier!$A20</f>
        <v>45778</v>
      </c>
      <c r="C38" s="274">
        <f>[3]Eier!$B20</f>
        <v>0.23749999999999999</v>
      </c>
      <c r="D38" s="274">
        <f>[3]Eier!$H20</f>
        <v>0.11509999999999999</v>
      </c>
      <c r="E38" s="274">
        <f>[3]Eier!$E20</f>
        <v>0.1116</v>
      </c>
      <c r="F38" s="243">
        <f>[3]Eier!$C20</f>
        <v>0.51549999999999996</v>
      </c>
      <c r="G38" s="243">
        <f>[3]Eier!$I20</f>
        <v>0.27239999999999998</v>
      </c>
      <c r="H38" s="243">
        <f>[3]Eier!$F20</f>
        <v>0.24229999999999999</v>
      </c>
      <c r="I38" s="274">
        <f>[3]Eier!$D20</f>
        <v>0.48859999999999998</v>
      </c>
      <c r="J38" s="274">
        <f>[3]Eier!$J20</f>
        <v>0.2616</v>
      </c>
      <c r="K38" s="274">
        <f>[3]Eier!$G20</f>
        <v>0.2276</v>
      </c>
      <c r="L38" s="243"/>
      <c r="M38" s="243">
        <f>[3]Eier!$K20</f>
        <v>0.87180000000000002</v>
      </c>
      <c r="N38" s="243">
        <f>[3]Eier!$Q20</f>
        <v>0.74419999999999997</v>
      </c>
      <c r="O38" s="243">
        <f>[3]Eier!$N20</f>
        <v>0</v>
      </c>
      <c r="P38" s="274">
        <f>[3]Eier!$L20</f>
        <v>0.90859999999999996</v>
      </c>
      <c r="Q38" s="274">
        <f>[3]Eier!$R20</f>
        <v>0.65129999999999999</v>
      </c>
      <c r="R38" s="274">
        <f>[3]Eier!$O20</f>
        <v>0.59150000000000003</v>
      </c>
      <c r="S38" s="243">
        <f>[3]Eier!$M20</f>
        <v>0.79469999999999996</v>
      </c>
      <c r="T38" s="243">
        <f>[3]Eier!$S20</f>
        <v>0.56930000000000003</v>
      </c>
      <c r="U38" s="243">
        <f>[3]Eier!$P20</f>
        <v>0.4199</v>
      </c>
      <c r="V38" s="274">
        <f>[3]Eier!$T20</f>
        <v>0.86429999999999996</v>
      </c>
      <c r="W38" s="274">
        <f>[3]Eier!$W20</f>
        <v>0.623</v>
      </c>
      <c r="X38" s="274">
        <f>[3]Eier!$V20</f>
        <v>0.41889999999999999</v>
      </c>
      <c r="Y38" s="274" t="str">
        <f>[3]Eier!$X20</f>
        <v>-</v>
      </c>
      <c r="Z38" s="243"/>
      <c r="AA38" s="243">
        <f>[3]Eier!$U20</f>
        <v>1.0103</v>
      </c>
      <c r="AB38" s="243">
        <f>[3]Eier!$Z20</f>
        <v>0.65720000000000001</v>
      </c>
      <c r="AC38" s="243">
        <f>[3]Eier!$Y20</f>
        <v>0.65329999999999999</v>
      </c>
      <c r="AD38" s="243" t="str">
        <f>[3]Eier!$AA20</f>
        <v>-</v>
      </c>
      <c r="AE38" s="188"/>
      <c r="AF38" s="274">
        <f>[3]Eier!AF20</f>
        <v>19.116045681280077</v>
      </c>
      <c r="AG38" s="243"/>
      <c r="AH38" s="243"/>
      <c r="AI38" s="343">
        <v>4</v>
      </c>
      <c r="AJ38" s="452">
        <f>[3]Eier!AG20</f>
        <v>11972158.273928</v>
      </c>
      <c r="AK38" s="452">
        <f>[3]Eier!AH20</f>
        <v>6953234.034674</v>
      </c>
      <c r="AL38" s="452">
        <f>[3]Eier!AI20</f>
        <v>27197045.188069001</v>
      </c>
    </row>
    <row r="39" spans="1:38" x14ac:dyDescent="0.2">
      <c r="A39" s="218"/>
      <c r="B39" s="189">
        <f>[3]Eier!$A21</f>
        <v>45748</v>
      </c>
      <c r="C39" s="274">
        <f>[3]Eier!$B21</f>
        <v>0.21629999999999999</v>
      </c>
      <c r="D39" s="274">
        <f>[3]Eier!$H21</f>
        <v>0.1147</v>
      </c>
      <c r="E39" s="274">
        <f>[3]Eier!$E21</f>
        <v>0.10009999999999999</v>
      </c>
      <c r="F39" s="243">
        <f>[3]Eier!$C21</f>
        <v>0.51259999999999994</v>
      </c>
      <c r="G39" s="243">
        <f>[3]Eier!$I21</f>
        <v>0.26729999999999998</v>
      </c>
      <c r="H39" s="243">
        <f>[3]Eier!$F21</f>
        <v>0.24229999999999999</v>
      </c>
      <c r="I39" s="274">
        <f>[3]Eier!$D21</f>
        <v>0.48820000000000002</v>
      </c>
      <c r="J39" s="274">
        <f>[3]Eier!$J21</f>
        <v>0.25779999999999997</v>
      </c>
      <c r="K39" s="274">
        <f>[3]Eier!$G21</f>
        <v>0.22670000000000001</v>
      </c>
      <c r="L39" s="243"/>
      <c r="M39" s="243">
        <f>[3]Eier!$K21</f>
        <v>0.87050000000000005</v>
      </c>
      <c r="N39" s="243">
        <f>[3]Eier!$Q21</f>
        <v>0.75049999999999994</v>
      </c>
      <c r="O39" s="243">
        <f>[3]Eier!$N21</f>
        <v>0</v>
      </c>
      <c r="P39" s="274">
        <f>[3]Eier!$L21</f>
        <v>0.91559999999999997</v>
      </c>
      <c r="Q39" s="274">
        <f>[3]Eier!$R21</f>
        <v>0.65539999999999998</v>
      </c>
      <c r="R39" s="274">
        <f>[3]Eier!$O21</f>
        <v>0.59130000000000005</v>
      </c>
      <c r="S39" s="243">
        <f>[3]Eier!$M21</f>
        <v>0.79720000000000002</v>
      </c>
      <c r="T39" s="243">
        <f>[3]Eier!$S21</f>
        <v>0.56599999999999995</v>
      </c>
      <c r="U39" s="243">
        <f>[3]Eier!$P21</f>
        <v>0.4143</v>
      </c>
      <c r="V39" s="274">
        <f>[3]Eier!$T21</f>
        <v>0.88129999999999997</v>
      </c>
      <c r="W39" s="274">
        <f>[3]Eier!$W21</f>
        <v>0.62690000000000001</v>
      </c>
      <c r="X39" s="274">
        <f>[3]Eier!$V21</f>
        <v>0.41360000000000002</v>
      </c>
      <c r="Y39" s="274" t="str">
        <f>[3]Eier!$X21</f>
        <v>-</v>
      </c>
      <c r="Z39" s="243"/>
      <c r="AA39" s="243">
        <f>[3]Eier!$U21</f>
        <v>0.99309999999999998</v>
      </c>
      <c r="AB39" s="243">
        <f>[3]Eier!$Z21</f>
        <v>0.68089999999999995</v>
      </c>
      <c r="AC39" s="243">
        <f>[3]Eier!$Y21</f>
        <v>0.621</v>
      </c>
      <c r="AD39" s="243" t="str">
        <f>[3]Eier!$AA21</f>
        <v>-</v>
      </c>
      <c r="AE39" s="188"/>
      <c r="AF39" s="274">
        <f>[3]Eier!AF21</f>
        <v>18.846043045989397</v>
      </c>
      <c r="AG39" s="243"/>
      <c r="AH39" s="243"/>
      <c r="AI39" s="343">
        <v>4</v>
      </c>
      <c r="AJ39" s="452">
        <f>[3]Eier!AG21</f>
        <v>11226806.211767999</v>
      </c>
      <c r="AK39" s="452">
        <f>[3]Eier!AH21</f>
        <v>8224393.1334910002</v>
      </c>
      <c r="AL39" s="452">
        <f>[3]Eier!AI21</f>
        <v>32792169.708250999</v>
      </c>
    </row>
    <row r="40" spans="1:38" x14ac:dyDescent="0.2">
      <c r="A40" s="218"/>
      <c r="B40" s="189">
        <f>[3]Eier!$A22</f>
        <v>45717</v>
      </c>
      <c r="C40" s="274">
        <f>[3]Eier!$B22</f>
        <v>0.2165</v>
      </c>
      <c r="D40" s="274">
        <f>[3]Eier!$H22</f>
        <v>0.12039999999999999</v>
      </c>
      <c r="E40" s="274">
        <f>[3]Eier!$E22</f>
        <v>9.2600000000000002E-2</v>
      </c>
      <c r="F40" s="243">
        <f>[3]Eier!$C22</f>
        <v>0.51259999999999994</v>
      </c>
      <c r="G40" s="243">
        <f>[3]Eier!$I22</f>
        <v>0.26440000000000002</v>
      </c>
      <c r="H40" s="243">
        <f>[3]Eier!$F22</f>
        <v>0.2432</v>
      </c>
      <c r="I40" s="274">
        <f>[3]Eier!$D22</f>
        <v>0.48020000000000002</v>
      </c>
      <c r="J40" s="274">
        <f>[3]Eier!$J22</f>
        <v>0.25030000000000002</v>
      </c>
      <c r="K40" s="274">
        <f>[3]Eier!$G22</f>
        <v>0.21790000000000001</v>
      </c>
      <c r="L40" s="243"/>
      <c r="M40" s="243">
        <f>[3]Eier!$K22</f>
        <v>0.87749999999999995</v>
      </c>
      <c r="N40" s="243">
        <f>[3]Eier!$Q22</f>
        <v>0.74029999999999996</v>
      </c>
      <c r="O40" s="243">
        <f>[3]Eier!$N22</f>
        <v>0.56220000000000003</v>
      </c>
      <c r="P40" s="274">
        <f>[3]Eier!$L22</f>
        <v>0.87629999999999997</v>
      </c>
      <c r="Q40" s="274">
        <f>[3]Eier!$R22</f>
        <v>0.64959999999999996</v>
      </c>
      <c r="R40" s="274">
        <f>[3]Eier!$O22</f>
        <v>0.59389999999999998</v>
      </c>
      <c r="S40" s="243">
        <f>[3]Eier!$M22</f>
        <v>0.80740000000000001</v>
      </c>
      <c r="T40" s="243">
        <f>[3]Eier!$S22</f>
        <v>0.55889999999999995</v>
      </c>
      <c r="U40" s="243">
        <f>[3]Eier!$P22</f>
        <v>0.41360000000000002</v>
      </c>
      <c r="V40" s="274">
        <f>[3]Eier!$T22</f>
        <v>0.85729999999999995</v>
      </c>
      <c r="W40" s="274">
        <f>[3]Eier!$W22</f>
        <v>0.61890000000000001</v>
      </c>
      <c r="X40" s="274">
        <f>[3]Eier!$V22</f>
        <v>0.41499999999999998</v>
      </c>
      <c r="Y40" s="274" t="str">
        <f>[3]Eier!$X22</f>
        <v>-</v>
      </c>
      <c r="Z40" s="243"/>
      <c r="AA40" s="243">
        <f>[3]Eier!$U22</f>
        <v>1.0122</v>
      </c>
      <c r="AB40" s="243">
        <f>[3]Eier!$Z22</f>
        <v>0.67600000000000005</v>
      </c>
      <c r="AC40" s="243">
        <f>[3]Eier!$Y22</f>
        <v>0.61080000000000001</v>
      </c>
      <c r="AD40" s="243" t="str">
        <f>[3]Eier!$AA22</f>
        <v>-</v>
      </c>
      <c r="AE40" s="188"/>
      <c r="AF40" s="274">
        <f>[3]Eier!AF22</f>
        <v>18.655053023814684</v>
      </c>
      <c r="AG40" s="243"/>
      <c r="AH40" s="243"/>
      <c r="AI40" s="343">
        <v>5</v>
      </c>
      <c r="AJ40" s="452">
        <f>[3]Eier!AG22</f>
        <v>14198492.656995</v>
      </c>
      <c r="AK40" s="452">
        <f>[3]Eier!AH22</f>
        <v>10286868.788166</v>
      </c>
      <c r="AL40" s="452">
        <f>[3]Eier!AI22</f>
        <v>37359549.908566996</v>
      </c>
    </row>
    <row r="41" spans="1:38" x14ac:dyDescent="0.2">
      <c r="A41" s="218"/>
      <c r="B41" s="189">
        <f>[3]Eier!$A23</f>
        <v>45689</v>
      </c>
      <c r="C41" s="274">
        <f>[3]Eier!$B23</f>
        <v>0.21740000000000001</v>
      </c>
      <c r="D41" s="274">
        <f>[3]Eier!$H23</f>
        <v>0.1242</v>
      </c>
      <c r="E41" s="274">
        <f>[3]Eier!$E23</f>
        <v>0.1048</v>
      </c>
      <c r="F41" s="243">
        <f>[3]Eier!$C23</f>
        <v>0.51100000000000001</v>
      </c>
      <c r="G41" s="243">
        <f>[3]Eier!$I23</f>
        <v>0.27160000000000001</v>
      </c>
      <c r="H41" s="243">
        <f>[3]Eier!$F23</f>
        <v>0.24199999999999999</v>
      </c>
      <c r="I41" s="274">
        <f>[3]Eier!$D23</f>
        <v>0.47389999999999999</v>
      </c>
      <c r="J41" s="274">
        <f>[3]Eier!$J23</f>
        <v>0.25180000000000002</v>
      </c>
      <c r="K41" s="274">
        <f>[3]Eier!$G23</f>
        <v>0.2175</v>
      </c>
      <c r="L41" s="243"/>
      <c r="M41" s="243">
        <f>[3]Eier!$K23</f>
        <v>0.95399999999999996</v>
      </c>
      <c r="N41" s="243">
        <f>[3]Eier!$Q23</f>
        <v>0.73960000000000004</v>
      </c>
      <c r="O41" s="243">
        <f>[3]Eier!$N23</f>
        <v>0.5645</v>
      </c>
      <c r="P41" s="274">
        <f>[3]Eier!$L23</f>
        <v>0.87629999999999997</v>
      </c>
      <c r="Q41" s="274">
        <f>[3]Eier!$R23</f>
        <v>0.64470000000000005</v>
      </c>
      <c r="R41" s="274">
        <f>[3]Eier!$O23</f>
        <v>0.57699999999999996</v>
      </c>
      <c r="S41" s="243">
        <f>[3]Eier!$M23</f>
        <v>0.75609999999999999</v>
      </c>
      <c r="T41" s="243">
        <f>[3]Eier!$S23</f>
        <v>0.54849999999999999</v>
      </c>
      <c r="U41" s="243">
        <f>[3]Eier!$P23</f>
        <v>0.40960000000000002</v>
      </c>
      <c r="V41" s="274">
        <f>[3]Eier!$T23</f>
        <v>0.85050000000000003</v>
      </c>
      <c r="W41" s="274">
        <f>[3]Eier!$W23</f>
        <v>0.60719999999999996</v>
      </c>
      <c r="X41" s="274">
        <f>[3]Eier!$V23</f>
        <v>0.40970000000000001</v>
      </c>
      <c r="Y41" s="274" t="str">
        <f>[3]Eier!$X23</f>
        <v>-</v>
      </c>
      <c r="Z41" s="243"/>
      <c r="AA41" s="243">
        <f>[3]Eier!$U23</f>
        <v>1.0185999999999999</v>
      </c>
      <c r="AB41" s="243">
        <f>[3]Eier!$Z23</f>
        <v>0.66769999999999996</v>
      </c>
      <c r="AC41" s="243">
        <f>[3]Eier!$Y23</f>
        <v>0.57509999999999994</v>
      </c>
      <c r="AD41" s="243" t="str">
        <f>[3]Eier!$AA23</f>
        <v>-</v>
      </c>
      <c r="AE41" s="188"/>
      <c r="AF41" s="274">
        <f>[3]Eier!AF23</f>
        <v>19.044945981528929</v>
      </c>
      <c r="AG41" s="243"/>
      <c r="AH41" s="243"/>
      <c r="AI41" s="343">
        <v>4</v>
      </c>
      <c r="AJ41" s="452">
        <f>[3]Eier!AG23</f>
        <v>11599755.147895999</v>
      </c>
      <c r="AK41" s="452">
        <f>[3]Eier!AH23</f>
        <v>8670772.8488529995</v>
      </c>
      <c r="AL41" s="452">
        <f>[3]Eier!AI23</f>
        <v>26801626.113003999</v>
      </c>
    </row>
    <row r="42" spans="1:38" x14ac:dyDescent="0.2">
      <c r="A42" s="218"/>
      <c r="B42" s="189">
        <f>[3]Eier!$A24</f>
        <v>45658</v>
      </c>
      <c r="C42" s="274">
        <f>[3]Eier!$B24</f>
        <v>0.222</v>
      </c>
      <c r="D42" s="274">
        <f>[3]Eier!$H24</f>
        <v>0.12130000000000001</v>
      </c>
      <c r="E42" s="274">
        <f>[3]Eier!$E24</f>
        <v>0.11550000000000001</v>
      </c>
      <c r="F42" s="243">
        <f>[3]Eier!$C24</f>
        <v>0.51100000000000001</v>
      </c>
      <c r="G42" s="243">
        <f>[3]Eier!$I24</f>
        <v>0.27229999999999999</v>
      </c>
      <c r="H42" s="243">
        <f>[3]Eier!$F24</f>
        <v>0.24110000000000001</v>
      </c>
      <c r="I42" s="274">
        <f>[3]Eier!$D24</f>
        <v>0.48149999999999998</v>
      </c>
      <c r="J42" s="274">
        <f>[3]Eier!$J24</f>
        <v>0.26019999999999999</v>
      </c>
      <c r="K42" s="274">
        <f>[3]Eier!$G24</f>
        <v>0.22120000000000001</v>
      </c>
      <c r="L42" s="243"/>
      <c r="M42" s="243">
        <f>[3]Eier!$K24</f>
        <v>0.92789999999999995</v>
      </c>
      <c r="N42" s="243">
        <f>[3]Eier!$Q24</f>
        <v>0.73699999999999999</v>
      </c>
      <c r="O42" s="243">
        <f>[3]Eier!$N24</f>
        <v>0.52680000000000005</v>
      </c>
      <c r="P42" s="274">
        <f>[3]Eier!$L24</f>
        <v>0.89800000000000002</v>
      </c>
      <c r="Q42" s="274">
        <f>[3]Eier!$R24</f>
        <v>0.65620000000000001</v>
      </c>
      <c r="R42" s="274">
        <f>[3]Eier!$O24</f>
        <v>0.58289999999999997</v>
      </c>
      <c r="S42" s="243">
        <f>[3]Eier!$M24</f>
        <v>0.82799999999999996</v>
      </c>
      <c r="T42" s="243">
        <f>[3]Eier!$S24</f>
        <v>0.54430000000000001</v>
      </c>
      <c r="U42" s="243">
        <f>[3]Eier!$P24</f>
        <v>0.40920000000000001</v>
      </c>
      <c r="V42" s="274">
        <f>[3]Eier!$T24</f>
        <v>0.87819999999999998</v>
      </c>
      <c r="W42" s="274">
        <f>[3]Eier!$W24</f>
        <v>0.61960000000000004</v>
      </c>
      <c r="X42" s="274">
        <f>[3]Eier!$V24</f>
        <v>0.4103</v>
      </c>
      <c r="Y42" s="274" t="str">
        <f>[3]Eier!$X24</f>
        <v>-</v>
      </c>
      <c r="Z42" s="243"/>
      <c r="AA42" s="243">
        <f>[3]Eier!$U24</f>
        <v>1.0408999999999999</v>
      </c>
      <c r="AB42" s="243">
        <f>[3]Eier!$Z24</f>
        <v>0.65159999999999996</v>
      </c>
      <c r="AC42" s="243">
        <f>[3]Eier!$Y24</f>
        <v>0.62160000000000004</v>
      </c>
      <c r="AD42" s="243" t="str">
        <f>[3]Eier!$AA24</f>
        <v>-</v>
      </c>
      <c r="AE42" s="188"/>
      <c r="AF42" s="274">
        <f>[3]Eier!AF24</f>
        <v>19.485697297016671</v>
      </c>
      <c r="AG42" s="243"/>
      <c r="AH42" s="243"/>
      <c r="AI42" s="343">
        <v>4</v>
      </c>
      <c r="AJ42" s="452">
        <f>[3]Eier!AG24</f>
        <v>12305821.816067001</v>
      </c>
      <c r="AK42" s="452">
        <f>[3]Eier!AH24</f>
        <v>8525717.4606759995</v>
      </c>
      <c r="AL42" s="452">
        <f>[3]Eier!AI24</f>
        <v>28298280.977628</v>
      </c>
    </row>
    <row r="43" spans="1:38" x14ac:dyDescent="0.2">
      <c r="A43" s="218"/>
      <c r="B43" s="189">
        <f>[3]Eier!$A25</f>
        <v>45627</v>
      </c>
      <c r="C43" s="274">
        <f>[3]Eier!$B25</f>
        <v>0.21249999999999999</v>
      </c>
      <c r="D43" s="274">
        <f>[3]Eier!$H25</f>
        <v>0.12379999999999999</v>
      </c>
      <c r="E43" s="274">
        <f>[3]Eier!$E25</f>
        <v>0.1231</v>
      </c>
      <c r="F43" s="243">
        <f>[3]Eier!$C25</f>
        <v>0.49680000000000002</v>
      </c>
      <c r="G43" s="243">
        <f>[3]Eier!$I25</f>
        <v>0.26440000000000002</v>
      </c>
      <c r="H43" s="243">
        <f>[3]Eier!$F25</f>
        <v>0.23019999999999999</v>
      </c>
      <c r="I43" s="274">
        <f>[3]Eier!$D25</f>
        <v>0.4602</v>
      </c>
      <c r="J43" s="274">
        <f>[3]Eier!$J25</f>
        <v>0.25030000000000002</v>
      </c>
      <c r="K43" s="274">
        <f>[3]Eier!$G25</f>
        <v>0.2145</v>
      </c>
      <c r="L43" s="243"/>
      <c r="M43" s="243">
        <f>[3]Eier!$K25</f>
        <v>0.91279999999999994</v>
      </c>
      <c r="N43" s="243">
        <f>[3]Eier!$Q25</f>
        <v>0.7359</v>
      </c>
      <c r="O43" s="243">
        <f>[3]Eier!$N25</f>
        <v>0.55030000000000001</v>
      </c>
      <c r="P43" s="274">
        <f>[3]Eier!$L25</f>
        <v>0.88549999999999995</v>
      </c>
      <c r="Q43" s="274">
        <f>[3]Eier!$R25</f>
        <v>0.64429999999999998</v>
      </c>
      <c r="R43" s="274">
        <f>[3]Eier!$O25</f>
        <v>0.57299999999999995</v>
      </c>
      <c r="S43" s="243">
        <f>[3]Eier!$M25</f>
        <v>0.81779999999999997</v>
      </c>
      <c r="T43" s="243">
        <f>[3]Eier!$S25</f>
        <v>0.55969999999999998</v>
      </c>
      <c r="U43" s="243">
        <f>[3]Eier!$P25</f>
        <v>0.3997</v>
      </c>
      <c r="V43" s="274">
        <f>[3]Eier!$T25</f>
        <v>0.86619999999999997</v>
      </c>
      <c r="W43" s="274">
        <f>[3]Eier!$W25</f>
        <v>0.62580000000000002</v>
      </c>
      <c r="X43" s="274">
        <f>[3]Eier!$V25</f>
        <v>0.40250000000000002</v>
      </c>
      <c r="Y43" s="274" t="str">
        <f>[3]Eier!$X25</f>
        <v>-</v>
      </c>
      <c r="Z43" s="243"/>
      <c r="AA43" s="243">
        <f>[3]Eier!$U25</f>
        <v>1.0230999999999999</v>
      </c>
      <c r="AB43" s="243">
        <f>[3]Eier!$Z25</f>
        <v>0.6754</v>
      </c>
      <c r="AC43" s="243">
        <f>[3]Eier!$Y25</f>
        <v>0.59430000000000005</v>
      </c>
      <c r="AD43" s="243" t="str">
        <f>[3]Eier!$AA25</f>
        <v>-</v>
      </c>
      <c r="AE43" s="188"/>
      <c r="AF43" s="274">
        <f>[3]Eier!AF25</f>
        <v>19.259886393364781</v>
      </c>
      <c r="AG43" s="243"/>
      <c r="AH43" s="243"/>
      <c r="AI43" s="343">
        <v>5</v>
      </c>
      <c r="AJ43" s="452">
        <f>[3]Eier!AG25</f>
        <v>14773182.422556</v>
      </c>
      <c r="AK43" s="452">
        <f>[3]Eier!AH25</f>
        <v>10720239.679073</v>
      </c>
      <c r="AL43" s="452">
        <f>[3]Eier!AI25</f>
        <v>36823514.297957003</v>
      </c>
    </row>
    <row r="44" spans="1:38" x14ac:dyDescent="0.2">
      <c r="A44" s="218"/>
      <c r="B44" s="189">
        <f>[3]Eier!$A26</f>
        <v>45597</v>
      </c>
      <c r="C44" s="274">
        <f>[3]Eier!$B26</f>
        <v>0.20910000000000001</v>
      </c>
      <c r="D44" s="274">
        <f>[3]Eier!$H26</f>
        <v>0.1236</v>
      </c>
      <c r="E44" s="274">
        <f>[3]Eier!$E26</f>
        <v>0.124</v>
      </c>
      <c r="F44" s="243">
        <f>[3]Eier!$C26</f>
        <v>0.49590000000000001</v>
      </c>
      <c r="G44" s="243">
        <f>[3]Eier!$I26</f>
        <v>0.26479999999999998</v>
      </c>
      <c r="H44" s="243">
        <f>[3]Eier!$F26</f>
        <v>0.23039999999999999</v>
      </c>
      <c r="I44" s="274">
        <f>[3]Eier!$D26</f>
        <v>0.4446</v>
      </c>
      <c r="J44" s="274">
        <f>[3]Eier!$J26</f>
        <v>0.24229999999999999</v>
      </c>
      <c r="K44" s="274">
        <f>[3]Eier!$G26</f>
        <v>0.1981</v>
      </c>
      <c r="L44" s="243"/>
      <c r="M44" s="243">
        <f>[3]Eier!$K26</f>
        <v>0.90369999999999995</v>
      </c>
      <c r="N44" s="243">
        <f>[3]Eier!$Q26</f>
        <v>0.71650000000000003</v>
      </c>
      <c r="O44" s="243">
        <f>[3]Eier!$N26</f>
        <v>0.56699999999999995</v>
      </c>
      <c r="P44" s="274">
        <f>[3]Eier!$L26</f>
        <v>0.88190000000000002</v>
      </c>
      <c r="Q44" s="274">
        <f>[3]Eier!$R26</f>
        <v>0.64300000000000002</v>
      </c>
      <c r="R44" s="274">
        <f>[3]Eier!$O26</f>
        <v>0.57299999999999995</v>
      </c>
      <c r="S44" s="243">
        <f>[3]Eier!$M26</f>
        <v>0.77090000000000003</v>
      </c>
      <c r="T44" s="243">
        <f>[3]Eier!$S26</f>
        <v>0.5464</v>
      </c>
      <c r="U44" s="243">
        <f>[3]Eier!$P26</f>
        <v>0.4007</v>
      </c>
      <c r="V44" s="274">
        <f>[3]Eier!$T26</f>
        <v>0.8508</v>
      </c>
      <c r="W44" s="274">
        <f>[3]Eier!$W26</f>
        <v>0.62</v>
      </c>
      <c r="X44" s="274">
        <f>[3]Eier!$V26</f>
        <v>0.40150000000000002</v>
      </c>
      <c r="Y44" s="274" t="str">
        <f>[3]Eier!$X26</f>
        <v>-</v>
      </c>
      <c r="Z44" s="243"/>
      <c r="AA44" s="243">
        <f>[3]Eier!$U26</f>
        <v>1.0083</v>
      </c>
      <c r="AB44" s="243">
        <f>[3]Eier!$Z26</f>
        <v>0.67169999999999996</v>
      </c>
      <c r="AC44" s="243">
        <f>[3]Eier!$Y26</f>
        <v>0.60140000000000005</v>
      </c>
      <c r="AD44" s="243" t="str">
        <f>[3]Eier!$AA26</f>
        <v>-</v>
      </c>
      <c r="AE44" s="188"/>
      <c r="AF44" s="274">
        <f>[3]Eier!AF26</f>
        <v>19.265627152616158</v>
      </c>
      <c r="AG44" s="243"/>
      <c r="AH44" s="243"/>
      <c r="AI44" s="343">
        <v>4</v>
      </c>
      <c r="AJ44" s="452">
        <f>[3]Eier!AG26</f>
        <v>11128647.184952</v>
      </c>
      <c r="AK44" s="452">
        <f>[3]Eier!AH26</f>
        <v>7898808.0153980004</v>
      </c>
      <c r="AL44" s="452">
        <f>[3]Eier!AI26</f>
        <v>29225453.014695998</v>
      </c>
    </row>
    <row r="45" spans="1:38" x14ac:dyDescent="0.2">
      <c r="A45" s="218"/>
      <c r="B45" s="189">
        <f>[3]Eier!$A27</f>
        <v>45566</v>
      </c>
      <c r="C45" s="274">
        <f>[3]Eier!$B27</f>
        <v>0.1983</v>
      </c>
      <c r="D45" s="274">
        <f>[3]Eier!$H27</f>
        <v>0.1123</v>
      </c>
      <c r="E45" s="274">
        <f>[3]Eier!$E27</f>
        <v>0.1</v>
      </c>
      <c r="F45" s="243">
        <f>[3]Eier!$C27</f>
        <v>0.49469999999999997</v>
      </c>
      <c r="G45" s="243">
        <f>[3]Eier!$I27</f>
        <v>0.26069999999999999</v>
      </c>
      <c r="H45" s="243">
        <f>[3]Eier!$F27</f>
        <v>0.2291</v>
      </c>
      <c r="I45" s="274">
        <f>[3]Eier!$D27</f>
        <v>0.44379999999999997</v>
      </c>
      <c r="J45" s="274">
        <f>[3]Eier!$J27</f>
        <v>0.23849999999999999</v>
      </c>
      <c r="K45" s="274">
        <f>[3]Eier!$G27</f>
        <v>0.19370000000000001</v>
      </c>
      <c r="L45" s="243"/>
      <c r="M45" s="243">
        <f>[3]Eier!$K27</f>
        <v>0.90990000000000004</v>
      </c>
      <c r="N45" s="243">
        <f>[3]Eier!$Q27</f>
        <v>0.72019999999999995</v>
      </c>
      <c r="O45" s="243">
        <f>[3]Eier!$N27</f>
        <v>0.54849999999999999</v>
      </c>
      <c r="P45" s="274">
        <f>[3]Eier!$L27</f>
        <v>0.88370000000000004</v>
      </c>
      <c r="Q45" s="274">
        <f>[3]Eier!$R27</f>
        <v>0.65080000000000005</v>
      </c>
      <c r="R45" s="274">
        <f>[3]Eier!$O27</f>
        <v>0.57379999999999998</v>
      </c>
      <c r="S45" s="243">
        <f>[3]Eier!$M27</f>
        <v>0.77480000000000004</v>
      </c>
      <c r="T45" s="243">
        <f>[3]Eier!$S27</f>
        <v>0.55449999999999999</v>
      </c>
      <c r="U45" s="243">
        <f>[3]Eier!$P27</f>
        <v>0.40160000000000001</v>
      </c>
      <c r="V45" s="274">
        <f>[3]Eier!$T27</f>
        <v>0.85619999999999996</v>
      </c>
      <c r="W45" s="274">
        <f>[3]Eier!$W27</f>
        <v>0.62680000000000002</v>
      </c>
      <c r="X45" s="274">
        <f>[3]Eier!$V27</f>
        <v>0.40450000000000003</v>
      </c>
      <c r="Y45" s="274" t="str">
        <f>[3]Eier!$X27</f>
        <v>-</v>
      </c>
      <c r="Z45" s="243"/>
      <c r="AA45" s="243">
        <f>[3]Eier!$U27</f>
        <v>1.0255000000000001</v>
      </c>
      <c r="AB45" s="243">
        <f>[3]Eier!$Z27</f>
        <v>0.68710000000000004</v>
      </c>
      <c r="AC45" s="243">
        <f>[3]Eier!$Y27</f>
        <v>0.61560000000000004</v>
      </c>
      <c r="AD45" s="243" t="str">
        <f>[3]Eier!$AA27</f>
        <v>-</v>
      </c>
      <c r="AE45" s="188"/>
      <c r="AF45" s="274">
        <f>[3]Eier!AF27</f>
        <v>19.652567066776193</v>
      </c>
      <c r="AG45" s="243"/>
      <c r="AH45" s="243"/>
      <c r="AI45" s="343">
        <v>4</v>
      </c>
      <c r="AJ45" s="452">
        <f>[3]Eier!AG27</f>
        <v>10630447.255641</v>
      </c>
      <c r="AK45" s="452">
        <f>[3]Eier!AH27</f>
        <v>9469222.5494919997</v>
      </c>
      <c r="AL45" s="452">
        <f>[3]Eier!AI27</f>
        <v>26403546.195638001</v>
      </c>
    </row>
    <row r="46" spans="1:38" x14ac:dyDescent="0.2">
      <c r="A46" s="218"/>
      <c r="B46" s="189">
        <f>[3]Eier!$A28</f>
        <v>45536</v>
      </c>
      <c r="C46" s="274">
        <f>[3]Eier!$B28</f>
        <v>0.2104</v>
      </c>
      <c r="D46" s="274">
        <f>[3]Eier!$H28</f>
        <v>0.1079</v>
      </c>
      <c r="E46" s="274">
        <f>[3]Eier!$E28</f>
        <v>0.1105</v>
      </c>
      <c r="F46" s="243">
        <f>[3]Eier!$C28</f>
        <v>0.49430000000000002</v>
      </c>
      <c r="G46" s="243">
        <f>[3]Eier!$I28</f>
        <v>0.26019999999999999</v>
      </c>
      <c r="H46" s="243">
        <f>[3]Eier!$F28</f>
        <v>0.22969999999999999</v>
      </c>
      <c r="I46" s="274">
        <f>[3]Eier!$D28</f>
        <v>0.4476</v>
      </c>
      <c r="J46" s="274">
        <f>[3]Eier!$J28</f>
        <v>0.2369</v>
      </c>
      <c r="K46" s="274">
        <f>[3]Eier!$G28</f>
        <v>0.20620000000000002</v>
      </c>
      <c r="L46" s="243"/>
      <c r="M46" s="243">
        <f>[3]Eier!$K28</f>
        <v>0.90989999999999993</v>
      </c>
      <c r="N46" s="243">
        <f>[3]Eier!$Q28</f>
        <v>0.73659999999999992</v>
      </c>
      <c r="O46" s="243">
        <f>[3]Eier!$N28</f>
        <v>0.54390000000000005</v>
      </c>
      <c r="P46" s="274">
        <f>[3]Eier!$L28</f>
        <v>0.86970000000000003</v>
      </c>
      <c r="Q46" s="274">
        <f>[3]Eier!$R28</f>
        <v>0.67749999999999999</v>
      </c>
      <c r="R46" s="274">
        <f>[3]Eier!$O28</f>
        <v>0.57379999999999998</v>
      </c>
      <c r="S46" s="243">
        <f>[3]Eier!$M28</f>
        <v>0.8165</v>
      </c>
      <c r="T46" s="243">
        <f>[3]Eier!$S28</f>
        <v>0.55149999999999999</v>
      </c>
      <c r="U46" s="243">
        <f>[3]Eier!$P28</f>
        <v>0.40159999999999996</v>
      </c>
      <c r="V46" s="274">
        <f>[3]Eier!$T28</f>
        <v>0.85880000000000001</v>
      </c>
      <c r="W46" s="274">
        <f>[3]Eier!$W28</f>
        <v>0.64159999999999995</v>
      </c>
      <c r="X46" s="274">
        <f>[3]Eier!$V28</f>
        <v>0.40450000000000003</v>
      </c>
      <c r="Y46" s="274" t="str">
        <f>[3]Eier!$X28</f>
        <v>-</v>
      </c>
      <c r="Z46" s="243"/>
      <c r="AA46" s="243">
        <f>[3]Eier!$U28</f>
        <v>1.0237000000000001</v>
      </c>
      <c r="AB46" s="243">
        <f>[3]Eier!$Z28</f>
        <v>0.67800000000000005</v>
      </c>
      <c r="AC46" s="243">
        <f>[3]Eier!$Y28</f>
        <v>0.61650000000000005</v>
      </c>
      <c r="AD46" s="243" t="str">
        <f>[3]Eier!$AA28</f>
        <v>-</v>
      </c>
      <c r="AE46" s="188"/>
      <c r="AF46" s="274">
        <f>[3]Eier!AF28</f>
        <v>19.50312216743837</v>
      </c>
      <c r="AG46" s="243"/>
      <c r="AH46" s="243"/>
      <c r="AI46" s="343">
        <v>5</v>
      </c>
      <c r="AJ46" s="452">
        <f>[3]Eier!AG28</f>
        <v>13623548.981064999</v>
      </c>
      <c r="AK46" s="452">
        <f>[3]Eier!AH28</f>
        <v>9779422.0006990004</v>
      </c>
      <c r="AL46" s="452">
        <f>[3]Eier!AI28</f>
        <v>32781566.349229001</v>
      </c>
    </row>
    <row r="47" spans="1:38" x14ac:dyDescent="0.2">
      <c r="A47" s="218"/>
      <c r="B47" s="189">
        <f>[3]Eier!$A29</f>
        <v>45505</v>
      </c>
      <c r="C47" s="274">
        <f>[3]Eier!$B29</f>
        <v>0.215</v>
      </c>
      <c r="D47" s="274">
        <f>[3]Eier!$H29</f>
        <v>0.10769999999999999</v>
      </c>
      <c r="E47" s="274">
        <f>[3]Eier!$E29</f>
        <v>0.10210000000000001</v>
      </c>
      <c r="F47" s="243">
        <f>[3]Eier!$C29</f>
        <v>0.49259999999999998</v>
      </c>
      <c r="G47" s="243">
        <f>[3]Eier!$I29</f>
        <v>0.25950000000000001</v>
      </c>
      <c r="H47" s="243">
        <f>[3]Eier!$F29</f>
        <v>0.22870000000000001</v>
      </c>
      <c r="I47" s="274">
        <f>[3]Eier!$D29</f>
        <v>0.44799999999999995</v>
      </c>
      <c r="J47" s="274">
        <f>[3]Eier!$J29</f>
        <v>0.23699999999999999</v>
      </c>
      <c r="K47" s="274">
        <f>[3]Eier!$G29</f>
        <v>0.20860000000000001</v>
      </c>
      <c r="L47" s="243"/>
      <c r="M47" s="243">
        <f>[3]Eier!$K29</f>
        <v>0.90610000000000002</v>
      </c>
      <c r="N47" s="243">
        <f>[3]Eier!$Q29</f>
        <v>0.73659999999999992</v>
      </c>
      <c r="O47" s="243">
        <f>[3]Eier!$N29</f>
        <v>0.56100000000000005</v>
      </c>
      <c r="P47" s="274">
        <f>[3]Eier!$L29</f>
        <v>0.90069999999999995</v>
      </c>
      <c r="Q47" s="274">
        <f>[3]Eier!$R29</f>
        <v>0.66269999999999996</v>
      </c>
      <c r="R47" s="274">
        <f>[3]Eier!$O29</f>
        <v>0.57379999999999998</v>
      </c>
      <c r="S47" s="243">
        <f>[3]Eier!$M29</f>
        <v>0.81709999999999994</v>
      </c>
      <c r="T47" s="243">
        <f>[3]Eier!$S29</f>
        <v>0.53639999999999999</v>
      </c>
      <c r="U47" s="243">
        <f>[3]Eier!$P29</f>
        <v>0.40159999999999996</v>
      </c>
      <c r="V47" s="274">
        <f>[3]Eier!$T29</f>
        <v>0.87549999999999994</v>
      </c>
      <c r="W47" s="274">
        <f>[3]Eier!$W29</f>
        <v>0.62309999999999999</v>
      </c>
      <c r="X47" s="274">
        <f>[3]Eier!$V29</f>
        <v>0.40539999999999998</v>
      </c>
      <c r="Y47" s="274" t="str">
        <f>[3]Eier!$X29</f>
        <v>-</v>
      </c>
      <c r="Z47" s="243"/>
      <c r="AA47" s="243">
        <f>[3]Eier!$U29</f>
        <v>1.0206999999999999</v>
      </c>
      <c r="AB47" s="243">
        <f>[3]Eier!$Z29</f>
        <v>0.66180000000000005</v>
      </c>
      <c r="AC47" s="243">
        <f>[3]Eier!$Y29</f>
        <v>0.61209999999999998</v>
      </c>
      <c r="AD47" s="243" t="str">
        <f>[3]Eier!$AA29</f>
        <v>-</v>
      </c>
      <c r="AE47" s="188"/>
      <c r="AF47" s="274">
        <f>[3]Eier!AF29</f>
        <v>19.056624149416336</v>
      </c>
      <c r="AG47" s="243"/>
      <c r="AH47" s="243"/>
      <c r="AI47" s="343">
        <v>4</v>
      </c>
      <c r="AJ47" s="452">
        <f>[3]Eier!AG29</f>
        <v>11037781.935438</v>
      </c>
      <c r="AK47" s="452">
        <f>[3]Eier!AH29</f>
        <v>7484282.3503409997</v>
      </c>
      <c r="AL47" s="452">
        <f>[3]Eier!AI29</f>
        <v>25024604.776592001</v>
      </c>
    </row>
    <row r="48" spans="1:38" x14ac:dyDescent="0.2">
      <c r="A48" s="218"/>
      <c r="B48" s="189">
        <f>[3]Eier!$A30</f>
        <v>45474</v>
      </c>
      <c r="C48" s="274">
        <f>[3]Eier!$B30</f>
        <v>0.2097</v>
      </c>
      <c r="D48" s="274">
        <f>[3]Eier!$H30</f>
        <v>0.1061</v>
      </c>
      <c r="E48" s="274">
        <f>[3]Eier!$E30</f>
        <v>0.11259999999999999</v>
      </c>
      <c r="F48" s="243">
        <f>[3]Eier!$C30</f>
        <v>0.49170000000000003</v>
      </c>
      <c r="G48" s="243">
        <f>[3]Eier!$I30</f>
        <v>0.25950000000000001</v>
      </c>
      <c r="H48" s="243">
        <f>[3]Eier!$F30</f>
        <v>0.22899999999999998</v>
      </c>
      <c r="I48" s="274">
        <f>[3]Eier!$D30</f>
        <v>0.45159999999999995</v>
      </c>
      <c r="J48" s="274">
        <f>[3]Eier!$J30</f>
        <v>0.23469999999999999</v>
      </c>
      <c r="K48" s="274">
        <f>[3]Eier!$G30</f>
        <v>0.20370000000000002</v>
      </c>
      <c r="L48" s="243"/>
      <c r="M48" s="243">
        <f>[3]Eier!$K30</f>
        <v>0.91810000000000003</v>
      </c>
      <c r="N48" s="243">
        <f>[3]Eier!$Q30</f>
        <v>0.73739999999999994</v>
      </c>
      <c r="O48" s="243">
        <f>[3]Eier!$N30</f>
        <v>0.56320000000000003</v>
      </c>
      <c r="P48" s="274">
        <f>[3]Eier!$L30</f>
        <v>0.90959999999999996</v>
      </c>
      <c r="Q48" s="274">
        <f>[3]Eier!$R30</f>
        <v>0.65590000000000004</v>
      </c>
      <c r="R48" s="274">
        <f>[3]Eier!$O30</f>
        <v>0.57379999999999998</v>
      </c>
      <c r="S48" s="243">
        <f>[3]Eier!$M30</f>
        <v>0.81620000000000004</v>
      </c>
      <c r="T48" s="243">
        <f>[3]Eier!$S30</f>
        <v>0.5575</v>
      </c>
      <c r="U48" s="243">
        <f>[3]Eier!$P30</f>
        <v>0.40149999999999997</v>
      </c>
      <c r="V48" s="274">
        <f>[3]Eier!$T30</f>
        <v>0.88120000000000009</v>
      </c>
      <c r="W48" s="274">
        <f>[3]Eier!$W30</f>
        <v>0.63239999999999996</v>
      </c>
      <c r="X48" s="274">
        <f>[3]Eier!$V30</f>
        <v>0.40509999999999996</v>
      </c>
      <c r="Y48" s="274" t="str">
        <f>[3]Eier!$X30</f>
        <v>-</v>
      </c>
      <c r="Z48" s="243"/>
      <c r="AA48" s="243">
        <f>[3]Eier!$U30</f>
        <v>0.98959999999999992</v>
      </c>
      <c r="AB48" s="243">
        <f>[3]Eier!$Z30</f>
        <v>0.65010000000000001</v>
      </c>
      <c r="AC48" s="243">
        <f>[3]Eier!$Y30</f>
        <v>0.61270000000000002</v>
      </c>
      <c r="AD48" s="243" t="str">
        <f>[3]Eier!$AA30</f>
        <v>-</v>
      </c>
      <c r="AE48" s="188"/>
      <c r="AF48" s="274">
        <f>[3]Eier!AF30</f>
        <v>18.661147855151935</v>
      </c>
      <c r="AG48" s="243"/>
      <c r="AH48" s="243"/>
      <c r="AI48" s="343">
        <v>4</v>
      </c>
      <c r="AJ48" s="452">
        <f>[3]Eier!AG30</f>
        <v>9512804.4489610009</v>
      </c>
      <c r="AK48" s="452">
        <f>[3]Eier!AH30</f>
        <v>8073897.3559579998</v>
      </c>
      <c r="AL48" s="452">
        <f>[3]Eier!AI30</f>
        <v>23131052.534660999</v>
      </c>
    </row>
    <row r="49" spans="1:38" x14ac:dyDescent="0.2">
      <c r="A49" s="218"/>
      <c r="B49" s="189">
        <f>[3]Eier!$A31</f>
        <v>45444</v>
      </c>
      <c r="C49" s="274">
        <f>[3]Eier!$B31</f>
        <v>0.21609999999999999</v>
      </c>
      <c r="D49" s="274">
        <f>[3]Eier!$H31</f>
        <v>0.1065</v>
      </c>
      <c r="E49" s="274">
        <f>[3]Eier!$E31</f>
        <v>0.10890000000000001</v>
      </c>
      <c r="F49" s="243">
        <f>[3]Eier!$C31</f>
        <v>0.49130000000000001</v>
      </c>
      <c r="G49" s="243">
        <f>[3]Eier!$I31</f>
        <v>0.25950000000000001</v>
      </c>
      <c r="H49" s="243">
        <f>[3]Eier!$F31</f>
        <v>0.22899999999999998</v>
      </c>
      <c r="I49" s="274">
        <f>[3]Eier!$D31</f>
        <v>0.46020000000000005</v>
      </c>
      <c r="J49" s="274">
        <f>[3]Eier!$J31</f>
        <v>0.22969999999999999</v>
      </c>
      <c r="K49" s="274">
        <f>[3]Eier!$G31</f>
        <v>0.21359999999999998</v>
      </c>
      <c r="L49" s="243"/>
      <c r="M49" s="243">
        <f>[3]Eier!$K31</f>
        <v>0.91579999999999995</v>
      </c>
      <c r="N49" s="243">
        <f>[3]Eier!$Q31</f>
        <v>0.74029999999999996</v>
      </c>
      <c r="O49" s="243">
        <f>[3]Eier!$N31</f>
        <v>0.57009999999999994</v>
      </c>
      <c r="P49" s="274">
        <f>[3]Eier!$L31</f>
        <v>0.85819999999999996</v>
      </c>
      <c r="Q49" s="274">
        <f>[3]Eier!$R31</f>
        <v>0.65510000000000002</v>
      </c>
      <c r="R49" s="274">
        <f>[3]Eier!$O31</f>
        <v>0.58879999999999999</v>
      </c>
      <c r="S49" s="243">
        <f>[3]Eier!$M31</f>
        <v>0.81730000000000003</v>
      </c>
      <c r="T49" s="243">
        <f>[3]Eier!$S31</f>
        <v>0.53469999999999995</v>
      </c>
      <c r="U49" s="243">
        <f>[3]Eier!$P31</f>
        <v>0.40130000000000005</v>
      </c>
      <c r="V49" s="274">
        <f>[3]Eier!$T31</f>
        <v>0.85180000000000011</v>
      </c>
      <c r="W49" s="274">
        <f>[3]Eier!$W31</f>
        <v>0.62009999999999998</v>
      </c>
      <c r="X49" s="274">
        <f>[3]Eier!$V31</f>
        <v>0.40539999999999998</v>
      </c>
      <c r="Y49" s="274" t="str">
        <f>[3]Eier!$X31</f>
        <v>-</v>
      </c>
      <c r="Z49" s="243"/>
      <c r="AA49" s="243">
        <f>[3]Eier!$U31</f>
        <v>1.0125</v>
      </c>
      <c r="AB49" s="243">
        <f>[3]Eier!$Z31</f>
        <v>0.68320000000000003</v>
      </c>
      <c r="AC49" s="243">
        <f>[3]Eier!$Y31</f>
        <v>0.60899999999999999</v>
      </c>
      <c r="AD49" s="243" t="str">
        <f>[3]Eier!$AA31</f>
        <v>-</v>
      </c>
      <c r="AE49" s="188"/>
      <c r="AF49" s="274">
        <f>[3]Eier!AF31</f>
        <v>19.065797572643206</v>
      </c>
      <c r="AG49" s="243"/>
      <c r="AH49" s="243"/>
      <c r="AI49" s="343">
        <v>5</v>
      </c>
      <c r="AJ49" s="452">
        <f>[3]Eier!AG31</f>
        <v>13505832.710458999</v>
      </c>
      <c r="AK49" s="452">
        <f>[3]Eier!AH31</f>
        <v>9844316.3416019995</v>
      </c>
      <c r="AL49" s="452">
        <f>[3]Eier!AI31</f>
        <v>31088330.216081999</v>
      </c>
    </row>
    <row r="50" spans="1:38" x14ac:dyDescent="0.2">
      <c r="A50" s="218"/>
      <c r="B50" s="189">
        <f>[3]Eier!$A32</f>
        <v>45413</v>
      </c>
      <c r="C50" s="274">
        <f>[3]Eier!$B32</f>
        <v>0.22109999999999999</v>
      </c>
      <c r="D50" s="274">
        <f>[3]Eier!$H32</f>
        <v>9.9299999999999999E-2</v>
      </c>
      <c r="E50" s="274">
        <f>[3]Eier!$E32</f>
        <v>0.10970000000000001</v>
      </c>
      <c r="F50" s="243">
        <f>[3]Eier!$C32</f>
        <v>0.49079999999999996</v>
      </c>
      <c r="G50" s="243">
        <f>[3]Eier!$I32</f>
        <v>0.25940000000000002</v>
      </c>
      <c r="H50" s="243">
        <f>[3]Eier!$F32</f>
        <v>0.2286</v>
      </c>
      <c r="I50" s="274">
        <f>[3]Eier!$D32</f>
        <v>0.46689999999999998</v>
      </c>
      <c r="J50" s="274">
        <f>[3]Eier!$J32</f>
        <v>0.24410000000000001</v>
      </c>
      <c r="K50" s="274">
        <f>[3]Eier!$G32</f>
        <v>0.21239999999999998</v>
      </c>
      <c r="L50" s="243"/>
      <c r="M50" s="243">
        <f>[3]Eier!$K32</f>
        <v>0.90870000000000006</v>
      </c>
      <c r="N50" s="243">
        <f>[3]Eier!$Q32</f>
        <v>0.74019999999999997</v>
      </c>
      <c r="O50" s="243">
        <f>[3]Eier!$N32</f>
        <v>0.55110000000000003</v>
      </c>
      <c r="P50" s="274">
        <f>[3]Eier!$L32</f>
        <v>0.85489999999999999</v>
      </c>
      <c r="Q50" s="274">
        <f>[3]Eier!$R32</f>
        <v>0.64890000000000003</v>
      </c>
      <c r="R50" s="274">
        <f>[3]Eier!$O32</f>
        <v>0.57379999999999998</v>
      </c>
      <c r="S50" s="243">
        <f>[3]Eier!$M32</f>
        <v>0.81669999999999998</v>
      </c>
      <c r="T50" s="243">
        <f>[3]Eier!$S32</f>
        <v>0.54430000000000001</v>
      </c>
      <c r="U50" s="243">
        <f>[3]Eier!$P32</f>
        <v>0.40210000000000001</v>
      </c>
      <c r="V50" s="274">
        <f>[3]Eier!$T32</f>
        <v>0.84970000000000001</v>
      </c>
      <c r="W50" s="274">
        <f>[3]Eier!$W32</f>
        <v>0.62429999999999997</v>
      </c>
      <c r="X50" s="274">
        <f>[3]Eier!$V32</f>
        <v>0.40799999999999997</v>
      </c>
      <c r="Y50" s="274" t="str">
        <f>[3]Eier!$X32</f>
        <v>-</v>
      </c>
      <c r="Z50" s="243"/>
      <c r="AA50" s="243">
        <f>[3]Eier!$U32</f>
        <v>1.0179</v>
      </c>
      <c r="AB50" s="243">
        <f>[3]Eier!$Z32</f>
        <v>0.66500000000000004</v>
      </c>
      <c r="AC50" s="243">
        <f>[3]Eier!$Y32</f>
        <v>0.65569999999999995</v>
      </c>
      <c r="AD50" s="243" t="str">
        <f>[3]Eier!$AA32</f>
        <v>-</v>
      </c>
      <c r="AE50" s="188"/>
      <c r="AF50" s="274">
        <f>[3]Eier!AF32</f>
        <v>19.891756066217997</v>
      </c>
      <c r="AG50" s="243"/>
      <c r="AH50" s="243"/>
      <c r="AI50" s="343">
        <v>4</v>
      </c>
      <c r="AJ50" s="452">
        <f>[3]Eier!AG32</f>
        <v>10466484.385353999</v>
      </c>
      <c r="AK50" s="452">
        <f>[3]Eier!AH32</f>
        <v>10685172.969839999</v>
      </c>
      <c r="AL50" s="452">
        <f>[3]Eier!AI32</f>
        <v>25311514.452679999</v>
      </c>
    </row>
    <row r="51" spans="1:38" x14ac:dyDescent="0.2">
      <c r="A51" s="218"/>
      <c r="B51" s="189">
        <f>[3]Eier!$A33</f>
        <v>45383</v>
      </c>
      <c r="C51" s="274">
        <f>[3]Eier!$B33</f>
        <v>0.21969999999999998</v>
      </c>
      <c r="D51" s="274">
        <f>[3]Eier!$H33</f>
        <v>0.11900000000000001</v>
      </c>
      <c r="E51" s="274">
        <f>[3]Eier!$E33</f>
        <v>0.1076</v>
      </c>
      <c r="F51" s="243">
        <f>[3]Eier!$C33</f>
        <v>0.49020000000000002</v>
      </c>
      <c r="G51" s="243">
        <f>[3]Eier!$I33</f>
        <v>0.26</v>
      </c>
      <c r="H51" s="243">
        <f>[3]Eier!$F33</f>
        <v>0.22789999999999999</v>
      </c>
      <c r="I51" s="274">
        <f>[3]Eier!$D33</f>
        <v>0.46899999999999997</v>
      </c>
      <c r="J51" s="274">
        <f>[3]Eier!$J33</f>
        <v>0.24979999999999999</v>
      </c>
      <c r="K51" s="274">
        <f>[3]Eier!$G33</f>
        <v>0.21249999999999999</v>
      </c>
      <c r="L51" s="243"/>
      <c r="M51" s="243">
        <f>[3]Eier!$K33</f>
        <v>0.90910000000000002</v>
      </c>
      <c r="N51" s="243">
        <f>[3]Eier!$Q33</f>
        <v>0.73580000000000001</v>
      </c>
      <c r="O51" s="243">
        <f>[3]Eier!$N33</f>
        <v>0.53600000000000003</v>
      </c>
      <c r="P51" s="274">
        <f>[3]Eier!$L33</f>
        <v>0.85199999999999998</v>
      </c>
      <c r="Q51" s="274">
        <f>[3]Eier!$R33</f>
        <v>0.6472</v>
      </c>
      <c r="R51" s="274">
        <f>[3]Eier!$O33</f>
        <v>0.58879999999999999</v>
      </c>
      <c r="S51" s="243">
        <f>[3]Eier!$M33</f>
        <v>0.81420000000000003</v>
      </c>
      <c r="T51" s="243">
        <f>[3]Eier!$S33</f>
        <v>0.5615</v>
      </c>
      <c r="U51" s="243">
        <f>[3]Eier!$P33</f>
        <v>0.40060000000000001</v>
      </c>
      <c r="V51" s="274">
        <f>[3]Eier!$T33</f>
        <v>0.8448</v>
      </c>
      <c r="W51" s="274">
        <f>[3]Eier!$W33</f>
        <v>0.62639999999999996</v>
      </c>
      <c r="X51" s="274">
        <f>[3]Eier!$V33</f>
        <v>0.40310000000000001</v>
      </c>
      <c r="Y51" s="274" t="str">
        <f>[3]Eier!$X33</f>
        <v>-</v>
      </c>
      <c r="Z51" s="243"/>
      <c r="AA51" s="243">
        <f>[3]Eier!$U33</f>
        <v>1.0126999999999999</v>
      </c>
      <c r="AB51" s="243">
        <f>[3]Eier!$Z33</f>
        <v>0.70040000000000002</v>
      </c>
      <c r="AC51" s="243">
        <f>[3]Eier!$Y33</f>
        <v>0.60360000000000003</v>
      </c>
      <c r="AD51" s="243" t="str">
        <f>[3]Eier!$AA33</f>
        <v>-</v>
      </c>
      <c r="AE51" s="188"/>
      <c r="AF51" s="274">
        <f>[3]Eier!AF33</f>
        <v>19.753877940327587</v>
      </c>
      <c r="AG51" s="243"/>
      <c r="AH51" s="243"/>
      <c r="AI51" s="343">
        <v>4</v>
      </c>
      <c r="AJ51" s="452">
        <f>[3]Eier!AG33</f>
        <v>9833409.5197739992</v>
      </c>
      <c r="AK51" s="452">
        <f>[3]Eier!AH33</f>
        <v>7495460.7976759998</v>
      </c>
      <c r="AL51" s="452">
        <f>[3]Eier!AI33</f>
        <v>25059625.194616999</v>
      </c>
    </row>
    <row r="52" spans="1:38" x14ac:dyDescent="0.2">
      <c r="A52" s="218"/>
      <c r="B52" s="189">
        <f>[3]Eier!$A34</f>
        <v>45352</v>
      </c>
      <c r="C52" s="274">
        <f>[3]Eier!$B34</f>
        <v>0.2112</v>
      </c>
      <c r="D52" s="274">
        <f>[3]Eier!$H34</f>
        <v>0.10220000000000001</v>
      </c>
      <c r="E52" s="274">
        <f>[3]Eier!$E34</f>
        <v>8.0500000000000002E-2</v>
      </c>
      <c r="F52" s="243">
        <f>[3]Eier!$C34</f>
        <v>0.48969999999999997</v>
      </c>
      <c r="G52" s="243">
        <f>[3]Eier!$I34</f>
        <v>0.26019999999999999</v>
      </c>
      <c r="H52" s="243">
        <f>[3]Eier!$F34</f>
        <v>0.22850000000000001</v>
      </c>
      <c r="I52" s="274">
        <f>[3]Eier!$D34</f>
        <v>0.46110000000000001</v>
      </c>
      <c r="J52" s="274">
        <f>[3]Eier!$J34</f>
        <v>0.24510000000000001</v>
      </c>
      <c r="K52" s="274">
        <f>[3]Eier!$G34</f>
        <v>0.2089</v>
      </c>
      <c r="L52" s="243"/>
      <c r="M52" s="243">
        <f>[3]Eier!$K34</f>
        <v>0.96430000000000005</v>
      </c>
      <c r="N52" s="243">
        <f>[3]Eier!$Q34</f>
        <v>0.73739999999999994</v>
      </c>
      <c r="O52" s="243">
        <f>[3]Eier!$N34</f>
        <v>0.54500000000000004</v>
      </c>
      <c r="P52" s="274">
        <f>[3]Eier!$L34</f>
        <v>0.88549999999999995</v>
      </c>
      <c r="Q52" s="274">
        <f>[3]Eier!$R34</f>
        <v>0.65269999999999995</v>
      </c>
      <c r="R52" s="274">
        <f>[3]Eier!$O34</f>
        <v>0.57299999999999995</v>
      </c>
      <c r="S52" s="243">
        <f>[3]Eier!$M34</f>
        <v>0.81469999999999998</v>
      </c>
      <c r="T52" s="243">
        <f>[3]Eier!$S34</f>
        <v>0.54969999999999997</v>
      </c>
      <c r="U52" s="243">
        <f>[3]Eier!$P34</f>
        <v>0.40110000000000001</v>
      </c>
      <c r="V52" s="274">
        <f>[3]Eier!$T34</f>
        <v>0.87250000000000005</v>
      </c>
      <c r="W52" s="274">
        <f>[3]Eier!$W34</f>
        <v>0.625</v>
      </c>
      <c r="X52" s="274">
        <f>[3]Eier!$V34</f>
        <v>0.40369999999999995</v>
      </c>
      <c r="Y52" s="274" t="str">
        <f>[3]Eier!$X34</f>
        <v>-</v>
      </c>
      <c r="Z52" s="243"/>
      <c r="AA52" s="243">
        <f>[3]Eier!$U34</f>
        <v>1.0173999999999999</v>
      </c>
      <c r="AB52" s="243">
        <f>[3]Eier!$Z34</f>
        <v>0.6714</v>
      </c>
      <c r="AC52" s="243">
        <f>[3]Eier!$Y34</f>
        <v>0.60960000000000003</v>
      </c>
      <c r="AD52" s="243" t="str">
        <f>[3]Eier!$AA34</f>
        <v>-</v>
      </c>
      <c r="AE52" s="188"/>
      <c r="AF52" s="274">
        <f>[3]Eier!AF34</f>
        <v>19.375881657153613</v>
      </c>
      <c r="AG52" s="243"/>
      <c r="AH52" s="243"/>
      <c r="AI52" s="343">
        <v>5</v>
      </c>
      <c r="AJ52" s="452">
        <f>[3]Eier!AG34</f>
        <v>15405150.548374999</v>
      </c>
      <c r="AK52" s="452">
        <f>[3]Eier!AH34</f>
        <v>13485983.540527999</v>
      </c>
      <c r="AL52" s="452">
        <f>[3]Eier!AI34</f>
        <v>41750539.793049999</v>
      </c>
    </row>
    <row r="53" spans="1:38" x14ac:dyDescent="0.2">
      <c r="A53" s="218"/>
      <c r="B53" s="189">
        <f>[3]Eier!$A35</f>
        <v>45323</v>
      </c>
      <c r="C53" s="274">
        <f>[3]Eier!$B35</f>
        <v>0.21340000000000001</v>
      </c>
      <c r="D53" s="274">
        <f>[3]Eier!$H35</f>
        <v>0.10009999999999999</v>
      </c>
      <c r="E53" s="274">
        <f>[3]Eier!$E35</f>
        <v>0.10199999999999999</v>
      </c>
      <c r="F53" s="243">
        <f>[3]Eier!$C35</f>
        <v>0.48920000000000002</v>
      </c>
      <c r="G53" s="243">
        <f>[3]Eier!$I35</f>
        <v>0.26039999999999996</v>
      </c>
      <c r="H53" s="243">
        <f>[3]Eier!$F35</f>
        <v>0.22969999999999999</v>
      </c>
      <c r="I53" s="274">
        <f>[3]Eier!$D35</f>
        <v>0.45429999999999998</v>
      </c>
      <c r="J53" s="274">
        <f>[3]Eier!$J35</f>
        <v>0.24179999999999999</v>
      </c>
      <c r="K53" s="274">
        <f>[3]Eier!$G35</f>
        <v>0.20699999999999999</v>
      </c>
      <c r="L53" s="243"/>
      <c r="M53" s="243">
        <f>[3]Eier!$K35</f>
        <v>0.90939999999999999</v>
      </c>
      <c r="N53" s="243">
        <f>[3]Eier!$Q35</f>
        <v>0.73860000000000003</v>
      </c>
      <c r="O53" s="243">
        <f>[3]Eier!$N35</f>
        <v>0.53969999999999996</v>
      </c>
      <c r="P53" s="274">
        <f>[3]Eier!$L35</f>
        <v>0.90799999999999992</v>
      </c>
      <c r="Q53" s="274">
        <f>[3]Eier!$R35</f>
        <v>0.65469999999999995</v>
      </c>
      <c r="R53" s="274">
        <f>[3]Eier!$O35</f>
        <v>0.57299999999999995</v>
      </c>
      <c r="S53" s="243">
        <f>[3]Eier!$M35</f>
        <v>0.80830000000000002</v>
      </c>
      <c r="T53" s="243">
        <f>[3]Eier!$S35</f>
        <v>0.54659999999999997</v>
      </c>
      <c r="U53" s="243">
        <f>[3]Eier!$P35</f>
        <v>0.40110000000000001</v>
      </c>
      <c r="V53" s="274">
        <f>[3]Eier!$T35</f>
        <v>0.87909999999999999</v>
      </c>
      <c r="W53" s="274">
        <f>[3]Eier!$W35</f>
        <v>0.62490000000000001</v>
      </c>
      <c r="X53" s="274">
        <f>[3]Eier!$V35</f>
        <v>0.40409999999999996</v>
      </c>
      <c r="Y53" s="274" t="str">
        <f>[3]Eier!$X35</f>
        <v>-</v>
      </c>
      <c r="Z53" s="243"/>
      <c r="AA53" s="243">
        <f>[3]Eier!$U35</f>
        <v>1.0151000000000001</v>
      </c>
      <c r="AB53" s="243">
        <f>[3]Eier!$Z35</f>
        <v>0.6946</v>
      </c>
      <c r="AC53" s="243">
        <f>[3]Eier!$Y35</f>
        <v>0.60509999999999997</v>
      </c>
      <c r="AD53" s="243" t="str">
        <f>[3]Eier!$AA35</f>
        <v>-</v>
      </c>
      <c r="AE53" s="188"/>
      <c r="AF53" s="274">
        <f>[3]Eier!AF35</f>
        <v>19.756512241535358</v>
      </c>
      <c r="AG53" s="243"/>
      <c r="AH53" s="243"/>
      <c r="AI53" s="343">
        <v>4</v>
      </c>
      <c r="AJ53" s="452">
        <f>[3]Eier!AG35</f>
        <v>11783731.066252001</v>
      </c>
      <c r="AK53" s="452">
        <f>[3]Eier!AH35</f>
        <v>10166710.906996001</v>
      </c>
      <c r="AL53" s="452">
        <f>[3]Eier!AI35</f>
        <v>27300490.736028001</v>
      </c>
    </row>
    <row r="54" spans="1:38" x14ac:dyDescent="0.2">
      <c r="A54" s="218"/>
      <c r="B54" s="189">
        <f>[3]Eier!$A36</f>
        <v>45292</v>
      </c>
      <c r="C54" s="274">
        <f>[3]Eier!$B36</f>
        <v>0.21420000000000003</v>
      </c>
      <c r="D54" s="274">
        <f>[3]Eier!$H36</f>
        <v>0.105</v>
      </c>
      <c r="E54" s="274">
        <f>[3]Eier!$E36</f>
        <v>0.115</v>
      </c>
      <c r="F54" s="243">
        <f>[3]Eier!$C36</f>
        <v>0.48969999999999997</v>
      </c>
      <c r="G54" s="243">
        <f>[3]Eier!$I36</f>
        <v>0.26039999999999996</v>
      </c>
      <c r="H54" s="243">
        <f>[3]Eier!$F36</f>
        <v>0.22850000000000001</v>
      </c>
      <c r="I54" s="274">
        <f>[3]Eier!$D36</f>
        <v>0.4637</v>
      </c>
      <c r="J54" s="274">
        <f>[3]Eier!$J36</f>
        <v>0.2487</v>
      </c>
      <c r="K54" s="274">
        <f>[3]Eier!$G36</f>
        <v>0.21199999999999999</v>
      </c>
      <c r="L54" s="243"/>
      <c r="M54" s="243">
        <f>[3]Eier!$K36</f>
        <v>0.91420000000000001</v>
      </c>
      <c r="N54" s="243">
        <f>[3]Eier!$Q36</f>
        <v>0.73790000000000011</v>
      </c>
      <c r="O54" s="243" t="str">
        <f>[3]Eier!$N36</f>
        <v>-</v>
      </c>
      <c r="P54" s="274">
        <f>[3]Eier!$L36</f>
        <v>0.92870000000000008</v>
      </c>
      <c r="Q54" s="274">
        <f>[3]Eier!$R36</f>
        <v>0.67110000000000003</v>
      </c>
      <c r="R54" s="274">
        <f>[3]Eier!$O36</f>
        <v>0.57299999999999995</v>
      </c>
      <c r="S54" s="243">
        <f>[3]Eier!$M36</f>
        <v>0.80019999999999991</v>
      </c>
      <c r="T54" s="243">
        <f>[3]Eier!$S36</f>
        <v>0.54930000000000001</v>
      </c>
      <c r="U54" s="243">
        <f>[3]Eier!$P36</f>
        <v>0.40110000000000001</v>
      </c>
      <c r="V54" s="274">
        <f>[3]Eier!$T36</f>
        <v>0.88829999999999998</v>
      </c>
      <c r="W54" s="274">
        <f>[3]Eier!$W36</f>
        <v>0.62680000000000002</v>
      </c>
      <c r="X54" s="274">
        <f>[3]Eier!$V36</f>
        <v>0.39960000000000001</v>
      </c>
      <c r="Y54" s="274" t="str">
        <f>[3]Eier!$X36</f>
        <v>-</v>
      </c>
      <c r="Z54" s="243"/>
      <c r="AA54" s="243">
        <f>[3]Eier!$U36</f>
        <v>1.0076000000000001</v>
      </c>
      <c r="AB54" s="243">
        <f>[3]Eier!$Z36</f>
        <v>0.65670000000000006</v>
      </c>
      <c r="AC54" s="243">
        <f>[3]Eier!$Y36</f>
        <v>0.61170000000000002</v>
      </c>
      <c r="AD54" s="243" t="str">
        <f>[3]Eier!$AA36</f>
        <v>-</v>
      </c>
      <c r="AE54" s="188"/>
      <c r="AF54" s="274">
        <f>[3]Eier!AF36</f>
        <v>19.489903336897928</v>
      </c>
      <c r="AG54" s="243"/>
      <c r="AH54" s="243"/>
      <c r="AI54" s="343">
        <v>4</v>
      </c>
      <c r="AJ54" s="452">
        <f>[3]Eier!AG36</f>
        <v>11546544.672281001</v>
      </c>
      <c r="AK54" s="452">
        <f>[3]Eier!AH36</f>
        <v>11105575.512912</v>
      </c>
      <c r="AL54" s="452">
        <f>[3]Eier!AI36</f>
        <v>26015541.787214</v>
      </c>
    </row>
    <row r="55" spans="1:38" x14ac:dyDescent="0.2">
      <c r="A55" s="218"/>
      <c r="B55" s="189">
        <f>[3]Eier!$A37</f>
        <v>45261</v>
      </c>
      <c r="C55" s="274">
        <f>[3]Eier!$B37</f>
        <v>0.20610000000000001</v>
      </c>
      <c r="D55" s="274">
        <f>[3]Eier!$H37</f>
        <v>0.10400000000000001</v>
      </c>
      <c r="E55" s="274">
        <f>[3]Eier!$E37</f>
        <v>0.11269999999999999</v>
      </c>
      <c r="F55" s="243">
        <f>[3]Eier!$C37</f>
        <v>0.49390000000000001</v>
      </c>
      <c r="G55" s="243">
        <f>[3]Eier!$I37</f>
        <v>0.26179999999999998</v>
      </c>
      <c r="H55" s="243">
        <f>[3]Eier!$F37</f>
        <v>0.2298</v>
      </c>
      <c r="I55" s="274">
        <f>[3]Eier!$D37</f>
        <v>0.45579999999999998</v>
      </c>
      <c r="J55" s="274">
        <f>[3]Eier!$J37</f>
        <v>0.24640000000000001</v>
      </c>
      <c r="K55" s="274">
        <f>[3]Eier!$G37</f>
        <v>0.2102</v>
      </c>
      <c r="L55" s="243"/>
      <c r="M55" s="243">
        <f>[3]Eier!$K37</f>
        <v>0.91749999999999998</v>
      </c>
      <c r="N55" s="243">
        <f>[3]Eier!$Q37</f>
        <v>0.73739999999999994</v>
      </c>
      <c r="O55" s="243" t="str">
        <f>[3]Eier!$N37</f>
        <v>-</v>
      </c>
      <c r="P55" s="274">
        <f>[3]Eier!$L37</f>
        <v>0.90189999999999992</v>
      </c>
      <c r="Q55" s="274">
        <f>[3]Eier!$R37</f>
        <v>0.66839999999999999</v>
      </c>
      <c r="R55" s="274">
        <f>[3]Eier!$O37</f>
        <v>0.55200000000000005</v>
      </c>
      <c r="S55" s="243">
        <f>[3]Eier!$M37</f>
        <v>0.79980000000000007</v>
      </c>
      <c r="T55" s="243">
        <f>[3]Eier!$S37</f>
        <v>0.54780000000000006</v>
      </c>
      <c r="U55" s="243">
        <f>[3]Eier!$P37</f>
        <v>0.40130000000000005</v>
      </c>
      <c r="V55" s="274">
        <f>[3]Eier!$T37</f>
        <v>0.87950000000000006</v>
      </c>
      <c r="W55" s="274">
        <f>[3]Eier!$W37</f>
        <v>0.62329999999999997</v>
      </c>
      <c r="X55" s="274">
        <f>[3]Eier!$V37</f>
        <v>0.4017</v>
      </c>
      <c r="Y55" s="274" t="str">
        <f>[3]Eier!$X37</f>
        <v>-</v>
      </c>
      <c r="Z55" s="243"/>
      <c r="AA55" s="243">
        <f>[3]Eier!$U37</f>
        <v>0.98730000000000007</v>
      </c>
      <c r="AB55" s="243">
        <f>[3]Eier!$Z37</f>
        <v>0.67969999999999997</v>
      </c>
      <c r="AC55" s="243">
        <f>[3]Eier!$Y37</f>
        <v>0.61009999999999998</v>
      </c>
      <c r="AD55" s="243" t="str">
        <f>[3]Eier!$AA37</f>
        <v>-</v>
      </c>
      <c r="AE55" s="188"/>
      <c r="AF55" s="274">
        <f>[3]Eier!AF37</f>
        <v>19.217019647876516</v>
      </c>
      <c r="AG55" s="243"/>
      <c r="AH55" s="243"/>
      <c r="AI55" s="343">
        <v>5</v>
      </c>
      <c r="AJ55" s="452">
        <f>[3]Eier!AG37</f>
        <v>14648368.890701</v>
      </c>
      <c r="AK55" s="452">
        <f>[3]Eier!AH37</f>
        <v>14794979.327997999</v>
      </c>
      <c r="AL55" s="452">
        <f>[3]Eier!AI37</f>
        <v>36278556.168701999</v>
      </c>
    </row>
    <row r="56" spans="1:38" x14ac:dyDescent="0.2">
      <c r="A56" s="218"/>
      <c r="B56" s="189">
        <f>[3]Eier!$A38</f>
        <v>45231</v>
      </c>
      <c r="C56" s="274">
        <f>[3]Eier!$B38</f>
        <v>0.20850000000000002</v>
      </c>
      <c r="D56" s="274">
        <f>[3]Eier!$H38</f>
        <v>0.10490000000000001</v>
      </c>
      <c r="E56" s="274">
        <f>[3]Eier!$E38</f>
        <v>0.1174</v>
      </c>
      <c r="F56" s="243">
        <f>[3]Eier!$C38</f>
        <v>0.49380000000000002</v>
      </c>
      <c r="G56" s="243">
        <f>[3]Eier!$I38</f>
        <v>0.26140000000000002</v>
      </c>
      <c r="H56" s="243">
        <f>[3]Eier!$F38</f>
        <v>0.22969999999999999</v>
      </c>
      <c r="I56" s="274">
        <f>[3]Eier!$D38</f>
        <v>0.442</v>
      </c>
      <c r="J56" s="274">
        <f>[3]Eier!$J38</f>
        <v>0.23600000000000002</v>
      </c>
      <c r="K56" s="274">
        <f>[3]Eier!$G38</f>
        <v>0.1885</v>
      </c>
      <c r="L56" s="243"/>
      <c r="M56" s="243">
        <f>[3]Eier!$K38</f>
        <v>0.92370000000000008</v>
      </c>
      <c r="N56" s="243">
        <f>[3]Eier!$Q38</f>
        <v>0.73739999999999994</v>
      </c>
      <c r="O56" s="243" t="str">
        <f>[3]Eier!$N38</f>
        <v>-</v>
      </c>
      <c r="P56" s="274">
        <f>[3]Eier!$L38</f>
        <v>0.87919999999999998</v>
      </c>
      <c r="Q56" s="274">
        <f>[3]Eier!$R38</f>
        <v>0.66959999999999997</v>
      </c>
      <c r="R56" s="274">
        <f>[3]Eier!$O38</f>
        <v>0.55369999999999997</v>
      </c>
      <c r="S56" s="243">
        <f>[3]Eier!$M38</f>
        <v>0.79599999999999993</v>
      </c>
      <c r="T56" s="243">
        <f>[3]Eier!$S38</f>
        <v>0.53139999999999998</v>
      </c>
      <c r="U56" s="243">
        <f>[3]Eier!$P38</f>
        <v>0.40259999999999996</v>
      </c>
      <c r="V56" s="274">
        <f>[3]Eier!$T38</f>
        <v>0.86529999999999996</v>
      </c>
      <c r="W56" s="274">
        <f>[3]Eier!$W38</f>
        <v>0.61419999999999997</v>
      </c>
      <c r="X56" s="274">
        <f>[3]Eier!$V38</f>
        <v>0.40340000000000004</v>
      </c>
      <c r="Y56" s="274" t="str">
        <f>[3]Eier!$X38</f>
        <v>-</v>
      </c>
      <c r="Z56" s="243"/>
      <c r="AA56" s="243">
        <f>[3]Eier!$U38</f>
        <v>0.98870000000000002</v>
      </c>
      <c r="AB56" s="243">
        <f>[3]Eier!$Z38</f>
        <v>0.6925</v>
      </c>
      <c r="AC56" s="243">
        <f>[3]Eier!$Y38</f>
        <v>0.60389999999999999</v>
      </c>
      <c r="AD56" s="243" t="str">
        <f>[3]Eier!$AA38</f>
        <v>-</v>
      </c>
      <c r="AE56" s="188"/>
      <c r="AF56" s="274">
        <f>[3]Eier!AF38</f>
        <v>19.0031229571456</v>
      </c>
      <c r="AG56" s="243"/>
      <c r="AH56" s="243"/>
      <c r="AI56" s="343">
        <v>4</v>
      </c>
      <c r="AJ56" s="452">
        <f>[3]Eier!AG38</f>
        <v>11023453.300109001</v>
      </c>
      <c r="AK56" s="452">
        <f>[3]Eier!AH38</f>
        <v>10327909.085008999</v>
      </c>
      <c r="AL56" s="452">
        <f>[3]Eier!AI38</f>
        <v>27397388.425528001</v>
      </c>
    </row>
    <row r="57" spans="1:38" x14ac:dyDescent="0.2">
      <c r="A57" s="218"/>
      <c r="B57" s="189">
        <f>[3]Eier!$A39</f>
        <v>45200</v>
      </c>
      <c r="C57" s="274">
        <f>[3]Eier!$B39</f>
        <v>0.21160000000000001</v>
      </c>
      <c r="D57" s="274">
        <f>[3]Eier!$H39</f>
        <v>0.10679999999999999</v>
      </c>
      <c r="E57" s="274">
        <f>[3]Eier!$E39</f>
        <v>0.10400000000000001</v>
      </c>
      <c r="F57" s="243">
        <f>[3]Eier!$C39</f>
        <v>0.49329999999999996</v>
      </c>
      <c r="G57" s="243">
        <f>[3]Eier!$I39</f>
        <v>0.26119999999999999</v>
      </c>
      <c r="H57" s="243">
        <f>[3]Eier!$F39</f>
        <v>0.2296</v>
      </c>
      <c r="I57" s="274">
        <f>[3]Eier!$D39</f>
        <v>0.43740000000000001</v>
      </c>
      <c r="J57" s="274">
        <f>[3]Eier!$J39</f>
        <v>0.23519999999999999</v>
      </c>
      <c r="K57" s="274">
        <f>[3]Eier!$G39</f>
        <v>0.1918</v>
      </c>
      <c r="L57" s="243"/>
      <c r="M57" s="243">
        <f>[3]Eier!$K39</f>
        <v>0.90480000000000005</v>
      </c>
      <c r="N57" s="243">
        <f>[3]Eier!$Q39</f>
        <v>0.73840000000000006</v>
      </c>
      <c r="O57" s="243" t="str">
        <f>[3]Eier!$N39</f>
        <v>-</v>
      </c>
      <c r="P57" s="274">
        <f>[3]Eier!$L39</f>
        <v>0.90180000000000005</v>
      </c>
      <c r="Q57" s="274">
        <f>[3]Eier!$R39</f>
        <v>0.65930000000000011</v>
      </c>
      <c r="R57" s="274">
        <f>[3]Eier!$O39</f>
        <v>0.57220000000000004</v>
      </c>
      <c r="S57" s="243">
        <f>[3]Eier!$M39</f>
        <v>0.79549999999999998</v>
      </c>
      <c r="T57" s="243">
        <f>[3]Eier!$S39</f>
        <v>0.56380000000000008</v>
      </c>
      <c r="U57" s="243">
        <f>[3]Eier!$P39</f>
        <v>0.40909999999999996</v>
      </c>
      <c r="V57" s="274">
        <f>[3]Eier!$T39</f>
        <v>0.87540000000000007</v>
      </c>
      <c r="W57" s="274">
        <f>[3]Eier!$W39</f>
        <v>0.626</v>
      </c>
      <c r="X57" s="274">
        <f>[3]Eier!$V39</f>
        <v>0.40920000000000001</v>
      </c>
      <c r="Y57" s="274" t="str">
        <f>[3]Eier!$X39</f>
        <v>-</v>
      </c>
      <c r="Z57" s="243"/>
      <c r="AA57" s="243">
        <f>[3]Eier!$U39</f>
        <v>0.98640000000000005</v>
      </c>
      <c r="AB57" s="243">
        <f>[3]Eier!$Z39</f>
        <v>0.7036</v>
      </c>
      <c r="AC57" s="243">
        <f>[3]Eier!$Y39</f>
        <v>0.61030000000000006</v>
      </c>
      <c r="AD57" s="243" t="str">
        <f>[3]Eier!$AA39</f>
        <v>-</v>
      </c>
      <c r="AE57" s="188"/>
      <c r="AF57" s="274">
        <f>[3]Eier!AF39</f>
        <v>19.450690600465066</v>
      </c>
      <c r="AG57" s="243"/>
      <c r="AH57" s="243"/>
      <c r="AI57" s="343">
        <v>4</v>
      </c>
      <c r="AJ57" s="452">
        <f>[3]Eier!AG39</f>
        <v>10008713.805762</v>
      </c>
      <c r="AK57" s="452">
        <f>[3]Eier!AH39</f>
        <v>11291168.445921</v>
      </c>
      <c r="AL57" s="452">
        <f>[3]Eier!AI39</f>
        <v>24450584.503256999</v>
      </c>
    </row>
    <row r="58" spans="1:38" x14ac:dyDescent="0.2">
      <c r="A58" s="218"/>
      <c r="B58" s="189">
        <f>[3]Eier!$A40</f>
        <v>45170</v>
      </c>
      <c r="C58" s="274">
        <f>[3]Eier!$B40</f>
        <v>0.2059</v>
      </c>
      <c r="D58" s="274">
        <f>[3]Eier!$H40</f>
        <v>0.11119999999999999</v>
      </c>
      <c r="E58" s="274">
        <f>[3]Eier!$E40</f>
        <v>0.1096</v>
      </c>
      <c r="F58" s="243">
        <f>[3]Eier!$C40</f>
        <v>0.49340000000000006</v>
      </c>
      <c r="G58" s="243">
        <f>[3]Eier!$I40</f>
        <v>0.26050000000000001</v>
      </c>
      <c r="H58" s="243">
        <f>[3]Eier!$F40</f>
        <v>0.23260000000000003</v>
      </c>
      <c r="I58" s="274">
        <f>[3]Eier!$D40</f>
        <v>0.4415</v>
      </c>
      <c r="J58" s="274">
        <f>[3]Eier!$J40</f>
        <v>0.23600000000000002</v>
      </c>
      <c r="K58" s="274">
        <f>[3]Eier!$G40</f>
        <v>0.2079</v>
      </c>
      <c r="L58" s="243"/>
      <c r="M58" s="243">
        <f>[3]Eier!$K40</f>
        <v>0.9104000000000001</v>
      </c>
      <c r="N58" s="243">
        <f>[3]Eier!$Q40</f>
        <v>0.75090000000000001</v>
      </c>
      <c r="O58" s="243" t="str">
        <f>[3]Eier!$N40</f>
        <v>-</v>
      </c>
      <c r="P58" s="274">
        <f>[3]Eier!$L40</f>
        <v>0.9043000000000001</v>
      </c>
      <c r="Q58" s="274">
        <f>[3]Eier!$R40</f>
        <v>0.66650000000000009</v>
      </c>
      <c r="R58" s="274">
        <f>[3]Eier!$O40</f>
        <v>0.65749999999999997</v>
      </c>
      <c r="S58" s="243">
        <f>[3]Eier!$M40</f>
        <v>0.79549999999999998</v>
      </c>
      <c r="T58" s="243">
        <f>[3]Eier!$S40</f>
        <v>0.56230000000000002</v>
      </c>
      <c r="U58" s="243">
        <f>[3]Eier!$P40</f>
        <v>0.40939999999999999</v>
      </c>
      <c r="V58" s="274">
        <f>[3]Eier!$T40</f>
        <v>0.87749999999999995</v>
      </c>
      <c r="W58" s="274">
        <f>[3]Eier!$W40</f>
        <v>0.629</v>
      </c>
      <c r="X58" s="274">
        <f>[3]Eier!$V40</f>
        <v>0.4133</v>
      </c>
      <c r="Y58" s="274" t="str">
        <f>[3]Eier!$X40</f>
        <v>-</v>
      </c>
      <c r="Z58" s="243"/>
      <c r="AA58" s="243">
        <f>[3]Eier!$U40</f>
        <v>0.99049999999999994</v>
      </c>
      <c r="AB58" s="243">
        <f>[3]Eier!$Z40</f>
        <v>0.69079999999999997</v>
      </c>
      <c r="AC58" s="243">
        <f>[3]Eier!$Y40</f>
        <v>0.59989999999999999</v>
      </c>
      <c r="AD58" s="243" t="str">
        <f>[3]Eier!$AA40</f>
        <v>-</v>
      </c>
      <c r="AE58" s="188"/>
      <c r="AF58" s="274">
        <f>[3]Eier!AF40</f>
        <v>19.764641019358109</v>
      </c>
      <c r="AG58" s="243"/>
      <c r="AH58" s="243"/>
      <c r="AI58" s="343">
        <v>5</v>
      </c>
      <c r="AJ58" s="452">
        <f>[3]Eier!AG40</f>
        <v>12823589.279637</v>
      </c>
      <c r="AK58" s="452">
        <f>[3]Eier!AH40</f>
        <v>12093498.363293</v>
      </c>
      <c r="AL58" s="452">
        <f>[3]Eier!AI40</f>
        <v>29210484.658801001</v>
      </c>
    </row>
    <row r="59" spans="1:38" x14ac:dyDescent="0.2">
      <c r="A59" s="218"/>
      <c r="B59" s="189">
        <f>[3]Eier!$A41</f>
        <v>45139</v>
      </c>
      <c r="C59" s="274">
        <f>[3]Eier!$B41</f>
        <v>0.2036</v>
      </c>
      <c r="D59" s="274">
        <f>[3]Eier!$H41</f>
        <v>0.105</v>
      </c>
      <c r="E59" s="274">
        <f>[3]Eier!$E41</f>
        <v>0.1096</v>
      </c>
      <c r="F59" s="243">
        <f>[3]Eier!$C41</f>
        <v>0.49369999999999997</v>
      </c>
      <c r="G59" s="243">
        <f>[3]Eier!$I41</f>
        <v>0.2586</v>
      </c>
      <c r="H59" s="243">
        <f>[3]Eier!$F41</f>
        <v>0.23260000000000003</v>
      </c>
      <c r="I59" s="274">
        <f>[3]Eier!$D41</f>
        <v>0.44040000000000001</v>
      </c>
      <c r="J59" s="274">
        <f>[3]Eier!$J41</f>
        <v>0.23440000000000003</v>
      </c>
      <c r="K59" s="274">
        <f>[3]Eier!$G41</f>
        <v>0.2104</v>
      </c>
      <c r="L59" s="243"/>
      <c r="M59" s="243">
        <f>[3]Eier!$K41</f>
        <v>0.90900000000000003</v>
      </c>
      <c r="N59" s="243">
        <f>[3]Eier!$Q41</f>
        <v>0.73349999999999993</v>
      </c>
      <c r="O59" s="243" t="str">
        <f>[3]Eier!$N41</f>
        <v>-</v>
      </c>
      <c r="P59" s="274">
        <f>[3]Eier!$L41</f>
        <v>0.90410000000000001</v>
      </c>
      <c r="Q59" s="274">
        <f>[3]Eier!$R41</f>
        <v>0.67519999999999991</v>
      </c>
      <c r="R59" s="274">
        <f>[3]Eier!$O41</f>
        <v>0.56899999999999995</v>
      </c>
      <c r="S59" s="243">
        <f>[3]Eier!$M41</f>
        <v>0.79519999999999991</v>
      </c>
      <c r="T59" s="243">
        <f>[3]Eier!$S41</f>
        <v>0.57150000000000001</v>
      </c>
      <c r="U59" s="243">
        <f>[3]Eier!$P41</f>
        <v>0.40549999999999997</v>
      </c>
      <c r="V59" s="274">
        <f>[3]Eier!$T41</f>
        <v>0.87709999999999999</v>
      </c>
      <c r="W59" s="274">
        <f>[3]Eier!$W41</f>
        <v>0.64239999999999997</v>
      </c>
      <c r="X59" s="274">
        <f>[3]Eier!$V41</f>
        <v>0.40630000000000005</v>
      </c>
      <c r="Y59" s="274" t="str">
        <f>[3]Eier!$X41</f>
        <v>-</v>
      </c>
      <c r="Z59" s="243"/>
      <c r="AA59" s="243">
        <f>[3]Eier!$U41</f>
        <v>0.98499999999999999</v>
      </c>
      <c r="AB59" s="243">
        <f>[3]Eier!$Z41</f>
        <v>0.69209999999999994</v>
      </c>
      <c r="AC59" s="243">
        <f>[3]Eier!$Y41</f>
        <v>0.60389999999999999</v>
      </c>
      <c r="AD59" s="243" t="str">
        <f>[3]Eier!$AA41</f>
        <v>-</v>
      </c>
      <c r="AE59" s="188"/>
      <c r="AF59" s="274">
        <f>[3]Eier!AF41</f>
        <v>20.060314992043885</v>
      </c>
      <c r="AG59" s="243"/>
      <c r="AH59" s="243"/>
      <c r="AI59" s="343">
        <v>4</v>
      </c>
      <c r="AJ59" s="452">
        <f>[3]Eier!AG41</f>
        <v>10497705.042687001</v>
      </c>
      <c r="AK59" s="452">
        <f>[3]Eier!AH41</f>
        <v>10094516.910284</v>
      </c>
      <c r="AL59" s="452">
        <f>[3]Eier!AI41</f>
        <v>22853741.773478001</v>
      </c>
    </row>
    <row r="60" spans="1:38" x14ac:dyDescent="0.2">
      <c r="A60" s="218"/>
      <c r="B60" s="189">
        <f>[3]Eier!$A42</f>
        <v>45108</v>
      </c>
      <c r="C60" s="274">
        <f>[3]Eier!$B42</f>
        <v>0.1946</v>
      </c>
      <c r="D60" s="274">
        <f>[3]Eier!$H42</f>
        <v>0.1024</v>
      </c>
      <c r="E60" s="274">
        <f>[3]Eier!$E42</f>
        <v>0.11289999999999999</v>
      </c>
      <c r="F60" s="243">
        <f>[3]Eier!$C42</f>
        <v>0.49409999999999998</v>
      </c>
      <c r="G60" s="243">
        <f>[3]Eier!$I42</f>
        <v>0.2591</v>
      </c>
      <c r="H60" s="243">
        <f>[3]Eier!$F42</f>
        <v>0.23300000000000001</v>
      </c>
      <c r="I60" s="274">
        <f>[3]Eier!$D42</f>
        <v>0.44400000000000001</v>
      </c>
      <c r="J60" s="274">
        <f>[3]Eier!$J42</f>
        <v>0.2316</v>
      </c>
      <c r="K60" s="274">
        <f>[3]Eier!$G42</f>
        <v>0.19670000000000001</v>
      </c>
      <c r="L60" s="243"/>
      <c r="M60" s="243">
        <f>[3]Eier!$K42</f>
        <v>0.91180000000000005</v>
      </c>
      <c r="N60" s="243">
        <f>[3]Eier!$Q42</f>
        <v>0.7448999999999999</v>
      </c>
      <c r="O60" s="243" t="str">
        <f>[3]Eier!$N42</f>
        <v>-</v>
      </c>
      <c r="P60" s="274">
        <f>[3]Eier!$L42</f>
        <v>0.90349999999999997</v>
      </c>
      <c r="Q60" s="274">
        <f>[3]Eier!$R42</f>
        <v>0.66310000000000002</v>
      </c>
      <c r="R60" s="274">
        <f>[3]Eier!$O42</f>
        <v>0.56840000000000002</v>
      </c>
      <c r="S60" s="243">
        <f>[3]Eier!$M42</f>
        <v>0.79790000000000005</v>
      </c>
      <c r="T60" s="243">
        <f>[3]Eier!$S42</f>
        <v>0.55920000000000003</v>
      </c>
      <c r="U60" s="243">
        <f>[3]Eier!$P42</f>
        <v>0.40649999999999997</v>
      </c>
      <c r="V60" s="274">
        <f>[3]Eier!$T42</f>
        <v>0.8751000000000001</v>
      </c>
      <c r="W60" s="274">
        <f>[3]Eier!$W42</f>
        <v>0.624</v>
      </c>
      <c r="X60" s="274">
        <f>[3]Eier!$V42</f>
        <v>0.40639999999999998</v>
      </c>
      <c r="Y60" s="274" t="str">
        <f>[3]Eier!$X42</f>
        <v>-</v>
      </c>
      <c r="Z60" s="243"/>
      <c r="AA60" s="243">
        <f>[3]Eier!$U42</f>
        <v>0.99629999999999996</v>
      </c>
      <c r="AB60" s="243">
        <f>[3]Eier!$Z42</f>
        <v>0.69500000000000006</v>
      </c>
      <c r="AC60" s="243">
        <f>[3]Eier!$Y42</f>
        <v>0.61329999999999996</v>
      </c>
      <c r="AD60" s="243" t="str">
        <f>[3]Eier!$AA42</f>
        <v>-</v>
      </c>
      <c r="AE60" s="188"/>
      <c r="AF60" s="274">
        <f>[3]Eier!AF42</f>
        <v>19.517482228920681</v>
      </c>
      <c r="AG60" s="243"/>
      <c r="AH60" s="243"/>
      <c r="AI60" s="343">
        <v>4</v>
      </c>
      <c r="AJ60" s="452">
        <f>[3]Eier!AG42</f>
        <v>8762684.7838770002</v>
      </c>
      <c r="AK60" s="452">
        <f>[3]Eier!AH42</f>
        <v>8987263.0322239995</v>
      </c>
      <c r="AL60" s="452">
        <f>[3]Eier!AI42</f>
        <v>20608955.557009</v>
      </c>
    </row>
    <row r="61" spans="1:38" x14ac:dyDescent="0.2">
      <c r="A61" s="218"/>
      <c r="B61" s="189">
        <f>[3]Eier!$A43</f>
        <v>45078</v>
      </c>
      <c r="C61" s="274">
        <f>[3]Eier!$B43</f>
        <v>0.19889999999999999</v>
      </c>
      <c r="D61" s="274">
        <f>[3]Eier!$H43</f>
        <v>0.10539999999999999</v>
      </c>
      <c r="E61" s="274">
        <f>[3]Eier!$E43</f>
        <v>0.1118</v>
      </c>
      <c r="F61" s="243">
        <f>[3]Eier!$C43</f>
        <v>0.495</v>
      </c>
      <c r="G61" s="243">
        <f>[3]Eier!$I43</f>
        <v>0.2621</v>
      </c>
      <c r="H61" s="243">
        <f>[3]Eier!$F43</f>
        <v>0.23260000000000003</v>
      </c>
      <c r="I61" s="274">
        <f>[3]Eier!$D43</f>
        <v>0.45289999999999997</v>
      </c>
      <c r="J61" s="274">
        <f>[3]Eier!$J43</f>
        <v>0.2329</v>
      </c>
      <c r="K61" s="274">
        <f>[3]Eier!$G43</f>
        <v>0.21260000000000001</v>
      </c>
      <c r="L61" s="243"/>
      <c r="M61" s="243">
        <f>[3]Eier!$K43</f>
        <v>0.90790000000000004</v>
      </c>
      <c r="N61" s="243">
        <f>[3]Eier!$Q43</f>
        <v>0.7448999999999999</v>
      </c>
      <c r="O61" s="243" t="str">
        <f>[3]Eier!$N43</f>
        <v>-</v>
      </c>
      <c r="P61" s="274">
        <f>[3]Eier!$L43</f>
        <v>0.88379999999999992</v>
      </c>
      <c r="Q61" s="274">
        <f>[3]Eier!$R43</f>
        <v>0.65859999999999996</v>
      </c>
      <c r="R61" s="274">
        <f>[3]Eier!$O43</f>
        <v>0.57220000000000004</v>
      </c>
      <c r="S61" s="243">
        <f>[3]Eier!$M43</f>
        <v>0.78799999999999992</v>
      </c>
      <c r="T61" s="243">
        <f>[3]Eier!$S43</f>
        <v>0.55189999999999995</v>
      </c>
      <c r="U61" s="243">
        <f>[3]Eier!$P43</f>
        <v>0.40899999999999997</v>
      </c>
      <c r="V61" s="274">
        <f>[3]Eier!$T43</f>
        <v>0.86290000000000011</v>
      </c>
      <c r="W61" s="274">
        <f>[3]Eier!$W43</f>
        <v>0.61480000000000001</v>
      </c>
      <c r="X61" s="274">
        <f>[3]Eier!$V43</f>
        <v>0.40810000000000002</v>
      </c>
      <c r="Y61" s="274" t="str">
        <f>[3]Eier!$X43</f>
        <v>-</v>
      </c>
      <c r="Z61" s="243"/>
      <c r="AA61" s="243">
        <f>[3]Eier!$U43</f>
        <v>1.0038</v>
      </c>
      <c r="AB61" s="243">
        <f>[3]Eier!$Z43</f>
        <v>0.68379999999999996</v>
      </c>
      <c r="AC61" s="243">
        <f>[3]Eier!$Y43</f>
        <v>0.61170000000000002</v>
      </c>
      <c r="AD61" s="243" t="str">
        <f>[3]Eier!$AA43</f>
        <v>-</v>
      </c>
      <c r="AE61" s="188"/>
      <c r="AF61" s="274">
        <f>[3]Eier!AF43</f>
        <v>19.666742722013002</v>
      </c>
      <c r="AG61" s="243"/>
      <c r="AH61" s="243"/>
      <c r="AI61" s="343">
        <v>5</v>
      </c>
      <c r="AJ61" s="452">
        <f>[3]Eier!AG43</f>
        <v>11351568.160793001</v>
      </c>
      <c r="AK61" s="452">
        <f>[3]Eier!AH43</f>
        <v>11964805.679206001</v>
      </c>
      <c r="AL61" s="452">
        <f>[3]Eier!AI43</f>
        <v>27109252.557757001</v>
      </c>
    </row>
    <row r="62" spans="1:38" x14ac:dyDescent="0.2">
      <c r="A62" s="218"/>
      <c r="B62" s="189">
        <f>[3]Eier!$A44</f>
        <v>45047</v>
      </c>
      <c r="C62" s="274">
        <f>[3]Eier!$B44</f>
        <v>0.20749999999999999</v>
      </c>
      <c r="D62" s="274">
        <f>[3]Eier!$H44</f>
        <v>0.10339999999999999</v>
      </c>
      <c r="E62" s="274">
        <f>[3]Eier!$E44</f>
        <v>0.1066</v>
      </c>
      <c r="F62" s="243">
        <f>[3]Eier!$C44</f>
        <v>0.49520000000000003</v>
      </c>
      <c r="G62" s="243">
        <f>[3]Eier!$I44</f>
        <v>0.26239999999999997</v>
      </c>
      <c r="H62" s="243">
        <f>[3]Eier!$F44</f>
        <v>0.23260000000000003</v>
      </c>
      <c r="I62" s="274">
        <f>[3]Eier!$D44</f>
        <v>0.4647</v>
      </c>
      <c r="J62" s="274">
        <f>[3]Eier!$J44</f>
        <v>0.2462</v>
      </c>
      <c r="K62" s="274">
        <f>[3]Eier!$G44</f>
        <v>0.21850000000000003</v>
      </c>
      <c r="L62" s="243"/>
      <c r="M62" s="243">
        <f>[3]Eier!$K44</f>
        <v>0.90760000000000007</v>
      </c>
      <c r="N62" s="243">
        <f>[3]Eier!$Q44</f>
        <v>0.74430000000000007</v>
      </c>
      <c r="O62" s="243" t="str">
        <f>[3]Eier!$N44</f>
        <v>-</v>
      </c>
      <c r="P62" s="274">
        <f>[3]Eier!$L44</f>
        <v>0.872</v>
      </c>
      <c r="Q62" s="274">
        <f>[3]Eier!$R44</f>
        <v>0.65890000000000004</v>
      </c>
      <c r="R62" s="274">
        <f>[3]Eier!$O44</f>
        <v>0.5544</v>
      </c>
      <c r="S62" s="243">
        <f>[3]Eier!$M44</f>
        <v>0.80230000000000001</v>
      </c>
      <c r="T62" s="243">
        <f>[3]Eier!$S44</f>
        <v>0.53759999999999997</v>
      </c>
      <c r="U62" s="243">
        <f>[3]Eier!$P44</f>
        <v>0.40899999999999997</v>
      </c>
      <c r="V62" s="274">
        <f>[3]Eier!$T44</f>
        <v>0.85870000000000002</v>
      </c>
      <c r="W62" s="274">
        <f>[3]Eier!$W44</f>
        <v>0.61419999999999997</v>
      </c>
      <c r="X62" s="274">
        <f>[3]Eier!$V44</f>
        <v>0.41009999999999996</v>
      </c>
      <c r="Y62" s="274" t="str">
        <f>[3]Eier!$X44</f>
        <v>-</v>
      </c>
      <c r="Z62" s="243"/>
      <c r="AA62" s="243">
        <f>[3]Eier!$U44</f>
        <v>1.0382</v>
      </c>
      <c r="AB62" s="243">
        <f>[3]Eier!$Z44</f>
        <v>0.70299999999999996</v>
      </c>
      <c r="AC62" s="243">
        <f>[3]Eier!$Y44</f>
        <v>0.62219999999999998</v>
      </c>
      <c r="AD62" s="243" t="str">
        <f>[3]Eier!$AA44</f>
        <v>-</v>
      </c>
      <c r="AE62" s="188"/>
      <c r="AF62" s="274">
        <f>[3]Eier!AF44</f>
        <v>20.208069356791146</v>
      </c>
      <c r="AG62" s="243"/>
      <c r="AH62" s="243"/>
      <c r="AI62" s="343">
        <v>4</v>
      </c>
      <c r="AJ62" s="452">
        <f>[3]Eier!AG44</f>
        <v>10513831.096069001</v>
      </c>
      <c r="AK62" s="452">
        <f>[3]Eier!AH44</f>
        <v>10407969.423886999</v>
      </c>
      <c r="AL62" s="452">
        <f>[3]Eier!AI44</f>
        <v>23549266.747919999</v>
      </c>
    </row>
    <row r="63" spans="1:38" x14ac:dyDescent="0.2">
      <c r="A63" s="218"/>
      <c r="B63" s="189">
        <f>[3]Eier!$A45</f>
        <v>45017</v>
      </c>
      <c r="C63" s="274">
        <f>[3]Eier!$B45</f>
        <v>0.22</v>
      </c>
      <c r="D63" s="274">
        <f>[3]Eier!$H45</f>
        <v>0.1091</v>
      </c>
      <c r="E63" s="274">
        <f>[3]Eier!$E45</f>
        <v>0.10210000000000001</v>
      </c>
      <c r="F63" s="243">
        <f>[3]Eier!$C45</f>
        <v>0.49469999999999997</v>
      </c>
      <c r="G63" s="243">
        <f>[3]Eier!$I45</f>
        <v>0.2631</v>
      </c>
      <c r="H63" s="243">
        <f>[3]Eier!$F45</f>
        <v>0.23309999999999997</v>
      </c>
      <c r="I63" s="274">
        <f>[3]Eier!$D45</f>
        <v>0.4753</v>
      </c>
      <c r="J63" s="274">
        <f>[3]Eier!$J45</f>
        <v>0.253</v>
      </c>
      <c r="K63" s="274">
        <f>[3]Eier!$G45</f>
        <v>0.21820000000000001</v>
      </c>
      <c r="L63" s="243"/>
      <c r="M63" s="243">
        <f>[3]Eier!$K45</f>
        <v>0.91020000000000001</v>
      </c>
      <c r="N63" s="243">
        <f>[3]Eier!$Q45</f>
        <v>0.74019999999999997</v>
      </c>
      <c r="O63" s="243" t="str">
        <f>[3]Eier!$N45</f>
        <v>-</v>
      </c>
      <c r="P63" s="274">
        <f>[3]Eier!$L45</f>
        <v>0.87450000000000006</v>
      </c>
      <c r="Q63" s="274">
        <f>[3]Eier!$R45</f>
        <v>0.65569999999999995</v>
      </c>
      <c r="R63" s="274">
        <f>[3]Eier!$O45</f>
        <v>0.52110000000000001</v>
      </c>
      <c r="S63" s="243">
        <f>[3]Eier!$M45</f>
        <v>0.79890000000000005</v>
      </c>
      <c r="T63" s="243">
        <f>[3]Eier!$S45</f>
        <v>0.55059999999999998</v>
      </c>
      <c r="U63" s="243">
        <f>[3]Eier!$P45</f>
        <v>0.40389999999999998</v>
      </c>
      <c r="V63" s="274">
        <f>[3]Eier!$T45</f>
        <v>0.8589</v>
      </c>
      <c r="W63" s="274">
        <f>[3]Eier!$W45</f>
        <v>0.61759999999999993</v>
      </c>
      <c r="X63" s="274">
        <f>[3]Eier!$V45</f>
        <v>0.40350000000000003</v>
      </c>
      <c r="Y63" s="274" t="str">
        <f>[3]Eier!$X45</f>
        <v>-</v>
      </c>
      <c r="Z63" s="243"/>
      <c r="AA63" s="243">
        <f>[3]Eier!$U45</f>
        <v>1.0154000000000001</v>
      </c>
      <c r="AB63" s="243">
        <f>[3]Eier!$Z45</f>
        <v>0.71129999999999993</v>
      </c>
      <c r="AC63" s="243">
        <f>[3]Eier!$Y45</f>
        <v>0.63869999999999993</v>
      </c>
      <c r="AD63" s="243" t="str">
        <f>[3]Eier!$AA45</f>
        <v>-</v>
      </c>
      <c r="AE63" s="188"/>
      <c r="AF63" s="274">
        <f>[3]Eier!AF45</f>
        <v>19.649740235330846</v>
      </c>
      <c r="AG63" s="243"/>
      <c r="AH63" s="243"/>
      <c r="AI63" s="343">
        <v>4</v>
      </c>
      <c r="AJ63" s="452">
        <f>[3]Eier!AG45</f>
        <v>10856374.849838</v>
      </c>
      <c r="AK63" s="452">
        <f>[3]Eier!AH45</f>
        <v>11407543.463190001</v>
      </c>
      <c r="AL63" s="452">
        <f>[3]Eier!AI45</f>
        <v>27772817.589508999</v>
      </c>
    </row>
    <row r="64" spans="1:38" x14ac:dyDescent="0.2">
      <c r="A64" s="218"/>
      <c r="B64" s="189">
        <f>[3]Eier!$A46</f>
        <v>44986</v>
      </c>
      <c r="C64" s="274">
        <f>[3]Eier!$B46</f>
        <v>0.2089</v>
      </c>
      <c r="D64" s="274">
        <f>[3]Eier!$H46</f>
        <v>0.1026</v>
      </c>
      <c r="E64" s="274">
        <f>[3]Eier!$E46</f>
        <v>9.2300000000000007E-2</v>
      </c>
      <c r="F64" s="243">
        <f>[3]Eier!$C46</f>
        <v>0.49450000000000005</v>
      </c>
      <c r="G64" s="243">
        <f>[3]Eier!$I46</f>
        <v>0.26250000000000001</v>
      </c>
      <c r="H64" s="243">
        <f>[3]Eier!$F46</f>
        <v>0.23329999999999998</v>
      </c>
      <c r="I64" s="274">
        <f>[3]Eier!$D46</f>
        <v>0.46950000000000003</v>
      </c>
      <c r="J64" s="274">
        <f>[3]Eier!$J46</f>
        <v>0.24780000000000002</v>
      </c>
      <c r="K64" s="274">
        <f>[3]Eier!$G46</f>
        <v>0.21079999999999999</v>
      </c>
      <c r="L64" s="243"/>
      <c r="M64" s="243">
        <f>[3]Eier!$K46</f>
        <v>0.91379999999999995</v>
      </c>
      <c r="N64" s="243">
        <f>[3]Eier!$Q46</f>
        <v>0.74040000000000006</v>
      </c>
      <c r="O64" s="243" t="str">
        <f>[3]Eier!$N46</f>
        <v>-</v>
      </c>
      <c r="P64" s="274">
        <f>[3]Eier!$L46</f>
        <v>0.86309999999999998</v>
      </c>
      <c r="Q64" s="274">
        <f>[3]Eier!$R46</f>
        <v>0.64569999999999994</v>
      </c>
      <c r="R64" s="274">
        <f>[3]Eier!$O46</f>
        <v>0.52110000000000001</v>
      </c>
      <c r="S64" s="243">
        <f>[3]Eier!$M46</f>
        <v>0.79299999999999993</v>
      </c>
      <c r="T64" s="243">
        <f>[3]Eier!$S46</f>
        <v>0.56169999999999998</v>
      </c>
      <c r="U64" s="243">
        <f>[3]Eier!$P46</f>
        <v>0.40860000000000002</v>
      </c>
      <c r="V64" s="274">
        <f>[3]Eier!$T46</f>
        <v>0.84950000000000003</v>
      </c>
      <c r="W64" s="274">
        <f>[3]Eier!$W46</f>
        <v>0.61630000000000007</v>
      </c>
      <c r="X64" s="274">
        <f>[3]Eier!$V46</f>
        <v>0.40570000000000001</v>
      </c>
      <c r="Y64" s="274" t="str">
        <f>[3]Eier!$X46</f>
        <v>-</v>
      </c>
      <c r="Z64" s="243"/>
      <c r="AA64" s="243">
        <f>[3]Eier!$U46</f>
        <v>1.0082</v>
      </c>
      <c r="AB64" s="243">
        <f>[3]Eier!$Z46</f>
        <v>0.71079999999999999</v>
      </c>
      <c r="AC64" s="243">
        <f>[3]Eier!$Y46</f>
        <v>0.63829999999999998</v>
      </c>
      <c r="AD64" s="243" t="str">
        <f>[3]Eier!$AA46</f>
        <v>-</v>
      </c>
      <c r="AE64" s="188"/>
      <c r="AF64" s="274">
        <f>[3]Eier!AF46</f>
        <v>19.69684647941741</v>
      </c>
      <c r="AG64" s="243"/>
      <c r="AH64" s="243"/>
      <c r="AI64" s="343">
        <v>5</v>
      </c>
      <c r="AJ64" s="452">
        <f>[3]Eier!AG46</f>
        <v>14440920.098904001</v>
      </c>
      <c r="AK64" s="452">
        <f>[3]Eier!AH46</f>
        <v>13812406.140643001</v>
      </c>
      <c r="AL64" s="452">
        <f>[3]Eier!AI46</f>
        <v>35933366.851870999</v>
      </c>
    </row>
    <row r="65" spans="1:38" x14ac:dyDescent="0.2">
      <c r="A65" s="218"/>
      <c r="B65" s="189">
        <f>[3]Eier!$A47</f>
        <v>44958</v>
      </c>
      <c r="C65" s="274">
        <f>[3]Eier!$B47</f>
        <v>0.20190000000000002</v>
      </c>
      <c r="D65" s="274">
        <f>[3]Eier!$H47</f>
        <v>9.74E-2</v>
      </c>
      <c r="E65" s="274">
        <f>[3]Eier!$E47</f>
        <v>0.10310000000000001</v>
      </c>
      <c r="F65" s="243">
        <f>[3]Eier!$C47</f>
        <v>0.49439999999999995</v>
      </c>
      <c r="G65" s="243">
        <f>[3]Eier!$I47</f>
        <v>0.26369999999999999</v>
      </c>
      <c r="H65" s="243">
        <f>[3]Eier!$F47</f>
        <v>0.23350000000000001</v>
      </c>
      <c r="I65" s="274">
        <f>[3]Eier!$D47</f>
        <v>0.4667</v>
      </c>
      <c r="J65" s="274">
        <f>[3]Eier!$J47</f>
        <v>0.2462</v>
      </c>
      <c r="K65" s="274">
        <f>[3]Eier!$G47</f>
        <v>0.2122</v>
      </c>
      <c r="L65" s="243"/>
      <c r="M65" s="243">
        <f>[3]Eier!$K47</f>
        <v>0.91879999999999995</v>
      </c>
      <c r="N65" s="243">
        <f>[3]Eier!$Q47</f>
        <v>0.74</v>
      </c>
      <c r="O65" s="243" t="str">
        <f>[3]Eier!$N47</f>
        <v>-</v>
      </c>
      <c r="P65" s="274">
        <f>[3]Eier!$L47</f>
        <v>0.89370000000000005</v>
      </c>
      <c r="Q65" s="274">
        <f>[3]Eier!$R47</f>
        <v>0.64319999999999988</v>
      </c>
      <c r="R65" s="274">
        <f>[3]Eier!$O47</f>
        <v>0.52110000000000001</v>
      </c>
      <c r="S65" s="243">
        <f>[3]Eier!$M47</f>
        <v>0.79420000000000002</v>
      </c>
      <c r="T65" s="243">
        <f>[3]Eier!$S47</f>
        <v>0.56920000000000004</v>
      </c>
      <c r="U65" s="243">
        <f>[3]Eier!$P47</f>
        <v>0.40429999999999999</v>
      </c>
      <c r="V65" s="274">
        <f>[3]Eier!$T47</f>
        <v>0.86790000000000012</v>
      </c>
      <c r="W65" s="274">
        <f>[3]Eier!$W47</f>
        <v>0.61990000000000001</v>
      </c>
      <c r="X65" s="274">
        <f>[3]Eier!$V47</f>
        <v>0.40450000000000003</v>
      </c>
      <c r="Y65" s="274" t="str">
        <f>[3]Eier!$X47</f>
        <v>-</v>
      </c>
      <c r="Z65" s="243"/>
      <c r="AA65" s="243">
        <f>[3]Eier!$U47</f>
        <v>1.0237000000000001</v>
      </c>
      <c r="AB65" s="243">
        <f>[3]Eier!$Z47</f>
        <v>0.72730000000000006</v>
      </c>
      <c r="AC65" s="243">
        <f>[3]Eier!$Y47</f>
        <v>0.63450000000000006</v>
      </c>
      <c r="AD65" s="243" t="str">
        <f>[3]Eier!$AA47</f>
        <v>-</v>
      </c>
      <c r="AE65" s="188"/>
      <c r="AF65" s="274">
        <f>[3]Eier!AF47</f>
        <v>20.042245085528261</v>
      </c>
      <c r="AG65" s="243"/>
      <c r="AH65" s="243"/>
      <c r="AI65" s="343">
        <v>4</v>
      </c>
      <c r="AJ65" s="452">
        <f>[3]Eier!AG47</f>
        <v>11542887.817801001</v>
      </c>
      <c r="AK65" s="452">
        <f>[3]Eier!AH47</f>
        <v>10102299.530208001</v>
      </c>
      <c r="AL65" s="452">
        <f>[3]Eier!AI47</f>
        <v>25994063.794371001</v>
      </c>
    </row>
    <row r="66" spans="1:38" ht="13.5" customHeight="1" x14ac:dyDescent="0.2">
      <c r="A66" s="218"/>
      <c r="B66" s="189">
        <f>[3]Eier!$A48</f>
        <v>44927</v>
      </c>
      <c r="C66" s="274">
        <f>[3]Eier!$B48</f>
        <v>0.21</v>
      </c>
      <c r="D66" s="274">
        <f>[3]Eier!$H48</f>
        <v>9.8900000000000002E-2</v>
      </c>
      <c r="E66" s="274">
        <f>[3]Eier!$E48</f>
        <v>0.1119</v>
      </c>
      <c r="F66" s="243">
        <f>[3]Eier!$C48</f>
        <v>0.49450000000000005</v>
      </c>
      <c r="G66" s="243">
        <f>[3]Eier!$I48</f>
        <v>0.26390000000000002</v>
      </c>
      <c r="H66" s="243">
        <f>[3]Eier!$F48</f>
        <v>0.23269999999999999</v>
      </c>
      <c r="I66" s="274">
        <f>[3]Eier!$D48</f>
        <v>0.4763</v>
      </c>
      <c r="J66" s="274">
        <f>[3]Eier!$J48</f>
        <v>0.25180000000000002</v>
      </c>
      <c r="K66" s="274">
        <f>[3]Eier!$G48</f>
        <v>0.21410000000000001</v>
      </c>
      <c r="L66" s="243"/>
      <c r="M66" s="243">
        <f>[3]Eier!$K48</f>
        <v>0.91260000000000008</v>
      </c>
      <c r="N66" s="243">
        <f>[3]Eier!$Q48</f>
        <v>0.73659999999999992</v>
      </c>
      <c r="O66" s="243" t="str">
        <f>[3]Eier!$N48</f>
        <v>-</v>
      </c>
      <c r="P66" s="274">
        <f>[3]Eier!$L48</f>
        <v>0.86629999999999996</v>
      </c>
      <c r="Q66" s="274">
        <f>[3]Eier!$R48</f>
        <v>0.63549999999999995</v>
      </c>
      <c r="R66" s="274">
        <f>[3]Eier!$O48</f>
        <v>0.60960000000000003</v>
      </c>
      <c r="S66" s="243">
        <f>[3]Eier!$M48</f>
        <v>0.79260000000000008</v>
      </c>
      <c r="T66" s="243">
        <f>[3]Eier!$S48</f>
        <v>0.5605</v>
      </c>
      <c r="U66" s="243">
        <f>[3]Eier!$P48</f>
        <v>0.39429999999999998</v>
      </c>
      <c r="V66" s="274">
        <f>[3]Eier!$T48</f>
        <v>0.85060000000000002</v>
      </c>
      <c r="W66" s="274">
        <f>[3]Eier!$W48</f>
        <v>0.60539999999999994</v>
      </c>
      <c r="X66" s="274">
        <f>[3]Eier!$V48</f>
        <v>0.39829999999999999</v>
      </c>
      <c r="Y66" s="274" t="str">
        <f>[3]Eier!$X48</f>
        <v>-</v>
      </c>
      <c r="Z66" s="243"/>
      <c r="AA66" s="243">
        <f>[3]Eier!$U48</f>
        <v>0.99840000000000007</v>
      </c>
      <c r="AB66" s="243">
        <f>[3]Eier!$Z48</f>
        <v>0.6996</v>
      </c>
      <c r="AC66" s="243">
        <f>[3]Eier!$Y48</f>
        <v>0.60209999999999997</v>
      </c>
      <c r="AD66" s="243" t="str">
        <f>[3]Eier!$AA48</f>
        <v>-</v>
      </c>
      <c r="AE66" s="188"/>
      <c r="AF66" s="274">
        <f>[3]Eier!AF48</f>
        <v>20.39313448193521</v>
      </c>
      <c r="AG66" s="243"/>
      <c r="AH66" s="243"/>
      <c r="AI66" s="343">
        <v>4</v>
      </c>
      <c r="AJ66" s="452">
        <f>[3]Eier!AG48</f>
        <v>10834982.185141999</v>
      </c>
      <c r="AK66" s="452">
        <f>[3]Eier!AH48</f>
        <v>11551554.489382001</v>
      </c>
      <c r="AL66" s="452">
        <f>[3]Eier!AI48</f>
        <v>25459819.007994</v>
      </c>
    </row>
    <row r="67" spans="1:38" x14ac:dyDescent="0.2">
      <c r="A67" s="218"/>
      <c r="B67" s="189">
        <f>[3]Eier!$A49</f>
        <v>44896</v>
      </c>
      <c r="C67" s="274">
        <f>[3]Eier!$B49</f>
        <v>0.19469999999999998</v>
      </c>
      <c r="D67" s="274">
        <f>[3]Eier!$H49</f>
        <v>0.10220000000000001</v>
      </c>
      <c r="E67" s="274">
        <f>[3]Eier!$E49</f>
        <v>0.10880000000000001</v>
      </c>
      <c r="F67" s="243">
        <f>[3]Eier!$C49</f>
        <v>0.4793</v>
      </c>
      <c r="G67" s="243">
        <f>[3]Eier!$I49</f>
        <v>0.25650000000000001</v>
      </c>
      <c r="H67" s="243">
        <f>[3]Eier!$F49</f>
        <v>0.23710000000000001</v>
      </c>
      <c r="I67" s="274">
        <f>[3]Eier!$D49</f>
        <v>0.44909999999999994</v>
      </c>
      <c r="J67" s="274">
        <f>[3]Eier!$J49</f>
        <v>0.24239999999999998</v>
      </c>
      <c r="K67" s="274">
        <f>[3]Eier!$G49</f>
        <v>0.21390000000000001</v>
      </c>
      <c r="L67" s="243"/>
      <c r="M67" s="243">
        <f>[3]Eier!$K49</f>
        <v>0.88139999999999996</v>
      </c>
      <c r="N67" s="243">
        <f>[3]Eier!$Q49</f>
        <v>0.7248</v>
      </c>
      <c r="O67" s="243" t="str">
        <f>[3]Eier!$N49</f>
        <v>-</v>
      </c>
      <c r="P67" s="274">
        <f>[3]Eier!$L49</f>
        <v>0.82830000000000004</v>
      </c>
      <c r="Q67" s="274">
        <f>[3]Eier!$R49</f>
        <v>0.62350000000000005</v>
      </c>
      <c r="R67" s="274">
        <f>[3]Eier!$O49</f>
        <v>0.55179999999999996</v>
      </c>
      <c r="S67" s="243">
        <f>[3]Eier!$M49</f>
        <v>0.77340000000000009</v>
      </c>
      <c r="T67" s="243">
        <f>[3]Eier!$S49</f>
        <v>0.5343</v>
      </c>
      <c r="U67" s="243">
        <f>[3]Eier!$P49</f>
        <v>0.38770000000000004</v>
      </c>
      <c r="V67" s="274">
        <f>[3]Eier!$T49</f>
        <v>0.82050000000000001</v>
      </c>
      <c r="W67" s="274">
        <f>[3]Eier!$W49</f>
        <v>0.58889999999999998</v>
      </c>
      <c r="X67" s="274">
        <f>[3]Eier!$V49</f>
        <v>0.39020000000000005</v>
      </c>
      <c r="Y67" s="274" t="str">
        <f>[3]Eier!$X49</f>
        <v>-</v>
      </c>
      <c r="Z67" s="243"/>
      <c r="AA67" s="243">
        <f>[3]Eier!$U49</f>
        <v>0.98129999999999995</v>
      </c>
      <c r="AB67" s="243">
        <f>[3]Eier!$Z49</f>
        <v>0.68669999999999998</v>
      </c>
      <c r="AC67" s="243">
        <f>[3]Eier!$Y49</f>
        <v>0.59250000000000003</v>
      </c>
      <c r="AD67" s="243" t="str">
        <f>[3]Eier!$AA49</f>
        <v>-</v>
      </c>
      <c r="AE67" s="188"/>
      <c r="AF67" s="274">
        <f>[3]Eier!AF49</f>
        <v>20.591196436385545</v>
      </c>
      <c r="AG67" s="243"/>
      <c r="AH67" s="243"/>
      <c r="AI67" s="343">
        <v>5</v>
      </c>
      <c r="AJ67" s="452">
        <f>[3]Eier!AG49</f>
        <v>14683600.921266999</v>
      </c>
      <c r="AK67" s="452">
        <f>[3]Eier!AH49</f>
        <v>16817004.975669</v>
      </c>
      <c r="AL67" s="452">
        <f>[3]Eier!AI49</f>
        <v>34747416.006213002</v>
      </c>
    </row>
    <row r="68" spans="1:38" x14ac:dyDescent="0.2">
      <c r="A68" s="218"/>
      <c r="B68" s="189">
        <f>[3]Eier!$A50</f>
        <v>44866</v>
      </c>
      <c r="C68" s="274">
        <f>[3]Eier!$B50</f>
        <v>0.19350000000000001</v>
      </c>
      <c r="D68" s="274">
        <f>[3]Eier!$H50</f>
        <v>0.1079</v>
      </c>
      <c r="E68" s="274">
        <f>[3]Eier!$E50</f>
        <v>0.1217</v>
      </c>
      <c r="F68" s="243">
        <f>[3]Eier!$C50</f>
        <v>0.47899999999999998</v>
      </c>
      <c r="G68" s="243">
        <f>[3]Eier!$I50</f>
        <v>0.25700000000000001</v>
      </c>
      <c r="H68" s="243">
        <f>[3]Eier!$F50</f>
        <v>0.23699999999999999</v>
      </c>
      <c r="I68" s="274">
        <f>[3]Eier!$D50</f>
        <v>0.43659999999999999</v>
      </c>
      <c r="J68" s="274">
        <f>[3]Eier!$J50</f>
        <v>0.2359</v>
      </c>
      <c r="K68" s="274">
        <f>[3]Eier!$G50</f>
        <v>0.20879999999999999</v>
      </c>
      <c r="L68" s="243"/>
      <c r="M68" s="243">
        <f>[3]Eier!$K50</f>
        <v>0.88049999999999995</v>
      </c>
      <c r="N68" s="243">
        <f>[3]Eier!$Q50</f>
        <v>0.7248</v>
      </c>
      <c r="O68" s="243">
        <f>[3]Eier!$N50</f>
        <v>0.66249999999999998</v>
      </c>
      <c r="P68" s="274">
        <f>[3]Eier!$L50</f>
        <v>0.82599999999999996</v>
      </c>
      <c r="Q68" s="274">
        <f>[3]Eier!$R50</f>
        <v>0.621</v>
      </c>
      <c r="R68" s="274">
        <f>[3]Eier!$O50</f>
        <v>0.55490000000000006</v>
      </c>
      <c r="S68" s="243">
        <f>[3]Eier!$M50</f>
        <v>0.7770999999999999</v>
      </c>
      <c r="T68" s="243">
        <f>[3]Eier!$S50</f>
        <v>0.52479999999999993</v>
      </c>
      <c r="U68" s="243">
        <f>[3]Eier!$P50</f>
        <v>0.38549999999999995</v>
      </c>
      <c r="V68" s="274">
        <f>[3]Eier!$T50</f>
        <v>0.81900000000000006</v>
      </c>
      <c r="W68" s="274">
        <f>[3]Eier!$W50</f>
        <v>0.57989999999999997</v>
      </c>
      <c r="X68" s="274">
        <f>[3]Eier!$V50</f>
        <v>0.39079999999999998</v>
      </c>
      <c r="Y68" s="274" t="str">
        <f>[3]Eier!$X50</f>
        <v>-</v>
      </c>
      <c r="Z68" s="243"/>
      <c r="AA68" s="243">
        <f>[3]Eier!$U50</f>
        <v>0.98</v>
      </c>
      <c r="AB68" s="243">
        <f>[3]Eier!$Z50</f>
        <v>0.67200000000000004</v>
      </c>
      <c r="AC68" s="243">
        <f>[3]Eier!$Y50</f>
        <v>0.58920000000000006</v>
      </c>
      <c r="AD68" s="243" t="str">
        <f>[3]Eier!$AA50</f>
        <v>-</v>
      </c>
      <c r="AE68" s="188"/>
      <c r="AF68" s="274">
        <f>[3]Eier!AF50</f>
        <v>20.263606204608557</v>
      </c>
      <c r="AG68" s="243"/>
      <c r="AH68" s="243"/>
      <c r="AI68" s="343">
        <v>4</v>
      </c>
      <c r="AJ68" s="452">
        <f>[3]Eier!AG50</f>
        <v>10973805.882932</v>
      </c>
      <c r="AK68" s="452">
        <f>[3]Eier!AH50</f>
        <v>9574644.7988499999</v>
      </c>
      <c r="AL68" s="452">
        <f>[3]Eier!AI50</f>
        <v>24582662.424662001</v>
      </c>
    </row>
    <row r="69" spans="1:38" x14ac:dyDescent="0.2">
      <c r="A69" s="218"/>
      <c r="B69" s="189">
        <f>[3]Eier!$A51</f>
        <v>44835</v>
      </c>
      <c r="C69" s="274">
        <f>[3]Eier!$B51</f>
        <v>0.2011</v>
      </c>
      <c r="D69" s="274">
        <f>[3]Eier!$H51</f>
        <v>0.11119999999999999</v>
      </c>
      <c r="E69" s="274">
        <f>[3]Eier!$E51</f>
        <v>0.12920000000000001</v>
      </c>
      <c r="F69" s="243">
        <f>[3]Eier!$C51</f>
        <v>0.47939999999999999</v>
      </c>
      <c r="G69" s="243">
        <f>[3]Eier!$I51</f>
        <v>0.25659999999999999</v>
      </c>
      <c r="H69" s="243">
        <f>[3]Eier!$F51</f>
        <v>0.23699999999999999</v>
      </c>
      <c r="I69" s="274">
        <f>[3]Eier!$D51</f>
        <v>0.43719999999999998</v>
      </c>
      <c r="J69" s="274">
        <f>[3]Eier!$J51</f>
        <v>0.23579999999999998</v>
      </c>
      <c r="K69" s="274">
        <f>[3]Eier!$G51</f>
        <v>0.21170000000000003</v>
      </c>
      <c r="L69" s="243"/>
      <c r="M69" s="243">
        <f>[3]Eier!$K51</f>
        <v>0.88519999999999999</v>
      </c>
      <c r="N69" s="243">
        <f>[3]Eier!$Q51</f>
        <v>0.7248</v>
      </c>
      <c r="O69" s="243">
        <f>[3]Eier!$N51</f>
        <v>0.66249999999999998</v>
      </c>
      <c r="P69" s="274">
        <f>[3]Eier!$L51</f>
        <v>0.85970000000000002</v>
      </c>
      <c r="Q69" s="274">
        <f>[3]Eier!$R51</f>
        <v>0.61340000000000006</v>
      </c>
      <c r="R69" s="274">
        <f>[3]Eier!$O51</f>
        <v>0.56710000000000005</v>
      </c>
      <c r="S69" s="243">
        <f>[3]Eier!$M51</f>
        <v>0.77489999999999992</v>
      </c>
      <c r="T69" s="243">
        <f>[3]Eier!$S51</f>
        <v>0.55579999999999996</v>
      </c>
      <c r="U69" s="243">
        <f>[3]Eier!$P51</f>
        <v>0.38770000000000004</v>
      </c>
      <c r="V69" s="274">
        <f>[3]Eier!$T51</f>
        <v>0.84019999999999995</v>
      </c>
      <c r="W69" s="274">
        <f>[3]Eier!$W51</f>
        <v>0.58820000000000006</v>
      </c>
      <c r="X69" s="274">
        <f>[3]Eier!$V51</f>
        <v>0.39560000000000001</v>
      </c>
      <c r="Y69" s="274" t="str">
        <f>[3]Eier!$X51</f>
        <v>-</v>
      </c>
      <c r="Z69" s="243"/>
      <c r="AA69" s="243">
        <f>[3]Eier!$U51</f>
        <v>0.98809999999999998</v>
      </c>
      <c r="AB69" s="243">
        <f>[3]Eier!$Z51</f>
        <v>0.68130000000000002</v>
      </c>
      <c r="AC69" s="243">
        <f>[3]Eier!$Y51</f>
        <v>0.59200000000000008</v>
      </c>
      <c r="AD69" s="243" t="str">
        <f>[3]Eier!$AA51</f>
        <v>-</v>
      </c>
      <c r="AE69" s="188"/>
      <c r="AF69" s="274">
        <f>[3]Eier!AF51</f>
        <v>19.573390505241388</v>
      </c>
      <c r="AG69" s="243"/>
      <c r="AH69" s="243"/>
      <c r="AI69" s="343">
        <v>4</v>
      </c>
      <c r="AJ69" s="452">
        <f>[3]Eier!AG51</f>
        <v>9740042.7714440003</v>
      </c>
      <c r="AK69" s="452">
        <f>[3]Eier!AH51</f>
        <v>8616179.4139419999</v>
      </c>
      <c r="AL69" s="452">
        <f>[3]Eier!AI51</f>
        <v>21959474.194453001</v>
      </c>
    </row>
    <row r="70" spans="1:38" x14ac:dyDescent="0.2">
      <c r="A70" s="218"/>
      <c r="B70" s="189">
        <f>[3]Eier!$A52</f>
        <v>44805</v>
      </c>
      <c r="C70" s="274">
        <f>[3]Eier!$B52</f>
        <v>0.20739999999999997</v>
      </c>
      <c r="D70" s="274">
        <f>[3]Eier!$H52</f>
        <v>0.1091</v>
      </c>
      <c r="E70" s="274">
        <f>[3]Eier!$E52</f>
        <v>0.10830000000000001</v>
      </c>
      <c r="F70" s="243">
        <f>[3]Eier!$C52</f>
        <v>0.47989999999999999</v>
      </c>
      <c r="G70" s="243">
        <f>[3]Eier!$I52</f>
        <v>0.25230000000000002</v>
      </c>
      <c r="H70" s="243">
        <f>[3]Eier!$F52</f>
        <v>0.2341</v>
      </c>
      <c r="I70" s="274">
        <f>[3]Eier!$D52</f>
        <v>0.44380000000000003</v>
      </c>
      <c r="J70" s="274">
        <f>[3]Eier!$J52</f>
        <v>0.2316</v>
      </c>
      <c r="K70" s="274">
        <f>[3]Eier!$G52</f>
        <v>0.21840000000000001</v>
      </c>
      <c r="L70" s="243"/>
      <c r="M70" s="243">
        <f>[3]Eier!$K52</f>
        <v>0.86620000000000008</v>
      </c>
      <c r="N70" s="243">
        <f>[3]Eier!$Q52</f>
        <v>0.71889999999999998</v>
      </c>
      <c r="O70" s="243">
        <f>[3]Eier!$N52</f>
        <v>0.66249999999999998</v>
      </c>
      <c r="P70" s="274">
        <f>[3]Eier!$L52</f>
        <v>0.85260000000000002</v>
      </c>
      <c r="Q70" s="274">
        <f>[3]Eier!$R52</f>
        <v>0.61409999999999998</v>
      </c>
      <c r="R70" s="274">
        <f>[3]Eier!$O52</f>
        <v>0.56710000000000005</v>
      </c>
      <c r="S70" s="243">
        <f>[3]Eier!$M52</f>
        <v>0.77610000000000001</v>
      </c>
      <c r="T70" s="243">
        <f>[3]Eier!$S52</f>
        <v>0.53820000000000001</v>
      </c>
      <c r="U70" s="243">
        <f>[3]Eier!$P52</f>
        <v>0.38590000000000002</v>
      </c>
      <c r="V70" s="274">
        <f>[3]Eier!$T52</f>
        <v>0.8345999999999999</v>
      </c>
      <c r="W70" s="274">
        <f>[3]Eier!$W52</f>
        <v>0.58350000000000002</v>
      </c>
      <c r="X70" s="274">
        <f>[3]Eier!$V52</f>
        <v>0.3947</v>
      </c>
      <c r="Y70" s="274" t="str">
        <f>[3]Eier!$X52</f>
        <v>-</v>
      </c>
      <c r="Z70" s="243"/>
      <c r="AA70" s="243">
        <f>[3]Eier!$U52</f>
        <v>0.98199999999999998</v>
      </c>
      <c r="AB70" s="243">
        <f>[3]Eier!$Z52</f>
        <v>0.69900000000000007</v>
      </c>
      <c r="AC70" s="243">
        <f>[3]Eier!$Y52</f>
        <v>0.58950000000000002</v>
      </c>
      <c r="AD70" s="243" t="str">
        <f>[3]Eier!$AA52</f>
        <v>-</v>
      </c>
      <c r="AE70" s="188"/>
      <c r="AF70" s="274">
        <f>[3]Eier!AF52</f>
        <v>19.897859724635456</v>
      </c>
      <c r="AG70" s="243"/>
      <c r="AH70" s="243"/>
      <c r="AI70" s="343">
        <v>5</v>
      </c>
      <c r="AJ70" s="452">
        <f>[3]Eier!AG52</f>
        <v>12709127.313282</v>
      </c>
      <c r="AK70" s="452">
        <f>[3]Eier!AH52</f>
        <v>10572421.064878</v>
      </c>
      <c r="AL70" s="452">
        <f>[3]Eier!AI52</f>
        <v>27084768.829867002</v>
      </c>
    </row>
    <row r="71" spans="1:38" x14ac:dyDescent="0.2">
      <c r="A71" s="218"/>
      <c r="B71" s="189">
        <f>[3]Eier!$A53</f>
        <v>44774</v>
      </c>
      <c r="C71" s="274">
        <f>[3]Eier!$B53</f>
        <v>0.20739999999999997</v>
      </c>
      <c r="D71" s="274">
        <f>[3]Eier!$H53</f>
        <v>0.1066</v>
      </c>
      <c r="E71" s="274">
        <f>[3]Eier!$E53</f>
        <v>0.11019999999999999</v>
      </c>
      <c r="F71" s="243">
        <f>[3]Eier!$C53</f>
        <v>0.47950000000000004</v>
      </c>
      <c r="G71" s="243">
        <f>[3]Eier!$I53</f>
        <v>0.25329999999999997</v>
      </c>
      <c r="H71" s="243">
        <f>[3]Eier!$F53</f>
        <v>0.2349</v>
      </c>
      <c r="I71" s="274">
        <f>[3]Eier!$D53</f>
        <v>0.43959999999999999</v>
      </c>
      <c r="J71" s="274">
        <f>[3]Eier!$J53</f>
        <v>0.23</v>
      </c>
      <c r="K71" s="274">
        <f>[3]Eier!$G53</f>
        <v>0.21179999999999999</v>
      </c>
      <c r="L71" s="243"/>
      <c r="M71" s="243">
        <f>[3]Eier!$K53</f>
        <v>0.85819999999999996</v>
      </c>
      <c r="N71" s="243">
        <f>[3]Eier!$Q53</f>
        <v>0.71840000000000004</v>
      </c>
      <c r="O71" s="243">
        <f>[3]Eier!$N53</f>
        <v>0.66249999999999998</v>
      </c>
      <c r="P71" s="274">
        <f>[3]Eier!$L53</f>
        <v>0.86760000000000004</v>
      </c>
      <c r="Q71" s="274">
        <f>[3]Eier!$R53</f>
        <v>0.61970000000000003</v>
      </c>
      <c r="R71" s="274">
        <f>[3]Eier!$O53</f>
        <v>0.56530000000000002</v>
      </c>
      <c r="S71" s="243">
        <f>[3]Eier!$M53</f>
        <v>0.77610000000000001</v>
      </c>
      <c r="T71" s="243">
        <f>[3]Eier!$S53</f>
        <v>0.54330000000000001</v>
      </c>
      <c r="U71" s="243">
        <f>[3]Eier!$P53</f>
        <v>0.38590000000000002</v>
      </c>
      <c r="V71" s="274">
        <f>[3]Eier!$T53</f>
        <v>0.8418000000000001</v>
      </c>
      <c r="W71" s="274">
        <f>[3]Eier!$W53</f>
        <v>0.58750000000000002</v>
      </c>
      <c r="X71" s="274">
        <f>[3]Eier!$V53</f>
        <v>0.39299999999999996</v>
      </c>
      <c r="Y71" s="274" t="str">
        <f>[3]Eier!$X53</f>
        <v>-</v>
      </c>
      <c r="Z71" s="243"/>
      <c r="AA71" s="243">
        <f>[3]Eier!$U53</f>
        <v>0.98699999999999999</v>
      </c>
      <c r="AB71" s="243">
        <f>[3]Eier!$Z53</f>
        <v>0.65900000000000003</v>
      </c>
      <c r="AC71" s="243">
        <f>[3]Eier!$Y53</f>
        <v>0.58799999999999997</v>
      </c>
      <c r="AD71" s="243" t="str">
        <f>[3]Eier!$AA53</f>
        <v>-</v>
      </c>
      <c r="AE71" s="188"/>
      <c r="AF71" s="274">
        <f>[3]Eier!AF53</f>
        <v>19.080190520293836</v>
      </c>
      <c r="AG71" s="243"/>
      <c r="AH71" s="243"/>
      <c r="AI71" s="343">
        <v>4</v>
      </c>
      <c r="AJ71" s="452">
        <f>[3]Eier!AG53</f>
        <v>9995259.6697170008</v>
      </c>
      <c r="AK71" s="452">
        <f>[3]Eier!AH53</f>
        <v>8707842.3303500004</v>
      </c>
      <c r="AL71" s="452">
        <f>[3]Eier!AI53</f>
        <v>20131718.301130001</v>
      </c>
    </row>
    <row r="72" spans="1:38" x14ac:dyDescent="0.2">
      <c r="A72" s="218"/>
      <c r="B72" s="189">
        <f>[3]Eier!$A54</f>
        <v>44743</v>
      </c>
      <c r="C72" s="274">
        <f>[3]Eier!$B54</f>
        <v>0.20129999999999998</v>
      </c>
      <c r="D72" s="274">
        <f>[3]Eier!$H54</f>
        <v>0.1076</v>
      </c>
      <c r="E72" s="274">
        <f>[3]Eier!$E54</f>
        <v>0.11720000000000001</v>
      </c>
      <c r="F72" s="243">
        <f>[3]Eier!$C54</f>
        <v>0.47670000000000001</v>
      </c>
      <c r="G72" s="243">
        <f>[3]Eier!$I54</f>
        <v>0.25019999999999998</v>
      </c>
      <c r="H72" s="243">
        <f>[3]Eier!$F54</f>
        <v>0.2336</v>
      </c>
      <c r="I72" s="274">
        <f>[3]Eier!$D54</f>
        <v>0.43719999999999998</v>
      </c>
      <c r="J72" s="274">
        <f>[3]Eier!$J54</f>
        <v>0.22390000000000002</v>
      </c>
      <c r="K72" s="274">
        <f>[3]Eier!$G54</f>
        <v>0.20899999999999999</v>
      </c>
      <c r="L72" s="243"/>
      <c r="M72" s="243">
        <f>[3]Eier!$K54</f>
        <v>0.85560000000000003</v>
      </c>
      <c r="N72" s="243">
        <f>[3]Eier!$Q54</f>
        <v>0.71569999999999989</v>
      </c>
      <c r="O72" s="243">
        <f>[3]Eier!$N54</f>
        <v>0.66249999999999998</v>
      </c>
      <c r="P72" s="274">
        <f>[3]Eier!$L54</f>
        <v>0.85699999999999998</v>
      </c>
      <c r="Q72" s="274">
        <f>[3]Eier!$R54</f>
        <v>0.61709999999999998</v>
      </c>
      <c r="R72" s="274">
        <f>[3]Eier!$O54</f>
        <v>0.59570000000000001</v>
      </c>
      <c r="S72" s="243">
        <f>[3]Eier!$M54</f>
        <v>0.77529999999999999</v>
      </c>
      <c r="T72" s="243">
        <f>[3]Eier!$S54</f>
        <v>0.54990000000000006</v>
      </c>
      <c r="U72" s="243">
        <f>[3]Eier!$P54</f>
        <v>0.3861</v>
      </c>
      <c r="V72" s="274">
        <f>[3]Eier!$T54</f>
        <v>0.83420000000000005</v>
      </c>
      <c r="W72" s="274">
        <f>[3]Eier!$W54</f>
        <v>0.59240000000000004</v>
      </c>
      <c r="X72" s="274">
        <f>[3]Eier!$V54</f>
        <v>0.39710000000000001</v>
      </c>
      <c r="Y72" s="274" t="str">
        <f>[3]Eier!$X54</f>
        <v>-</v>
      </c>
      <c r="Z72" s="243"/>
      <c r="AA72" s="243">
        <f>[3]Eier!$U54</f>
        <v>0.96560000000000001</v>
      </c>
      <c r="AB72" s="243">
        <f>[3]Eier!$Z54</f>
        <v>0.65319999999999989</v>
      </c>
      <c r="AC72" s="243">
        <f>[3]Eier!$Y54</f>
        <v>0.5887</v>
      </c>
      <c r="AD72" s="243" t="str">
        <f>[3]Eier!$AA54</f>
        <v>-</v>
      </c>
      <c r="AE72" s="188"/>
      <c r="AF72" s="274">
        <f>[3]Eier!AF54</f>
        <v>19.695312994895815</v>
      </c>
      <c r="AG72" s="243"/>
      <c r="AH72" s="243"/>
      <c r="AI72" s="343">
        <v>4</v>
      </c>
      <c r="AJ72" s="452">
        <f>[3]Eier!AG54</f>
        <v>8853849.3736700006</v>
      </c>
      <c r="AK72" s="452">
        <f>[3]Eier!AH54</f>
        <v>7602124.8993269997</v>
      </c>
      <c r="AL72" s="452">
        <f>[3]Eier!AI54</f>
        <v>19578986.213656001</v>
      </c>
    </row>
    <row r="73" spans="1:38" x14ac:dyDescent="0.2">
      <c r="A73" s="218"/>
      <c r="B73" s="189">
        <f>[3]Eier!$A55</f>
        <v>44713</v>
      </c>
      <c r="C73" s="274">
        <f>[3]Eier!$B55</f>
        <v>0.2026</v>
      </c>
      <c r="D73" s="274">
        <f>[3]Eier!$H55</f>
        <v>0.1036</v>
      </c>
      <c r="E73" s="274">
        <f>[3]Eier!$E55</f>
        <v>0.1114</v>
      </c>
      <c r="F73" s="243">
        <f>[3]Eier!$C55</f>
        <v>0.47720000000000001</v>
      </c>
      <c r="G73" s="243">
        <f>[3]Eier!$I55</f>
        <v>0.24979999999999999</v>
      </c>
      <c r="H73" s="243">
        <f>[3]Eier!$F55</f>
        <v>0.23399999999999999</v>
      </c>
      <c r="I73" s="274">
        <f>[3]Eier!$D55</f>
        <v>0.43659999999999999</v>
      </c>
      <c r="J73" s="274">
        <f>[3]Eier!$J55</f>
        <v>0.22030000000000002</v>
      </c>
      <c r="K73" s="274">
        <f>[3]Eier!$G55</f>
        <v>0.21780000000000002</v>
      </c>
      <c r="L73" s="243"/>
      <c r="M73" s="243">
        <f>[3]Eier!$K55</f>
        <v>0.85319999999999996</v>
      </c>
      <c r="N73" s="243">
        <f>[3]Eier!$Q55</f>
        <v>0.71230000000000004</v>
      </c>
      <c r="O73" s="243">
        <f>[3]Eier!$N55</f>
        <v>0.63340000000000007</v>
      </c>
      <c r="P73" s="274">
        <f>[3]Eier!$L55</f>
        <v>0.83409999999999995</v>
      </c>
      <c r="Q73" s="274">
        <f>[3]Eier!$R55</f>
        <v>0.6069</v>
      </c>
      <c r="R73" s="274">
        <f>[3]Eier!$O55</f>
        <v>0.59179999999999999</v>
      </c>
      <c r="S73" s="243">
        <f>[3]Eier!$M55</f>
        <v>0.77480000000000004</v>
      </c>
      <c r="T73" s="243">
        <f>[3]Eier!$S55</f>
        <v>0.54</v>
      </c>
      <c r="U73" s="243">
        <f>[3]Eier!$P55</f>
        <v>0.36719999999999997</v>
      </c>
      <c r="V73" s="274">
        <f>[3]Eier!$T55</f>
        <v>0.82209999999999994</v>
      </c>
      <c r="W73" s="274">
        <f>[3]Eier!$W55</f>
        <v>0.57950000000000002</v>
      </c>
      <c r="X73" s="274">
        <f>[3]Eier!$V55</f>
        <v>0.38539999999999996</v>
      </c>
      <c r="Y73" s="274" t="str">
        <f>[3]Eier!$X55</f>
        <v>-</v>
      </c>
      <c r="Z73" s="243"/>
      <c r="AA73" s="243">
        <f>[3]Eier!$U55</f>
        <v>0.97150000000000003</v>
      </c>
      <c r="AB73" s="243">
        <f>[3]Eier!$Z55</f>
        <v>0.66910000000000003</v>
      </c>
      <c r="AC73" s="243">
        <f>[3]Eier!$Y55</f>
        <v>0.58960000000000001</v>
      </c>
      <c r="AD73" s="243" t="str">
        <f>[3]Eier!$AA55</f>
        <v>-</v>
      </c>
      <c r="AE73" s="188"/>
      <c r="AF73" s="274">
        <f>[3]Eier!AF55</f>
        <v>19.329126649349433</v>
      </c>
      <c r="AG73" s="243"/>
      <c r="AH73" s="243"/>
      <c r="AI73" s="343">
        <v>5</v>
      </c>
      <c r="AJ73" s="452">
        <f>[3]Eier!AG55</f>
        <v>11989406.403713999</v>
      </c>
      <c r="AK73" s="452">
        <f>[3]Eier!AH55</f>
        <v>10721519.584042</v>
      </c>
      <c r="AL73" s="452">
        <f>[3]Eier!AI55</f>
        <v>25635722.578582</v>
      </c>
    </row>
    <row r="74" spans="1:38" x14ac:dyDescent="0.2">
      <c r="A74" s="218"/>
      <c r="B74" s="189">
        <f>[3]Eier!$A56</f>
        <v>44682</v>
      </c>
      <c r="C74" s="274">
        <f>[3]Eier!$B56</f>
        <v>0.2029</v>
      </c>
      <c r="D74" s="274">
        <f>[3]Eier!$H56</f>
        <v>0.1023</v>
      </c>
      <c r="E74" s="274">
        <f>[3]Eier!$E56</f>
        <v>0.1014</v>
      </c>
      <c r="F74" s="243">
        <f>[3]Eier!$C56</f>
        <v>0.47759999999999997</v>
      </c>
      <c r="G74" s="243">
        <f>[3]Eier!$I56</f>
        <v>0.251</v>
      </c>
      <c r="H74" s="243">
        <f>[3]Eier!$F56</f>
        <v>0.2336</v>
      </c>
      <c r="I74" s="274">
        <f>[3]Eier!$D56</f>
        <v>0.44390000000000002</v>
      </c>
      <c r="J74" s="274">
        <f>[3]Eier!$J56</f>
        <v>0.2384</v>
      </c>
      <c r="K74" s="274">
        <f>[3]Eier!$G56</f>
        <v>0.22149999999999997</v>
      </c>
      <c r="L74" s="243"/>
      <c r="M74" s="243">
        <f>[3]Eier!$K56</f>
        <v>0.84489999999999998</v>
      </c>
      <c r="N74" s="243">
        <f>[3]Eier!$Q56</f>
        <v>0.71299999999999997</v>
      </c>
      <c r="O74" s="243">
        <f>[3]Eier!$N56</f>
        <v>0.55000000000000004</v>
      </c>
      <c r="P74" s="274">
        <f>[3]Eier!$L56</f>
        <v>0.82430000000000003</v>
      </c>
      <c r="Q74" s="274">
        <f>[3]Eier!$R56</f>
        <v>0.60799999999999998</v>
      </c>
      <c r="R74" s="274">
        <f>[3]Eier!$O56</f>
        <v>0.49310000000000004</v>
      </c>
      <c r="S74" s="243">
        <f>[3]Eier!$M56</f>
        <v>0.7770999999999999</v>
      </c>
      <c r="T74" s="243">
        <f>[3]Eier!$S56</f>
        <v>0.5373</v>
      </c>
      <c r="U74" s="243">
        <f>[3]Eier!$P56</f>
        <v>0.38060000000000005</v>
      </c>
      <c r="V74" s="274">
        <f>[3]Eier!$T56</f>
        <v>0.81669999999999998</v>
      </c>
      <c r="W74" s="274">
        <f>[3]Eier!$W56</f>
        <v>0.57950000000000002</v>
      </c>
      <c r="X74" s="274">
        <f>[3]Eier!$V56</f>
        <v>0.39880000000000004</v>
      </c>
      <c r="Y74" s="274" t="str">
        <f>[3]Eier!$X56</f>
        <v>-</v>
      </c>
      <c r="Z74" s="243"/>
      <c r="AA74" s="243">
        <f>[3]Eier!$U56</f>
        <v>0.97170000000000001</v>
      </c>
      <c r="AB74" s="243">
        <f>[3]Eier!$Z56</f>
        <v>0.66430000000000011</v>
      </c>
      <c r="AC74" s="243">
        <f>[3]Eier!$Y56</f>
        <v>0.58150000000000002</v>
      </c>
      <c r="AD74" s="243" t="str">
        <f>[3]Eier!$AA56</f>
        <v>-</v>
      </c>
      <c r="AE74" s="188"/>
      <c r="AF74" s="274">
        <f>[3]Eier!AF56</f>
        <v>20.304768483701991</v>
      </c>
      <c r="AG74" s="243"/>
      <c r="AH74" s="243"/>
      <c r="AI74" s="343">
        <v>4</v>
      </c>
      <c r="AJ74" s="452">
        <f>[3]Eier!AG56</f>
        <v>9450148.3143959995</v>
      </c>
      <c r="AK74" s="452">
        <f>[3]Eier!AH56</f>
        <v>8936149.9136849996</v>
      </c>
      <c r="AL74" s="452">
        <f>[3]Eier!AI56</f>
        <v>21810722.322372001</v>
      </c>
    </row>
    <row r="75" spans="1:38" x14ac:dyDescent="0.2">
      <c r="A75" s="218"/>
      <c r="B75" s="189">
        <f>[3]Eier!$A57</f>
        <v>44652</v>
      </c>
      <c r="C75" s="274">
        <f>[3]Eier!$B57</f>
        <v>0.18909999999999999</v>
      </c>
      <c r="D75" s="274">
        <f>[3]Eier!$H57</f>
        <v>9.7799999999999998E-2</v>
      </c>
      <c r="E75" s="274">
        <f>[3]Eier!$E57</f>
        <v>9.98E-2</v>
      </c>
      <c r="F75" s="243">
        <f>[3]Eier!$C57</f>
        <v>0.47670000000000001</v>
      </c>
      <c r="G75" s="243">
        <f>[3]Eier!$I57</f>
        <v>0.2495</v>
      </c>
      <c r="H75" s="243">
        <f>[3]Eier!$F57</f>
        <v>0.23420000000000002</v>
      </c>
      <c r="I75" s="274">
        <f>[3]Eier!$D57</f>
        <v>0.45039999999999997</v>
      </c>
      <c r="J75" s="274">
        <f>[3]Eier!$J57</f>
        <v>0.24050000000000002</v>
      </c>
      <c r="K75" s="274">
        <f>[3]Eier!$G57</f>
        <v>0.22409999999999999</v>
      </c>
      <c r="L75" s="243"/>
      <c r="M75" s="243">
        <f>[3]Eier!$K57</f>
        <v>0.84120000000000006</v>
      </c>
      <c r="N75" s="243">
        <f>[3]Eier!$Q57</f>
        <v>0.68099999999999994</v>
      </c>
      <c r="O75" s="243">
        <f>[3]Eier!$N57</f>
        <v>0.55000000000000004</v>
      </c>
      <c r="P75" s="274">
        <f>[3]Eier!$L57</f>
        <v>0.82290000000000008</v>
      </c>
      <c r="Q75" s="274">
        <f>[3]Eier!$R57</f>
        <v>0.62770000000000004</v>
      </c>
      <c r="R75" s="274">
        <f>[3]Eier!$O57</f>
        <v>0.51580000000000004</v>
      </c>
      <c r="S75" s="243">
        <f>[3]Eier!$M57</f>
        <v>0.77540000000000009</v>
      </c>
      <c r="T75" s="243">
        <f>[3]Eier!$S57</f>
        <v>0.53449999999999998</v>
      </c>
      <c r="U75" s="243">
        <f>[3]Eier!$P57</f>
        <v>0.38869999999999999</v>
      </c>
      <c r="V75" s="274">
        <f>[3]Eier!$T57</f>
        <v>0.81169999999999998</v>
      </c>
      <c r="W75" s="274">
        <f>[3]Eier!$W57</f>
        <v>0.58399999999999996</v>
      </c>
      <c r="X75" s="274">
        <f>[3]Eier!$V57</f>
        <v>0.41189999999999999</v>
      </c>
      <c r="Y75" s="274" t="str">
        <f>[3]Eier!$X57</f>
        <v>-</v>
      </c>
      <c r="Z75" s="243"/>
      <c r="AA75" s="243">
        <f>[3]Eier!$U57</f>
        <v>0.98010000000000008</v>
      </c>
      <c r="AB75" s="243">
        <f>[3]Eier!$Z57</f>
        <v>0.68269999999999997</v>
      </c>
      <c r="AC75" s="243">
        <f>[3]Eier!$Y57</f>
        <v>0.58789999999999998</v>
      </c>
      <c r="AD75" s="243" t="str">
        <f>[3]Eier!$AA57</f>
        <v>-</v>
      </c>
      <c r="AE75" s="188"/>
      <c r="AF75" s="274">
        <f>[3]Eier!AF57</f>
        <v>19.205190449243037</v>
      </c>
      <c r="AG75" s="243"/>
      <c r="AH75" s="243"/>
      <c r="AI75" s="343">
        <v>4</v>
      </c>
      <c r="AJ75" s="452">
        <f>[3]Eier!AG57</f>
        <v>11017336.173203999</v>
      </c>
      <c r="AK75" s="452">
        <f>[3]Eier!AH57</f>
        <v>10953258.023967</v>
      </c>
      <c r="AL75" s="452">
        <f>[3]Eier!AI57</f>
        <v>27238261.858573999</v>
      </c>
    </row>
    <row r="76" spans="1:38" x14ac:dyDescent="0.2">
      <c r="A76" s="218"/>
      <c r="B76" s="189">
        <f>[3]Eier!$A58</f>
        <v>44621</v>
      </c>
      <c r="C76" s="274">
        <f>[3]Eier!$B58</f>
        <v>0.1971</v>
      </c>
      <c r="D76" s="274">
        <f>[3]Eier!$H58</f>
        <v>9.4299999999999995E-2</v>
      </c>
      <c r="E76" s="274">
        <f>[3]Eier!$E58</f>
        <v>9.64E-2</v>
      </c>
      <c r="F76" s="243">
        <f>[3]Eier!$C58</f>
        <v>0.47659999999999997</v>
      </c>
      <c r="G76" s="243">
        <f>[3]Eier!$I58</f>
        <v>0.24850000000000003</v>
      </c>
      <c r="H76" s="243">
        <f>[3]Eier!$F58</f>
        <v>0.23449999999999999</v>
      </c>
      <c r="I76" s="274">
        <f>[3]Eier!$D58</f>
        <v>0.44679999999999997</v>
      </c>
      <c r="J76" s="274">
        <f>[3]Eier!$J58</f>
        <v>0.2351</v>
      </c>
      <c r="K76" s="274">
        <f>[3]Eier!$G58</f>
        <v>0.21679999999999999</v>
      </c>
      <c r="L76" s="243"/>
      <c r="M76" s="243">
        <f>[3]Eier!$K58</f>
        <v>0.84319999999999995</v>
      </c>
      <c r="N76" s="243">
        <f>[3]Eier!$Q58</f>
        <v>0.67569999999999997</v>
      </c>
      <c r="O76" s="243">
        <f>[3]Eier!$N58</f>
        <v>0.55000000000000004</v>
      </c>
      <c r="P76" s="274">
        <f>[3]Eier!$L58</f>
        <v>0.84109999999999996</v>
      </c>
      <c r="Q76" s="274">
        <f>[3]Eier!$R58</f>
        <v>0.628</v>
      </c>
      <c r="R76" s="274">
        <f>[3]Eier!$O58</f>
        <v>0.51900000000000002</v>
      </c>
      <c r="S76" s="243">
        <f>[3]Eier!$M58</f>
        <v>0.77540000000000009</v>
      </c>
      <c r="T76" s="243">
        <f>[3]Eier!$S58</f>
        <v>0.53339999999999999</v>
      </c>
      <c r="U76" s="243">
        <f>[3]Eier!$P58</f>
        <v>0.38130000000000003</v>
      </c>
      <c r="V76" s="274">
        <f>[3]Eier!$T58</f>
        <v>0.8236</v>
      </c>
      <c r="W76" s="274">
        <f>[3]Eier!$W58</f>
        <v>0.58379999999999999</v>
      </c>
      <c r="X76" s="274">
        <f>[3]Eier!$V58</f>
        <v>0.40509999999999996</v>
      </c>
      <c r="Y76" s="274" t="str">
        <f>[3]Eier!$X58</f>
        <v>-</v>
      </c>
      <c r="Z76" s="243"/>
      <c r="AA76" s="243">
        <f>[3]Eier!$U58</f>
        <v>0.96860000000000002</v>
      </c>
      <c r="AB76" s="243">
        <f>[3]Eier!$Z58</f>
        <v>0.66680000000000006</v>
      </c>
      <c r="AC76" s="243">
        <f>[3]Eier!$Y58</f>
        <v>0.59109999999999996</v>
      </c>
      <c r="AD76" s="243" t="str">
        <f>[3]Eier!$AA58</f>
        <v>-</v>
      </c>
      <c r="AE76" s="188"/>
      <c r="AF76" s="274">
        <f>[3]Eier!AF58</f>
        <v>19.121274899891077</v>
      </c>
      <c r="AG76" s="243"/>
      <c r="AH76" s="243"/>
      <c r="AI76" s="343">
        <v>5</v>
      </c>
      <c r="AJ76" s="452">
        <f>[3]Eier!AG58</f>
        <v>13987235.818366</v>
      </c>
      <c r="AK76" s="452">
        <f>[3]Eier!AH58</f>
        <v>12418631.778179999</v>
      </c>
      <c r="AL76" s="452">
        <f>[3]Eier!AI58</f>
        <v>32849136.764803</v>
      </c>
    </row>
    <row r="77" spans="1:38" x14ac:dyDescent="0.2">
      <c r="A77" s="218"/>
      <c r="B77" s="189">
        <f>[3]Eier!$A59</f>
        <v>44593</v>
      </c>
      <c r="C77" s="274">
        <f>[3]Eier!$B59</f>
        <v>0.1971</v>
      </c>
      <c r="D77" s="274">
        <f>[3]Eier!$H59</f>
        <v>0.1045</v>
      </c>
      <c r="E77" s="274">
        <f>[3]Eier!$E59</f>
        <v>0.10300000000000001</v>
      </c>
      <c r="F77" s="243">
        <f>[3]Eier!$C59</f>
        <v>0.47649999999999998</v>
      </c>
      <c r="G77" s="243">
        <f>[3]Eier!$I59</f>
        <v>0.2487</v>
      </c>
      <c r="H77" s="243">
        <f>[3]Eier!$F59</f>
        <v>0.23559999999999998</v>
      </c>
      <c r="I77" s="274">
        <f>[3]Eier!$D59</f>
        <v>0.44119999999999998</v>
      </c>
      <c r="J77" s="274">
        <f>[3]Eier!$J59</f>
        <v>0.23449999999999999</v>
      </c>
      <c r="K77" s="274">
        <f>[3]Eier!$G59</f>
        <v>0.21690000000000001</v>
      </c>
      <c r="L77" s="243"/>
      <c r="M77" s="243">
        <f>[3]Eier!$K59</f>
        <v>0.84459999999999991</v>
      </c>
      <c r="N77" s="243">
        <f>[3]Eier!$Q59</f>
        <v>0.68779999999999997</v>
      </c>
      <c r="O77" s="243">
        <f>[3]Eier!$N59</f>
        <v>0.55000000000000004</v>
      </c>
      <c r="P77" s="274">
        <f>[3]Eier!$L59</f>
        <v>0.84299999999999997</v>
      </c>
      <c r="Q77" s="274">
        <f>[3]Eier!$R59</f>
        <v>0.62419999999999998</v>
      </c>
      <c r="R77" s="274">
        <f>[3]Eier!$O59</f>
        <v>0.51580000000000004</v>
      </c>
      <c r="S77" s="243">
        <f>[3]Eier!$M59</f>
        <v>0.77349999999999997</v>
      </c>
      <c r="T77" s="243">
        <f>[3]Eier!$S59</f>
        <v>0.53549999999999998</v>
      </c>
      <c r="U77" s="243">
        <f>[3]Eier!$P59</f>
        <v>0.38109999999999999</v>
      </c>
      <c r="V77" s="274">
        <f>[3]Eier!$T59</f>
        <v>0.82510000000000006</v>
      </c>
      <c r="W77" s="274">
        <f>[3]Eier!$W59</f>
        <v>0.5827</v>
      </c>
      <c r="X77" s="274">
        <f>[3]Eier!$V59</f>
        <v>0.40649999999999997</v>
      </c>
      <c r="Y77" s="274" t="str">
        <f>[3]Eier!$X59</f>
        <v>-</v>
      </c>
      <c r="Z77" s="243"/>
      <c r="AA77" s="243">
        <f>[3]Eier!$U59</f>
        <v>0.98060000000000003</v>
      </c>
      <c r="AB77" s="243">
        <f>[3]Eier!$Z59</f>
        <v>0.64500000000000002</v>
      </c>
      <c r="AC77" s="243">
        <f>[3]Eier!$Y59</f>
        <v>0.58860000000000001</v>
      </c>
      <c r="AD77" s="243" t="str">
        <f>[3]Eier!$AA59</f>
        <v>-</v>
      </c>
      <c r="AE77" s="188"/>
      <c r="AF77" s="274">
        <f>[3]Eier!AF59</f>
        <v>18.316589013415989</v>
      </c>
      <c r="AG77" s="243"/>
      <c r="AH77" s="243"/>
      <c r="AI77" s="343">
        <v>4</v>
      </c>
      <c r="AJ77" s="452">
        <f>[3]Eier!AG59</f>
        <v>11580013.146945</v>
      </c>
      <c r="AK77" s="452">
        <f>[3]Eier!AH59</f>
        <v>9459613.3534459993</v>
      </c>
      <c r="AL77" s="452">
        <f>[3]Eier!AI59</f>
        <v>24752668.863543998</v>
      </c>
    </row>
    <row r="78" spans="1:38" x14ac:dyDescent="0.2">
      <c r="A78" s="218"/>
      <c r="B78" s="189">
        <f>[3]Eier!$A60</f>
        <v>44562</v>
      </c>
      <c r="C78" s="274">
        <f>[3]Eier!$B60</f>
        <v>0.1812</v>
      </c>
      <c r="D78" s="274">
        <f>[3]Eier!$H60</f>
        <v>0.1018</v>
      </c>
      <c r="E78" s="274">
        <f>[3]Eier!$E60</f>
        <v>0.10279999999999999</v>
      </c>
      <c r="F78" s="243">
        <f>[3]Eier!$C60</f>
        <v>0.47600000000000003</v>
      </c>
      <c r="G78" s="243">
        <f>[3]Eier!$I60</f>
        <v>0.24850000000000003</v>
      </c>
      <c r="H78" s="243">
        <f>[3]Eier!$F60</f>
        <v>0.2354</v>
      </c>
      <c r="I78" s="274">
        <f>[3]Eier!$D60</f>
        <v>0.45270000000000005</v>
      </c>
      <c r="J78" s="274">
        <f>[3]Eier!$J60</f>
        <v>0.23670000000000002</v>
      </c>
      <c r="K78" s="274">
        <f>[3]Eier!$G60</f>
        <v>0.2225</v>
      </c>
      <c r="L78" s="243"/>
      <c r="M78" s="243">
        <f>[3]Eier!$K60</f>
        <v>0.84540000000000004</v>
      </c>
      <c r="N78" s="243">
        <f>[3]Eier!$Q60</f>
        <v>0.6826000000000001</v>
      </c>
      <c r="O78" s="243">
        <f>[3]Eier!$N60</f>
        <v>0.55000000000000004</v>
      </c>
      <c r="P78" s="274">
        <f>[3]Eier!$L60</f>
        <v>0.81700000000000006</v>
      </c>
      <c r="Q78" s="274">
        <f>[3]Eier!$R60</f>
        <v>0.63450000000000006</v>
      </c>
      <c r="R78" s="274">
        <f>[3]Eier!$O60</f>
        <v>0.51570000000000005</v>
      </c>
      <c r="S78" s="243">
        <f>[3]Eier!$M60</f>
        <v>0.77349999999999997</v>
      </c>
      <c r="T78" s="243">
        <f>[3]Eier!$S60</f>
        <v>0.53290000000000004</v>
      </c>
      <c r="U78" s="243">
        <f>[3]Eier!$P60</f>
        <v>0.3785</v>
      </c>
      <c r="V78" s="274">
        <f>[3]Eier!$T60</f>
        <v>0.80900000000000005</v>
      </c>
      <c r="W78" s="274">
        <f>[3]Eier!$W60</f>
        <v>0.58140000000000003</v>
      </c>
      <c r="X78" s="274">
        <f>[3]Eier!$V60</f>
        <v>0.40270000000000006</v>
      </c>
      <c r="Y78" s="274" t="str">
        <f>[3]Eier!$X60</f>
        <v>-</v>
      </c>
      <c r="Z78" s="243"/>
      <c r="AA78" s="243">
        <f>[3]Eier!$U60</f>
        <v>0.97439999999999993</v>
      </c>
      <c r="AB78" s="243">
        <f>[3]Eier!$Z60</f>
        <v>0.64379999999999993</v>
      </c>
      <c r="AC78" s="243">
        <f>[3]Eier!$Y60</f>
        <v>0.59850000000000003</v>
      </c>
      <c r="AD78" s="243" t="str">
        <f>[3]Eier!$AA60</f>
        <v>-</v>
      </c>
      <c r="AE78" s="188"/>
      <c r="AF78" s="274">
        <f>[3]Eier!AF60</f>
        <v>18.994368185893279</v>
      </c>
      <c r="AG78" s="243"/>
      <c r="AH78" s="243"/>
      <c r="AI78" s="343">
        <v>4</v>
      </c>
      <c r="AJ78" s="452">
        <f>[3]Eier!AG60</f>
        <v>11258625.92223</v>
      </c>
      <c r="AK78" s="452">
        <f>[3]Eier!AH60</f>
        <v>10128216.805165</v>
      </c>
      <c r="AL78" s="452">
        <f>[3]Eier!AI60</f>
        <v>25120442.01836</v>
      </c>
    </row>
    <row r="79" spans="1:38" x14ac:dyDescent="0.2">
      <c r="A79" s="218"/>
      <c r="B79" s="189">
        <f>[3]Eier!$A61</f>
        <v>44531</v>
      </c>
      <c r="C79" s="274">
        <f>[3]Eier!$B61</f>
        <v>0.18579999999999999</v>
      </c>
      <c r="D79" s="274">
        <f>[3]Eier!$H61</f>
        <v>0.15640000000000001</v>
      </c>
      <c r="E79" s="274">
        <f>[3]Eier!$E61</f>
        <v>0.15410000000000001</v>
      </c>
      <c r="F79" s="243">
        <f>[3]Eier!$C61</f>
        <v>0.46789999999999998</v>
      </c>
      <c r="G79" s="243">
        <f>[3]Eier!$I61</f>
        <v>0.24559999999999998</v>
      </c>
      <c r="H79" s="243">
        <f>[3]Eier!$F61</f>
        <v>0.23190000000000002</v>
      </c>
      <c r="I79" s="274">
        <f>[3]Eier!$D61</f>
        <v>0.44079999999999997</v>
      </c>
      <c r="J79" s="274">
        <f>[3]Eier!$J61</f>
        <v>0.2273</v>
      </c>
      <c r="K79" s="274">
        <f>[3]Eier!$G61</f>
        <v>0.20910000000000001</v>
      </c>
      <c r="L79" s="243"/>
      <c r="M79" s="243">
        <f>[3]Eier!$K61</f>
        <v>0.84129999999999994</v>
      </c>
      <c r="N79" s="243">
        <f>[3]Eier!$Q61</f>
        <v>0.67879999999999996</v>
      </c>
      <c r="O79" s="243">
        <f>[3]Eier!$N61</f>
        <v>0.55000000000000004</v>
      </c>
      <c r="P79" s="274">
        <f>[3]Eier!$L61</f>
        <v>0.82050000000000001</v>
      </c>
      <c r="Q79" s="274">
        <f>[3]Eier!$R61</f>
        <v>0.63500000000000001</v>
      </c>
      <c r="R79" s="274">
        <f>[3]Eier!$O61</f>
        <v>0.49680000000000002</v>
      </c>
      <c r="S79" s="243">
        <f>[3]Eier!$M61</f>
        <v>0.77200000000000002</v>
      </c>
      <c r="T79" s="243">
        <f>[3]Eier!$S61</f>
        <v>0.53159999999999996</v>
      </c>
      <c r="U79" s="243">
        <f>[3]Eier!$P61</f>
        <v>0.37880000000000003</v>
      </c>
      <c r="V79" s="274">
        <f>[3]Eier!$T61</f>
        <v>0.81799999999999995</v>
      </c>
      <c r="W79" s="274">
        <f>[3]Eier!$W61</f>
        <v>0.58420000000000005</v>
      </c>
      <c r="X79" s="274">
        <f>[3]Eier!$V61</f>
        <v>0.40509999999999996</v>
      </c>
      <c r="Y79" s="274" t="str">
        <f>[3]Eier!$X61</f>
        <v>-</v>
      </c>
      <c r="Z79" s="243"/>
      <c r="AA79" s="243">
        <f>[3]Eier!$U61</f>
        <v>0.96150000000000002</v>
      </c>
      <c r="AB79" s="243">
        <f>[3]Eier!$Z61</f>
        <v>0.66020000000000001</v>
      </c>
      <c r="AC79" s="243">
        <f>[3]Eier!$Y61</f>
        <v>0.58530000000000004</v>
      </c>
      <c r="AD79" s="243" t="str">
        <f>[3]Eier!$AA61</f>
        <v>-</v>
      </c>
      <c r="AE79" s="188"/>
      <c r="AF79" s="274">
        <f>[3]Eier!AF61</f>
        <v>18.259388601708164</v>
      </c>
      <c r="AG79" s="243"/>
      <c r="AH79" s="243"/>
      <c r="AI79" s="343">
        <v>5</v>
      </c>
      <c r="AJ79" s="452">
        <f>[3]Eier!AG61</f>
        <v>15197045.601159999</v>
      </c>
      <c r="AK79" s="452">
        <f>[3]Eier!AH61</f>
        <v>13273819.846498</v>
      </c>
      <c r="AL79" s="452">
        <f>[3]Eier!AI61</f>
        <v>32734108.961548999</v>
      </c>
    </row>
    <row r="80" spans="1:38" x14ac:dyDescent="0.2">
      <c r="A80" s="218"/>
      <c r="B80" s="189">
        <f>[3]Eier!$A62</f>
        <v>44501</v>
      </c>
      <c r="C80" s="274">
        <f>[3]Eier!$B62</f>
        <v>0.18739999999999998</v>
      </c>
      <c r="D80" s="274">
        <f>[3]Eier!$H62</f>
        <v>0.14749999999999999</v>
      </c>
      <c r="E80" s="274">
        <f>[3]Eier!$E62</f>
        <v>0.14829999999999999</v>
      </c>
      <c r="F80" s="243">
        <f>[3]Eier!$C62</f>
        <v>0.46829999999999999</v>
      </c>
      <c r="G80" s="243">
        <f>[3]Eier!$I62</f>
        <v>0.2462</v>
      </c>
      <c r="H80" s="243">
        <f>[3]Eier!$F62</f>
        <v>0.2321</v>
      </c>
      <c r="I80" s="274">
        <f>[3]Eier!$D62</f>
        <v>0.42770000000000002</v>
      </c>
      <c r="J80" s="274">
        <f>[3]Eier!$J62</f>
        <v>0.21969999999999998</v>
      </c>
      <c r="K80" s="274">
        <f>[3]Eier!$G62</f>
        <v>0.20019999999999999</v>
      </c>
      <c r="L80" s="243"/>
      <c r="M80" s="243">
        <f>[3]Eier!$K62</f>
        <v>0.84260000000000002</v>
      </c>
      <c r="N80" s="243">
        <f>[3]Eier!$Q62</f>
        <v>0.68840000000000001</v>
      </c>
      <c r="O80" s="243">
        <f>[3]Eier!$N62</f>
        <v>0.55000000000000004</v>
      </c>
      <c r="P80" s="274">
        <f>[3]Eier!$L62</f>
        <v>0.82590000000000008</v>
      </c>
      <c r="Q80" s="274">
        <f>[3]Eier!$R62</f>
        <v>0.61039999999999994</v>
      </c>
      <c r="R80" s="274">
        <f>[3]Eier!$O62</f>
        <v>0.50009999999999999</v>
      </c>
      <c r="S80" s="243">
        <f>[3]Eier!$M62</f>
        <v>0.77200000000000002</v>
      </c>
      <c r="T80" s="243">
        <f>[3]Eier!$S62</f>
        <v>0.53949999999999998</v>
      </c>
      <c r="U80" s="243">
        <f>[3]Eier!$P62</f>
        <v>0.37439999999999996</v>
      </c>
      <c r="V80" s="274">
        <f>[3]Eier!$T62</f>
        <v>0.82230000000000003</v>
      </c>
      <c r="W80" s="274">
        <f>[3]Eier!$W62</f>
        <v>0.5786</v>
      </c>
      <c r="X80" s="274">
        <f>[3]Eier!$V62</f>
        <v>0.39979999999999999</v>
      </c>
      <c r="Y80" s="274" t="str">
        <f>[3]Eier!$X62</f>
        <v>-</v>
      </c>
      <c r="Z80" s="243"/>
      <c r="AA80" s="243">
        <f>[3]Eier!$U62</f>
        <v>0.96129999999999993</v>
      </c>
      <c r="AB80" s="243">
        <f>[3]Eier!$Z62</f>
        <v>0.66500000000000004</v>
      </c>
      <c r="AC80" s="243">
        <f>[3]Eier!$Y62</f>
        <v>0.57850000000000001</v>
      </c>
      <c r="AD80" s="243" t="str">
        <f>[3]Eier!$AA62</f>
        <v>-</v>
      </c>
      <c r="AE80" s="188"/>
      <c r="AF80" s="274">
        <f>[3]Eier!AF62</f>
        <v>19.047723153735387</v>
      </c>
      <c r="AG80" s="243"/>
      <c r="AH80" s="243"/>
      <c r="AI80" s="343">
        <v>4</v>
      </c>
      <c r="AJ80" s="452">
        <f>[3]Eier!AG62</f>
        <v>10856000.827160999</v>
      </c>
      <c r="AK80" s="452">
        <f>[3]Eier!AH62</f>
        <v>8079703.6639909996</v>
      </c>
      <c r="AL80" s="452">
        <f>[3]Eier!AI62</f>
        <v>24394232.827238001</v>
      </c>
    </row>
    <row r="81" spans="1:38" x14ac:dyDescent="0.2">
      <c r="A81" s="218"/>
      <c r="B81" s="189">
        <f>[3]Eier!$A63</f>
        <v>44470</v>
      </c>
      <c r="C81" s="274">
        <f>[3]Eier!$B63</f>
        <v>0.1857</v>
      </c>
      <c r="D81" s="274">
        <f>[3]Eier!$H63</f>
        <v>0.1479</v>
      </c>
      <c r="E81" s="274">
        <f>[3]Eier!$E63</f>
        <v>0.1522</v>
      </c>
      <c r="F81" s="243">
        <f>[3]Eier!$C63</f>
        <v>0.46840000000000004</v>
      </c>
      <c r="G81" s="243">
        <f>[3]Eier!$I63</f>
        <v>0.24609999999999999</v>
      </c>
      <c r="H81" s="243">
        <f>[3]Eier!$F63</f>
        <v>0.23219999999999999</v>
      </c>
      <c r="I81" s="274">
        <f>[3]Eier!$D63</f>
        <v>0.42719999999999997</v>
      </c>
      <c r="J81" s="274">
        <f>[3]Eier!$J63</f>
        <v>0.2228</v>
      </c>
      <c r="K81" s="274">
        <f>[3]Eier!$G63</f>
        <v>0.19839999999999999</v>
      </c>
      <c r="L81" s="243"/>
      <c r="M81" s="243">
        <f>[3]Eier!$K63</f>
        <v>0.84389999999999998</v>
      </c>
      <c r="N81" s="243">
        <f>[3]Eier!$Q63</f>
        <v>0.68330000000000002</v>
      </c>
      <c r="O81" s="243">
        <f>[3]Eier!$N63</f>
        <v>0.55000000000000004</v>
      </c>
      <c r="P81" s="274">
        <f>[3]Eier!$L63</f>
        <v>0.82389999999999997</v>
      </c>
      <c r="Q81" s="274">
        <f>[3]Eier!$R63</f>
        <v>0.61419999999999997</v>
      </c>
      <c r="R81" s="274">
        <f>[3]Eier!$O63</f>
        <v>0.49680000000000002</v>
      </c>
      <c r="S81" s="243">
        <f>[3]Eier!$M63</f>
        <v>0.77400000000000002</v>
      </c>
      <c r="T81" s="243">
        <f>[3]Eier!$S63</f>
        <v>0.53420000000000001</v>
      </c>
      <c r="U81" s="243">
        <f>[3]Eier!$P63</f>
        <v>0.3775</v>
      </c>
      <c r="V81" s="274">
        <f>[3]Eier!$T63</f>
        <v>0.82120000000000004</v>
      </c>
      <c r="W81" s="274">
        <f>[3]Eier!$W63</f>
        <v>0.57689999999999997</v>
      </c>
      <c r="X81" s="274">
        <f>[3]Eier!$V63</f>
        <v>0.40360000000000001</v>
      </c>
      <c r="Y81" s="274" t="str">
        <f>[3]Eier!$X63</f>
        <v>-</v>
      </c>
      <c r="Z81" s="243"/>
      <c r="AA81" s="243">
        <f>[3]Eier!$U63</f>
        <v>0.96319999999999995</v>
      </c>
      <c r="AB81" s="243">
        <f>[3]Eier!$Z63</f>
        <v>0.6695000000000001</v>
      </c>
      <c r="AC81" s="243">
        <f>[3]Eier!$Y63</f>
        <v>0.60040000000000004</v>
      </c>
      <c r="AD81" s="243" t="str">
        <f>[3]Eier!$AA63</f>
        <v>-</v>
      </c>
      <c r="AE81" s="188"/>
      <c r="AF81" s="274">
        <f>[3]Eier!AF63</f>
        <v>19.175392479164959</v>
      </c>
      <c r="AG81" s="243"/>
      <c r="AH81" s="243"/>
      <c r="AI81" s="343">
        <v>4</v>
      </c>
      <c r="AJ81" s="452">
        <f>[3]Eier!AG63</f>
        <v>10334462.207829</v>
      </c>
      <c r="AK81" s="452">
        <f>[3]Eier!AH63</f>
        <v>8801371.2482830007</v>
      </c>
      <c r="AL81" s="452">
        <f>[3]Eier!AI63</f>
        <v>22851052.278007999</v>
      </c>
    </row>
    <row r="82" spans="1:38" x14ac:dyDescent="0.2">
      <c r="A82" s="218"/>
      <c r="B82" s="189">
        <f>[3]Eier!$A64</f>
        <v>44440</v>
      </c>
      <c r="C82" s="274">
        <f>[3]Eier!$B64</f>
        <v>0.1961</v>
      </c>
      <c r="D82" s="274">
        <f>[3]Eier!$H64</f>
        <v>0.15039999999999998</v>
      </c>
      <c r="E82" s="274">
        <f>[3]Eier!$E64</f>
        <v>0.1487</v>
      </c>
      <c r="F82" s="243">
        <f>[3]Eier!$C64</f>
        <v>0.46779999999999999</v>
      </c>
      <c r="G82" s="243">
        <f>[3]Eier!$I64</f>
        <v>0.2447</v>
      </c>
      <c r="H82" s="243">
        <f>[3]Eier!$F64</f>
        <v>0.23149999999999998</v>
      </c>
      <c r="I82" s="274">
        <f>[3]Eier!$D64</f>
        <v>0.41880000000000001</v>
      </c>
      <c r="J82" s="274">
        <f>[3]Eier!$J64</f>
        <v>0.22219999999999998</v>
      </c>
      <c r="K82" s="274">
        <f>[3]Eier!$G64</f>
        <v>0.2054</v>
      </c>
      <c r="L82" s="243"/>
      <c r="M82" s="243">
        <f>[3]Eier!$K64</f>
        <v>0.84239999999999993</v>
      </c>
      <c r="N82" s="243">
        <f>[3]Eier!$Q64</f>
        <v>0.68169999999999997</v>
      </c>
      <c r="O82" s="243">
        <f>[3]Eier!$N64</f>
        <v>0.55000000000000004</v>
      </c>
      <c r="P82" s="274">
        <f>[3]Eier!$L64</f>
        <v>0.8377</v>
      </c>
      <c r="Q82" s="274">
        <f>[3]Eier!$R64</f>
        <v>0.61549999999999994</v>
      </c>
      <c r="R82" s="274">
        <f>[3]Eier!$O64</f>
        <v>0.49680000000000002</v>
      </c>
      <c r="S82" s="243">
        <f>[3]Eier!$M64</f>
        <v>0.78150000000000008</v>
      </c>
      <c r="T82" s="243">
        <f>[3]Eier!$S64</f>
        <v>0.53679999999999994</v>
      </c>
      <c r="U82" s="243">
        <f>[3]Eier!$P64</f>
        <v>0.37880000000000003</v>
      </c>
      <c r="V82" s="274">
        <f>[3]Eier!$T64</f>
        <v>0.83239999999999992</v>
      </c>
      <c r="W82" s="274">
        <f>[3]Eier!$W64</f>
        <v>0.57909999999999995</v>
      </c>
      <c r="X82" s="274">
        <f>[3]Eier!$V64</f>
        <v>0.4042</v>
      </c>
      <c r="Y82" s="274" t="str">
        <f>[3]Eier!$X64</f>
        <v>-</v>
      </c>
      <c r="Z82" s="243"/>
      <c r="AA82" s="243">
        <f>[3]Eier!$U64</f>
        <v>0.96319999999999995</v>
      </c>
      <c r="AB82" s="243">
        <f>[3]Eier!$Z64</f>
        <v>0.67420000000000002</v>
      </c>
      <c r="AC82" s="243">
        <f>[3]Eier!$Y64</f>
        <v>0.60189999999999999</v>
      </c>
      <c r="AD82" s="243" t="str">
        <f>[3]Eier!$AA64</f>
        <v>-</v>
      </c>
      <c r="AE82" s="188"/>
      <c r="AF82" s="274">
        <f>[3]Eier!AF64</f>
        <v>19.457103879055353</v>
      </c>
      <c r="AG82" s="243"/>
      <c r="AH82" s="243"/>
      <c r="AI82" s="343">
        <v>5</v>
      </c>
      <c r="AJ82" s="452">
        <f>[3]Eier!AG64</f>
        <v>11867965.940429</v>
      </c>
      <c r="AK82" s="452">
        <f>[3]Eier!AH64</f>
        <v>9790591.3855910003</v>
      </c>
      <c r="AL82" s="452">
        <f>[3]Eier!AI64</f>
        <v>26814174.607181001</v>
      </c>
    </row>
    <row r="83" spans="1:38" x14ac:dyDescent="0.2">
      <c r="A83" s="218"/>
      <c r="B83" s="189">
        <f>[3]Eier!$A65</f>
        <v>44409</v>
      </c>
      <c r="C83" s="274">
        <f>[3]Eier!$B65</f>
        <v>0.2059</v>
      </c>
      <c r="D83" s="274">
        <f>[3]Eier!$H65</f>
        <v>0.14710000000000001</v>
      </c>
      <c r="E83" s="274">
        <f>[3]Eier!$E65</f>
        <v>0.14630000000000001</v>
      </c>
      <c r="F83" s="243">
        <f>[3]Eier!$C65</f>
        <v>0.46750000000000003</v>
      </c>
      <c r="G83" s="243">
        <f>[3]Eier!$I65</f>
        <v>0.2427</v>
      </c>
      <c r="H83" s="243">
        <f>[3]Eier!$F65</f>
        <v>0.2311</v>
      </c>
      <c r="I83" s="274">
        <f>[3]Eier!$D65</f>
        <v>0.42259999999999998</v>
      </c>
      <c r="J83" s="274">
        <f>[3]Eier!$J65</f>
        <v>0.2205</v>
      </c>
      <c r="K83" s="274">
        <f>[3]Eier!$G65</f>
        <v>0.20250000000000001</v>
      </c>
      <c r="L83" s="243"/>
      <c r="M83" s="243">
        <f>[3]Eier!$K65</f>
        <v>0.8418000000000001</v>
      </c>
      <c r="N83" s="243">
        <f>[3]Eier!$Q65</f>
        <v>0.68610000000000004</v>
      </c>
      <c r="O83" s="243">
        <f>[3]Eier!$N65</f>
        <v>0.55000000000000004</v>
      </c>
      <c r="P83" s="274">
        <f>[3]Eier!$L65</f>
        <v>0.84150000000000003</v>
      </c>
      <c r="Q83" s="274">
        <f>[3]Eier!$R65</f>
        <v>0.63029999999999997</v>
      </c>
      <c r="R83" s="274">
        <f>[3]Eier!$O65</f>
        <v>0.51680000000000004</v>
      </c>
      <c r="S83" s="243">
        <f>[3]Eier!$M65</f>
        <v>0.78359999999999996</v>
      </c>
      <c r="T83" s="243">
        <f>[3]Eier!$S65</f>
        <v>0.53539999999999999</v>
      </c>
      <c r="U83" s="243">
        <f>[3]Eier!$P65</f>
        <v>0.37790000000000001</v>
      </c>
      <c r="V83" s="274">
        <f>[3]Eier!$T65</f>
        <v>0.83540000000000003</v>
      </c>
      <c r="W83" s="274">
        <f>[3]Eier!$W65</f>
        <v>0.58009999999999995</v>
      </c>
      <c r="X83" s="274">
        <f>[3]Eier!$V65</f>
        <v>0.40990000000000004</v>
      </c>
      <c r="Y83" s="274" t="str">
        <f>[3]Eier!$X65</f>
        <v>-</v>
      </c>
      <c r="Z83" s="243"/>
      <c r="AA83" s="243">
        <f>[3]Eier!$U65</f>
        <v>0.96279999999999999</v>
      </c>
      <c r="AB83" s="243">
        <f>[3]Eier!$Z65</f>
        <v>0.68640000000000001</v>
      </c>
      <c r="AC83" s="243">
        <f>[3]Eier!$Y65</f>
        <v>0.61250000000000004</v>
      </c>
      <c r="AD83" s="243" t="str">
        <f>[3]Eier!$AA65</f>
        <v>-</v>
      </c>
      <c r="AE83" s="188"/>
      <c r="AF83" s="274">
        <f>[3]Eier!AF65</f>
        <v>18.501701276147411</v>
      </c>
      <c r="AG83" s="243"/>
      <c r="AH83" s="243"/>
      <c r="AI83" s="343">
        <v>4</v>
      </c>
      <c r="AJ83" s="452">
        <f>[3]Eier!AG65</f>
        <v>9553030.9588530008</v>
      </c>
      <c r="AK83" s="452">
        <f>[3]Eier!AH65</f>
        <v>7740756.9727990003</v>
      </c>
      <c r="AL83" s="452">
        <f>[3]Eier!AI65</f>
        <v>20828809.928807002</v>
      </c>
    </row>
    <row r="84" spans="1:38" x14ac:dyDescent="0.2">
      <c r="A84" s="218"/>
      <c r="B84" s="189">
        <f>[3]Eier!$A66</f>
        <v>44378</v>
      </c>
      <c r="C84" s="274">
        <f>[3]Eier!$B66</f>
        <v>0.20250000000000001</v>
      </c>
      <c r="D84" s="274">
        <f>[3]Eier!$H66</f>
        <v>0.1492</v>
      </c>
      <c r="E84" s="274">
        <f>[3]Eier!$E66</f>
        <v>0.15010000000000001</v>
      </c>
      <c r="F84" s="243">
        <f>[3]Eier!$C66</f>
        <v>0.46750000000000003</v>
      </c>
      <c r="G84" s="243">
        <f>[3]Eier!$I66</f>
        <v>0.24179999999999999</v>
      </c>
      <c r="H84" s="243">
        <f>[3]Eier!$F66</f>
        <v>0.23139999999999999</v>
      </c>
      <c r="I84" s="274">
        <f>[3]Eier!$D66</f>
        <v>0.4199</v>
      </c>
      <c r="J84" s="274">
        <f>[3]Eier!$J66</f>
        <v>0.21690000000000001</v>
      </c>
      <c r="K84" s="274">
        <f>[3]Eier!$G66</f>
        <v>0.20039999999999999</v>
      </c>
      <c r="L84" s="243"/>
      <c r="M84" s="243">
        <f>[3]Eier!$K66</f>
        <v>0.8397</v>
      </c>
      <c r="N84" s="243">
        <f>[3]Eier!$Q66</f>
        <v>0.68859999999999999</v>
      </c>
      <c r="O84" s="243">
        <f>[3]Eier!$N66</f>
        <v>0.63939999999999997</v>
      </c>
      <c r="P84" s="274">
        <f>[3]Eier!$L66</f>
        <v>0.83379999999999999</v>
      </c>
      <c r="Q84" s="274">
        <f>[3]Eier!$R66</f>
        <v>0.63490000000000002</v>
      </c>
      <c r="R84" s="274">
        <f>[3]Eier!$O66</f>
        <v>0.51100000000000001</v>
      </c>
      <c r="S84" s="243">
        <f>[3]Eier!$M66</f>
        <v>0.78359999999999996</v>
      </c>
      <c r="T84" s="243">
        <f>[3]Eier!$S66</f>
        <v>0.5454</v>
      </c>
      <c r="U84" s="243">
        <f>[3]Eier!$P66</f>
        <v>0.37880000000000003</v>
      </c>
      <c r="V84" s="274">
        <f>[3]Eier!$T66</f>
        <v>0.82920000000000005</v>
      </c>
      <c r="W84" s="274">
        <f>[3]Eier!$W66</f>
        <v>0.59329999999999994</v>
      </c>
      <c r="X84" s="274">
        <f>[3]Eier!$V66</f>
        <v>0.40820000000000001</v>
      </c>
      <c r="Y84" s="274" t="str">
        <f>[3]Eier!$X66</f>
        <v>-</v>
      </c>
      <c r="Z84" s="243"/>
      <c r="AA84" s="243">
        <f>[3]Eier!$U66</f>
        <v>0.99140000000000006</v>
      </c>
      <c r="AB84" s="243">
        <f>[3]Eier!$Z66</f>
        <v>0.70140000000000002</v>
      </c>
      <c r="AC84" s="243">
        <f>[3]Eier!$Y66</f>
        <v>0.58860000000000001</v>
      </c>
      <c r="AD84" s="243" t="str">
        <f>[3]Eier!$AA66</f>
        <v>-</v>
      </c>
      <c r="AE84" s="188"/>
      <c r="AF84" s="274">
        <f>[3]Eier!AF66</f>
        <v>18.988621900504704</v>
      </c>
      <c r="AG84" s="243"/>
      <c r="AH84" s="243"/>
      <c r="AI84" s="343">
        <v>4</v>
      </c>
      <c r="AJ84" s="452">
        <f>[3]Eier!AG66</f>
        <v>9244300.7433279995</v>
      </c>
      <c r="AK84" s="452">
        <f>[3]Eier!AH66</f>
        <v>7615541.8129989998</v>
      </c>
      <c r="AL84" s="452">
        <f>[3]Eier!AI66</f>
        <v>19910238.359942999</v>
      </c>
    </row>
    <row r="85" spans="1:38" x14ac:dyDescent="0.2">
      <c r="A85" s="218"/>
      <c r="B85" s="189">
        <f>[3]Eier!$A67</f>
        <v>44348</v>
      </c>
      <c r="C85" s="274">
        <f>[3]Eier!$B67</f>
        <v>0.20370000000000002</v>
      </c>
      <c r="D85" s="274">
        <f>[3]Eier!$H67</f>
        <v>0.14369999999999999</v>
      </c>
      <c r="E85" s="274">
        <f>[3]Eier!$E67</f>
        <v>0.1565</v>
      </c>
      <c r="F85" s="243">
        <f>[3]Eier!$C67</f>
        <v>0.4672</v>
      </c>
      <c r="G85" s="243">
        <f>[3]Eier!$I67</f>
        <v>0.2419</v>
      </c>
      <c r="H85" s="243">
        <f>[3]Eier!$F67</f>
        <v>0.23190000000000002</v>
      </c>
      <c r="I85" s="274">
        <f>[3]Eier!$D67</f>
        <v>0.42859999999999998</v>
      </c>
      <c r="J85" s="274">
        <f>[3]Eier!$J67</f>
        <v>0.21340000000000001</v>
      </c>
      <c r="K85" s="274">
        <f>[3]Eier!$G67</f>
        <v>0.21190000000000001</v>
      </c>
      <c r="L85" s="243"/>
      <c r="M85" s="243">
        <f>[3]Eier!$K67</f>
        <v>0.83790000000000009</v>
      </c>
      <c r="N85" s="243">
        <f>[3]Eier!$Q67</f>
        <v>0.7036</v>
      </c>
      <c r="O85" s="243">
        <f>[3]Eier!$N67</f>
        <v>0.55000000000000004</v>
      </c>
      <c r="P85" s="274">
        <f>[3]Eier!$L67</f>
        <v>0.82779999999999998</v>
      </c>
      <c r="Q85" s="274">
        <f>[3]Eier!$R67</f>
        <v>0.68030000000000002</v>
      </c>
      <c r="R85" s="274">
        <f>[3]Eier!$O67</f>
        <v>0.54789999999999994</v>
      </c>
      <c r="S85" s="243">
        <f>[3]Eier!$M67</f>
        <v>0.78359999999999996</v>
      </c>
      <c r="T85" s="243">
        <f>[3]Eier!$S67</f>
        <v>0.55230000000000001</v>
      </c>
      <c r="U85" s="243">
        <f>[3]Eier!$P67</f>
        <v>0.37880000000000003</v>
      </c>
      <c r="V85" s="274">
        <f>[3]Eier!$T67</f>
        <v>0.82409999999999994</v>
      </c>
      <c r="W85" s="274">
        <f>[3]Eier!$W67</f>
        <v>0.62039999999999995</v>
      </c>
      <c r="X85" s="274">
        <f>[3]Eier!$V67</f>
        <v>0.41639999999999999</v>
      </c>
      <c r="Y85" s="274" t="str">
        <f>[3]Eier!$X67</f>
        <v>-</v>
      </c>
      <c r="Z85" s="243"/>
      <c r="AA85" s="243">
        <f>[3]Eier!$U67</f>
        <v>0.95779999999999998</v>
      </c>
      <c r="AB85" s="243">
        <f>[3]Eier!$Z67</f>
        <v>0.6987000000000001</v>
      </c>
      <c r="AC85" s="243">
        <f>[3]Eier!$Y67</f>
        <v>0.59450000000000003</v>
      </c>
      <c r="AD85" s="243" t="str">
        <f>[3]Eier!$AA67</f>
        <v>-</v>
      </c>
      <c r="AE85" s="188"/>
      <c r="AF85" s="274">
        <f>[3]Eier!AF67</f>
        <v>18.280025500118487</v>
      </c>
      <c r="AG85" s="243"/>
      <c r="AH85" s="243"/>
      <c r="AI85" s="343">
        <v>5</v>
      </c>
      <c r="AJ85" s="452">
        <f>[3]Eier!AG67</f>
        <v>0</v>
      </c>
      <c r="AK85" s="452">
        <f>[3]Eier!AH67</f>
        <v>0</v>
      </c>
      <c r="AL85" s="452">
        <f>[3]Eier!AI67</f>
        <v>0</v>
      </c>
    </row>
    <row r="86" spans="1:38" x14ac:dyDescent="0.2">
      <c r="A86" s="218"/>
      <c r="B86" s="189">
        <f>[3]Eier!$A68</f>
        <v>44317</v>
      </c>
      <c r="C86" s="274">
        <f>[3]Eier!$B68</f>
        <v>0.191</v>
      </c>
      <c r="D86" s="274">
        <f>[3]Eier!$H68</f>
        <v>0.15740000000000001</v>
      </c>
      <c r="E86" s="274">
        <f>[3]Eier!$E68</f>
        <v>0.15740000000000001</v>
      </c>
      <c r="F86" s="243">
        <f>[3]Eier!$C68</f>
        <v>0.4672</v>
      </c>
      <c r="G86" s="243">
        <f>[3]Eier!$I68</f>
        <v>0.2422</v>
      </c>
      <c r="H86" s="243">
        <f>[3]Eier!$F68</f>
        <v>0.23139999999999999</v>
      </c>
      <c r="I86" s="274">
        <f>[3]Eier!$D68</f>
        <v>0.43409999999999999</v>
      </c>
      <c r="J86" s="274">
        <f>[3]Eier!$J68</f>
        <v>0.22469999999999998</v>
      </c>
      <c r="K86" s="274">
        <f>[3]Eier!$G68</f>
        <v>0.21260000000000001</v>
      </c>
      <c r="L86" s="243"/>
      <c r="M86" s="243">
        <f>[3]Eier!$K68</f>
        <v>0.83790000000000009</v>
      </c>
      <c r="N86" s="243">
        <f>[3]Eier!$Q68</f>
        <v>0.70489999999999997</v>
      </c>
      <c r="O86" s="243">
        <f>[3]Eier!$N68</f>
        <v>0.55000000000000004</v>
      </c>
      <c r="P86" s="274">
        <f>[3]Eier!$L68</f>
        <v>0.82379999999999998</v>
      </c>
      <c r="Q86" s="274">
        <f>[3]Eier!$R68</f>
        <v>0.64349999999999996</v>
      </c>
      <c r="R86" s="274">
        <f>[3]Eier!$O68</f>
        <v>0.49340000000000006</v>
      </c>
      <c r="S86" s="243">
        <f>[3]Eier!$M68</f>
        <v>0.78359999999999996</v>
      </c>
      <c r="T86" s="243">
        <f>[3]Eier!$S68</f>
        <v>0.53959999999999997</v>
      </c>
      <c r="U86" s="243">
        <f>[3]Eier!$P68</f>
        <v>0.37770000000000004</v>
      </c>
      <c r="V86" s="274">
        <f>[3]Eier!$T68</f>
        <v>0.82109999999999994</v>
      </c>
      <c r="W86" s="274">
        <f>[3]Eier!$W68</f>
        <v>0.59660000000000002</v>
      </c>
      <c r="X86" s="274">
        <f>[3]Eier!$V68</f>
        <v>0.4047</v>
      </c>
      <c r="Y86" s="274" t="str">
        <f>[3]Eier!$X68</f>
        <v>-</v>
      </c>
      <c r="Z86" s="243"/>
      <c r="AA86" s="243">
        <f>[3]Eier!$U68</f>
        <v>0.95609999999999995</v>
      </c>
      <c r="AB86" s="243">
        <f>[3]Eier!$Z68</f>
        <v>0.71120000000000005</v>
      </c>
      <c r="AC86" s="243">
        <f>[3]Eier!$Y68</f>
        <v>0.59020000000000006</v>
      </c>
      <c r="AD86" s="243" t="str">
        <f>[3]Eier!$AA68</f>
        <v>-</v>
      </c>
      <c r="AE86" s="188"/>
      <c r="AF86" s="274">
        <f>[3]Eier!AF68</f>
        <v>19.842501673155208</v>
      </c>
      <c r="AG86" s="243"/>
      <c r="AH86" s="243"/>
      <c r="AI86" s="343">
        <v>4</v>
      </c>
      <c r="AJ86" s="452">
        <f>[3]Eier!AG68</f>
        <v>0</v>
      </c>
      <c r="AK86" s="452">
        <f>[3]Eier!AH68</f>
        <v>0</v>
      </c>
      <c r="AL86" s="452">
        <f>[3]Eier!AI68</f>
        <v>0</v>
      </c>
    </row>
    <row r="87" spans="1:38" x14ac:dyDescent="0.2">
      <c r="A87" s="218"/>
      <c r="B87" s="189">
        <f>[3]Eier!$A69</f>
        <v>44287</v>
      </c>
      <c r="C87" s="274">
        <f>[3]Eier!$B69</f>
        <v>0.19760000000000003</v>
      </c>
      <c r="D87" s="274">
        <f>[3]Eier!$H69</f>
        <v>0.16339999999999999</v>
      </c>
      <c r="E87" s="274">
        <f>[3]Eier!$E69</f>
        <v>0.159</v>
      </c>
      <c r="F87" s="243">
        <f>[3]Eier!$C69</f>
        <v>0.46740000000000004</v>
      </c>
      <c r="G87" s="243">
        <f>[3]Eier!$I69</f>
        <v>0.2429</v>
      </c>
      <c r="H87" s="243">
        <f>[3]Eier!$F69</f>
        <v>0.23149999999999998</v>
      </c>
      <c r="I87" s="274">
        <f>[3]Eier!$D69</f>
        <v>0.43829999999999997</v>
      </c>
      <c r="J87" s="274">
        <f>[3]Eier!$J69</f>
        <v>0.23070000000000002</v>
      </c>
      <c r="K87" s="274">
        <f>[3]Eier!$G69</f>
        <v>0.21129999999999999</v>
      </c>
      <c r="L87" s="243"/>
      <c r="M87" s="243">
        <f>[3]Eier!$K69</f>
        <v>0.84299999999999997</v>
      </c>
      <c r="N87" s="243">
        <f>[3]Eier!$Q69</f>
        <v>0.67510000000000003</v>
      </c>
      <c r="O87" s="243">
        <f>[3]Eier!$N69</f>
        <v>0.55000000000000004</v>
      </c>
      <c r="P87" s="274">
        <f>[3]Eier!$L69</f>
        <v>0.8236</v>
      </c>
      <c r="Q87" s="274">
        <f>[3]Eier!$R69</f>
        <v>0.63790000000000002</v>
      </c>
      <c r="R87" s="274">
        <f>[3]Eier!$O69</f>
        <v>0.49840000000000001</v>
      </c>
      <c r="S87" s="243">
        <f>[3]Eier!$M69</f>
        <v>0.7802</v>
      </c>
      <c r="T87" s="243">
        <f>[3]Eier!$S69</f>
        <v>0.53749999999999998</v>
      </c>
      <c r="U87" s="243">
        <f>[3]Eier!$P69</f>
        <v>0.37909999999999999</v>
      </c>
      <c r="V87" s="274">
        <f>[3]Eier!$T69</f>
        <v>0.82340000000000002</v>
      </c>
      <c r="W87" s="274">
        <f>[3]Eier!$W69</f>
        <v>0.59850000000000003</v>
      </c>
      <c r="X87" s="274">
        <f>[3]Eier!$V69</f>
        <v>0.40639999999999998</v>
      </c>
      <c r="Y87" s="274" t="str">
        <f>[3]Eier!$X69</f>
        <v>-</v>
      </c>
      <c r="Z87" s="243"/>
      <c r="AA87" s="243">
        <f>[3]Eier!$U69</f>
        <v>0.95219999999999994</v>
      </c>
      <c r="AB87" s="243">
        <f>[3]Eier!$Z69</f>
        <v>0.71519999999999995</v>
      </c>
      <c r="AC87" s="243">
        <f>[3]Eier!$Y69</f>
        <v>0.60270000000000001</v>
      </c>
      <c r="AD87" s="243" t="str">
        <f>[3]Eier!$AA69</f>
        <v>-</v>
      </c>
      <c r="AE87" s="188"/>
      <c r="AF87" s="274">
        <f>[3]Eier!AF69</f>
        <v>18.903514351143684</v>
      </c>
      <c r="AG87" s="243"/>
      <c r="AH87" s="243"/>
      <c r="AI87" s="343"/>
    </row>
    <row r="88" spans="1:38" x14ac:dyDescent="0.2">
      <c r="A88" s="218"/>
      <c r="B88" s="189">
        <f>[3]Eier!$A70</f>
        <v>44256</v>
      </c>
      <c r="C88" s="274">
        <f>[3]Eier!$B70</f>
        <v>0.19409999999999999</v>
      </c>
      <c r="D88" s="274">
        <f>[3]Eier!$H70</f>
        <v>0.14730000000000001</v>
      </c>
      <c r="E88" s="274">
        <f>[3]Eier!$E70</f>
        <v>0.1588</v>
      </c>
      <c r="F88" s="243">
        <f>[3]Eier!$C70</f>
        <v>0.46750000000000003</v>
      </c>
      <c r="G88" s="243">
        <f>[3]Eier!$I70</f>
        <v>0.24239999999999998</v>
      </c>
      <c r="H88" s="243">
        <f>[3]Eier!$F70</f>
        <v>0.23170000000000002</v>
      </c>
      <c r="I88" s="274">
        <f>[3]Eier!$D70</f>
        <v>0.43290000000000001</v>
      </c>
      <c r="J88" s="274">
        <f>[3]Eier!$J70</f>
        <v>0.22649999999999998</v>
      </c>
      <c r="K88" s="274">
        <f>[3]Eier!$G70</f>
        <v>0.21030000000000001</v>
      </c>
      <c r="L88" s="243"/>
      <c r="M88" s="243">
        <f>[3]Eier!$K70</f>
        <v>0.83889999999999998</v>
      </c>
      <c r="N88" s="243">
        <f>[3]Eier!$Q70</f>
        <v>0.67620000000000002</v>
      </c>
      <c r="O88" s="243" t="str">
        <f>[3]Eier!$N70</f>
        <v>-</v>
      </c>
      <c r="P88" s="274">
        <f>[3]Eier!$L70</f>
        <v>0.83250000000000002</v>
      </c>
      <c r="Q88" s="274">
        <f>[3]Eier!$R70</f>
        <v>0.63670000000000004</v>
      </c>
      <c r="R88" s="274">
        <f>[3]Eier!$O70</f>
        <v>0.49979999999999997</v>
      </c>
      <c r="S88" s="243">
        <f>[3]Eier!$M70</f>
        <v>0.78359999999999996</v>
      </c>
      <c r="T88" s="243">
        <f>[3]Eier!$S70</f>
        <v>0.54859999999999998</v>
      </c>
      <c r="U88" s="243">
        <f>[3]Eier!$P70</f>
        <v>0.37890000000000001</v>
      </c>
      <c r="V88" s="274">
        <f>[3]Eier!$T70</f>
        <v>0.82810000000000006</v>
      </c>
      <c r="W88" s="274">
        <f>[3]Eier!$W70</f>
        <v>0.59709999999999996</v>
      </c>
      <c r="X88" s="274">
        <f>[3]Eier!$V70</f>
        <v>0.40619999999999995</v>
      </c>
      <c r="Y88" s="274" t="str">
        <f>[3]Eier!$X70</f>
        <v>-</v>
      </c>
      <c r="Z88" s="243"/>
      <c r="AA88" s="243">
        <f>[3]Eier!$U70</f>
        <v>1.044</v>
      </c>
      <c r="AB88" s="243">
        <f>[3]Eier!$Z70</f>
        <v>0.72160000000000002</v>
      </c>
      <c r="AC88" s="243">
        <f>[3]Eier!$Y70</f>
        <v>0.62270000000000003</v>
      </c>
      <c r="AD88" s="243" t="str">
        <f>[3]Eier!$AA70</f>
        <v>-</v>
      </c>
      <c r="AE88" s="188"/>
      <c r="AF88" s="274">
        <f>[3]Eier!AF70</f>
        <v>18.68037995553777</v>
      </c>
      <c r="AG88" s="243"/>
      <c r="AH88" s="243"/>
      <c r="AI88" s="343"/>
    </row>
    <row r="89" spans="1:38" x14ac:dyDescent="0.2">
      <c r="A89" s="218"/>
      <c r="B89" s="189">
        <f>[3]Eier!$A71</f>
        <v>44228</v>
      </c>
      <c r="C89" s="274">
        <f>[3]Eier!$B71</f>
        <v>0.19350000000000001</v>
      </c>
      <c r="D89" s="274">
        <f>[3]Eier!$H71</f>
        <v>0.15</v>
      </c>
      <c r="E89" s="274">
        <f>[3]Eier!$E71</f>
        <v>0.15629999999999999</v>
      </c>
      <c r="F89" s="243">
        <f>[3]Eier!$C71</f>
        <v>0.46700000000000003</v>
      </c>
      <c r="G89" s="243">
        <f>[3]Eier!$I71</f>
        <v>0.24299999999999999</v>
      </c>
      <c r="H89" s="243">
        <f>[3]Eier!$F71</f>
        <v>0.23180000000000001</v>
      </c>
      <c r="I89" s="274">
        <f>[3]Eier!$D71</f>
        <v>0.43390000000000001</v>
      </c>
      <c r="J89" s="274">
        <f>[3]Eier!$J71</f>
        <v>0.22550000000000001</v>
      </c>
      <c r="K89" s="274">
        <f>[3]Eier!$G71</f>
        <v>0.2094</v>
      </c>
      <c r="L89" s="243"/>
      <c r="M89" s="243">
        <f>[3]Eier!$K71</f>
        <v>0.84129999999999994</v>
      </c>
      <c r="N89" s="243">
        <f>[3]Eier!$Q71</f>
        <v>0.69159999999999999</v>
      </c>
      <c r="O89" s="243" t="str">
        <f>[3]Eier!$N71</f>
        <v>-</v>
      </c>
      <c r="P89" s="274">
        <f>[3]Eier!$L71</f>
        <v>0.82879999999999998</v>
      </c>
      <c r="Q89" s="274">
        <f>[3]Eier!$R71</f>
        <v>0.624</v>
      </c>
      <c r="R89" s="274">
        <f>[3]Eier!$O71</f>
        <v>0.49979999999999997</v>
      </c>
      <c r="S89" s="243">
        <f>[3]Eier!$M71</f>
        <v>0.78579999999999994</v>
      </c>
      <c r="T89" s="243">
        <f>[3]Eier!$S71</f>
        <v>0.54649999999999999</v>
      </c>
      <c r="U89" s="243">
        <f>[3]Eier!$P71</f>
        <v>0.37890000000000001</v>
      </c>
      <c r="V89" s="274">
        <f>[3]Eier!$T71</f>
        <v>0.82569999999999988</v>
      </c>
      <c r="W89" s="274">
        <f>[3]Eier!$W71</f>
        <v>0.5917</v>
      </c>
      <c r="X89" s="274">
        <f>[3]Eier!$V71</f>
        <v>0.40619999999999995</v>
      </c>
      <c r="Y89" s="274" t="str">
        <f>[3]Eier!$X71</f>
        <v>-</v>
      </c>
      <c r="Z89" s="243"/>
      <c r="AA89" s="243">
        <f>[3]Eier!$U71</f>
        <v>0.95950000000000002</v>
      </c>
      <c r="AB89" s="243">
        <f>[3]Eier!$Z71</f>
        <v>0.72170000000000001</v>
      </c>
      <c r="AC89" s="243">
        <f>[3]Eier!$Y71</f>
        <v>0.59750000000000003</v>
      </c>
      <c r="AD89" s="243" t="str">
        <f>[3]Eier!$AA71</f>
        <v>-</v>
      </c>
      <c r="AE89" s="188"/>
      <c r="AF89" s="274">
        <f>[3]Eier!AF71</f>
        <v>18.292586441406623</v>
      </c>
      <c r="AG89" s="243"/>
      <c r="AH89" s="243"/>
      <c r="AI89" s="343"/>
    </row>
    <row r="90" spans="1:38" x14ac:dyDescent="0.2">
      <c r="A90" s="218"/>
      <c r="B90" s="189">
        <f>[3]Eier!$A72</f>
        <v>44197</v>
      </c>
      <c r="C90" s="274">
        <f>[3]Eier!$B72</f>
        <v>0.17879999999999999</v>
      </c>
      <c r="D90" s="274">
        <f>[3]Eier!$H72</f>
        <v>0.16</v>
      </c>
      <c r="E90" s="274">
        <f>[3]Eier!$E72</f>
        <v>0.1603</v>
      </c>
      <c r="F90" s="243">
        <f>[3]Eier!$C72</f>
        <v>0.46679999999999999</v>
      </c>
      <c r="G90" s="243">
        <f>[3]Eier!$I72</f>
        <v>0.24309999999999998</v>
      </c>
      <c r="H90" s="243">
        <f>[3]Eier!$F72</f>
        <v>0.23139999999999999</v>
      </c>
      <c r="I90" s="274">
        <f>[3]Eier!$D72</f>
        <v>0.44549999999999995</v>
      </c>
      <c r="J90" s="274">
        <f>[3]Eier!$J72</f>
        <v>0.2288</v>
      </c>
      <c r="K90" s="274">
        <f>[3]Eier!$G72</f>
        <v>0.21280000000000002</v>
      </c>
      <c r="L90" s="243"/>
      <c r="M90" s="243">
        <f>[3]Eier!$K72</f>
        <v>0.84439999999999993</v>
      </c>
      <c r="N90" s="243">
        <f>[3]Eier!$Q72</f>
        <v>0.67599999999999993</v>
      </c>
      <c r="O90" s="243">
        <f>[3]Eier!$N72</f>
        <v>0.63749999999999996</v>
      </c>
      <c r="P90" s="274">
        <f>[3]Eier!$L72</f>
        <v>0.8327</v>
      </c>
      <c r="Q90" s="274">
        <f>[3]Eier!$R72</f>
        <v>0.61860000000000004</v>
      </c>
      <c r="R90" s="274">
        <f>[3]Eier!$O72</f>
        <v>0.49979999999999997</v>
      </c>
      <c r="S90" s="243">
        <f>[3]Eier!$M72</f>
        <v>0.78359999999999996</v>
      </c>
      <c r="T90" s="243">
        <f>[3]Eier!$S72</f>
        <v>0.54880000000000007</v>
      </c>
      <c r="U90" s="243">
        <f>[3]Eier!$P72</f>
        <v>0.38030000000000003</v>
      </c>
      <c r="V90" s="274">
        <f>[3]Eier!$T72</f>
        <v>0.82869999999999999</v>
      </c>
      <c r="W90" s="274">
        <f>[3]Eier!$W72</f>
        <v>0.5897</v>
      </c>
      <c r="X90" s="274">
        <f>[3]Eier!$V72</f>
        <v>0.40689999999999998</v>
      </c>
      <c r="Y90" s="274" t="str">
        <f>[3]Eier!$X72</f>
        <v>-</v>
      </c>
      <c r="Z90" s="243"/>
      <c r="AA90" s="243">
        <f>[3]Eier!$U72</f>
        <v>0.9597</v>
      </c>
      <c r="AB90" s="243">
        <f>[3]Eier!$Z72</f>
        <v>0.71050000000000002</v>
      </c>
      <c r="AC90" s="243">
        <f>[3]Eier!$Y72</f>
        <v>0.58989999999999998</v>
      </c>
      <c r="AD90" s="243" t="str">
        <f>[3]Eier!$AA72</f>
        <v>-</v>
      </c>
      <c r="AE90" s="188"/>
      <c r="AF90" s="274">
        <f>[3]Eier!AF72</f>
        <v>18.237670797475779</v>
      </c>
      <c r="AG90" s="243"/>
      <c r="AH90" s="243"/>
      <c r="AI90" s="343"/>
    </row>
    <row r="91" spans="1:38" x14ac:dyDescent="0.2">
      <c r="A91" s="218"/>
      <c r="B91" s="189">
        <f>[3]Eier!$A73</f>
        <v>44166</v>
      </c>
      <c r="C91" s="274">
        <f>[3]Eier!$B73</f>
        <v>0.1827</v>
      </c>
      <c r="D91" s="274">
        <f>[3]Eier!$H73</f>
        <v>0.152</v>
      </c>
      <c r="E91" s="274">
        <f>[3]Eier!$E73</f>
        <v>0.15460000000000002</v>
      </c>
      <c r="F91" s="243">
        <f>[3]Eier!$C73</f>
        <v>0.47020000000000001</v>
      </c>
      <c r="G91" s="243">
        <f>[3]Eier!$I73</f>
        <v>0.2465</v>
      </c>
      <c r="H91" s="243">
        <f>[3]Eier!$F73</f>
        <v>0.23629999999999998</v>
      </c>
      <c r="I91" s="274">
        <f>[3]Eier!$D73</f>
        <v>0.44259999999999999</v>
      </c>
      <c r="J91" s="274">
        <f>[3]Eier!$J73</f>
        <v>0.2296</v>
      </c>
      <c r="K91" s="274">
        <f>[3]Eier!$G73</f>
        <v>0.2162</v>
      </c>
      <c r="L91" s="243"/>
      <c r="M91" s="243">
        <f>[3]Eier!$K73</f>
        <v>0.84160000000000001</v>
      </c>
      <c r="N91" s="243">
        <f>[3]Eier!$Q73</f>
        <v>0.6762999999999999</v>
      </c>
      <c r="O91" s="243">
        <f>[3]Eier!$N73</f>
        <v>0.63749999999999996</v>
      </c>
      <c r="P91" s="274">
        <f>[3]Eier!$L73</f>
        <v>0.8337</v>
      </c>
      <c r="Q91" s="274">
        <f>[3]Eier!$R73</f>
        <v>0.6089</v>
      </c>
      <c r="R91" s="274">
        <f>[3]Eier!$O73</f>
        <v>0.49130000000000001</v>
      </c>
      <c r="S91" s="243">
        <f>[3]Eier!$M73</f>
        <v>0.78359999999999996</v>
      </c>
      <c r="T91" s="243">
        <f>[3]Eier!$S73</f>
        <v>0.53520000000000001</v>
      </c>
      <c r="U91" s="243">
        <f>[3]Eier!$P73</f>
        <v>0.38049999999999995</v>
      </c>
      <c r="V91" s="274">
        <f>[3]Eier!$T73</f>
        <v>0.82920000000000005</v>
      </c>
      <c r="W91" s="274">
        <f>[3]Eier!$W73</f>
        <v>0.58229999999999993</v>
      </c>
      <c r="X91" s="274">
        <f>[3]Eier!$V73</f>
        <v>0.40990000000000004</v>
      </c>
      <c r="Y91" s="274" t="str">
        <f>[3]Eier!$X73</f>
        <v>-</v>
      </c>
      <c r="Z91" s="243"/>
      <c r="AA91" s="243">
        <f>[3]Eier!$U73</f>
        <v>0.95889999999999997</v>
      </c>
      <c r="AB91" s="243">
        <f>[3]Eier!$Z73</f>
        <v>0.68669999999999998</v>
      </c>
      <c r="AC91" s="243">
        <f>[3]Eier!$Y73</f>
        <v>0.59379999999999999</v>
      </c>
      <c r="AD91" s="243" t="str">
        <f>[3]Eier!$AA73</f>
        <v>-</v>
      </c>
      <c r="AE91" s="188"/>
      <c r="AF91" s="274">
        <f>[3]Eier!AF73</f>
        <v>17.616929424970731</v>
      </c>
      <c r="AI91" s="343"/>
    </row>
    <row r="92" spans="1:38" x14ac:dyDescent="0.2">
      <c r="A92" s="218"/>
      <c r="B92" s="189">
        <f>[3]Eier!$A74</f>
        <v>44136</v>
      </c>
      <c r="C92" s="274">
        <f>[3]Eier!$B74</f>
        <v>0.18920000000000001</v>
      </c>
      <c r="D92" s="274">
        <f>[3]Eier!$H74</f>
        <v>0.1467</v>
      </c>
      <c r="E92" s="274">
        <f>[3]Eier!$E74</f>
        <v>0.14699999999999999</v>
      </c>
      <c r="F92" s="243">
        <f>[3]Eier!$C74</f>
        <v>0.4703</v>
      </c>
      <c r="G92" s="243">
        <f>[3]Eier!$I74</f>
        <v>0.24729999999999999</v>
      </c>
      <c r="H92" s="243">
        <f>[3]Eier!$F74</f>
        <v>0.2361</v>
      </c>
      <c r="I92" s="274">
        <f>[3]Eier!$D74</f>
        <v>0.4355</v>
      </c>
      <c r="J92" s="274">
        <f>[3]Eier!$J74</f>
        <v>0.2248</v>
      </c>
      <c r="K92" s="274">
        <f>[3]Eier!$G74</f>
        <v>0.20730000000000001</v>
      </c>
      <c r="L92" s="243"/>
      <c r="M92" s="243">
        <f>[3]Eier!$K74</f>
        <v>0.84060000000000001</v>
      </c>
      <c r="N92" s="243">
        <f>[3]Eier!$Q74</f>
        <v>0.68230000000000002</v>
      </c>
      <c r="O92" s="243">
        <f>[3]Eier!$N74</f>
        <v>0.63749999999999996</v>
      </c>
      <c r="P92" s="274">
        <f>[3]Eier!$L74</f>
        <v>0.83739999999999992</v>
      </c>
      <c r="Q92" s="274">
        <f>[3]Eier!$R74</f>
        <v>0.60670000000000002</v>
      </c>
      <c r="R92" s="274">
        <f>[3]Eier!$O74</f>
        <v>0.48969999999999997</v>
      </c>
      <c r="S92" s="243">
        <f>[3]Eier!$M74</f>
        <v>0.78439999999999999</v>
      </c>
      <c r="T92" s="243">
        <f>[3]Eier!$S74</f>
        <v>0.53620000000000001</v>
      </c>
      <c r="U92" s="243">
        <f>[3]Eier!$P74</f>
        <v>0.38170000000000004</v>
      </c>
      <c r="V92" s="274">
        <f>[3]Eier!$T74</f>
        <v>0.83209999999999995</v>
      </c>
      <c r="W92" s="274">
        <f>[3]Eier!$W74</f>
        <v>0.58200000000000007</v>
      </c>
      <c r="X92" s="274">
        <f>[3]Eier!$V74</f>
        <v>0.40899999999999997</v>
      </c>
      <c r="Y92" s="274" t="str">
        <f>[3]Eier!$X74</f>
        <v>-</v>
      </c>
      <c r="Z92" s="243"/>
      <c r="AA92" s="243">
        <f>[3]Eier!$U74</f>
        <v>0.96</v>
      </c>
      <c r="AB92" s="243">
        <f>[3]Eier!$Z74</f>
        <v>0.70750000000000002</v>
      </c>
      <c r="AC92" s="243">
        <f>[3]Eier!$Y74</f>
        <v>0.59299999999999997</v>
      </c>
      <c r="AD92" s="243" t="str">
        <f>[3]Eier!$AA74</f>
        <v>-</v>
      </c>
      <c r="AE92" s="188"/>
      <c r="AF92" s="274">
        <f>[3]Eier!AF74</f>
        <v>18.492148185520001</v>
      </c>
      <c r="AI92" s="343"/>
    </row>
    <row r="93" spans="1:38" x14ac:dyDescent="0.2">
      <c r="A93" s="218"/>
      <c r="B93" s="189">
        <f>[3]Eier!$A75</f>
        <v>44105</v>
      </c>
      <c r="C93" s="274">
        <f>[3]Eier!$B75</f>
        <v>0.18809999999999999</v>
      </c>
      <c r="D93" s="274">
        <f>[3]Eier!$H75</f>
        <v>0.1479</v>
      </c>
      <c r="E93" s="274">
        <f>[3]Eier!$E75</f>
        <v>0.1497</v>
      </c>
      <c r="F93" s="243">
        <f>[3]Eier!$C75</f>
        <v>0.47049999999999997</v>
      </c>
      <c r="G93" s="243">
        <f>[3]Eier!$I75</f>
        <v>0.24690000000000001</v>
      </c>
      <c r="H93" s="243">
        <f>[3]Eier!$F75</f>
        <v>0.23579999999999998</v>
      </c>
      <c r="I93" s="274">
        <f>[3]Eier!$D75</f>
        <v>0.43420000000000003</v>
      </c>
      <c r="J93" s="274">
        <f>[3]Eier!$J75</f>
        <v>0.2263</v>
      </c>
      <c r="K93" s="274">
        <f>[3]Eier!$G75</f>
        <v>0.20559999999999998</v>
      </c>
      <c r="L93" s="243"/>
      <c r="M93" s="243">
        <f>[3]Eier!$K75</f>
        <v>0.8377</v>
      </c>
      <c r="N93" s="243">
        <f>[3]Eier!$Q75</f>
        <v>0.67189999999999994</v>
      </c>
      <c r="O93" s="243">
        <f>[3]Eier!$N75</f>
        <v>0.62340000000000007</v>
      </c>
      <c r="P93" s="274">
        <f>[3]Eier!$L75</f>
        <v>0.83700000000000008</v>
      </c>
      <c r="Q93" s="274">
        <f>[3]Eier!$R75</f>
        <v>0.62380000000000002</v>
      </c>
      <c r="R93" s="274">
        <f>[3]Eier!$O75</f>
        <v>0.48880000000000001</v>
      </c>
      <c r="S93" s="243">
        <f>[3]Eier!$M75</f>
        <v>0.78599999999999992</v>
      </c>
      <c r="T93" s="243">
        <f>[3]Eier!$S75</f>
        <v>0.54049999999999998</v>
      </c>
      <c r="U93" s="243">
        <f>[3]Eier!$P75</f>
        <v>0.38140000000000002</v>
      </c>
      <c r="V93" s="274">
        <f>[3]Eier!$T75</f>
        <v>0.83040000000000003</v>
      </c>
      <c r="W93" s="274">
        <f>[3]Eier!$W75</f>
        <v>0.59200000000000008</v>
      </c>
      <c r="X93" s="274">
        <f>[3]Eier!$V75</f>
        <v>0.40869999999999995</v>
      </c>
      <c r="Y93" s="274" t="str">
        <f>[3]Eier!$X75</f>
        <v>-</v>
      </c>
      <c r="Z93" s="243"/>
      <c r="AA93" s="243">
        <f>[3]Eier!$U75</f>
        <v>0.9597</v>
      </c>
      <c r="AB93" s="243">
        <f>[3]Eier!$Z75</f>
        <v>0.72719999999999996</v>
      </c>
      <c r="AC93" s="243">
        <f>[3]Eier!$Y75</f>
        <v>0.60939999999999994</v>
      </c>
      <c r="AD93" s="243" t="str">
        <f>[3]Eier!$AA75</f>
        <v>-</v>
      </c>
      <c r="AE93" s="188"/>
      <c r="AF93" s="274">
        <f>[3]Eier!AF75</f>
        <v>19.175392479164959</v>
      </c>
      <c r="AI93" s="343"/>
    </row>
    <row r="94" spans="1:38" x14ac:dyDescent="0.2">
      <c r="A94" s="218"/>
      <c r="B94" s="189">
        <f>[3]Eier!$A76</f>
        <v>44075</v>
      </c>
      <c r="C94" s="274">
        <f>[3]Eier!$B76</f>
        <v>0.19489999999999999</v>
      </c>
      <c r="D94" s="274">
        <f>[3]Eier!$H76</f>
        <v>0.14849999999999999</v>
      </c>
      <c r="E94" s="274">
        <f>[3]Eier!$E76</f>
        <v>0.15179999999999999</v>
      </c>
      <c r="F94" s="243">
        <f>[3]Eier!$C76</f>
        <v>0.47049999999999997</v>
      </c>
      <c r="G94" s="243">
        <f>[3]Eier!$I76</f>
        <v>0.2455</v>
      </c>
      <c r="H94" s="243">
        <f>[3]Eier!$F76</f>
        <v>0.23600000000000002</v>
      </c>
      <c r="I94" s="274">
        <f>[3]Eier!$D76</f>
        <v>0.42930000000000001</v>
      </c>
      <c r="J94" s="274">
        <f>[3]Eier!$J76</f>
        <v>0.2243</v>
      </c>
      <c r="K94" s="274">
        <f>[3]Eier!$G76</f>
        <v>0.21879999999999999</v>
      </c>
      <c r="L94" s="243"/>
      <c r="M94" s="243">
        <f>[3]Eier!$K76</f>
        <v>0.84239999999999993</v>
      </c>
      <c r="N94" s="243">
        <f>[3]Eier!$Q76</f>
        <v>0.67189999999999994</v>
      </c>
      <c r="O94" s="243">
        <f>[3]Eier!$N76</f>
        <v>0.62340000000000007</v>
      </c>
      <c r="P94" s="274">
        <f>[3]Eier!$L76</f>
        <v>0.83560000000000001</v>
      </c>
      <c r="Q94" s="274">
        <f>[3]Eier!$R76</f>
        <v>0.61480000000000001</v>
      </c>
      <c r="R94" s="274">
        <f>[3]Eier!$O76</f>
        <v>0.48670000000000002</v>
      </c>
      <c r="S94" s="243">
        <f>[3]Eier!$M76</f>
        <v>0.77969999999999995</v>
      </c>
      <c r="T94" s="243">
        <f>[3]Eier!$S76</f>
        <v>0.5323</v>
      </c>
      <c r="U94" s="243">
        <f>[3]Eier!$P76</f>
        <v>0.38219999999999998</v>
      </c>
      <c r="V94" s="274">
        <f>[3]Eier!$T76</f>
        <v>0.82879999999999998</v>
      </c>
      <c r="W94" s="274">
        <f>[3]Eier!$W76</f>
        <v>0.58130000000000004</v>
      </c>
      <c r="X94" s="274">
        <f>[3]Eier!$V76</f>
        <v>0.40799999999999997</v>
      </c>
      <c r="Y94" s="274" t="str">
        <f>[3]Eier!$X76</f>
        <v>-</v>
      </c>
      <c r="Z94" s="243"/>
      <c r="AA94" s="243">
        <f>[3]Eier!$U76</f>
        <v>0.95989999999999998</v>
      </c>
      <c r="AB94" s="243">
        <f>[3]Eier!$Z76</f>
        <v>0.71129999999999993</v>
      </c>
      <c r="AC94" s="243">
        <f>[3]Eier!$Y76</f>
        <v>0.61970000000000003</v>
      </c>
      <c r="AD94" s="243" t="str">
        <f>[3]Eier!$AA76</f>
        <v>-</v>
      </c>
      <c r="AE94" s="188"/>
      <c r="AF94" s="274">
        <f>[3]Eier!AF76</f>
        <v>19.01887313129069</v>
      </c>
    </row>
    <row r="95" spans="1:38" x14ac:dyDescent="0.2">
      <c r="A95" s="218"/>
      <c r="B95" s="189">
        <f>[3]Eier!$A77</f>
        <v>44044</v>
      </c>
      <c r="C95" s="274">
        <f>[3]Eier!$B77</f>
        <v>0.19739999999999999</v>
      </c>
      <c r="D95" s="274">
        <f>[3]Eier!$H77</f>
        <v>0.15329999999999999</v>
      </c>
      <c r="E95" s="274">
        <f>[3]Eier!$E77</f>
        <v>0.1492</v>
      </c>
      <c r="F95" s="243">
        <f>[3]Eier!$C77</f>
        <v>0.47049999999999997</v>
      </c>
      <c r="G95" s="243">
        <f>[3]Eier!$I77</f>
        <v>0.24559999999999998</v>
      </c>
      <c r="H95" s="243">
        <f>[3]Eier!$F77</f>
        <v>0.23559999999999998</v>
      </c>
      <c r="I95" s="274">
        <f>[3]Eier!$D77</f>
        <v>0.42659999999999998</v>
      </c>
      <c r="J95" s="274">
        <f>[3]Eier!$J77</f>
        <v>0.2243</v>
      </c>
      <c r="K95" s="274">
        <f>[3]Eier!$G77</f>
        <v>0.20989999999999998</v>
      </c>
      <c r="L95" s="243"/>
      <c r="M95" s="243">
        <f>[3]Eier!$K77</f>
        <v>0.84219999999999995</v>
      </c>
      <c r="N95" s="243">
        <f>[3]Eier!$Q77</f>
        <v>0.67189999999999994</v>
      </c>
      <c r="O95" s="243">
        <f>[3]Eier!$N77</f>
        <v>0.63280000000000003</v>
      </c>
      <c r="P95" s="274">
        <f>[3]Eier!$L77</f>
        <v>0.82830000000000004</v>
      </c>
      <c r="Q95" s="274">
        <f>[3]Eier!$R77</f>
        <v>0.60760000000000003</v>
      </c>
      <c r="R95" s="274">
        <f>[3]Eier!$O77</f>
        <v>0.48619999999999997</v>
      </c>
      <c r="S95" s="243">
        <f>[3]Eier!$M77</f>
        <v>0.77969999999999995</v>
      </c>
      <c r="T95" s="243">
        <f>[3]Eier!$S77</f>
        <v>0.54500000000000004</v>
      </c>
      <c r="U95" s="243">
        <f>[3]Eier!$P77</f>
        <v>0.38009999999999999</v>
      </c>
      <c r="V95" s="274">
        <f>[3]Eier!$T77</f>
        <v>0.82319999999999993</v>
      </c>
      <c r="W95" s="274">
        <f>[3]Eier!$W77</f>
        <v>0.58619999999999994</v>
      </c>
      <c r="X95" s="274">
        <f>[3]Eier!$V77</f>
        <v>0.41100000000000003</v>
      </c>
      <c r="Y95" s="274" t="str">
        <f>[3]Eier!$X77</f>
        <v>-</v>
      </c>
      <c r="Z95" s="243"/>
      <c r="AA95" s="243">
        <f>[3]Eier!$U77</f>
        <v>0.96200000000000008</v>
      </c>
      <c r="AB95" s="243">
        <f>[3]Eier!$Z77</f>
        <v>0.68920000000000003</v>
      </c>
      <c r="AC95" s="243">
        <f>[3]Eier!$Y77</f>
        <v>0.62939999999999996</v>
      </c>
      <c r="AD95" s="243" t="str">
        <f>[3]Eier!$AA77</f>
        <v>-</v>
      </c>
      <c r="AE95" s="188"/>
      <c r="AF95" s="274">
        <f>[3]Eier!AF77</f>
        <v>18.501701276147411</v>
      </c>
    </row>
    <row r="96" spans="1:38" x14ac:dyDescent="0.2">
      <c r="B96" s="189">
        <f>[3]Eier!$A78</f>
        <v>44013</v>
      </c>
      <c r="C96" s="274">
        <f>[3]Eier!$B78</f>
        <v>0.19739999999999999</v>
      </c>
      <c r="D96" s="274">
        <f>[3]Eier!$H78</f>
        <v>0.1489</v>
      </c>
      <c r="E96" s="274">
        <f>[3]Eier!$E78</f>
        <v>0.14960000000000001</v>
      </c>
      <c r="F96" s="243">
        <f>[3]Eier!$C78</f>
        <v>0.47009999999999996</v>
      </c>
      <c r="G96" s="243">
        <f>[3]Eier!$I78</f>
        <v>0.24559999999999998</v>
      </c>
      <c r="H96" s="243">
        <f>[3]Eier!$F78</f>
        <v>0.23530000000000001</v>
      </c>
      <c r="I96" s="274">
        <f>[3]Eier!$D78</f>
        <v>0.42450000000000004</v>
      </c>
      <c r="J96" s="274">
        <f>[3]Eier!$J78</f>
        <v>0.22399999999999998</v>
      </c>
      <c r="K96" s="274">
        <f>[3]Eier!$G78</f>
        <v>0.2087</v>
      </c>
      <c r="L96" s="243"/>
      <c r="M96" s="243">
        <f>[3]Eier!$K78</f>
        <v>0.83950000000000002</v>
      </c>
      <c r="N96" s="243">
        <f>[3]Eier!$Q78</f>
        <v>0.6774</v>
      </c>
      <c r="O96" s="243">
        <f>[3]Eier!$N78</f>
        <v>0.62340000000000007</v>
      </c>
      <c r="P96" s="274">
        <f>[3]Eier!$L78</f>
        <v>0.82310000000000005</v>
      </c>
      <c r="Q96" s="274">
        <f>[3]Eier!$R78</f>
        <v>0.61309999999999998</v>
      </c>
      <c r="R96" s="274">
        <f>[3]Eier!$O78</f>
        <v>0.48810000000000003</v>
      </c>
      <c r="S96" s="243">
        <f>[3]Eier!$M78</f>
        <v>0.77969999999999995</v>
      </c>
      <c r="T96" s="243">
        <f>[3]Eier!$S78</f>
        <v>0.54500000000000004</v>
      </c>
      <c r="U96" s="243">
        <f>[3]Eier!$P78</f>
        <v>0.38200000000000001</v>
      </c>
      <c r="V96" s="274">
        <f>[3]Eier!$T78</f>
        <v>0.81859999999999999</v>
      </c>
      <c r="W96" s="274">
        <f>[3]Eier!$W78</f>
        <v>0.59150000000000003</v>
      </c>
      <c r="X96" s="274">
        <f>[3]Eier!$V78</f>
        <v>0.40950000000000003</v>
      </c>
      <c r="Y96" s="274" t="str">
        <f>[3]Eier!$X78</f>
        <v>-</v>
      </c>
      <c r="Z96" s="243"/>
      <c r="AA96" s="243">
        <f>[3]Eier!$U78</f>
        <v>0.95790000000000008</v>
      </c>
      <c r="AB96" s="243">
        <f>[3]Eier!$Z78</f>
        <v>0.73819999999999997</v>
      </c>
      <c r="AC96" s="243">
        <f>[3]Eier!$Y78</f>
        <v>0.57600000000000007</v>
      </c>
      <c r="AD96" s="243" t="str">
        <f>[3]Eier!$AA78</f>
        <v>-</v>
      </c>
      <c r="AE96" s="188"/>
      <c r="AF96" s="274">
        <f>[3]Eier!AF78</f>
        <v>18.153844130974878</v>
      </c>
    </row>
    <row r="97" spans="2:35" x14ac:dyDescent="0.2">
      <c r="B97" s="189">
        <f>[3]Eier!$A79</f>
        <v>43983</v>
      </c>
      <c r="C97" s="274">
        <f>[3]Eier!$B79</f>
        <v>0.21079999999999999</v>
      </c>
      <c r="D97" s="274">
        <f>[3]Eier!$H79</f>
        <v>0.11789999999999999</v>
      </c>
      <c r="E97" s="274">
        <f>[3]Eier!$E79</f>
        <v>0.1308</v>
      </c>
      <c r="F97" s="243">
        <f>[3]Eier!$C79</f>
        <v>0.47</v>
      </c>
      <c r="G97" s="243">
        <f>[3]Eier!$I79</f>
        <v>0.2465</v>
      </c>
      <c r="H97" s="243">
        <f>[3]Eier!$F79</f>
        <v>0.23449999999999999</v>
      </c>
      <c r="I97" s="274">
        <f>[3]Eier!$D79</f>
        <v>0.43209999999999998</v>
      </c>
      <c r="J97" s="274">
        <f>[3]Eier!$J79</f>
        <v>0.2235</v>
      </c>
      <c r="K97" s="274">
        <f>[3]Eier!$G79</f>
        <v>0.2165</v>
      </c>
      <c r="L97" s="243"/>
      <c r="M97" s="243">
        <f>[3]Eier!$K79</f>
        <v>0.84040000000000004</v>
      </c>
      <c r="N97" s="243">
        <f>[3]Eier!$Q79</f>
        <v>0.66590000000000005</v>
      </c>
      <c r="O97" s="243">
        <f>[3]Eier!$N79</f>
        <v>0.62340000000000007</v>
      </c>
      <c r="P97" s="274">
        <f>[3]Eier!$L79</f>
        <v>0.82150000000000001</v>
      </c>
      <c r="Q97" s="274">
        <f>[3]Eier!$R79</f>
        <v>0.59360000000000002</v>
      </c>
      <c r="R97" s="274">
        <f>[3]Eier!$O79</f>
        <v>0.4793</v>
      </c>
      <c r="S97" s="243">
        <f>[3]Eier!$M79</f>
        <v>0.78469999999999995</v>
      </c>
      <c r="T97" s="243">
        <f>[3]Eier!$S79</f>
        <v>0.53610000000000002</v>
      </c>
      <c r="U97" s="243">
        <f>[3]Eier!$P79</f>
        <v>0.38119999999999998</v>
      </c>
      <c r="V97" s="274">
        <f>[3]Eier!$T79</f>
        <v>0.82019999999999993</v>
      </c>
      <c r="W97" s="274">
        <f>[3]Eier!$W79</f>
        <v>0.57569999999999999</v>
      </c>
      <c r="X97" s="274">
        <f>[3]Eier!$V79</f>
        <v>0.40570000000000001</v>
      </c>
      <c r="Y97" s="274" t="str">
        <f>[3]Eier!$X79</f>
        <v>-</v>
      </c>
      <c r="Z97" s="243"/>
      <c r="AA97" s="243">
        <f>[3]Eier!$U79</f>
        <v>0.96099999999999997</v>
      </c>
      <c r="AB97" s="243">
        <f>[3]Eier!$Z79</f>
        <v>0.65859999999999996</v>
      </c>
      <c r="AC97" s="243">
        <f>[3]Eier!$Y79</f>
        <v>0.56759999999999999</v>
      </c>
      <c r="AD97" s="243" t="str">
        <f>[3]Eier!$AA79</f>
        <v>-</v>
      </c>
      <c r="AF97" s="274">
        <f>[3]Eier!AF79</f>
        <v>18.280025500118487</v>
      </c>
    </row>
    <row r="98" spans="2:35" x14ac:dyDescent="0.2">
      <c r="B98" s="189">
        <f>[3]Eier!$A80</f>
        <v>43952</v>
      </c>
      <c r="C98" s="274">
        <f>[3]Eier!$B80</f>
        <v>0.20309999999999997</v>
      </c>
      <c r="D98" s="274">
        <f>[3]Eier!$H80</f>
        <v>0.15560000000000002</v>
      </c>
      <c r="E98" s="274">
        <f>[3]Eier!$E80</f>
        <v>0.156</v>
      </c>
      <c r="F98" s="243">
        <f>[3]Eier!$C80</f>
        <v>0.46990000000000004</v>
      </c>
      <c r="G98" s="243">
        <f>[3]Eier!$I80</f>
        <v>0.24710000000000001</v>
      </c>
      <c r="H98" s="243">
        <f>[3]Eier!$F80</f>
        <v>0.23550000000000001</v>
      </c>
      <c r="I98" s="274">
        <f>[3]Eier!$D80</f>
        <v>0.44189999999999996</v>
      </c>
      <c r="J98" s="274">
        <f>[3]Eier!$J80</f>
        <v>0.22920000000000001</v>
      </c>
      <c r="K98" s="274">
        <f>[3]Eier!$G80</f>
        <v>0.21899999999999997</v>
      </c>
      <c r="L98" s="243"/>
      <c r="M98" s="243">
        <f>[3]Eier!$K80</f>
        <v>0.84750000000000003</v>
      </c>
      <c r="N98" s="243">
        <f>[3]Eier!$Q80</f>
        <v>0.67220000000000002</v>
      </c>
      <c r="O98" s="243">
        <f>[3]Eier!$N80</f>
        <v>0.62340000000000007</v>
      </c>
      <c r="P98" s="274">
        <f>[3]Eier!$L80</f>
        <v>0.83090000000000008</v>
      </c>
      <c r="Q98" s="274">
        <f>[3]Eier!$R80</f>
        <v>0.60709999999999997</v>
      </c>
      <c r="R98" s="274">
        <f>[3]Eier!$O80</f>
        <v>0.48570000000000002</v>
      </c>
      <c r="S98" s="243">
        <f>[3]Eier!$M80</f>
        <v>0.77969999999999995</v>
      </c>
      <c r="T98" s="243">
        <f>[3]Eier!$S80</f>
        <v>0.54400000000000004</v>
      </c>
      <c r="U98" s="243">
        <f>[3]Eier!$P80</f>
        <v>0.38069999999999998</v>
      </c>
      <c r="V98" s="274">
        <f>[3]Eier!$T80</f>
        <v>0.82680000000000009</v>
      </c>
      <c r="W98" s="274">
        <f>[3]Eier!$W80</f>
        <v>0.58609999999999995</v>
      </c>
      <c r="X98" s="274">
        <f>[3]Eier!$V80</f>
        <v>0.40799999999999997</v>
      </c>
      <c r="Y98" s="274" t="str">
        <f>[3]Eier!$X80</f>
        <v>-</v>
      </c>
      <c r="Z98" s="243"/>
      <c r="AA98" s="243">
        <f>[3]Eier!$U80</f>
        <v>0.96189999999999998</v>
      </c>
      <c r="AB98" s="243">
        <f>[3]Eier!$Z80</f>
        <v>0.74</v>
      </c>
      <c r="AC98" s="243">
        <f>[3]Eier!$Y80</f>
        <v>0.59179999999999999</v>
      </c>
      <c r="AD98" s="243" t="str">
        <f>[3]Eier!$AA80</f>
        <v>-</v>
      </c>
      <c r="AF98" s="274">
        <f>[3]Eier!AF80</f>
        <v>18.689795042049688</v>
      </c>
    </row>
    <row r="99" spans="2:35" x14ac:dyDescent="0.2">
      <c r="B99" s="189">
        <f>[3]Eier!$A81</f>
        <v>43922</v>
      </c>
      <c r="C99" s="274">
        <f>[3]Eier!$B81</f>
        <v>0.19</v>
      </c>
      <c r="D99" s="274">
        <f>[3]Eier!$H81</f>
        <v>0.16140000000000002</v>
      </c>
      <c r="E99" s="274">
        <f>[3]Eier!$E81</f>
        <v>0.16010000000000002</v>
      </c>
      <c r="F99" s="243">
        <f>[3]Eier!$C81</f>
        <v>0.47009999999999996</v>
      </c>
      <c r="G99" s="243">
        <f>[3]Eier!$I81</f>
        <v>0.24710000000000001</v>
      </c>
      <c r="H99" s="243">
        <f>[3]Eier!$F81</f>
        <v>0.2354</v>
      </c>
      <c r="I99" s="274">
        <f>[3]Eier!$D81</f>
        <v>0.44540000000000002</v>
      </c>
      <c r="J99" s="274">
        <f>[3]Eier!$J81</f>
        <v>0.2351</v>
      </c>
      <c r="K99" s="274">
        <f>[3]Eier!$G81</f>
        <v>0.22070000000000001</v>
      </c>
      <c r="L99" s="243"/>
      <c r="M99" s="243">
        <f>[3]Eier!$K81</f>
        <v>0.8417</v>
      </c>
      <c r="N99" s="243">
        <f>[3]Eier!$Q81</f>
        <v>0.66810000000000003</v>
      </c>
      <c r="O99" s="243">
        <f>[3]Eier!$N81</f>
        <v>0.63270000000000004</v>
      </c>
      <c r="P99" s="274">
        <f>[3]Eier!$L81</f>
        <v>0.84349999999999992</v>
      </c>
      <c r="Q99" s="274">
        <f>[3]Eier!$R81</f>
        <v>0.61159999999999992</v>
      </c>
      <c r="R99" s="274">
        <f>[3]Eier!$O81</f>
        <v>0.47979999999999995</v>
      </c>
      <c r="S99" s="243">
        <f>[3]Eier!$M81</f>
        <v>0.78469999999999995</v>
      </c>
      <c r="T99" s="243">
        <f>[3]Eier!$S81</f>
        <v>0.54689999999999994</v>
      </c>
      <c r="U99" s="243">
        <f>[3]Eier!$P81</f>
        <v>0.38189999999999996</v>
      </c>
      <c r="V99" s="274">
        <f>[3]Eier!$T81</f>
        <v>0.83530000000000004</v>
      </c>
      <c r="W99" s="274">
        <f>[3]Eier!$W81</f>
        <v>0.5927</v>
      </c>
      <c r="X99" s="274">
        <f>[3]Eier!$V81</f>
        <v>0.40549999999999997</v>
      </c>
      <c r="Y99" s="274" t="str">
        <f>[3]Eier!$X81</f>
        <v>-</v>
      </c>
      <c r="Z99" s="243"/>
      <c r="AA99" s="243">
        <f>[3]Eier!$U81</f>
        <v>0.96959999999999991</v>
      </c>
      <c r="AB99" s="243">
        <f>[3]Eier!$Z81</f>
        <v>0.73810000000000009</v>
      </c>
      <c r="AC99" s="243">
        <f>[3]Eier!$Y81</f>
        <v>0.60389999999999999</v>
      </c>
      <c r="AD99" s="243" t="str">
        <f>[3]Eier!$AA81</f>
        <v>-</v>
      </c>
      <c r="AF99" s="274">
        <f>[3]Eier!AF81</f>
        <v>18.903514351143684</v>
      </c>
    </row>
    <row r="100" spans="2:35" x14ac:dyDescent="0.2">
      <c r="B100" s="189">
        <f>[3]Eier!$A82</f>
        <v>43891</v>
      </c>
      <c r="C100" s="274">
        <f>[3]Eier!$B82</f>
        <v>0.1953</v>
      </c>
      <c r="D100" s="274">
        <f>[3]Eier!$H82</f>
        <v>0.14319999999999999</v>
      </c>
      <c r="E100" s="274">
        <f>[3]Eier!$E82</f>
        <v>0.1595</v>
      </c>
      <c r="F100" s="243">
        <f>[3]Eier!$C82</f>
        <v>0.47049999999999997</v>
      </c>
      <c r="G100" s="243">
        <f>[3]Eier!$I82</f>
        <v>0.24719999999999998</v>
      </c>
      <c r="H100" s="243">
        <f>[3]Eier!$F82</f>
        <v>0.23569999999999999</v>
      </c>
      <c r="I100" s="274">
        <f>[3]Eier!$D82</f>
        <v>0.44049999999999995</v>
      </c>
      <c r="J100" s="274">
        <f>[3]Eier!$J82</f>
        <v>0.23120000000000002</v>
      </c>
      <c r="K100" s="274">
        <f>[3]Eier!$G82</f>
        <v>0.21760000000000002</v>
      </c>
      <c r="L100" s="243"/>
      <c r="M100" s="243">
        <f>[3]Eier!$K82</f>
        <v>0.84099999999999997</v>
      </c>
      <c r="N100" s="243">
        <f>[3]Eier!$Q82</f>
        <v>0.66989999999999994</v>
      </c>
      <c r="O100" s="243">
        <f>[3]Eier!$N82</f>
        <v>0.63270000000000004</v>
      </c>
      <c r="P100" s="274">
        <f>[3]Eier!$L82</f>
        <v>0.83930000000000005</v>
      </c>
      <c r="Q100" s="274">
        <f>[3]Eier!$R82</f>
        <v>0.61250000000000004</v>
      </c>
      <c r="R100" s="274">
        <f>[3]Eier!$O82</f>
        <v>0.4874</v>
      </c>
      <c r="S100" s="243">
        <f>[3]Eier!$M82</f>
        <v>0.77969999999999995</v>
      </c>
      <c r="T100" s="243">
        <f>[3]Eier!$S82</f>
        <v>0.5474</v>
      </c>
      <c r="U100" s="243">
        <f>[3]Eier!$P82</f>
        <v>0.38240000000000002</v>
      </c>
      <c r="V100" s="274">
        <f>[3]Eier!$T82</f>
        <v>0.83079999999999998</v>
      </c>
      <c r="W100" s="274">
        <f>[3]Eier!$W82</f>
        <v>0.58860000000000001</v>
      </c>
      <c r="X100" s="274">
        <f>[3]Eier!$V82</f>
        <v>0.40560000000000002</v>
      </c>
      <c r="Y100" s="274" t="str">
        <f>[3]Eier!$X82</f>
        <v>-</v>
      </c>
      <c r="Z100" s="243"/>
      <c r="AA100" s="243">
        <f>[3]Eier!$U82</f>
        <v>0.96260000000000001</v>
      </c>
      <c r="AB100" s="243">
        <f>[3]Eier!$Z82</f>
        <v>0.71779999999999999</v>
      </c>
      <c r="AC100" s="243">
        <f>[3]Eier!$Y82</f>
        <v>0.61380000000000001</v>
      </c>
      <c r="AD100" s="243" t="str">
        <f>[3]Eier!$AA82</f>
        <v>-</v>
      </c>
      <c r="AF100" s="274">
        <f>[3]Eier!AF82</f>
        <v>18.49139315978854</v>
      </c>
    </row>
    <row r="101" spans="2:35" x14ac:dyDescent="0.2">
      <c r="B101" s="189">
        <f>[3]Eier!$A83</f>
        <v>43862</v>
      </c>
      <c r="C101" s="274">
        <f>[3]Eier!$B83</f>
        <v>0.19969999999999999</v>
      </c>
      <c r="D101" s="274">
        <f>[3]Eier!$H83</f>
        <v>0.14099999999999999</v>
      </c>
      <c r="E101" s="274">
        <f>[3]Eier!$E83</f>
        <v>0.1545</v>
      </c>
      <c r="F101" s="243">
        <f>[3]Eier!$C83</f>
        <v>0.47020000000000001</v>
      </c>
      <c r="G101" s="243">
        <f>[3]Eier!$I83</f>
        <v>0.24710000000000001</v>
      </c>
      <c r="H101" s="243">
        <f>[3]Eier!$F83</f>
        <v>0.23579999999999998</v>
      </c>
      <c r="I101" s="274">
        <f>[3]Eier!$D83</f>
        <v>0.43990000000000001</v>
      </c>
      <c r="J101" s="274">
        <f>[3]Eier!$J83</f>
        <v>0.23079999999999998</v>
      </c>
      <c r="K101" s="274">
        <f>[3]Eier!$G83</f>
        <v>0.21299999999999999</v>
      </c>
      <c r="L101" s="243"/>
      <c r="M101" s="243">
        <f>[3]Eier!$K83</f>
        <v>0.84120000000000006</v>
      </c>
      <c r="N101" s="243">
        <f>[3]Eier!$Q83</f>
        <v>0.67189999999999994</v>
      </c>
      <c r="O101" s="243">
        <f>[3]Eier!$N83</f>
        <v>0.62329999999999997</v>
      </c>
      <c r="P101" s="274">
        <f>[3]Eier!$L83</f>
        <v>0.83920000000000006</v>
      </c>
      <c r="Q101" s="274">
        <f>[3]Eier!$R83</f>
        <v>0.61509999999999998</v>
      </c>
      <c r="R101" s="274">
        <f>[3]Eier!$O83</f>
        <v>0.48580000000000001</v>
      </c>
      <c r="S101" s="243">
        <f>[3]Eier!$M83</f>
        <v>0.77969999999999995</v>
      </c>
      <c r="T101" s="243">
        <f>[3]Eier!$S83</f>
        <v>0.54620000000000002</v>
      </c>
      <c r="U101" s="243">
        <f>[3]Eier!$P83</f>
        <v>0.35950000000000004</v>
      </c>
      <c r="V101" s="274">
        <f>[3]Eier!$T83</f>
        <v>0.83090000000000008</v>
      </c>
      <c r="W101" s="274">
        <f>[3]Eier!$W83</f>
        <v>0.58950000000000002</v>
      </c>
      <c r="X101" s="274">
        <f>[3]Eier!$V83</f>
        <v>0.38829999999999998</v>
      </c>
      <c r="Y101" s="274" t="str">
        <f>[3]Eier!$X83</f>
        <v>-</v>
      </c>
      <c r="Z101" s="243"/>
      <c r="AA101" s="243">
        <f>[3]Eier!$U83</f>
        <v>0.96129999999999993</v>
      </c>
      <c r="AB101" s="243">
        <f>[3]Eier!$Z83</f>
        <v>0.72819999999999996</v>
      </c>
      <c r="AC101" s="243">
        <f>[3]Eier!$Y83</f>
        <v>0.59350000000000003</v>
      </c>
      <c r="AD101" s="243" t="str">
        <f>[3]Eier!$AA83</f>
        <v>-</v>
      </c>
      <c r="AF101" s="274">
        <f>[3]Eier!AF83</f>
        <v>18.292586441406623</v>
      </c>
    </row>
    <row r="102" spans="2:35" x14ac:dyDescent="0.2">
      <c r="B102" s="189">
        <f>[3]Eier!$A84</f>
        <v>43831</v>
      </c>
      <c r="C102" s="274">
        <f>[3]Eier!$B84</f>
        <v>0.18679999999999999</v>
      </c>
      <c r="D102" s="274">
        <f>[3]Eier!$H84</f>
        <v>0.15839999999999999</v>
      </c>
      <c r="E102" s="274">
        <f>[3]Eier!$E84</f>
        <v>0.1573</v>
      </c>
      <c r="F102" s="243">
        <f>[3]Eier!$C84</f>
        <v>0.47</v>
      </c>
      <c r="G102" s="243">
        <f>[3]Eier!$I84</f>
        <v>0.25</v>
      </c>
      <c r="H102" s="243">
        <f>[3]Eier!$F84</f>
        <v>0.2359</v>
      </c>
      <c r="I102" s="274">
        <f>[3]Eier!$D84</f>
        <v>0.44400000000000001</v>
      </c>
      <c r="J102" s="274">
        <f>[3]Eier!$J84</f>
        <v>0.23800000000000002</v>
      </c>
      <c r="K102" s="274">
        <f>[3]Eier!$G84</f>
        <v>0.21960000000000002</v>
      </c>
      <c r="L102" s="243"/>
      <c r="M102" s="243">
        <f>[3]Eier!$K84</f>
        <v>0.84089999999999998</v>
      </c>
      <c r="N102" s="243">
        <f>[3]Eier!$Q84</f>
        <v>0.67220000000000002</v>
      </c>
      <c r="O102" s="243">
        <f>[3]Eier!$N84</f>
        <v>0.63270000000000004</v>
      </c>
      <c r="P102" s="274">
        <f>[3]Eier!$L84</f>
        <v>0.83409999999999995</v>
      </c>
      <c r="Q102" s="274">
        <f>[3]Eier!$R84</f>
        <v>0.61360000000000003</v>
      </c>
      <c r="R102" s="274">
        <f>[3]Eier!$O84</f>
        <v>0.48710000000000003</v>
      </c>
      <c r="S102" s="243">
        <f>[3]Eier!$M84</f>
        <v>0.77969999999999995</v>
      </c>
      <c r="T102" s="243">
        <f>[3]Eier!$S84</f>
        <v>0.55330000000000001</v>
      </c>
      <c r="U102" s="243">
        <f>[3]Eier!$P84</f>
        <v>0.38119999999999998</v>
      </c>
      <c r="V102" s="274">
        <f>[3]Eier!$T84</f>
        <v>0.82680000000000009</v>
      </c>
      <c r="W102" s="274">
        <f>[3]Eier!$W84</f>
        <v>0.59299999999999997</v>
      </c>
      <c r="X102" s="274">
        <f>[3]Eier!$V84</f>
        <v>0.40820000000000001</v>
      </c>
      <c r="Y102" s="274" t="str">
        <f>[3]Eier!$X84</f>
        <v>-</v>
      </c>
      <c r="Z102" s="243"/>
      <c r="AA102" s="243">
        <f>[3]Eier!$U84</f>
        <v>0.96099999999999997</v>
      </c>
      <c r="AB102" s="243">
        <f>[3]Eier!$Z84</f>
        <v>0.73470000000000002</v>
      </c>
      <c r="AC102" s="243">
        <f>[3]Eier!$Y84</f>
        <v>0.59709999999999996</v>
      </c>
      <c r="AD102" s="243" t="str">
        <f>[3]Eier!$AA84</f>
        <v>-</v>
      </c>
      <c r="AF102" s="274">
        <f>[3]Eier!AF84</f>
        <v>18.344379983868208</v>
      </c>
    </row>
    <row r="103" spans="2:35" x14ac:dyDescent="0.2">
      <c r="B103" s="189">
        <f>[3]Eier!$A85</f>
        <v>43800</v>
      </c>
      <c r="C103" s="274">
        <f>[3]Eier!$B85</f>
        <v>0.18390000000000001</v>
      </c>
      <c r="D103" s="274">
        <f>[3]Eier!$H85</f>
        <v>0.14760000000000001</v>
      </c>
      <c r="E103" s="274">
        <f>[3]Eier!$E85</f>
        <v>0.1522</v>
      </c>
      <c r="F103" s="243">
        <f>[3]Eier!$C85</f>
        <v>0.46710000000000002</v>
      </c>
      <c r="G103" s="243">
        <f>[3]Eier!$I85</f>
        <v>0.24789999999999998</v>
      </c>
      <c r="H103" s="243">
        <f>[3]Eier!$F85</f>
        <v>0.2384</v>
      </c>
      <c r="I103" s="274">
        <f>[3]Eier!$D85</f>
        <v>0.43579999999999997</v>
      </c>
      <c r="J103" s="274">
        <f>[3]Eier!$J85</f>
        <v>0.23250000000000001</v>
      </c>
      <c r="K103" s="274">
        <f>[3]Eier!$G85</f>
        <v>0.21660000000000001</v>
      </c>
      <c r="L103" s="243"/>
      <c r="M103" s="243" t="str">
        <f>[3]Eier!$K85</f>
        <v>-</v>
      </c>
      <c r="N103" s="243" t="str">
        <f>[3]Eier!$Q85</f>
        <v>-</v>
      </c>
      <c r="O103" s="243" t="str">
        <f>[3]Eier!$N85</f>
        <v>-</v>
      </c>
      <c r="P103" s="274" t="str">
        <f>[3]Eier!$L85</f>
        <v>-</v>
      </c>
      <c r="Q103" s="274" t="str">
        <f>[3]Eier!$R85</f>
        <v>-</v>
      </c>
      <c r="R103" s="274" t="str">
        <f>[3]Eier!$O85</f>
        <v>-</v>
      </c>
      <c r="S103" s="243" t="str">
        <f>[3]Eier!$M85</f>
        <v>-</v>
      </c>
      <c r="T103" s="243" t="str">
        <f>[3]Eier!$S85</f>
        <v>-</v>
      </c>
      <c r="U103" s="243" t="str">
        <f>[3]Eier!$P85</f>
        <v>-</v>
      </c>
      <c r="V103" s="274" t="str">
        <f>[3]Eier!$T85</f>
        <v>-</v>
      </c>
      <c r="W103" s="274" t="str">
        <f>[3]Eier!$W85</f>
        <v>-</v>
      </c>
      <c r="X103" s="274" t="str">
        <f>[3]Eier!$V85</f>
        <v>-</v>
      </c>
      <c r="Y103" s="274" t="str">
        <f>[3]Eier!$X85</f>
        <v>-</v>
      </c>
      <c r="Z103" s="243"/>
      <c r="AA103" s="243" t="str">
        <f>[3]Eier!$U85</f>
        <v>-</v>
      </c>
      <c r="AB103" s="243" t="str">
        <f>[3]Eier!$Z85</f>
        <v>-</v>
      </c>
      <c r="AC103" s="243" t="str">
        <f>[3]Eier!$Y85</f>
        <v>-</v>
      </c>
      <c r="AD103" s="243" t="str">
        <f>[3]Eier!$AA85</f>
        <v>-</v>
      </c>
      <c r="AF103" s="274">
        <f>[3]Eier!AF85</f>
        <v>17.616929424970731</v>
      </c>
    </row>
    <row r="104" spans="2:35" x14ac:dyDescent="0.2">
      <c r="B104" s="189">
        <f>[3]Eier!$A86</f>
        <v>43770</v>
      </c>
      <c r="C104" s="274">
        <f>[3]Eier!$B86</f>
        <v>0.19010000000000002</v>
      </c>
      <c r="D104" s="274">
        <f>[3]Eier!$H86</f>
        <v>0.13819999999999999</v>
      </c>
      <c r="E104" s="274">
        <f>[3]Eier!$E86</f>
        <v>0.14779999999999999</v>
      </c>
      <c r="F104" s="243">
        <f>[3]Eier!$C86</f>
        <v>0.46729999999999999</v>
      </c>
      <c r="G104" s="243">
        <f>[3]Eier!$I86</f>
        <v>0.2482</v>
      </c>
      <c r="H104" s="243">
        <f>[3]Eier!$F86</f>
        <v>0.23879999999999998</v>
      </c>
      <c r="I104" s="274">
        <f>[3]Eier!$D86</f>
        <v>0.42899999999999999</v>
      </c>
      <c r="J104" s="274">
        <f>[3]Eier!$J86</f>
        <v>0.22620000000000001</v>
      </c>
      <c r="K104" s="274">
        <f>[3]Eier!$G86</f>
        <v>0.2104</v>
      </c>
      <c r="L104" s="243"/>
      <c r="M104" s="243" t="str">
        <f>[3]Eier!$K86</f>
        <v>-</v>
      </c>
      <c r="N104" s="243" t="str">
        <f>[3]Eier!$Q86</f>
        <v>-</v>
      </c>
      <c r="O104" s="243" t="str">
        <f>[3]Eier!$N86</f>
        <v>-</v>
      </c>
      <c r="P104" s="274" t="str">
        <f>[3]Eier!$L86</f>
        <v>-</v>
      </c>
      <c r="Q104" s="274" t="str">
        <f>[3]Eier!$R86</f>
        <v>-</v>
      </c>
      <c r="R104" s="274" t="str">
        <f>[3]Eier!$O86</f>
        <v>-</v>
      </c>
      <c r="S104" s="243" t="str">
        <f>[3]Eier!$M86</f>
        <v>-</v>
      </c>
      <c r="T104" s="243" t="str">
        <f>[3]Eier!$S86</f>
        <v>-</v>
      </c>
      <c r="U104" s="243" t="str">
        <f>[3]Eier!$P86</f>
        <v>-</v>
      </c>
      <c r="V104" s="274" t="str">
        <f>[3]Eier!$T86</f>
        <v>-</v>
      </c>
      <c r="W104" s="274" t="str">
        <f>[3]Eier!$W86</f>
        <v>-</v>
      </c>
      <c r="X104" s="274" t="str">
        <f>[3]Eier!$V86</f>
        <v>-</v>
      </c>
      <c r="Y104" s="274" t="str">
        <f>[3]Eier!$X86</f>
        <v>-</v>
      </c>
      <c r="Z104" s="243"/>
      <c r="AA104" s="243" t="str">
        <f>[3]Eier!$U86</f>
        <v>-</v>
      </c>
      <c r="AB104" s="243" t="str">
        <f>[3]Eier!$Z86</f>
        <v>-</v>
      </c>
      <c r="AC104" s="243" t="str">
        <f>[3]Eier!$Y86</f>
        <v>-</v>
      </c>
      <c r="AD104" s="243" t="str">
        <f>[3]Eier!$AA86</f>
        <v>-</v>
      </c>
      <c r="AF104" s="274">
        <f>[3]Eier!AF86</f>
        <v>17.585461372783207</v>
      </c>
    </row>
    <row r="105" spans="2:35" x14ac:dyDescent="0.2">
      <c r="B105" s="189">
        <f>[3]Eier!$A87</f>
        <v>43739</v>
      </c>
      <c r="C105" s="274">
        <f>[3]Eier!$B87</f>
        <v>0.19359999999999999</v>
      </c>
      <c r="D105" s="274">
        <f>[3]Eier!$H87</f>
        <v>0.14080000000000001</v>
      </c>
      <c r="E105" s="274">
        <f>[3]Eier!$E87</f>
        <v>0.15</v>
      </c>
      <c r="F105" s="243">
        <f>[3]Eier!$C87</f>
        <v>0.46729999999999999</v>
      </c>
      <c r="G105" s="243">
        <f>[3]Eier!$I87</f>
        <v>0.2482</v>
      </c>
      <c r="H105" s="243">
        <f>[3]Eier!$F87</f>
        <v>0.2382</v>
      </c>
      <c r="I105" s="274">
        <f>[3]Eier!$D87</f>
        <v>0.43159999999999998</v>
      </c>
      <c r="J105" s="274">
        <f>[3]Eier!$J87</f>
        <v>0.2263</v>
      </c>
      <c r="K105" s="274">
        <f>[3]Eier!$G87</f>
        <v>0.20929999999999999</v>
      </c>
      <c r="L105" s="243"/>
      <c r="M105" s="243" t="str">
        <f>[3]Eier!$K87</f>
        <v>-</v>
      </c>
      <c r="N105" s="243" t="str">
        <f>[3]Eier!$Q87</f>
        <v>-</v>
      </c>
      <c r="O105" s="243" t="str">
        <f>[3]Eier!$N87</f>
        <v>-</v>
      </c>
      <c r="P105" s="274" t="str">
        <f>[3]Eier!$L87</f>
        <v>-</v>
      </c>
      <c r="Q105" s="274" t="str">
        <f>[3]Eier!$R87</f>
        <v>-</v>
      </c>
      <c r="R105" s="274" t="str">
        <f>[3]Eier!$O87</f>
        <v>-</v>
      </c>
      <c r="S105" s="243" t="str">
        <f>[3]Eier!$M87</f>
        <v>-</v>
      </c>
      <c r="T105" s="243" t="str">
        <f>[3]Eier!$S87</f>
        <v>-</v>
      </c>
      <c r="U105" s="243" t="str">
        <f>[3]Eier!$P87</f>
        <v>-</v>
      </c>
      <c r="V105" s="274" t="str">
        <f>[3]Eier!$T87</f>
        <v>-</v>
      </c>
      <c r="W105" s="274" t="str">
        <f>[3]Eier!$W87</f>
        <v>-</v>
      </c>
      <c r="X105" s="274" t="str">
        <f>[3]Eier!$V87</f>
        <v>-</v>
      </c>
      <c r="Y105" s="274" t="str">
        <f>[3]Eier!$X87</f>
        <v>-</v>
      </c>
      <c r="Z105" s="243"/>
      <c r="AA105" s="243" t="str">
        <f>[3]Eier!$U87</f>
        <v>-</v>
      </c>
      <c r="AB105" s="243" t="str">
        <f>[3]Eier!$Z87</f>
        <v>-</v>
      </c>
      <c r="AC105" s="243" t="str">
        <f>[3]Eier!$Y87</f>
        <v>-</v>
      </c>
      <c r="AD105" s="243" t="str">
        <f>[3]Eier!$AA87</f>
        <v>-</v>
      </c>
      <c r="AF105" s="274">
        <f>[3]Eier!AF87</f>
        <v>18.196426794788774</v>
      </c>
    </row>
    <row r="106" spans="2:35" x14ac:dyDescent="0.2">
      <c r="B106" s="189">
        <f>[3]Eier!$A88</f>
        <v>43709</v>
      </c>
      <c r="C106" s="274">
        <f>[3]Eier!$B88</f>
        <v>0.19579999999999997</v>
      </c>
      <c r="D106" s="274">
        <f>[3]Eier!$H88</f>
        <v>0.14169999999999999</v>
      </c>
      <c r="E106" s="274">
        <f>[3]Eier!$E88</f>
        <v>0.15079999999999999</v>
      </c>
      <c r="F106" s="243">
        <f>[3]Eier!$C88</f>
        <v>0.46729999999999999</v>
      </c>
      <c r="G106" s="243">
        <f>[3]Eier!$I88</f>
        <v>0.24729999999999999</v>
      </c>
      <c r="H106" s="243">
        <f>[3]Eier!$F88</f>
        <v>0.23829999999999998</v>
      </c>
      <c r="I106" s="274">
        <f>[3]Eier!$D88</f>
        <v>0.43380000000000002</v>
      </c>
      <c r="J106" s="274">
        <f>[3]Eier!$J88</f>
        <v>0.22820000000000001</v>
      </c>
      <c r="K106" s="274">
        <f>[3]Eier!$G88</f>
        <v>0.2208</v>
      </c>
      <c r="L106" s="243"/>
      <c r="M106" s="243" t="str">
        <f>[3]Eier!$K88</f>
        <v>-</v>
      </c>
      <c r="N106" s="243" t="str">
        <f>[3]Eier!$Q88</f>
        <v>-</v>
      </c>
      <c r="O106" s="243" t="str">
        <f>[3]Eier!$N88</f>
        <v>-</v>
      </c>
      <c r="P106" s="274" t="str">
        <f>[3]Eier!$L88</f>
        <v>-</v>
      </c>
      <c r="Q106" s="274" t="str">
        <f>[3]Eier!$R88</f>
        <v>-</v>
      </c>
      <c r="R106" s="274" t="str">
        <f>[3]Eier!$O88</f>
        <v>-</v>
      </c>
      <c r="S106" s="243" t="str">
        <f>[3]Eier!$M88</f>
        <v>-</v>
      </c>
      <c r="T106" s="243" t="str">
        <f>[3]Eier!$S88</f>
        <v>-</v>
      </c>
      <c r="U106" s="243" t="str">
        <f>[3]Eier!$P88</f>
        <v>-</v>
      </c>
      <c r="V106" s="274" t="str">
        <f>[3]Eier!$T88</f>
        <v>-</v>
      </c>
      <c r="W106" s="274" t="str">
        <f>[3]Eier!$W88</f>
        <v>-</v>
      </c>
      <c r="X106" s="274" t="str">
        <f>[3]Eier!$V88</f>
        <v>-</v>
      </c>
      <c r="Y106" s="274" t="str">
        <f>[3]Eier!$X88</f>
        <v>-</v>
      </c>
      <c r="Z106" s="243"/>
      <c r="AA106" s="243" t="str">
        <f>[3]Eier!$U88</f>
        <v>-</v>
      </c>
      <c r="AB106" s="243" t="str">
        <f>[3]Eier!$Z88</f>
        <v>-</v>
      </c>
      <c r="AC106" s="243" t="str">
        <f>[3]Eier!$Y88</f>
        <v>-</v>
      </c>
      <c r="AD106" s="243" t="str">
        <f>[3]Eier!$AA88</f>
        <v>-</v>
      </c>
      <c r="AF106" s="274">
        <f>[3]Eier!AF88</f>
        <v>18.383737412563388</v>
      </c>
      <c r="AI106" s="380"/>
    </row>
    <row r="107" spans="2:35" x14ac:dyDescent="0.2">
      <c r="B107" s="189">
        <f>[3]Eier!$A89</f>
        <v>43678</v>
      </c>
      <c r="C107" s="274">
        <f>[3]Eier!$B89</f>
        <v>0.20050000000000001</v>
      </c>
      <c r="D107" s="274">
        <f>[3]Eier!$H89</f>
        <v>0.14630000000000001</v>
      </c>
      <c r="E107" s="274">
        <f>[3]Eier!$E89</f>
        <v>0.1459</v>
      </c>
      <c r="F107" s="243">
        <f>[3]Eier!$C89</f>
        <v>0.46740000000000004</v>
      </c>
      <c r="G107" s="243">
        <f>[3]Eier!$I89</f>
        <v>0.24719999999999998</v>
      </c>
      <c r="H107" s="243">
        <f>[3]Eier!$F89</f>
        <v>0.2382</v>
      </c>
      <c r="I107" s="274">
        <f>[3]Eier!$D89</f>
        <v>0.4244</v>
      </c>
      <c r="J107" s="274">
        <f>[3]Eier!$J89</f>
        <v>0.22949999999999998</v>
      </c>
      <c r="K107" s="274">
        <f>[3]Eier!$G89</f>
        <v>0.21129999999999999</v>
      </c>
      <c r="L107" s="243"/>
      <c r="M107" s="243" t="str">
        <f>[3]Eier!$K89</f>
        <v>-</v>
      </c>
      <c r="N107" s="243" t="str">
        <f>[3]Eier!$Q89</f>
        <v>-</v>
      </c>
      <c r="O107" s="243" t="str">
        <f>[3]Eier!$N89</f>
        <v>-</v>
      </c>
      <c r="P107" s="274" t="str">
        <f>[3]Eier!$L89</f>
        <v>-</v>
      </c>
      <c r="Q107" s="274" t="str">
        <f>[3]Eier!$R89</f>
        <v>-</v>
      </c>
      <c r="R107" s="274" t="str">
        <f>[3]Eier!$O89</f>
        <v>-</v>
      </c>
      <c r="S107" s="243" t="str">
        <f>[3]Eier!$M89</f>
        <v>-</v>
      </c>
      <c r="T107" s="243" t="str">
        <f>[3]Eier!$S89</f>
        <v>-</v>
      </c>
      <c r="U107" s="243" t="str">
        <f>[3]Eier!$P89</f>
        <v>-</v>
      </c>
      <c r="V107" s="274" t="str">
        <f>[3]Eier!$T89</f>
        <v>-</v>
      </c>
      <c r="W107" s="274" t="str">
        <f>[3]Eier!$W89</f>
        <v>-</v>
      </c>
      <c r="X107" s="274" t="str">
        <f>[3]Eier!$V89</f>
        <v>-</v>
      </c>
      <c r="Y107" s="274" t="str">
        <f>[3]Eier!$X89</f>
        <v>-</v>
      </c>
      <c r="Z107" s="243"/>
      <c r="AA107" s="243" t="str">
        <f>[3]Eier!$U89</f>
        <v>-</v>
      </c>
      <c r="AB107" s="243" t="str">
        <f>[3]Eier!$Z89</f>
        <v>-</v>
      </c>
      <c r="AC107" s="243" t="str">
        <f>[3]Eier!$Y89</f>
        <v>-</v>
      </c>
      <c r="AD107" s="243" t="str">
        <f>[3]Eier!$AA89</f>
        <v>-</v>
      </c>
      <c r="AF107" s="274">
        <f>[3]Eier!AF89</f>
        <v>18.140789794162753</v>
      </c>
      <c r="AI107" s="380"/>
    </row>
    <row r="108" spans="2:35" x14ac:dyDescent="0.2">
      <c r="AI108" s="380"/>
    </row>
    <row r="109" spans="2:35" x14ac:dyDescent="0.2">
      <c r="AI109" s="380"/>
    </row>
  </sheetData>
  <mergeCells count="19">
    <mergeCell ref="V18:Y18"/>
    <mergeCell ref="AA18:AD18"/>
    <mergeCell ref="C15:K15"/>
    <mergeCell ref="M15:AD15"/>
    <mergeCell ref="P18:R18"/>
    <mergeCell ref="C18:E18"/>
    <mergeCell ref="F18:H18"/>
    <mergeCell ref="I18:K18"/>
    <mergeCell ref="M18:O18"/>
    <mergeCell ref="S18:U18"/>
    <mergeCell ref="AF15:AG15"/>
    <mergeCell ref="A12:B12"/>
    <mergeCell ref="A15:B15"/>
    <mergeCell ref="A7:B7"/>
    <mergeCell ref="A8:B8"/>
    <mergeCell ref="A9:B9"/>
    <mergeCell ref="A10:B10"/>
    <mergeCell ref="A11:B11"/>
    <mergeCell ref="A13:B13"/>
  </mergeCells>
  <hyperlinks>
    <hyperlink ref="A7" location="Inhaltsverzeichnis!A1" display="Inhaltsverzeichnis!A1" xr:uid="{00000000-0004-0000-0C00-000000000000}"/>
    <hyperlink ref="A9" location="EierPreiseProduzenten" display="EierPreiseProduzenten" xr:uid="{00000000-0004-0000-0C00-000001000000}"/>
    <hyperlink ref="A10" location="EierPreiseDetailhandel" display="EierPreiseDetailhandel" xr:uid="{00000000-0004-0000-0C00-000002000000}"/>
    <hyperlink ref="A11" r:id="rId1" display="Link Dashboard Eier" xr:uid="{00000000-0004-0000-0C00-000003000000}"/>
    <hyperlink ref="A12" r:id="rId2" display="Link Infografik Eier" xr:uid="{00000000-0004-0000-0C00-000004000000}"/>
    <hyperlink ref="A13" r:id="rId3" display="Link Website Eier" xr:uid="{00000000-0004-0000-0C00-000005000000}"/>
    <hyperlink ref="A11:B11" r:id="rId4" display="Link Dashboard Eier" xr:uid="{00000000-0004-0000-0C00-000006000000}"/>
    <hyperlink ref="A12:B12" r:id="rId5" display="Link Infografik Eier" xr:uid="{00000000-0004-0000-0C00-000007000000}"/>
    <hyperlink ref="A13:B13" r:id="rId6" display="Link Website Eier" xr:uid="{00000000-0004-0000-0C00-000008000000}"/>
  </hyperlinks>
  <pageMargins left="0.7" right="0.7" top="0.78740157499999996" bottom="0.78740157499999996"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58370" r:id="rId10" name="Drop Down 2">
              <controlPr defaultSize="0" autoLine="0" autoPict="0">
                <anchor moveWithCells="1">
                  <from>
                    <xdr:col>0</xdr:col>
                    <xdr:colOff>57150</xdr:colOff>
                    <xdr:row>4</xdr:row>
                    <xdr:rowOff>0</xdr:rowOff>
                  </from>
                  <to>
                    <xdr:col>1</xdr:col>
                    <xdr:colOff>704850</xdr:colOff>
                    <xdr:row>5</xdr:row>
                    <xdr:rowOff>142875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EFDECD"/>
  </sheetPr>
  <dimension ref="A1:V85"/>
  <sheetViews>
    <sheetView workbookViewId="0">
      <pane xSplit="2" ySplit="21" topLeftCell="C22" activePane="bottomRight" state="frozen"/>
      <selection activeCell="CE37" sqref="CE37"/>
      <selection pane="topRight" activeCell="CE37" sqref="CE37"/>
      <selection pane="bottomLeft" activeCell="CE37" sqref="CE37"/>
      <selection pane="bottomRight"/>
    </sheetView>
  </sheetViews>
  <sheetFormatPr baseColWidth="10" defaultColWidth="11" defaultRowHeight="14.25" x14ac:dyDescent="0.2"/>
  <cols>
    <col min="1" max="1" width="14.125" style="141" customWidth="1"/>
    <col min="2" max="2" width="10.625" style="141" customWidth="1"/>
    <col min="3" max="16" width="8.625" style="141" customWidth="1"/>
    <col min="17" max="17" width="11" style="141"/>
    <col min="18" max="18" width="14.75" style="141" customWidth="1"/>
    <col min="19" max="16384" width="11" style="141"/>
  </cols>
  <sheetData>
    <row r="1" spans="1:22" s="183" customFormat="1" ht="9.9499999999999993" customHeight="1" x14ac:dyDescent="0.2">
      <c r="A1" s="190"/>
      <c r="B1" s="190"/>
      <c r="C1" s="241" t="str">
        <f>[5]Codierung!I151</f>
        <v>Eidgenössisches Departement für  Wirtschaft, Bildung und Forschung WBF</v>
      </c>
      <c r="D1" s="192"/>
      <c r="E1" s="190"/>
      <c r="F1" s="192"/>
      <c r="G1" s="192"/>
      <c r="H1" s="192"/>
      <c r="T1" s="188"/>
      <c r="U1" s="188"/>
      <c r="V1" s="188"/>
    </row>
    <row r="2" spans="1:22" s="183" customFormat="1" ht="9.9499999999999993" customHeight="1" x14ac:dyDescent="0.2">
      <c r="A2" s="190"/>
      <c r="B2" s="190"/>
      <c r="C2" s="242" t="str">
        <f>[5]Codierung!I152</f>
        <v>Bundesamt für Landwirtschaft BLW</v>
      </c>
      <c r="D2" s="187"/>
      <c r="E2" s="190"/>
      <c r="F2" s="187"/>
      <c r="G2" s="187"/>
      <c r="H2" s="187"/>
      <c r="T2" s="190"/>
      <c r="U2" s="190"/>
      <c r="V2" s="190"/>
    </row>
    <row r="3" spans="1:22" s="183" customFormat="1" ht="9.9499999999999993" customHeight="1" x14ac:dyDescent="0.2">
      <c r="A3" s="190"/>
      <c r="B3" s="190"/>
      <c r="C3" s="241" t="str">
        <f>Codierung!I154</f>
        <v>Fachbereich Agrardaten und Marktanalysen</v>
      </c>
      <c r="D3" s="192"/>
      <c r="E3" s="190"/>
      <c r="F3" s="192"/>
      <c r="G3" s="192"/>
      <c r="H3" s="192"/>
      <c r="T3" s="190"/>
      <c r="U3" s="190"/>
      <c r="V3" s="190"/>
    </row>
    <row r="4" spans="1:22" s="183" customFormat="1" ht="9.9499999999999993" customHeight="1" x14ac:dyDescent="0.25">
      <c r="A4" s="138"/>
      <c r="B4" s="138"/>
      <c r="C4" s="190"/>
      <c r="D4" s="190"/>
      <c r="E4" s="190"/>
      <c r="F4" s="190"/>
      <c r="G4" s="190"/>
      <c r="H4" s="190"/>
      <c r="T4" s="190"/>
      <c r="U4" s="190"/>
      <c r="V4" s="190"/>
    </row>
    <row r="5" spans="1:22" s="183" customFormat="1" ht="18" customHeight="1" x14ac:dyDescent="0.25">
      <c r="A5" s="138"/>
      <c r="B5" s="138"/>
      <c r="T5" s="190"/>
      <c r="U5" s="190"/>
      <c r="V5" s="190"/>
    </row>
    <row r="6" spans="1:22" s="183" customFormat="1" ht="18" customHeight="1" x14ac:dyDescent="0.2">
      <c r="A6" s="190"/>
      <c r="B6" s="190"/>
      <c r="T6" s="190"/>
      <c r="U6" s="190"/>
      <c r="V6" s="190"/>
    </row>
    <row r="7" spans="1:22" s="188" customFormat="1" ht="12.75" customHeight="1" x14ac:dyDescent="0.2">
      <c r="A7" s="573" t="str">
        <f>Codierung!I160</f>
        <v>Zurück zum Inhaltsverzeichnis</v>
      </c>
      <c r="B7" s="573"/>
      <c r="L7" s="474"/>
      <c r="T7" s="183"/>
      <c r="U7" s="183"/>
      <c r="V7" s="183"/>
    </row>
    <row r="8" spans="1:22" s="190" customFormat="1" ht="12.75" customHeight="1" x14ac:dyDescent="0.25">
      <c r="A8" s="588" t="str">
        <f>Codierung!I215</f>
        <v>Getreide/Ölsaaten</v>
      </c>
      <c r="B8" s="588"/>
      <c r="C8" s="191"/>
      <c r="D8" s="191"/>
      <c r="E8" s="191"/>
      <c r="F8" s="191"/>
      <c r="G8" s="191"/>
      <c r="H8" s="191"/>
      <c r="I8" s="191"/>
      <c r="J8" s="191"/>
      <c r="K8" s="191"/>
      <c r="L8" s="183"/>
      <c r="M8" s="183"/>
      <c r="N8" s="191"/>
      <c r="O8" s="191"/>
      <c r="P8" s="191"/>
      <c r="T8" s="180"/>
      <c r="U8" s="180"/>
      <c r="V8" s="180"/>
    </row>
    <row r="9" spans="1:22" s="190" customFormat="1" ht="12.75" customHeight="1" x14ac:dyDescent="0.2">
      <c r="A9" s="574" t="str">
        <f>Codierung!I521</f>
        <v>Preise Sammelstelle</v>
      </c>
      <c r="B9" s="574"/>
      <c r="C9" s="191"/>
      <c r="D9" s="191"/>
      <c r="E9" s="191"/>
      <c r="F9" s="191"/>
      <c r="G9" s="191"/>
      <c r="H9" s="191"/>
      <c r="I9" s="191"/>
      <c r="J9" s="191"/>
      <c r="K9" s="191"/>
      <c r="L9" s="183"/>
      <c r="M9" s="183"/>
      <c r="N9" s="191"/>
      <c r="O9" s="191"/>
      <c r="P9" s="191"/>
      <c r="T9" s="240"/>
      <c r="U9" s="240"/>
      <c r="V9" s="240"/>
    </row>
    <row r="10" spans="1:22" s="190" customFormat="1" ht="12.75" customHeight="1" x14ac:dyDescent="0.2">
      <c r="A10" s="574" t="str">
        <f>Codierung!I524</f>
        <v>Preise Mühle</v>
      </c>
      <c r="B10" s="574"/>
      <c r="C10" s="191"/>
      <c r="D10" s="191"/>
      <c r="E10" s="191"/>
      <c r="F10" s="191"/>
      <c r="G10" s="191"/>
      <c r="H10" s="191"/>
      <c r="I10" s="191"/>
      <c r="J10" s="191"/>
      <c r="K10" s="191"/>
      <c r="L10" s="183"/>
      <c r="M10" s="183"/>
      <c r="N10" s="191"/>
      <c r="O10" s="191"/>
      <c r="P10" s="191"/>
    </row>
    <row r="11" spans="1:22" s="190" customFormat="1" ht="12.75" customHeight="1" x14ac:dyDescent="0.2">
      <c r="A11" s="574" t="str">
        <f>Codierung!I186</f>
        <v>Preise Detailhandel</v>
      </c>
      <c r="B11" s="574"/>
      <c r="C11" s="191"/>
      <c r="D11" s="191"/>
      <c r="E11" s="191"/>
      <c r="F11" s="191"/>
      <c r="G11" s="191"/>
      <c r="H11" s="191"/>
      <c r="I11" s="191"/>
      <c r="J11" s="191"/>
      <c r="K11" s="191"/>
      <c r="L11" s="191"/>
      <c r="M11" s="191"/>
      <c r="N11" s="191"/>
      <c r="O11" s="191"/>
      <c r="P11" s="191"/>
    </row>
    <row r="12" spans="1:22" s="183" customFormat="1" x14ac:dyDescent="0.2">
      <c r="A12" s="191"/>
      <c r="B12" s="191"/>
      <c r="C12" s="191"/>
      <c r="D12" s="191"/>
      <c r="E12" s="179"/>
      <c r="F12" s="179"/>
      <c r="G12" s="179"/>
      <c r="H12" s="179"/>
      <c r="I12" s="179"/>
      <c r="J12" s="179"/>
      <c r="K12" s="179"/>
      <c r="L12" s="179"/>
      <c r="M12" s="179"/>
      <c r="N12" s="179"/>
      <c r="O12" s="179"/>
      <c r="P12" s="179"/>
    </row>
    <row r="13" spans="1:22" s="180" customFormat="1" ht="18" customHeight="1" x14ac:dyDescent="0.25">
      <c r="A13" s="615" t="str">
        <f>Codierung!I215</f>
        <v>Getreide/Ölsaaten</v>
      </c>
      <c r="B13" s="615"/>
      <c r="C13" s="615" t="str">
        <f>Codierung!I520</f>
        <v>Preise franko Sammelstelle</v>
      </c>
      <c r="D13" s="615"/>
      <c r="E13" s="615"/>
      <c r="F13" s="615"/>
      <c r="G13" s="453"/>
      <c r="H13" s="453"/>
      <c r="I13" s="210"/>
      <c r="J13" s="210"/>
      <c r="K13" s="210"/>
      <c r="L13" s="615" t="str">
        <f>Codierung!I523</f>
        <v>Preise franko Mühle</v>
      </c>
      <c r="M13" s="615"/>
      <c r="N13" s="210"/>
      <c r="O13" s="615" t="str">
        <f>Codierung!I186</f>
        <v>Preise Detailhandel</v>
      </c>
      <c r="P13" s="615"/>
    </row>
    <row r="14" spans="1:22" s="240" customFormat="1" x14ac:dyDescent="0.2">
      <c r="A14" s="221"/>
      <c r="B14" s="221"/>
      <c r="C14" s="222" t="str">
        <f>Codierung!I145</f>
        <v>Quelle: BLW, Fachbereich Agrardaten und Marktanalysen</v>
      </c>
      <c r="D14" s="222"/>
      <c r="E14" s="222"/>
      <c r="F14" s="222"/>
      <c r="G14" s="222"/>
      <c r="H14" s="222"/>
      <c r="I14" s="221"/>
      <c r="J14" s="221"/>
      <c r="K14" s="221"/>
      <c r="L14" s="222" t="str">
        <f>Codierung!I145</f>
        <v>Quelle: BLW, Fachbereich Agrardaten und Marktanalysen</v>
      </c>
      <c r="M14" s="221"/>
      <c r="N14" s="221"/>
      <c r="O14" s="222" t="str">
        <f>Codierung!I145</f>
        <v>Quelle: BLW, Fachbereich Agrardaten und Marktanalysen</v>
      </c>
      <c r="P14" s="221"/>
    </row>
    <row r="15" spans="1:22" s="294" customFormat="1" ht="15" x14ac:dyDescent="0.25">
      <c r="A15" s="271"/>
      <c r="B15" s="271"/>
      <c r="C15" s="614" t="str">
        <f>Codierung!I527</f>
        <v>Weizen</v>
      </c>
      <c r="D15" s="614"/>
      <c r="E15" s="614" t="str">
        <f>Codierung!I529</f>
        <v>Sonnenblumen</v>
      </c>
      <c r="F15" s="614"/>
      <c r="G15" s="614" t="str">
        <f>Codierung!I528</f>
        <v xml:space="preserve">Raps </v>
      </c>
      <c r="H15" s="614"/>
      <c r="I15" s="271"/>
      <c r="J15" s="271"/>
      <c r="K15" s="271"/>
      <c r="L15" s="614" t="str">
        <f>Codierung!I527</f>
        <v>Weizen</v>
      </c>
      <c r="M15" s="614"/>
      <c r="N15" s="271"/>
      <c r="O15" s="379" t="str">
        <f>Codierung!I532</f>
        <v>Weissmehl</v>
      </c>
      <c r="P15" s="379"/>
    </row>
    <row r="16" spans="1:22" s="239" customFormat="1" ht="15" x14ac:dyDescent="0.2">
      <c r="A16" s="238"/>
      <c r="B16" s="238"/>
      <c r="C16" s="372" t="str">
        <f>Codierung!I530</f>
        <v>Knospe</v>
      </c>
      <c r="D16" s="372" t="str">
        <f>Codierung!$I$531</f>
        <v>Top</v>
      </c>
      <c r="E16" s="220" t="str">
        <f>Codierung!I530</f>
        <v>Knospe</v>
      </c>
      <c r="F16" s="220" t="str">
        <f>Codierung!$I$535</f>
        <v>konv.</v>
      </c>
      <c r="G16" s="372" t="str">
        <f>Codierung!I530</f>
        <v>Knospe</v>
      </c>
      <c r="H16" s="372" t="str">
        <f>Codierung!$I$535</f>
        <v>konv.</v>
      </c>
      <c r="I16" s="268"/>
      <c r="J16" s="238"/>
      <c r="K16" s="238"/>
      <c r="L16" s="372" t="str">
        <f>Codierung!I530</f>
        <v>Knospe</v>
      </c>
      <c r="M16" s="372" t="str">
        <f>Codierung!I531</f>
        <v>Top</v>
      </c>
      <c r="N16" s="220"/>
      <c r="O16" s="613"/>
      <c r="P16" s="613"/>
    </row>
    <row r="17" spans="1:21" s="244" customFormat="1" ht="15" x14ac:dyDescent="0.2">
      <c r="A17" s="220"/>
      <c r="B17" s="220"/>
      <c r="C17" s="372" t="str">
        <f>Codierung!$I$14</f>
        <v>bio</v>
      </c>
      <c r="D17" s="372" t="str">
        <f>Codierung!$I$16</f>
        <v>nicht-bio</v>
      </c>
      <c r="E17" s="220" t="str">
        <f>Codierung!$I$14</f>
        <v>bio</v>
      </c>
      <c r="F17" s="220" t="str">
        <f>Codierung!$I$16</f>
        <v>nicht-bio</v>
      </c>
      <c r="G17" s="372" t="str">
        <f>Codierung!$I$14</f>
        <v>bio</v>
      </c>
      <c r="H17" s="372" t="str">
        <f>Codierung!$I$16</f>
        <v>nicht-bio</v>
      </c>
      <c r="I17" s="220"/>
      <c r="J17" s="220"/>
      <c r="K17" s="220"/>
      <c r="L17" s="372" t="str">
        <f>Codierung!$I$14</f>
        <v>bio</v>
      </c>
      <c r="M17" s="372" t="str">
        <f>Codierung!$I$16</f>
        <v>nicht-bio</v>
      </c>
      <c r="N17" s="220"/>
      <c r="O17" s="372" t="str">
        <f>Codierung!$I$14</f>
        <v>bio</v>
      </c>
      <c r="P17" s="372" t="str">
        <f>Codierung!$I$16</f>
        <v>nicht-bio</v>
      </c>
    </row>
    <row r="18" spans="1:21" s="228" customFormat="1" x14ac:dyDescent="0.2">
      <c r="A18" s="218"/>
      <c r="B18" s="218"/>
      <c r="C18" s="373" t="str">
        <f>Codierung!$I$120</f>
        <v>CHF/100kg</v>
      </c>
      <c r="D18" s="373" t="str">
        <f>Codierung!$I$120</f>
        <v>CHF/100kg</v>
      </c>
      <c r="E18" s="232" t="str">
        <f>Codierung!$I$120</f>
        <v>CHF/100kg</v>
      </c>
      <c r="F18" s="232" t="str">
        <f>Codierung!$I$120</f>
        <v>CHF/100kg</v>
      </c>
      <c r="G18" s="373" t="str">
        <f>Codierung!$I$120</f>
        <v>CHF/100kg</v>
      </c>
      <c r="H18" s="373" t="str">
        <f>Codierung!$I$120</f>
        <v>CHF/100kg</v>
      </c>
      <c r="I18" s="219"/>
      <c r="J18" s="218"/>
      <c r="K18" s="218"/>
      <c r="L18" s="373" t="str">
        <f>Codierung!$I$120</f>
        <v>CHF/100kg</v>
      </c>
      <c r="M18" s="373" t="str">
        <f>Codierung!$I$120</f>
        <v>CHF/100kg</v>
      </c>
      <c r="N18" s="219"/>
      <c r="O18" s="373" t="str">
        <f>Codierung!$I$119</f>
        <v>CHF/kg</v>
      </c>
      <c r="P18" s="373" t="str">
        <f>Codierung!$I$119</f>
        <v>CHF/kg</v>
      </c>
    </row>
    <row r="19" spans="1:21" s="228" customFormat="1" x14ac:dyDescent="0.2">
      <c r="A19" s="343" t="str">
        <f>Codierung!I227</f>
        <v>Aktuell</v>
      </c>
      <c r="B19" s="428">
        <f>$B$23</f>
        <v>2025</v>
      </c>
      <c r="C19" s="374">
        <f>$C$23</f>
        <v>107.6266</v>
      </c>
      <c r="D19" s="374">
        <f>$D$23</f>
        <v>59.998399999999997</v>
      </c>
      <c r="E19" s="243">
        <f>$E$23</f>
        <v>153.1275</v>
      </c>
      <c r="F19" s="243">
        <f>$F$23</f>
        <v>85.136600000000001</v>
      </c>
      <c r="G19" s="374">
        <f>G23</f>
        <v>214.5506</v>
      </c>
      <c r="H19" s="374">
        <f>H23</f>
        <v>93.847099999999998</v>
      </c>
      <c r="I19" s="243"/>
      <c r="J19" s="343" t="str">
        <f>Codierung!I227</f>
        <v>Aktuell</v>
      </c>
      <c r="K19" s="189">
        <f>K22</f>
        <v>46174</v>
      </c>
      <c r="L19" s="374">
        <f>L23</f>
        <v>117.289956857193</v>
      </c>
      <c r="M19" s="374">
        <f t="shared" ref="M19:P20" si="0">M23</f>
        <v>68.700896600194298</v>
      </c>
      <c r="N19" s="243"/>
      <c r="O19" s="374">
        <f>O23</f>
        <v>3.03</v>
      </c>
      <c r="P19" s="374">
        <f t="shared" si="0"/>
        <v>1.85</v>
      </c>
      <c r="R19" s="400"/>
      <c r="S19" s="400"/>
    </row>
    <row r="20" spans="1:21" s="228" customFormat="1" x14ac:dyDescent="0.2">
      <c r="A20" s="343" t="str">
        <f>Codierung!I229</f>
        <v>Vorjahr</v>
      </c>
      <c r="B20" s="428">
        <f>$B$24</f>
        <v>2024</v>
      </c>
      <c r="C20" s="374">
        <f>$C$24</f>
        <v>107.2</v>
      </c>
      <c r="D20" s="374">
        <f>$D$24</f>
        <v>61.29</v>
      </c>
      <c r="E20" s="243">
        <f>$E$24</f>
        <v>153.92660000000001</v>
      </c>
      <c r="F20" s="243">
        <f>$F$24</f>
        <v>84.496099999999998</v>
      </c>
      <c r="G20" s="374">
        <f>G24</f>
        <v>214.1583</v>
      </c>
      <c r="H20" s="374">
        <f>H24</f>
        <v>92.929400000000001</v>
      </c>
      <c r="I20" s="405"/>
      <c r="J20" s="343" t="str">
        <f>Codierung!I228</f>
        <v>Vormonat</v>
      </c>
      <c r="K20" s="189">
        <f>K23</f>
        <v>46143</v>
      </c>
      <c r="L20" s="374">
        <f t="shared" ref="L20" si="1">L24</f>
        <v>118.244880111642</v>
      </c>
      <c r="M20" s="374">
        <f t="shared" si="0"/>
        <v>68.261311555644596</v>
      </c>
      <c r="N20" s="243"/>
      <c r="O20" s="374">
        <f>O24</f>
        <v>3.03</v>
      </c>
      <c r="P20" s="374">
        <f t="shared" si="0"/>
        <v>1.85</v>
      </c>
    </row>
    <row r="21" spans="1:21" s="228" customFormat="1" x14ac:dyDescent="0.2">
      <c r="A21" s="343"/>
      <c r="B21" s="428"/>
      <c r="C21" s="374"/>
      <c r="D21" s="374"/>
      <c r="E21" s="243"/>
      <c r="F21" s="243"/>
      <c r="G21" s="374"/>
      <c r="H21" s="374"/>
      <c r="I21" s="243"/>
      <c r="J21" s="343" t="str">
        <f>Codierung!I229</f>
        <v>Vorjahr</v>
      </c>
      <c r="K21" s="189">
        <f>K34</f>
        <v>45809</v>
      </c>
      <c r="L21" s="374">
        <f t="shared" ref="L21" si="2">L35</f>
        <v>118.853713683127</v>
      </c>
      <c r="M21" s="374">
        <f t="shared" ref="M21:P21" si="3">M35</f>
        <v>68.5880828858065</v>
      </c>
      <c r="N21" s="243"/>
      <c r="O21" s="374">
        <f t="shared" si="3"/>
        <v>3.2004866512796699</v>
      </c>
      <c r="P21" s="374">
        <f t="shared" si="3"/>
        <v>2.24529275377198</v>
      </c>
    </row>
    <row r="22" spans="1:21" s="228" customFormat="1" x14ac:dyDescent="0.2">
      <c r="A22" s="218"/>
      <c r="B22" s="218"/>
      <c r="C22" s="375"/>
      <c r="D22" s="375"/>
      <c r="E22" s="219"/>
      <c r="F22" s="219"/>
      <c r="G22" s="375"/>
      <c r="H22" s="375"/>
      <c r="I22" s="243"/>
      <c r="J22" s="218"/>
      <c r="K22" s="189">
        <f>[3]Getreide!$A7</f>
        <v>46174</v>
      </c>
      <c r="L22" s="374">
        <f>[3]Getreide!$B7</f>
        <v>119.786211513233</v>
      </c>
      <c r="M22" s="374">
        <f>[3]Getreide!$C7</f>
        <v>69.710969675187997</v>
      </c>
      <c r="N22" s="243"/>
      <c r="O22" s="374">
        <f>[3]Getreide!$F7</f>
        <v>3.03</v>
      </c>
      <c r="P22" s="374">
        <f>[3]Getreide!$G7</f>
        <v>1.85</v>
      </c>
    </row>
    <row r="23" spans="1:21" s="228" customFormat="1" x14ac:dyDescent="0.2">
      <c r="A23" s="218"/>
      <c r="B23" s="428">
        <f>[3]BruttoproduzentenpreiseAckerbau!$A7</f>
        <v>2025</v>
      </c>
      <c r="C23" s="374">
        <f>[3]BruttoproduzentenpreiseAckerbau!$B7</f>
        <v>107.6266</v>
      </c>
      <c r="D23" s="374">
        <f>[3]BruttoproduzentenpreiseAckerbau!$C7</f>
        <v>59.998399999999997</v>
      </c>
      <c r="E23" s="243">
        <f>[3]BruttoproduzentenpreiseAckerbau!$J7</f>
        <v>153.1275</v>
      </c>
      <c r="F23" s="243">
        <f>[3]BruttoproduzentenpreiseAckerbau!$K7</f>
        <v>85.136600000000001</v>
      </c>
      <c r="G23" s="374">
        <f>[3]BruttoproduzentenpreiseAckerbau!$F7</f>
        <v>214.5506</v>
      </c>
      <c r="H23" s="374">
        <f>[3]BruttoproduzentenpreiseAckerbau!$G7</f>
        <v>93.847099999999998</v>
      </c>
      <c r="I23" s="243"/>
      <c r="J23" s="218"/>
      <c r="K23" s="189">
        <f>[3]Getreide!$A8</f>
        <v>46143</v>
      </c>
      <c r="L23" s="374">
        <f>[3]Getreide!$B8</f>
        <v>117.289956857193</v>
      </c>
      <c r="M23" s="374">
        <f>[3]Getreide!$C8</f>
        <v>68.700896600194298</v>
      </c>
      <c r="N23" s="243"/>
      <c r="O23" s="374">
        <f>[3]Getreide!$F8</f>
        <v>3.03</v>
      </c>
      <c r="P23" s="374">
        <f>[3]Getreide!$G8</f>
        <v>1.85</v>
      </c>
      <c r="R23" s="141"/>
      <c r="S23" s="141"/>
      <c r="T23" s="141"/>
      <c r="U23" s="141"/>
    </row>
    <row r="24" spans="1:21" x14ac:dyDescent="0.2">
      <c r="A24" s="404"/>
      <c r="B24" s="428">
        <f>[3]BruttoproduzentenpreiseAckerbau!$A8</f>
        <v>2024</v>
      </c>
      <c r="C24" s="374">
        <f>[3]BruttoproduzentenpreiseAckerbau!$B8</f>
        <v>107.2</v>
      </c>
      <c r="D24" s="374">
        <f>[3]BruttoproduzentenpreiseAckerbau!$C8</f>
        <v>61.29</v>
      </c>
      <c r="E24" s="243">
        <f>[3]BruttoproduzentenpreiseAckerbau!$J8</f>
        <v>153.92660000000001</v>
      </c>
      <c r="F24" s="243">
        <f>[3]BruttoproduzentenpreiseAckerbau!$K8</f>
        <v>84.496099999999998</v>
      </c>
      <c r="G24" s="374">
        <f>[3]BruttoproduzentenpreiseAckerbau!$F8</f>
        <v>214.1583</v>
      </c>
      <c r="H24" s="374">
        <f>[3]BruttoproduzentenpreiseAckerbau!$G8</f>
        <v>92.929400000000001</v>
      </c>
      <c r="I24" s="243"/>
      <c r="J24" s="218"/>
      <c r="K24" s="189">
        <f>[3]Getreide!$A9</f>
        <v>46113</v>
      </c>
      <c r="L24" s="374">
        <f>[3]Getreide!$B9</f>
        <v>118.244880111642</v>
      </c>
      <c r="M24" s="374">
        <f>[3]Getreide!$C9</f>
        <v>68.261311555644596</v>
      </c>
      <c r="N24" s="243"/>
      <c r="O24" s="374">
        <f>[3]Getreide!$F9</f>
        <v>3.03</v>
      </c>
      <c r="P24" s="374">
        <f>[3]Getreide!$G9</f>
        <v>1.85</v>
      </c>
    </row>
    <row r="25" spans="1:21" x14ac:dyDescent="0.2">
      <c r="A25" s="218"/>
      <c r="B25" s="428">
        <f>[3]BruttoproduzentenpreiseAckerbau!$A9</f>
        <v>2023</v>
      </c>
      <c r="C25" s="374">
        <f>[3]BruttoproduzentenpreiseAckerbau!$B9</f>
        <v>106.84</v>
      </c>
      <c r="D25" s="374">
        <f>[3]BruttoproduzentenpreiseAckerbau!$C9</f>
        <v>59.03</v>
      </c>
      <c r="E25" s="243">
        <f>[3]BruttoproduzentenpreiseAckerbau!$J9</f>
        <v>153.11940000000001</v>
      </c>
      <c r="F25" s="243">
        <f>[3]BruttoproduzentenpreiseAckerbau!$K9</f>
        <v>84.176500000000004</v>
      </c>
      <c r="G25" s="374">
        <f>[3]BruttoproduzentenpreiseAckerbau!$F9</f>
        <v>214.28389999999999</v>
      </c>
      <c r="H25" s="374">
        <f>[3]BruttoproduzentenpreiseAckerbau!$G9</f>
        <v>90.487700000000004</v>
      </c>
      <c r="I25" s="243"/>
      <c r="J25" s="218"/>
      <c r="K25" s="189">
        <f>[3]Getreide!$A10</f>
        <v>46082</v>
      </c>
      <c r="L25" s="374">
        <f>[3]Getreide!$B10</f>
        <v>118.105408505432</v>
      </c>
      <c r="M25" s="374">
        <f>[3]Getreide!$C10</f>
        <v>67.726033778178206</v>
      </c>
      <c r="N25" s="243"/>
      <c r="O25" s="374">
        <f>[3]Getreide!$F10</f>
        <v>3.0765068806639602</v>
      </c>
      <c r="P25" s="374">
        <f>[3]Getreide!$G10</f>
        <v>1.9231618703005899</v>
      </c>
    </row>
    <row r="26" spans="1:21" x14ac:dyDescent="0.2">
      <c r="A26" s="218"/>
      <c r="B26" s="428">
        <f>[3]BruttoproduzentenpreiseAckerbau!$A10</f>
        <v>2022</v>
      </c>
      <c r="C26" s="374">
        <f>[3]BruttoproduzentenpreiseAckerbau!$B10</f>
        <v>107.55</v>
      </c>
      <c r="D26" s="374">
        <f>[3]BruttoproduzentenpreiseAckerbau!$C10</f>
        <v>59.11</v>
      </c>
      <c r="E26" s="243">
        <f>[3]BruttoproduzentenpreiseAckerbau!$J10</f>
        <v>151.2354</v>
      </c>
      <c r="F26" s="243">
        <f>[3]BruttoproduzentenpreiseAckerbau!$K10</f>
        <v>116.1493</v>
      </c>
      <c r="G26" s="374">
        <f>[3]BruttoproduzentenpreiseAckerbau!$F10</f>
        <v>213.88130000000001</v>
      </c>
      <c r="H26" s="374">
        <f>[3]BruttoproduzentenpreiseAckerbau!$G10</f>
        <v>117.604</v>
      </c>
      <c r="I26" s="243"/>
      <c r="J26" s="218"/>
      <c r="K26" s="189">
        <f>[3]Getreide!$A11</f>
        <v>46054</v>
      </c>
      <c r="L26" s="374">
        <f>[3]Getreide!$B11</f>
        <v>117.85852392156799</v>
      </c>
      <c r="M26" s="374">
        <f>[3]Getreide!$C11</f>
        <v>67.204495079371497</v>
      </c>
      <c r="N26" s="243"/>
      <c r="O26" s="374">
        <f>[3]Getreide!$F11</f>
        <v>3.0765068806639602</v>
      </c>
      <c r="P26" s="374">
        <f>[3]Getreide!$G11</f>
        <v>1.9231618703005899</v>
      </c>
    </row>
    <row r="27" spans="1:21" x14ac:dyDescent="0.2">
      <c r="A27" s="218"/>
      <c r="B27" s="428">
        <f>[3]BruttoproduzentenpreiseAckerbau!$A11</f>
        <v>2021</v>
      </c>
      <c r="C27" s="374">
        <f>[3]BruttoproduzentenpreiseAckerbau!$B11</f>
        <v>102.421429</v>
      </c>
      <c r="D27" s="374">
        <f>[3]BruttoproduzentenpreiseAckerbau!$C11</f>
        <v>53.833666999999998</v>
      </c>
      <c r="E27" s="243"/>
      <c r="F27" s="243">
        <f>[3]BruttoproduzentenpreiseAckerbau!$K11</f>
        <v>92.887900000000002</v>
      </c>
      <c r="G27" s="374"/>
      <c r="H27" s="374">
        <f>[3]BruttoproduzentenpreiseAckerbau!$G11</f>
        <v>98.482100000000003</v>
      </c>
      <c r="I27" s="243"/>
      <c r="J27" s="218"/>
      <c r="K27" s="189">
        <f>[3]Getreide!$A12</f>
        <v>46023</v>
      </c>
      <c r="L27" s="374">
        <f>[3]Getreide!$B12</f>
        <v>117.375614799095</v>
      </c>
      <c r="M27" s="374">
        <f>[3]Getreide!$C12</f>
        <v>68.023788494041995</v>
      </c>
      <c r="N27" s="243"/>
      <c r="O27" s="374">
        <f>[3]Getreide!$F12</f>
        <v>3.0765068806639602</v>
      </c>
      <c r="P27" s="374">
        <f>[3]Getreide!$G12</f>
        <v>1.9231618703005899</v>
      </c>
    </row>
    <row r="28" spans="1:21" x14ac:dyDescent="0.2">
      <c r="A28" s="218"/>
      <c r="B28" s="428">
        <f>[3]BruttoproduzentenpreiseAckerbau!$A12</f>
        <v>2020</v>
      </c>
      <c r="C28" s="374">
        <f>[3]BruttoproduzentenpreiseAckerbau!$B12</f>
        <v>101.198312596639</v>
      </c>
      <c r="D28" s="374">
        <f>[3]BruttoproduzentenpreiseAckerbau!$C12</f>
        <v>49.375444408309299</v>
      </c>
      <c r="E28" s="243"/>
      <c r="F28" s="243">
        <f>[3]BruttoproduzentenpreiseAckerbau!$K12</f>
        <v>81.707800000000006</v>
      </c>
      <c r="G28" s="374"/>
      <c r="H28" s="374">
        <f>[3]BruttoproduzentenpreiseAckerbau!$G12</f>
        <v>83.104399999999998</v>
      </c>
      <c r="I28" s="243"/>
      <c r="J28" s="218"/>
      <c r="K28" s="189">
        <f>[3]Getreide!$A13</f>
        <v>45992</v>
      </c>
      <c r="L28" s="374">
        <f>[3]Getreide!$B13</f>
        <v>117.16846602968199</v>
      </c>
      <c r="M28" s="374">
        <f>[3]Getreide!$C13</f>
        <v>68.776114602989296</v>
      </c>
      <c r="N28" s="243"/>
      <c r="O28" s="374">
        <f>[3]Getreide!$F13</f>
        <v>3.0765068806639602</v>
      </c>
      <c r="P28" s="374">
        <f>[3]Getreide!$G13</f>
        <v>2.0665623440180401</v>
      </c>
    </row>
    <row r="29" spans="1:21" x14ac:dyDescent="0.2">
      <c r="A29" s="218"/>
      <c r="B29" s="428">
        <f>[3]BruttoproduzentenpreiseAckerbau!$A13</f>
        <v>2019</v>
      </c>
      <c r="C29" s="374"/>
      <c r="D29" s="374">
        <f>[3]BruttoproduzentenpreiseAckerbau!$C13</f>
        <v>49.960724479729997</v>
      </c>
      <c r="E29" s="243"/>
      <c r="F29" s="243">
        <f>[3]BruttoproduzentenpreiseAckerbau!$K13</f>
        <v>82.478499999999997</v>
      </c>
      <c r="G29" s="374"/>
      <c r="H29" s="374">
        <f>[3]BruttoproduzentenpreiseAckerbau!$G13</f>
        <v>81.805300000000003</v>
      </c>
      <c r="I29" s="243"/>
      <c r="J29" s="218"/>
      <c r="K29" s="189">
        <f>[3]Getreide!$A14</f>
        <v>45962</v>
      </c>
      <c r="L29" s="374">
        <f>[3]Getreide!$B14</f>
        <v>116.006757907158</v>
      </c>
      <c r="M29" s="374">
        <f>[3]Getreide!$C14</f>
        <v>64.829469137558306</v>
      </c>
      <c r="N29" s="243"/>
      <c r="O29" s="374">
        <f>[3]Getreide!$F14</f>
        <v>3.0765068806639602</v>
      </c>
      <c r="P29" s="374">
        <f>[3]Getreide!$G14</f>
        <v>2.0665623440180401</v>
      </c>
    </row>
    <row r="30" spans="1:21" x14ac:dyDescent="0.2">
      <c r="A30" s="218"/>
      <c r="B30" s="428">
        <f>[3]BruttoproduzentenpreiseAckerbau!$A14</f>
        <v>2018</v>
      </c>
      <c r="C30" s="374"/>
      <c r="D30" s="374">
        <f>[3]BruttoproduzentenpreiseAckerbau!$C14</f>
        <v>49.721174686761003</v>
      </c>
      <c r="E30" s="243"/>
      <c r="F30" s="243" t="s">
        <v>492</v>
      </c>
      <c r="G30" s="374"/>
      <c r="H30" s="374">
        <f>[3]BruttoproduzentenpreiseAckerbau!$G14</f>
        <v>81.772599999999997</v>
      </c>
      <c r="I30" s="243"/>
      <c r="J30" s="218"/>
      <c r="K30" s="189">
        <f>[3]Getreide!$A15</f>
        <v>45931</v>
      </c>
      <c r="L30" s="374">
        <f>[3]Getreide!$B15</f>
        <v>117.321810600094</v>
      </c>
      <c r="M30" s="374">
        <f>[3]Getreide!$C15</f>
        <v>65.988167368780694</v>
      </c>
      <c r="N30" s="243"/>
      <c r="O30" s="374">
        <f>[3]Getreide!$F15</f>
        <v>3.0765068806639602</v>
      </c>
      <c r="P30" s="374">
        <f>[3]Getreide!$G15</f>
        <v>2.0665623440180401</v>
      </c>
    </row>
    <row r="31" spans="1:21" x14ac:dyDescent="0.2">
      <c r="A31" s="218"/>
      <c r="B31" s="428">
        <f>[3]BruttoproduzentenpreiseAckerbau!$A15</f>
        <v>2017</v>
      </c>
      <c r="C31" s="374"/>
      <c r="D31" s="374">
        <f>[3]BruttoproduzentenpreiseAckerbau!$C15</f>
        <v>50.005388080465899</v>
      </c>
      <c r="E31" s="243"/>
      <c r="F31" s="243">
        <f>[3]BruttoproduzentenpreiseAckerbau!$K15</f>
        <v>82.478499999999997</v>
      </c>
      <c r="G31" s="374"/>
      <c r="H31" s="374">
        <f>[3]BruttoproduzentenpreiseAckerbau!$G15</f>
        <v>80.377099999999999</v>
      </c>
      <c r="I31" s="243"/>
      <c r="J31" s="218"/>
      <c r="K31" s="189">
        <f>[3]Getreide!$A16</f>
        <v>45901</v>
      </c>
      <c r="L31" s="374">
        <f>[3]Getreide!$B16</f>
        <v>116.98754809505201</v>
      </c>
      <c r="M31" s="374">
        <f>[3]Getreide!$C16</f>
        <v>64.626108729357796</v>
      </c>
      <c r="N31" s="243"/>
      <c r="O31" s="374">
        <f>[3]Getreide!$F16</f>
        <v>3.0701367969066098</v>
      </c>
      <c r="P31" s="374">
        <f>[3]Getreide!$G16</f>
        <v>2.1529931324907201</v>
      </c>
    </row>
    <row r="32" spans="1:21" x14ac:dyDescent="0.2">
      <c r="A32" s="218"/>
      <c r="B32" s="428">
        <f>[3]BruttoproduzentenpreiseAckerbau!$A16</f>
        <v>2016</v>
      </c>
      <c r="C32" s="374"/>
      <c r="D32" s="374">
        <f>[3]BruttoproduzentenpreiseAckerbau!$C16</f>
        <v>51.450139900918487</v>
      </c>
      <c r="E32" s="243"/>
      <c r="F32" s="243">
        <f>[3]BruttoproduzentenpreiseAckerbau!$K16</f>
        <v>82.610100000000003</v>
      </c>
      <c r="G32" s="374"/>
      <c r="H32" s="374">
        <f>[3]BruttoproduzentenpreiseAckerbau!$G16</f>
        <v>78.143457831570984</v>
      </c>
      <c r="I32" s="243"/>
      <c r="J32" s="218"/>
      <c r="K32" s="189">
        <f>[3]Getreide!$A17</f>
        <v>45870</v>
      </c>
      <c r="L32" s="374">
        <f>[3]Getreide!$B17</f>
        <v>115.481627897648</v>
      </c>
      <c r="M32" s="374">
        <f>[3]Getreide!$C17</f>
        <v>65.601040813568403</v>
      </c>
      <c r="N32" s="243"/>
      <c r="O32" s="374">
        <f>[3]Getreide!$F17</f>
        <v>3.0701367969066098</v>
      </c>
      <c r="P32" s="374">
        <f>[3]Getreide!$G17</f>
        <v>2.1529931324907201</v>
      </c>
    </row>
    <row r="33" spans="1:16" x14ac:dyDescent="0.2">
      <c r="A33" s="218"/>
      <c r="B33" s="428">
        <f>[3]BruttoproduzentenpreiseAckerbau!$A17</f>
        <v>2015</v>
      </c>
      <c r="C33" s="374"/>
      <c r="D33" s="374">
        <f>[3]BruttoproduzentenpreiseAckerbau!$C17</f>
        <v>49.641879297804984</v>
      </c>
      <c r="E33" s="243"/>
      <c r="F33" s="243">
        <f>[3]BruttoproduzentenpreiseAckerbau!$K17</f>
        <v>80.250849380110793</v>
      </c>
      <c r="G33" s="374"/>
      <c r="H33" s="374">
        <f>[3]BruttoproduzentenpreiseAckerbau!$G17</f>
        <v>74.958941191976649</v>
      </c>
      <c r="I33" s="243"/>
      <c r="J33" s="218"/>
      <c r="K33" s="189">
        <f>[3]Getreide!$A18</f>
        <v>45839</v>
      </c>
      <c r="L33" s="374">
        <f>[3]Getreide!$B18</f>
        <v>117.46182041010999</v>
      </c>
      <c r="M33" s="374">
        <f>[3]Getreide!$C18</f>
        <v>69.067336248622695</v>
      </c>
      <c r="N33" s="243"/>
      <c r="O33" s="374">
        <f>[3]Getreide!$F18</f>
        <v>3.0701367969066098</v>
      </c>
      <c r="P33" s="374">
        <f>[3]Getreide!$G18</f>
        <v>2.1529931324907201</v>
      </c>
    </row>
    <row r="34" spans="1:16" x14ac:dyDescent="0.2">
      <c r="A34" s="218"/>
      <c r="B34" s="428"/>
      <c r="C34" s="243"/>
      <c r="D34" s="243"/>
      <c r="E34" s="243"/>
      <c r="F34" s="243"/>
      <c r="G34" s="243"/>
      <c r="H34" s="243"/>
      <c r="I34" s="243"/>
      <c r="J34" s="218"/>
      <c r="K34" s="189">
        <f>[3]Getreide!$A19</f>
        <v>45809</v>
      </c>
      <c r="L34" s="374">
        <f>[3]Getreide!$B19</f>
        <v>119.940772265752</v>
      </c>
      <c r="M34" s="374">
        <f>[3]Getreide!$C19</f>
        <v>69.311711720410202</v>
      </c>
      <c r="N34" s="243"/>
      <c r="O34" s="374">
        <f>[3]Getreide!$F19</f>
        <v>3.2004866512796699</v>
      </c>
      <c r="P34" s="374">
        <f>[3]Getreide!$G19</f>
        <v>2.24529275377198</v>
      </c>
    </row>
    <row r="35" spans="1:16" x14ac:dyDescent="0.2">
      <c r="A35" s="218"/>
      <c r="B35" s="428"/>
      <c r="C35" s="243"/>
      <c r="D35" s="243"/>
      <c r="E35" s="243"/>
      <c r="F35" s="243"/>
      <c r="G35" s="243"/>
      <c r="H35" s="243"/>
      <c r="I35" s="243"/>
      <c r="J35" s="218"/>
      <c r="K35" s="189">
        <f>[3]Getreide!$A20</f>
        <v>45778</v>
      </c>
      <c r="L35" s="374">
        <f>[3]Getreide!$B20</f>
        <v>118.853713683127</v>
      </c>
      <c r="M35" s="374">
        <f>[3]Getreide!$C20</f>
        <v>68.5880828858065</v>
      </c>
      <c r="N35" s="243"/>
      <c r="O35" s="374">
        <f>[3]Getreide!$F20</f>
        <v>3.2004866512796699</v>
      </c>
      <c r="P35" s="374">
        <f>[3]Getreide!$G20</f>
        <v>2.24529275377198</v>
      </c>
    </row>
    <row r="36" spans="1:16" x14ac:dyDescent="0.2">
      <c r="A36" s="218"/>
      <c r="B36" s="428"/>
      <c r="C36" s="243"/>
      <c r="D36" s="243"/>
      <c r="E36" s="243"/>
      <c r="F36" s="243"/>
      <c r="G36" s="243"/>
      <c r="H36" s="243"/>
      <c r="I36" s="243"/>
      <c r="J36" s="218"/>
      <c r="K36" s="189">
        <f>[3]Getreide!$A21</f>
        <v>45748</v>
      </c>
      <c r="L36" s="374">
        <f>[3]Getreide!$B21</f>
        <v>119.320372228282</v>
      </c>
      <c r="M36" s="374">
        <f>[3]Getreide!$C21</f>
        <v>70.255896114746704</v>
      </c>
      <c r="N36" s="243"/>
      <c r="O36" s="374">
        <f>[3]Getreide!$F21</f>
        <v>3.2004866512796699</v>
      </c>
      <c r="P36" s="374">
        <f>[3]Getreide!$G21</f>
        <v>2.24529275377198</v>
      </c>
    </row>
    <row r="37" spans="1:16" x14ac:dyDescent="0.2">
      <c r="A37" s="218"/>
      <c r="B37" s="243"/>
      <c r="C37" s="243"/>
      <c r="D37" s="243"/>
      <c r="E37" s="243"/>
      <c r="F37" s="243"/>
      <c r="G37" s="243"/>
      <c r="H37" s="243"/>
      <c r="I37" s="243"/>
      <c r="J37" s="218"/>
      <c r="K37" s="189">
        <f>[3]Getreide!$A22</f>
        <v>45717</v>
      </c>
      <c r="L37" s="374">
        <f>[3]Getreide!$B22</f>
        <v>117.554030395448</v>
      </c>
      <c r="M37" s="374">
        <f>[3]Getreide!$C22</f>
        <v>68.973910265539899</v>
      </c>
      <c r="N37" s="243"/>
      <c r="O37" s="374">
        <f>[3]Getreide!$F22</f>
        <v>3.1074741218670199</v>
      </c>
      <c r="P37" s="374">
        <f>[3]Getreide!$G22</f>
        <v>2.1682818598270401</v>
      </c>
    </row>
    <row r="38" spans="1:16" x14ac:dyDescent="0.2">
      <c r="A38" s="218"/>
      <c r="B38" s="243"/>
      <c r="C38" s="243"/>
      <c r="D38" s="243"/>
      <c r="E38" s="243"/>
      <c r="F38" s="243"/>
      <c r="G38" s="243"/>
      <c r="H38" s="243"/>
      <c r="I38" s="243"/>
      <c r="J38" s="218"/>
      <c r="K38" s="189">
        <f>[3]Getreide!$A23</f>
        <v>45689</v>
      </c>
      <c r="L38" s="374">
        <f>[3]Getreide!$B23</f>
        <v>118.73577726094599</v>
      </c>
      <c r="M38" s="374">
        <f>[3]Getreide!$C23</f>
        <v>67.848213301976799</v>
      </c>
      <c r="N38" s="243"/>
      <c r="O38" s="374">
        <f>[3]Getreide!$F23</f>
        <v>3.1074741218670199</v>
      </c>
      <c r="P38" s="374">
        <f>[3]Getreide!$G23</f>
        <v>2.1682818598270401</v>
      </c>
    </row>
    <row r="39" spans="1:16" x14ac:dyDescent="0.2">
      <c r="A39" s="218"/>
      <c r="B39" s="243"/>
      <c r="C39" s="243"/>
      <c r="D39" s="243"/>
      <c r="E39" s="243"/>
      <c r="F39" s="243"/>
      <c r="G39" s="243"/>
      <c r="H39" s="243"/>
      <c r="I39" s="243"/>
      <c r="J39" s="218"/>
      <c r="K39" s="189">
        <f>[3]Getreide!$A24</f>
        <v>45658</v>
      </c>
      <c r="L39" s="374">
        <f>[3]Getreide!$B24</f>
        <v>117.738056372337</v>
      </c>
      <c r="M39" s="374">
        <f>[3]Getreide!$C24</f>
        <v>68.062790508335198</v>
      </c>
      <c r="N39" s="243"/>
      <c r="O39" s="374">
        <f>[3]Getreide!$F24</f>
        <v>3.1074741218670199</v>
      </c>
      <c r="P39" s="374">
        <f>[3]Getreide!$G24</f>
        <v>2.1682818598270401</v>
      </c>
    </row>
    <row r="40" spans="1:16" x14ac:dyDescent="0.2">
      <c r="A40" s="218"/>
      <c r="B40" s="243"/>
      <c r="C40" s="243"/>
      <c r="D40" s="243"/>
      <c r="E40" s="243"/>
      <c r="F40" s="243"/>
      <c r="G40" s="243"/>
      <c r="H40" s="243"/>
      <c r="I40" s="243"/>
      <c r="J40" s="218"/>
      <c r="K40" s="189">
        <f>[3]Getreide!$A25</f>
        <v>45627</v>
      </c>
      <c r="L40" s="374">
        <f>[3]Getreide!$B25</f>
        <v>117.554753877096</v>
      </c>
      <c r="M40" s="374">
        <f>[3]Getreide!$C25</f>
        <v>67.895450852162</v>
      </c>
      <c r="N40" s="243"/>
      <c r="O40" s="374">
        <f>[3]Getreide!$F25</f>
        <v>2.9188716184927102</v>
      </c>
      <c r="P40" s="374">
        <f>[3]Getreide!$G25</f>
        <v>2.1053318032266</v>
      </c>
    </row>
    <row r="41" spans="1:16" x14ac:dyDescent="0.2">
      <c r="A41" s="218"/>
      <c r="B41" s="243"/>
      <c r="C41" s="243"/>
      <c r="D41" s="243"/>
      <c r="E41" s="243"/>
      <c r="F41" s="243"/>
      <c r="G41" s="243"/>
      <c r="H41" s="243"/>
      <c r="I41" s="243"/>
      <c r="J41" s="218"/>
      <c r="K41" s="189">
        <f>[3]Getreide!$A26</f>
        <v>45597</v>
      </c>
      <c r="L41" s="374">
        <f>[3]Getreide!$B26</f>
        <v>117.47550453394101</v>
      </c>
      <c r="M41" s="374">
        <f>[3]Getreide!$C26</f>
        <v>67.981023749754797</v>
      </c>
      <c r="N41" s="243"/>
      <c r="O41" s="374">
        <f>[3]Getreide!$F26</f>
        <v>2.9188716184927102</v>
      </c>
      <c r="P41" s="374">
        <f>[3]Getreide!$G26</f>
        <v>2.1053318032266</v>
      </c>
    </row>
    <row r="42" spans="1:16" x14ac:dyDescent="0.2">
      <c r="A42" s="218"/>
      <c r="B42" s="243"/>
      <c r="C42" s="243"/>
      <c r="D42" s="243"/>
      <c r="E42" s="243"/>
      <c r="F42" s="243"/>
      <c r="G42" s="243"/>
      <c r="H42" s="243"/>
      <c r="I42" s="243"/>
      <c r="J42" s="218"/>
      <c r="K42" s="189">
        <f>[3]Getreide!$A27</f>
        <v>45566</v>
      </c>
      <c r="L42" s="374">
        <f>[3]Getreide!$B27</f>
        <v>116.43806194495799</v>
      </c>
      <c r="M42" s="374">
        <f>[3]Getreide!$C27</f>
        <v>67.395302108641602</v>
      </c>
      <c r="N42" s="243"/>
      <c r="O42" s="374">
        <f>[3]Getreide!$F27</f>
        <v>2.9188716184927102</v>
      </c>
      <c r="P42" s="374">
        <f>[3]Getreide!$G27</f>
        <v>2.1053318032266</v>
      </c>
    </row>
    <row r="43" spans="1:16" x14ac:dyDescent="0.2">
      <c r="A43" s="218"/>
      <c r="B43" s="243"/>
      <c r="C43" s="243"/>
      <c r="D43" s="243"/>
      <c r="E43" s="243"/>
      <c r="F43" s="243"/>
      <c r="G43" s="243"/>
      <c r="H43" s="243"/>
      <c r="I43" s="243"/>
      <c r="J43" s="218"/>
      <c r="K43" s="189">
        <f>[3]Getreide!$A28</f>
        <v>45536</v>
      </c>
      <c r="L43" s="374">
        <f>[3]Getreide!$B28</f>
        <v>115.92</v>
      </c>
      <c r="M43" s="374">
        <f>[3]Getreide!$C28</f>
        <v>63.6</v>
      </c>
      <c r="N43" s="243"/>
      <c r="O43" s="374">
        <f>[3]Getreide!$F28</f>
        <v>3.1315828723578498</v>
      </c>
      <c r="P43" s="374">
        <f>[3]Getreide!$G28</f>
        <v>2.04263406346114</v>
      </c>
    </row>
    <row r="44" spans="1:16" x14ac:dyDescent="0.2">
      <c r="A44" s="218"/>
      <c r="B44" s="243"/>
      <c r="C44" s="243"/>
      <c r="D44" s="243"/>
      <c r="E44" s="243"/>
      <c r="F44" s="243"/>
      <c r="G44" s="243"/>
      <c r="H44" s="243"/>
      <c r="I44" s="243"/>
      <c r="J44" s="218"/>
      <c r="K44" s="189">
        <f>[3]Getreide!$A29</f>
        <v>45505</v>
      </c>
      <c r="L44" s="374">
        <f>[3]Getreide!$B29</f>
        <v>118.97394881863001</v>
      </c>
      <c r="M44" s="374">
        <f>[3]Getreide!$C29</f>
        <v>65.155870020774998</v>
      </c>
      <c r="N44" s="243"/>
      <c r="O44" s="374">
        <f>[3]Getreide!$F29</f>
        <v>3.1315828723578498</v>
      </c>
      <c r="P44" s="374">
        <f>[3]Getreide!$G29</f>
        <v>2.04263406346114</v>
      </c>
    </row>
    <row r="45" spans="1:16" x14ac:dyDescent="0.2">
      <c r="A45" s="218"/>
      <c r="B45" s="243"/>
      <c r="C45" s="243"/>
      <c r="D45" s="243"/>
      <c r="E45" s="243"/>
      <c r="F45" s="243"/>
      <c r="G45" s="243"/>
      <c r="H45" s="243"/>
      <c r="I45" s="243"/>
      <c r="J45" s="218"/>
      <c r="K45" s="189">
        <f>[3]Getreide!$A30</f>
        <v>45474</v>
      </c>
      <c r="L45" s="374">
        <f>[3]Getreide!$B30</f>
        <v>116.740446547609</v>
      </c>
      <c r="M45" s="374">
        <f>[3]Getreide!$C30</f>
        <v>64.071905691722506</v>
      </c>
      <c r="N45" s="243"/>
      <c r="O45" s="374">
        <f>[3]Getreide!$F30</f>
        <v>3.1315828723578498</v>
      </c>
      <c r="P45" s="374">
        <f>[3]Getreide!$G30</f>
        <v>2.04263406346114</v>
      </c>
    </row>
    <row r="46" spans="1:16" x14ac:dyDescent="0.2">
      <c r="A46" s="218"/>
      <c r="B46" s="243"/>
      <c r="C46" s="243"/>
      <c r="D46" s="243"/>
      <c r="E46" s="243"/>
      <c r="F46" s="243"/>
      <c r="G46" s="243"/>
      <c r="H46" s="243"/>
      <c r="I46" s="243"/>
      <c r="J46" s="218"/>
      <c r="K46" s="189">
        <f>[3]Getreide!$A31</f>
        <v>45444</v>
      </c>
      <c r="L46" s="374">
        <f>[3]Getreide!$B31</f>
        <v>119.91592087223</v>
      </c>
      <c r="M46" s="374">
        <f>[3]Getreide!$C31</f>
        <v>69.283773508096701</v>
      </c>
      <c r="N46" s="243"/>
      <c r="O46" s="374">
        <f>[3]Getreide!$F31</f>
        <v>3.0992889499042402</v>
      </c>
      <c r="P46" s="374">
        <f>[3]Getreide!$G31</f>
        <v>2.07001665727817</v>
      </c>
    </row>
    <row r="47" spans="1:16" x14ac:dyDescent="0.2">
      <c r="A47" s="218"/>
      <c r="B47" s="243"/>
      <c r="C47" s="243"/>
      <c r="D47" s="243"/>
      <c r="E47" s="243"/>
      <c r="F47" s="243"/>
      <c r="G47" s="243"/>
      <c r="H47" s="243"/>
      <c r="I47" s="243"/>
      <c r="J47" s="218"/>
      <c r="K47" s="189">
        <f>[3]Getreide!$A32</f>
        <v>45413</v>
      </c>
      <c r="L47" s="374">
        <f>[3]Getreide!$B32</f>
        <v>119.70089285117</v>
      </c>
      <c r="M47" s="374">
        <f>[3]Getreide!$C32</f>
        <v>67.857124178089705</v>
      </c>
      <c r="N47" s="243"/>
      <c r="O47" s="374">
        <f>[3]Getreide!$F32</f>
        <v>3.0992889499042402</v>
      </c>
      <c r="P47" s="374">
        <f>[3]Getreide!$G32</f>
        <v>2.07001665727817</v>
      </c>
    </row>
    <row r="48" spans="1:16" x14ac:dyDescent="0.2">
      <c r="A48" s="218"/>
      <c r="B48" s="243"/>
      <c r="C48" s="243"/>
      <c r="D48" s="243"/>
      <c r="E48" s="243"/>
      <c r="F48" s="243"/>
      <c r="G48" s="243"/>
      <c r="H48" s="243"/>
      <c r="I48" s="243"/>
      <c r="J48" s="218"/>
      <c r="K48" s="189">
        <f>[3]Getreide!$A33</f>
        <v>45383</v>
      </c>
      <c r="L48" s="374">
        <f>[3]Getreide!$B33</f>
        <v>118.746841657147</v>
      </c>
      <c r="M48" s="374">
        <f>[3]Getreide!$C33</f>
        <v>67.384077705048796</v>
      </c>
      <c r="N48" s="243"/>
      <c r="O48" s="374">
        <f>[3]Getreide!$F33</f>
        <v>3.0992889499042402</v>
      </c>
      <c r="P48" s="374">
        <f>[3]Getreide!$G33</f>
        <v>2.07001665727817</v>
      </c>
    </row>
    <row r="49" spans="1:16" x14ac:dyDescent="0.2">
      <c r="A49" s="218"/>
      <c r="B49" s="243"/>
      <c r="C49" s="243"/>
      <c r="D49" s="243"/>
      <c r="E49" s="243"/>
      <c r="F49" s="243"/>
      <c r="G49" s="243"/>
      <c r="H49" s="243"/>
      <c r="I49" s="243"/>
      <c r="J49" s="218"/>
      <c r="K49" s="189">
        <f>[3]Getreide!$A34</f>
        <v>45352</v>
      </c>
      <c r="L49" s="374">
        <f>[3]Getreide!$B34</f>
        <v>119.654027737101</v>
      </c>
      <c r="M49" s="374">
        <f>[3]Getreide!$C34</f>
        <v>66.235428273773607</v>
      </c>
      <c r="N49" s="243"/>
      <c r="O49" s="374">
        <f>[3]Getreide!$F34</f>
        <v>3.1064600071353001</v>
      </c>
      <c r="P49" s="374">
        <f>[3]Getreide!$G34</f>
        <v>2.1532275876431402</v>
      </c>
    </row>
    <row r="50" spans="1:16" x14ac:dyDescent="0.2">
      <c r="A50" s="218"/>
      <c r="B50" s="243"/>
      <c r="C50" s="243"/>
      <c r="D50" s="243"/>
      <c r="E50" s="243"/>
      <c r="F50" s="243"/>
      <c r="G50" s="243"/>
      <c r="H50" s="243"/>
      <c r="I50" s="243"/>
      <c r="J50" s="218"/>
      <c r="K50" s="189">
        <f>[3]Getreide!$A35</f>
        <v>45323</v>
      </c>
      <c r="L50" s="374">
        <f>[3]Getreide!$B35</f>
        <v>119.210798138513</v>
      </c>
      <c r="M50" s="374">
        <f>[3]Getreide!$C35</f>
        <v>67.063121256906101</v>
      </c>
      <c r="N50" s="243"/>
      <c r="O50" s="374">
        <f>[3]Getreide!$F35</f>
        <v>3.1064600071353001</v>
      </c>
      <c r="P50" s="374">
        <f>[3]Getreide!$G35</f>
        <v>2.1532275876431402</v>
      </c>
    </row>
    <row r="51" spans="1:16" x14ac:dyDescent="0.2">
      <c r="A51" s="218"/>
      <c r="B51" s="189"/>
      <c r="C51" s="243"/>
      <c r="D51" s="243"/>
      <c r="E51" s="243"/>
      <c r="F51" s="243"/>
      <c r="G51" s="243"/>
      <c r="H51" s="243"/>
      <c r="I51" s="243"/>
      <c r="J51" s="218"/>
      <c r="K51" s="189">
        <f>[3]Getreide!$A36</f>
        <v>45292</v>
      </c>
      <c r="L51" s="374">
        <f>[3]Getreide!$B36</f>
        <v>117.918116293718</v>
      </c>
      <c r="M51" s="374">
        <f>[3]Getreide!$C36</f>
        <v>65.737322025672995</v>
      </c>
      <c r="N51" s="243"/>
      <c r="O51" s="374">
        <f>[3]Getreide!$F36</f>
        <v>3.1064600071353001</v>
      </c>
      <c r="P51" s="374">
        <f>[3]Getreide!$G36</f>
        <v>2.1532275876431402</v>
      </c>
    </row>
    <row r="52" spans="1:16" x14ac:dyDescent="0.2">
      <c r="A52" s="218"/>
      <c r="B52" s="189"/>
      <c r="C52" s="243"/>
      <c r="D52" s="243"/>
      <c r="E52" s="243"/>
      <c r="F52" s="243"/>
      <c r="G52" s="243"/>
      <c r="H52" s="243"/>
      <c r="I52" s="243"/>
      <c r="J52" s="218"/>
      <c r="K52" s="189">
        <f>[3]Getreide!$A37</f>
        <v>45261</v>
      </c>
      <c r="L52" s="374">
        <f>[3]Getreide!$B37</f>
        <v>117.420137767876</v>
      </c>
      <c r="M52" s="374">
        <f>[3]Getreide!$C37</f>
        <v>65.509946976326702</v>
      </c>
      <c r="N52" s="243"/>
      <c r="O52" s="374">
        <f>[3]Getreide!$F37</f>
        <v>3.10169060659031</v>
      </c>
      <c r="P52" s="374">
        <f>[3]Getreide!$G37</f>
        <v>2.1254584179064202</v>
      </c>
    </row>
    <row r="53" spans="1:16" x14ac:dyDescent="0.2">
      <c r="A53" s="218"/>
      <c r="B53" s="189"/>
      <c r="C53" s="243"/>
      <c r="D53" s="243"/>
      <c r="E53" s="243"/>
      <c r="F53" s="243"/>
      <c r="G53" s="243"/>
      <c r="H53" s="243"/>
      <c r="I53" s="243"/>
      <c r="J53" s="218"/>
      <c r="K53" s="189">
        <f>[3]Getreide!$A38</f>
        <v>45231</v>
      </c>
      <c r="L53" s="374">
        <f>[3]Getreide!$B38</f>
        <v>115.54837489227801</v>
      </c>
      <c r="M53" s="374">
        <f>[3]Getreide!$C38</f>
        <v>64.465666250561796</v>
      </c>
      <c r="N53" s="243"/>
      <c r="O53" s="374">
        <f>[3]Getreide!$F38</f>
        <v>3.10169060659031</v>
      </c>
      <c r="P53" s="374">
        <f>[3]Getreide!$G38</f>
        <v>2.1254584179064202</v>
      </c>
    </row>
    <row r="54" spans="1:16" x14ac:dyDescent="0.2">
      <c r="A54" s="218"/>
      <c r="B54" s="189"/>
      <c r="C54" s="243"/>
      <c r="D54" s="243"/>
      <c r="E54" s="243"/>
      <c r="F54" s="243"/>
      <c r="G54" s="243"/>
      <c r="H54" s="243"/>
      <c r="I54" s="243"/>
      <c r="J54" s="218"/>
      <c r="K54" s="189">
        <f>[3]Getreide!$A39</f>
        <v>45200</v>
      </c>
      <c r="L54" s="374">
        <f>[3]Getreide!$B39</f>
        <v>115.384736973966</v>
      </c>
      <c r="M54" s="374">
        <f>[3]Getreide!$C39</f>
        <v>65.931042188399502</v>
      </c>
      <c r="N54" s="243"/>
      <c r="O54" s="374">
        <f>[3]Getreide!$F39</f>
        <v>3.10169060659031</v>
      </c>
      <c r="P54" s="374">
        <f>[3]Getreide!$G39</f>
        <v>2.1254584179064202</v>
      </c>
    </row>
    <row r="55" spans="1:16" x14ac:dyDescent="0.2">
      <c r="A55" s="218"/>
      <c r="B55" s="189"/>
      <c r="C55" s="243"/>
      <c r="D55" s="243"/>
      <c r="E55" s="243"/>
      <c r="F55" s="243"/>
      <c r="G55" s="243"/>
      <c r="H55" s="243"/>
      <c r="I55" s="243"/>
      <c r="J55" s="218"/>
      <c r="K55" s="189">
        <f>[3]Getreide!$A40</f>
        <v>45170</v>
      </c>
      <c r="L55" s="374">
        <f>[3]Getreide!$B40</f>
        <v>116.000187979008</v>
      </c>
      <c r="M55" s="374">
        <f>[3]Getreide!$C40</f>
        <v>64.163185046029298</v>
      </c>
      <c r="N55" s="243"/>
      <c r="O55" s="374">
        <f>[3]Getreide!$F40</f>
        <v>3.1064600071353001</v>
      </c>
      <c r="P55" s="374">
        <f>[3]Getreide!$G40</f>
        <v>2.0486817547324199</v>
      </c>
    </row>
    <row r="56" spans="1:16" x14ac:dyDescent="0.2">
      <c r="A56" s="218"/>
      <c r="B56" s="189"/>
      <c r="C56" s="243"/>
      <c r="D56" s="243"/>
      <c r="E56" s="243"/>
      <c r="F56" s="243"/>
      <c r="G56" s="243"/>
      <c r="H56" s="243"/>
      <c r="I56" s="243"/>
      <c r="J56" s="218"/>
      <c r="K56" s="189">
        <f>[3]Getreide!$A41</f>
        <v>45139</v>
      </c>
      <c r="L56" s="374">
        <f>[3]Getreide!$B41</f>
        <v>114.692114331274</v>
      </c>
      <c r="M56" s="374">
        <f>[3]Getreide!$C41</f>
        <v>61.9923431864188</v>
      </c>
      <c r="N56" s="243"/>
      <c r="O56" s="374">
        <f>[3]Getreide!$F41</f>
        <v>3.1064600071353001</v>
      </c>
      <c r="P56" s="374">
        <f>[3]Getreide!$G41</f>
        <v>2.0486817547324199</v>
      </c>
    </row>
    <row r="57" spans="1:16" x14ac:dyDescent="0.2">
      <c r="A57" s="218"/>
      <c r="B57" s="189"/>
      <c r="C57" s="243"/>
      <c r="D57" s="243"/>
      <c r="E57" s="243"/>
      <c r="F57" s="243"/>
      <c r="G57" s="243"/>
      <c r="H57" s="243"/>
      <c r="I57" s="243"/>
      <c r="J57" s="218"/>
      <c r="K57" s="189">
        <f>[3]Getreide!$A42</f>
        <v>45108</v>
      </c>
      <c r="L57" s="374">
        <f>[3]Getreide!$B42</f>
        <v>116.839833595901</v>
      </c>
      <c r="M57" s="374">
        <f>[3]Getreide!$C42</f>
        <v>64.290031000995597</v>
      </c>
      <c r="N57" s="243"/>
      <c r="O57" s="374">
        <f>[3]Getreide!$F42</f>
        <v>3.1064600071353001</v>
      </c>
      <c r="P57" s="374">
        <f>[3]Getreide!$G42</f>
        <v>2.0486817547324199</v>
      </c>
    </row>
    <row r="58" spans="1:16" x14ac:dyDescent="0.2">
      <c r="A58" s="218"/>
      <c r="B58" s="189"/>
      <c r="C58" s="243"/>
      <c r="D58" s="243"/>
      <c r="E58" s="243"/>
      <c r="F58" s="243"/>
      <c r="G58" s="243"/>
      <c r="H58" s="243"/>
      <c r="I58" s="243"/>
      <c r="J58" s="218"/>
      <c r="K58" s="189">
        <f>[3]Getreide!$A43</f>
        <v>45078</v>
      </c>
      <c r="L58" s="374">
        <f>[3]Getreide!$B43</f>
        <v>117.54871825946699</v>
      </c>
      <c r="M58" s="374">
        <f>[3]Getreide!$C43</f>
        <v>67.1411927319553</v>
      </c>
      <c r="N58" s="243"/>
      <c r="O58" s="374">
        <f>[3]Getreide!$F43</f>
        <v>3.09811355618156</v>
      </c>
      <c r="P58" s="374">
        <f>[3]Getreide!$G43</f>
        <v>2.1086293880232798</v>
      </c>
    </row>
    <row r="59" spans="1:16" x14ac:dyDescent="0.2">
      <c r="A59" s="218"/>
      <c r="B59" s="189"/>
      <c r="C59" s="243"/>
      <c r="D59" s="243"/>
      <c r="E59" s="243"/>
      <c r="F59" s="243"/>
      <c r="G59" s="243"/>
      <c r="H59" s="243"/>
      <c r="I59" s="243"/>
      <c r="J59" s="218"/>
      <c r="K59" s="189">
        <f>[3]Getreide!$A44</f>
        <v>45047</v>
      </c>
      <c r="L59" s="374">
        <f>[3]Getreide!$B44</f>
        <v>117.31581235322082</v>
      </c>
      <c r="M59" s="374">
        <f>[3]Getreide!$C44</f>
        <v>67.033685501977487</v>
      </c>
      <c r="N59" s="243"/>
      <c r="O59" s="374">
        <f>[3]Getreide!$F44</f>
        <v>3.09811355618156</v>
      </c>
      <c r="P59" s="374">
        <f>[3]Getreide!$G44</f>
        <v>2.1086293880232798</v>
      </c>
    </row>
    <row r="60" spans="1:16" x14ac:dyDescent="0.2">
      <c r="A60" s="218"/>
      <c r="B60" s="189"/>
      <c r="C60" s="243"/>
      <c r="D60" s="243"/>
      <c r="E60" s="243"/>
      <c r="F60" s="243"/>
      <c r="G60" s="243"/>
      <c r="H60" s="243"/>
      <c r="I60" s="243"/>
      <c r="J60" s="218"/>
      <c r="K60" s="189">
        <f>[3]Getreide!$A45</f>
        <v>45017</v>
      </c>
      <c r="L60" s="374">
        <f>[3]Getreide!$B45</f>
        <v>119.44116232701499</v>
      </c>
      <c r="M60" s="374">
        <f>[3]Getreide!$C45</f>
        <v>65.987561798964904</v>
      </c>
      <c r="N60" s="243"/>
      <c r="O60" s="374">
        <f>[3]Getreide!$F45</f>
        <v>3.09811355618156</v>
      </c>
      <c r="P60" s="374">
        <f>[3]Getreide!$G45</f>
        <v>2.1086293880232798</v>
      </c>
    </row>
    <row r="61" spans="1:16" x14ac:dyDescent="0.2">
      <c r="A61" s="218"/>
      <c r="B61" s="189"/>
      <c r="C61" s="243"/>
      <c r="D61" s="243"/>
      <c r="E61" s="243"/>
      <c r="F61" s="243"/>
      <c r="G61" s="243"/>
      <c r="H61" s="243"/>
      <c r="I61" s="243"/>
      <c r="J61" s="218"/>
      <c r="K61" s="189">
        <f>[3]Getreide!$A46</f>
        <v>44986</v>
      </c>
      <c r="L61" s="374">
        <f>[3]Getreide!$B46</f>
        <v>117.49011246038199</v>
      </c>
      <c r="M61" s="374">
        <f>[3]Getreide!$C46</f>
        <v>64.7912395073743</v>
      </c>
      <c r="N61" s="243"/>
      <c r="O61" s="374">
        <f>[3]Getreide!$F46</f>
        <v>3.0075948784377</v>
      </c>
      <c r="P61" s="374">
        <f>[3]Getreide!$G46</f>
        <v>1.9025631460253001</v>
      </c>
    </row>
    <row r="62" spans="1:16" x14ac:dyDescent="0.2">
      <c r="A62" s="218"/>
      <c r="B62" s="189"/>
      <c r="C62" s="243"/>
      <c r="D62" s="243"/>
      <c r="E62" s="243"/>
      <c r="F62" s="243"/>
      <c r="G62" s="243"/>
      <c r="H62" s="243"/>
      <c r="I62" s="243"/>
      <c r="J62" s="218"/>
      <c r="K62" s="189">
        <f>[3]Getreide!$A47</f>
        <v>44958</v>
      </c>
      <c r="L62" s="374">
        <f>[3]Getreide!$B47</f>
        <v>117.324197121794</v>
      </c>
      <c r="M62" s="374">
        <f>[3]Getreide!$C47</f>
        <v>64.673119899211301</v>
      </c>
      <c r="N62" s="243"/>
      <c r="O62" s="374">
        <f>[3]Getreide!$F47</f>
        <v>3.0075948784377</v>
      </c>
      <c r="P62" s="374">
        <f>[3]Getreide!$G47</f>
        <v>1.9025631460253001</v>
      </c>
    </row>
    <row r="63" spans="1:16" x14ac:dyDescent="0.2">
      <c r="A63" s="218"/>
      <c r="B63" s="189"/>
      <c r="C63" s="243"/>
      <c r="D63" s="243"/>
      <c r="E63" s="243"/>
      <c r="F63" s="243"/>
      <c r="G63" s="243"/>
      <c r="H63" s="243"/>
      <c r="I63" s="243"/>
      <c r="J63" s="218"/>
      <c r="K63" s="189">
        <f>[3]Getreide!$A48</f>
        <v>44927</v>
      </c>
      <c r="L63" s="374">
        <f>[3]Getreide!$B48</f>
        <v>116.95965593075501</v>
      </c>
      <c r="M63" s="374">
        <f>[3]Getreide!$C48</f>
        <v>64.708591301661372</v>
      </c>
      <c r="N63" s="243"/>
      <c r="O63" s="374">
        <f>[3]Getreide!$F48</f>
        <v>3.0075948784377</v>
      </c>
      <c r="P63" s="374">
        <f>[3]Getreide!$G48</f>
        <v>1.9025631460253001</v>
      </c>
    </row>
    <row r="64" spans="1:16" x14ac:dyDescent="0.2">
      <c r="A64" s="218"/>
      <c r="B64" s="189"/>
      <c r="C64" s="243"/>
      <c r="D64" s="243"/>
      <c r="E64" s="243"/>
      <c r="F64" s="243"/>
      <c r="G64" s="243"/>
      <c r="H64" s="243"/>
      <c r="I64" s="243"/>
      <c r="J64" s="218"/>
      <c r="K64" s="189">
        <f>[3]Getreide!$A49</f>
        <v>44896</v>
      </c>
      <c r="L64" s="374" t="str">
        <f>[3]Getreide!$B49</f>
        <v>-</v>
      </c>
      <c r="M64" s="374">
        <f>[3]Getreide!$C49</f>
        <v>64.04465854009554</v>
      </c>
      <c r="N64" s="243"/>
      <c r="O64" s="374">
        <f>[3]Getreide!$F49</f>
        <v>2.92482223747606</v>
      </c>
      <c r="P64" s="374">
        <f>[3]Getreide!$G49</f>
        <v>1.9286657583392599</v>
      </c>
    </row>
    <row r="65" spans="1:10" x14ac:dyDescent="0.2">
      <c r="A65" s="218"/>
      <c r="B65" s="189"/>
      <c r="C65" s="243"/>
      <c r="D65" s="243"/>
      <c r="E65" s="243"/>
      <c r="F65" s="243"/>
      <c r="G65" s="243"/>
      <c r="H65" s="243"/>
      <c r="I65" s="243"/>
      <c r="J65" s="218"/>
    </row>
    <row r="66" spans="1:10" x14ac:dyDescent="0.2">
      <c r="A66" s="218"/>
      <c r="B66" s="189"/>
      <c r="C66" s="243"/>
      <c r="D66" s="243"/>
      <c r="E66" s="243"/>
      <c r="F66" s="243"/>
      <c r="G66" s="243"/>
      <c r="H66" s="243"/>
      <c r="I66" s="243"/>
      <c r="J66" s="218"/>
    </row>
    <row r="67" spans="1:10" x14ac:dyDescent="0.2">
      <c r="A67" s="218"/>
      <c r="B67" s="189"/>
      <c r="C67" s="243"/>
      <c r="D67" s="243"/>
      <c r="E67" s="243"/>
      <c r="F67" s="243"/>
      <c r="G67" s="243"/>
      <c r="H67" s="243"/>
      <c r="I67" s="243"/>
      <c r="J67" s="218"/>
    </row>
    <row r="68" spans="1:10" x14ac:dyDescent="0.2">
      <c r="A68" s="218"/>
      <c r="B68" s="189"/>
      <c r="C68" s="243"/>
      <c r="D68" s="243"/>
      <c r="E68" s="243"/>
      <c r="F68" s="243"/>
      <c r="G68" s="243"/>
      <c r="H68" s="243"/>
      <c r="I68" s="243"/>
      <c r="J68" s="218"/>
    </row>
    <row r="69" spans="1:10" x14ac:dyDescent="0.2">
      <c r="A69" s="218"/>
      <c r="B69" s="189"/>
      <c r="C69" s="243"/>
      <c r="D69" s="243"/>
      <c r="E69" s="243"/>
      <c r="F69" s="243"/>
      <c r="G69" s="243"/>
      <c r="H69" s="243"/>
      <c r="I69" s="243"/>
      <c r="J69" s="218"/>
    </row>
    <row r="70" spans="1:10" x14ac:dyDescent="0.2">
      <c r="A70" s="218"/>
      <c r="B70" s="189"/>
      <c r="C70" s="243"/>
      <c r="D70" s="243"/>
      <c r="E70" s="243"/>
      <c r="F70" s="243"/>
      <c r="G70" s="243"/>
      <c r="H70" s="243"/>
      <c r="I70" s="243"/>
      <c r="J70" s="218"/>
    </row>
    <row r="71" spans="1:10" x14ac:dyDescent="0.2">
      <c r="A71" s="218"/>
      <c r="B71" s="189"/>
      <c r="C71" s="243"/>
      <c r="D71" s="243"/>
      <c r="E71" s="243"/>
      <c r="F71" s="243"/>
      <c r="G71" s="243"/>
      <c r="H71" s="243"/>
      <c r="I71" s="243"/>
      <c r="J71" s="218"/>
    </row>
    <row r="72" spans="1:10" x14ac:dyDescent="0.2">
      <c r="A72" s="218"/>
      <c r="B72" s="189"/>
      <c r="C72" s="243"/>
      <c r="D72" s="243"/>
      <c r="E72" s="243"/>
      <c r="F72" s="243"/>
      <c r="G72" s="243"/>
      <c r="H72" s="243"/>
      <c r="I72" s="243"/>
      <c r="J72" s="218"/>
    </row>
    <row r="73" spans="1:10" x14ac:dyDescent="0.2">
      <c r="A73" s="218"/>
      <c r="B73" s="189"/>
      <c r="C73" s="243"/>
      <c r="D73" s="243"/>
      <c r="E73" s="243"/>
      <c r="F73" s="243"/>
      <c r="G73" s="243"/>
      <c r="H73" s="243"/>
      <c r="I73" s="243"/>
      <c r="J73" s="218"/>
    </row>
    <row r="74" spans="1:10" x14ac:dyDescent="0.2">
      <c r="A74" s="218"/>
      <c r="B74" s="189"/>
      <c r="C74" s="243"/>
      <c r="D74" s="243"/>
      <c r="E74" s="243"/>
      <c r="F74" s="243"/>
      <c r="G74" s="243"/>
      <c r="H74" s="243"/>
      <c r="I74" s="243"/>
      <c r="J74" s="218"/>
    </row>
    <row r="75" spans="1:10" x14ac:dyDescent="0.2">
      <c r="A75" s="218"/>
      <c r="B75" s="189"/>
      <c r="C75" s="243"/>
      <c r="D75" s="243"/>
      <c r="E75" s="243"/>
      <c r="F75" s="243"/>
      <c r="G75" s="243"/>
      <c r="H75" s="243"/>
      <c r="I75" s="243"/>
      <c r="J75" s="218"/>
    </row>
    <row r="76" spans="1:10" x14ac:dyDescent="0.2">
      <c r="A76" s="218"/>
      <c r="B76" s="189"/>
      <c r="C76" s="243"/>
      <c r="D76" s="243"/>
      <c r="E76" s="243"/>
      <c r="F76" s="243"/>
      <c r="G76" s="243"/>
      <c r="H76" s="243"/>
      <c r="I76" s="243"/>
      <c r="J76" s="218"/>
    </row>
    <row r="77" spans="1:10" x14ac:dyDescent="0.2">
      <c r="A77" s="218"/>
      <c r="B77" s="189"/>
      <c r="C77" s="243"/>
      <c r="D77" s="243"/>
      <c r="E77" s="243"/>
      <c r="F77" s="243"/>
      <c r="G77" s="243"/>
      <c r="H77" s="243"/>
      <c r="I77" s="243"/>
      <c r="J77" s="218"/>
    </row>
    <row r="78" spans="1:10" x14ac:dyDescent="0.2">
      <c r="A78" s="218"/>
      <c r="B78" s="189"/>
      <c r="C78" s="243"/>
      <c r="D78" s="243"/>
      <c r="E78" s="243"/>
      <c r="F78" s="243"/>
      <c r="G78" s="243"/>
      <c r="H78" s="243"/>
      <c r="I78" s="243"/>
      <c r="J78" s="218"/>
    </row>
    <row r="79" spans="1:10" x14ac:dyDescent="0.2">
      <c r="A79" s="218"/>
      <c r="B79" s="189"/>
      <c r="C79" s="243"/>
      <c r="D79" s="243"/>
      <c r="E79" s="243"/>
      <c r="F79" s="243"/>
      <c r="G79" s="243"/>
      <c r="H79" s="243"/>
      <c r="I79" s="243"/>
      <c r="J79" s="218"/>
    </row>
    <row r="80" spans="1:10" x14ac:dyDescent="0.2">
      <c r="A80" s="218"/>
      <c r="B80" s="189"/>
      <c r="C80" s="243"/>
      <c r="D80" s="243"/>
      <c r="E80" s="243"/>
      <c r="F80" s="243"/>
      <c r="G80" s="243"/>
      <c r="H80" s="243"/>
      <c r="I80" s="243"/>
      <c r="J80" s="218"/>
    </row>
    <row r="81" spans="1:10" x14ac:dyDescent="0.2">
      <c r="A81" s="218"/>
      <c r="B81" s="189"/>
      <c r="C81" s="243"/>
      <c r="D81" s="243"/>
      <c r="E81" s="243"/>
      <c r="F81" s="243"/>
      <c r="G81" s="243"/>
      <c r="H81" s="243"/>
      <c r="I81" s="243"/>
      <c r="J81" s="218"/>
    </row>
    <row r="82" spans="1:10" x14ac:dyDescent="0.2">
      <c r="A82" s="218"/>
      <c r="B82" s="189"/>
      <c r="C82" s="243"/>
      <c r="D82" s="243"/>
      <c r="E82" s="243"/>
      <c r="F82" s="243"/>
      <c r="G82" s="243"/>
      <c r="H82" s="243"/>
      <c r="I82" s="243"/>
      <c r="J82" s="218"/>
    </row>
    <row r="83" spans="1:10" x14ac:dyDescent="0.2">
      <c r="A83" s="218"/>
      <c r="B83" s="189"/>
      <c r="C83" s="243"/>
      <c r="D83" s="243"/>
      <c r="E83" s="243"/>
      <c r="F83" s="243"/>
      <c r="G83" s="243"/>
      <c r="H83" s="243"/>
      <c r="I83" s="243"/>
      <c r="J83" s="218"/>
    </row>
    <row r="84" spans="1:10" x14ac:dyDescent="0.2">
      <c r="B84" s="189"/>
      <c r="C84" s="243"/>
      <c r="D84" s="243"/>
      <c r="E84" s="243"/>
      <c r="F84" s="243"/>
      <c r="G84" s="243"/>
      <c r="H84" s="243"/>
      <c r="I84" s="243"/>
    </row>
    <row r="85" spans="1:10" x14ac:dyDescent="0.2">
      <c r="B85" s="189"/>
    </row>
  </sheetData>
  <mergeCells count="14">
    <mergeCell ref="A11:B11"/>
    <mergeCell ref="A7:B7"/>
    <mergeCell ref="A8:B8"/>
    <mergeCell ref="A9:B9"/>
    <mergeCell ref="A10:B10"/>
    <mergeCell ref="O16:P16"/>
    <mergeCell ref="L15:M15"/>
    <mergeCell ref="A13:B13"/>
    <mergeCell ref="C13:F13"/>
    <mergeCell ref="L13:M13"/>
    <mergeCell ref="O13:P13"/>
    <mergeCell ref="C15:D15"/>
    <mergeCell ref="E15:F15"/>
    <mergeCell ref="G15:H15"/>
  </mergeCells>
  <hyperlinks>
    <hyperlink ref="A7" location="Inhaltsverzeichnis!A1" display="Inhaltsverzeichnis!A1" xr:uid="{00000000-0004-0000-0D00-000000000000}"/>
    <hyperlink ref="A10" location="FrüchteUebersicht" display="FrüchteUebersicht" xr:uid="{00000000-0004-0000-0D00-000001000000}"/>
    <hyperlink ref="A9" location="FrüchtePreiseDetailhandel" display="FrüchtePreiseDetailhandel" xr:uid="{00000000-0004-0000-0D00-000002000000}"/>
    <hyperlink ref="A9:B9" location="GetreidePreiseSammelstelle" display="GetreidePreiseSammelstelle" xr:uid="{00000000-0004-0000-0D00-000003000000}"/>
    <hyperlink ref="A10:B10" location="GetreidePreiseMühle" display="GetreidePreiseMühle" xr:uid="{00000000-0004-0000-0D00-000004000000}"/>
    <hyperlink ref="A11" location="GetreideDetailhandel" display="GetreideDetailhandel" xr:uid="{00000000-0004-0000-0D00-000005000000}"/>
    <hyperlink ref="A11:B11" location="GetreidePreiseDetailhandel" display="GetreidePreiseDetailhandel" xr:uid="{00000000-0004-0000-0D00-000006000000}"/>
    <hyperlink ref="A7:B7" location="Inhaltsverzeichnis!A1" display="Inhaltsverzeichnis!A1" xr:uid="{00000000-0004-0000-0D00-000007000000}"/>
  </hyperlinks>
  <pageMargins left="0.7" right="0.7" top="0.78740157499999996" bottom="0.78740157499999996" header="0.3" footer="0.3"/>
  <pageSetup paperSize="9" orientation="portrait" r:id="rId1"/>
  <ignoredErrors>
    <ignoredError sqref="D1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2708" r:id="rId4" name="Drop Down 4">
              <controlPr defaultSize="0" autoLine="0" autoPict="0">
                <anchor moveWithCells="1">
                  <from>
                    <xdr:col>0</xdr:col>
                    <xdr:colOff>57150</xdr:colOff>
                    <xdr:row>4</xdr:row>
                    <xdr:rowOff>0</xdr:rowOff>
                  </from>
                  <to>
                    <xdr:col>1</xdr:col>
                    <xdr:colOff>695325</xdr:colOff>
                    <xdr:row>5</xdr:row>
                    <xdr:rowOff>190500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rgb="FFFFFF00"/>
  </sheetPr>
  <dimension ref="A1:U38"/>
  <sheetViews>
    <sheetView workbookViewId="0">
      <selection activeCell="Q38" sqref="Q38"/>
    </sheetView>
  </sheetViews>
  <sheetFormatPr baseColWidth="10" defaultColWidth="11" defaultRowHeight="14.25" x14ac:dyDescent="0.2"/>
  <cols>
    <col min="6" max="6" width="12.125" bestFit="1" customWidth="1"/>
  </cols>
  <sheetData>
    <row r="1" spans="1:21" x14ac:dyDescent="0.2">
      <c r="B1" t="s">
        <v>30</v>
      </c>
    </row>
    <row r="2" spans="1:21" x14ac:dyDescent="0.2">
      <c r="B2" t="str">
        <f>'Gemüse Daten'!DX16</f>
        <v>Blumenkohl</v>
      </c>
      <c r="C2" t="str">
        <f>'Gemüse Daten'!DZ16</f>
        <v>Broccoli</v>
      </c>
      <c r="D2" t="str">
        <f>'Gemüse Daten'!DQ16</f>
        <v>Eisberg</v>
      </c>
      <c r="E2" t="str">
        <f>'Gemüse Daten'!EX16</f>
        <v>Fenchel</v>
      </c>
      <c r="F2" t="str">
        <f>'Gemüse Daten'!EG16</f>
        <v>Karotten</v>
      </c>
      <c r="G2" t="str">
        <f>'Gemüse Daten'!DS16</f>
        <v>Kopfsalat</v>
      </c>
      <c r="H2" t="str">
        <f>'Gemüse Daten'!DB16</f>
        <v>Peperoni</v>
      </c>
      <c r="I2" t="str">
        <f>'Gemüse Daten'!DD16</f>
        <v>Salatgurken</v>
      </c>
      <c r="J2" t="str">
        <f>'Gemüse Daten'!DH16</f>
        <v>Tomaten Rispe</v>
      </c>
      <c r="K2" t="str">
        <f>'Gemüse Daten'!DJ16</f>
        <v>Zucchetti</v>
      </c>
      <c r="L2" t="str">
        <f>'Gemüse Daten'!ER16</f>
        <v>Zwiebeln</v>
      </c>
      <c r="O2" s="270"/>
    </row>
    <row r="3" spans="1:21" x14ac:dyDescent="0.2">
      <c r="A3" t="str">
        <f>Codierung!I14</f>
        <v>bio</v>
      </c>
      <c r="B3" s="270">
        <f>'Gemüse Daten'!DX19</f>
        <v>51.387032288</v>
      </c>
      <c r="C3" s="270">
        <f>'Gemüse Daten'!DZ19</f>
        <v>119.05754230700001</v>
      </c>
      <c r="D3" s="270">
        <f>'Gemüse Daten'!DQ19</f>
        <v>153.45840392000002</v>
      </c>
      <c r="E3" s="270">
        <f>'Gemüse Daten'!EX19</f>
        <v>94.859849081999997</v>
      </c>
      <c r="F3" s="270">
        <f>'Gemüse Daten'!EG19</f>
        <v>1060.7251671070001</v>
      </c>
      <c r="G3" s="270">
        <f>'Gemüse Daten'!DS19</f>
        <v>184.99038110999999</v>
      </c>
      <c r="H3" s="270">
        <f>'Gemüse Daten'!DB19</f>
        <v>608.25097100300002</v>
      </c>
      <c r="I3" s="270">
        <f>'Gemüse Daten'!DD19</f>
        <v>1121.0951373330001</v>
      </c>
      <c r="J3" s="270">
        <f>'Gemüse Daten'!DH19</f>
        <v>193.104441541</v>
      </c>
      <c r="K3" s="270">
        <f>'Gemüse Daten'!DJ19</f>
        <v>517.08525881399999</v>
      </c>
      <c r="L3" s="270">
        <f>'Gemüse Daten'!ER19</f>
        <v>395.24952212600004</v>
      </c>
      <c r="M3" s="270"/>
      <c r="N3" s="270"/>
      <c r="O3" s="270"/>
      <c r="P3" s="270"/>
      <c r="Q3" s="270"/>
      <c r="R3" s="269"/>
      <c r="S3" s="269"/>
      <c r="T3" s="269"/>
      <c r="U3" s="269"/>
    </row>
    <row r="4" spans="1:21" x14ac:dyDescent="0.2">
      <c r="A4" t="str">
        <f>Codierung!I16</f>
        <v>nicht-bio</v>
      </c>
      <c r="B4" s="270">
        <f>'Gemüse Daten'!DY19</f>
        <v>414.51399820799998</v>
      </c>
      <c r="C4" s="270">
        <f>'Gemüse Daten'!EA19</f>
        <v>668.38490534000005</v>
      </c>
      <c r="D4" s="270">
        <f>'Gemüse Daten'!DR19</f>
        <v>788.39357748300006</v>
      </c>
      <c r="E4" s="270">
        <f>'Gemüse Daten'!EY19</f>
        <v>346.75098364499996</v>
      </c>
      <c r="F4" s="270">
        <f>'Gemüse Daten'!EH19</f>
        <v>2418.4673844440003</v>
      </c>
      <c r="G4" s="270">
        <f>'Gemüse Daten'!DT19</f>
        <v>829.91538987299998</v>
      </c>
      <c r="H4" s="270">
        <f>'Gemüse Daten'!DC19</f>
        <v>2091.908319141</v>
      </c>
      <c r="I4" s="270">
        <f>'Gemüse Daten'!DE19</f>
        <v>3544.5999416939999</v>
      </c>
      <c r="J4" s="270">
        <f>'Gemüse Daten'!DI19</f>
        <v>1504.0692319</v>
      </c>
      <c r="K4" s="270">
        <f>'Gemüse Daten'!DK19</f>
        <v>1072.7851916670002</v>
      </c>
      <c r="L4" s="270">
        <f>'Gemüse Daten'!ES19</f>
        <v>2742.7279711640003</v>
      </c>
      <c r="M4" s="270"/>
      <c r="N4" s="270"/>
      <c r="O4" s="300"/>
      <c r="P4" s="270"/>
      <c r="Q4" s="270"/>
    </row>
    <row r="5" spans="1:21" x14ac:dyDescent="0.2">
      <c r="A5" t="str">
        <f>Codierung!I220</f>
        <v>Anteil bio in %</v>
      </c>
      <c r="B5" s="300">
        <f t="shared" ref="B5:C5" si="0">B3/(B3+B4)</f>
        <v>0.11029602624680433</v>
      </c>
      <c r="C5" s="300">
        <f t="shared" si="0"/>
        <v>0.15119523041050476</v>
      </c>
      <c r="D5" s="300">
        <f t="shared" ref="D5" si="1">D3/(D3+D4)</f>
        <v>0.16293261250181323</v>
      </c>
      <c r="E5" s="300">
        <f t="shared" ref="E5:F5" si="2">E3/(E3+E4)</f>
        <v>0.21480417157393769</v>
      </c>
      <c r="F5" s="300">
        <f t="shared" si="2"/>
        <v>0.30487682167350472</v>
      </c>
      <c r="G5" s="300">
        <f t="shared" ref="G5" si="3">G3/(G3+G4)</f>
        <v>0.18227345473740406</v>
      </c>
      <c r="H5" s="300">
        <f t="shared" ref="H5" si="4">H3/(H3+H4)</f>
        <v>0.22526484760480997</v>
      </c>
      <c r="I5" s="300">
        <f t="shared" ref="I5" si="5">I3/(I3+I4)</f>
        <v>0.24028469892353041</v>
      </c>
      <c r="J5" s="300">
        <f t="shared" ref="J5" si="6">J3/(J3+J4)</f>
        <v>0.11378001235989184</v>
      </c>
      <c r="K5" s="300">
        <f>K3/(K3+K4)</f>
        <v>0.32523735418666389</v>
      </c>
      <c r="L5" s="300">
        <f t="shared" ref="L5" si="7">L3/(L3+L4)</f>
        <v>0.12595677405946026</v>
      </c>
      <c r="M5" s="300"/>
      <c r="N5" s="300"/>
      <c r="P5" s="300"/>
      <c r="Q5" s="300"/>
    </row>
    <row r="8" spans="1:21" x14ac:dyDescent="0.2">
      <c r="B8" t="str">
        <f>'Gemüse Daten'!AM16</f>
        <v>Blumenkohl</v>
      </c>
      <c r="C8" t="str">
        <f>'Gemüse Daten'!AO16</f>
        <v>Broccoli</v>
      </c>
      <c r="D8" t="str">
        <f>'Gemüse Daten'!Z16</f>
        <v>Eisberg</v>
      </c>
      <c r="E8" t="str">
        <f>'Gemüse Daten'!BT16</f>
        <v>Fenchel</v>
      </c>
      <c r="F8" t="str">
        <f>'Gemüse Daten'!BB16</f>
        <v>Karotten</v>
      </c>
      <c r="G8" t="str">
        <f>'Gemüse Daten'!AB16</f>
        <v>Kopfsalat grün</v>
      </c>
      <c r="H8" t="str">
        <f>'Gemüse Daten'!E16</f>
        <v>Peperoni</v>
      </c>
      <c r="I8" t="str">
        <f>'Gemüse Daten'!G16</f>
        <v>Salatgurken</v>
      </c>
      <c r="J8" t="str">
        <f>'Gemüse Daten'!I16</f>
        <v>Tomaten Rispe</v>
      </c>
      <c r="K8" t="str">
        <f>'Gemüse Daten'!DJ16</f>
        <v>Zucchetti</v>
      </c>
      <c r="L8" t="str">
        <f>'Gemüse Daten'!BQ16</f>
        <v>Zwiebeln gelb</v>
      </c>
    </row>
    <row r="9" spans="1:21" x14ac:dyDescent="0.2">
      <c r="A9" t="str">
        <f>Codierung!I14</f>
        <v>bio</v>
      </c>
      <c r="B9" s="269">
        <f>'Gemüse Daten'!AM19</f>
        <v>8.5820830000000008</v>
      </c>
      <c r="C9" s="269">
        <f>'Gemüse Daten'!AO19</f>
        <v>8.7041079999999997</v>
      </c>
      <c r="D9" s="269">
        <f>IF('Gemüse Daten'!Z19=0,"-",'Gemüse Daten'!Z19)</f>
        <v>2.66534</v>
      </c>
      <c r="E9" s="269">
        <f>IF('Gemüse Daten'!BT19=0,"-",'Gemüse Daten'!BT19)</f>
        <v>6.6825619999999999</v>
      </c>
      <c r="F9" s="269">
        <f>'Gemüse Daten'!BB19</f>
        <v>3.5046029999999999</v>
      </c>
      <c r="G9" s="269">
        <f>'Gemüse Daten'!AB19</f>
        <v>2.805056</v>
      </c>
      <c r="H9" s="269">
        <f>'Gemüse Daten'!E19</f>
        <v>6.9222630000000001</v>
      </c>
      <c r="I9" s="269">
        <f>'Gemüse Daten'!G19</f>
        <v>0</v>
      </c>
      <c r="J9" s="269">
        <f>'Gemüse Daten'!I19</f>
        <v>8.9391929999999995</v>
      </c>
      <c r="K9" s="269">
        <f>'Gemüse Daten'!Q19</f>
        <v>8.1960510000000006</v>
      </c>
      <c r="L9" s="269">
        <f>'Gemüse Daten'!BQ19</f>
        <v>4.8343759999999998</v>
      </c>
    </row>
    <row r="10" spans="1:21" x14ac:dyDescent="0.2">
      <c r="A10" t="str">
        <f>Codierung!I16</f>
        <v>nicht-bio</v>
      </c>
      <c r="B10" s="269">
        <f>'Gemüse Daten'!AN19</f>
        <v>4.5404359999999997</v>
      </c>
      <c r="C10" s="269">
        <f>'Gemüse Daten'!AP19</f>
        <v>4.6675550000000001</v>
      </c>
      <c r="D10" s="269">
        <f>'Gemüse Daten'!AA19</f>
        <v>1.757735</v>
      </c>
      <c r="E10" s="269">
        <f>'Gemüse Daten'!BU19</f>
        <v>3.84761</v>
      </c>
      <c r="F10" s="269">
        <f>'Gemüse Daten'!BC19</f>
        <v>1.8093840000000001</v>
      </c>
      <c r="G10" s="269">
        <f>'Gemüse Daten'!AC19</f>
        <v>1.76847</v>
      </c>
      <c r="H10" s="269">
        <f>'Gemüse Daten'!F19</f>
        <v>3.8764289999999999</v>
      </c>
      <c r="I10" s="269">
        <f>'Gemüse Daten'!H19</f>
        <v>1.4846509999999999</v>
      </c>
      <c r="J10" s="269">
        <f>'Gemüse Daten'!J19</f>
        <v>3.7617189999999998</v>
      </c>
      <c r="K10" s="269">
        <f>'Gemüse Daten'!R19</f>
        <v>3.7699569999999998</v>
      </c>
      <c r="L10" s="269">
        <f>'Gemüse Daten'!BR19</f>
        <v>2.0611120000000001</v>
      </c>
    </row>
    <row r="11" spans="1:21" x14ac:dyDescent="0.2">
      <c r="A11" t="str">
        <f>Codierung!I222</f>
        <v>Differenz</v>
      </c>
      <c r="B11" s="269">
        <f>B9-B10</f>
        <v>4.0416470000000011</v>
      </c>
      <c r="C11" s="269">
        <f t="shared" ref="C11:L11" si="8">C9-C10</f>
        <v>4.0365529999999996</v>
      </c>
      <c r="D11" s="269">
        <f>IF(OR(D9="-",D10="-"),"-",D9-D10)</f>
        <v>0.907605</v>
      </c>
      <c r="E11" s="269">
        <f>IF(OR(E9="-",E10="-"),"-",E9-E10)</f>
        <v>2.8349519999999999</v>
      </c>
      <c r="F11" s="269">
        <f t="shared" si="8"/>
        <v>1.6952189999999998</v>
      </c>
      <c r="G11" s="269">
        <f t="shared" si="8"/>
        <v>1.036586</v>
      </c>
      <c r="H11" s="269">
        <f t="shared" si="8"/>
        <v>3.0458340000000002</v>
      </c>
      <c r="I11" s="269">
        <f t="shared" si="8"/>
        <v>-1.4846509999999999</v>
      </c>
      <c r="J11" s="269">
        <f>J9-J10</f>
        <v>5.1774740000000001</v>
      </c>
      <c r="K11" s="269">
        <f>K9-K10</f>
        <v>4.4260940000000009</v>
      </c>
      <c r="L11" s="269">
        <f t="shared" si="8"/>
        <v>2.7732639999999997</v>
      </c>
    </row>
    <row r="12" spans="1:21" x14ac:dyDescent="0.2">
      <c r="A12" t="str">
        <f>Codierung!I222</f>
        <v>Differenz</v>
      </c>
      <c r="B12" s="301">
        <f>B11/B10</f>
        <v>0.89014513143671692</v>
      </c>
      <c r="C12" s="301">
        <f t="shared" ref="C12:L12" si="9">C11/C10</f>
        <v>0.86481101990228282</v>
      </c>
      <c r="D12" s="301">
        <f>IF(OR(D11="-",D10="-"),"-",D11/D10)</f>
        <v>0.51634916526097507</v>
      </c>
      <c r="E12" s="301">
        <f>IF(OR(E11="-",E10="-"),"-",E11/E10)</f>
        <v>0.73680856427756447</v>
      </c>
      <c r="F12" s="301">
        <f t="shared" si="9"/>
        <v>0.93690394078868811</v>
      </c>
      <c r="G12" s="301">
        <f t="shared" si="9"/>
        <v>0.5861484786284189</v>
      </c>
      <c r="H12" s="301">
        <f t="shared" si="9"/>
        <v>0.78573191976429857</v>
      </c>
      <c r="I12" s="301">
        <f t="shared" si="9"/>
        <v>-1</v>
      </c>
      <c r="J12" s="301">
        <f>J11/J10</f>
        <v>1.376358521197357</v>
      </c>
      <c r="K12" s="301">
        <f>K11/K10</f>
        <v>1.174043629675352</v>
      </c>
      <c r="L12" s="301">
        <f t="shared" si="9"/>
        <v>1.3455183415554322</v>
      </c>
    </row>
    <row r="15" spans="1:21" x14ac:dyDescent="0.2">
      <c r="B15" t="s">
        <v>25</v>
      </c>
    </row>
    <row r="16" spans="1:21" x14ac:dyDescent="0.2">
      <c r="B16" t="str">
        <f>'Früchte Daten'!E16</f>
        <v>Äpfel Gala I</v>
      </c>
      <c r="C16" t="str">
        <f>'Früchte Daten'!BJ16</f>
        <v>Bananen</v>
      </c>
      <c r="D16" t="s">
        <v>680</v>
      </c>
      <c r="E16" t="s">
        <v>683</v>
      </c>
      <c r="F16" t="str">
        <f>'Früchte Daten'!BL16</f>
        <v>Kiwi</v>
      </c>
      <c r="G16" t="str">
        <f>'Früchte Daten'!AQ16</f>
        <v>Trauben weiss kernlos</v>
      </c>
      <c r="H16" s="403" t="str">
        <f>'Früchte Daten'!BC16</f>
        <v>Zitronen</v>
      </c>
    </row>
    <row r="17" spans="1:12" x14ac:dyDescent="0.2">
      <c r="A17" t="str">
        <f>Codierung!I14</f>
        <v>bio</v>
      </c>
      <c r="B17" s="403">
        <f>'Früchte Daten'!E19</f>
        <v>4.8865530000000001</v>
      </c>
      <c r="C17" s="403">
        <f>'Früchte Daten'!BJ19</f>
        <v>3.0686819999999999</v>
      </c>
      <c r="D17" s="403">
        <v>19.546973000000001</v>
      </c>
      <c r="E17" s="403">
        <v>31.890236999999999</v>
      </c>
      <c r="F17" s="403">
        <f>'Früchte Daten'!BL19</f>
        <v>0.77939000000000003</v>
      </c>
      <c r="G17" s="403">
        <f>'Früchte Daten'!AQ19</f>
        <v>0</v>
      </c>
      <c r="H17" s="403">
        <f>'Früchte Daten'!BC19</f>
        <v>0.46993699999999999</v>
      </c>
    </row>
    <row r="18" spans="1:12" x14ac:dyDescent="0.2">
      <c r="A18" t="str">
        <f>Codierung!I16</f>
        <v>nicht-bio</v>
      </c>
      <c r="B18" s="403">
        <f>'Früchte Daten'!F19</f>
        <v>2.9470329999999998</v>
      </c>
      <c r="C18" s="403">
        <f>'Früchte Daten'!BK19</f>
        <v>2.4916619999999998</v>
      </c>
      <c r="D18" s="403">
        <v>15.870761999999999</v>
      </c>
      <c r="E18" s="403">
        <v>22.220731000000001</v>
      </c>
      <c r="F18" s="403">
        <f>'Früchte Daten'!BM19</f>
        <v>1.036089</v>
      </c>
      <c r="G18" s="403">
        <f>'Früchte Daten'!AR19</f>
        <v>3.6707489999999998</v>
      </c>
      <c r="H18" s="403">
        <f>'Früchte Daten'!BD19</f>
        <v>0.40744399999999997</v>
      </c>
    </row>
    <row r="19" spans="1:12" x14ac:dyDescent="0.2">
      <c r="A19" t="str">
        <f>Codierung!I222</f>
        <v>Differenz</v>
      </c>
      <c r="B19" s="269">
        <f t="shared" ref="B19" si="10">B17-B18</f>
        <v>1.9395200000000004</v>
      </c>
      <c r="C19" s="269">
        <f t="shared" ref="C19" si="11">C17-C18</f>
        <v>0.57702000000000009</v>
      </c>
      <c r="D19" s="269">
        <f>D17-D18</f>
        <v>3.6762110000000021</v>
      </c>
      <c r="E19" s="269">
        <f t="shared" ref="E19:H19" si="12">E17-E18</f>
        <v>9.6695059999999984</v>
      </c>
      <c r="F19" s="269">
        <f t="shared" si="12"/>
        <v>-0.25669900000000001</v>
      </c>
      <c r="G19" s="269">
        <f>G17-G18</f>
        <v>-3.6707489999999998</v>
      </c>
      <c r="H19" s="269">
        <f t="shared" si="12"/>
        <v>6.2493000000000021E-2</v>
      </c>
    </row>
    <row r="20" spans="1:12" x14ac:dyDescent="0.2">
      <c r="A20" t="str">
        <f>Codierung!I222</f>
        <v>Differenz</v>
      </c>
      <c r="B20" s="301">
        <f t="shared" ref="B20" si="13">B19/B18</f>
        <v>0.65812632569774432</v>
      </c>
      <c r="C20" s="301">
        <f t="shared" ref="C20:E20" si="14">C19/C18</f>
        <v>0.2315803668394831</v>
      </c>
      <c r="D20" s="301">
        <f t="shared" si="14"/>
        <v>0.23163418366427538</v>
      </c>
      <c r="E20" s="301">
        <f t="shared" si="14"/>
        <v>0.43515697120855285</v>
      </c>
      <c r="F20" s="301">
        <f t="shared" ref="F20:H20" si="15">F19/F18</f>
        <v>-0.24775767332729137</v>
      </c>
      <c r="G20" s="301">
        <f>G19/G18</f>
        <v>-1</v>
      </c>
      <c r="H20" s="301">
        <f t="shared" si="15"/>
        <v>0.15337813294587729</v>
      </c>
    </row>
    <row r="22" spans="1:12" x14ac:dyDescent="0.2">
      <c r="B22" t="str">
        <f>'Früchte Daten'!BU15</f>
        <v>Äpfel</v>
      </c>
      <c r="C22" t="str">
        <f>'Früchte Daten'!BX15</f>
        <v>Birnen</v>
      </c>
      <c r="D22" t="str">
        <f>'Früchte Daten'!DG16</f>
        <v>Avocados</v>
      </c>
      <c r="E22" t="str">
        <f>'Früchte Daten'!DI16</f>
        <v>Bananen</v>
      </c>
      <c r="F22" t="str">
        <f>'Früchte Daten'!CA16</f>
        <v>Erdbeeren</v>
      </c>
      <c r="G22" t="str">
        <f>'Früchte Daten'!$CC$16</f>
        <v>Heidelbeeren</v>
      </c>
      <c r="H22" t="str">
        <f>'Früchte Daten'!CE16</f>
        <v>Himbeeren</v>
      </c>
      <c r="I22" t="str">
        <f>'Früchte Daten'!DK16</f>
        <v>Kiwi</v>
      </c>
      <c r="J22" t="s">
        <v>28</v>
      </c>
      <c r="K22" t="str">
        <f>'Früchte Daten'!DB16</f>
        <v>Zitronen</v>
      </c>
    </row>
    <row r="23" spans="1:12" x14ac:dyDescent="0.2">
      <c r="A23" t="str">
        <f>Codierung!I14</f>
        <v>bio</v>
      </c>
      <c r="B23" s="270">
        <f>'Früchte Daten'!BU19</f>
        <v>573.06092923300002</v>
      </c>
      <c r="C23" s="270">
        <f>'Früchte Daten'!BX19</f>
        <v>51.948179580999998</v>
      </c>
      <c r="D23" s="270">
        <f>'Früchte Daten'!DG19</f>
        <v>546.05734684200002</v>
      </c>
      <c r="E23" s="270">
        <f>'Früchte Daten'!DI19</f>
        <v>2366.8392521409996</v>
      </c>
      <c r="F23" s="270">
        <f>'Früchte Daten'!CA19</f>
        <v>213.930502601</v>
      </c>
      <c r="G23" s="270">
        <f>'Früchte Daten'!$CC$19</f>
        <v>303.47855785899998</v>
      </c>
      <c r="H23" s="270">
        <f>'Früchte Daten'!CE19</f>
        <v>118.22378819799999</v>
      </c>
      <c r="I23" s="270">
        <f>'Früchte Daten'!DK19</f>
        <v>73.934847988000001</v>
      </c>
      <c r="J23" s="270">
        <v>379.3886</v>
      </c>
      <c r="K23" s="270">
        <f>'Früchte Daten'!DB19</f>
        <v>879.49903198300001</v>
      </c>
      <c r="L23" s="437"/>
    </row>
    <row r="24" spans="1:12" x14ac:dyDescent="0.2">
      <c r="A24" t="str">
        <f>Codierung!I16</f>
        <v>nicht-bio</v>
      </c>
      <c r="B24" s="270">
        <f>'Früchte Daten'!BV19</f>
        <v>4179.2869323410005</v>
      </c>
      <c r="C24" s="270">
        <f>'Früchte Daten'!BY19</f>
        <v>783.39680831700002</v>
      </c>
      <c r="D24" s="270">
        <f>'Früchte Daten'!DH19</f>
        <v>1587.3036232749998</v>
      </c>
      <c r="E24" s="270">
        <f>'Früchte Daten'!DJ19</f>
        <v>4499.67509169</v>
      </c>
      <c r="F24" s="270">
        <f>'Früchte Daten'!CB19</f>
        <v>3231.4707733720002</v>
      </c>
      <c r="G24" s="270">
        <f>'Früchte Daten'!$CD$19</f>
        <v>1081.943726214</v>
      </c>
      <c r="H24" s="270">
        <f>'Früchte Daten'!CF19</f>
        <v>503.54380288300001</v>
      </c>
      <c r="I24" s="270">
        <f>'Früchte Daten'!DL19</f>
        <v>753.48579052499997</v>
      </c>
      <c r="J24" s="270">
        <v>2247.4931000000001</v>
      </c>
      <c r="K24" s="270">
        <f>'Früchte Daten'!DC19</f>
        <v>1072.9462400310001</v>
      </c>
      <c r="L24" s="437"/>
    </row>
    <row r="25" spans="1:12" x14ac:dyDescent="0.2">
      <c r="A25" t="str">
        <f>Codierung!I220</f>
        <v>Anteil bio in %</v>
      </c>
      <c r="B25" s="300">
        <f>B23/(B23+B24)</f>
        <v>0.12058480269649274</v>
      </c>
      <c r="C25" s="300">
        <f t="shared" ref="C25:K25" si="16">C23/(C23+C24)</f>
        <v>6.2187695303851084E-2</v>
      </c>
      <c r="D25" s="300">
        <f t="shared" si="16"/>
        <v>0.25596106542253494</v>
      </c>
      <c r="E25" s="300">
        <f t="shared" si="16"/>
        <v>0.34469297428431223</v>
      </c>
      <c r="F25" s="300">
        <f>F23/(F23+F24)</f>
        <v>6.2091607178784959E-2</v>
      </c>
      <c r="G25" s="300">
        <f t="shared" si="16"/>
        <v>0.21905130395824443</v>
      </c>
      <c r="H25" s="300">
        <f t="shared" si="16"/>
        <v>0.19014144496090107</v>
      </c>
      <c r="I25" s="300">
        <f t="shared" si="16"/>
        <v>8.9355818004337076E-2</v>
      </c>
      <c r="J25" s="300">
        <v>0.14442546080396387</v>
      </c>
      <c r="K25" s="300">
        <f t="shared" si="16"/>
        <v>0.45046027388812437</v>
      </c>
      <c r="L25" s="300"/>
    </row>
    <row r="28" spans="1:12" x14ac:dyDescent="0.2">
      <c r="B28" t="str">
        <f>'Fleisch Daten'!DC16</f>
        <v>Rind</v>
      </c>
      <c r="C28" t="str">
        <f>'Fleisch Daten'!CO16</f>
        <v>Kalb</v>
      </c>
      <c r="D28" t="str">
        <f>'Fleisch Daten'!DV16</f>
        <v>Schwein</v>
      </c>
      <c r="E28" t="str">
        <f>'Fleisch Daten'!CX16</f>
        <v>Lamm</v>
      </c>
      <c r="F28" t="str">
        <f>'Fleisch Daten'!EI16</f>
        <v>Poulet</v>
      </c>
    </row>
    <row r="29" spans="1:12" x14ac:dyDescent="0.2">
      <c r="A29" t="str">
        <f>Codierung!I14</f>
        <v>bio</v>
      </c>
      <c r="B29" s="270">
        <f>'Fleisch Daten'!DC20</f>
        <v>330.795316931</v>
      </c>
      <c r="C29" s="270">
        <f>'Fleisch Daten'!CO20</f>
        <v>16.951695494999999</v>
      </c>
      <c r="D29" s="270">
        <f>'Fleisch Daten'!DV20</f>
        <v>109.172929328</v>
      </c>
      <c r="E29" s="270">
        <f>'Fleisch Daten'!CX20</f>
        <v>28.840541612000003</v>
      </c>
      <c r="F29" s="270">
        <f>'Fleisch Daten'!EI20</f>
        <v>208.81739780999999</v>
      </c>
    </row>
    <row r="30" spans="1:12" x14ac:dyDescent="0.2">
      <c r="A30" t="str">
        <f>Codierung!I16</f>
        <v>nicht-bio</v>
      </c>
      <c r="B30" s="270">
        <f>'Fleisch Daten'!DD20</f>
        <v>2660.5671312640002</v>
      </c>
      <c r="C30" s="270">
        <f>'Fleisch Daten'!CP20</f>
        <v>212.37118111400002</v>
      </c>
      <c r="D30" s="270">
        <f>'Fleisch Daten'!DW20</f>
        <v>2747.4138060330001</v>
      </c>
      <c r="E30" s="270">
        <f>'Fleisch Daten'!CY20</f>
        <v>264.512389353</v>
      </c>
      <c r="F30" s="270">
        <f>'Fleisch Daten'!EJ20</f>
        <v>6555.5014570080002</v>
      </c>
    </row>
    <row r="31" spans="1:12" x14ac:dyDescent="0.2">
      <c r="A31" t="str">
        <f>Codierung!I220</f>
        <v>Anteil bio in %</v>
      </c>
      <c r="B31" s="353">
        <f>B29/(B29+B30)</f>
        <v>0.11058349586844723</v>
      </c>
      <c r="C31" s="353">
        <f t="shared" ref="C31:E31" si="17">C29/(C29+C30)</f>
        <v>7.3920647367000242E-2</v>
      </c>
      <c r="D31" s="353">
        <f t="shared" si="17"/>
        <v>3.8217964109604853E-2</v>
      </c>
      <c r="E31" s="353">
        <f t="shared" si="17"/>
        <v>9.8313459889858665E-2</v>
      </c>
      <c r="F31" s="353">
        <f>F29/(F29+F30)</f>
        <v>3.0870424989097943E-2</v>
      </c>
    </row>
    <row r="34" spans="1:7" x14ac:dyDescent="0.2">
      <c r="B34" t="str">
        <f>'Fleisch Daten'!D17</f>
        <v>Bankmuni T3</v>
      </c>
      <c r="C34" t="str">
        <f>'Fleisch Daten'!F17</f>
        <v>Bio Weidebeef T3</v>
      </c>
      <c r="D34" t="str">
        <f>'Fleisch Daten'!H17</f>
        <v>Natura-Beef-Bio T3</v>
      </c>
      <c r="E34" t="str">
        <f>'Fleisch Daten'!K17</f>
        <v>Bankkälber T3</v>
      </c>
      <c r="F34" t="str">
        <f>'Fleisch Daten'!N17</f>
        <v>Schlachtschweine</v>
      </c>
      <c r="G34" t="str">
        <f>'Fleisch Daten'!Q17</f>
        <v>Lämmer T3</v>
      </c>
    </row>
    <row r="35" spans="1:7" x14ac:dyDescent="0.2">
      <c r="A35" s="354">
        <f>'Fleisch Daten'!C20</f>
        <v>45839</v>
      </c>
      <c r="B35" s="269" t="str">
        <f>'Fleisch Daten'!D20</f>
        <v>-</v>
      </c>
      <c r="C35" s="269" t="str">
        <f>'Fleisch Daten'!F20</f>
        <v>-</v>
      </c>
      <c r="D35" s="269" t="str">
        <f>'Fleisch Daten'!H20</f>
        <v>-</v>
      </c>
      <c r="E35" s="269" t="str">
        <f>'Fleisch Daten'!K20</f>
        <v>-</v>
      </c>
      <c r="F35" s="269" t="str">
        <f>'Fleisch Daten'!N20</f>
        <v>-</v>
      </c>
      <c r="G35" s="269" t="str">
        <f>'Fleisch Daten'!Q20</f>
        <v>-</v>
      </c>
    </row>
    <row r="36" spans="1:7" x14ac:dyDescent="0.2">
      <c r="A36" s="354">
        <f>'Fleisch Daten'!C21</f>
        <v>45809</v>
      </c>
      <c r="B36" s="269" t="str">
        <f>'Fleisch Daten'!D21</f>
        <v>-</v>
      </c>
      <c r="C36" s="269" t="str">
        <f>'Fleisch Daten'!F21</f>
        <v>-</v>
      </c>
      <c r="D36" s="269" t="str">
        <f>'Fleisch Daten'!H21</f>
        <v>-</v>
      </c>
      <c r="E36" s="269" t="str">
        <f>'Fleisch Daten'!K21</f>
        <v>-</v>
      </c>
      <c r="F36" s="269" t="str">
        <f>'Fleisch Daten'!N21</f>
        <v>-</v>
      </c>
      <c r="G36" s="269" t="str">
        <f>'Fleisch Daten'!Q21</f>
        <v>-</v>
      </c>
    </row>
    <row r="37" spans="1:7" x14ac:dyDescent="0.2">
      <c r="A37" s="354">
        <f>'Fleisch Daten'!C22</f>
        <v>45474</v>
      </c>
      <c r="B37" s="269" t="str">
        <f>'Fleisch Daten'!D22</f>
        <v>-</v>
      </c>
      <c r="C37" s="269" t="str">
        <f>'Fleisch Daten'!F22</f>
        <v>-</v>
      </c>
      <c r="D37" s="269" t="str">
        <f>'Fleisch Daten'!H22</f>
        <v>-</v>
      </c>
      <c r="E37" s="269" t="str">
        <f>'Fleisch Daten'!K22</f>
        <v>-</v>
      </c>
      <c r="F37" s="269" t="str">
        <f>'Fleisch Daten'!N22</f>
        <v>-</v>
      </c>
      <c r="G37" s="269" t="str">
        <f>'Fleisch Daten'!Q22</f>
        <v>-</v>
      </c>
    </row>
    <row r="38" spans="1:7" x14ac:dyDescent="0.2">
      <c r="B38" s="449" t="e">
        <f>B35/B37-1</f>
        <v>#VALUE!</v>
      </c>
      <c r="C38" s="449" t="e">
        <f t="shared" ref="C38:G38" si="18">C35/C37-1</f>
        <v>#VALUE!</v>
      </c>
      <c r="D38" s="449" t="e">
        <f t="shared" si="18"/>
        <v>#VALUE!</v>
      </c>
      <c r="E38" s="449" t="e">
        <f t="shared" si="18"/>
        <v>#VALUE!</v>
      </c>
      <c r="F38" s="449" t="e">
        <f t="shared" si="18"/>
        <v>#VALUE!</v>
      </c>
      <c r="G38" s="449" t="e">
        <f t="shared" si="18"/>
        <v>#VALUE!</v>
      </c>
    </row>
  </sheetData>
  <pageMargins left="0.7" right="0.7" top="0.78740157499999996" bottom="0.78740157499999996"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rgb="FFFFFF00"/>
  </sheetPr>
  <dimension ref="A1:AL631"/>
  <sheetViews>
    <sheetView topLeftCell="H511" zoomScale="90" zoomScaleNormal="90" workbookViewId="0">
      <selection activeCell="J507" sqref="J507:L518"/>
    </sheetView>
  </sheetViews>
  <sheetFormatPr baseColWidth="10" defaultColWidth="11" defaultRowHeight="14.25" x14ac:dyDescent="0.2"/>
  <cols>
    <col min="7" max="7" width="18.625" customWidth="1"/>
    <col min="8" max="8" width="23.5" customWidth="1"/>
    <col min="9" max="9" width="80.625" style="30" customWidth="1"/>
    <col min="10" max="10" width="56.125" style="30" customWidth="1"/>
    <col min="11" max="11" width="53.625" style="30" customWidth="1"/>
    <col min="12" max="12" width="61.875" style="30" customWidth="1"/>
    <col min="14" max="14" width="9.875" customWidth="1"/>
    <col min="15" max="15" width="9.75" customWidth="1"/>
    <col min="16" max="16" width="12.875" bestFit="1" customWidth="1"/>
    <col min="17" max="17" width="12.25" bestFit="1" customWidth="1"/>
  </cols>
  <sheetData>
    <row r="1" spans="1:38" ht="26.25" thickBot="1" x14ac:dyDescent="0.25">
      <c r="A1" s="616" t="s">
        <v>59</v>
      </c>
      <c r="B1" s="617"/>
      <c r="C1" s="12"/>
      <c r="D1" s="12"/>
      <c r="E1" s="13" t="s">
        <v>60</v>
      </c>
      <c r="F1" s="14"/>
      <c r="G1" s="15">
        <v>1</v>
      </c>
      <c r="H1" s="16"/>
      <c r="I1" s="17" t="str">
        <f>IF(G1=1,"d",IF(G1=2,"f","i"))</f>
        <v>d</v>
      </c>
      <c r="J1" s="18" t="s">
        <v>61</v>
      </c>
      <c r="K1" s="18" t="s">
        <v>62</v>
      </c>
      <c r="L1" s="19" t="s">
        <v>63</v>
      </c>
      <c r="N1" s="38" t="s">
        <v>112</v>
      </c>
      <c r="P1" s="39" t="s">
        <v>113</v>
      </c>
    </row>
    <row r="2" spans="1:38" ht="21" thickBot="1" x14ac:dyDescent="0.35">
      <c r="A2" s="20">
        <v>2016</v>
      </c>
      <c r="B2" s="21">
        <v>2017</v>
      </c>
      <c r="C2" s="22"/>
      <c r="D2" s="22"/>
      <c r="E2" s="23" t="s">
        <v>64</v>
      </c>
      <c r="F2" s="24">
        <v>1</v>
      </c>
      <c r="G2" s="25" t="s">
        <v>65</v>
      </c>
      <c r="H2" t="s">
        <v>111</v>
      </c>
      <c r="I2" s="26" t="str">
        <f t="shared" ref="I2:I140" si="0">IF($I$1="d",J2,IF($I$1="f",K2,IF($I$1="i",L2)))</f>
        <v>Vergleich Warenkorb Bio vs nicht-Bio</v>
      </c>
      <c r="J2" s="36" t="s">
        <v>358</v>
      </c>
      <c r="K2" s="36" t="s">
        <v>295</v>
      </c>
      <c r="L2" s="37" t="s">
        <v>252</v>
      </c>
      <c r="O2" s="40" t="s">
        <v>55</v>
      </c>
      <c r="P2" s="41" t="e">
        <f>AVERAGE(#REF!)</f>
        <v>#REF!</v>
      </c>
    </row>
    <row r="3" spans="1:38" ht="25.5" x14ac:dyDescent="0.3">
      <c r="E3" s="23" t="s">
        <v>66</v>
      </c>
      <c r="F3" s="24">
        <v>2</v>
      </c>
      <c r="G3" s="25" t="s">
        <v>67</v>
      </c>
      <c r="I3" s="27" t="str">
        <f t="shared" si="0"/>
        <v>Ausgaben für einen Warenkorb anhand der monatlichen Detailhandelseinkäufe eines Familienhaushalts mit 2 Kindern*</v>
      </c>
      <c r="J3" s="30" t="s">
        <v>139</v>
      </c>
      <c r="K3" s="30" t="s">
        <v>296</v>
      </c>
      <c r="L3" s="126" t="s">
        <v>253</v>
      </c>
      <c r="O3" s="40" t="s">
        <v>114</v>
      </c>
      <c r="P3" s="41" t="e">
        <f>AVERAGE(#REF!)</f>
        <v>#REF!</v>
      </c>
    </row>
    <row r="4" spans="1:38" ht="21" thickBot="1" x14ac:dyDescent="0.35">
      <c r="E4" s="23" t="s">
        <v>68</v>
      </c>
      <c r="F4" s="28">
        <v>3</v>
      </c>
      <c r="G4" s="29" t="s">
        <v>69</v>
      </c>
      <c r="I4" s="27" t="str">
        <f t="shared" si="0"/>
        <v>Entwicklung der Differenz der Warenkörbe Bio und nicht-Bio</v>
      </c>
      <c r="J4" s="30" t="s">
        <v>251</v>
      </c>
      <c r="K4" s="30" t="s">
        <v>297</v>
      </c>
      <c r="L4" s="31" t="s">
        <v>254</v>
      </c>
      <c r="O4" t="s">
        <v>110</v>
      </c>
      <c r="P4" s="41" t="e">
        <f>AVERAGE(#REF!)</f>
        <v>#REF!</v>
      </c>
    </row>
    <row r="5" spans="1:38" x14ac:dyDescent="0.2">
      <c r="A5" t="s">
        <v>72</v>
      </c>
      <c r="E5" s="23" t="s">
        <v>70</v>
      </c>
      <c r="I5" s="27" t="str">
        <f t="shared" si="0"/>
        <v>Warenkorb</v>
      </c>
      <c r="J5" s="30" t="s">
        <v>325</v>
      </c>
      <c r="K5" s="30" t="s">
        <v>326</v>
      </c>
      <c r="L5" s="31" t="s">
        <v>327</v>
      </c>
    </row>
    <row r="6" spans="1:38" x14ac:dyDescent="0.2">
      <c r="A6" s="618" t="s">
        <v>74</v>
      </c>
      <c r="B6" s="619"/>
      <c r="E6" s="23" t="s">
        <v>71</v>
      </c>
      <c r="I6" s="27" t="str">
        <f t="shared" si="0"/>
        <v>Warenkorb Bio</v>
      </c>
      <c r="J6" s="30" t="s">
        <v>58</v>
      </c>
      <c r="K6" s="30" t="s">
        <v>298</v>
      </c>
      <c r="L6" s="31" t="s">
        <v>255</v>
      </c>
    </row>
    <row r="7" spans="1:38" ht="15" thickBot="1" x14ac:dyDescent="0.25">
      <c r="A7" s="2"/>
      <c r="B7" s="32" t="s">
        <v>435</v>
      </c>
      <c r="E7" s="23" t="s">
        <v>73</v>
      </c>
      <c r="I7" s="27" t="str">
        <f t="shared" si="0"/>
        <v>Warenkorb nicht-Bio</v>
      </c>
      <c r="J7" s="30" t="s">
        <v>356</v>
      </c>
      <c r="K7" s="30" t="s">
        <v>299</v>
      </c>
      <c r="L7" s="31" t="s">
        <v>256</v>
      </c>
    </row>
    <row r="8" spans="1:38" ht="15.75" x14ac:dyDescent="0.25">
      <c r="E8" s="23" t="s">
        <v>75</v>
      </c>
      <c r="I8" s="27" t="str">
        <f t="shared" si="0"/>
        <v>∆ Bio / nicht-Bio absolut</v>
      </c>
      <c r="J8" s="30" t="s">
        <v>357</v>
      </c>
      <c r="K8" s="30" t="s">
        <v>300</v>
      </c>
      <c r="L8" s="30" t="s">
        <v>257</v>
      </c>
      <c r="N8" s="55" t="s">
        <v>436</v>
      </c>
      <c r="O8" s="56" t="s">
        <v>133</v>
      </c>
      <c r="P8" s="56"/>
      <c r="Q8" s="57"/>
      <c r="R8" s="56" t="s">
        <v>0</v>
      </c>
      <c r="S8" s="56"/>
      <c r="T8" s="57"/>
      <c r="U8" s="56" t="s">
        <v>9</v>
      </c>
      <c r="V8" s="56"/>
      <c r="W8" s="57"/>
      <c r="X8" s="56" t="s">
        <v>21</v>
      </c>
      <c r="Y8" s="56"/>
      <c r="Z8" s="57"/>
      <c r="AA8" s="56" t="s">
        <v>22</v>
      </c>
      <c r="AB8" s="56"/>
      <c r="AC8" s="57"/>
      <c r="AD8" s="56" t="s">
        <v>25</v>
      </c>
      <c r="AE8" s="56"/>
      <c r="AF8" s="57"/>
      <c r="AG8" s="56" t="s">
        <v>30</v>
      </c>
      <c r="AH8" s="56"/>
      <c r="AI8" s="57"/>
      <c r="AJ8" s="56" t="s">
        <v>116</v>
      </c>
      <c r="AK8" s="56"/>
      <c r="AL8" s="57"/>
    </row>
    <row r="9" spans="1:38" ht="15.75" x14ac:dyDescent="0.25">
      <c r="B9" s="200"/>
      <c r="E9" s="23" t="s">
        <v>76</v>
      </c>
      <c r="I9" s="27" t="str">
        <f t="shared" si="0"/>
        <v>%-∆ Bio / Nicht-Bio</v>
      </c>
      <c r="J9" s="30" t="s">
        <v>130</v>
      </c>
      <c r="K9" s="30" t="s">
        <v>301</v>
      </c>
      <c r="L9" s="30" t="s">
        <v>258</v>
      </c>
      <c r="N9" s="58"/>
      <c r="O9" s="59" t="s">
        <v>55</v>
      </c>
      <c r="P9" s="59" t="s">
        <v>114</v>
      </c>
      <c r="Q9" s="60" t="s">
        <v>110</v>
      </c>
      <c r="R9" s="59" t="s">
        <v>55</v>
      </c>
      <c r="S9" s="59" t="s">
        <v>114</v>
      </c>
      <c r="T9" s="60" t="s">
        <v>110</v>
      </c>
      <c r="U9" s="59" t="s">
        <v>55</v>
      </c>
      <c r="V9" s="59" t="s">
        <v>114</v>
      </c>
      <c r="W9" s="60" t="s">
        <v>110</v>
      </c>
      <c r="X9" s="59" t="s">
        <v>55</v>
      </c>
      <c r="Y9" s="59" t="s">
        <v>114</v>
      </c>
      <c r="Z9" s="60" t="s">
        <v>110</v>
      </c>
      <c r="AA9" s="59" t="s">
        <v>55</v>
      </c>
      <c r="AB9" s="59" t="s">
        <v>114</v>
      </c>
      <c r="AC9" s="60" t="s">
        <v>110</v>
      </c>
      <c r="AD9" s="59" t="s">
        <v>55</v>
      </c>
      <c r="AE9" s="59" t="s">
        <v>114</v>
      </c>
      <c r="AF9" s="60" t="s">
        <v>110</v>
      </c>
      <c r="AG9" s="59" t="s">
        <v>55</v>
      </c>
      <c r="AH9" s="59" t="s">
        <v>114</v>
      </c>
      <c r="AI9" s="60" t="s">
        <v>110</v>
      </c>
      <c r="AJ9" s="59" t="s">
        <v>55</v>
      </c>
      <c r="AK9" s="59" t="s">
        <v>114</v>
      </c>
      <c r="AL9" s="60" t="s">
        <v>110</v>
      </c>
    </row>
    <row r="10" spans="1:38" x14ac:dyDescent="0.2">
      <c r="A10" s="33"/>
      <c r="B10" s="200" t="s">
        <v>452</v>
      </c>
      <c r="E10" s="23" t="s">
        <v>77</v>
      </c>
      <c r="I10" s="27" t="str">
        <f t="shared" si="0"/>
        <v>%-∆ Bio / Nicht-Bio 2017</v>
      </c>
      <c r="J10" s="30" t="str">
        <f>J9&amp;" "&amp;B2</f>
        <v>%-∆ Bio / Nicht-Bio 2017</v>
      </c>
      <c r="K10" s="30" t="str">
        <f t="shared" ref="K10:L10" si="1">K9&amp;" "&amp;C2</f>
        <v xml:space="preserve">∆ Bio / non bio, en % </v>
      </c>
      <c r="L10" s="30" t="str">
        <f t="shared" si="1"/>
        <v xml:space="preserve">%-∆ bio / non bio </v>
      </c>
      <c r="N10" s="53" t="s">
        <v>118</v>
      </c>
      <c r="O10" s="7" t="e">
        <f>AVERAGE(#REF!,#REF!,#REF!)</f>
        <v>#REF!</v>
      </c>
      <c r="P10" s="7" t="e">
        <f>AVERAGE(#REF!,#REF!,#REF!)</f>
        <v>#REF!</v>
      </c>
      <c r="Q10" s="10" t="e">
        <f>AVERAGE(#REF!,#REF!)</f>
        <v>#REF!</v>
      </c>
      <c r="R10" s="7" t="e">
        <f>AVERAGE(#REF!,#REF!,#REF!)</f>
        <v>#REF!</v>
      </c>
      <c r="S10" s="7" t="e">
        <f>AVERAGE(#REF!,#REF!,#REF!)</f>
        <v>#REF!</v>
      </c>
      <c r="T10" s="10" t="e">
        <f>R10-S10</f>
        <v>#REF!</v>
      </c>
      <c r="U10" s="7" t="e">
        <f>AVERAGE(#REF!,#REF!,#REF!)</f>
        <v>#REF!</v>
      </c>
      <c r="V10" s="7" t="e">
        <f>AVERAGE(#REF!,#REF!,#REF!)</f>
        <v>#REF!</v>
      </c>
      <c r="W10" s="10" t="e">
        <f>U10-V10</f>
        <v>#REF!</v>
      </c>
      <c r="X10" s="7" t="e">
        <f>AVERAGE(#REF!,#REF!,#REF!)</f>
        <v>#REF!</v>
      </c>
      <c r="Y10" s="7" t="e">
        <f>AVERAGE(#REF!,#REF!,#REF!)</f>
        <v>#REF!</v>
      </c>
      <c r="Z10" s="10" t="e">
        <f>X10-Y10</f>
        <v>#REF!</v>
      </c>
      <c r="AA10" s="7" t="e">
        <f>AVERAGE(#REF!,#REF!,#REF!)</f>
        <v>#REF!</v>
      </c>
      <c r="AB10" s="7" t="e">
        <f>AVERAGE(#REF!,#REF!,#REF!)</f>
        <v>#REF!</v>
      </c>
      <c r="AC10" s="10" t="e">
        <f>AA10-AB10</f>
        <v>#REF!</v>
      </c>
      <c r="AD10" s="7" t="e">
        <f>AVERAGE(#REF!,#REF!,#REF!)</f>
        <v>#REF!</v>
      </c>
      <c r="AE10" s="7" t="e">
        <f>AVERAGE(#REF!,#REF!,#REF!)</f>
        <v>#REF!</v>
      </c>
      <c r="AF10" s="10" t="e">
        <f>AD10-AE10</f>
        <v>#REF!</v>
      </c>
      <c r="AG10" s="7" t="e">
        <f>AVERAGE(#REF!,#REF!,#REF!)</f>
        <v>#REF!</v>
      </c>
      <c r="AH10" s="7" t="e">
        <f>AVERAGE(#REF!,#REF!,#REF!)</f>
        <v>#REF!</v>
      </c>
      <c r="AI10" s="10" t="e">
        <f>AG10-AH10</f>
        <v>#REF!</v>
      </c>
      <c r="AJ10" s="7" t="e">
        <f>AVERAGE(#REF!,#REF!,#REF!)</f>
        <v>#REF!</v>
      </c>
      <c r="AK10" s="7" t="e">
        <f>AVERAGE(#REF!,#REF!,#REF!)</f>
        <v>#REF!</v>
      </c>
      <c r="AL10" s="10" t="e">
        <f>AJ10-AK10</f>
        <v>#REF!</v>
      </c>
    </row>
    <row r="11" spans="1:38" x14ac:dyDescent="0.2">
      <c r="A11" s="33"/>
      <c r="B11" s="200" t="s">
        <v>451</v>
      </c>
      <c r="E11" s="23" t="s">
        <v>78</v>
      </c>
      <c r="I11" s="27" t="str">
        <f t="shared" si="0"/>
        <v>Differenz Bio / nicht-Bio</v>
      </c>
      <c r="J11" s="30" t="s">
        <v>359</v>
      </c>
      <c r="K11" s="30" t="s">
        <v>302</v>
      </c>
      <c r="L11" s="31" t="s">
        <v>259</v>
      </c>
      <c r="N11" s="53" t="s">
        <v>119</v>
      </c>
      <c r="O11" s="7" t="e">
        <f>AVERAGE(#REF!,#REF!,#REF!)</f>
        <v>#REF!</v>
      </c>
      <c r="P11" s="7" t="e">
        <f>AVERAGE(#REF!,#REF!,#REF!)</f>
        <v>#REF!</v>
      </c>
      <c r="Q11" s="10" t="e">
        <f>AVERAGE(#REF!,#REF!)</f>
        <v>#REF!</v>
      </c>
      <c r="R11" s="7" t="e">
        <f>AVERAGE(#REF!,#REF!,#REF!)</f>
        <v>#REF!</v>
      </c>
      <c r="S11" s="7" t="e">
        <f>AVERAGE(#REF!,#REF!,#REF!)</f>
        <v>#REF!</v>
      </c>
      <c r="T11" s="10" t="e">
        <f t="shared" ref="T11:T21" si="2">R11-S11</f>
        <v>#REF!</v>
      </c>
      <c r="U11" s="7" t="e">
        <f>AVERAGE(#REF!,#REF!,#REF!)</f>
        <v>#REF!</v>
      </c>
      <c r="V11" s="7" t="e">
        <f>AVERAGE(#REF!,#REF!,#REF!)</f>
        <v>#REF!</v>
      </c>
      <c r="W11" s="10" t="e">
        <f t="shared" ref="W11:W21" si="3">U11-V11</f>
        <v>#REF!</v>
      </c>
      <c r="X11" s="7" t="e">
        <f>AVERAGE(#REF!,#REF!,#REF!)</f>
        <v>#REF!</v>
      </c>
      <c r="Y11" s="7" t="e">
        <f>AVERAGE(#REF!,#REF!,#REF!)</f>
        <v>#REF!</v>
      </c>
      <c r="Z11" s="10" t="e">
        <f t="shared" ref="Z11:Z21" si="4">X11-Y11</f>
        <v>#REF!</v>
      </c>
      <c r="AA11" s="7" t="e">
        <f>AVERAGE(#REF!,#REF!,#REF!)</f>
        <v>#REF!</v>
      </c>
      <c r="AB11" s="7" t="e">
        <f>AVERAGE(#REF!,#REF!,#REF!)</f>
        <v>#REF!</v>
      </c>
      <c r="AC11" s="10" t="e">
        <f t="shared" ref="AC11:AC21" si="5">AA11-AB11</f>
        <v>#REF!</v>
      </c>
      <c r="AD11" s="7" t="e">
        <f>AVERAGE(#REF!,#REF!,#REF!)</f>
        <v>#REF!</v>
      </c>
      <c r="AE11" s="7" t="e">
        <f>AVERAGE(#REF!,#REF!,#REF!)</f>
        <v>#REF!</v>
      </c>
      <c r="AF11" s="10" t="e">
        <f t="shared" ref="AF11:AF21" si="6">AD11-AE11</f>
        <v>#REF!</v>
      </c>
      <c r="AG11" s="7" t="e">
        <f>AVERAGE(#REF!,#REF!,#REF!)</f>
        <v>#REF!</v>
      </c>
      <c r="AH11" s="7" t="e">
        <f>AVERAGE(#REF!,#REF!,#REF!)</f>
        <v>#REF!</v>
      </c>
      <c r="AI11" s="10" t="e">
        <f t="shared" ref="AI11:AI21" si="7">AG11-AH11</f>
        <v>#REF!</v>
      </c>
      <c r="AJ11" s="7" t="e">
        <f>AVERAGE(#REF!,#REF!,#REF!)</f>
        <v>#REF!</v>
      </c>
      <c r="AK11" s="7" t="e">
        <f>AVERAGE(#REF!,#REF!,#REF!)</f>
        <v>#REF!</v>
      </c>
      <c r="AL11" s="10" t="e">
        <f t="shared" ref="AL11:AL21" si="8">AJ11-AK11</f>
        <v>#REF!</v>
      </c>
    </row>
    <row r="12" spans="1:38" x14ac:dyDescent="0.2">
      <c r="B12" s="200" t="s">
        <v>450</v>
      </c>
      <c r="E12" s="23" t="s">
        <v>80</v>
      </c>
      <c r="I12" s="27" t="str">
        <f t="shared" si="0"/>
        <v>∆ Bio vs nBio</v>
      </c>
      <c r="J12" s="30" t="s">
        <v>117</v>
      </c>
      <c r="K12" s="30" t="s">
        <v>303</v>
      </c>
      <c r="L12" s="30" t="s">
        <v>260</v>
      </c>
      <c r="N12" s="53" t="s">
        <v>120</v>
      </c>
      <c r="O12" s="7" t="e">
        <f>AVERAGE(#REF!,#REF!,#REF!)</f>
        <v>#REF!</v>
      </c>
      <c r="P12" s="7" t="e">
        <f>AVERAGE(#REF!,#REF!,#REF!)</f>
        <v>#REF!</v>
      </c>
      <c r="Q12" s="10" t="e">
        <f>AVERAGE(#REF!,#REF!)</f>
        <v>#REF!</v>
      </c>
      <c r="R12" s="7" t="e">
        <f>AVERAGE(#REF!,#REF!,#REF!)</f>
        <v>#REF!</v>
      </c>
      <c r="S12" s="7" t="e">
        <f>AVERAGE(#REF!,#REF!,#REF!)</f>
        <v>#REF!</v>
      </c>
      <c r="T12" s="10" t="e">
        <f t="shared" si="2"/>
        <v>#REF!</v>
      </c>
      <c r="U12" s="7" t="e">
        <f>AVERAGE(#REF!,#REF!,#REF!)</f>
        <v>#REF!</v>
      </c>
      <c r="V12" s="7" t="e">
        <f>AVERAGE(#REF!,#REF!,#REF!)</f>
        <v>#REF!</v>
      </c>
      <c r="W12" s="10" t="e">
        <f t="shared" si="3"/>
        <v>#REF!</v>
      </c>
      <c r="X12" s="7" t="e">
        <f>AVERAGE(#REF!,#REF!,#REF!)</f>
        <v>#REF!</v>
      </c>
      <c r="Y12" s="7" t="e">
        <f>AVERAGE(#REF!,#REF!,#REF!)</f>
        <v>#REF!</v>
      </c>
      <c r="Z12" s="10" t="e">
        <f t="shared" si="4"/>
        <v>#REF!</v>
      </c>
      <c r="AA12" s="7" t="e">
        <f>AVERAGE(#REF!,#REF!,#REF!)</f>
        <v>#REF!</v>
      </c>
      <c r="AB12" s="7" t="e">
        <f>AVERAGE(#REF!,#REF!,#REF!)</f>
        <v>#REF!</v>
      </c>
      <c r="AC12" s="10" t="e">
        <f t="shared" si="5"/>
        <v>#REF!</v>
      </c>
      <c r="AD12" s="7" t="e">
        <f>AVERAGE(#REF!,#REF!,#REF!)</f>
        <v>#REF!</v>
      </c>
      <c r="AE12" s="7" t="e">
        <f>AVERAGE(#REF!,#REF!,#REF!)</f>
        <v>#REF!</v>
      </c>
      <c r="AF12" s="10" t="e">
        <f t="shared" si="6"/>
        <v>#REF!</v>
      </c>
      <c r="AG12" s="7" t="e">
        <f>AVERAGE(#REF!,#REF!,#REF!)</f>
        <v>#REF!</v>
      </c>
      <c r="AH12" s="7" t="e">
        <f>AVERAGE(#REF!,#REF!,#REF!)</f>
        <v>#REF!</v>
      </c>
      <c r="AI12" s="10" t="e">
        <f t="shared" si="7"/>
        <v>#REF!</v>
      </c>
      <c r="AJ12" s="7" t="e">
        <f>AVERAGE(#REF!,#REF!,#REF!)</f>
        <v>#REF!</v>
      </c>
      <c r="AK12" s="7" t="e">
        <f>AVERAGE(#REF!,#REF!,#REF!)</f>
        <v>#REF!</v>
      </c>
      <c r="AL12" s="10" t="e">
        <f t="shared" si="8"/>
        <v>#REF!</v>
      </c>
    </row>
    <row r="13" spans="1:38" ht="15" thickBot="1" x14ac:dyDescent="0.25">
      <c r="B13" s="200" t="s">
        <v>492</v>
      </c>
      <c r="E13" s="34" t="s">
        <v>81</v>
      </c>
      <c r="I13" s="27" t="str">
        <f t="shared" si="0"/>
        <v>Bio</v>
      </c>
      <c r="J13" s="30" t="s">
        <v>55</v>
      </c>
      <c r="K13" s="30" t="s">
        <v>55</v>
      </c>
      <c r="L13" s="30" t="s">
        <v>55</v>
      </c>
      <c r="N13" s="53" t="s">
        <v>121</v>
      </c>
      <c r="O13" s="7" t="e">
        <f>AVERAGE(#REF!,#REF!,#REF!)</f>
        <v>#REF!</v>
      </c>
      <c r="P13" s="7" t="e">
        <f>AVERAGE(#REF!,#REF!,#REF!)</f>
        <v>#REF!</v>
      </c>
      <c r="Q13" s="10" t="e">
        <f>AVERAGE(#REF!,#REF!)</f>
        <v>#REF!</v>
      </c>
      <c r="R13" s="7" t="e">
        <f>AVERAGE(#REF!,#REF!,#REF!)</f>
        <v>#REF!</v>
      </c>
      <c r="S13" s="7" t="e">
        <f>AVERAGE(#REF!,#REF!,#REF!)</f>
        <v>#REF!</v>
      </c>
      <c r="T13" s="10" t="e">
        <f t="shared" si="2"/>
        <v>#REF!</v>
      </c>
      <c r="U13" s="7" t="e">
        <f>AVERAGE(#REF!,#REF!,#REF!)</f>
        <v>#REF!</v>
      </c>
      <c r="V13" s="7" t="e">
        <f>AVERAGE(#REF!,#REF!,#REF!)</f>
        <v>#REF!</v>
      </c>
      <c r="W13" s="10" t="e">
        <f t="shared" si="3"/>
        <v>#REF!</v>
      </c>
      <c r="X13" s="7" t="e">
        <f>AVERAGE(#REF!,#REF!,#REF!)</f>
        <v>#REF!</v>
      </c>
      <c r="Y13" s="7" t="e">
        <f>AVERAGE(#REF!,#REF!,#REF!)</f>
        <v>#REF!</v>
      </c>
      <c r="Z13" s="10" t="e">
        <f t="shared" si="4"/>
        <v>#REF!</v>
      </c>
      <c r="AA13" s="7" t="e">
        <f>AVERAGE(#REF!,#REF!,#REF!)</f>
        <v>#REF!</v>
      </c>
      <c r="AB13" s="7" t="e">
        <f>AVERAGE(#REF!,#REF!,#REF!)</f>
        <v>#REF!</v>
      </c>
      <c r="AC13" s="10" t="e">
        <f t="shared" si="5"/>
        <v>#REF!</v>
      </c>
      <c r="AD13" s="7" t="e">
        <f>AVERAGE(#REF!,#REF!,#REF!)</f>
        <v>#REF!</v>
      </c>
      <c r="AE13" s="7" t="e">
        <f>AVERAGE(#REF!,#REF!,#REF!)</f>
        <v>#REF!</v>
      </c>
      <c r="AF13" s="10" t="e">
        <f t="shared" si="6"/>
        <v>#REF!</v>
      </c>
      <c r="AG13" s="7" t="e">
        <f>AVERAGE(#REF!,#REF!,#REF!)</f>
        <v>#REF!</v>
      </c>
      <c r="AH13" s="7" t="e">
        <f>AVERAGE(#REF!,#REF!,#REF!)</f>
        <v>#REF!</v>
      </c>
      <c r="AI13" s="10" t="e">
        <f t="shared" si="7"/>
        <v>#REF!</v>
      </c>
      <c r="AJ13" s="7" t="e">
        <f>AVERAGE(#REF!,#REF!,#REF!)</f>
        <v>#REF!</v>
      </c>
      <c r="AK13" s="7" t="e">
        <f>AVERAGE(#REF!,#REF!,#REF!)</f>
        <v>#REF!</v>
      </c>
      <c r="AL13" s="10" t="e">
        <f t="shared" si="8"/>
        <v>#REF!</v>
      </c>
    </row>
    <row r="14" spans="1:38" x14ac:dyDescent="0.2">
      <c r="A14" s="127"/>
      <c r="E14" s="35"/>
      <c r="I14" s="27" t="str">
        <f t="shared" si="0"/>
        <v>bio</v>
      </c>
      <c r="J14" s="30" t="s">
        <v>79</v>
      </c>
      <c r="K14" s="40" t="s">
        <v>79</v>
      </c>
      <c r="L14" s="317" t="s">
        <v>79</v>
      </c>
      <c r="N14" s="53" t="s">
        <v>122</v>
      </c>
      <c r="O14" s="7" t="e">
        <f>AVERAGE(#REF!,#REF!,#REF!)</f>
        <v>#REF!</v>
      </c>
      <c r="P14" s="7" t="e">
        <f>AVERAGE(#REF!,#REF!,#REF!)</f>
        <v>#REF!</v>
      </c>
      <c r="Q14" s="10" t="e">
        <f>AVERAGE(#REF!,#REF!)</f>
        <v>#REF!</v>
      </c>
      <c r="R14" s="7" t="e">
        <f>AVERAGE(#REF!,#REF!,#REF!)</f>
        <v>#REF!</v>
      </c>
      <c r="S14" s="7" t="e">
        <f>AVERAGE(#REF!,#REF!,#REF!)</f>
        <v>#REF!</v>
      </c>
      <c r="T14" s="10" t="e">
        <f t="shared" si="2"/>
        <v>#REF!</v>
      </c>
      <c r="U14" s="7" t="e">
        <f>AVERAGE(#REF!,#REF!,#REF!)</f>
        <v>#REF!</v>
      </c>
      <c r="V14" s="7" t="e">
        <f>AVERAGE(#REF!,#REF!,#REF!)</f>
        <v>#REF!</v>
      </c>
      <c r="W14" s="10" t="e">
        <f t="shared" si="3"/>
        <v>#REF!</v>
      </c>
      <c r="X14" s="7" t="e">
        <f>AVERAGE(#REF!,#REF!,#REF!)</f>
        <v>#REF!</v>
      </c>
      <c r="Y14" s="7" t="e">
        <f>AVERAGE(#REF!,#REF!,#REF!)</f>
        <v>#REF!</v>
      </c>
      <c r="Z14" s="10" t="e">
        <f t="shared" si="4"/>
        <v>#REF!</v>
      </c>
      <c r="AA14" s="7" t="e">
        <f>AVERAGE(#REF!,#REF!,#REF!)</f>
        <v>#REF!</v>
      </c>
      <c r="AB14" s="7" t="e">
        <f>AVERAGE(#REF!,#REF!,#REF!)</f>
        <v>#REF!</v>
      </c>
      <c r="AC14" s="10" t="e">
        <f t="shared" si="5"/>
        <v>#REF!</v>
      </c>
      <c r="AD14" s="7" t="e">
        <f>AVERAGE(#REF!,#REF!,#REF!)</f>
        <v>#REF!</v>
      </c>
      <c r="AE14" s="7" t="e">
        <f>AVERAGE(#REF!,#REF!,#REF!)</f>
        <v>#REF!</v>
      </c>
      <c r="AF14" s="10" t="e">
        <f t="shared" si="6"/>
        <v>#REF!</v>
      </c>
      <c r="AG14" s="7" t="e">
        <f>AVERAGE(#REF!,#REF!,#REF!)</f>
        <v>#REF!</v>
      </c>
      <c r="AH14" s="7" t="e">
        <f>AVERAGE(#REF!,#REF!,#REF!)</f>
        <v>#REF!</v>
      </c>
      <c r="AI14" s="10" t="e">
        <f t="shared" si="7"/>
        <v>#REF!</v>
      </c>
      <c r="AJ14" s="7" t="e">
        <f>AVERAGE(#REF!,#REF!,#REF!)</f>
        <v>#REF!</v>
      </c>
      <c r="AK14" s="7" t="e">
        <f>AVERAGE(#REF!,#REF!,#REF!)</f>
        <v>#REF!</v>
      </c>
      <c r="AL14" s="10" t="e">
        <f t="shared" si="8"/>
        <v>#REF!</v>
      </c>
    </row>
    <row r="15" spans="1:38" ht="15" x14ac:dyDescent="0.25">
      <c r="A15" s="128"/>
      <c r="I15" s="27" t="str">
        <f t="shared" si="0"/>
        <v>Nicht-bio</v>
      </c>
      <c r="J15" s="30" t="s">
        <v>1010</v>
      </c>
      <c r="K15" s="337" t="s">
        <v>1011</v>
      </c>
      <c r="L15" s="317" t="s">
        <v>1011</v>
      </c>
      <c r="N15" s="53" t="s">
        <v>123</v>
      </c>
      <c r="O15" s="7" t="e">
        <f>AVERAGE(#REF!,#REF!,#REF!)</f>
        <v>#REF!</v>
      </c>
      <c r="P15" s="7" t="e">
        <f>AVERAGE(#REF!,#REF!,#REF!)</f>
        <v>#REF!</v>
      </c>
      <c r="Q15" s="10" t="e">
        <f>AVERAGE(#REF!,#REF!)</f>
        <v>#REF!</v>
      </c>
      <c r="R15" s="7" t="e">
        <f>AVERAGE(#REF!,#REF!,#REF!)</f>
        <v>#REF!</v>
      </c>
      <c r="S15" s="7" t="e">
        <f>AVERAGE(#REF!,#REF!,#REF!)</f>
        <v>#REF!</v>
      </c>
      <c r="T15" s="10" t="e">
        <f t="shared" si="2"/>
        <v>#REF!</v>
      </c>
      <c r="U15" s="7" t="e">
        <f>AVERAGE(#REF!,#REF!,#REF!)</f>
        <v>#REF!</v>
      </c>
      <c r="V15" s="7" t="e">
        <f>AVERAGE(#REF!,#REF!,#REF!)</f>
        <v>#REF!</v>
      </c>
      <c r="W15" s="10" t="e">
        <f t="shared" si="3"/>
        <v>#REF!</v>
      </c>
      <c r="X15" s="7" t="e">
        <f>AVERAGE(#REF!,#REF!,#REF!)</f>
        <v>#REF!</v>
      </c>
      <c r="Y15" s="7" t="e">
        <f>AVERAGE(#REF!,#REF!,#REF!)</f>
        <v>#REF!</v>
      </c>
      <c r="Z15" s="10" t="e">
        <f t="shared" si="4"/>
        <v>#REF!</v>
      </c>
      <c r="AA15" s="7" t="e">
        <f>AVERAGE(#REF!,#REF!,#REF!)</f>
        <v>#REF!</v>
      </c>
      <c r="AB15" s="7" t="e">
        <f>AVERAGE(#REF!,#REF!,#REF!)</f>
        <v>#REF!</v>
      </c>
      <c r="AC15" s="10" t="e">
        <f t="shared" si="5"/>
        <v>#REF!</v>
      </c>
      <c r="AD15" s="7" t="e">
        <f>AVERAGE(#REF!,#REF!,#REF!)</f>
        <v>#REF!</v>
      </c>
      <c r="AE15" s="7" t="e">
        <f>AVERAGE(#REF!,#REF!,#REF!)</f>
        <v>#REF!</v>
      </c>
      <c r="AF15" s="10" t="e">
        <f t="shared" si="6"/>
        <v>#REF!</v>
      </c>
      <c r="AG15" s="7" t="e">
        <f>AVERAGE(#REF!,#REF!,#REF!)</f>
        <v>#REF!</v>
      </c>
      <c r="AH15" s="7" t="e">
        <f>AVERAGE(#REF!,#REF!,#REF!)</f>
        <v>#REF!</v>
      </c>
      <c r="AI15" s="10" t="e">
        <f t="shared" si="7"/>
        <v>#REF!</v>
      </c>
      <c r="AJ15" s="7" t="e">
        <f>AVERAGE(#REF!,#REF!,#REF!)</f>
        <v>#REF!</v>
      </c>
      <c r="AK15" s="7" t="e">
        <f>AVERAGE(#REF!,#REF!,#REF!)</f>
        <v>#REF!</v>
      </c>
      <c r="AL15" s="10" t="e">
        <f t="shared" si="8"/>
        <v>#REF!</v>
      </c>
    </row>
    <row r="16" spans="1:38" ht="15" x14ac:dyDescent="0.2">
      <c r="A16" s="129"/>
      <c r="B16" s="1"/>
      <c r="I16" s="27" t="str">
        <f t="shared" si="0"/>
        <v>nicht-bio</v>
      </c>
      <c r="J16" s="30" t="s">
        <v>479</v>
      </c>
      <c r="K16" s="30" t="s">
        <v>360</v>
      </c>
      <c r="L16" s="31" t="s">
        <v>360</v>
      </c>
      <c r="N16" s="53" t="s">
        <v>124</v>
      </c>
      <c r="O16" s="7" t="e">
        <f>AVERAGE(#REF!,#REF!,#REF!)</f>
        <v>#REF!</v>
      </c>
      <c r="P16" s="7" t="e">
        <f>AVERAGE(#REF!,#REF!,#REF!)</f>
        <v>#REF!</v>
      </c>
      <c r="Q16" s="10" t="e">
        <f>AVERAGE(#REF!,#REF!)</f>
        <v>#REF!</v>
      </c>
      <c r="R16" s="7" t="e">
        <f>Codierung!J338Kä</f>
        <v>#NAME?</v>
      </c>
      <c r="S16" s="7" t="e">
        <f>AVERAGE(#REF!,#REF!,#REF!)</f>
        <v>#REF!</v>
      </c>
      <c r="T16" s="10" t="e">
        <f t="shared" si="2"/>
        <v>#NAME?</v>
      </c>
      <c r="U16" s="7" t="e">
        <f>AVERAGE(#REF!,#REF!,#REF!)</f>
        <v>#REF!</v>
      </c>
      <c r="V16" s="7" t="e">
        <f>AVERAGE(#REF!,#REF!,#REF!)</f>
        <v>#REF!</v>
      </c>
      <c r="W16" s="10" t="e">
        <f t="shared" si="3"/>
        <v>#REF!</v>
      </c>
      <c r="X16" s="7" t="e">
        <f>AVERAGE(#REF!,#REF!,#REF!)</f>
        <v>#REF!</v>
      </c>
      <c r="Y16" s="7" t="e">
        <f>AVERAGE(#REF!,#REF!,#REF!)</f>
        <v>#REF!</v>
      </c>
      <c r="Z16" s="10" t="e">
        <f t="shared" si="4"/>
        <v>#REF!</v>
      </c>
      <c r="AA16" s="7" t="e">
        <f>AVERAGE(#REF!,#REF!,#REF!)</f>
        <v>#REF!</v>
      </c>
      <c r="AB16" s="7" t="e">
        <f>AVERAGE(#REF!,#REF!,#REF!)</f>
        <v>#REF!</v>
      </c>
      <c r="AC16" s="10" t="e">
        <f t="shared" si="5"/>
        <v>#REF!</v>
      </c>
      <c r="AD16" s="7" t="e">
        <f>AVERAGE(#REF!,#REF!,#REF!)</f>
        <v>#REF!</v>
      </c>
      <c r="AE16" s="7" t="e">
        <f>AVERAGE(#REF!,#REF!,#REF!)</f>
        <v>#REF!</v>
      </c>
      <c r="AF16" s="10" t="e">
        <f t="shared" si="6"/>
        <v>#REF!</v>
      </c>
      <c r="AG16" s="7" t="e">
        <f>AVERAGE(#REF!,#REF!,#REF!)</f>
        <v>#REF!</v>
      </c>
      <c r="AH16" s="7" t="e">
        <f>AVERAGE(#REF!,#REF!,#REF!)</f>
        <v>#REF!</v>
      </c>
      <c r="AI16" s="10" t="e">
        <f t="shared" si="7"/>
        <v>#REF!</v>
      </c>
      <c r="AJ16" s="7" t="e">
        <f>AVERAGE(#REF!,#REF!,#REF!)</f>
        <v>#REF!</v>
      </c>
      <c r="AK16" s="7" t="e">
        <f>AVERAGE(#REF!,#REF!,#REF!)</f>
        <v>#REF!</v>
      </c>
      <c r="AL16" s="10" t="e">
        <f t="shared" si="8"/>
        <v>#REF!</v>
      </c>
    </row>
    <row r="17" spans="1:38" ht="15" x14ac:dyDescent="0.25">
      <c r="A17" s="128"/>
      <c r="I17" s="27" t="str">
        <f t="shared" si="0"/>
        <v>konventionell</v>
      </c>
      <c r="J17" s="30" t="s">
        <v>480</v>
      </c>
      <c r="K17" s="316" t="s">
        <v>817</v>
      </c>
      <c r="L17" s="316" t="s">
        <v>894</v>
      </c>
      <c r="N17" s="53" t="s">
        <v>125</v>
      </c>
      <c r="O17" s="7" t="e">
        <f>AVERAGE(#REF!,#REF!,#REF!)</f>
        <v>#REF!</v>
      </c>
      <c r="P17" s="7" t="e">
        <f>AVERAGE(#REF!,#REF!,#REF!)</f>
        <v>#REF!</v>
      </c>
      <c r="Q17" s="10" t="e">
        <f>AVERAGE(#REF!,#REF!)</f>
        <v>#REF!</v>
      </c>
      <c r="R17" s="7" t="e">
        <f>AVERAGE(#REF!,#REF!,#REF!)</f>
        <v>#REF!</v>
      </c>
      <c r="S17" s="7" t="e">
        <f>AVERAGE(#REF!,#REF!,#REF!)</f>
        <v>#REF!</v>
      </c>
      <c r="T17" s="10" t="e">
        <f t="shared" si="2"/>
        <v>#REF!</v>
      </c>
      <c r="U17" s="7" t="e">
        <f>AVERAGE(#REF!,#REF!,#REF!)</f>
        <v>#REF!</v>
      </c>
      <c r="V17" s="7" t="e">
        <f>AVERAGE(#REF!,#REF!,#REF!)</f>
        <v>#REF!</v>
      </c>
      <c r="W17" s="10" t="e">
        <f t="shared" si="3"/>
        <v>#REF!</v>
      </c>
      <c r="X17" s="7" t="e">
        <f>AVERAGE(#REF!,#REF!,#REF!)</f>
        <v>#REF!</v>
      </c>
      <c r="Y17" s="7" t="e">
        <f>AVERAGE(#REF!,#REF!,#REF!)</f>
        <v>#REF!</v>
      </c>
      <c r="Z17" s="10" t="e">
        <f t="shared" si="4"/>
        <v>#REF!</v>
      </c>
      <c r="AA17" s="7" t="e">
        <f>AVERAGE(#REF!,#REF!,#REF!)</f>
        <v>#REF!</v>
      </c>
      <c r="AB17" s="7" t="e">
        <f>AVERAGE(#REF!,#REF!,#REF!)</f>
        <v>#REF!</v>
      </c>
      <c r="AC17" s="10" t="e">
        <f t="shared" si="5"/>
        <v>#REF!</v>
      </c>
      <c r="AD17" s="7" t="e">
        <f>AVERAGE(#REF!,#REF!,#REF!)</f>
        <v>#REF!</v>
      </c>
      <c r="AE17" s="7" t="e">
        <f>AVERAGE(#REF!,#REF!,#REF!)</f>
        <v>#REF!</v>
      </c>
      <c r="AF17" s="10" t="e">
        <f t="shared" si="6"/>
        <v>#REF!</v>
      </c>
      <c r="AG17" s="7" t="e">
        <f>AVERAGE(#REF!,#REF!,#REF!)</f>
        <v>#REF!</v>
      </c>
      <c r="AH17" s="7" t="e">
        <f>AVERAGE(#REF!,#REF!,#REF!)</f>
        <v>#REF!</v>
      </c>
      <c r="AI17" s="10" t="e">
        <f t="shared" si="7"/>
        <v>#REF!</v>
      </c>
      <c r="AJ17" s="7" t="e">
        <f>AVERAGE(#REF!,#REF!,#REF!)</f>
        <v>#REF!</v>
      </c>
      <c r="AK17" s="7" t="e">
        <f>AVERAGE(#REF!,#REF!,#REF!)</f>
        <v>#REF!</v>
      </c>
      <c r="AL17" s="10" t="e">
        <f t="shared" si="8"/>
        <v>#REF!</v>
      </c>
    </row>
    <row r="18" spans="1:38" ht="14.25" customHeight="1" x14ac:dyDescent="0.2">
      <c r="A18" s="127">
        <v>2000</v>
      </c>
      <c r="B18" s="130" t="s">
        <v>64</v>
      </c>
      <c r="I18" s="27" t="str">
        <f t="shared" si="0"/>
        <v>Bio-Aufschlag</v>
      </c>
      <c r="J18" s="30" t="s">
        <v>134</v>
      </c>
      <c r="K18" s="30" t="s">
        <v>304</v>
      </c>
      <c r="L18" s="31" t="s">
        <v>261</v>
      </c>
      <c r="N18" s="53" t="s">
        <v>126</v>
      </c>
      <c r="O18" s="7" t="e">
        <f>AVERAGE(#REF!,#REF!,#REF!)</f>
        <v>#REF!</v>
      </c>
      <c r="P18" s="7" t="e">
        <f>AVERAGE(#REF!,#REF!,#REF!)</f>
        <v>#REF!</v>
      </c>
      <c r="Q18" s="10" t="e">
        <f>AVERAGE(#REF!,#REF!)</f>
        <v>#REF!</v>
      </c>
      <c r="R18" s="7" t="e">
        <f>AVERAGE(#REF!,#REF!,#REF!)</f>
        <v>#REF!</v>
      </c>
      <c r="S18" s="7" t="e">
        <f>AVERAGE(#REF!,#REF!,#REF!)</f>
        <v>#REF!</v>
      </c>
      <c r="T18" s="10" t="e">
        <f t="shared" si="2"/>
        <v>#REF!</v>
      </c>
      <c r="U18" s="7" t="e">
        <f>AVERAGE(#REF!,#REF!,#REF!)</f>
        <v>#REF!</v>
      </c>
      <c r="V18" s="7" t="e">
        <f>AVERAGE(#REF!,#REF!,#REF!)</f>
        <v>#REF!</v>
      </c>
      <c r="W18" s="10" t="e">
        <f t="shared" si="3"/>
        <v>#REF!</v>
      </c>
      <c r="X18" s="7" t="e">
        <f>AVERAGE(#REF!,#REF!,#REF!)</f>
        <v>#REF!</v>
      </c>
      <c r="Y18" s="7" t="e">
        <f>AVERAGE(#REF!,#REF!,#REF!)</f>
        <v>#REF!</v>
      </c>
      <c r="Z18" s="10" t="e">
        <f t="shared" si="4"/>
        <v>#REF!</v>
      </c>
      <c r="AA18" s="7" t="e">
        <f>AVERAGE(#REF!,#REF!,#REF!)</f>
        <v>#REF!</v>
      </c>
      <c r="AB18" s="7" t="e">
        <f>AVERAGE(#REF!,#REF!,#REF!)</f>
        <v>#REF!</v>
      </c>
      <c r="AC18" s="10" t="e">
        <f t="shared" si="5"/>
        <v>#REF!</v>
      </c>
      <c r="AD18" s="7" t="e">
        <f>AVERAGE(#REF!,#REF!,#REF!)</f>
        <v>#REF!</v>
      </c>
      <c r="AE18" s="7" t="e">
        <f>AVERAGE(#REF!,#REF!,#REF!)</f>
        <v>#REF!</v>
      </c>
      <c r="AF18" s="10" t="e">
        <f t="shared" si="6"/>
        <v>#REF!</v>
      </c>
      <c r="AG18" s="7" t="e">
        <f>AVERAGE(#REF!,#REF!,#REF!)</f>
        <v>#REF!</v>
      </c>
      <c r="AH18" s="7" t="e">
        <f>AVERAGE(#REF!,#REF!,#REF!)</f>
        <v>#REF!</v>
      </c>
      <c r="AI18" s="10" t="e">
        <f t="shared" si="7"/>
        <v>#REF!</v>
      </c>
      <c r="AJ18" s="7" t="e">
        <f>AVERAGE(#REF!,#REF!,#REF!)</f>
        <v>#REF!</v>
      </c>
      <c r="AK18" s="7" t="e">
        <f>AVERAGE(#REF!,#REF!,#REF!)</f>
        <v>#REF!</v>
      </c>
      <c r="AL18" s="10" t="e">
        <f t="shared" si="8"/>
        <v>#REF!</v>
      </c>
    </row>
    <row r="19" spans="1:38" x14ac:dyDescent="0.2">
      <c r="A19" s="127"/>
      <c r="B19" s="130" t="s">
        <v>66</v>
      </c>
      <c r="I19" s="27" t="str">
        <f t="shared" si="0"/>
        <v>Warenkorb Total</v>
      </c>
      <c r="J19" t="s">
        <v>138</v>
      </c>
      <c r="K19" s="30" t="s">
        <v>305</v>
      </c>
      <c r="L19" s="31" t="s">
        <v>262</v>
      </c>
      <c r="N19" s="53" t="s">
        <v>127</v>
      </c>
      <c r="O19" s="7" t="e">
        <f>AVERAGE(#REF!,#REF!,#REF!)</f>
        <v>#REF!</v>
      </c>
      <c r="P19" s="7" t="e">
        <f>AVERAGE(#REF!,#REF!,#REF!)</f>
        <v>#REF!</v>
      </c>
      <c r="Q19" s="10" t="e">
        <f>AVERAGE(#REF!,#REF!)</f>
        <v>#REF!</v>
      </c>
      <c r="R19" s="7" t="e">
        <f>AVERAGE(#REF!,#REF!,#REF!)</f>
        <v>#REF!</v>
      </c>
      <c r="S19" s="7" t="e">
        <f>AVERAGE(#REF!,#REF!,#REF!)</f>
        <v>#REF!</v>
      </c>
      <c r="T19" s="10" t="e">
        <f t="shared" si="2"/>
        <v>#REF!</v>
      </c>
      <c r="U19" s="7" t="e">
        <f>AVERAGE(#REF!,#REF!,#REF!)</f>
        <v>#REF!</v>
      </c>
      <c r="V19" s="7" t="e">
        <f>AVERAGE(#REF!,#REF!,#REF!)</f>
        <v>#REF!</v>
      </c>
      <c r="W19" s="10" t="e">
        <f t="shared" si="3"/>
        <v>#REF!</v>
      </c>
      <c r="X19" s="7" t="e">
        <f>AVERAGE(#REF!,#REF!,#REF!)</f>
        <v>#REF!</v>
      </c>
      <c r="Y19" s="7" t="e">
        <f>AVERAGE(#REF!,#REF!,#REF!)</f>
        <v>#REF!</v>
      </c>
      <c r="Z19" s="10" t="e">
        <f t="shared" si="4"/>
        <v>#REF!</v>
      </c>
      <c r="AA19" s="7" t="e">
        <f>AVERAGE(#REF!,#REF!,#REF!)</f>
        <v>#REF!</v>
      </c>
      <c r="AB19" s="7" t="e">
        <f>AVERAGE(#REF!,#REF!,#REF!)</f>
        <v>#REF!</v>
      </c>
      <c r="AC19" s="10" t="e">
        <f t="shared" si="5"/>
        <v>#REF!</v>
      </c>
      <c r="AD19" s="7" t="e">
        <f>AVERAGE(#REF!,#REF!,#REF!)</f>
        <v>#REF!</v>
      </c>
      <c r="AE19" s="7" t="e">
        <f>AVERAGE(#REF!,#REF!,#REF!)</f>
        <v>#REF!</v>
      </c>
      <c r="AF19" s="10" t="e">
        <f t="shared" si="6"/>
        <v>#REF!</v>
      </c>
      <c r="AG19" s="7" t="e">
        <f>AVERAGE(#REF!,#REF!,#REF!)</f>
        <v>#REF!</v>
      </c>
      <c r="AH19" s="7" t="e">
        <f>AVERAGE(#REF!,#REF!,#REF!)</f>
        <v>#REF!</v>
      </c>
      <c r="AI19" s="10" t="e">
        <f t="shared" si="7"/>
        <v>#REF!</v>
      </c>
      <c r="AJ19" s="7" t="e">
        <f>AVERAGE(#REF!,#REF!,#REF!)</f>
        <v>#REF!</v>
      </c>
      <c r="AK19" s="7" t="e">
        <f>AVERAGE(#REF!,#REF!,#REF!)</f>
        <v>#REF!</v>
      </c>
      <c r="AL19" s="10" t="e">
        <f t="shared" si="8"/>
        <v>#REF!</v>
      </c>
    </row>
    <row r="20" spans="1:38" x14ac:dyDescent="0.2">
      <c r="A20" s="127"/>
      <c r="B20" s="130" t="s">
        <v>68</v>
      </c>
      <c r="I20" s="27" t="e">
        <f t="shared" si="0"/>
        <v>#REF!</v>
      </c>
      <c r="J20" s="7" t="e">
        <f>Codierung!$I$14&amp;":"&amp;" "&amp;Codierung!$P$32&amp;" CHF"</f>
        <v>#REF!</v>
      </c>
      <c r="K20" s="7" t="e">
        <f>Codierung!$K$14&amp;":"&amp;" "&amp;Codierung!$P$32&amp;" CHF"</f>
        <v>#REF!</v>
      </c>
      <c r="L20" s="7" t="e">
        <f>Codierung!$L$14&amp;":"&amp;" "&amp;Codierung!$P$32&amp;" CHF"</f>
        <v>#REF!</v>
      </c>
      <c r="N20" s="53" t="s">
        <v>128</v>
      </c>
      <c r="O20" s="7" t="e">
        <f>AVERAGE(#REF!,#REF!,#REF!)</f>
        <v>#REF!</v>
      </c>
      <c r="P20" s="7" t="e">
        <f>AVERAGE(#REF!,#REF!,#REF!)</f>
        <v>#REF!</v>
      </c>
      <c r="Q20" s="10" t="e">
        <f>AVERAGE(#REF!,#REF!)</f>
        <v>#REF!</v>
      </c>
      <c r="R20" s="7" t="e">
        <f>AVERAGE(#REF!,#REF!,#REF!)</f>
        <v>#REF!</v>
      </c>
      <c r="S20" s="7" t="e">
        <f>AVERAGE(#REF!,#REF!,#REF!)</f>
        <v>#REF!</v>
      </c>
      <c r="T20" s="10" t="e">
        <f t="shared" si="2"/>
        <v>#REF!</v>
      </c>
      <c r="U20" s="7" t="e">
        <f>AVERAGE(#REF!,#REF!,#REF!)</f>
        <v>#REF!</v>
      </c>
      <c r="V20" s="7" t="e">
        <f>AVERAGE(#REF!,#REF!,#REF!)</f>
        <v>#REF!</v>
      </c>
      <c r="W20" s="10" t="e">
        <f t="shared" si="3"/>
        <v>#REF!</v>
      </c>
      <c r="X20" s="7" t="e">
        <f>AVERAGE(#REF!,#REF!,#REF!)</f>
        <v>#REF!</v>
      </c>
      <c r="Y20" s="7" t="e">
        <f>AVERAGE(#REF!,#REF!,#REF!)</f>
        <v>#REF!</v>
      </c>
      <c r="Z20" s="10" t="e">
        <f t="shared" si="4"/>
        <v>#REF!</v>
      </c>
      <c r="AA20" s="7" t="e">
        <f>AVERAGE(#REF!,#REF!,#REF!)</f>
        <v>#REF!</v>
      </c>
      <c r="AB20" s="7" t="e">
        <f>AVERAGE(#REF!,#REF!,#REF!)</f>
        <v>#REF!</v>
      </c>
      <c r="AC20" s="10" t="e">
        <f t="shared" si="5"/>
        <v>#REF!</v>
      </c>
      <c r="AD20" s="7" t="e">
        <f>AVERAGE(#REF!,#REF!,#REF!)</f>
        <v>#REF!</v>
      </c>
      <c r="AE20" s="7" t="e">
        <f>AVERAGE(#REF!,#REF!,#REF!)</f>
        <v>#REF!</v>
      </c>
      <c r="AF20" s="10" t="e">
        <f t="shared" si="6"/>
        <v>#REF!</v>
      </c>
      <c r="AG20" s="7" t="e">
        <f>AVERAGE(#REF!,#REF!,#REF!)</f>
        <v>#REF!</v>
      </c>
      <c r="AH20" s="7" t="e">
        <f>AVERAGE(#REF!,#REF!,#REF!)</f>
        <v>#REF!</v>
      </c>
      <c r="AI20" s="10" t="e">
        <f t="shared" si="7"/>
        <v>#REF!</v>
      </c>
      <c r="AJ20" s="7" t="e">
        <f>AVERAGE(#REF!,#REF!,#REF!)</f>
        <v>#REF!</v>
      </c>
      <c r="AK20" s="7" t="e">
        <f>AVERAGE(#REF!,#REF!,#REF!)</f>
        <v>#REF!</v>
      </c>
      <c r="AL20" s="10" t="e">
        <f t="shared" si="8"/>
        <v>#REF!</v>
      </c>
    </row>
    <row r="21" spans="1:38" x14ac:dyDescent="0.2">
      <c r="A21" s="127"/>
      <c r="B21" s="130" t="s">
        <v>70</v>
      </c>
      <c r="I21" s="27" t="e">
        <f t="shared" si="0"/>
        <v>#REF!</v>
      </c>
      <c r="J21" s="7" t="e">
        <f>Codierung!$I$16&amp;":"&amp;" "&amp;Codierung!$Q$32&amp;" CHF"</f>
        <v>#REF!</v>
      </c>
      <c r="K21" s="7" t="e">
        <f>Codierung!$L$16&amp;":"&amp;" "&amp;Codierung!$Q$32&amp;" CHF"</f>
        <v>#REF!</v>
      </c>
      <c r="L21" s="7" t="e">
        <f>Codierung!$L$16&amp;":"&amp;" "&amp;Codierung!$Q$32&amp;" CHF"</f>
        <v>#REF!</v>
      </c>
      <c r="N21" s="54" t="s">
        <v>129</v>
      </c>
      <c r="O21" s="7" t="e">
        <f>AVERAGE(#REF!,#REF!,#REF!)</f>
        <v>#REF!</v>
      </c>
      <c r="P21" s="7" t="e">
        <f>AVERAGE(#REF!,#REF!,#REF!)</f>
        <v>#REF!</v>
      </c>
      <c r="Q21" s="173" t="e">
        <f>AVERAGE(#REF!,#REF!)</f>
        <v>#REF!</v>
      </c>
      <c r="R21" s="7" t="e">
        <f>AVERAGE(#REF!,#REF!,#REF!)</f>
        <v>#REF!</v>
      </c>
      <c r="S21" s="7" t="e">
        <f>AVERAGE(#REF!,#REF!,#REF!)</f>
        <v>#REF!</v>
      </c>
      <c r="T21" s="173" t="e">
        <f t="shared" si="2"/>
        <v>#REF!</v>
      </c>
      <c r="U21" s="7" t="e">
        <f>AVERAGE(#REF!,#REF!,#REF!)</f>
        <v>#REF!</v>
      </c>
      <c r="V21" s="7" t="e">
        <f>AVERAGE(#REF!,#REF!,#REF!)</f>
        <v>#REF!</v>
      </c>
      <c r="W21" s="173" t="e">
        <f t="shared" si="3"/>
        <v>#REF!</v>
      </c>
      <c r="X21" s="7" t="e">
        <f>AVERAGE(#REF!,#REF!,#REF!)</f>
        <v>#REF!</v>
      </c>
      <c r="Y21" s="7" t="e">
        <f>AVERAGE(#REF!,#REF!,#REF!)</f>
        <v>#REF!</v>
      </c>
      <c r="Z21" s="173" t="e">
        <f t="shared" si="4"/>
        <v>#REF!</v>
      </c>
      <c r="AA21" s="7" t="e">
        <f>AVERAGE(#REF!,#REF!,#REF!)</f>
        <v>#REF!</v>
      </c>
      <c r="AB21" s="7" t="e">
        <f>AVERAGE(#REF!,#REF!,#REF!)</f>
        <v>#REF!</v>
      </c>
      <c r="AC21" s="173" t="e">
        <f t="shared" si="5"/>
        <v>#REF!</v>
      </c>
      <c r="AD21" s="7" t="e">
        <f>AVERAGE(#REF!,#REF!,#REF!)</f>
        <v>#REF!</v>
      </c>
      <c r="AE21" s="7" t="e">
        <f>AVERAGE(#REF!,#REF!,#REF!)</f>
        <v>#REF!</v>
      </c>
      <c r="AF21" s="173" t="e">
        <f t="shared" si="6"/>
        <v>#REF!</v>
      </c>
      <c r="AG21" s="7" t="e">
        <f>AVERAGE(#REF!,#REF!,#REF!)</f>
        <v>#REF!</v>
      </c>
      <c r="AH21" s="7" t="e">
        <f>AVERAGE(#REF!,#REF!,#REF!)</f>
        <v>#REF!</v>
      </c>
      <c r="AI21" s="173" t="e">
        <f t="shared" si="7"/>
        <v>#REF!</v>
      </c>
      <c r="AJ21" s="7" t="e">
        <f>AVERAGE(#REF!,#REF!,#REF!)</f>
        <v>#REF!</v>
      </c>
      <c r="AK21" s="7" t="e">
        <f>AVERAGE(#REF!,#REF!,#REF!)</f>
        <v>#REF!</v>
      </c>
      <c r="AL21" s="173" t="e">
        <f t="shared" si="8"/>
        <v>#REF!</v>
      </c>
    </row>
    <row r="22" spans="1:38" x14ac:dyDescent="0.2">
      <c r="A22" s="127"/>
      <c r="B22" s="130" t="s">
        <v>71</v>
      </c>
      <c r="I22" s="27" t="e">
        <f t="shared" si="0"/>
        <v>#REF!</v>
      </c>
      <c r="J22" s="7" t="e">
        <f>Codierung!$I$18&amp;":"&amp;" "&amp;Codierung!$R$32&amp;" %"</f>
        <v>#REF!</v>
      </c>
      <c r="K22" s="7" t="e">
        <f>Codierung!$K$18&amp;":"&amp;" "&amp;Codierung!$R$32&amp;" %"</f>
        <v>#REF!</v>
      </c>
      <c r="L22" s="7" t="e">
        <f>Codierung!$L$18&amp;":"&amp;" "&amp;Codierung!$R$32&amp;" %"</f>
        <v>#REF!</v>
      </c>
    </row>
    <row r="23" spans="1:38" ht="27" customHeight="1" x14ac:dyDescent="0.2">
      <c r="A23" s="127"/>
      <c r="B23" s="130" t="s">
        <v>73</v>
      </c>
      <c r="I23" s="27" t="str">
        <f t="shared" si="0"/>
        <v>* Es wird nicht der Gesamtkonsum angeschaut, sondern eine spezifische Auswahl von (vorwiegend Frische-)Produkten, bei welchen die</v>
      </c>
      <c r="J23" s="30" t="s">
        <v>324</v>
      </c>
      <c r="K23" s="30" t="s">
        <v>306</v>
      </c>
      <c r="L23" s="31" t="s">
        <v>263</v>
      </c>
      <c r="N23" s="111"/>
      <c r="O23" s="112"/>
      <c r="P23" s="112" t="str">
        <f>I14</f>
        <v>bio</v>
      </c>
      <c r="Q23" s="112" t="str">
        <f>I16</f>
        <v>nicht-bio</v>
      </c>
      <c r="R23" s="113" t="str">
        <f>I9</f>
        <v>%-∆ Bio / Nicht-Bio</v>
      </c>
    </row>
    <row r="24" spans="1:38" ht="25.5" x14ac:dyDescent="0.25">
      <c r="A24" s="127"/>
      <c r="B24" s="130" t="s">
        <v>75</v>
      </c>
      <c r="I24" s="27" t="str">
        <f t="shared" si="0"/>
        <v>Marktanalysen Preiserhebungen im Detailhandel durchführt. Die Detailhandelspreiserhebungen enthalten keine</v>
      </c>
      <c r="J24" s="30" t="s">
        <v>424</v>
      </c>
      <c r="K24" s="30" t="s">
        <v>427</v>
      </c>
      <c r="L24" s="31" t="s">
        <v>264</v>
      </c>
      <c r="N24" s="53" t="str">
        <f>Codierung!$I$43</f>
        <v>Kartoffeln</v>
      </c>
      <c r="O24" s="44"/>
      <c r="P24" s="42" t="e">
        <f>#REF!</f>
        <v>#REF!</v>
      </c>
      <c r="Q24" s="42" t="e">
        <f>#REF!</f>
        <v>#REF!</v>
      </c>
      <c r="R24" s="62" t="e">
        <f t="shared" ref="R24:R30" si="9">ROUND((P24/Q24-1)*100,2)/100</f>
        <v>#REF!</v>
      </c>
    </row>
    <row r="25" spans="1:38" ht="25.5" customHeight="1" x14ac:dyDescent="0.25">
      <c r="A25" s="127"/>
      <c r="B25" s="130" t="s">
        <v>76</v>
      </c>
      <c r="I25" s="27" t="str">
        <f t="shared" si="0"/>
        <v>Discounterpreise, ausser für Milch und Eier werden auch Discounterpreise einbezogen.</v>
      </c>
      <c r="J25" s="30" t="s">
        <v>140</v>
      </c>
      <c r="K25" s="30" t="s">
        <v>307</v>
      </c>
      <c r="L25" s="31" t="s">
        <v>265</v>
      </c>
      <c r="N25" s="53" t="str">
        <f>Codierung!$I$45</f>
        <v>Gemüse</v>
      </c>
      <c r="P25" s="42" t="e">
        <f>#REF!</f>
        <v>#REF!</v>
      </c>
      <c r="Q25" s="42" t="e">
        <f>#REF!</f>
        <v>#REF!</v>
      </c>
      <c r="R25" s="62" t="e">
        <f t="shared" si="9"/>
        <v>#REF!</v>
      </c>
    </row>
    <row r="26" spans="1:38" ht="25.5" x14ac:dyDescent="0.25">
      <c r="A26" s="127"/>
      <c r="B26" s="130" t="s">
        <v>77</v>
      </c>
      <c r="I26" s="27" t="str">
        <f t="shared" si="0"/>
        <v xml:space="preserve">* Es wird nicht der Gesamtkonsum angeschaut, sondern eine spezifische Auswahl von (vorwiegend Frische-)Produkten, bei welchen die Marktanalysen Preiserhebungen im Detailhandel durchführt. </v>
      </c>
      <c r="J26" s="30" t="s">
        <v>425</v>
      </c>
      <c r="K26" s="30" t="s">
        <v>428</v>
      </c>
      <c r="L26" s="30" t="s">
        <v>421</v>
      </c>
      <c r="N26" s="53" t="str">
        <f>Codierung!$I$46</f>
        <v>Mehl</v>
      </c>
      <c r="P26" s="42" t="e">
        <f>#REF!</f>
        <v>#REF!</v>
      </c>
      <c r="Q26" s="42" t="e">
        <f>#REF!</f>
        <v>#REF!</v>
      </c>
      <c r="R26" s="62" t="e">
        <f t="shared" si="9"/>
        <v>#REF!</v>
      </c>
    </row>
    <row r="27" spans="1:38" ht="25.5" x14ac:dyDescent="0.25">
      <c r="A27" s="127"/>
      <c r="B27" s="130" t="s">
        <v>78</v>
      </c>
      <c r="I27" s="27" t="str">
        <f t="shared" si="0"/>
        <v>Die Detailhandelspreiserhebungen enthalten keine Discounterpreise, ausser für Milch und Eier werden auch Discounterpreise einbezogen.</v>
      </c>
      <c r="J27" s="30" t="s">
        <v>419</v>
      </c>
      <c r="K27" s="30" t="s">
        <v>420</v>
      </c>
      <c r="L27" s="30" t="s">
        <v>265</v>
      </c>
      <c r="N27" s="53" t="str">
        <f>Codierung!$I$44</f>
        <v>Früchte</v>
      </c>
      <c r="O27" s="44"/>
      <c r="P27" s="42" t="e">
        <f>#REF!</f>
        <v>#REF!</v>
      </c>
      <c r="Q27" s="42" t="e">
        <f>#REF!</f>
        <v>#REF!</v>
      </c>
      <c r="R27" s="62" t="e">
        <f t="shared" si="9"/>
        <v>#REF!</v>
      </c>
    </row>
    <row r="28" spans="1:38" ht="15" x14ac:dyDescent="0.25">
      <c r="A28" s="127"/>
      <c r="B28" s="130" t="s">
        <v>80</v>
      </c>
      <c r="I28" s="27" t="str">
        <f t="shared" si="0"/>
        <v>**Die gemittelten Jahrespreise können teilweise aus kalkulierten Monatspreisen zusammengesetzt sein.</v>
      </c>
      <c r="J28" s="30" t="s">
        <v>422</v>
      </c>
      <c r="K28" s="30" t="s">
        <v>423</v>
      </c>
      <c r="L28" s="316" t="s">
        <v>895</v>
      </c>
      <c r="N28" s="53" t="str">
        <f>Codierung!$I$41</f>
        <v>Fleisch und Fleischprodukte</v>
      </c>
      <c r="O28" s="44"/>
      <c r="P28" s="42" t="e">
        <f>#REF!</f>
        <v>#REF!</v>
      </c>
      <c r="Q28" s="42" t="e">
        <f>#REF!</f>
        <v>#REF!</v>
      </c>
      <c r="R28" s="62" t="e">
        <f t="shared" si="9"/>
        <v>#REF!</v>
      </c>
    </row>
    <row r="29" spans="1:38" ht="15" x14ac:dyDescent="0.25">
      <c r="A29" s="127"/>
      <c r="B29" s="130" t="s">
        <v>81</v>
      </c>
      <c r="I29" s="27" t="str">
        <f t="shared" si="0"/>
        <v>Zusammensetzung</v>
      </c>
      <c r="J29" s="30" t="s">
        <v>247</v>
      </c>
      <c r="K29" s="30" t="s">
        <v>308</v>
      </c>
      <c r="L29" s="31" t="s">
        <v>266</v>
      </c>
      <c r="N29" s="53" t="str">
        <f>Codierung!$I$39</f>
        <v>Milch und Milchprodukte</v>
      </c>
      <c r="O29" s="44"/>
      <c r="P29" s="42" t="e">
        <f>#REF!</f>
        <v>#REF!</v>
      </c>
      <c r="Q29" s="42" t="e">
        <f>#REF!</f>
        <v>#REF!</v>
      </c>
      <c r="R29" s="62" t="e">
        <f t="shared" si="9"/>
        <v>#REF!</v>
      </c>
    </row>
    <row r="30" spans="1:38" ht="15" x14ac:dyDescent="0.25">
      <c r="A30" s="127">
        <v>2001</v>
      </c>
      <c r="B30" s="130" t="s">
        <v>64</v>
      </c>
      <c r="I30" s="27" t="str">
        <f t="shared" si="0"/>
        <v>des Warenkorbs*</v>
      </c>
      <c r="J30" s="30" t="s">
        <v>250</v>
      </c>
      <c r="K30" s="30" t="s">
        <v>309</v>
      </c>
      <c r="L30" s="31" t="s">
        <v>267</v>
      </c>
      <c r="N30" s="54" t="str">
        <f>Codierung!$I$42</f>
        <v>Eier</v>
      </c>
      <c r="O30" s="64"/>
      <c r="P30" s="43" t="e">
        <f>#REF!</f>
        <v>#REF!</v>
      </c>
      <c r="Q30" s="43" t="e">
        <f>#REF!</f>
        <v>#REF!</v>
      </c>
      <c r="R30" s="65" t="e">
        <f t="shared" si="9"/>
        <v>#REF!</v>
      </c>
    </row>
    <row r="31" spans="1:38" ht="15" x14ac:dyDescent="0.25">
      <c r="A31" s="127"/>
      <c r="B31" s="130" t="s">
        <v>66</v>
      </c>
      <c r="H31" t="s">
        <v>371</v>
      </c>
      <c r="I31" s="27" t="str">
        <f t="shared" si="0"/>
        <v>Warenkorb</v>
      </c>
      <c r="J31" s="30" t="s">
        <v>325</v>
      </c>
      <c r="K31" s="30" t="s">
        <v>326</v>
      </c>
      <c r="L31" s="30" t="s">
        <v>327</v>
      </c>
      <c r="N31" s="53"/>
      <c r="O31" s="44"/>
      <c r="P31" s="44"/>
      <c r="Q31" s="44"/>
      <c r="R31" s="63"/>
    </row>
    <row r="32" spans="1:38" ht="15" x14ac:dyDescent="0.25">
      <c r="A32" s="127"/>
      <c r="B32" s="130" t="s">
        <v>68</v>
      </c>
      <c r="I32" s="27" t="str">
        <f t="shared" si="0"/>
        <v>Warenkorb (ohne Bio)</v>
      </c>
      <c r="J32" s="30" t="s">
        <v>369</v>
      </c>
      <c r="K32" s="30" t="s">
        <v>370</v>
      </c>
      <c r="L32" s="30" t="s">
        <v>372</v>
      </c>
      <c r="N32" s="66" t="str">
        <f>Codierung!$I$19</f>
        <v>Warenkorb Total</v>
      </c>
      <c r="O32" s="67"/>
      <c r="P32" s="68" t="e">
        <f>ROUND(#REF!,2)</f>
        <v>#REF!</v>
      </c>
      <c r="Q32" s="68" t="e">
        <f>ROUND(#REF!,2)</f>
        <v>#REF!</v>
      </c>
      <c r="R32" s="69" t="e">
        <f>ROUND((P32/Q32-1)*100,2)</f>
        <v>#REF!</v>
      </c>
    </row>
    <row r="33" spans="1:15" x14ac:dyDescent="0.2">
      <c r="A33" s="127"/>
      <c r="B33" s="130" t="s">
        <v>70</v>
      </c>
      <c r="I33" s="27" t="str">
        <f t="shared" si="0"/>
        <v>Es handelt sich um Nicht-Bio, inländischen &amp; wenn nicht vorhanden ausländischen Produkten.</v>
      </c>
      <c r="J33" s="30" t="s">
        <v>374</v>
      </c>
      <c r="K33" s="30" t="s">
        <v>373</v>
      </c>
      <c r="L33" s="316" t="s">
        <v>896</v>
      </c>
    </row>
    <row r="34" spans="1:15" x14ac:dyDescent="0.2">
      <c r="A34" s="127"/>
      <c r="B34" s="130" t="s">
        <v>71</v>
      </c>
      <c r="I34" s="27" t="str">
        <f t="shared" si="0"/>
        <v>Warenkorb bio</v>
      </c>
      <c r="J34" s="30" t="s">
        <v>465</v>
      </c>
      <c r="K34" s="316" t="s">
        <v>298</v>
      </c>
      <c r="L34" s="316" t="s">
        <v>897</v>
      </c>
    </row>
    <row r="35" spans="1:15" x14ac:dyDescent="0.2">
      <c r="A35" s="127"/>
      <c r="B35" s="130" t="s">
        <v>73</v>
      </c>
      <c r="I35" s="27" t="str">
        <f t="shared" si="0"/>
        <v>Warenkorb nich-bio</v>
      </c>
      <c r="J35" s="30" t="s">
        <v>466</v>
      </c>
      <c r="K35" s="316" t="s">
        <v>299</v>
      </c>
      <c r="L35" s="316" t="s">
        <v>898</v>
      </c>
    </row>
    <row r="36" spans="1:15" x14ac:dyDescent="0.2">
      <c r="A36" s="127"/>
      <c r="B36" s="130" t="s">
        <v>75</v>
      </c>
      <c r="I36" s="27" t="str">
        <f t="shared" si="0"/>
        <v>Warenkorb Differenz Daten</v>
      </c>
      <c r="J36" s="30" t="s">
        <v>467</v>
      </c>
      <c r="K36" s="316" t="s">
        <v>818</v>
      </c>
      <c r="L36" s="316" t="s">
        <v>899</v>
      </c>
    </row>
    <row r="37" spans="1:15" x14ac:dyDescent="0.2">
      <c r="A37" s="127"/>
      <c r="B37" s="130" t="s">
        <v>76</v>
      </c>
      <c r="I37" s="27">
        <f t="shared" si="0"/>
        <v>0</v>
      </c>
      <c r="O37" t="s">
        <v>452</v>
      </c>
    </row>
    <row r="38" spans="1:15" x14ac:dyDescent="0.2">
      <c r="A38" s="127"/>
      <c r="B38" s="130" t="s">
        <v>77</v>
      </c>
      <c r="I38" s="27" t="str">
        <f t="shared" si="0"/>
        <v>Zusammensetzung des Warenkorbs*</v>
      </c>
      <c r="J38" s="140" t="str">
        <f>J29&amp;" "&amp;J30</f>
        <v>Zusammensetzung des Warenkorbs*</v>
      </c>
      <c r="K38" s="140" t="str">
        <f>K29&amp;" "&amp;K30</f>
        <v>Composition du panier-type*</v>
      </c>
      <c r="L38" s="140" t="str">
        <f>L29&amp;" "&amp;L30</f>
        <v>Composizione del paniere delle merci*</v>
      </c>
      <c r="O38" t="s">
        <v>451</v>
      </c>
    </row>
    <row r="39" spans="1:15" x14ac:dyDescent="0.2">
      <c r="A39" s="127"/>
      <c r="B39" s="130" t="s">
        <v>78</v>
      </c>
      <c r="H39" t="s">
        <v>142</v>
      </c>
      <c r="I39" s="27" t="str">
        <f t="shared" si="0"/>
        <v>Milch und Milchprodukte</v>
      </c>
      <c r="J39" t="s">
        <v>0</v>
      </c>
      <c r="K39" s="30" t="s">
        <v>310</v>
      </c>
      <c r="L39" s="31" t="s">
        <v>268</v>
      </c>
      <c r="O39" t="s">
        <v>450</v>
      </c>
    </row>
    <row r="40" spans="1:15" x14ac:dyDescent="0.2">
      <c r="A40" s="127"/>
      <c r="B40" s="130" t="s">
        <v>80</v>
      </c>
      <c r="H40" t="s">
        <v>243</v>
      </c>
      <c r="I40" s="27" t="str">
        <f t="shared" si="0"/>
        <v>Fleisch</v>
      </c>
      <c r="J40" t="s">
        <v>242</v>
      </c>
      <c r="K40" s="30" t="s">
        <v>844</v>
      </c>
      <c r="L40" s="31" t="s">
        <v>224</v>
      </c>
      <c r="O40" t="s">
        <v>492</v>
      </c>
    </row>
    <row r="41" spans="1:15" x14ac:dyDescent="0.2">
      <c r="A41" s="127"/>
      <c r="B41" s="130" t="s">
        <v>81</v>
      </c>
      <c r="I41" s="27" t="str">
        <f t="shared" si="0"/>
        <v>Fleisch und Fleischprodukte</v>
      </c>
      <c r="J41" t="s">
        <v>9</v>
      </c>
      <c r="K41" s="30" t="s">
        <v>311</v>
      </c>
      <c r="L41" s="31" t="s">
        <v>269</v>
      </c>
    </row>
    <row r="42" spans="1:15" x14ac:dyDescent="0.2">
      <c r="A42" s="127">
        <v>2002</v>
      </c>
      <c r="B42" s="130" t="s">
        <v>64</v>
      </c>
      <c r="I42" s="27" t="str">
        <f t="shared" si="0"/>
        <v>Eier</v>
      </c>
      <c r="J42" t="s">
        <v>21</v>
      </c>
      <c r="K42" s="30" t="s">
        <v>312</v>
      </c>
      <c r="L42" s="31" t="s">
        <v>270</v>
      </c>
    </row>
    <row r="43" spans="1:15" x14ac:dyDescent="0.2">
      <c r="A43" s="127"/>
      <c r="B43" s="130" t="s">
        <v>66</v>
      </c>
      <c r="I43" s="27" t="str">
        <f t="shared" si="0"/>
        <v>Kartoffeln</v>
      </c>
      <c r="J43" t="s">
        <v>22</v>
      </c>
      <c r="K43" s="30" t="s">
        <v>199</v>
      </c>
      <c r="L43" s="31" t="s">
        <v>226</v>
      </c>
    </row>
    <row r="44" spans="1:15" x14ac:dyDescent="0.2">
      <c r="A44" s="127"/>
      <c r="B44" s="130" t="s">
        <v>68</v>
      </c>
      <c r="I44" s="27" t="str">
        <f t="shared" si="0"/>
        <v>Früchte</v>
      </c>
      <c r="J44" t="s">
        <v>25</v>
      </c>
      <c r="K44" s="30" t="s">
        <v>200</v>
      </c>
      <c r="L44" s="31" t="s">
        <v>237</v>
      </c>
    </row>
    <row r="45" spans="1:15" x14ac:dyDescent="0.2">
      <c r="A45" s="127"/>
      <c r="B45" s="130" t="s">
        <v>70</v>
      </c>
      <c r="I45" s="27" t="str">
        <f t="shared" si="0"/>
        <v>Gemüse</v>
      </c>
      <c r="J45" t="s">
        <v>30</v>
      </c>
      <c r="K45" s="30" t="s">
        <v>205</v>
      </c>
      <c r="L45" s="31" t="s">
        <v>238</v>
      </c>
    </row>
    <row r="46" spans="1:15" x14ac:dyDescent="0.2">
      <c r="A46" s="127"/>
      <c r="B46" s="130" t="s">
        <v>71</v>
      </c>
      <c r="I46" s="27" t="str">
        <f t="shared" si="0"/>
        <v>Mehl</v>
      </c>
      <c r="J46" t="s">
        <v>116</v>
      </c>
      <c r="K46" s="30" t="s">
        <v>240</v>
      </c>
      <c r="L46" s="31" t="s">
        <v>239</v>
      </c>
    </row>
    <row r="47" spans="1:15" x14ac:dyDescent="0.2">
      <c r="A47" s="127"/>
      <c r="B47" s="130" t="s">
        <v>73</v>
      </c>
      <c r="I47" s="27" t="str">
        <f t="shared" si="0"/>
        <v>Milch</v>
      </c>
      <c r="J47" s="114" t="s">
        <v>243</v>
      </c>
      <c r="K47" s="114" t="s">
        <v>181</v>
      </c>
      <c r="L47" s="115" t="s">
        <v>225</v>
      </c>
    </row>
    <row r="48" spans="1:15" x14ac:dyDescent="0.2">
      <c r="A48" s="127"/>
      <c r="B48" s="130" t="s">
        <v>75</v>
      </c>
      <c r="I48" s="27" t="str">
        <f t="shared" si="0"/>
        <v xml:space="preserve">Vollmilch </v>
      </c>
      <c r="J48" s="30" t="s">
        <v>1</v>
      </c>
      <c r="K48" s="30" t="s">
        <v>182</v>
      </c>
      <c r="L48" s="31" t="s">
        <v>146</v>
      </c>
    </row>
    <row r="49" spans="1:12" x14ac:dyDescent="0.2">
      <c r="A49" s="127"/>
      <c r="B49" s="130" t="s">
        <v>76</v>
      </c>
      <c r="I49" s="27" t="str">
        <f t="shared" si="0"/>
        <v>Gruyère</v>
      </c>
      <c r="J49" s="30" t="s">
        <v>2</v>
      </c>
      <c r="K49" s="30" t="s">
        <v>2</v>
      </c>
      <c r="L49" s="31" t="s">
        <v>2</v>
      </c>
    </row>
    <row r="50" spans="1:12" x14ac:dyDescent="0.2">
      <c r="A50" s="127"/>
      <c r="B50" s="130" t="s">
        <v>77</v>
      </c>
      <c r="I50" s="27" t="str">
        <f t="shared" si="0"/>
        <v>Mozzarella</v>
      </c>
      <c r="J50" s="30" t="s">
        <v>3</v>
      </c>
      <c r="K50" s="30" t="s">
        <v>3</v>
      </c>
      <c r="L50" s="31" t="s">
        <v>3</v>
      </c>
    </row>
    <row r="51" spans="1:12" x14ac:dyDescent="0.2">
      <c r="A51" s="127"/>
      <c r="B51" s="130" t="s">
        <v>78</v>
      </c>
      <c r="I51" s="27" t="str">
        <f t="shared" si="0"/>
        <v>Emmentaler</v>
      </c>
      <c r="J51" s="30" t="s">
        <v>4</v>
      </c>
      <c r="K51" s="30" t="s">
        <v>4</v>
      </c>
      <c r="L51" s="31" t="s">
        <v>4</v>
      </c>
    </row>
    <row r="52" spans="1:12" x14ac:dyDescent="0.2">
      <c r="A52" s="127"/>
      <c r="B52" s="130" t="s">
        <v>80</v>
      </c>
      <c r="I52" s="27" t="str">
        <f t="shared" si="0"/>
        <v xml:space="preserve">Vorzugsbutter </v>
      </c>
      <c r="J52" s="30" t="s">
        <v>5</v>
      </c>
      <c r="K52" s="30" t="s">
        <v>183</v>
      </c>
      <c r="L52" s="31" t="s">
        <v>147</v>
      </c>
    </row>
    <row r="53" spans="1:12" x14ac:dyDescent="0.2">
      <c r="A53" s="127"/>
      <c r="B53" s="130" t="s">
        <v>81</v>
      </c>
      <c r="I53" s="27" t="str">
        <f t="shared" si="0"/>
        <v>Vollrahm</v>
      </c>
      <c r="J53" s="30" t="s">
        <v>6</v>
      </c>
      <c r="K53" s="30" t="s">
        <v>184</v>
      </c>
      <c r="L53" s="31" t="s">
        <v>148</v>
      </c>
    </row>
    <row r="54" spans="1:12" x14ac:dyDescent="0.2">
      <c r="A54" s="127">
        <v>2003</v>
      </c>
      <c r="B54" s="130" t="s">
        <v>64</v>
      </c>
      <c r="I54" s="27" t="str">
        <f t="shared" si="0"/>
        <v>Fruchtjoghurt, Beeren</v>
      </c>
      <c r="J54" s="30" t="s">
        <v>7</v>
      </c>
      <c r="K54" s="30" t="s">
        <v>185</v>
      </c>
      <c r="L54" s="31" t="s">
        <v>149</v>
      </c>
    </row>
    <row r="55" spans="1:12" x14ac:dyDescent="0.2">
      <c r="A55" s="127"/>
      <c r="B55" s="130" t="s">
        <v>66</v>
      </c>
      <c r="I55" s="27" t="str">
        <f t="shared" si="0"/>
        <v>Joghurt nature</v>
      </c>
      <c r="J55" s="30" t="s">
        <v>8</v>
      </c>
      <c r="K55" s="30" t="s">
        <v>186</v>
      </c>
      <c r="L55" s="31" t="s">
        <v>150</v>
      </c>
    </row>
    <row r="56" spans="1:12" x14ac:dyDescent="0.2">
      <c r="A56" s="127"/>
      <c r="B56" s="130" t="s">
        <v>68</v>
      </c>
      <c r="H56" t="s">
        <v>242</v>
      </c>
      <c r="I56" s="27" t="str">
        <f t="shared" si="0"/>
        <v>Fleisch</v>
      </c>
      <c r="J56" s="114" t="s">
        <v>242</v>
      </c>
      <c r="K56" s="114" t="s">
        <v>187</v>
      </c>
      <c r="L56" s="115" t="s">
        <v>224</v>
      </c>
    </row>
    <row r="57" spans="1:12" x14ac:dyDescent="0.2">
      <c r="A57" s="127"/>
      <c r="B57" s="130" t="s">
        <v>70</v>
      </c>
      <c r="I57" s="27" t="str">
        <f t="shared" si="0"/>
        <v>Rindsentrecôte</v>
      </c>
      <c r="J57" s="30" t="s">
        <v>10</v>
      </c>
      <c r="K57" s="30" t="s">
        <v>188</v>
      </c>
      <c r="L57" s="31" t="s">
        <v>151</v>
      </c>
    </row>
    <row r="58" spans="1:12" x14ac:dyDescent="0.2">
      <c r="A58" s="127"/>
      <c r="B58" s="130" t="s">
        <v>71</v>
      </c>
      <c r="I58" s="27" t="str">
        <f t="shared" si="0"/>
        <v>Rindsplätzli à la minute</v>
      </c>
      <c r="J58" s="30" t="s">
        <v>11</v>
      </c>
      <c r="K58" s="30" t="s">
        <v>189</v>
      </c>
      <c r="L58" s="31" t="s">
        <v>152</v>
      </c>
    </row>
    <row r="59" spans="1:12" x14ac:dyDescent="0.2">
      <c r="A59" s="127"/>
      <c r="B59" s="130" t="s">
        <v>73</v>
      </c>
      <c r="I59" s="27" t="str">
        <f t="shared" si="0"/>
        <v>Kalbsnierstücksteak</v>
      </c>
      <c r="J59" s="30" t="s">
        <v>12</v>
      </c>
      <c r="K59" s="30" t="s">
        <v>190</v>
      </c>
      <c r="L59" s="31" t="s">
        <v>153</v>
      </c>
    </row>
    <row r="60" spans="1:12" x14ac:dyDescent="0.2">
      <c r="A60" s="127"/>
      <c r="B60" s="130" t="s">
        <v>75</v>
      </c>
      <c r="I60" s="27" t="str">
        <f t="shared" si="0"/>
        <v>Kalbsplätzli Stotzen</v>
      </c>
      <c r="J60" s="30" t="s">
        <v>13</v>
      </c>
      <c r="K60" s="30" t="s">
        <v>191</v>
      </c>
      <c r="L60" s="31" t="s">
        <v>154</v>
      </c>
    </row>
    <row r="61" spans="1:12" x14ac:dyDescent="0.2">
      <c r="A61" s="127"/>
      <c r="B61" s="130" t="s">
        <v>76</v>
      </c>
      <c r="I61" s="27" t="str">
        <f t="shared" si="0"/>
        <v>Schweinsnierstücksteak</v>
      </c>
      <c r="J61" s="30" t="s">
        <v>14</v>
      </c>
      <c r="K61" s="30" t="s">
        <v>192</v>
      </c>
      <c r="L61" s="31" t="s">
        <v>155</v>
      </c>
    </row>
    <row r="62" spans="1:12" x14ac:dyDescent="0.2">
      <c r="A62" s="127"/>
      <c r="B62" s="130" t="s">
        <v>77</v>
      </c>
      <c r="I62" s="27" t="str">
        <f t="shared" si="0"/>
        <v>Schweinskotelett</v>
      </c>
      <c r="J62" s="30" t="s">
        <v>763</v>
      </c>
      <c r="K62" s="30" t="s">
        <v>193</v>
      </c>
      <c r="L62" s="31" t="s">
        <v>156</v>
      </c>
    </row>
    <row r="63" spans="1:12" x14ac:dyDescent="0.2">
      <c r="A63" s="127"/>
      <c r="B63" s="130" t="s">
        <v>78</v>
      </c>
      <c r="I63" s="27" t="str">
        <f t="shared" si="0"/>
        <v>Schweinsstotzenplätzli</v>
      </c>
      <c r="J63" s="30" t="s">
        <v>15</v>
      </c>
      <c r="K63" s="30" t="s">
        <v>194</v>
      </c>
      <c r="L63" s="31" t="s">
        <v>157</v>
      </c>
    </row>
    <row r="64" spans="1:12" x14ac:dyDescent="0.2">
      <c r="A64" s="127"/>
      <c r="B64" s="130" t="s">
        <v>80</v>
      </c>
      <c r="I64" s="27" t="str">
        <f t="shared" si="0"/>
        <v>Salami CH</v>
      </c>
      <c r="J64" s="30" t="s">
        <v>16</v>
      </c>
      <c r="K64" s="30" t="s">
        <v>16</v>
      </c>
      <c r="L64" s="31" t="s">
        <v>158</v>
      </c>
    </row>
    <row r="65" spans="1:12" x14ac:dyDescent="0.2">
      <c r="A65" s="127"/>
      <c r="B65" s="130" t="s">
        <v>81</v>
      </c>
      <c r="I65" s="27" t="str">
        <f t="shared" si="0"/>
        <v>Wienerli</v>
      </c>
      <c r="J65" s="30" t="s">
        <v>17</v>
      </c>
      <c r="K65" s="30" t="s">
        <v>195</v>
      </c>
      <c r="L65" s="31" t="s">
        <v>17</v>
      </c>
    </row>
    <row r="66" spans="1:12" x14ac:dyDescent="0.2">
      <c r="A66" s="127">
        <v>2004</v>
      </c>
      <c r="B66" s="130" t="s">
        <v>64</v>
      </c>
      <c r="I66" s="27" t="str">
        <f t="shared" si="0"/>
        <v>Kalbsbratwurst</v>
      </c>
      <c r="J66" s="30" t="s">
        <v>18</v>
      </c>
      <c r="K66" s="30" t="s">
        <v>196</v>
      </c>
      <c r="L66" s="31" t="s">
        <v>159</v>
      </c>
    </row>
    <row r="67" spans="1:12" x14ac:dyDescent="0.2">
      <c r="A67" s="127"/>
      <c r="B67" s="130" t="s">
        <v>66</v>
      </c>
      <c r="I67" s="27" t="str">
        <f t="shared" si="0"/>
        <v>Poulet ganz</v>
      </c>
      <c r="J67" s="356" t="s">
        <v>19</v>
      </c>
      <c r="K67" s="356" t="s">
        <v>197</v>
      </c>
      <c r="L67" s="357" t="s">
        <v>160</v>
      </c>
    </row>
    <row r="68" spans="1:12" x14ac:dyDescent="0.2">
      <c r="A68" s="127"/>
      <c r="B68" s="130" t="s">
        <v>68</v>
      </c>
      <c r="I68" s="27" t="str">
        <f t="shared" si="0"/>
        <v>Pouletbrust</v>
      </c>
      <c r="J68" s="356" t="s">
        <v>20</v>
      </c>
      <c r="K68" s="356" t="s">
        <v>198</v>
      </c>
      <c r="L68" s="357" t="s">
        <v>161</v>
      </c>
    </row>
    <row r="69" spans="1:12" x14ac:dyDescent="0.2">
      <c r="A69" s="127"/>
      <c r="B69" s="130" t="s">
        <v>70</v>
      </c>
      <c r="H69" t="s">
        <v>21</v>
      </c>
      <c r="I69" s="27" t="str">
        <f t="shared" si="0"/>
        <v>Eier Freiland, frisch</v>
      </c>
      <c r="J69" s="358" t="s">
        <v>241</v>
      </c>
      <c r="K69" s="358" t="s">
        <v>244</v>
      </c>
      <c r="L69" s="359" t="s">
        <v>271</v>
      </c>
    </row>
    <row r="70" spans="1:12" x14ac:dyDescent="0.2">
      <c r="A70" s="127"/>
      <c r="B70" s="130" t="s">
        <v>71</v>
      </c>
      <c r="I70" s="27" t="str">
        <f t="shared" si="0"/>
        <v>CH gesamt</v>
      </c>
      <c r="J70" s="356" t="s">
        <v>432</v>
      </c>
      <c r="K70" s="356" t="s">
        <v>433</v>
      </c>
      <c r="L70" s="357" t="s">
        <v>434</v>
      </c>
    </row>
    <row r="71" spans="1:12" x14ac:dyDescent="0.2">
      <c r="A71" s="127"/>
      <c r="B71" s="130" t="s">
        <v>73</v>
      </c>
      <c r="I71" s="27" t="str">
        <f t="shared" si="0"/>
        <v>In 6er-Packung</v>
      </c>
      <c r="J71" s="356" t="s">
        <v>234</v>
      </c>
      <c r="K71" s="356" t="s">
        <v>245</v>
      </c>
      <c r="L71" s="357" t="s">
        <v>236</v>
      </c>
    </row>
    <row r="72" spans="1:12" x14ac:dyDescent="0.2">
      <c r="A72" s="127"/>
      <c r="B72" s="130" t="s">
        <v>75</v>
      </c>
      <c r="I72" s="27" t="str">
        <f t="shared" si="0"/>
        <v>In 10er-Packung</v>
      </c>
      <c r="J72" s="356" t="s">
        <v>235</v>
      </c>
      <c r="K72" s="356" t="s">
        <v>246</v>
      </c>
      <c r="L72" s="357" t="s">
        <v>272</v>
      </c>
    </row>
    <row r="73" spans="1:12" x14ac:dyDescent="0.2">
      <c r="A73" s="127"/>
      <c r="B73" s="130" t="s">
        <v>76</v>
      </c>
      <c r="H73" t="s">
        <v>22</v>
      </c>
      <c r="I73" s="27" t="str">
        <f t="shared" si="0"/>
        <v>Speisekartoffeln</v>
      </c>
      <c r="J73" s="30" t="s">
        <v>418</v>
      </c>
      <c r="K73" s="30" t="s">
        <v>199</v>
      </c>
      <c r="L73" s="31" t="s">
        <v>226</v>
      </c>
    </row>
    <row r="74" spans="1:12" x14ac:dyDescent="0.2">
      <c r="A74" s="127"/>
      <c r="B74" s="130" t="s">
        <v>77</v>
      </c>
      <c r="I74" s="27" t="str">
        <f>IF($I$1="d",J74,IF($I$1="f",K74,IF($I$1="i",L74)))</f>
        <v>Festkochende</v>
      </c>
      <c r="J74" s="30" t="s">
        <v>1022</v>
      </c>
      <c r="K74" s="30" t="s">
        <v>231</v>
      </c>
      <c r="L74" s="31" t="s">
        <v>232</v>
      </c>
    </row>
    <row r="75" spans="1:12" x14ac:dyDescent="0.2">
      <c r="A75" s="127"/>
      <c r="B75" s="130" t="s">
        <v>77</v>
      </c>
      <c r="I75" s="27" t="str">
        <f>IF($I$1="d",J75,IF($I$1="f",K75,IF($I$1="i",L75)))</f>
        <v>Festkochende</v>
      </c>
      <c r="J75" s="30" t="s">
        <v>1022</v>
      </c>
      <c r="K75" s="30" t="s">
        <v>231</v>
      </c>
      <c r="L75" s="31" t="s">
        <v>232</v>
      </c>
    </row>
    <row r="76" spans="1:12" x14ac:dyDescent="0.2">
      <c r="A76" s="127"/>
      <c r="B76" s="130" t="s">
        <v>78</v>
      </c>
      <c r="I76" s="27" t="str">
        <f t="shared" si="0"/>
        <v>Mehligkochende</v>
      </c>
      <c r="J76" s="30" t="s">
        <v>227</v>
      </c>
      <c r="K76" s="30" t="s">
        <v>230</v>
      </c>
      <c r="L76" s="31" t="s">
        <v>233</v>
      </c>
    </row>
    <row r="77" spans="1:12" x14ac:dyDescent="0.2">
      <c r="A77" s="127"/>
      <c r="B77" s="130" t="s">
        <v>80</v>
      </c>
      <c r="I77" s="27" t="str">
        <f t="shared" si="0"/>
        <v>Raclette</v>
      </c>
      <c r="J77" s="30" t="s">
        <v>23</v>
      </c>
      <c r="K77" s="30" t="s">
        <v>23</v>
      </c>
      <c r="L77" s="31" t="s">
        <v>23</v>
      </c>
    </row>
    <row r="78" spans="1:12" x14ac:dyDescent="0.2">
      <c r="A78" s="127"/>
      <c r="B78" s="130" t="s">
        <v>81</v>
      </c>
      <c r="I78" s="27" t="str">
        <f t="shared" si="0"/>
        <v xml:space="preserve">Hochtemperatur </v>
      </c>
      <c r="J78" s="30" t="s">
        <v>228</v>
      </c>
      <c r="K78" s="30" t="s">
        <v>229</v>
      </c>
      <c r="L78" s="31" t="s">
        <v>273</v>
      </c>
    </row>
    <row r="79" spans="1:12" x14ac:dyDescent="0.2">
      <c r="A79" s="127">
        <v>2005</v>
      </c>
      <c r="B79" s="130" t="s">
        <v>64</v>
      </c>
      <c r="I79" s="27" t="str">
        <f t="shared" si="0"/>
        <v>Speisekartoffeln (frisch)</v>
      </c>
      <c r="J79" s="30" t="s">
        <v>809</v>
      </c>
      <c r="K79" s="30" t="s">
        <v>1037</v>
      </c>
      <c r="L79" s="31" t="s">
        <v>1023</v>
      </c>
    </row>
    <row r="80" spans="1:12" x14ac:dyDescent="0.2">
      <c r="A80" s="127"/>
      <c r="B80" s="130" t="s">
        <v>66</v>
      </c>
      <c r="H80" t="s">
        <v>25</v>
      </c>
      <c r="I80" s="27" t="str">
        <f t="shared" si="0"/>
        <v>Früchte</v>
      </c>
      <c r="J80" s="30" t="s">
        <v>25</v>
      </c>
      <c r="K80" s="30" t="s">
        <v>200</v>
      </c>
      <c r="L80" s="31" t="s">
        <v>237</v>
      </c>
    </row>
    <row r="81" spans="1:12" x14ac:dyDescent="0.2">
      <c r="A81" s="127"/>
      <c r="B81" s="130" t="s">
        <v>68</v>
      </c>
      <c r="I81" s="27" t="str">
        <f t="shared" si="0"/>
        <v>Äpfel, Gala, Klasse I</v>
      </c>
      <c r="J81" s="30" t="s">
        <v>26</v>
      </c>
      <c r="K81" s="30" t="s">
        <v>201</v>
      </c>
      <c r="L81" s="31" t="s">
        <v>162</v>
      </c>
    </row>
    <row r="82" spans="1:12" x14ac:dyDescent="0.2">
      <c r="A82" s="127"/>
      <c r="B82" s="130" t="s">
        <v>70</v>
      </c>
      <c r="I82" s="27" t="str">
        <f t="shared" si="0"/>
        <v>Bananen</v>
      </c>
      <c r="J82" s="30" t="s">
        <v>27</v>
      </c>
      <c r="K82" s="30" t="s">
        <v>202</v>
      </c>
      <c r="L82" s="31" t="s">
        <v>163</v>
      </c>
    </row>
    <row r="83" spans="1:12" x14ac:dyDescent="0.2">
      <c r="A83" s="127"/>
      <c r="B83" s="130" t="s">
        <v>71</v>
      </c>
      <c r="I83" s="27" t="str">
        <f t="shared" si="0"/>
        <v>Orangen</v>
      </c>
      <c r="J83" s="356" t="s">
        <v>28</v>
      </c>
      <c r="K83" s="356" t="s">
        <v>203</v>
      </c>
      <c r="L83" s="357" t="s">
        <v>164</v>
      </c>
    </row>
    <row r="84" spans="1:12" x14ac:dyDescent="0.2">
      <c r="A84" s="127"/>
      <c r="B84" s="130" t="s">
        <v>73</v>
      </c>
      <c r="I84" s="27" t="str">
        <f t="shared" si="0"/>
        <v>Kiwi</v>
      </c>
      <c r="J84" s="356" t="s">
        <v>29</v>
      </c>
      <c r="K84" s="356" t="s">
        <v>204</v>
      </c>
      <c r="L84" s="357" t="s">
        <v>29</v>
      </c>
    </row>
    <row r="85" spans="1:12" x14ac:dyDescent="0.2">
      <c r="A85" s="127"/>
      <c r="B85" s="130" t="s">
        <v>75</v>
      </c>
      <c r="H85" t="s">
        <v>30</v>
      </c>
      <c r="I85" s="27" t="str">
        <f t="shared" si="0"/>
        <v>Gemüse</v>
      </c>
      <c r="J85" s="358" t="s">
        <v>30</v>
      </c>
      <c r="K85" s="358" t="s">
        <v>205</v>
      </c>
      <c r="L85" s="359" t="s">
        <v>238</v>
      </c>
    </row>
    <row r="86" spans="1:12" x14ac:dyDescent="0.2">
      <c r="A86" s="127"/>
      <c r="B86" s="130" t="s">
        <v>76</v>
      </c>
      <c r="I86" s="27" t="str">
        <f t="shared" si="0"/>
        <v>Karotten</v>
      </c>
      <c r="J86" s="356" t="s">
        <v>31</v>
      </c>
      <c r="K86" s="356" t="s">
        <v>206</v>
      </c>
      <c r="L86" s="357" t="s">
        <v>165</v>
      </c>
    </row>
    <row r="87" spans="1:12" x14ac:dyDescent="0.2">
      <c r="A87" s="127"/>
      <c r="B87" s="130" t="s">
        <v>77</v>
      </c>
      <c r="I87" s="27" t="str">
        <f t="shared" si="0"/>
        <v>Tomaten rund</v>
      </c>
      <c r="J87" s="30" t="s">
        <v>137</v>
      </c>
      <c r="K87" s="30" t="s">
        <v>900</v>
      </c>
      <c r="L87" s="31" t="s">
        <v>166</v>
      </c>
    </row>
    <row r="88" spans="1:12" x14ac:dyDescent="0.2">
      <c r="A88" s="127"/>
      <c r="B88" s="130" t="s">
        <v>78</v>
      </c>
      <c r="I88" s="27" t="str">
        <f t="shared" si="0"/>
        <v>Tomaten Rispe</v>
      </c>
      <c r="J88" s="30" t="s">
        <v>32</v>
      </c>
      <c r="K88" s="30" t="s">
        <v>207</v>
      </c>
      <c r="L88" s="31" t="s">
        <v>502</v>
      </c>
    </row>
    <row r="89" spans="1:12" x14ac:dyDescent="0.2">
      <c r="A89" s="127"/>
      <c r="B89" s="130" t="s">
        <v>80</v>
      </c>
      <c r="I89" s="27" t="str">
        <f t="shared" si="0"/>
        <v>Salatgurke</v>
      </c>
      <c r="J89" s="30" t="s">
        <v>33</v>
      </c>
      <c r="K89" s="30" t="s">
        <v>208</v>
      </c>
      <c r="L89" s="31" t="s">
        <v>167</v>
      </c>
    </row>
    <row r="90" spans="1:12" x14ac:dyDescent="0.2">
      <c r="A90" s="127"/>
      <c r="B90" s="130" t="s">
        <v>81</v>
      </c>
      <c r="I90" s="27" t="str">
        <f t="shared" si="0"/>
        <v>Zucchetti</v>
      </c>
      <c r="J90" s="30" t="s">
        <v>34</v>
      </c>
      <c r="K90" s="30" t="s">
        <v>209</v>
      </c>
      <c r="L90" s="31" t="s">
        <v>168</v>
      </c>
    </row>
    <row r="91" spans="1:12" x14ac:dyDescent="0.2">
      <c r="A91" s="127">
        <v>2006</v>
      </c>
      <c r="B91" s="130" t="s">
        <v>64</v>
      </c>
      <c r="I91" s="27" t="str">
        <f t="shared" si="0"/>
        <v>Eisbergsalat</v>
      </c>
      <c r="J91" s="30" t="s">
        <v>35</v>
      </c>
      <c r="K91" s="30" t="s">
        <v>210</v>
      </c>
      <c r="L91" s="31" t="s">
        <v>274</v>
      </c>
    </row>
    <row r="92" spans="1:12" x14ac:dyDescent="0.2">
      <c r="A92" s="127"/>
      <c r="B92" s="130" t="s">
        <v>66</v>
      </c>
      <c r="I92" s="27" t="str">
        <f t="shared" si="0"/>
        <v>Zwiebeln (gelb)</v>
      </c>
      <c r="J92" s="30" t="s">
        <v>36</v>
      </c>
      <c r="K92" s="30" t="s">
        <v>211</v>
      </c>
      <c r="L92" s="31" t="s">
        <v>169</v>
      </c>
    </row>
    <row r="93" spans="1:12" x14ac:dyDescent="0.2">
      <c r="A93" s="127"/>
      <c r="B93" s="130" t="s">
        <v>68</v>
      </c>
      <c r="I93" s="27" t="str">
        <f t="shared" si="0"/>
        <v>Blumenkohl</v>
      </c>
      <c r="J93" s="30" t="s">
        <v>37</v>
      </c>
      <c r="K93" s="30" t="s">
        <v>212</v>
      </c>
      <c r="L93" s="31" t="s">
        <v>170</v>
      </c>
    </row>
    <row r="94" spans="1:12" x14ac:dyDescent="0.2">
      <c r="A94" s="127"/>
      <c r="B94" s="130" t="s">
        <v>70</v>
      </c>
      <c r="I94" s="27" t="str">
        <f t="shared" si="0"/>
        <v>Fenchel</v>
      </c>
      <c r="J94" s="30" t="s">
        <v>38</v>
      </c>
      <c r="K94" s="30" t="s">
        <v>213</v>
      </c>
      <c r="L94" s="31" t="s">
        <v>171</v>
      </c>
    </row>
    <row r="95" spans="1:12" x14ac:dyDescent="0.2">
      <c r="A95" s="127"/>
      <c r="B95" s="130" t="s">
        <v>71</v>
      </c>
      <c r="I95" s="27" t="str">
        <f t="shared" si="0"/>
        <v>Broccoli</v>
      </c>
      <c r="J95" s="30" t="s">
        <v>39</v>
      </c>
      <c r="K95" s="30" t="s">
        <v>214</v>
      </c>
      <c r="L95" s="31" t="s">
        <v>39</v>
      </c>
    </row>
    <row r="96" spans="1:12" x14ac:dyDescent="0.2">
      <c r="A96" s="127"/>
      <c r="B96" s="130" t="s">
        <v>73</v>
      </c>
      <c r="I96" s="27" t="str">
        <f t="shared" si="0"/>
        <v>Kopfsalat</v>
      </c>
      <c r="J96" s="30" t="s">
        <v>40</v>
      </c>
      <c r="K96" s="30" t="s">
        <v>215</v>
      </c>
      <c r="L96" s="31" t="s">
        <v>172</v>
      </c>
    </row>
    <row r="97" spans="1:12" x14ac:dyDescent="0.2">
      <c r="A97" s="127"/>
      <c r="B97" s="130" t="s">
        <v>75</v>
      </c>
      <c r="I97" s="27" t="str">
        <f t="shared" si="0"/>
        <v>Lauch grün</v>
      </c>
      <c r="J97" s="356" t="s">
        <v>41</v>
      </c>
      <c r="K97" s="356" t="s">
        <v>216</v>
      </c>
      <c r="L97" s="357" t="s">
        <v>173</v>
      </c>
    </row>
    <row r="98" spans="1:12" x14ac:dyDescent="0.2">
      <c r="A98" s="127"/>
      <c r="B98" s="130" t="s">
        <v>76</v>
      </c>
      <c r="I98" s="27" t="str">
        <f t="shared" si="0"/>
        <v>Champignons</v>
      </c>
      <c r="J98" s="30" t="s">
        <v>42</v>
      </c>
      <c r="K98" s="30" t="s">
        <v>217</v>
      </c>
      <c r="L98" s="31" t="s">
        <v>174</v>
      </c>
    </row>
    <row r="99" spans="1:12" x14ac:dyDescent="0.2">
      <c r="A99" s="127"/>
      <c r="B99" s="130" t="s">
        <v>77</v>
      </c>
      <c r="I99" s="27" t="str">
        <f t="shared" si="0"/>
        <v>Randen gedämpft</v>
      </c>
      <c r="J99" s="30" t="s">
        <v>43</v>
      </c>
      <c r="K99" s="30" t="s">
        <v>218</v>
      </c>
      <c r="L99" s="31" t="s">
        <v>175</v>
      </c>
    </row>
    <row r="100" spans="1:12" x14ac:dyDescent="0.2">
      <c r="A100" s="127"/>
      <c r="B100" s="130" t="s">
        <v>78</v>
      </c>
      <c r="I100" s="27" t="str">
        <f t="shared" si="0"/>
        <v>Knollensellerie</v>
      </c>
      <c r="J100" s="30" t="s">
        <v>44</v>
      </c>
      <c r="K100" s="30" t="s">
        <v>219</v>
      </c>
      <c r="L100" s="31" t="s">
        <v>176</v>
      </c>
    </row>
    <row r="101" spans="1:12" x14ac:dyDescent="0.2">
      <c r="A101" s="127"/>
      <c r="B101" s="130" t="s">
        <v>80</v>
      </c>
      <c r="I101" s="27" t="str">
        <f t="shared" si="0"/>
        <v>Krautstiel</v>
      </c>
      <c r="J101" s="30" t="s">
        <v>45</v>
      </c>
      <c r="K101" s="30" t="s">
        <v>220</v>
      </c>
      <c r="L101" s="31" t="s">
        <v>177</v>
      </c>
    </row>
    <row r="102" spans="1:12" x14ac:dyDescent="0.2">
      <c r="A102" s="127"/>
      <c r="B102" s="130" t="s">
        <v>81</v>
      </c>
      <c r="I102" s="27" t="str">
        <f t="shared" si="0"/>
        <v>Aubergine</v>
      </c>
      <c r="J102" s="30" t="s">
        <v>46</v>
      </c>
      <c r="K102" s="30" t="s">
        <v>221</v>
      </c>
      <c r="L102" s="31" t="s">
        <v>178</v>
      </c>
    </row>
    <row r="103" spans="1:12" x14ac:dyDescent="0.2">
      <c r="A103" s="127">
        <v>2007</v>
      </c>
      <c r="B103" s="130" t="s">
        <v>64</v>
      </c>
      <c r="I103" s="27" t="str">
        <f t="shared" si="0"/>
        <v>Nüsslisalat</v>
      </c>
      <c r="J103" s="30" t="s">
        <v>47</v>
      </c>
      <c r="K103" s="30" t="s">
        <v>222</v>
      </c>
      <c r="L103" s="31" t="s">
        <v>179</v>
      </c>
    </row>
    <row r="104" spans="1:12" x14ac:dyDescent="0.2">
      <c r="A104" s="127"/>
      <c r="B104" s="130" t="s">
        <v>66</v>
      </c>
      <c r="I104" s="27" t="str">
        <f t="shared" si="0"/>
        <v>Mehl</v>
      </c>
      <c r="J104" s="114" t="s">
        <v>116</v>
      </c>
      <c r="K104" s="114" t="s">
        <v>240</v>
      </c>
      <c r="L104" s="115" t="s">
        <v>239</v>
      </c>
    </row>
    <row r="105" spans="1:12" x14ac:dyDescent="0.2">
      <c r="A105" s="127"/>
      <c r="B105" s="130" t="s">
        <v>68</v>
      </c>
      <c r="I105" s="27" t="str">
        <f t="shared" si="0"/>
        <v>Weissmehl</v>
      </c>
      <c r="J105" s="30" t="s">
        <v>115</v>
      </c>
      <c r="K105" s="30" t="s">
        <v>223</v>
      </c>
      <c r="L105" s="31" t="s">
        <v>180</v>
      </c>
    </row>
    <row r="106" spans="1:12" x14ac:dyDescent="0.2">
      <c r="A106" s="127"/>
      <c r="B106" s="130" t="s">
        <v>70</v>
      </c>
      <c r="I106" s="27" t="str">
        <f t="shared" si="0"/>
        <v>Produkte nicht BIO</v>
      </c>
      <c r="J106" s="30" t="s">
        <v>53</v>
      </c>
      <c r="K106" s="30" t="s">
        <v>313</v>
      </c>
      <c r="L106" s="31" t="s">
        <v>275</v>
      </c>
    </row>
    <row r="107" spans="1:12" x14ac:dyDescent="0.2">
      <c r="A107" s="127"/>
      <c r="B107" s="130" t="s">
        <v>71</v>
      </c>
      <c r="H107" t="s">
        <v>143</v>
      </c>
      <c r="I107" s="27" t="str">
        <f t="shared" si="0"/>
        <v>Produkte BIO</v>
      </c>
      <c r="J107" s="30" t="s">
        <v>52</v>
      </c>
      <c r="K107" s="30" t="s">
        <v>314</v>
      </c>
      <c r="L107" s="31" t="s">
        <v>276</v>
      </c>
    </row>
    <row r="108" spans="1:12" x14ac:dyDescent="0.2">
      <c r="A108" s="127"/>
      <c r="B108" s="130" t="s">
        <v>73</v>
      </c>
      <c r="I108" s="27" t="str">
        <f t="shared" si="0"/>
        <v>Segment:</v>
      </c>
      <c r="J108" s="30" t="s">
        <v>48</v>
      </c>
      <c r="K108" s="30" t="s">
        <v>48</v>
      </c>
      <c r="L108" s="31" t="s">
        <v>277</v>
      </c>
    </row>
    <row r="109" spans="1:12" x14ac:dyDescent="0.2">
      <c r="A109" s="127"/>
      <c r="B109" s="130" t="s">
        <v>75</v>
      </c>
      <c r="I109" s="27" t="str">
        <f t="shared" si="0"/>
        <v>Produkt:</v>
      </c>
      <c r="J109" s="30" t="s">
        <v>49</v>
      </c>
      <c r="K109" s="30" t="s">
        <v>315</v>
      </c>
      <c r="L109" s="31" t="s">
        <v>278</v>
      </c>
    </row>
    <row r="110" spans="1:12" x14ac:dyDescent="0.2">
      <c r="A110" s="127"/>
      <c r="B110" s="130" t="s">
        <v>76</v>
      </c>
      <c r="I110" s="27" t="str">
        <f t="shared" si="0"/>
        <v>Daten verfügbar seit:</v>
      </c>
      <c r="J110" s="30" t="s">
        <v>50</v>
      </c>
      <c r="K110" s="30" t="s">
        <v>316</v>
      </c>
      <c r="L110" s="31" t="s">
        <v>279</v>
      </c>
    </row>
    <row r="111" spans="1:12" x14ac:dyDescent="0.2">
      <c r="A111" s="127"/>
      <c r="B111" s="130" t="s">
        <v>77</v>
      </c>
      <c r="I111" s="27" t="str">
        <f t="shared" si="0"/>
        <v>Monatsverbrauch des Referenzhaushalts:</v>
      </c>
      <c r="J111" s="30" t="s">
        <v>54</v>
      </c>
      <c r="K111" s="30" t="s">
        <v>317</v>
      </c>
      <c r="L111" s="31" t="s">
        <v>280</v>
      </c>
    </row>
    <row r="112" spans="1:12" x14ac:dyDescent="0.2">
      <c r="A112" s="127"/>
      <c r="B112" s="130" t="s">
        <v>78</v>
      </c>
      <c r="I112" s="27" t="str">
        <f t="shared" si="0"/>
        <v>Einheit der Produktpreise:</v>
      </c>
      <c r="J112" s="30" t="s">
        <v>51</v>
      </c>
      <c r="K112" s="30" t="s">
        <v>318</v>
      </c>
      <c r="L112" s="31" t="s">
        <v>281</v>
      </c>
    </row>
    <row r="113" spans="1:12" x14ac:dyDescent="0.2">
      <c r="A113" s="127"/>
      <c r="B113" s="130" t="s">
        <v>80</v>
      </c>
      <c r="I113" s="27" t="str">
        <f t="shared" si="0"/>
        <v>Differenz</v>
      </c>
      <c r="J113" s="30" t="s">
        <v>110</v>
      </c>
      <c r="K113" s="30" t="s">
        <v>319</v>
      </c>
      <c r="L113" s="31" t="s">
        <v>282</v>
      </c>
    </row>
    <row r="114" spans="1:12" x14ac:dyDescent="0.2">
      <c r="A114" s="127"/>
      <c r="B114" s="130" t="s">
        <v>81</v>
      </c>
      <c r="H114" t="s">
        <v>141</v>
      </c>
      <c r="I114" s="27" t="str">
        <f>IF($I$1="d",J114,IF($I$1="f",K114,IF($I$1="i",L114)))</f>
        <v>Einheit</v>
      </c>
      <c r="J114" s="30" t="s">
        <v>132</v>
      </c>
      <c r="K114" s="30" t="s">
        <v>320</v>
      </c>
      <c r="L114" s="31" t="s">
        <v>283</v>
      </c>
    </row>
    <row r="115" spans="1:12" x14ac:dyDescent="0.2">
      <c r="A115" s="127">
        <v>2008</v>
      </c>
      <c r="B115" s="130" t="s">
        <v>64</v>
      </c>
      <c r="I115" s="27" t="str">
        <f>IF($I$1="d",J115,IF($I$1="f",K115,IF($I$1="i",L115)))</f>
        <v>Gewichtung</v>
      </c>
      <c r="J115" s="30" t="s">
        <v>131</v>
      </c>
      <c r="K115" s="30" t="s">
        <v>321</v>
      </c>
      <c r="L115" s="31" t="s">
        <v>284</v>
      </c>
    </row>
    <row r="116" spans="1:12" x14ac:dyDescent="0.2">
      <c r="A116" s="127"/>
      <c r="B116" s="130" t="s">
        <v>66</v>
      </c>
      <c r="I116" s="27" t="str">
        <f>IF($I$1="d",J116,IF($I$1="f",K116,IF($I$1="i",L116)))</f>
        <v>CHF</v>
      </c>
      <c r="J116" s="30" t="s">
        <v>477</v>
      </c>
      <c r="K116" s="30" t="s">
        <v>477</v>
      </c>
      <c r="L116" s="31" t="s">
        <v>477</v>
      </c>
    </row>
    <row r="117" spans="1:12" x14ac:dyDescent="0.2">
      <c r="A117" s="127"/>
      <c r="B117" s="130" t="s">
        <v>68</v>
      </c>
      <c r="I117" s="27" t="str">
        <f t="shared" si="0"/>
        <v>Stk.</v>
      </c>
      <c r="J117" s="30" t="s">
        <v>136</v>
      </c>
      <c r="K117" s="316" t="s">
        <v>901</v>
      </c>
      <c r="L117" s="316" t="s">
        <v>902</v>
      </c>
    </row>
    <row r="118" spans="1:12" x14ac:dyDescent="0.2">
      <c r="A118" s="127"/>
      <c r="B118" s="130" t="s">
        <v>70</v>
      </c>
      <c r="I118" s="27" t="str">
        <f t="shared" si="0"/>
        <v>CHF/Liter</v>
      </c>
      <c r="J118" s="30" t="s">
        <v>485</v>
      </c>
      <c r="K118" s="30" t="s">
        <v>976</v>
      </c>
      <c r="L118" s="31" t="s">
        <v>979</v>
      </c>
    </row>
    <row r="119" spans="1:12" x14ac:dyDescent="0.2">
      <c r="A119" s="127"/>
      <c r="B119" s="130" t="s">
        <v>71</v>
      </c>
      <c r="I119" s="27" t="str">
        <f>IF($I$1="d",J119,IF($I$1="f",K119,IF($I$1="i",L119)))</f>
        <v>CHF/kg</v>
      </c>
      <c r="J119" s="30" t="s">
        <v>486</v>
      </c>
      <c r="K119" s="316" t="s">
        <v>486</v>
      </c>
      <c r="L119" s="316" t="s">
        <v>1276</v>
      </c>
    </row>
    <row r="120" spans="1:12" x14ac:dyDescent="0.2">
      <c r="A120" s="127"/>
      <c r="B120" s="130" t="s">
        <v>73</v>
      </c>
      <c r="I120" s="27" t="str">
        <f>IF($I$1="d",J120,IF($I$1="f",K120,IF($I$1="i",L120)))</f>
        <v>CHF/100kg</v>
      </c>
      <c r="J120" s="30" t="s">
        <v>1075</v>
      </c>
      <c r="K120" s="30" t="s">
        <v>1075</v>
      </c>
      <c r="L120" s="30" t="s">
        <v>1075</v>
      </c>
    </row>
    <row r="121" spans="1:12" x14ac:dyDescent="0.2">
      <c r="A121" s="127"/>
      <c r="B121" s="130" t="s">
        <v>75</v>
      </c>
      <c r="I121" s="27" t="str">
        <f t="shared" si="0"/>
        <v>CHF/100g</v>
      </c>
      <c r="J121" s="30" t="s">
        <v>487</v>
      </c>
      <c r="K121" s="30" t="s">
        <v>487</v>
      </c>
      <c r="L121" s="31" t="s">
        <v>487</v>
      </c>
    </row>
    <row r="122" spans="1:12" x14ac:dyDescent="0.2">
      <c r="A122" s="127"/>
      <c r="B122" s="130" t="s">
        <v>76</v>
      </c>
      <c r="I122" s="27" t="str">
        <f t="shared" si="0"/>
        <v>CHF/Ei</v>
      </c>
      <c r="J122" s="30" t="s">
        <v>488</v>
      </c>
      <c r="K122" s="30" t="s">
        <v>977</v>
      </c>
      <c r="L122" s="31" t="s">
        <v>980</v>
      </c>
    </row>
    <row r="123" spans="1:12" x14ac:dyDescent="0.2">
      <c r="A123" s="127"/>
      <c r="B123" s="130" t="s">
        <v>77</v>
      </c>
      <c r="I123" s="27" t="str">
        <f t="shared" si="0"/>
        <v>CHF/Stück</v>
      </c>
      <c r="J123" s="30" t="s">
        <v>484</v>
      </c>
      <c r="K123" s="30" t="s">
        <v>978</v>
      </c>
      <c r="L123" s="31" t="s">
        <v>981</v>
      </c>
    </row>
    <row r="124" spans="1:12" x14ac:dyDescent="0.2">
      <c r="A124" s="127"/>
      <c r="B124" s="130" t="s">
        <v>78</v>
      </c>
      <c r="I124" s="27" t="str">
        <f t="shared" si="0"/>
        <v>Rp./kg</v>
      </c>
      <c r="J124" s="30" t="s">
        <v>489</v>
      </c>
      <c r="K124" s="316" t="s">
        <v>819</v>
      </c>
      <c r="L124" s="316" t="s">
        <v>819</v>
      </c>
    </row>
    <row r="125" spans="1:12" x14ac:dyDescent="0.2">
      <c r="A125" s="127"/>
      <c r="B125" s="130" t="s">
        <v>80</v>
      </c>
      <c r="I125" s="27" t="str">
        <f t="shared" si="0"/>
        <v>CHF/Bund</v>
      </c>
      <c r="J125" s="30" t="s">
        <v>810</v>
      </c>
      <c r="K125" s="316" t="s">
        <v>1038</v>
      </c>
      <c r="L125" s="31" t="s">
        <v>1024</v>
      </c>
    </row>
    <row r="126" spans="1:12" x14ac:dyDescent="0.2">
      <c r="A126" s="127"/>
      <c r="B126" s="130" t="s">
        <v>81</v>
      </c>
      <c r="I126" s="27" t="str">
        <f t="shared" si="0"/>
        <v>t</v>
      </c>
      <c r="J126" s="30" t="s">
        <v>478</v>
      </c>
      <c r="K126" s="316" t="s">
        <v>478</v>
      </c>
      <c r="L126" s="316" t="s">
        <v>478</v>
      </c>
    </row>
    <row r="127" spans="1:12" x14ac:dyDescent="0.2">
      <c r="A127" s="127">
        <v>2009</v>
      </c>
      <c r="B127" s="130" t="s">
        <v>64</v>
      </c>
      <c r="I127" s="27" t="str">
        <f t="shared" si="0"/>
        <v>Tonnen</v>
      </c>
      <c r="J127" s="30" t="s">
        <v>447</v>
      </c>
      <c r="K127" s="316" t="s">
        <v>1001</v>
      </c>
      <c r="L127" s="316" t="s">
        <v>1002</v>
      </c>
    </row>
    <row r="128" spans="1:12" x14ac:dyDescent="0.2">
      <c r="A128" s="127"/>
      <c r="B128" s="130" t="s">
        <v>66</v>
      </c>
      <c r="I128" s="27" t="str">
        <f>IF($I$1="d",J128,IF($I$1="f",K128,IF($I$1="i",L128)))</f>
        <v>kg</v>
      </c>
      <c r="J128" s="30" t="s">
        <v>24</v>
      </c>
      <c r="K128" s="316" t="s">
        <v>24</v>
      </c>
      <c r="L128" s="31" t="s">
        <v>24</v>
      </c>
    </row>
    <row r="129" spans="1:12" x14ac:dyDescent="0.2">
      <c r="A129" s="127"/>
      <c r="B129" s="130" t="s">
        <v>68</v>
      </c>
      <c r="I129" s="27" t="str">
        <f>IF($I$1="d",J129,IF($I$1="f",K129,IF($I$1="i",L129)))</f>
        <v>g</v>
      </c>
      <c r="J129" s="30" t="s">
        <v>135</v>
      </c>
      <c r="K129" s="316" t="s">
        <v>135</v>
      </c>
      <c r="L129" s="31" t="s">
        <v>135</v>
      </c>
    </row>
    <row r="130" spans="1:12" x14ac:dyDescent="0.2">
      <c r="A130" s="127"/>
      <c r="B130" s="130" t="s">
        <v>70</v>
      </c>
      <c r="I130" s="27" t="str">
        <f t="shared" ref="I130:I132" si="10">IF($I$1="d",J130,IF($I$1="f",K130,IF($I$1="i",L130)))</f>
        <v>1000 Liter</v>
      </c>
      <c r="J130" s="30" t="s">
        <v>748</v>
      </c>
      <c r="K130" s="316" t="s">
        <v>820</v>
      </c>
      <c r="L130" s="316" t="s">
        <v>903</v>
      </c>
    </row>
    <row r="131" spans="1:12" x14ac:dyDescent="0.2">
      <c r="A131" s="127"/>
      <c r="B131" s="130"/>
      <c r="I131" s="27" t="str">
        <f t="shared" si="10"/>
        <v>Stück</v>
      </c>
      <c r="J131" s="30" t="s">
        <v>1293</v>
      </c>
      <c r="K131" s="316" t="s">
        <v>1294</v>
      </c>
      <c r="L131" s="316" t="s">
        <v>1295</v>
      </c>
    </row>
    <row r="132" spans="1:12" x14ac:dyDescent="0.2">
      <c r="A132" s="127"/>
      <c r="B132" s="130" t="s">
        <v>71</v>
      </c>
      <c r="H132" t="s">
        <v>144</v>
      </c>
      <c r="I132" s="27" t="str">
        <f t="shared" si="10"/>
        <v>Vorjahr</v>
      </c>
      <c r="J132" s="30" t="s">
        <v>82</v>
      </c>
      <c r="K132" s="30" t="s">
        <v>83</v>
      </c>
      <c r="L132" s="31" t="s">
        <v>84</v>
      </c>
    </row>
    <row r="133" spans="1:12" x14ac:dyDescent="0.2">
      <c r="A133" s="127"/>
      <c r="B133" s="130" t="s">
        <v>73</v>
      </c>
      <c r="I133" s="27" t="str">
        <f t="shared" si="0"/>
        <v>Vormonat</v>
      </c>
      <c r="J133" s="30" t="s">
        <v>85</v>
      </c>
      <c r="K133" s="30" t="s">
        <v>86</v>
      </c>
      <c r="L133" s="31" t="s">
        <v>87</v>
      </c>
    </row>
    <row r="134" spans="1:12" x14ac:dyDescent="0.2">
      <c r="A134" s="127"/>
      <c r="B134" s="130" t="s">
        <v>75</v>
      </c>
      <c r="I134" s="27" t="str">
        <f t="shared" si="0"/>
        <v>von</v>
      </c>
      <c r="J134" t="s">
        <v>88</v>
      </c>
      <c r="K134" t="s">
        <v>89</v>
      </c>
      <c r="L134" s="336" t="s">
        <v>90</v>
      </c>
    </row>
    <row r="135" spans="1:12" x14ac:dyDescent="0.2">
      <c r="A135" s="127"/>
      <c r="B135" s="130" t="s">
        <v>76</v>
      </c>
      <c r="I135" s="27" t="str">
        <f t="shared" si="0"/>
        <v>bis</v>
      </c>
      <c r="J135" t="s">
        <v>91</v>
      </c>
      <c r="K135" t="s">
        <v>92</v>
      </c>
      <c r="L135" s="336" t="s">
        <v>93</v>
      </c>
    </row>
    <row r="136" spans="1:12" x14ac:dyDescent="0.2">
      <c r="A136" s="127"/>
      <c r="B136" s="130" t="s">
        <v>77</v>
      </c>
      <c r="I136" s="27" t="str">
        <f t="shared" si="0"/>
        <v>Periode</v>
      </c>
      <c r="J136" t="s">
        <v>94</v>
      </c>
      <c r="K136" t="s">
        <v>95</v>
      </c>
      <c r="L136" s="336" t="s">
        <v>96</v>
      </c>
    </row>
    <row r="137" spans="1:12" x14ac:dyDescent="0.2">
      <c r="A137" s="127"/>
      <c r="B137" s="130" t="s">
        <v>78</v>
      </c>
      <c r="I137" s="27" t="str">
        <f t="shared" si="0"/>
        <v>%-∆ Vorjahr</v>
      </c>
      <c r="J137" s="30" t="s">
        <v>56</v>
      </c>
      <c r="K137" s="30" t="s">
        <v>97</v>
      </c>
      <c r="L137" s="31" t="s">
        <v>98</v>
      </c>
    </row>
    <row r="138" spans="1:12" x14ac:dyDescent="0.2">
      <c r="A138" s="127"/>
      <c r="B138" s="130" t="s">
        <v>81</v>
      </c>
      <c r="I138" s="27" t="str">
        <f t="shared" si="0"/>
        <v>%-∆ VM</v>
      </c>
      <c r="J138" s="30" t="s">
        <v>57</v>
      </c>
      <c r="K138" s="30" t="s">
        <v>99</v>
      </c>
      <c r="L138" s="31" t="s">
        <v>99</v>
      </c>
    </row>
    <row r="139" spans="1:12" x14ac:dyDescent="0.2">
      <c r="A139" s="127">
        <v>2010</v>
      </c>
      <c r="B139" s="130" t="s">
        <v>64</v>
      </c>
      <c r="I139" s="27" t="str">
        <f t="shared" si="0"/>
        <v>%-∆ VP</v>
      </c>
      <c r="J139" t="s">
        <v>100</v>
      </c>
      <c r="K139" t="s">
        <v>101</v>
      </c>
      <c r="L139" s="336" t="s">
        <v>101</v>
      </c>
    </row>
    <row r="140" spans="1:12" x14ac:dyDescent="0.2">
      <c r="A140" s="127"/>
      <c r="B140" s="130" t="s">
        <v>66</v>
      </c>
      <c r="I140" s="27" t="str">
        <f t="shared" si="0"/>
        <v>Vorvorjahr</v>
      </c>
      <c r="J140" s="30" t="s">
        <v>102</v>
      </c>
      <c r="K140" s="30" t="s">
        <v>103</v>
      </c>
      <c r="L140" s="31" t="s">
        <v>104</v>
      </c>
    </row>
    <row r="141" spans="1:12" x14ac:dyDescent="0.2">
      <c r="A141" s="127"/>
      <c r="B141" s="130" t="s">
        <v>68</v>
      </c>
      <c r="I141" s="27" t="str">
        <f t="shared" ref="I141:I143" si="11">IF($I$1="d",J141,IF($I$1="f",K141,IF($I$1="i",L141)))</f>
        <v>Quelle Themenbilder:</v>
      </c>
      <c r="J141" s="30" t="s">
        <v>105</v>
      </c>
      <c r="K141" t="s">
        <v>106</v>
      </c>
      <c r="L141" s="31" t="s">
        <v>285</v>
      </c>
    </row>
    <row r="142" spans="1:12" x14ac:dyDescent="0.2">
      <c r="A142" s="127"/>
      <c r="B142" s="130" t="s">
        <v>70</v>
      </c>
      <c r="I142" s="27" t="str">
        <f t="shared" si="11"/>
        <v>Anzahl Wochen</v>
      </c>
      <c r="J142" s="30" t="s">
        <v>1006</v>
      </c>
      <c r="K142" t="s">
        <v>1054</v>
      </c>
      <c r="L142" s="30" t="s">
        <v>1065</v>
      </c>
    </row>
    <row r="143" spans="1:12" x14ac:dyDescent="0.2">
      <c r="A143" s="127"/>
      <c r="B143" s="130" t="s">
        <v>71</v>
      </c>
      <c r="H143" t="s">
        <v>145</v>
      </c>
      <c r="I143" s="27" t="str">
        <f t="shared" si="11"/>
        <v>Zu Haftung, Datenschutz, Copyright und Weiterem siehe:</v>
      </c>
      <c r="J143" s="30" t="s">
        <v>107</v>
      </c>
      <c r="K143" s="30" t="s">
        <v>108</v>
      </c>
      <c r="L143" s="31" t="s">
        <v>109</v>
      </c>
    </row>
    <row r="144" spans="1:12" ht="25.5" x14ac:dyDescent="0.2">
      <c r="A144" s="127"/>
      <c r="B144" s="130" t="s">
        <v>73</v>
      </c>
      <c r="I144" s="27" t="str">
        <f>IF($I$1="d",J144,IF($I$1="f",K144,IF($I$1="i",L144)))</f>
        <v>Quelle: BLW, Fachbereich Agrardaten und Marktanalysen; NielsenIQ Switzerland, Total Market Consumer/Retail Panel</v>
      </c>
      <c r="J144" s="529" t="s">
        <v>1411</v>
      </c>
      <c r="K144" s="337" t="s">
        <v>1413</v>
      </c>
      <c r="L144" s="371" t="s">
        <v>1415</v>
      </c>
    </row>
    <row r="145" spans="1:12" x14ac:dyDescent="0.2">
      <c r="A145" s="127"/>
      <c r="B145" s="130" t="s">
        <v>75</v>
      </c>
      <c r="I145" s="27" t="str">
        <f>IF($I$1="d",J145,IF($I$1="f",K145,IF($I$1="i",L145)))</f>
        <v>Quelle: BLW, Fachbereich Agrardaten und Marktanalysen</v>
      </c>
      <c r="J145" s="529" t="s">
        <v>1412</v>
      </c>
      <c r="K145" s="337" t="s">
        <v>1414</v>
      </c>
      <c r="L145" s="371" t="s">
        <v>1416</v>
      </c>
    </row>
    <row r="146" spans="1:12" x14ac:dyDescent="0.2">
      <c r="A146" s="127"/>
      <c r="B146" s="130" t="s">
        <v>76</v>
      </c>
      <c r="I146" s="27" t="str">
        <f>IF($I$1="d",J146,IF($I$1="f",K146,IF($I$1="i",L146)))</f>
        <v>Quelle: NielsenIQ Switzerland, Total Market Consumer/Retail Panel</v>
      </c>
      <c r="J146" s="337" t="s">
        <v>1277</v>
      </c>
      <c r="K146" s="338" t="s">
        <v>1278</v>
      </c>
      <c r="L146" s="338" t="s">
        <v>1279</v>
      </c>
    </row>
    <row r="147" spans="1:12" x14ac:dyDescent="0.2">
      <c r="A147" s="127"/>
      <c r="B147" s="130" t="s">
        <v>77</v>
      </c>
      <c r="I147" s="27" t="str">
        <f>IF($I$1="d",J147,IF($I$1="f",K147,IF($I$1="i",L147)))</f>
        <v>Quelle: TSM Solutions GmbH</v>
      </c>
      <c r="J147" s="529" t="s">
        <v>1410</v>
      </c>
      <c r="K147" s="338" t="s">
        <v>1417</v>
      </c>
      <c r="L147" s="338" t="s">
        <v>1418</v>
      </c>
    </row>
    <row r="148" spans="1:12" x14ac:dyDescent="0.2">
      <c r="A148" s="127"/>
      <c r="B148" s="130" t="s">
        <v>78</v>
      </c>
      <c r="I148" s="27" t="str">
        <f t="shared" ref="I148:I151" si="12">IF($I$1="d",J148,IF($I$1="f",K148,IF($I$1="i",L148)))</f>
        <v xml:space="preserve">Für detaillierte Informationen zum Vergleich der Warenkörbe klicken Sie hier: </v>
      </c>
      <c r="J148" s="30" t="s">
        <v>248</v>
      </c>
      <c r="K148" s="30" t="s">
        <v>322</v>
      </c>
      <c r="L148" s="31" t="s">
        <v>286</v>
      </c>
    </row>
    <row r="149" spans="1:12" x14ac:dyDescent="0.2">
      <c r="A149" s="127"/>
      <c r="B149" s="130" t="s">
        <v>80</v>
      </c>
      <c r="I149" s="27" t="str">
        <f t="shared" si="12"/>
        <v>Warenkorb Bio / nicht-Bio</v>
      </c>
      <c r="J149" s="30" t="s">
        <v>249</v>
      </c>
      <c r="K149" s="30" t="s">
        <v>323</v>
      </c>
      <c r="L149" s="31" t="s">
        <v>287</v>
      </c>
    </row>
    <row r="150" spans="1:12" ht="25.5" x14ac:dyDescent="0.2">
      <c r="A150" s="127"/>
      <c r="B150" s="130" t="s">
        <v>81</v>
      </c>
      <c r="H150" t="s">
        <v>288</v>
      </c>
      <c r="I150" s="27" t="str">
        <f t="shared" si="12"/>
        <v>Publikationsrecht: Weiterverarbeitung und Publikation unter Quellenangabe "BLW, Fachbereich Marktanalysen" gestattet.</v>
      </c>
      <c r="J150" s="339" t="s">
        <v>426</v>
      </c>
      <c r="K150" s="339" t="s">
        <v>429</v>
      </c>
      <c r="L150" s="340" t="s">
        <v>430</v>
      </c>
    </row>
    <row r="151" spans="1:12" ht="25.5" x14ac:dyDescent="0.2">
      <c r="A151" s="127">
        <v>2011</v>
      </c>
      <c r="B151" s="130" t="s">
        <v>64</v>
      </c>
      <c r="I151" s="27" t="str">
        <f t="shared" si="12"/>
        <v>Publikationsrecht: Weiterverarbeitung und Publikation unter Quellenangabe "BLW, Fachbereich Marktanalysen; NielsenIQ Switzerland, Total Market Consumer/Retail Panel" gestattet.</v>
      </c>
      <c r="J151" s="310" t="s">
        <v>1280</v>
      </c>
      <c r="K151" s="310" t="s">
        <v>1281</v>
      </c>
      <c r="L151" s="340" t="s">
        <v>1282</v>
      </c>
    </row>
    <row r="152" spans="1:12" x14ac:dyDescent="0.2">
      <c r="A152" s="127"/>
      <c r="B152" s="130" t="s">
        <v>66</v>
      </c>
      <c r="I152" s="27" t="str">
        <f t="shared" ref="I152:I155" si="13">IF($I$1="d",J152,IF($I$1="f",K152,IF($I$1="i",L152)))</f>
        <v>Eidgenössisches Departement für  Wirtschaft, Bildung und Forschung WBF</v>
      </c>
      <c r="J152" s="30" t="s">
        <v>289</v>
      </c>
      <c r="K152" s="30" t="s">
        <v>290</v>
      </c>
      <c r="L152" s="31" t="s">
        <v>291</v>
      </c>
    </row>
    <row r="153" spans="1:12" x14ac:dyDescent="0.2">
      <c r="A153" s="127"/>
      <c r="B153" s="130" t="s">
        <v>68</v>
      </c>
      <c r="I153" s="27" t="str">
        <f t="shared" si="13"/>
        <v>Bundesamt für Landwirtschaft BLW</v>
      </c>
      <c r="J153" s="30" t="s">
        <v>292</v>
      </c>
      <c r="K153" s="30" t="s">
        <v>293</v>
      </c>
      <c r="L153" s="31" t="s">
        <v>294</v>
      </c>
    </row>
    <row r="154" spans="1:12" x14ac:dyDescent="0.2">
      <c r="A154" s="127"/>
      <c r="B154" s="130" t="s">
        <v>70</v>
      </c>
      <c r="I154" s="27" t="str">
        <f t="shared" si="13"/>
        <v>Fachbereich Agrardaten und Marktanalysen</v>
      </c>
      <c r="J154" s="30" t="s">
        <v>1407</v>
      </c>
      <c r="K154" s="30" t="s">
        <v>1408</v>
      </c>
      <c r="L154" s="31" t="s">
        <v>1409</v>
      </c>
    </row>
    <row r="155" spans="1:12" x14ac:dyDescent="0.2">
      <c r="A155" s="127"/>
      <c r="B155" s="130" t="s">
        <v>71</v>
      </c>
      <c r="H155" t="s">
        <v>328</v>
      </c>
      <c r="I155" s="27" t="str">
        <f t="shared" si="13"/>
        <v>Anleitung</v>
      </c>
      <c r="J155" s="30" t="s">
        <v>328</v>
      </c>
      <c r="K155" s="30" t="s">
        <v>397</v>
      </c>
      <c r="L155" s="31" t="s">
        <v>375</v>
      </c>
    </row>
    <row r="156" spans="1:12" x14ac:dyDescent="0.2">
      <c r="A156" s="127"/>
      <c r="B156" s="130" t="s">
        <v>73</v>
      </c>
      <c r="I156" s="27" t="str">
        <f t="shared" ref="I156:I180" si="14">IF($I$1="d",J156,IF($I$1="f",K156,IF($I$1="i",L156)))</f>
        <v>Tabelle und Graphen</v>
      </c>
      <c r="J156" s="30" t="s">
        <v>329</v>
      </c>
      <c r="K156" s="30" t="s">
        <v>398</v>
      </c>
      <c r="L156" s="31" t="s">
        <v>376</v>
      </c>
    </row>
    <row r="157" spans="1:12" ht="14.25" customHeight="1" x14ac:dyDescent="0.2">
      <c r="A157" s="127"/>
      <c r="B157" s="130" t="s">
        <v>75</v>
      </c>
      <c r="I157" s="27" t="str">
        <f t="shared" si="14"/>
        <v>Bio - Rohdaten</v>
      </c>
      <c r="J157" s="30" t="s">
        <v>330</v>
      </c>
      <c r="K157" s="30" t="s">
        <v>399</v>
      </c>
      <c r="L157" s="31" t="s">
        <v>377</v>
      </c>
    </row>
    <row r="158" spans="1:12" x14ac:dyDescent="0.2">
      <c r="A158" s="127"/>
      <c r="B158" s="130" t="s">
        <v>76</v>
      </c>
      <c r="I158" s="27" t="str">
        <f t="shared" si="14"/>
        <v>nicht Bio - Rohdaten</v>
      </c>
      <c r="J158" s="30" t="s">
        <v>331</v>
      </c>
      <c r="K158" s="30" t="s">
        <v>400</v>
      </c>
      <c r="L158" s="31" t="s">
        <v>378</v>
      </c>
    </row>
    <row r="159" spans="1:12" x14ac:dyDescent="0.2">
      <c r="A159" s="127"/>
      <c r="B159" s="130" t="s">
        <v>77</v>
      </c>
      <c r="I159" s="27" t="str">
        <f t="shared" si="14"/>
        <v>Differenz</v>
      </c>
      <c r="J159" s="30" t="s">
        <v>110</v>
      </c>
      <c r="K159" s="30" t="s">
        <v>319</v>
      </c>
      <c r="L159" s="31" t="s">
        <v>282</v>
      </c>
    </row>
    <row r="160" spans="1:12" x14ac:dyDescent="0.2">
      <c r="A160" s="127"/>
      <c r="B160" s="130" t="s">
        <v>78</v>
      </c>
      <c r="I160" s="27" t="str">
        <f t="shared" si="14"/>
        <v>Zurück zum Inhaltsverzeichnis</v>
      </c>
      <c r="J160" s="30" t="s">
        <v>366</v>
      </c>
      <c r="K160" s="30" t="s">
        <v>367</v>
      </c>
      <c r="L160" s="31" t="s">
        <v>368</v>
      </c>
    </row>
    <row r="161" spans="1:12" x14ac:dyDescent="0.2">
      <c r="A161" s="127"/>
      <c r="B161" s="130" t="s">
        <v>80</v>
      </c>
      <c r="I161" s="27" t="str">
        <f>IF($I$1="d",J161,IF($I$1="f",K161,IF($I$1="i",L161)))</f>
        <v>Bestellformular für Abonnemente:</v>
      </c>
      <c r="J161" s="30" t="s">
        <v>362</v>
      </c>
      <c r="K161" s="30" t="s">
        <v>363</v>
      </c>
      <c r="L161" s="31" t="s">
        <v>364</v>
      </c>
    </row>
    <row r="162" spans="1:12" x14ac:dyDescent="0.2">
      <c r="A162" s="127"/>
      <c r="B162" s="130" t="s">
        <v>81</v>
      </c>
      <c r="I162" s="27" t="str">
        <f t="shared" si="14"/>
        <v>Zu Haftung, Datenschutz, Copyright und Weiterem siehe:</v>
      </c>
      <c r="J162" s="30" t="s">
        <v>107</v>
      </c>
      <c r="K162" s="30" t="s">
        <v>108</v>
      </c>
      <c r="L162" s="31" t="s">
        <v>379</v>
      </c>
    </row>
    <row r="163" spans="1:12" x14ac:dyDescent="0.2">
      <c r="A163" s="127">
        <v>2012</v>
      </c>
      <c r="B163" s="130" t="s">
        <v>64</v>
      </c>
      <c r="I163" s="27" t="str">
        <f t="shared" si="14"/>
        <v>Inhaltsverzeichnis:</v>
      </c>
      <c r="J163" s="30" t="s">
        <v>338</v>
      </c>
      <c r="K163" s="30" t="s">
        <v>340</v>
      </c>
      <c r="L163" s="31" t="s">
        <v>339</v>
      </c>
    </row>
    <row r="164" spans="1:12" x14ac:dyDescent="0.2">
      <c r="A164" s="127"/>
      <c r="B164" s="130" t="s">
        <v>66</v>
      </c>
      <c r="I164" s="27" t="str">
        <f t="shared" si="14"/>
        <v>Inhaltsverzeichnis</v>
      </c>
      <c r="J164" s="30" t="s">
        <v>335</v>
      </c>
      <c r="K164" s="30" t="s">
        <v>336</v>
      </c>
      <c r="L164" s="31" t="s">
        <v>337</v>
      </c>
    </row>
    <row r="165" spans="1:12" x14ac:dyDescent="0.2">
      <c r="A165" s="127"/>
      <c r="B165" s="130" t="s">
        <v>68</v>
      </c>
      <c r="I165" s="27" t="str">
        <f t="shared" si="14"/>
        <v>Verknüpftes Inhaltsverzeichnis</v>
      </c>
      <c r="J165" s="30" t="s">
        <v>341</v>
      </c>
      <c r="K165" s="30" t="s">
        <v>401</v>
      </c>
      <c r="L165" s="31" t="s">
        <v>380</v>
      </c>
    </row>
    <row r="166" spans="1:12" x14ac:dyDescent="0.2">
      <c r="A166" s="127"/>
      <c r="B166" s="130" t="s">
        <v>70</v>
      </c>
      <c r="I166" s="27" t="str">
        <f t="shared" si="14"/>
        <v>Klicken Sie auf die jeweilige Zelle, um zum Arbeitsblatt mit den entsprechenden Informationen zu gelangen</v>
      </c>
      <c r="J166" s="30" t="s">
        <v>342</v>
      </c>
      <c r="K166" s="30" t="s">
        <v>402</v>
      </c>
      <c r="L166" s="31" t="s">
        <v>381</v>
      </c>
    </row>
    <row r="167" spans="1:12" x14ac:dyDescent="0.2">
      <c r="A167" s="127"/>
      <c r="B167" s="130" t="s">
        <v>71</v>
      </c>
      <c r="I167" s="27" t="str">
        <f t="shared" si="14"/>
        <v>Bestellformular im Internet</v>
      </c>
      <c r="J167" s="30" t="s">
        <v>343</v>
      </c>
      <c r="K167" s="30" t="s">
        <v>403</v>
      </c>
      <c r="L167" s="31" t="s">
        <v>382</v>
      </c>
    </row>
    <row r="168" spans="1:12" x14ac:dyDescent="0.2">
      <c r="A168" s="127"/>
      <c r="B168" s="130" t="s">
        <v>73</v>
      </c>
      <c r="I168" s="27" t="str">
        <f t="shared" si="14"/>
        <v>Klicken Sie auf die die gewünschte Sprache, in welcher Sie unsere Publikationen abbonnieren wollen</v>
      </c>
      <c r="J168" s="30" t="s">
        <v>344</v>
      </c>
      <c r="K168" s="30" t="s">
        <v>404</v>
      </c>
      <c r="L168" s="31" t="s">
        <v>383</v>
      </c>
    </row>
    <row r="169" spans="1:12" x14ac:dyDescent="0.2">
      <c r="A169" s="127"/>
      <c r="B169" s="130" t="s">
        <v>75</v>
      </c>
      <c r="I169" s="27" t="str">
        <f t="shared" si="14"/>
        <v>Sprachauswahl</v>
      </c>
      <c r="J169" s="30" t="s">
        <v>345</v>
      </c>
      <c r="K169" s="30" t="s">
        <v>405</v>
      </c>
      <c r="L169" s="31" t="s">
        <v>384</v>
      </c>
    </row>
    <row r="170" spans="1:12" x14ac:dyDescent="0.2">
      <c r="A170" s="127"/>
      <c r="B170" s="130" t="s">
        <v>76</v>
      </c>
      <c r="I170" s="27" t="str">
        <f t="shared" si="14"/>
        <v>Klicken Sie auf das Dreieckssymbol, um die gewünschte Sprache im Dokument zu wählen</v>
      </c>
      <c r="J170" s="30" t="s">
        <v>346</v>
      </c>
      <c r="K170" s="30" t="s">
        <v>406</v>
      </c>
      <c r="L170" s="31" t="s">
        <v>385</v>
      </c>
    </row>
    <row r="171" spans="1:12" x14ac:dyDescent="0.2">
      <c r="A171" s="127"/>
      <c r="B171" s="130" t="s">
        <v>77</v>
      </c>
      <c r="I171" s="27" t="str">
        <f t="shared" si="14"/>
        <v xml:space="preserve">Detailanzeige einzeln </v>
      </c>
      <c r="J171" s="30" t="s">
        <v>348</v>
      </c>
      <c r="K171" s="30" t="s">
        <v>407</v>
      </c>
      <c r="L171" s="31" t="s">
        <v>386</v>
      </c>
    </row>
    <row r="172" spans="1:12" x14ac:dyDescent="0.2">
      <c r="A172" s="127"/>
      <c r="B172" s="130" t="s">
        <v>78</v>
      </c>
      <c r="I172" s="27" t="str">
        <f t="shared" si="14"/>
        <v>Klicken Sie auf ein "+"-Feld, um die einzelnen Produkte einer Kategorie und Detailangaben zu einzublenden.</v>
      </c>
      <c r="J172" s="30" t="s">
        <v>347</v>
      </c>
      <c r="K172" s="30" t="s">
        <v>408</v>
      </c>
      <c r="L172" s="31" t="s">
        <v>387</v>
      </c>
    </row>
    <row r="173" spans="1:12" x14ac:dyDescent="0.2">
      <c r="A173" s="127"/>
      <c r="B173" s="130" t="s">
        <v>80</v>
      </c>
      <c r="I173" s="27" t="str">
        <f t="shared" si="14"/>
        <v>Detailanzeige Total</v>
      </c>
      <c r="J173" s="30" t="s">
        <v>349</v>
      </c>
      <c r="K173" s="30" t="s">
        <v>409</v>
      </c>
      <c r="L173" s="31" t="s">
        <v>388</v>
      </c>
    </row>
    <row r="174" spans="1:12" x14ac:dyDescent="0.2">
      <c r="A174" s="127"/>
      <c r="B174" s="130" t="s">
        <v>81</v>
      </c>
      <c r="I174" s="27" t="str">
        <f t="shared" si="14"/>
        <v>Klicken Sie auf das "2"-Feld, um alle Detailangaben einzublenden (Ausblenden mit dem "1"-Feld).</v>
      </c>
      <c r="J174" s="30" t="s">
        <v>350</v>
      </c>
      <c r="K174" s="30" t="s">
        <v>410</v>
      </c>
      <c r="L174" s="31" t="s">
        <v>389</v>
      </c>
    </row>
    <row r="175" spans="1:12" x14ac:dyDescent="0.2">
      <c r="A175" s="127">
        <v>2013</v>
      </c>
      <c r="B175" s="130" t="s">
        <v>64</v>
      </c>
      <c r="I175" s="27" t="str">
        <f t="shared" si="14"/>
        <v>Zurück zum Inhaltsverzeichnis</v>
      </c>
      <c r="J175" s="30" t="s">
        <v>366</v>
      </c>
      <c r="K175" s="30" t="s">
        <v>367</v>
      </c>
      <c r="L175" s="31" t="s">
        <v>368</v>
      </c>
    </row>
    <row r="176" spans="1:12" x14ac:dyDescent="0.2">
      <c r="A176" s="127"/>
      <c r="B176" s="130" t="s">
        <v>66</v>
      </c>
      <c r="I176" s="27" t="str">
        <f t="shared" si="14"/>
        <v>Klicken Sie auf das Feld, um zurück zum Inhaltsverzeichnis und zur Anleitung zu gelangen</v>
      </c>
      <c r="J176" s="30" t="s">
        <v>351</v>
      </c>
      <c r="K176" s="30" t="s">
        <v>411</v>
      </c>
      <c r="L176" s="31" t="s">
        <v>390</v>
      </c>
    </row>
    <row r="177" spans="1:14" x14ac:dyDescent="0.2">
      <c r="A177" s="127"/>
      <c r="B177" s="130" t="s">
        <v>68</v>
      </c>
      <c r="I177" s="27" t="str">
        <f t="shared" si="14"/>
        <v>Ausgewertete Daten</v>
      </c>
      <c r="J177" s="30" t="s">
        <v>353</v>
      </c>
      <c r="K177" s="30" t="s">
        <v>412</v>
      </c>
      <c r="L177" s="31" t="s">
        <v>391</v>
      </c>
    </row>
    <row r="178" spans="1:14" x14ac:dyDescent="0.2">
      <c r="A178" s="127"/>
      <c r="B178" s="130" t="s">
        <v>70</v>
      </c>
      <c r="I178" s="27" t="str">
        <f t="shared" si="14"/>
        <v>Preisreihen Produkte Bio</v>
      </c>
      <c r="J178" s="30" t="s">
        <v>354</v>
      </c>
      <c r="K178" s="30" t="s">
        <v>413</v>
      </c>
      <c r="L178" s="31" t="s">
        <v>392</v>
      </c>
    </row>
    <row r="179" spans="1:14" x14ac:dyDescent="0.2">
      <c r="A179" s="127"/>
      <c r="B179" s="130" t="s">
        <v>71</v>
      </c>
      <c r="I179" s="27" t="str">
        <f t="shared" si="14"/>
        <v>Preisreihen Produkte nicht Bio</v>
      </c>
      <c r="J179" s="30" t="s">
        <v>355</v>
      </c>
      <c r="K179" s="30" t="s">
        <v>414</v>
      </c>
      <c r="L179" s="31" t="s">
        <v>393</v>
      </c>
    </row>
    <row r="180" spans="1:14" x14ac:dyDescent="0.2">
      <c r="A180" s="127"/>
      <c r="B180" s="130" t="s">
        <v>73</v>
      </c>
      <c r="I180" s="27" t="str">
        <f t="shared" si="14"/>
        <v>Differenz Warenkorb Bio vs nicht-Bio</v>
      </c>
      <c r="J180" s="30" t="s">
        <v>361</v>
      </c>
      <c r="K180" s="30" t="s">
        <v>415</v>
      </c>
      <c r="L180" s="31" t="s">
        <v>394</v>
      </c>
    </row>
    <row r="181" spans="1:14" x14ac:dyDescent="0.2">
      <c r="A181" s="127"/>
      <c r="B181" s="130" t="s">
        <v>75</v>
      </c>
      <c r="I181" s="27" t="str">
        <f t="shared" ref="I181:I200" si="15">IF($I$1="d",J181,IF($I$1="f",K181,IF($I$1="i",L181)))</f>
        <v>Hinweis zu "Inhaltsverzeichnis</v>
      </c>
      <c r="J181" s="30" t="s">
        <v>365</v>
      </c>
      <c r="K181" s="30" t="s">
        <v>416</v>
      </c>
      <c r="L181" s="31" t="s">
        <v>395</v>
      </c>
    </row>
    <row r="182" spans="1:14" x14ac:dyDescent="0.2">
      <c r="A182" s="127"/>
      <c r="B182" s="130" t="s">
        <v>76</v>
      </c>
      <c r="I182" s="27" t="str">
        <f t="shared" si="15"/>
        <v>Hinweis zu "Tabelle und Graphen"</v>
      </c>
      <c r="J182" s="30" t="s">
        <v>352</v>
      </c>
      <c r="K182" s="30" t="s">
        <v>417</v>
      </c>
      <c r="L182" s="31" t="s">
        <v>396</v>
      </c>
    </row>
    <row r="183" spans="1:14" x14ac:dyDescent="0.2">
      <c r="A183" s="127"/>
      <c r="B183" s="130" t="s">
        <v>77</v>
      </c>
      <c r="H183" t="s">
        <v>463</v>
      </c>
      <c r="I183" s="27" t="str">
        <f t="shared" si="15"/>
        <v>Preise Produzenten</v>
      </c>
      <c r="J183" s="217" t="s">
        <v>442</v>
      </c>
      <c r="K183" s="316" t="s">
        <v>821</v>
      </c>
      <c r="L183" s="316" t="s">
        <v>904</v>
      </c>
    </row>
    <row r="184" spans="1:14" x14ac:dyDescent="0.2">
      <c r="A184" s="127"/>
      <c r="B184" s="130" t="s">
        <v>78</v>
      </c>
      <c r="I184" s="27" t="str">
        <f t="shared" si="15"/>
        <v>Mengen Poduktion</v>
      </c>
      <c r="J184" s="217" t="s">
        <v>983</v>
      </c>
      <c r="K184" s="316" t="s">
        <v>822</v>
      </c>
      <c r="L184" s="316" t="s">
        <v>905</v>
      </c>
    </row>
    <row r="185" spans="1:14" x14ac:dyDescent="0.2">
      <c r="A185" s="127"/>
      <c r="B185" s="130" t="s">
        <v>80</v>
      </c>
      <c r="I185" s="27" t="str">
        <f t="shared" si="15"/>
        <v>Verwertung nach Milchäquivalent</v>
      </c>
      <c r="J185" s="217" t="s">
        <v>443</v>
      </c>
      <c r="K185" s="316" t="s">
        <v>823</v>
      </c>
      <c r="L185" s="316" t="s">
        <v>906</v>
      </c>
    </row>
    <row r="186" spans="1:14" x14ac:dyDescent="0.2">
      <c r="A186" s="127"/>
      <c r="B186" s="130" t="s">
        <v>81</v>
      </c>
      <c r="I186" s="27" t="str">
        <f t="shared" si="15"/>
        <v>Preise Detailhandel</v>
      </c>
      <c r="J186" s="217" t="s">
        <v>444</v>
      </c>
      <c r="K186" s="316" t="s">
        <v>824</v>
      </c>
      <c r="L186" s="316" t="s">
        <v>907</v>
      </c>
    </row>
    <row r="187" spans="1:14" x14ac:dyDescent="0.2">
      <c r="A187" s="127">
        <v>2014</v>
      </c>
      <c r="B187" s="130" t="s">
        <v>64</v>
      </c>
      <c r="I187" s="27" t="str">
        <f t="shared" si="15"/>
        <v>Absatzmengen Detailhandel</v>
      </c>
      <c r="J187" s="217" t="s">
        <v>445</v>
      </c>
      <c r="K187" s="316" t="s">
        <v>825</v>
      </c>
      <c r="L187" s="316" t="s">
        <v>908</v>
      </c>
    </row>
    <row r="188" spans="1:14" x14ac:dyDescent="0.2">
      <c r="A188" s="127"/>
      <c r="B188" s="130" t="s">
        <v>66</v>
      </c>
      <c r="I188" s="27" t="str">
        <f t="shared" si="15"/>
        <v>Absatzmengen Detailhandel Frischfleisch</v>
      </c>
      <c r="J188" s="217" t="s">
        <v>789</v>
      </c>
      <c r="K188" s="316" t="s">
        <v>1039</v>
      </c>
      <c r="L188" s="316" t="s">
        <v>1025</v>
      </c>
    </row>
    <row r="189" spans="1:14" x14ac:dyDescent="0.2">
      <c r="A189" s="127"/>
      <c r="B189" s="130" t="s">
        <v>68</v>
      </c>
      <c r="I189" s="27" t="str">
        <f t="shared" si="15"/>
        <v>Absatzmengen Detailhandel Charcuterie</v>
      </c>
      <c r="J189" s="217" t="s">
        <v>1155</v>
      </c>
      <c r="K189" s="316" t="s">
        <v>1254</v>
      </c>
      <c r="L189" s="316" t="s">
        <v>1255</v>
      </c>
      <c r="M189" s="316"/>
      <c r="N189" s="316"/>
    </row>
    <row r="190" spans="1:14" x14ac:dyDescent="0.2">
      <c r="A190" s="127"/>
      <c r="B190" s="130" t="s">
        <v>70</v>
      </c>
      <c r="I190" s="27" t="str">
        <f t="shared" si="15"/>
        <v>Umsatz Detailhandel</v>
      </c>
      <c r="J190" s="217" t="s">
        <v>464</v>
      </c>
      <c r="K190" s="316" t="s">
        <v>826</v>
      </c>
      <c r="L190" s="316" t="s">
        <v>909</v>
      </c>
    </row>
    <row r="191" spans="1:14" x14ac:dyDescent="0.2">
      <c r="A191" s="127"/>
      <c r="B191" s="130" t="s">
        <v>71</v>
      </c>
      <c r="I191" s="27" t="str">
        <f t="shared" si="15"/>
        <v>Produktion: Preise und Mengen</v>
      </c>
      <c r="J191" s="217" t="s">
        <v>456</v>
      </c>
      <c r="K191" s="316" t="s">
        <v>827</v>
      </c>
      <c r="L191" s="316" t="s">
        <v>910</v>
      </c>
    </row>
    <row r="192" spans="1:14" x14ac:dyDescent="0.2">
      <c r="A192" s="127"/>
      <c r="B192" s="130" t="s">
        <v>73</v>
      </c>
      <c r="I192" s="27" t="str">
        <f>IF($I$1="d",J192,IF($I$1="f",K192,IF($I$1="i",L192)))</f>
        <v>Produktion: Preise und Mengen bio</v>
      </c>
      <c r="J192" s="217" t="s">
        <v>1015</v>
      </c>
      <c r="K192" s="316" t="s">
        <v>1016</v>
      </c>
      <c r="L192" s="316" t="s">
        <v>1017</v>
      </c>
    </row>
    <row r="193" spans="1:12" x14ac:dyDescent="0.2">
      <c r="A193" s="127"/>
      <c r="B193" s="130" t="s">
        <v>75</v>
      </c>
      <c r="I193" s="27" t="str">
        <f>IF($I$1="d",J193,IF($I$1="f",K193,IF($I$1="i",L193)))</f>
        <v>Detailhandel: Preise und Mengen</v>
      </c>
      <c r="J193" s="217" t="s">
        <v>449</v>
      </c>
      <c r="K193" s="316" t="s">
        <v>828</v>
      </c>
      <c r="L193" s="316" t="s">
        <v>911</v>
      </c>
    </row>
    <row r="194" spans="1:12" x14ac:dyDescent="0.2">
      <c r="A194" s="127"/>
      <c r="B194" s="130" t="s">
        <v>76</v>
      </c>
      <c r="I194" s="27" t="str">
        <f t="shared" si="15"/>
        <v>Detailhandel: Preise und Mengen bio</v>
      </c>
      <c r="J194" s="217" t="s">
        <v>1012</v>
      </c>
      <c r="K194" s="316" t="s">
        <v>1013</v>
      </c>
      <c r="L194" s="316" t="s">
        <v>1014</v>
      </c>
    </row>
    <row r="195" spans="1:12" x14ac:dyDescent="0.2">
      <c r="A195" s="127"/>
      <c r="B195" s="130" t="s">
        <v>77</v>
      </c>
      <c r="H195" t="s">
        <v>468</v>
      </c>
      <c r="I195" s="27" t="str">
        <f t="shared" si="15"/>
        <v>Gemüse Übersicht</v>
      </c>
      <c r="J195" s="217" t="s">
        <v>457</v>
      </c>
      <c r="K195" s="316" t="s">
        <v>829</v>
      </c>
      <c r="L195" s="316" t="s">
        <v>912</v>
      </c>
    </row>
    <row r="196" spans="1:12" x14ac:dyDescent="0.2">
      <c r="A196" s="127"/>
      <c r="B196" s="130" t="s">
        <v>78</v>
      </c>
      <c r="I196" s="27" t="str">
        <f t="shared" si="15"/>
        <v>Gemüse Daten</v>
      </c>
      <c r="J196" s="217" t="s">
        <v>458</v>
      </c>
      <c r="K196" s="316" t="s">
        <v>830</v>
      </c>
      <c r="L196" s="316" t="s">
        <v>913</v>
      </c>
    </row>
    <row r="197" spans="1:12" x14ac:dyDescent="0.2">
      <c r="A197" s="127"/>
      <c r="B197" s="130" t="s">
        <v>80</v>
      </c>
      <c r="I197" s="27" t="str">
        <f t="shared" si="15"/>
        <v>Früchte Übersicht</v>
      </c>
      <c r="J197" s="30" t="s">
        <v>459</v>
      </c>
      <c r="K197" s="316" t="s">
        <v>831</v>
      </c>
      <c r="L197" s="316" t="s">
        <v>914</v>
      </c>
    </row>
    <row r="198" spans="1:12" x14ac:dyDescent="0.2">
      <c r="A198" s="127"/>
      <c r="B198" s="130" t="s">
        <v>81</v>
      </c>
      <c r="I198" s="27" t="str">
        <f t="shared" si="15"/>
        <v>Früchte Daten</v>
      </c>
      <c r="J198" s="30" t="s">
        <v>460</v>
      </c>
      <c r="K198" s="316" t="s">
        <v>832</v>
      </c>
      <c r="L198" s="316" t="s">
        <v>915</v>
      </c>
    </row>
    <row r="199" spans="1:12" x14ac:dyDescent="0.2">
      <c r="A199" s="127">
        <v>2015</v>
      </c>
      <c r="B199" s="130" t="s">
        <v>64</v>
      </c>
      <c r="I199" s="27" t="str">
        <f t="shared" si="15"/>
        <v>Kartoffeln Übersicht</v>
      </c>
      <c r="J199" s="30" t="s">
        <v>472</v>
      </c>
      <c r="K199" s="316" t="s">
        <v>833</v>
      </c>
      <c r="L199" s="316" t="s">
        <v>916</v>
      </c>
    </row>
    <row r="200" spans="1:12" x14ac:dyDescent="0.2">
      <c r="A200" s="127"/>
      <c r="B200" s="130" t="s">
        <v>66</v>
      </c>
      <c r="I200" s="27" t="str">
        <f t="shared" si="15"/>
        <v>Kartoffeln Daten</v>
      </c>
      <c r="J200" s="30" t="s">
        <v>471</v>
      </c>
      <c r="K200" s="316" t="s">
        <v>834</v>
      </c>
      <c r="L200" s="316" t="s">
        <v>917</v>
      </c>
    </row>
    <row r="201" spans="1:12" x14ac:dyDescent="0.2">
      <c r="A201" s="127"/>
      <c r="B201" s="130" t="s">
        <v>68</v>
      </c>
      <c r="I201" s="27" t="str">
        <f t="shared" ref="I201:I214" si="16">IF($I$1="d",J201,IF($I$1="f",K201,IF($I$1="i",L201)))</f>
        <v>Milchprodukte Übersicht</v>
      </c>
      <c r="J201" s="30" t="s">
        <v>469</v>
      </c>
      <c r="K201" s="316" t="s">
        <v>835</v>
      </c>
      <c r="L201" s="316" t="s">
        <v>918</v>
      </c>
    </row>
    <row r="202" spans="1:12" x14ac:dyDescent="0.2">
      <c r="A202" s="127"/>
      <c r="B202" s="130" t="s">
        <v>70</v>
      </c>
      <c r="I202" s="27" t="str">
        <f t="shared" si="16"/>
        <v>Milchprodukte Daten</v>
      </c>
      <c r="J202" s="30" t="s">
        <v>470</v>
      </c>
      <c r="K202" s="316" t="s">
        <v>836</v>
      </c>
      <c r="L202" s="316" t="s">
        <v>919</v>
      </c>
    </row>
    <row r="203" spans="1:12" x14ac:dyDescent="0.2">
      <c r="A203" s="127"/>
      <c r="B203" s="130" t="s">
        <v>71</v>
      </c>
      <c r="I203" s="27" t="str">
        <f t="shared" si="16"/>
        <v>Fleisch Übersicht</v>
      </c>
      <c r="J203" s="30" t="s">
        <v>461</v>
      </c>
      <c r="K203" s="316" t="s">
        <v>837</v>
      </c>
      <c r="L203" s="316" t="s">
        <v>920</v>
      </c>
    </row>
    <row r="204" spans="1:12" x14ac:dyDescent="0.2">
      <c r="A204" s="127"/>
      <c r="B204" s="130" t="s">
        <v>73</v>
      </c>
      <c r="I204" s="27" t="str">
        <f t="shared" si="16"/>
        <v>Fleisch Daten</v>
      </c>
      <c r="J204" s="30" t="s">
        <v>462</v>
      </c>
      <c r="K204" s="316" t="s">
        <v>838</v>
      </c>
      <c r="L204" s="316" t="s">
        <v>921</v>
      </c>
    </row>
    <row r="205" spans="1:12" x14ac:dyDescent="0.2">
      <c r="A205" s="127"/>
      <c r="B205" s="130" t="s">
        <v>75</v>
      </c>
      <c r="I205" s="27" t="str">
        <f t="shared" si="16"/>
        <v>Eier Übersicht</v>
      </c>
      <c r="J205" s="30" t="s">
        <v>473</v>
      </c>
      <c r="K205" s="316" t="s">
        <v>839</v>
      </c>
      <c r="L205" s="316" t="s">
        <v>922</v>
      </c>
    </row>
    <row r="206" spans="1:12" x14ac:dyDescent="0.2">
      <c r="A206" s="127"/>
      <c r="B206" s="130" t="s">
        <v>76</v>
      </c>
      <c r="I206" s="27" t="str">
        <f t="shared" si="16"/>
        <v>Eier Daten</v>
      </c>
      <c r="J206" s="30" t="s">
        <v>474</v>
      </c>
      <c r="K206" s="316" t="s">
        <v>840</v>
      </c>
      <c r="L206" s="316" t="s">
        <v>923</v>
      </c>
    </row>
    <row r="207" spans="1:12" x14ac:dyDescent="0.2">
      <c r="A207" s="127"/>
      <c r="B207" s="130" t="s">
        <v>77</v>
      </c>
      <c r="I207" s="27" t="str">
        <f t="shared" si="16"/>
        <v>Getreide Übersicht</v>
      </c>
      <c r="J207" s="30" t="s">
        <v>475</v>
      </c>
      <c r="K207" s="316" t="s">
        <v>841</v>
      </c>
      <c r="L207" s="316" t="s">
        <v>924</v>
      </c>
    </row>
    <row r="208" spans="1:12" x14ac:dyDescent="0.2">
      <c r="A208" s="127"/>
      <c r="B208" s="130" t="s">
        <v>78</v>
      </c>
      <c r="I208" s="27" t="str">
        <f t="shared" si="16"/>
        <v>Getreide Daten</v>
      </c>
      <c r="J208" s="30" t="s">
        <v>476</v>
      </c>
      <c r="K208" s="316" t="s">
        <v>842</v>
      </c>
      <c r="L208" s="316" t="s">
        <v>925</v>
      </c>
    </row>
    <row r="209" spans="1:12" x14ac:dyDescent="0.2">
      <c r="A209" s="127"/>
      <c r="B209" s="130" t="s">
        <v>80</v>
      </c>
      <c r="I209" s="27" t="str">
        <f t="shared" si="16"/>
        <v>Gemüse</v>
      </c>
      <c r="J209" s="30" t="s">
        <v>30</v>
      </c>
      <c r="K209" s="316" t="s">
        <v>205</v>
      </c>
      <c r="L209" s="316" t="s">
        <v>238</v>
      </c>
    </row>
    <row r="210" spans="1:12" x14ac:dyDescent="0.2">
      <c r="A210" s="127"/>
      <c r="B210" s="130" t="s">
        <v>81</v>
      </c>
      <c r="I210" s="27" t="str">
        <f t="shared" si="16"/>
        <v>Früchte</v>
      </c>
      <c r="J210" s="30" t="s">
        <v>25</v>
      </c>
      <c r="K210" s="316" t="s">
        <v>200</v>
      </c>
      <c r="L210" s="316" t="s">
        <v>237</v>
      </c>
    </row>
    <row r="211" spans="1:12" x14ac:dyDescent="0.2">
      <c r="A211" s="127">
        <v>2016</v>
      </c>
      <c r="B211" s="130" t="s">
        <v>64</v>
      </c>
      <c r="I211" s="306" t="str">
        <f t="shared" si="16"/>
        <v>Kartoffeln</v>
      </c>
      <c r="J211" s="319" t="s">
        <v>22</v>
      </c>
      <c r="K211" s="316" t="s">
        <v>843</v>
      </c>
      <c r="L211" s="316" t="s">
        <v>926</v>
      </c>
    </row>
    <row r="212" spans="1:12" x14ac:dyDescent="0.2">
      <c r="A212" s="127"/>
      <c r="B212" s="130" t="s">
        <v>66</v>
      </c>
      <c r="I212" s="27" t="str">
        <f t="shared" si="16"/>
        <v>Milchprodukte</v>
      </c>
      <c r="J212" s="30" t="s">
        <v>446</v>
      </c>
      <c r="K212" s="316" t="s">
        <v>181</v>
      </c>
      <c r="L212" s="316" t="s">
        <v>927</v>
      </c>
    </row>
    <row r="213" spans="1:12" x14ac:dyDescent="0.2">
      <c r="A213" s="127"/>
      <c r="B213" s="130" t="s">
        <v>68</v>
      </c>
      <c r="I213" s="27" t="str">
        <f t="shared" si="16"/>
        <v>Fleisch</v>
      </c>
      <c r="J213" s="30" t="s">
        <v>242</v>
      </c>
      <c r="K213" s="316" t="s">
        <v>844</v>
      </c>
      <c r="L213" s="316" t="s">
        <v>224</v>
      </c>
    </row>
    <row r="214" spans="1:12" x14ac:dyDescent="0.2">
      <c r="A214" s="127"/>
      <c r="B214" s="130" t="s">
        <v>70</v>
      </c>
      <c r="I214" s="27" t="str">
        <f t="shared" si="16"/>
        <v>Eier, CH</v>
      </c>
      <c r="J214" s="30" t="s">
        <v>1404</v>
      </c>
      <c r="K214" s="316" t="s">
        <v>1405</v>
      </c>
      <c r="L214" s="316" t="s">
        <v>1406</v>
      </c>
    </row>
    <row r="215" spans="1:12" x14ac:dyDescent="0.2">
      <c r="A215" s="127"/>
      <c r="B215" s="130" t="s">
        <v>71</v>
      </c>
      <c r="I215" s="27" t="str">
        <f>IF($I$1="d",J215,IF($I$1="f",K215,IF($I$1="i",L215)))</f>
        <v>Getreide/Ölsaaten</v>
      </c>
      <c r="J215" s="30" t="s">
        <v>1106</v>
      </c>
      <c r="K215" s="316" t="s">
        <v>1107</v>
      </c>
      <c r="L215" s="316" t="s">
        <v>1108</v>
      </c>
    </row>
    <row r="216" spans="1:12" x14ac:dyDescent="0.2">
      <c r="A216" s="127"/>
      <c r="B216" s="130" t="s">
        <v>73</v>
      </c>
      <c r="H216" t="s">
        <v>490</v>
      </c>
      <c r="I216" s="27" t="str">
        <f>IF($I$1="d",J216,IF($I$1="f",K216,IF($I$1="i",L216)))</f>
        <v>k. A.</v>
      </c>
      <c r="J216" s="30" t="s">
        <v>491</v>
      </c>
      <c r="K216" s="316" t="s">
        <v>845</v>
      </c>
      <c r="L216" s="316" t="s">
        <v>928</v>
      </c>
    </row>
    <row r="217" spans="1:12" x14ac:dyDescent="0.2">
      <c r="A217" s="127"/>
      <c r="B217" s="130" t="s">
        <v>75</v>
      </c>
      <c r="I217" s="27" t="str">
        <f t="shared" ref="I217:I230" si="17">IF($I$1="d",J217,IF($I$1="f",K217,IF($I$1="i",L217)))</f>
        <v>Vergleich Vormonat*</v>
      </c>
      <c r="J217" s="30" t="s">
        <v>1088</v>
      </c>
      <c r="K217" s="316" t="s">
        <v>1087</v>
      </c>
      <c r="L217" s="316" t="s">
        <v>1090</v>
      </c>
    </row>
    <row r="218" spans="1:12" x14ac:dyDescent="0.2">
      <c r="A218" s="127"/>
      <c r="B218" s="130" t="s">
        <v>76</v>
      </c>
      <c r="I218" s="27" t="str">
        <f t="shared" si="17"/>
        <v>Vergleich Vorjahr</v>
      </c>
      <c r="J218" s="30" t="s">
        <v>448</v>
      </c>
      <c r="K218" s="316" t="s">
        <v>1000</v>
      </c>
      <c r="L218" s="316" t="s">
        <v>1089</v>
      </c>
    </row>
    <row r="219" spans="1:12" x14ac:dyDescent="0.2">
      <c r="A219" s="127"/>
      <c r="B219" s="130" t="s">
        <v>77</v>
      </c>
      <c r="I219" s="27" t="str">
        <f t="shared" si="17"/>
        <v>Vergl. nicht-bio / Anteil bio</v>
      </c>
      <c r="J219" s="30" t="s">
        <v>999</v>
      </c>
      <c r="K219" s="316" t="s">
        <v>998</v>
      </c>
      <c r="L219" s="316" t="s">
        <v>997</v>
      </c>
    </row>
    <row r="220" spans="1:12" x14ac:dyDescent="0.2">
      <c r="A220" s="127"/>
      <c r="B220" s="130" t="s">
        <v>78</v>
      </c>
      <c r="I220" s="27" t="str">
        <f t="shared" si="17"/>
        <v>Anteil bio in %</v>
      </c>
      <c r="J220" s="30" t="s">
        <v>779</v>
      </c>
      <c r="K220" s="316" t="s">
        <v>847</v>
      </c>
      <c r="L220" s="316" t="s">
        <v>930</v>
      </c>
    </row>
    <row r="221" spans="1:12" x14ac:dyDescent="0.2">
      <c r="A221" s="127"/>
      <c r="B221" s="130" t="s">
        <v>80</v>
      </c>
      <c r="I221" s="27" t="str">
        <f t="shared" si="17"/>
        <v>Anteil bio</v>
      </c>
      <c r="J221" s="30" t="s">
        <v>481</v>
      </c>
      <c r="K221" s="316" t="s">
        <v>848</v>
      </c>
      <c r="L221" s="316" t="s">
        <v>931</v>
      </c>
    </row>
    <row r="222" spans="1:12" x14ac:dyDescent="0.2">
      <c r="A222" s="127"/>
      <c r="B222" s="130" t="s">
        <v>81</v>
      </c>
      <c r="I222" s="27" t="str">
        <f t="shared" si="17"/>
        <v>Differenz</v>
      </c>
      <c r="J222" s="30" t="s">
        <v>110</v>
      </c>
      <c r="K222" s="316" t="s">
        <v>319</v>
      </c>
      <c r="L222" s="316" t="s">
        <v>282</v>
      </c>
    </row>
    <row r="223" spans="1:12" x14ac:dyDescent="0.2">
      <c r="A223" s="127">
        <v>2017</v>
      </c>
      <c r="B223" s="130" t="s">
        <v>64</v>
      </c>
      <c r="I223" s="27" t="str">
        <f t="shared" si="17"/>
        <v>Vergleich nicht-bio</v>
      </c>
      <c r="J223" s="30" t="s">
        <v>482</v>
      </c>
      <c r="K223" s="316" t="s">
        <v>846</v>
      </c>
      <c r="L223" s="316" t="s">
        <v>929</v>
      </c>
    </row>
    <row r="224" spans="1:12" x14ac:dyDescent="0.2">
      <c r="A224" s="127"/>
      <c r="B224" s="130" t="s">
        <v>66</v>
      </c>
      <c r="I224" s="27" t="str">
        <f t="shared" si="17"/>
        <v>Preise Detailhandel und Preisdifferenz bio vs. nicht-bio in %</v>
      </c>
      <c r="J224" s="30" t="s">
        <v>780</v>
      </c>
      <c r="K224" s="316" t="s">
        <v>849</v>
      </c>
      <c r="L224" s="316" t="s">
        <v>932</v>
      </c>
    </row>
    <row r="225" spans="1:12" x14ac:dyDescent="0.2">
      <c r="A225" s="127"/>
      <c r="B225" s="130" t="s">
        <v>68</v>
      </c>
      <c r="I225" s="27" t="str">
        <f t="shared" si="17"/>
        <v>in CHF/kg (Salatgurken und Eisberg CHF/Stk.)</v>
      </c>
      <c r="J225" s="30" t="s">
        <v>1269</v>
      </c>
      <c r="K225" s="316" t="s">
        <v>1270</v>
      </c>
      <c r="L225" s="316" t="s">
        <v>1271</v>
      </c>
    </row>
    <row r="226" spans="1:12" x14ac:dyDescent="0.2">
      <c r="A226" s="127"/>
      <c r="B226" s="130" t="s">
        <v>70</v>
      </c>
      <c r="I226" s="27" t="str">
        <f t="shared" si="17"/>
        <v>Mengen Detailhandel und Anteil bio in %</v>
      </c>
      <c r="J226" s="30" t="s">
        <v>781</v>
      </c>
      <c r="K226" s="316" t="s">
        <v>850</v>
      </c>
      <c r="L226" s="316" t="s">
        <v>933</v>
      </c>
    </row>
    <row r="227" spans="1:12" x14ac:dyDescent="0.2">
      <c r="A227" s="127"/>
      <c r="B227" s="130" t="s">
        <v>71</v>
      </c>
      <c r="I227" s="27" t="str">
        <f t="shared" si="17"/>
        <v>Aktuell</v>
      </c>
      <c r="J227" s="30" t="s">
        <v>729</v>
      </c>
      <c r="K227" s="30" t="s">
        <v>813</v>
      </c>
      <c r="L227" s="30" t="s">
        <v>814</v>
      </c>
    </row>
    <row r="228" spans="1:12" x14ac:dyDescent="0.2">
      <c r="A228" s="127"/>
      <c r="B228" s="130" t="s">
        <v>73</v>
      </c>
      <c r="I228" s="27" t="str">
        <f t="shared" si="17"/>
        <v>Vormonat</v>
      </c>
      <c r="J228" s="30" t="s">
        <v>85</v>
      </c>
      <c r="K228" s="30" t="s">
        <v>811</v>
      </c>
      <c r="L228" s="30" t="s">
        <v>815</v>
      </c>
    </row>
    <row r="229" spans="1:12" x14ac:dyDescent="0.2">
      <c r="A229" s="127"/>
      <c r="B229" s="130" t="s">
        <v>75</v>
      </c>
      <c r="I229" s="27" t="str">
        <f t="shared" si="17"/>
        <v>Vorjahr</v>
      </c>
      <c r="J229" s="30" t="s">
        <v>82</v>
      </c>
      <c r="K229" s="30" t="s">
        <v>812</v>
      </c>
      <c r="L229" s="30" t="s">
        <v>816</v>
      </c>
    </row>
    <row r="230" spans="1:12" x14ac:dyDescent="0.2">
      <c r="A230" s="127"/>
      <c r="B230" s="130" t="s">
        <v>76</v>
      </c>
      <c r="I230" s="27">
        <f t="shared" si="17"/>
        <v>0</v>
      </c>
    </row>
    <row r="231" spans="1:12" x14ac:dyDescent="0.2">
      <c r="A231" s="127"/>
      <c r="B231" s="130" t="s">
        <v>77</v>
      </c>
      <c r="H231" t="s">
        <v>30</v>
      </c>
      <c r="I231" s="27" t="str">
        <f>IF($I$1="d",J231,IF($I$1="f",K231,IF($I$1="i",L231)))</f>
        <v>Gesamtmarkt</v>
      </c>
      <c r="J231" s="30" t="s">
        <v>721</v>
      </c>
      <c r="K231" s="316" t="s">
        <v>851</v>
      </c>
      <c r="L231" s="316" t="s">
        <v>1252</v>
      </c>
    </row>
    <row r="232" spans="1:12" x14ac:dyDescent="0.2">
      <c r="A232" s="127"/>
      <c r="B232" s="130" t="s">
        <v>78</v>
      </c>
      <c r="I232" s="27" t="str">
        <f t="shared" ref="I232:I262" si="18">IF($I$1="d",J232,IF($I$1="f",K232,IF($I$1="i",L232)))</f>
        <v>(ohne Convenience-Produkte)</v>
      </c>
      <c r="J232" s="30" t="s">
        <v>1392</v>
      </c>
      <c r="K232" s="316" t="s">
        <v>1403</v>
      </c>
      <c r="L232" s="316" t="s">
        <v>1402</v>
      </c>
    </row>
    <row r="233" spans="1:12" x14ac:dyDescent="0.2">
      <c r="A233" s="127"/>
      <c r="B233" s="130" t="s">
        <v>81</v>
      </c>
      <c r="I233" s="27" t="str">
        <f t="shared" si="18"/>
        <v>Gemüse ohne Kartoffeln</v>
      </c>
      <c r="J233" s="30" t="s">
        <v>1003</v>
      </c>
      <c r="K233" s="316" t="s">
        <v>1040</v>
      </c>
      <c r="L233" s="316" t="s">
        <v>1026</v>
      </c>
    </row>
    <row r="234" spans="1:12" x14ac:dyDescent="0.2">
      <c r="A234" s="127">
        <v>2018</v>
      </c>
      <c r="B234" s="130" t="s">
        <v>64</v>
      </c>
      <c r="I234" s="27" t="str">
        <f t="shared" si="18"/>
        <v>Produkt</v>
      </c>
      <c r="J234" s="320" t="s">
        <v>441</v>
      </c>
      <c r="K234" s="320" t="s">
        <v>494</v>
      </c>
      <c r="L234" s="321" t="s">
        <v>495</v>
      </c>
    </row>
    <row r="235" spans="1:12" x14ac:dyDescent="0.2">
      <c r="A235" s="127"/>
      <c r="B235" s="130" t="s">
        <v>66</v>
      </c>
      <c r="I235" s="27" t="str">
        <f t="shared" si="18"/>
        <v>Fruchtgemüse</v>
      </c>
      <c r="J235" s="320" t="s">
        <v>496</v>
      </c>
      <c r="K235" s="320" t="s">
        <v>497</v>
      </c>
      <c r="L235" s="321" t="s">
        <v>498</v>
      </c>
    </row>
    <row r="236" spans="1:12" x14ac:dyDescent="0.2">
      <c r="A236" s="127"/>
      <c r="B236" s="130" t="s">
        <v>68</v>
      </c>
      <c r="I236" s="27" t="str">
        <f t="shared" si="18"/>
        <v>Auberginen</v>
      </c>
      <c r="J236" s="322" t="s">
        <v>499</v>
      </c>
      <c r="K236" s="322" t="s">
        <v>221</v>
      </c>
      <c r="L236" s="323" t="s">
        <v>178</v>
      </c>
    </row>
    <row r="237" spans="1:12" x14ac:dyDescent="0.2">
      <c r="A237" s="127"/>
      <c r="B237" s="130" t="s">
        <v>70</v>
      </c>
      <c r="I237" s="27" t="str">
        <f t="shared" si="18"/>
        <v>Peperoni</v>
      </c>
      <c r="J237" s="322" t="s">
        <v>732</v>
      </c>
      <c r="K237" s="322" t="s">
        <v>731</v>
      </c>
      <c r="L237" s="323" t="s">
        <v>732</v>
      </c>
    </row>
    <row r="238" spans="1:12" x14ac:dyDescent="0.2">
      <c r="A238" s="127"/>
      <c r="B238" s="130" t="s">
        <v>71</v>
      </c>
      <c r="I238" s="27" t="str">
        <f t="shared" si="18"/>
        <v>Peperoni</v>
      </c>
      <c r="J238" s="322" t="s">
        <v>732</v>
      </c>
      <c r="K238" s="322" t="s">
        <v>731</v>
      </c>
      <c r="L238" s="323" t="s">
        <v>732</v>
      </c>
    </row>
    <row r="239" spans="1:12" x14ac:dyDescent="0.2">
      <c r="A239" s="127"/>
      <c r="B239" s="130" t="s">
        <v>73</v>
      </c>
      <c r="I239" s="27" t="str">
        <f t="shared" si="18"/>
        <v>Peperoni &amp; Peperoncini</v>
      </c>
      <c r="J239" s="322" t="s">
        <v>724</v>
      </c>
      <c r="K239" s="318" t="s">
        <v>852</v>
      </c>
      <c r="L239" s="318" t="s">
        <v>934</v>
      </c>
    </row>
    <row r="240" spans="1:12" x14ac:dyDescent="0.2">
      <c r="A240" s="127"/>
      <c r="B240" s="130" t="s">
        <v>75</v>
      </c>
      <c r="I240" s="27" t="str">
        <f t="shared" si="18"/>
        <v>Salatgurken</v>
      </c>
      <c r="J240" s="322" t="s">
        <v>438</v>
      </c>
      <c r="K240" s="322" t="s">
        <v>500</v>
      </c>
      <c r="L240" s="318" t="s">
        <v>935</v>
      </c>
    </row>
    <row r="241" spans="1:12" x14ac:dyDescent="0.2">
      <c r="A241" s="127"/>
      <c r="B241" s="130" t="s">
        <v>76</v>
      </c>
      <c r="I241" s="27" t="str">
        <f t="shared" si="18"/>
        <v>Tomaten</v>
      </c>
      <c r="J241" s="322" t="s">
        <v>439</v>
      </c>
      <c r="K241" s="322" t="s">
        <v>711</v>
      </c>
      <c r="L241" s="318" t="s">
        <v>712</v>
      </c>
    </row>
    <row r="242" spans="1:12" x14ac:dyDescent="0.2">
      <c r="A242" s="127"/>
      <c r="B242" s="130" t="s">
        <v>77</v>
      </c>
      <c r="I242" s="27" t="str">
        <f t="shared" si="18"/>
        <v>Datteltomaten</v>
      </c>
      <c r="J242" s="322" t="s">
        <v>1323</v>
      </c>
      <c r="K242" s="322" t="s">
        <v>1339</v>
      </c>
      <c r="L242" s="318" t="s">
        <v>1340</v>
      </c>
    </row>
    <row r="243" spans="1:12" x14ac:dyDescent="0.2">
      <c r="A243" s="127"/>
      <c r="B243" s="130" t="s">
        <v>78</v>
      </c>
      <c r="I243" s="27" t="str">
        <f t="shared" si="18"/>
        <v>Tomaten Rispe</v>
      </c>
      <c r="J243" s="322" t="s">
        <v>32</v>
      </c>
      <c r="K243" s="322" t="s">
        <v>501</v>
      </c>
      <c r="L243" s="318" t="s">
        <v>502</v>
      </c>
    </row>
    <row r="244" spans="1:12" x14ac:dyDescent="0.2">
      <c r="A244" s="127"/>
      <c r="B244" s="130" t="s">
        <v>80</v>
      </c>
      <c r="I244" s="27" t="str">
        <f t="shared" si="18"/>
        <v>Tomaten Cherry</v>
      </c>
      <c r="J244" s="322" t="s">
        <v>1249</v>
      </c>
      <c r="K244" s="322" t="s">
        <v>1250</v>
      </c>
      <c r="L244" s="318" t="s">
        <v>1338</v>
      </c>
    </row>
    <row r="245" spans="1:12" x14ac:dyDescent="0.2">
      <c r="A245" s="127"/>
      <c r="B245" s="130" t="s">
        <v>81</v>
      </c>
      <c r="I245" s="27" t="str">
        <f t="shared" si="18"/>
        <v>Tomaten Cherry Mix</v>
      </c>
      <c r="J245" s="322" t="s">
        <v>1322</v>
      </c>
      <c r="K245" s="322" t="s">
        <v>1336</v>
      </c>
      <c r="L245" s="323" t="s">
        <v>1337</v>
      </c>
    </row>
    <row r="246" spans="1:12" x14ac:dyDescent="0.2">
      <c r="A246" s="127">
        <v>2019</v>
      </c>
      <c r="B246" s="130" t="s">
        <v>64</v>
      </c>
      <c r="I246" s="27" t="str">
        <f t="shared" si="18"/>
        <v>Tomaten Fleisch</v>
      </c>
      <c r="J246" s="322" t="s">
        <v>503</v>
      </c>
      <c r="K246" s="322" t="s">
        <v>504</v>
      </c>
      <c r="L246" s="323" t="s">
        <v>505</v>
      </c>
    </row>
    <row r="247" spans="1:12" x14ac:dyDescent="0.2">
      <c r="A247" s="127"/>
      <c r="B247" s="130" t="s">
        <v>66</v>
      </c>
      <c r="I247" s="27" t="str">
        <f t="shared" si="18"/>
        <v>Zucchetti</v>
      </c>
      <c r="J247" s="324" t="s">
        <v>34</v>
      </c>
      <c r="K247" s="324" t="s">
        <v>209</v>
      </c>
      <c r="L247" s="325" t="s">
        <v>168</v>
      </c>
    </row>
    <row r="248" spans="1:12" x14ac:dyDescent="0.2">
      <c r="A248" s="127"/>
      <c r="B248" s="130" t="s">
        <v>68</v>
      </c>
      <c r="I248" s="27" t="str">
        <f t="shared" si="18"/>
        <v>Blattsalate</v>
      </c>
      <c r="J248" s="320" t="s">
        <v>506</v>
      </c>
      <c r="K248" s="320" t="s">
        <v>507</v>
      </c>
      <c r="L248" s="321" t="s">
        <v>508</v>
      </c>
    </row>
    <row r="249" spans="1:12" x14ac:dyDescent="0.2">
      <c r="A249" s="127"/>
      <c r="B249" s="130" t="s">
        <v>70</v>
      </c>
      <c r="I249" s="27" t="str">
        <f t="shared" si="18"/>
        <v>Brüsseler Witloof</v>
      </c>
      <c r="J249" s="322" t="s">
        <v>509</v>
      </c>
      <c r="K249" s="322" t="s">
        <v>510</v>
      </c>
      <c r="L249" s="323" t="s">
        <v>511</v>
      </c>
    </row>
    <row r="250" spans="1:12" x14ac:dyDescent="0.2">
      <c r="A250" s="127"/>
      <c r="B250" s="130" t="s">
        <v>71</v>
      </c>
      <c r="I250" s="27" t="str">
        <f t="shared" si="18"/>
        <v>Cicorino rot</v>
      </c>
      <c r="J250" s="322" t="s">
        <v>512</v>
      </c>
      <c r="K250" s="322" t="s">
        <v>513</v>
      </c>
      <c r="L250" s="323" t="s">
        <v>514</v>
      </c>
    </row>
    <row r="251" spans="1:12" x14ac:dyDescent="0.2">
      <c r="A251" s="127"/>
      <c r="B251" s="130" t="s">
        <v>73</v>
      </c>
      <c r="I251" s="27" t="str">
        <f t="shared" si="18"/>
        <v>Eichblattsalat</v>
      </c>
      <c r="J251" s="322" t="s">
        <v>515</v>
      </c>
      <c r="K251" s="322" t="s">
        <v>516</v>
      </c>
      <c r="L251" s="323" t="s">
        <v>517</v>
      </c>
    </row>
    <row r="252" spans="1:12" x14ac:dyDescent="0.2">
      <c r="A252" s="127"/>
      <c r="B252" s="130" t="s">
        <v>75</v>
      </c>
      <c r="I252" s="27" t="str">
        <f t="shared" si="18"/>
        <v>Eisberg</v>
      </c>
      <c r="J252" s="322" t="s">
        <v>518</v>
      </c>
      <c r="K252" s="322" t="s">
        <v>519</v>
      </c>
      <c r="L252" s="323" t="s">
        <v>520</v>
      </c>
    </row>
    <row r="253" spans="1:12" x14ac:dyDescent="0.2">
      <c r="A253" s="127"/>
      <c r="B253" s="130" t="s">
        <v>76</v>
      </c>
      <c r="I253" s="27" t="str">
        <f t="shared" si="18"/>
        <v>Endivien frisée</v>
      </c>
      <c r="J253" s="322" t="s">
        <v>521</v>
      </c>
      <c r="K253" s="322" t="s">
        <v>522</v>
      </c>
      <c r="L253" s="323" t="s">
        <v>523</v>
      </c>
    </row>
    <row r="254" spans="1:12" x14ac:dyDescent="0.2">
      <c r="A254" s="127"/>
      <c r="B254" s="130" t="s">
        <v>77</v>
      </c>
      <c r="I254" s="27" t="str">
        <f t="shared" si="18"/>
        <v>Endivien lavato</v>
      </c>
      <c r="J254" s="322" t="s">
        <v>524</v>
      </c>
      <c r="K254" s="322" t="s">
        <v>525</v>
      </c>
      <c r="L254" s="323" t="s">
        <v>526</v>
      </c>
    </row>
    <row r="255" spans="1:12" x14ac:dyDescent="0.2">
      <c r="A255" s="127"/>
      <c r="B255" s="130" t="s">
        <v>78</v>
      </c>
      <c r="I255" s="27" t="str">
        <f t="shared" si="18"/>
        <v>Kopfsalat</v>
      </c>
      <c r="J255" s="322" t="s">
        <v>40</v>
      </c>
      <c r="K255" s="318" t="s">
        <v>215</v>
      </c>
      <c r="L255" s="318" t="s">
        <v>172</v>
      </c>
    </row>
    <row r="256" spans="1:12" x14ac:dyDescent="0.2">
      <c r="A256" s="127"/>
      <c r="B256" s="130" t="s">
        <v>80</v>
      </c>
      <c r="I256" s="27" t="str">
        <f t="shared" si="18"/>
        <v>Kopfsalat grün</v>
      </c>
      <c r="J256" s="322" t="s">
        <v>527</v>
      </c>
      <c r="K256" s="322" t="s">
        <v>528</v>
      </c>
      <c r="L256" s="323" t="s">
        <v>172</v>
      </c>
    </row>
    <row r="257" spans="1:12" x14ac:dyDescent="0.2">
      <c r="A257" s="127"/>
      <c r="B257" s="130" t="s">
        <v>81</v>
      </c>
      <c r="I257" s="27" t="str">
        <f t="shared" si="18"/>
        <v>Lattich</v>
      </c>
      <c r="J257" s="322" t="s">
        <v>529</v>
      </c>
      <c r="K257" s="322" t="s">
        <v>530</v>
      </c>
      <c r="L257" s="323" t="s">
        <v>531</v>
      </c>
    </row>
    <row r="258" spans="1:12" x14ac:dyDescent="0.2">
      <c r="A258" s="127">
        <v>2020</v>
      </c>
      <c r="B258" s="130" t="s">
        <v>64</v>
      </c>
      <c r="I258" s="27" t="str">
        <f t="shared" si="18"/>
        <v>Nüsslisalat</v>
      </c>
      <c r="J258" s="322" t="s">
        <v>47</v>
      </c>
      <c r="K258" s="322" t="s">
        <v>222</v>
      </c>
      <c r="L258" s="323" t="s">
        <v>532</v>
      </c>
    </row>
    <row r="259" spans="1:12" x14ac:dyDescent="0.2">
      <c r="A259" s="127"/>
      <c r="B259" s="130" t="s">
        <v>66</v>
      </c>
      <c r="I259" s="27" t="str">
        <f t="shared" si="18"/>
        <v>Rucola</v>
      </c>
      <c r="J259" s="322" t="s">
        <v>533</v>
      </c>
      <c r="K259" s="322" t="s">
        <v>533</v>
      </c>
      <c r="L259" s="323" t="s">
        <v>533</v>
      </c>
    </row>
    <row r="260" spans="1:12" x14ac:dyDescent="0.2">
      <c r="A260" s="127"/>
      <c r="B260" s="130" t="s">
        <v>68</v>
      </c>
      <c r="I260" s="27" t="str">
        <f t="shared" si="18"/>
        <v>Spinat</v>
      </c>
      <c r="J260" s="322" t="s">
        <v>534</v>
      </c>
      <c r="K260" s="322" t="s">
        <v>535</v>
      </c>
      <c r="L260" s="323" t="s">
        <v>536</v>
      </c>
    </row>
    <row r="261" spans="1:12" x14ac:dyDescent="0.2">
      <c r="A261" s="127"/>
      <c r="B261" s="130" t="s">
        <v>70</v>
      </c>
      <c r="I261" s="27" t="str">
        <f t="shared" si="18"/>
        <v>Zuckerhut</v>
      </c>
      <c r="J261" s="324" t="s">
        <v>537</v>
      </c>
      <c r="K261" s="324" t="s">
        <v>538</v>
      </c>
      <c r="L261" s="325" t="s">
        <v>539</v>
      </c>
    </row>
    <row r="262" spans="1:12" x14ac:dyDescent="0.2">
      <c r="A262" s="127"/>
      <c r="B262" s="130" t="s">
        <v>71</v>
      </c>
      <c r="I262" s="27" t="str">
        <f t="shared" si="18"/>
        <v>Kohlgemüse</v>
      </c>
      <c r="J262" s="320" t="s">
        <v>540</v>
      </c>
      <c r="K262" s="320" t="s">
        <v>541</v>
      </c>
      <c r="L262" s="321" t="s">
        <v>542</v>
      </c>
    </row>
    <row r="263" spans="1:12" x14ac:dyDescent="0.2">
      <c r="A263" s="127"/>
      <c r="B263" s="130" t="s">
        <v>73</v>
      </c>
      <c r="I263" s="27" t="str">
        <f t="shared" ref="I263:I292" si="19">IF($I$1="d",J263,IF($I$1="f",K263,IF($I$1="i",L263)))</f>
        <v>Blumenkohl</v>
      </c>
      <c r="J263" s="322" t="s">
        <v>37</v>
      </c>
      <c r="K263" s="322" t="s">
        <v>212</v>
      </c>
      <c r="L263" s="323" t="s">
        <v>543</v>
      </c>
    </row>
    <row r="264" spans="1:12" x14ac:dyDescent="0.2">
      <c r="A264" s="127"/>
      <c r="B264" s="130" t="s">
        <v>75</v>
      </c>
      <c r="I264" s="27" t="str">
        <f t="shared" si="19"/>
        <v>Broccoli</v>
      </c>
      <c r="J264" s="322" t="s">
        <v>39</v>
      </c>
      <c r="K264" s="322" t="s">
        <v>39</v>
      </c>
      <c r="L264" s="323" t="s">
        <v>39</v>
      </c>
    </row>
    <row r="265" spans="1:12" x14ac:dyDescent="0.2">
      <c r="A265" s="127"/>
      <c r="B265" s="130" t="s">
        <v>76</v>
      </c>
      <c r="I265" s="27" t="str">
        <f t="shared" si="19"/>
        <v>Chinakohl</v>
      </c>
      <c r="J265" s="322" t="s">
        <v>544</v>
      </c>
      <c r="K265" s="322" t="s">
        <v>545</v>
      </c>
      <c r="L265" s="323" t="s">
        <v>546</v>
      </c>
    </row>
    <row r="266" spans="1:12" x14ac:dyDescent="0.2">
      <c r="A266" s="127"/>
      <c r="B266" s="130" t="s">
        <v>77</v>
      </c>
      <c r="I266" s="27" t="str">
        <f t="shared" si="19"/>
        <v>Kohlrabi</v>
      </c>
      <c r="J266" s="322" t="s">
        <v>547</v>
      </c>
      <c r="K266" s="322" t="s">
        <v>548</v>
      </c>
      <c r="L266" s="323" t="s">
        <v>549</v>
      </c>
    </row>
    <row r="267" spans="1:12" x14ac:dyDescent="0.2">
      <c r="A267" s="127"/>
      <c r="B267" s="130" t="s">
        <v>78</v>
      </c>
      <c r="I267" s="27" t="str">
        <f t="shared" si="19"/>
        <v>Rosenkohl</v>
      </c>
      <c r="J267" s="322" t="s">
        <v>550</v>
      </c>
      <c r="K267" s="322" t="s">
        <v>551</v>
      </c>
      <c r="L267" s="323" t="s">
        <v>552</v>
      </c>
    </row>
    <row r="268" spans="1:12" x14ac:dyDescent="0.2">
      <c r="A268" s="127"/>
      <c r="B268" s="130" t="s">
        <v>80</v>
      </c>
      <c r="I268" s="27" t="str">
        <f t="shared" si="19"/>
        <v>Kabis</v>
      </c>
      <c r="J268" s="322" t="s">
        <v>727</v>
      </c>
      <c r="K268" s="318" t="s">
        <v>853</v>
      </c>
      <c r="L268" s="318" t="s">
        <v>542</v>
      </c>
    </row>
    <row r="269" spans="1:12" x14ac:dyDescent="0.2">
      <c r="A269" s="127"/>
      <c r="B269" s="130" t="s">
        <v>81</v>
      </c>
      <c r="I269" s="27" t="str">
        <f t="shared" si="19"/>
        <v>Rotkabis</v>
      </c>
      <c r="J269" s="322" t="s">
        <v>553</v>
      </c>
      <c r="K269" s="322" t="s">
        <v>554</v>
      </c>
      <c r="L269" s="323" t="s">
        <v>555</v>
      </c>
    </row>
    <row r="270" spans="1:12" x14ac:dyDescent="0.2">
      <c r="A270" s="127"/>
      <c r="I270" s="27" t="str">
        <f t="shared" si="19"/>
        <v>Weisskabis</v>
      </c>
      <c r="J270" s="322" t="s">
        <v>556</v>
      </c>
      <c r="K270" s="322" t="s">
        <v>557</v>
      </c>
      <c r="L270" s="323" t="s">
        <v>558</v>
      </c>
    </row>
    <row r="271" spans="1:12" x14ac:dyDescent="0.2">
      <c r="A271" s="127"/>
      <c r="I271" s="27" t="str">
        <f t="shared" si="19"/>
        <v>Wirz</v>
      </c>
      <c r="J271" s="324" t="s">
        <v>559</v>
      </c>
      <c r="K271" s="324" t="s">
        <v>560</v>
      </c>
      <c r="L271" s="325" t="s">
        <v>561</v>
      </c>
    </row>
    <row r="272" spans="1:12" x14ac:dyDescent="0.2">
      <c r="A272" s="127"/>
      <c r="I272" s="27" t="str">
        <f t="shared" si="19"/>
        <v>Wurzel- und Knollengemüse</v>
      </c>
      <c r="J272" s="320" t="s">
        <v>562</v>
      </c>
      <c r="K272" s="320" t="s">
        <v>563</v>
      </c>
      <c r="L272" s="321" t="s">
        <v>564</v>
      </c>
    </row>
    <row r="273" spans="9:12" x14ac:dyDescent="0.2">
      <c r="I273" s="27" t="str">
        <f t="shared" si="19"/>
        <v>Karotten</v>
      </c>
      <c r="J273" s="322" t="s">
        <v>31</v>
      </c>
      <c r="K273" s="322" t="s">
        <v>206</v>
      </c>
      <c r="L273" s="323" t="s">
        <v>165</v>
      </c>
    </row>
    <row r="274" spans="9:12" x14ac:dyDescent="0.2">
      <c r="I274" s="27" t="str">
        <f t="shared" si="19"/>
        <v>Sellerie</v>
      </c>
      <c r="J274" s="322" t="s">
        <v>725</v>
      </c>
      <c r="K274" s="318" t="s">
        <v>854</v>
      </c>
      <c r="L274" s="318" t="s">
        <v>936</v>
      </c>
    </row>
    <row r="275" spans="9:12" x14ac:dyDescent="0.2">
      <c r="I275" s="27" t="str">
        <f t="shared" si="19"/>
        <v>Knollensellerie</v>
      </c>
      <c r="J275" s="322" t="s">
        <v>44</v>
      </c>
      <c r="K275" s="322" t="s">
        <v>565</v>
      </c>
      <c r="L275" s="323" t="s">
        <v>176</v>
      </c>
    </row>
    <row r="276" spans="9:12" x14ac:dyDescent="0.2">
      <c r="I276" s="27" t="str">
        <f t="shared" si="19"/>
        <v>Radieschen</v>
      </c>
      <c r="J276" s="324" t="s">
        <v>566</v>
      </c>
      <c r="K276" s="324" t="s">
        <v>567</v>
      </c>
      <c r="L276" s="325" t="s">
        <v>568</v>
      </c>
    </row>
    <row r="277" spans="9:12" x14ac:dyDescent="0.2">
      <c r="I277" s="27" t="str">
        <f t="shared" si="19"/>
        <v>Süsskartoffeln</v>
      </c>
      <c r="J277" s="454" t="s">
        <v>1330</v>
      </c>
      <c r="K277" s="454" t="s">
        <v>1331</v>
      </c>
      <c r="L277" s="455" t="s">
        <v>1332</v>
      </c>
    </row>
    <row r="278" spans="9:12" x14ac:dyDescent="0.2">
      <c r="I278" s="27" t="str">
        <f t="shared" si="19"/>
        <v>Zwiebel- und Lauchgemüse</v>
      </c>
      <c r="J278" s="320" t="s">
        <v>569</v>
      </c>
      <c r="K278" s="320" t="s">
        <v>570</v>
      </c>
      <c r="L278" s="321" t="s">
        <v>571</v>
      </c>
    </row>
    <row r="279" spans="9:12" x14ac:dyDescent="0.2">
      <c r="I279" s="27" t="str">
        <f t="shared" si="19"/>
        <v>Bundzwiebeln</v>
      </c>
      <c r="J279" s="322" t="s">
        <v>572</v>
      </c>
      <c r="K279" s="322" t="s">
        <v>573</v>
      </c>
      <c r="L279" s="323" t="s">
        <v>574</v>
      </c>
    </row>
    <row r="280" spans="9:12" x14ac:dyDescent="0.2">
      <c r="I280" s="27" t="str">
        <f t="shared" si="19"/>
        <v>Knoblauch abgepackt</v>
      </c>
      <c r="J280" s="322" t="s">
        <v>1333</v>
      </c>
      <c r="K280" s="334" t="s">
        <v>1334</v>
      </c>
      <c r="L280" s="334" t="s">
        <v>1335</v>
      </c>
    </row>
    <row r="281" spans="9:12" x14ac:dyDescent="0.2">
      <c r="I281" s="27" t="str">
        <f t="shared" si="19"/>
        <v>Lauch</v>
      </c>
      <c r="J281" s="322" t="s">
        <v>726</v>
      </c>
      <c r="K281" s="318" t="s">
        <v>855</v>
      </c>
      <c r="L281" s="318" t="s">
        <v>937</v>
      </c>
    </row>
    <row r="282" spans="9:12" x14ac:dyDescent="0.2">
      <c r="I282" s="27" t="str">
        <f t="shared" si="19"/>
        <v>Lauch grün</v>
      </c>
      <c r="J282" s="322" t="s">
        <v>41</v>
      </c>
      <c r="K282" s="322" t="s">
        <v>575</v>
      </c>
      <c r="L282" s="323" t="s">
        <v>576</v>
      </c>
    </row>
    <row r="283" spans="9:12" x14ac:dyDescent="0.2">
      <c r="I283" s="27" t="str">
        <f t="shared" si="19"/>
        <v>Zwiebeln</v>
      </c>
      <c r="J283" s="322" t="s">
        <v>440</v>
      </c>
      <c r="K283" s="322" t="s">
        <v>713</v>
      </c>
      <c r="L283" s="323" t="s">
        <v>714</v>
      </c>
    </row>
    <row r="284" spans="9:12" x14ac:dyDescent="0.2">
      <c r="I284" s="27" t="str">
        <f t="shared" si="19"/>
        <v>Zwiebeln gelb</v>
      </c>
      <c r="J284" s="322" t="s">
        <v>577</v>
      </c>
      <c r="K284" s="322" t="s">
        <v>211</v>
      </c>
      <c r="L284" s="323" t="s">
        <v>578</v>
      </c>
    </row>
    <row r="285" spans="9:12" x14ac:dyDescent="0.2">
      <c r="I285" s="27" t="str">
        <f t="shared" si="19"/>
        <v>Stengel- und Blattstielgemüse</v>
      </c>
      <c r="J285" s="326" t="s">
        <v>579</v>
      </c>
      <c r="K285" s="326" t="s">
        <v>580</v>
      </c>
      <c r="L285" s="327" t="s">
        <v>581</v>
      </c>
    </row>
    <row r="286" spans="9:12" x14ac:dyDescent="0.2">
      <c r="I286" s="27" t="str">
        <f t="shared" si="19"/>
        <v>Fenchel</v>
      </c>
      <c r="J286" s="322" t="s">
        <v>38</v>
      </c>
      <c r="K286" s="322" t="s">
        <v>582</v>
      </c>
      <c r="L286" s="323" t="s">
        <v>171</v>
      </c>
    </row>
    <row r="287" spans="9:12" x14ac:dyDescent="0.2">
      <c r="I287" s="27" t="str">
        <f t="shared" si="19"/>
        <v>Krautstiele</v>
      </c>
      <c r="J287" s="322" t="s">
        <v>583</v>
      </c>
      <c r="K287" s="322" t="s">
        <v>220</v>
      </c>
      <c r="L287" s="323" t="s">
        <v>177</v>
      </c>
    </row>
    <row r="288" spans="9:12" x14ac:dyDescent="0.2">
      <c r="I288" s="27" t="str">
        <f t="shared" si="19"/>
        <v>Rhabarber</v>
      </c>
      <c r="J288" s="322" t="s">
        <v>584</v>
      </c>
      <c r="K288" s="322" t="s">
        <v>585</v>
      </c>
      <c r="L288" s="323" t="s">
        <v>586</v>
      </c>
    </row>
    <row r="289" spans="9:12" x14ac:dyDescent="0.2">
      <c r="I289" s="27" t="str">
        <f t="shared" si="19"/>
        <v>Sellerie Stangen</v>
      </c>
      <c r="J289" s="322" t="s">
        <v>587</v>
      </c>
      <c r="K289" s="322" t="s">
        <v>588</v>
      </c>
      <c r="L289" s="323" t="s">
        <v>589</v>
      </c>
    </row>
    <row r="290" spans="9:12" x14ac:dyDescent="0.2">
      <c r="I290" s="27" t="str">
        <f t="shared" si="19"/>
        <v>Spargel grün Inland</v>
      </c>
      <c r="J290" s="322" t="s">
        <v>1324</v>
      </c>
      <c r="K290" s="322" t="s">
        <v>590</v>
      </c>
      <c r="L290" s="323" t="s">
        <v>591</v>
      </c>
    </row>
    <row r="291" spans="9:12" x14ac:dyDescent="0.2">
      <c r="I291" s="27" t="str">
        <f t="shared" si="19"/>
        <v>Spargel grün Ausland</v>
      </c>
      <c r="J291" s="322" t="s">
        <v>1325</v>
      </c>
      <c r="K291" s="322" t="s">
        <v>592</v>
      </c>
      <c r="L291" s="323" t="s">
        <v>593</v>
      </c>
    </row>
    <row r="292" spans="9:12" x14ac:dyDescent="0.2">
      <c r="I292" s="27" t="str">
        <f t="shared" si="19"/>
        <v>Spargel weiss Ausland</v>
      </c>
      <c r="J292" s="324" t="s">
        <v>1326</v>
      </c>
      <c r="K292" s="324" t="s">
        <v>594</v>
      </c>
      <c r="L292" s="325" t="s">
        <v>595</v>
      </c>
    </row>
    <row r="293" spans="9:12" x14ac:dyDescent="0.2">
      <c r="I293" s="27" t="str">
        <f t="shared" ref="I293:I356" si="20">IF($I$1="d",J293,IF($I$1="f",K293,IF($I$1="i",L293)))</f>
        <v>Hülsenfrüchte</v>
      </c>
      <c r="J293" s="320" t="s">
        <v>596</v>
      </c>
      <c r="K293" s="320" t="s">
        <v>597</v>
      </c>
      <c r="L293" s="321" t="s">
        <v>598</v>
      </c>
    </row>
    <row r="294" spans="9:12" x14ac:dyDescent="0.2">
      <c r="I294" s="27" t="str">
        <f t="shared" si="20"/>
        <v>Bohnen</v>
      </c>
      <c r="J294" s="324" t="s">
        <v>1319</v>
      </c>
      <c r="K294" s="324" t="s">
        <v>1321</v>
      </c>
      <c r="L294" s="325" t="s">
        <v>1320</v>
      </c>
    </row>
    <row r="295" spans="9:12" x14ac:dyDescent="0.2">
      <c r="I295" s="27" t="str">
        <f t="shared" si="20"/>
        <v>Pilze</v>
      </c>
      <c r="J295" s="320" t="s">
        <v>599</v>
      </c>
      <c r="K295" s="320" t="s">
        <v>42</v>
      </c>
      <c r="L295" s="321" t="s">
        <v>600</v>
      </c>
    </row>
    <row r="296" spans="9:12" x14ac:dyDescent="0.2">
      <c r="I296" s="27" t="str">
        <f t="shared" si="20"/>
        <v>Champignons weiss</v>
      </c>
      <c r="J296" s="324" t="s">
        <v>601</v>
      </c>
      <c r="K296" s="324" t="s">
        <v>217</v>
      </c>
      <c r="L296" s="325" t="s">
        <v>174</v>
      </c>
    </row>
    <row r="297" spans="9:12" x14ac:dyDescent="0.2">
      <c r="I297" s="27" t="str">
        <f t="shared" si="20"/>
        <v>Champignons</v>
      </c>
      <c r="J297" s="324" t="s">
        <v>42</v>
      </c>
      <c r="K297" s="324" t="s">
        <v>217</v>
      </c>
      <c r="L297" s="325" t="s">
        <v>174</v>
      </c>
    </row>
    <row r="298" spans="9:12" x14ac:dyDescent="0.2">
      <c r="I298" s="27" t="str">
        <f t="shared" si="20"/>
        <v>Fertigprodukte</v>
      </c>
      <c r="J298" s="320" t="s">
        <v>602</v>
      </c>
      <c r="K298" s="320" t="s">
        <v>603</v>
      </c>
      <c r="L298" s="321" t="s">
        <v>604</v>
      </c>
    </row>
    <row r="299" spans="9:12" x14ac:dyDescent="0.2">
      <c r="I299" s="27" t="str">
        <f t="shared" si="20"/>
        <v>Eisbergsalat geschnitten</v>
      </c>
      <c r="J299" s="322" t="s">
        <v>605</v>
      </c>
      <c r="K299" s="322" t="s">
        <v>606</v>
      </c>
      <c r="L299" s="323" t="s">
        <v>607</v>
      </c>
    </row>
    <row r="300" spans="9:12" x14ac:dyDescent="0.2">
      <c r="I300" s="27" t="str">
        <f t="shared" si="20"/>
        <v>Mischsalat</v>
      </c>
      <c r="J300" s="322" t="s">
        <v>1327</v>
      </c>
      <c r="K300" s="322" t="s">
        <v>1328</v>
      </c>
      <c r="L300" s="323" t="s">
        <v>1329</v>
      </c>
    </row>
    <row r="301" spans="9:12" x14ac:dyDescent="0.2">
      <c r="I301" s="27" t="str">
        <f t="shared" si="20"/>
        <v>Sauerkraut gekocht</v>
      </c>
      <c r="J301" s="324" t="s">
        <v>610</v>
      </c>
      <c r="K301" s="324" t="s">
        <v>611</v>
      </c>
      <c r="L301" s="325" t="s">
        <v>612</v>
      </c>
    </row>
    <row r="302" spans="9:12" x14ac:dyDescent="0.2">
      <c r="I302" s="27" t="str">
        <f t="shared" si="20"/>
        <v>Randen</v>
      </c>
      <c r="J302" s="322" t="s">
        <v>728</v>
      </c>
      <c r="K302" s="318" t="s">
        <v>856</v>
      </c>
      <c r="L302" s="318" t="s">
        <v>938</v>
      </c>
    </row>
    <row r="303" spans="9:12" x14ac:dyDescent="0.2">
      <c r="I303" s="27" t="str">
        <f t="shared" si="20"/>
        <v>Randen gedämpft</v>
      </c>
      <c r="J303" s="322" t="s">
        <v>43</v>
      </c>
      <c r="K303" s="322" t="s">
        <v>608</v>
      </c>
      <c r="L303" s="323" t="s">
        <v>609</v>
      </c>
    </row>
    <row r="304" spans="9:12" x14ac:dyDescent="0.2">
      <c r="I304" s="27" t="str">
        <f t="shared" si="20"/>
        <v>Sauerkraut gekocht</v>
      </c>
      <c r="J304" s="324" t="s">
        <v>610</v>
      </c>
      <c r="K304" s="324" t="s">
        <v>611</v>
      </c>
      <c r="L304" s="325" t="s">
        <v>612</v>
      </c>
    </row>
    <row r="305" spans="8:12" x14ac:dyDescent="0.2">
      <c r="H305" t="s">
        <v>22</v>
      </c>
      <c r="I305" s="27" t="str">
        <f t="shared" si="20"/>
        <v>Kartoffeln</v>
      </c>
      <c r="J305" s="320" t="s">
        <v>22</v>
      </c>
      <c r="K305" s="320" t="s">
        <v>199</v>
      </c>
      <c r="L305" s="321" t="s">
        <v>226</v>
      </c>
    </row>
    <row r="306" spans="8:12" x14ac:dyDescent="0.2">
      <c r="I306" s="27" t="str">
        <f t="shared" si="20"/>
        <v>Gesamtmarkt (ohne Convenience-Produkte)</v>
      </c>
      <c r="J306" s="30" t="s">
        <v>1393</v>
      </c>
      <c r="K306" s="316" t="s">
        <v>1396</v>
      </c>
      <c r="L306" s="316" t="s">
        <v>1397</v>
      </c>
    </row>
    <row r="307" spans="8:12" x14ac:dyDescent="0.2">
      <c r="I307" s="27" t="str">
        <f t="shared" si="20"/>
        <v>Frühkartoffeln Import</v>
      </c>
      <c r="J307" s="328" t="s">
        <v>613</v>
      </c>
      <c r="K307" s="328" t="s">
        <v>614</v>
      </c>
      <c r="L307" s="329" t="s">
        <v>615</v>
      </c>
    </row>
    <row r="308" spans="8:12" x14ac:dyDescent="0.2">
      <c r="I308" s="27" t="str">
        <f t="shared" si="20"/>
        <v>Agata</v>
      </c>
      <c r="J308" s="328" t="s">
        <v>616</v>
      </c>
      <c r="K308" s="328" t="s">
        <v>616</v>
      </c>
      <c r="L308" s="329" t="s">
        <v>616</v>
      </c>
    </row>
    <row r="309" spans="8:12" x14ac:dyDescent="0.2">
      <c r="I309" s="27" t="str">
        <f t="shared" si="20"/>
        <v>Amandine / Celtiane</v>
      </c>
      <c r="J309" s="328" t="s">
        <v>617</v>
      </c>
      <c r="K309" s="328" t="s">
        <v>617</v>
      </c>
      <c r="L309" s="329" t="s">
        <v>617</v>
      </c>
    </row>
    <row r="310" spans="8:12" x14ac:dyDescent="0.2">
      <c r="I310" s="27" t="str">
        <f t="shared" si="20"/>
        <v>Bintje</v>
      </c>
      <c r="J310" s="328" t="s">
        <v>618</v>
      </c>
      <c r="K310" s="328" t="s">
        <v>618</v>
      </c>
      <c r="L310" s="329" t="s">
        <v>618</v>
      </c>
    </row>
    <row r="311" spans="8:12" x14ac:dyDescent="0.2">
      <c r="I311" s="27" t="str">
        <f t="shared" si="20"/>
        <v>Charlotte</v>
      </c>
      <c r="J311" s="328" t="s">
        <v>619</v>
      </c>
      <c r="K311" s="328" t="s">
        <v>619</v>
      </c>
      <c r="L311" s="329" t="s">
        <v>619</v>
      </c>
    </row>
    <row r="312" spans="8:12" x14ac:dyDescent="0.2">
      <c r="I312" s="27" t="str">
        <f t="shared" si="20"/>
        <v>Jelly</v>
      </c>
      <c r="J312" s="328" t="s">
        <v>620</v>
      </c>
      <c r="K312" s="328" t="s">
        <v>620</v>
      </c>
      <c r="L312" s="329" t="s">
        <v>620</v>
      </c>
    </row>
    <row r="313" spans="8:12" x14ac:dyDescent="0.2">
      <c r="I313" s="27" t="str">
        <f t="shared" si="20"/>
        <v>Lady Félicia</v>
      </c>
      <c r="J313" s="328" t="s">
        <v>621</v>
      </c>
      <c r="K313" s="328" t="s">
        <v>621</v>
      </c>
      <c r="L313" s="329" t="s">
        <v>621</v>
      </c>
    </row>
    <row r="314" spans="8:12" x14ac:dyDescent="0.2">
      <c r="I314" s="27" t="str">
        <f t="shared" si="20"/>
        <v>Victoria</v>
      </c>
      <c r="J314" s="328" t="s">
        <v>622</v>
      </c>
      <c r="K314" s="328" t="s">
        <v>622</v>
      </c>
      <c r="L314" s="329" t="s">
        <v>622</v>
      </c>
    </row>
    <row r="315" spans="8:12" x14ac:dyDescent="0.2">
      <c r="I315" s="27" t="str">
        <f t="shared" si="20"/>
        <v>Kartoffeln and. festk.</v>
      </c>
      <c r="J315" s="328" t="s">
        <v>623</v>
      </c>
      <c r="K315" s="328" t="s">
        <v>624</v>
      </c>
      <c r="L315" s="329" t="s">
        <v>625</v>
      </c>
    </row>
    <row r="316" spans="8:12" x14ac:dyDescent="0.2">
      <c r="I316" s="27" t="str">
        <f t="shared" si="20"/>
        <v>Kartoffeln and. mehligk.</v>
      </c>
      <c r="J316" s="328" t="s">
        <v>626</v>
      </c>
      <c r="K316" s="328" t="s">
        <v>627</v>
      </c>
      <c r="L316" s="329" t="s">
        <v>628</v>
      </c>
    </row>
    <row r="317" spans="8:12" x14ac:dyDescent="0.2">
      <c r="I317" s="27" t="str">
        <f t="shared" si="20"/>
        <v>Raclette</v>
      </c>
      <c r="J317" s="330" t="s">
        <v>23</v>
      </c>
      <c r="K317" s="330" t="s">
        <v>23</v>
      </c>
      <c r="L317" s="331" t="s">
        <v>23</v>
      </c>
    </row>
    <row r="318" spans="8:12" x14ac:dyDescent="0.2">
      <c r="H318" t="s">
        <v>25</v>
      </c>
      <c r="I318" s="27" t="str">
        <f>IF($I$1="d",J318,IF($I$1="f",K318,IF($I$1="i",L318)))</f>
        <v>(ohne Convenience-Produkte)</v>
      </c>
      <c r="J318" s="30" t="s">
        <v>1392</v>
      </c>
      <c r="K318" s="316" t="s">
        <v>1403</v>
      </c>
      <c r="L318" s="316" t="s">
        <v>1402</v>
      </c>
    </row>
    <row r="319" spans="8:12" x14ac:dyDescent="0.2">
      <c r="I319" s="27" t="str">
        <f t="shared" si="20"/>
        <v>Kernobst</v>
      </c>
      <c r="J319" s="421" t="s">
        <v>1158</v>
      </c>
      <c r="K319" s="421" t="s">
        <v>657</v>
      </c>
      <c r="L319" s="421" t="s">
        <v>1233</v>
      </c>
    </row>
    <row r="320" spans="8:12" x14ac:dyDescent="0.2">
      <c r="I320" s="27" t="str">
        <f t="shared" si="20"/>
        <v>Äpfel</v>
      </c>
      <c r="J320" s="322" t="s">
        <v>629</v>
      </c>
      <c r="K320" s="322" t="s">
        <v>630</v>
      </c>
      <c r="L320" s="323" t="s">
        <v>631</v>
      </c>
    </row>
    <row r="321" spans="9:12" x14ac:dyDescent="0.2">
      <c r="I321" s="27" t="str">
        <f t="shared" si="20"/>
        <v>Äpfel Braeburn I</v>
      </c>
      <c r="J321" s="322" t="s">
        <v>632</v>
      </c>
      <c r="K321" s="322" t="s">
        <v>633</v>
      </c>
      <c r="L321" s="323" t="s">
        <v>634</v>
      </c>
    </row>
    <row r="322" spans="9:12" x14ac:dyDescent="0.2">
      <c r="I322" s="27" t="str">
        <f t="shared" si="20"/>
        <v>Äpfel Greenstar I</v>
      </c>
      <c r="J322" s="322" t="s">
        <v>1307</v>
      </c>
      <c r="K322" s="322" t="s">
        <v>1308</v>
      </c>
      <c r="L322" s="323" t="s">
        <v>1309</v>
      </c>
    </row>
    <row r="323" spans="9:12" x14ac:dyDescent="0.2">
      <c r="I323" s="27" t="str">
        <f t="shared" si="20"/>
        <v>Äpfel Gala I</v>
      </c>
      <c r="J323" s="322" t="s">
        <v>635</v>
      </c>
      <c r="K323" s="322" t="s">
        <v>636</v>
      </c>
      <c r="L323" s="323" t="s">
        <v>637</v>
      </c>
    </row>
    <row r="324" spans="9:12" x14ac:dyDescent="0.2">
      <c r="I324" s="27" t="str">
        <f t="shared" si="20"/>
        <v>Äpfel Golden I</v>
      </c>
      <c r="J324" s="322" t="s">
        <v>638</v>
      </c>
      <c r="K324" s="322" t="s">
        <v>639</v>
      </c>
      <c r="L324" s="323" t="s">
        <v>640</v>
      </c>
    </row>
    <row r="325" spans="9:12" x14ac:dyDescent="0.2">
      <c r="I325" s="27" t="str">
        <f t="shared" si="20"/>
        <v>Äpfel Granny Smith I</v>
      </c>
      <c r="J325" s="322" t="s">
        <v>641</v>
      </c>
      <c r="K325" s="322" t="s">
        <v>642</v>
      </c>
      <c r="L325" s="323" t="s">
        <v>643</v>
      </c>
    </row>
    <row r="326" spans="9:12" x14ac:dyDescent="0.2">
      <c r="I326" s="27" t="str">
        <f t="shared" si="20"/>
        <v>Äpfel Gravensteiner I</v>
      </c>
      <c r="J326" s="328" t="s">
        <v>644</v>
      </c>
      <c r="K326" s="328" t="s">
        <v>645</v>
      </c>
      <c r="L326" s="329" t="s">
        <v>646</v>
      </c>
    </row>
    <row r="327" spans="9:12" x14ac:dyDescent="0.2">
      <c r="I327" s="27" t="str">
        <f t="shared" si="20"/>
        <v>Äpfel Jazz I</v>
      </c>
      <c r="J327" s="322" t="s">
        <v>647</v>
      </c>
      <c r="K327" s="322" t="s">
        <v>648</v>
      </c>
      <c r="L327" s="323" t="s">
        <v>649</v>
      </c>
    </row>
    <row r="328" spans="9:12" x14ac:dyDescent="0.2">
      <c r="I328" s="27" t="str">
        <f t="shared" si="20"/>
        <v>Äpfel Topaz I</v>
      </c>
      <c r="J328" s="322" t="s">
        <v>1298</v>
      </c>
      <c r="K328" s="322" t="s">
        <v>1299</v>
      </c>
      <c r="L328" s="323" t="s">
        <v>1300</v>
      </c>
    </row>
    <row r="329" spans="9:12" x14ac:dyDescent="0.2">
      <c r="I329" s="27" t="str">
        <f t="shared" si="20"/>
        <v>Äpfel Pinova I</v>
      </c>
      <c r="J329" s="322" t="s">
        <v>1304</v>
      </c>
      <c r="K329" s="322" t="s">
        <v>1305</v>
      </c>
      <c r="L329" s="323" t="s">
        <v>1306</v>
      </c>
    </row>
    <row r="330" spans="9:12" x14ac:dyDescent="0.2">
      <c r="I330" s="27" t="str">
        <f t="shared" si="20"/>
        <v>Äpfel Rubens I</v>
      </c>
      <c r="J330" s="322" t="s">
        <v>650</v>
      </c>
      <c r="K330" s="322" t="s">
        <v>651</v>
      </c>
      <c r="L330" s="323" t="s">
        <v>652</v>
      </c>
    </row>
    <row r="331" spans="9:12" x14ac:dyDescent="0.2">
      <c r="I331" s="27" t="str">
        <f t="shared" si="20"/>
        <v>Äpfel Übrige I</v>
      </c>
      <c r="J331" s="328" t="s">
        <v>1301</v>
      </c>
      <c r="K331" s="328" t="s">
        <v>1302</v>
      </c>
      <c r="L331" s="329" t="s">
        <v>1303</v>
      </c>
    </row>
    <row r="332" spans="9:12" x14ac:dyDescent="0.2">
      <c r="I332" s="27" t="str">
        <f t="shared" si="20"/>
        <v>Äpfel Pink Lady I</v>
      </c>
      <c r="J332" s="330" t="s">
        <v>1310</v>
      </c>
      <c r="K332" s="330" t="s">
        <v>1311</v>
      </c>
      <c r="L332" s="331" t="s">
        <v>1312</v>
      </c>
    </row>
    <row r="333" spans="9:12" x14ac:dyDescent="0.2">
      <c r="I333" s="27" t="str">
        <f t="shared" si="20"/>
        <v>Birnen</v>
      </c>
      <c r="J333" s="320" t="s">
        <v>653</v>
      </c>
      <c r="K333" s="320" t="s">
        <v>654</v>
      </c>
      <c r="L333" s="321" t="s">
        <v>655</v>
      </c>
    </row>
    <row r="334" spans="9:12" x14ac:dyDescent="0.2">
      <c r="I334" s="27" t="str">
        <f t="shared" si="20"/>
        <v>Birnen Conférence I</v>
      </c>
      <c r="J334" s="322" t="s">
        <v>1341</v>
      </c>
      <c r="K334" s="322" t="s">
        <v>1346</v>
      </c>
      <c r="L334" s="323" t="s">
        <v>1357</v>
      </c>
    </row>
    <row r="335" spans="9:12" x14ac:dyDescent="0.2">
      <c r="I335" s="27" t="str">
        <f t="shared" si="20"/>
        <v>Birnen Gute Luise I</v>
      </c>
      <c r="J335" s="322" t="s">
        <v>1342</v>
      </c>
      <c r="K335" s="322" t="s">
        <v>1347</v>
      </c>
      <c r="L335" s="323" t="s">
        <v>1356</v>
      </c>
    </row>
    <row r="336" spans="9:12" x14ac:dyDescent="0.2">
      <c r="I336" s="27" t="str">
        <f t="shared" si="20"/>
        <v>Birnen Kaiser I</v>
      </c>
      <c r="J336" s="322" t="s">
        <v>1343</v>
      </c>
      <c r="K336" s="322" t="s">
        <v>1348</v>
      </c>
      <c r="L336" s="323" t="s">
        <v>1355</v>
      </c>
    </row>
    <row r="337" spans="9:12" x14ac:dyDescent="0.2">
      <c r="I337" s="27" t="str">
        <f t="shared" si="20"/>
        <v>Birnen Fred I</v>
      </c>
      <c r="J337" s="328" t="s">
        <v>1344</v>
      </c>
      <c r="K337" s="328" t="s">
        <v>1349</v>
      </c>
      <c r="L337" s="329" t="s">
        <v>1354</v>
      </c>
    </row>
    <row r="338" spans="9:12" x14ac:dyDescent="0.2">
      <c r="I338" s="27" t="str">
        <f t="shared" si="20"/>
        <v>Birnen Williams I</v>
      </c>
      <c r="J338" s="322" t="s">
        <v>1345</v>
      </c>
      <c r="K338" s="322" t="s">
        <v>1350</v>
      </c>
      <c r="L338" s="323" t="s">
        <v>1351</v>
      </c>
    </row>
    <row r="339" spans="9:12" x14ac:dyDescent="0.2">
      <c r="I339" s="27" t="str">
        <f t="shared" si="20"/>
        <v>Birnen Übrige I</v>
      </c>
      <c r="J339" s="328" t="s">
        <v>1313</v>
      </c>
      <c r="K339" s="328" t="s">
        <v>1314</v>
      </c>
      <c r="L339" s="329" t="s">
        <v>1315</v>
      </c>
    </row>
    <row r="340" spans="9:12" x14ac:dyDescent="0.2">
      <c r="I340" s="27" t="str">
        <f t="shared" si="20"/>
        <v>Birnen Abate Fetel I</v>
      </c>
      <c r="J340" s="330" t="s">
        <v>1358</v>
      </c>
      <c r="K340" s="330" t="s">
        <v>1353</v>
      </c>
      <c r="L340" s="331" t="s">
        <v>1352</v>
      </c>
    </row>
    <row r="341" spans="9:12" x14ac:dyDescent="0.2">
      <c r="I341" s="27" t="str">
        <f t="shared" si="20"/>
        <v>Steinobst</v>
      </c>
      <c r="J341" s="320" t="s">
        <v>656</v>
      </c>
      <c r="K341" s="320" t="s">
        <v>657</v>
      </c>
      <c r="L341" s="321" t="s">
        <v>658</v>
      </c>
    </row>
    <row r="342" spans="9:12" x14ac:dyDescent="0.2">
      <c r="I342" s="27" t="str">
        <f t="shared" si="20"/>
        <v>Aprikosen</v>
      </c>
      <c r="J342" s="322" t="s">
        <v>659</v>
      </c>
      <c r="K342" s="322" t="s">
        <v>660</v>
      </c>
      <c r="L342" s="323" t="s">
        <v>661</v>
      </c>
    </row>
    <row r="343" spans="9:12" x14ac:dyDescent="0.2">
      <c r="I343" s="27" t="str">
        <f t="shared" si="20"/>
        <v>Kirschen</v>
      </c>
      <c r="J343" s="322" t="s">
        <v>1389</v>
      </c>
      <c r="K343" s="322" t="s">
        <v>1390</v>
      </c>
      <c r="L343" s="323" t="s">
        <v>1391</v>
      </c>
    </row>
    <row r="344" spans="9:12" x14ac:dyDescent="0.2">
      <c r="I344" s="27" t="str">
        <f t="shared" si="20"/>
        <v>Nektarinen</v>
      </c>
      <c r="J344" s="322" t="s">
        <v>662</v>
      </c>
      <c r="K344" s="322" t="s">
        <v>663</v>
      </c>
      <c r="L344" s="323" t="s">
        <v>664</v>
      </c>
    </row>
    <row r="345" spans="9:12" x14ac:dyDescent="0.2">
      <c r="I345" s="27" t="str">
        <f t="shared" si="20"/>
        <v>Zwetschgen</v>
      </c>
      <c r="J345" s="324" t="s">
        <v>665</v>
      </c>
      <c r="K345" s="324" t="s">
        <v>666</v>
      </c>
      <c r="L345" s="325" t="s">
        <v>667</v>
      </c>
    </row>
    <row r="346" spans="9:12" x14ac:dyDescent="0.2">
      <c r="I346" s="27" t="str">
        <f t="shared" si="20"/>
        <v>Beeren</v>
      </c>
      <c r="J346" s="320" t="s">
        <v>668</v>
      </c>
      <c r="K346" s="320" t="s">
        <v>669</v>
      </c>
      <c r="L346" s="321" t="s">
        <v>670</v>
      </c>
    </row>
    <row r="347" spans="9:12" x14ac:dyDescent="0.2">
      <c r="I347" s="27" t="str">
        <f t="shared" si="20"/>
        <v>Erdbeeren</v>
      </c>
      <c r="J347" s="320" t="s">
        <v>984</v>
      </c>
      <c r="K347" s="322" t="s">
        <v>985</v>
      </c>
      <c r="L347" s="323" t="s">
        <v>986</v>
      </c>
    </row>
    <row r="348" spans="9:12" x14ac:dyDescent="0.2">
      <c r="I348" s="27" t="str">
        <f t="shared" si="20"/>
        <v>Brombeeren</v>
      </c>
      <c r="J348" s="322" t="s">
        <v>671</v>
      </c>
      <c r="K348" s="322" t="s">
        <v>672</v>
      </c>
      <c r="L348" s="323" t="s">
        <v>673</v>
      </c>
    </row>
    <row r="349" spans="9:12" x14ac:dyDescent="0.2">
      <c r="I349" s="27" t="str">
        <f t="shared" si="20"/>
        <v>Erdbeeren Inland</v>
      </c>
      <c r="J349" s="322" t="s">
        <v>674</v>
      </c>
      <c r="K349" s="322" t="s">
        <v>675</v>
      </c>
      <c r="L349" s="323" t="s">
        <v>676</v>
      </c>
    </row>
    <row r="350" spans="9:12" x14ac:dyDescent="0.2">
      <c r="I350" s="27" t="str">
        <f t="shared" si="20"/>
        <v>Erdbeeren Ausland</v>
      </c>
      <c r="J350" s="322" t="s">
        <v>677</v>
      </c>
      <c r="K350" s="322" t="s">
        <v>678</v>
      </c>
      <c r="L350" s="323" t="s">
        <v>679</v>
      </c>
    </row>
    <row r="351" spans="9:12" x14ac:dyDescent="0.2">
      <c r="I351" s="27" t="str">
        <f t="shared" si="20"/>
        <v>Heidelbeeren</v>
      </c>
      <c r="J351" s="322" t="s">
        <v>680</v>
      </c>
      <c r="K351" s="322" t="s">
        <v>681</v>
      </c>
      <c r="L351" s="323" t="s">
        <v>682</v>
      </c>
    </row>
    <row r="352" spans="9:12" x14ac:dyDescent="0.2">
      <c r="I352" s="27" t="str">
        <f t="shared" si="20"/>
        <v>Himbeeren</v>
      </c>
      <c r="J352" s="322" t="s">
        <v>683</v>
      </c>
      <c r="K352" s="322" t="s">
        <v>684</v>
      </c>
      <c r="L352" s="323" t="s">
        <v>685</v>
      </c>
    </row>
    <row r="353" spans="9:12" x14ac:dyDescent="0.2">
      <c r="I353" s="27" t="str">
        <f t="shared" si="20"/>
        <v>Johannisbeeren</v>
      </c>
      <c r="J353" s="324" t="s">
        <v>1157</v>
      </c>
      <c r="K353" s="324" t="s">
        <v>686</v>
      </c>
      <c r="L353" s="325" t="s">
        <v>687</v>
      </c>
    </row>
    <row r="354" spans="9:12" x14ac:dyDescent="0.2">
      <c r="I354" s="27" t="str">
        <f t="shared" si="20"/>
        <v>Trauben</v>
      </c>
      <c r="J354" s="320" t="s">
        <v>688</v>
      </c>
      <c r="K354" s="332" t="s">
        <v>689</v>
      </c>
      <c r="L354" s="333" t="s">
        <v>690</v>
      </c>
    </row>
    <row r="355" spans="9:12" x14ac:dyDescent="0.2">
      <c r="I355" s="27" t="str">
        <f t="shared" si="20"/>
        <v>Trauben weiss</v>
      </c>
      <c r="J355" s="322" t="s">
        <v>988</v>
      </c>
      <c r="K355" s="322" t="s">
        <v>989</v>
      </c>
      <c r="L355" s="323" t="s">
        <v>990</v>
      </c>
    </row>
    <row r="356" spans="9:12" x14ac:dyDescent="0.2">
      <c r="I356" s="27" t="str">
        <f t="shared" si="20"/>
        <v>Trauben weiss kernlos</v>
      </c>
      <c r="J356" s="322" t="s">
        <v>1359</v>
      </c>
      <c r="K356" s="322" t="s">
        <v>691</v>
      </c>
      <c r="L356" s="323" t="s">
        <v>692</v>
      </c>
    </row>
    <row r="357" spans="9:12" x14ac:dyDescent="0.2">
      <c r="I357" s="27" t="str">
        <f>IF($I$1="d",J357,IF($I$1="f",K357,IF($I$1="i",L357)))</f>
        <v>Melonen</v>
      </c>
      <c r="J357" s="320" t="s">
        <v>693</v>
      </c>
      <c r="K357" s="332" t="s">
        <v>694</v>
      </c>
      <c r="L357" s="333" t="s">
        <v>695</v>
      </c>
    </row>
    <row r="358" spans="9:12" x14ac:dyDescent="0.2">
      <c r="I358" s="27" t="str">
        <f t="shared" ref="I358:I385" si="21">IF($I$1="d",J358,IF($I$1="f",K358,IF($I$1="i",L358)))</f>
        <v>Melonen Galia</v>
      </c>
      <c r="J358" s="322" t="s">
        <v>696</v>
      </c>
      <c r="K358" s="322" t="s">
        <v>697</v>
      </c>
      <c r="L358" s="323" t="s">
        <v>698</v>
      </c>
    </row>
    <row r="359" spans="9:12" x14ac:dyDescent="0.2">
      <c r="I359" s="27" t="str">
        <f t="shared" si="21"/>
        <v>Agrumen</v>
      </c>
      <c r="J359" s="320" t="s">
        <v>699</v>
      </c>
      <c r="K359" s="320" t="s">
        <v>700</v>
      </c>
      <c r="L359" s="321" t="s">
        <v>701</v>
      </c>
    </row>
    <row r="360" spans="9:12" x14ac:dyDescent="0.2">
      <c r="I360" s="27" t="str">
        <f t="shared" si="21"/>
        <v>Orangen</v>
      </c>
      <c r="J360" s="328" t="s">
        <v>28</v>
      </c>
      <c r="K360" s="316" t="s">
        <v>715</v>
      </c>
      <c r="L360" s="316" t="s">
        <v>164</v>
      </c>
    </row>
    <row r="361" spans="9:12" x14ac:dyDescent="0.2">
      <c r="I361" s="27" t="str">
        <f t="shared" si="21"/>
        <v>Blondorangen</v>
      </c>
      <c r="J361" s="322" t="s">
        <v>702</v>
      </c>
      <c r="K361" s="322" t="s">
        <v>703</v>
      </c>
      <c r="L361" s="323" t="s">
        <v>704</v>
      </c>
    </row>
    <row r="362" spans="9:12" x14ac:dyDescent="0.2">
      <c r="I362" s="27" t="str">
        <f t="shared" ref="I362" si="22">IF($I$1="d",J362,IF($I$1="f",K362,IF($I$1="i",L362)))</f>
        <v>Blutorangen</v>
      </c>
      <c r="J362" s="322" t="s">
        <v>1316</v>
      </c>
      <c r="K362" s="322" t="s">
        <v>1317</v>
      </c>
      <c r="L362" s="323" t="s">
        <v>1318</v>
      </c>
    </row>
    <row r="363" spans="9:12" x14ac:dyDescent="0.2">
      <c r="I363" s="27" t="str">
        <f t="shared" si="21"/>
        <v>Clementinen</v>
      </c>
      <c r="J363" s="324" t="s">
        <v>705</v>
      </c>
      <c r="K363" s="324" t="s">
        <v>706</v>
      </c>
      <c r="L363" s="325" t="s">
        <v>707</v>
      </c>
    </row>
    <row r="364" spans="9:12" x14ac:dyDescent="0.2">
      <c r="I364" s="27" t="str">
        <f t="shared" si="21"/>
        <v>Exotische Früchte</v>
      </c>
      <c r="J364" s="320" t="s">
        <v>708</v>
      </c>
      <c r="K364" s="320" t="s">
        <v>709</v>
      </c>
      <c r="L364" s="321" t="s">
        <v>710</v>
      </c>
    </row>
    <row r="365" spans="9:12" x14ac:dyDescent="0.2">
      <c r="I365" s="27" t="str">
        <f t="shared" si="21"/>
        <v>Bananen</v>
      </c>
      <c r="J365" s="322" t="s">
        <v>27</v>
      </c>
      <c r="K365" s="322" t="s">
        <v>202</v>
      </c>
      <c r="L365" s="323" t="s">
        <v>163</v>
      </c>
    </row>
    <row r="366" spans="9:12" x14ac:dyDescent="0.2">
      <c r="I366" s="27" t="str">
        <f t="shared" si="21"/>
        <v>Kiwi</v>
      </c>
      <c r="J366" s="322" t="s">
        <v>29</v>
      </c>
      <c r="K366" s="322" t="s">
        <v>29</v>
      </c>
      <c r="L366" s="323" t="s">
        <v>29</v>
      </c>
    </row>
    <row r="367" spans="9:12" x14ac:dyDescent="0.2">
      <c r="I367" s="27" t="str">
        <f t="shared" si="21"/>
        <v>Pfirsich</v>
      </c>
      <c r="J367" s="334" t="s">
        <v>987</v>
      </c>
      <c r="K367" s="334" t="s">
        <v>1041</v>
      </c>
      <c r="L367" s="334" t="s">
        <v>1027</v>
      </c>
    </row>
    <row r="368" spans="9:12" x14ac:dyDescent="0.2">
      <c r="I368" s="27" t="str">
        <f t="shared" si="21"/>
        <v>Grapefruits &amp; Pomelos</v>
      </c>
      <c r="J368" s="334" t="s">
        <v>991</v>
      </c>
      <c r="K368" s="334" t="s">
        <v>1042</v>
      </c>
      <c r="L368" s="334" t="s">
        <v>1028</v>
      </c>
    </row>
    <row r="369" spans="8:12" x14ac:dyDescent="0.2">
      <c r="I369" s="27" t="str">
        <f t="shared" si="21"/>
        <v>Mandarinen &amp; Clementinen</v>
      </c>
      <c r="J369" s="334" t="s">
        <v>1262</v>
      </c>
      <c r="K369" s="334" t="s">
        <v>1043</v>
      </c>
      <c r="L369" s="334" t="s">
        <v>1029</v>
      </c>
    </row>
    <row r="370" spans="8:12" x14ac:dyDescent="0.2">
      <c r="I370" s="27" t="str">
        <f>IF($I$1="d",J370,IF($I$1="f",K370,IF($I$1="i",L370)))</f>
        <v>Zitronen</v>
      </c>
      <c r="J370" s="334" t="s">
        <v>992</v>
      </c>
      <c r="K370" s="334" t="s">
        <v>1044</v>
      </c>
      <c r="L370" s="334" t="s">
        <v>1030</v>
      </c>
    </row>
    <row r="371" spans="8:12" x14ac:dyDescent="0.2">
      <c r="I371" s="27" t="str">
        <f t="shared" si="21"/>
        <v>Avocados</v>
      </c>
      <c r="J371" s="334" t="s">
        <v>993</v>
      </c>
      <c r="K371" s="334" t="s">
        <v>1045</v>
      </c>
      <c r="L371" s="334" t="s">
        <v>1031</v>
      </c>
    </row>
    <row r="372" spans="8:12" x14ac:dyDescent="0.2">
      <c r="I372" s="27" t="str">
        <f t="shared" si="21"/>
        <v>Ananas</v>
      </c>
      <c r="J372" s="334" t="s">
        <v>994</v>
      </c>
      <c r="K372" s="334" t="s">
        <v>994</v>
      </c>
      <c r="L372" s="334" t="s">
        <v>994</v>
      </c>
    </row>
    <row r="373" spans="8:12" x14ac:dyDescent="0.2">
      <c r="I373" s="27" t="str">
        <f t="shared" si="21"/>
        <v>Mangos</v>
      </c>
      <c r="J373" s="334" t="s">
        <v>995</v>
      </c>
      <c r="K373" s="334" t="s">
        <v>1046</v>
      </c>
      <c r="L373" s="334" t="s">
        <v>1032</v>
      </c>
    </row>
    <row r="374" spans="8:12" x14ac:dyDescent="0.2">
      <c r="I374" s="27" t="str">
        <f t="shared" si="21"/>
        <v>Wassermelonen</v>
      </c>
      <c r="J374" s="334" t="s">
        <v>996</v>
      </c>
      <c r="K374" s="334" t="s">
        <v>1047</v>
      </c>
      <c r="L374" s="334" t="s">
        <v>1033</v>
      </c>
    </row>
    <row r="375" spans="8:12" x14ac:dyDescent="0.2">
      <c r="H375" t="s">
        <v>243</v>
      </c>
      <c r="I375" s="27" t="str">
        <f t="shared" si="21"/>
        <v>Molkereiprodukte</v>
      </c>
      <c r="J375" s="334" t="s">
        <v>741</v>
      </c>
      <c r="K375" s="318" t="s">
        <v>857</v>
      </c>
      <c r="L375" s="318" t="s">
        <v>939</v>
      </c>
    </row>
    <row r="376" spans="8:12" x14ac:dyDescent="0.2">
      <c r="I376" s="27" t="str">
        <f t="shared" si="21"/>
        <v>Rohmilch</v>
      </c>
      <c r="J376" s="30" t="s">
        <v>716</v>
      </c>
      <c r="K376" s="316" t="s">
        <v>858</v>
      </c>
      <c r="L376" s="316" t="s">
        <v>940</v>
      </c>
    </row>
    <row r="377" spans="8:12" x14ac:dyDescent="0.2">
      <c r="I377" s="27" t="str">
        <f t="shared" si="21"/>
        <v>Rohmilch bio</v>
      </c>
      <c r="J377" s="30" t="s">
        <v>722</v>
      </c>
      <c r="K377" s="316" t="s">
        <v>859</v>
      </c>
      <c r="L377" s="316" t="s">
        <v>941</v>
      </c>
    </row>
    <row r="378" spans="8:12" x14ac:dyDescent="0.2">
      <c r="I378" s="27" t="str">
        <f t="shared" si="21"/>
        <v>Rohmilch konventionell</v>
      </c>
      <c r="J378" s="30" t="s">
        <v>723</v>
      </c>
      <c r="K378" s="316" t="s">
        <v>860</v>
      </c>
      <c r="L378" s="316" t="s">
        <v>1103</v>
      </c>
    </row>
    <row r="379" spans="8:12" x14ac:dyDescent="0.2">
      <c r="I379" s="27" t="str">
        <f t="shared" si="21"/>
        <v>Vollmilch UHT</v>
      </c>
      <c r="J379" s="30" t="s">
        <v>749</v>
      </c>
      <c r="K379" s="316" t="s">
        <v>861</v>
      </c>
      <c r="L379" s="316" t="s">
        <v>942</v>
      </c>
    </row>
    <row r="380" spans="8:12" x14ac:dyDescent="0.2">
      <c r="I380" s="27" t="str">
        <f t="shared" si="21"/>
        <v>Milch</v>
      </c>
      <c r="J380" s="30" t="s">
        <v>243</v>
      </c>
      <c r="K380" s="316" t="s">
        <v>862</v>
      </c>
      <c r="L380" s="316" t="s">
        <v>225</v>
      </c>
    </row>
    <row r="381" spans="8:12" x14ac:dyDescent="0.2">
      <c r="I381" s="27" t="str">
        <f t="shared" si="21"/>
        <v>Käse</v>
      </c>
      <c r="J381" s="30" t="s">
        <v>717</v>
      </c>
      <c r="K381" s="316" t="s">
        <v>863</v>
      </c>
      <c r="L381" s="316" t="s">
        <v>943</v>
      </c>
    </row>
    <row r="382" spans="8:12" x14ac:dyDescent="0.2">
      <c r="I382" s="27" t="str">
        <f t="shared" si="21"/>
        <v>Frischkäse</v>
      </c>
      <c r="J382" s="30" t="s">
        <v>744</v>
      </c>
      <c r="K382" s="316" t="s">
        <v>864</v>
      </c>
      <c r="L382" s="316" t="s">
        <v>944</v>
      </c>
    </row>
    <row r="383" spans="8:12" x14ac:dyDescent="0.2">
      <c r="I383" s="27" t="str">
        <f t="shared" si="21"/>
        <v>Schnittkäse</v>
      </c>
      <c r="J383" s="30" t="s">
        <v>745</v>
      </c>
      <c r="K383" s="316" t="s">
        <v>865</v>
      </c>
      <c r="L383" s="316" t="s">
        <v>945</v>
      </c>
    </row>
    <row r="384" spans="8:12" x14ac:dyDescent="0.2">
      <c r="I384" s="27" t="str">
        <f t="shared" si="21"/>
        <v>Schmelzkäse</v>
      </c>
      <c r="J384" s="30" t="s">
        <v>746</v>
      </c>
      <c r="K384" s="316" t="s">
        <v>866</v>
      </c>
      <c r="L384" s="316" t="s">
        <v>946</v>
      </c>
    </row>
    <row r="385" spans="9:12" x14ac:dyDescent="0.2">
      <c r="I385" s="27" t="str">
        <f t="shared" si="21"/>
        <v>Weichkäse</v>
      </c>
      <c r="J385" s="30" t="s">
        <v>747</v>
      </c>
      <c r="K385" s="316" t="s">
        <v>867</v>
      </c>
      <c r="L385" s="316" t="s">
        <v>947</v>
      </c>
    </row>
    <row r="386" spans="9:12" x14ac:dyDescent="0.2">
      <c r="I386" s="27" t="str">
        <f>IF($I$1="d",J386,IF($I$1="f",K386,IF($I$1="i",L386)))</f>
        <v>Joghurt</v>
      </c>
      <c r="J386" s="30" t="s">
        <v>718</v>
      </c>
      <c r="K386" s="30" t="s">
        <v>719</v>
      </c>
      <c r="L386" s="31" t="s">
        <v>720</v>
      </c>
    </row>
    <row r="387" spans="9:12" x14ac:dyDescent="0.2">
      <c r="I387" s="27" t="str">
        <f t="shared" ref="I387:I510" si="23">IF($I$1="d",J387,IF($I$1="f",K387,IF($I$1="i",L387)))</f>
        <v>Butter</v>
      </c>
      <c r="J387" s="30" t="s">
        <v>742</v>
      </c>
      <c r="K387" s="316" t="s">
        <v>868</v>
      </c>
      <c r="L387" s="316" t="s">
        <v>948</v>
      </c>
    </row>
    <row r="388" spans="9:12" x14ac:dyDescent="0.2">
      <c r="I388" s="27" t="str">
        <f t="shared" si="23"/>
        <v>Rahm</v>
      </c>
      <c r="J388" s="30" t="s">
        <v>743</v>
      </c>
      <c r="K388" s="316" t="s">
        <v>869</v>
      </c>
      <c r="L388" s="316" t="s">
        <v>949</v>
      </c>
    </row>
    <row r="389" spans="9:12" x14ac:dyDescent="0.2">
      <c r="I389" s="27" t="str">
        <f t="shared" si="23"/>
        <v>Milch frisch</v>
      </c>
      <c r="J389" s="30" t="s">
        <v>1256</v>
      </c>
      <c r="K389" s="439" t="s">
        <v>1258</v>
      </c>
      <c r="L389" s="439" t="s">
        <v>1259</v>
      </c>
    </row>
    <row r="390" spans="9:12" x14ac:dyDescent="0.2">
      <c r="I390" s="27" t="str">
        <f t="shared" si="23"/>
        <v>Milch Drink</v>
      </c>
      <c r="J390" s="30" t="s">
        <v>778</v>
      </c>
      <c r="K390" s="316" t="s">
        <v>870</v>
      </c>
      <c r="L390" s="316" t="s">
        <v>950</v>
      </c>
    </row>
    <row r="391" spans="9:12" x14ac:dyDescent="0.2">
      <c r="I391" s="27" t="str">
        <f t="shared" si="23"/>
        <v>Milch Past</v>
      </c>
      <c r="J391" s="411" t="s">
        <v>1159</v>
      </c>
      <c r="K391" s="411" t="s">
        <v>1171</v>
      </c>
      <c r="L391" s="411" t="s">
        <v>1224</v>
      </c>
    </row>
    <row r="392" spans="9:12" x14ac:dyDescent="0.2">
      <c r="I392" s="27" t="str">
        <f t="shared" si="23"/>
        <v>Milch UHT</v>
      </c>
      <c r="J392" s="411" t="s">
        <v>1160</v>
      </c>
      <c r="K392" s="411" t="s">
        <v>1172</v>
      </c>
      <c r="L392" s="411" t="s">
        <v>1225</v>
      </c>
    </row>
    <row r="393" spans="9:12" x14ac:dyDescent="0.2">
      <c r="I393" s="27" t="str">
        <f t="shared" si="23"/>
        <v>Raclette</v>
      </c>
      <c r="J393" s="411" t="s">
        <v>23</v>
      </c>
      <c r="K393" s="411" t="s">
        <v>23</v>
      </c>
      <c r="L393" s="411" t="s">
        <v>1226</v>
      </c>
    </row>
    <row r="394" spans="9:12" x14ac:dyDescent="0.2">
      <c r="I394" s="27" t="str">
        <f t="shared" si="23"/>
        <v>Parmesam</v>
      </c>
      <c r="J394" s="411" t="s">
        <v>1161</v>
      </c>
      <c r="K394" s="411" t="s">
        <v>1173</v>
      </c>
      <c r="L394" s="411" t="s">
        <v>1227</v>
      </c>
    </row>
    <row r="395" spans="9:12" x14ac:dyDescent="0.2">
      <c r="I395" s="27" t="str">
        <f t="shared" si="23"/>
        <v>Hüttenkäse</v>
      </c>
      <c r="J395" s="411" t="s">
        <v>1162</v>
      </c>
      <c r="K395" s="411" t="s">
        <v>1174</v>
      </c>
      <c r="L395" s="411" t="s">
        <v>1174</v>
      </c>
    </row>
    <row r="396" spans="9:12" x14ac:dyDescent="0.2">
      <c r="I396" s="27" t="str">
        <f t="shared" si="23"/>
        <v>Kochbutter</v>
      </c>
      <c r="J396" s="411" t="s">
        <v>1163</v>
      </c>
      <c r="K396" s="411" t="s">
        <v>1175</v>
      </c>
      <c r="L396" s="411" t="s">
        <v>1228</v>
      </c>
    </row>
    <row r="397" spans="9:12" x14ac:dyDescent="0.2">
      <c r="I397" s="27" t="str">
        <f t="shared" si="23"/>
        <v>Halbrahm</v>
      </c>
      <c r="J397" s="411" t="s">
        <v>1164</v>
      </c>
      <c r="K397" s="411" t="s">
        <v>1176</v>
      </c>
      <c r="L397" s="411" t="s">
        <v>1229</v>
      </c>
    </row>
    <row r="398" spans="9:12" x14ac:dyDescent="0.2">
      <c r="I398" s="27" t="str">
        <f t="shared" si="23"/>
        <v>Kaffeerahm</v>
      </c>
      <c r="J398" s="411" t="s">
        <v>1165</v>
      </c>
      <c r="K398" s="411" t="s">
        <v>1177</v>
      </c>
      <c r="L398" s="411" t="s">
        <v>1230</v>
      </c>
    </row>
    <row r="399" spans="9:12" x14ac:dyDescent="0.2">
      <c r="I399" s="27" t="str">
        <f t="shared" si="23"/>
        <v>Joghurt Exotic</v>
      </c>
      <c r="J399" s="411" t="s">
        <v>1166</v>
      </c>
      <c r="K399" s="411" t="s">
        <v>1178</v>
      </c>
      <c r="L399" s="411" t="s">
        <v>1231</v>
      </c>
    </row>
    <row r="400" spans="9:12" x14ac:dyDescent="0.2">
      <c r="I400" s="27" t="str">
        <f t="shared" si="23"/>
        <v>Joghurt Aromen</v>
      </c>
      <c r="J400" s="411" t="s">
        <v>1167</v>
      </c>
      <c r="K400" s="411" t="s">
        <v>1179</v>
      </c>
      <c r="L400" s="411" t="s">
        <v>1232</v>
      </c>
    </row>
    <row r="401" spans="8:12" x14ac:dyDescent="0.2">
      <c r="I401" s="27" t="str">
        <f t="shared" si="23"/>
        <v>Gesamtmarkt (inkl. pflanzl. Joghurts)</v>
      </c>
      <c r="J401" s="411" t="s">
        <v>1257</v>
      </c>
      <c r="K401" s="411" t="s">
        <v>1261</v>
      </c>
      <c r="L401" s="411" t="s">
        <v>1260</v>
      </c>
    </row>
    <row r="402" spans="8:12" x14ac:dyDescent="0.2">
      <c r="H402" t="s">
        <v>242</v>
      </c>
      <c r="I402" s="27" t="str">
        <f t="shared" si="23"/>
        <v>Kalb</v>
      </c>
      <c r="J402" s="30" t="s">
        <v>454</v>
      </c>
      <c r="K402" s="316" t="s">
        <v>871</v>
      </c>
      <c r="L402" s="316" t="s">
        <v>951</v>
      </c>
    </row>
    <row r="403" spans="8:12" x14ac:dyDescent="0.2">
      <c r="I403" s="27" t="str">
        <f t="shared" si="23"/>
        <v>Poulet</v>
      </c>
      <c r="J403" s="30" t="s">
        <v>758</v>
      </c>
      <c r="K403" s="316" t="s">
        <v>758</v>
      </c>
      <c r="L403" s="316" t="s">
        <v>952</v>
      </c>
    </row>
    <row r="404" spans="8:12" x14ac:dyDescent="0.2">
      <c r="I404" s="27" t="str">
        <f t="shared" si="23"/>
        <v>Rind</v>
      </c>
      <c r="J404" s="30" t="s">
        <v>735</v>
      </c>
      <c r="K404" s="316" t="s">
        <v>872</v>
      </c>
      <c r="L404" s="316" t="s">
        <v>953</v>
      </c>
    </row>
    <row r="405" spans="8:12" x14ac:dyDescent="0.2">
      <c r="I405" s="27" t="str">
        <f t="shared" si="23"/>
        <v>Schwein</v>
      </c>
      <c r="J405" s="30" t="s">
        <v>453</v>
      </c>
      <c r="K405" s="316" t="s">
        <v>873</v>
      </c>
      <c r="L405" s="316" t="s">
        <v>954</v>
      </c>
    </row>
    <row r="406" spans="8:12" x14ac:dyDescent="0.2">
      <c r="I406" s="27" t="str">
        <f t="shared" si="23"/>
        <v>Lamm</v>
      </c>
      <c r="J406" s="30" t="s">
        <v>455</v>
      </c>
      <c r="K406" s="316" t="s">
        <v>874</v>
      </c>
      <c r="L406" s="316" t="s">
        <v>955</v>
      </c>
    </row>
    <row r="407" spans="8:12" x14ac:dyDescent="0.2">
      <c r="I407" s="27" t="str">
        <f t="shared" si="23"/>
        <v>Wurstwaren</v>
      </c>
      <c r="J407" s="30" t="s">
        <v>739</v>
      </c>
      <c r="K407" s="316" t="s">
        <v>875</v>
      </c>
      <c r="L407" s="316" t="s">
        <v>956</v>
      </c>
    </row>
    <row r="408" spans="8:12" x14ac:dyDescent="0.2">
      <c r="I408" s="27" t="str">
        <f t="shared" si="23"/>
        <v>Entrecôte</v>
      </c>
      <c r="J408" s="30" t="s">
        <v>750</v>
      </c>
      <c r="K408" s="30" t="s">
        <v>750</v>
      </c>
      <c r="L408" s="31" t="s">
        <v>750</v>
      </c>
    </row>
    <row r="409" spans="8:12" x14ac:dyDescent="0.2">
      <c r="I409" s="27" t="str">
        <f t="shared" si="23"/>
        <v>Plätzli à la minute</v>
      </c>
      <c r="J409" s="30" t="s">
        <v>751</v>
      </c>
      <c r="K409" s="30" t="s">
        <v>752</v>
      </c>
      <c r="L409" s="31" t="s">
        <v>753</v>
      </c>
    </row>
    <row r="410" spans="8:12" x14ac:dyDescent="0.2">
      <c r="I410" s="27" t="str">
        <f t="shared" si="23"/>
        <v>Nierstücksteak</v>
      </c>
      <c r="J410" s="30" t="s">
        <v>754</v>
      </c>
      <c r="K410" s="335" t="s">
        <v>957</v>
      </c>
      <c r="L410" s="316" t="s">
        <v>958</v>
      </c>
    </row>
    <row r="411" spans="8:12" x14ac:dyDescent="0.2">
      <c r="I411" s="27" t="str">
        <f t="shared" si="23"/>
        <v>Plätzli Stotzen</v>
      </c>
      <c r="J411" s="30" t="s">
        <v>759</v>
      </c>
      <c r="K411" s="30" t="s">
        <v>760</v>
      </c>
      <c r="L411" s="31" t="s">
        <v>761</v>
      </c>
    </row>
    <row r="412" spans="8:12" x14ac:dyDescent="0.2">
      <c r="I412" s="27" t="str">
        <f t="shared" si="23"/>
        <v>Kotelett</v>
      </c>
      <c r="J412" s="30" t="s">
        <v>755</v>
      </c>
      <c r="K412" s="30" t="s">
        <v>756</v>
      </c>
      <c r="L412" s="31" t="s">
        <v>757</v>
      </c>
    </row>
    <row r="413" spans="8:12" x14ac:dyDescent="0.2">
      <c r="I413" s="27" t="str">
        <f t="shared" si="23"/>
        <v>Salami CH</v>
      </c>
      <c r="J413" s="30" t="s">
        <v>16</v>
      </c>
      <c r="K413" s="30" t="s">
        <v>16</v>
      </c>
      <c r="L413" s="31" t="s">
        <v>158</v>
      </c>
    </row>
    <row r="414" spans="8:12" x14ac:dyDescent="0.2">
      <c r="I414" s="27" t="str">
        <f t="shared" si="23"/>
        <v>Wienerli</v>
      </c>
      <c r="J414" s="30" t="s">
        <v>17</v>
      </c>
      <c r="K414" s="30" t="s">
        <v>1105</v>
      </c>
      <c r="L414" s="31" t="s">
        <v>17</v>
      </c>
    </row>
    <row r="415" spans="8:12" x14ac:dyDescent="0.2">
      <c r="I415" s="27" t="str">
        <f t="shared" si="23"/>
        <v>Kalbsbratwurst</v>
      </c>
      <c r="J415" s="30" t="s">
        <v>18</v>
      </c>
      <c r="K415" s="30" t="s">
        <v>196</v>
      </c>
      <c r="L415" s="31" t="s">
        <v>159</v>
      </c>
    </row>
    <row r="416" spans="8:12" x14ac:dyDescent="0.2">
      <c r="I416" s="27" t="str">
        <f t="shared" si="23"/>
        <v>Poulet ganz</v>
      </c>
      <c r="J416" s="30" t="s">
        <v>19</v>
      </c>
      <c r="K416" s="30" t="s">
        <v>197</v>
      </c>
      <c r="L416" s="31" t="s">
        <v>160</v>
      </c>
    </row>
    <row r="417" spans="9:12" ht="10.5" customHeight="1" x14ac:dyDescent="0.2">
      <c r="I417" s="27" t="str">
        <f t="shared" si="23"/>
        <v>Pouletbrust</v>
      </c>
      <c r="J417" s="30" t="s">
        <v>20</v>
      </c>
      <c r="K417" s="30" t="s">
        <v>198</v>
      </c>
      <c r="L417" s="31" t="s">
        <v>161</v>
      </c>
    </row>
    <row r="418" spans="9:12" x14ac:dyDescent="0.2">
      <c r="I418" s="27" t="str">
        <f t="shared" si="23"/>
        <v>Bankmuni T3</v>
      </c>
      <c r="J418" s="30" t="s">
        <v>736</v>
      </c>
      <c r="K418" s="316" t="s">
        <v>876</v>
      </c>
      <c r="L418" s="316" t="s">
        <v>959</v>
      </c>
    </row>
    <row r="419" spans="9:12" x14ac:dyDescent="0.2">
      <c r="I419" s="27" t="str">
        <f t="shared" si="23"/>
        <v>Bio Weidebeef T3</v>
      </c>
      <c r="J419" s="30" t="s">
        <v>737</v>
      </c>
      <c r="K419" s="316" t="s">
        <v>877</v>
      </c>
      <c r="L419" s="316" t="s">
        <v>737</v>
      </c>
    </row>
    <row r="420" spans="9:12" x14ac:dyDescent="0.2">
      <c r="I420" s="27" t="str">
        <f t="shared" si="23"/>
        <v>Natura-Beef-Bio T3</v>
      </c>
      <c r="J420" s="30" t="s">
        <v>738</v>
      </c>
      <c r="K420" s="316" t="s">
        <v>878</v>
      </c>
      <c r="L420" s="316" t="s">
        <v>960</v>
      </c>
    </row>
    <row r="421" spans="9:12" x14ac:dyDescent="0.2">
      <c r="I421" s="27" t="str">
        <f t="shared" si="23"/>
        <v>Bankkälber T3</v>
      </c>
      <c r="J421" s="30" t="s">
        <v>733</v>
      </c>
      <c r="K421" s="316" t="s">
        <v>879</v>
      </c>
      <c r="L421" s="316" t="s">
        <v>961</v>
      </c>
    </row>
    <row r="422" spans="9:12" x14ac:dyDescent="0.2">
      <c r="I422" s="27" t="str">
        <f t="shared" si="23"/>
        <v>Schlachtschweine</v>
      </c>
      <c r="J422" s="30" t="s">
        <v>762</v>
      </c>
      <c r="K422" s="316" t="s">
        <v>880</v>
      </c>
      <c r="L422" s="316" t="s">
        <v>962</v>
      </c>
    </row>
    <row r="423" spans="9:12" x14ac:dyDescent="0.2">
      <c r="I423" s="27" t="str">
        <f t="shared" si="23"/>
        <v>Lämmer T3</v>
      </c>
      <c r="J423" s="30" t="s">
        <v>734</v>
      </c>
      <c r="K423" s="316" t="s">
        <v>881</v>
      </c>
      <c r="L423" s="316" t="s">
        <v>963</v>
      </c>
    </row>
    <row r="424" spans="9:12" x14ac:dyDescent="0.2">
      <c r="I424" s="27" t="str">
        <f t="shared" si="23"/>
        <v>Frischfleisch</v>
      </c>
      <c r="J424" s="30" t="s">
        <v>786</v>
      </c>
      <c r="K424" s="30" t="s">
        <v>787</v>
      </c>
      <c r="L424" s="30" t="s">
        <v>788</v>
      </c>
    </row>
    <row r="425" spans="9:12" x14ac:dyDescent="0.2">
      <c r="I425" s="27" t="str">
        <f t="shared" si="23"/>
        <v>Preise Produzenten franko Schlachthof</v>
      </c>
      <c r="J425" s="30" t="s">
        <v>982</v>
      </c>
      <c r="K425" s="30" t="s">
        <v>1048</v>
      </c>
      <c r="L425" s="30" t="s">
        <v>1034</v>
      </c>
    </row>
    <row r="426" spans="9:12" x14ac:dyDescent="0.2">
      <c r="I426" s="27" t="str">
        <f t="shared" si="23"/>
        <v>Charcuterie</v>
      </c>
      <c r="J426" s="410" t="s">
        <v>875</v>
      </c>
      <c r="K426" s="410" t="s">
        <v>875</v>
      </c>
      <c r="L426" s="410" t="s">
        <v>1201</v>
      </c>
    </row>
    <row r="427" spans="9:12" x14ac:dyDescent="0.2">
      <c r="I427" s="27" t="str">
        <f t="shared" si="23"/>
        <v>Absatzmengen Detailhandel Charcuterie</v>
      </c>
      <c r="J427" s="410" t="s">
        <v>1155</v>
      </c>
      <c r="K427" s="410" t="s">
        <v>1180</v>
      </c>
      <c r="L427" s="410" t="s">
        <v>1202</v>
      </c>
    </row>
    <row r="428" spans="9:12" x14ac:dyDescent="0.2">
      <c r="I428" s="27" t="str">
        <f t="shared" si="23"/>
        <v>Preise Detailhandel Frischfleisch</v>
      </c>
      <c r="J428" s="410" t="s">
        <v>1156</v>
      </c>
      <c r="K428" s="410" t="s">
        <v>1181</v>
      </c>
      <c r="L428" s="410" t="s">
        <v>1203</v>
      </c>
    </row>
    <row r="429" spans="9:12" x14ac:dyDescent="0.2">
      <c r="I429" s="27" t="str">
        <f t="shared" si="23"/>
        <v>Charcuterie</v>
      </c>
      <c r="J429" s="410" t="s">
        <v>875</v>
      </c>
      <c r="K429" s="410" t="s">
        <v>875</v>
      </c>
      <c r="L429" s="410" t="s">
        <v>1201</v>
      </c>
    </row>
    <row r="430" spans="9:12" x14ac:dyDescent="0.2">
      <c r="I430" s="27" t="str">
        <f t="shared" si="23"/>
        <v>Aufschnitt</v>
      </c>
      <c r="J430" s="410" t="s">
        <v>1147</v>
      </c>
      <c r="K430" s="410" t="s">
        <v>1182</v>
      </c>
      <c r="L430" s="410" t="s">
        <v>1204</v>
      </c>
    </row>
    <row r="431" spans="9:12" x14ac:dyDescent="0.2">
      <c r="I431" s="27" t="str">
        <f t="shared" si="23"/>
        <v>Braten</v>
      </c>
      <c r="J431" s="410" t="s">
        <v>1137</v>
      </c>
      <c r="K431" s="410" t="s">
        <v>1183</v>
      </c>
      <c r="L431" s="410" t="s">
        <v>1205</v>
      </c>
    </row>
    <row r="432" spans="9:12" x14ac:dyDescent="0.2">
      <c r="I432" s="27" t="str">
        <f t="shared" si="23"/>
        <v>Brust</v>
      </c>
      <c r="J432" s="410" t="s">
        <v>1142</v>
      </c>
      <c r="K432" s="410" t="s">
        <v>1184</v>
      </c>
      <c r="L432" s="410" t="s">
        <v>1206</v>
      </c>
    </row>
    <row r="433" spans="9:12" x14ac:dyDescent="0.2">
      <c r="I433" s="27" t="str">
        <f t="shared" si="23"/>
        <v>Cervelat</v>
      </c>
      <c r="J433" s="410" t="s">
        <v>1148</v>
      </c>
      <c r="K433" s="410" t="s">
        <v>1185</v>
      </c>
      <c r="L433" s="410" t="s">
        <v>1148</v>
      </c>
    </row>
    <row r="434" spans="9:12" x14ac:dyDescent="0.2">
      <c r="I434" s="27" t="str">
        <f t="shared" si="23"/>
        <v>Entrecôte</v>
      </c>
      <c r="J434" s="410" t="s">
        <v>750</v>
      </c>
      <c r="K434" s="410" t="s">
        <v>750</v>
      </c>
      <c r="L434" s="410" t="s">
        <v>750</v>
      </c>
    </row>
    <row r="435" spans="9:12" x14ac:dyDescent="0.2">
      <c r="I435" s="27" t="str">
        <f t="shared" si="23"/>
        <v>Filet</v>
      </c>
      <c r="J435" s="410" t="s">
        <v>1138</v>
      </c>
      <c r="K435" s="410" t="s">
        <v>1138</v>
      </c>
      <c r="L435" s="410" t="s">
        <v>1207</v>
      </c>
    </row>
    <row r="436" spans="9:12" x14ac:dyDescent="0.2">
      <c r="I436" s="27" t="str">
        <f t="shared" si="23"/>
        <v>Flügeli</v>
      </c>
      <c r="J436" s="410" t="s">
        <v>1143</v>
      </c>
      <c r="K436" s="410" t="s">
        <v>1186</v>
      </c>
      <c r="L436" s="410" t="s">
        <v>1208</v>
      </c>
    </row>
    <row r="437" spans="9:12" x14ac:dyDescent="0.2">
      <c r="I437" s="27" t="str">
        <f t="shared" si="23"/>
        <v>Ganz/Halb</v>
      </c>
      <c r="J437" s="410" t="s">
        <v>1144</v>
      </c>
      <c r="K437" s="410" t="s">
        <v>1187</v>
      </c>
      <c r="L437" s="410" t="s">
        <v>1209</v>
      </c>
    </row>
    <row r="438" spans="9:12" x14ac:dyDescent="0.2">
      <c r="I438" s="27" t="str">
        <f t="shared" si="23"/>
        <v>Geschnetzeltes</v>
      </c>
      <c r="J438" s="410" t="s">
        <v>1134</v>
      </c>
      <c r="K438" s="410" t="s">
        <v>1188</v>
      </c>
      <c r="L438" s="410" t="s">
        <v>1210</v>
      </c>
    </row>
    <row r="439" spans="9:12" x14ac:dyDescent="0.2">
      <c r="I439" s="27" t="str">
        <f t="shared" si="23"/>
        <v>Hack</v>
      </c>
      <c r="J439" s="410" t="s">
        <v>1139</v>
      </c>
      <c r="K439" s="410" t="s">
        <v>1189</v>
      </c>
      <c r="L439" s="410" t="s">
        <v>1211</v>
      </c>
    </row>
    <row r="440" spans="9:12" x14ac:dyDescent="0.2">
      <c r="I440" s="27" t="str">
        <f t="shared" si="23"/>
        <v>Koteletts</v>
      </c>
      <c r="J440" s="410" t="s">
        <v>1135</v>
      </c>
      <c r="K440" s="410" t="s">
        <v>1190</v>
      </c>
      <c r="L440" s="410" t="s">
        <v>1212</v>
      </c>
    </row>
    <row r="441" spans="9:12" x14ac:dyDescent="0.2">
      <c r="I441" s="27" t="str">
        <f t="shared" si="23"/>
        <v>Ragout</v>
      </c>
      <c r="J441" s="410" t="s">
        <v>1140</v>
      </c>
      <c r="K441" s="410" t="s">
        <v>1191</v>
      </c>
      <c r="L441" s="410" t="s">
        <v>1213</v>
      </c>
    </row>
    <row r="442" spans="9:12" x14ac:dyDescent="0.2">
      <c r="I442" s="27" t="str">
        <f t="shared" si="23"/>
        <v>Rohschinken</v>
      </c>
      <c r="J442" s="410" t="s">
        <v>1149</v>
      </c>
      <c r="K442" s="410" t="s">
        <v>1192</v>
      </c>
      <c r="L442" s="410" t="s">
        <v>1214</v>
      </c>
    </row>
    <row r="443" spans="9:12" x14ac:dyDescent="0.2">
      <c r="I443" s="27" t="str">
        <f t="shared" si="23"/>
        <v>Salami / Rohwürste</v>
      </c>
      <c r="J443" s="410" t="s">
        <v>1150</v>
      </c>
      <c r="K443" s="410" t="s">
        <v>1193</v>
      </c>
      <c r="L443" s="410" t="s">
        <v>1215</v>
      </c>
    </row>
    <row r="444" spans="9:12" x14ac:dyDescent="0.2">
      <c r="I444" s="27" t="str">
        <f t="shared" si="23"/>
        <v>Saucisson/Schüblig</v>
      </c>
      <c r="J444" s="410" t="s">
        <v>1151</v>
      </c>
      <c r="K444" s="410" t="s">
        <v>1194</v>
      </c>
      <c r="L444" s="410" t="s">
        <v>1216</v>
      </c>
    </row>
    <row r="445" spans="9:12" x14ac:dyDescent="0.2">
      <c r="I445" s="27" t="str">
        <f t="shared" si="23"/>
        <v>Schenkel</v>
      </c>
      <c r="J445" s="410" t="s">
        <v>1145</v>
      </c>
      <c r="K445" s="410" t="s">
        <v>1195</v>
      </c>
      <c r="L445" s="410" t="s">
        <v>1217</v>
      </c>
    </row>
    <row r="446" spans="9:12" x14ac:dyDescent="0.2">
      <c r="I446" s="27" t="str">
        <f t="shared" si="23"/>
        <v>Schinken</v>
      </c>
      <c r="J446" s="410" t="s">
        <v>1152</v>
      </c>
      <c r="K446" s="410" t="s">
        <v>1196</v>
      </c>
      <c r="L446" s="410" t="s">
        <v>1218</v>
      </c>
    </row>
    <row r="447" spans="9:12" x14ac:dyDescent="0.2">
      <c r="I447" s="27" t="str">
        <f t="shared" si="23"/>
        <v>Siedfleisch</v>
      </c>
      <c r="J447" s="410" t="s">
        <v>1141</v>
      </c>
      <c r="K447" s="410" t="s">
        <v>1197</v>
      </c>
      <c r="L447" s="410" t="s">
        <v>1219</v>
      </c>
    </row>
    <row r="448" spans="9:12" x14ac:dyDescent="0.2">
      <c r="I448" s="27" t="str">
        <f t="shared" si="23"/>
        <v>Speck</v>
      </c>
      <c r="J448" s="410" t="s">
        <v>1153</v>
      </c>
      <c r="K448" s="410" t="s">
        <v>1198</v>
      </c>
      <c r="L448" s="410" t="s">
        <v>1220</v>
      </c>
    </row>
    <row r="449" spans="8:12" x14ac:dyDescent="0.2">
      <c r="I449" s="27" t="str">
        <f t="shared" si="23"/>
        <v>Steak</v>
      </c>
      <c r="J449" s="410" t="s">
        <v>1146</v>
      </c>
      <c r="K449" s="410" t="s">
        <v>1146</v>
      </c>
      <c r="L449" s="410" t="s">
        <v>1221</v>
      </c>
    </row>
    <row r="450" spans="8:12" x14ac:dyDescent="0.2">
      <c r="I450" s="27" t="str">
        <f t="shared" si="23"/>
        <v>Steak/Schnitzel</v>
      </c>
      <c r="J450" s="410" t="s">
        <v>1136</v>
      </c>
      <c r="K450" s="410" t="s">
        <v>1199</v>
      </c>
      <c r="L450" s="410" t="s">
        <v>1222</v>
      </c>
    </row>
    <row r="451" spans="8:12" x14ac:dyDescent="0.2">
      <c r="I451" s="27" t="str">
        <f t="shared" si="23"/>
        <v>Trockenfleisch</v>
      </c>
      <c r="J451" s="410" t="s">
        <v>1154</v>
      </c>
      <c r="K451" s="410" t="s">
        <v>1200</v>
      </c>
      <c r="L451" s="410" t="s">
        <v>1223</v>
      </c>
    </row>
    <row r="452" spans="8:12" x14ac:dyDescent="0.2">
      <c r="I452" s="27" t="str">
        <f t="shared" si="23"/>
        <v>Wienerli</v>
      </c>
      <c r="J452" s="410" t="s">
        <v>17</v>
      </c>
      <c r="K452" s="410" t="s">
        <v>1105</v>
      </c>
      <c r="L452" s="410" t="s">
        <v>17</v>
      </c>
    </row>
    <row r="453" spans="8:12" x14ac:dyDescent="0.2">
      <c r="I453" s="27">
        <f t="shared" si="23"/>
        <v>0</v>
      </c>
    </row>
    <row r="454" spans="8:12" x14ac:dyDescent="0.2">
      <c r="H454" t="s">
        <v>21</v>
      </c>
      <c r="I454" s="27" t="str">
        <f t="shared" si="23"/>
        <v>Freiland</v>
      </c>
      <c r="J454" s="30" t="s">
        <v>765</v>
      </c>
      <c r="K454" s="316" t="s">
        <v>882</v>
      </c>
      <c r="L454" s="316" t="s">
        <v>964</v>
      </c>
    </row>
    <row r="455" spans="8:12" x14ac:dyDescent="0.2">
      <c r="I455" s="27" t="str">
        <f t="shared" si="23"/>
        <v>Boden</v>
      </c>
      <c r="J455" s="30" t="s">
        <v>766</v>
      </c>
      <c r="K455" s="316" t="s">
        <v>883</v>
      </c>
      <c r="L455" s="316" t="s">
        <v>965</v>
      </c>
    </row>
    <row r="456" spans="8:12" x14ac:dyDescent="0.2">
      <c r="I456" s="27" t="str">
        <f t="shared" si="23"/>
        <v>Import</v>
      </c>
      <c r="J456" s="30" t="s">
        <v>767</v>
      </c>
      <c r="K456" s="316" t="s">
        <v>884</v>
      </c>
      <c r="L456" s="316" t="s">
        <v>966</v>
      </c>
    </row>
    <row r="457" spans="8:12" x14ac:dyDescent="0.2">
      <c r="I457" s="27" t="str">
        <f t="shared" si="23"/>
        <v>Ei 50-53g</v>
      </c>
      <c r="J457" s="30" t="s">
        <v>768</v>
      </c>
      <c r="K457" s="316" t="s">
        <v>885</v>
      </c>
      <c r="L457" s="316" t="s">
        <v>967</v>
      </c>
    </row>
    <row r="458" spans="8:12" x14ac:dyDescent="0.2">
      <c r="I458" s="27" t="str">
        <f t="shared" si="23"/>
        <v>Ei 53+g</v>
      </c>
      <c r="J458" s="30" t="s">
        <v>769</v>
      </c>
      <c r="K458" s="316" t="s">
        <v>886</v>
      </c>
      <c r="L458" s="316" t="s">
        <v>968</v>
      </c>
    </row>
    <row r="459" spans="8:12" x14ac:dyDescent="0.2">
      <c r="I459" s="27" t="str">
        <f t="shared" si="23"/>
        <v>CHF/Stück</v>
      </c>
      <c r="J459" s="30" t="s">
        <v>484</v>
      </c>
      <c r="K459" s="316" t="s">
        <v>978</v>
      </c>
      <c r="L459" s="316" t="s">
        <v>1387</v>
      </c>
    </row>
    <row r="460" spans="8:12" x14ac:dyDescent="0.2">
      <c r="I460" s="27" t="str">
        <f t="shared" si="23"/>
        <v>gewichteter Durchschnitt</v>
      </c>
      <c r="J460" s="30" t="s">
        <v>740</v>
      </c>
      <c r="K460" s="316" t="s">
        <v>887</v>
      </c>
      <c r="L460" s="316" t="s">
        <v>969</v>
      </c>
    </row>
    <row r="461" spans="8:12" x14ac:dyDescent="0.2">
      <c r="I461" s="27" t="str">
        <f t="shared" si="23"/>
        <v>4er-Packung</v>
      </c>
      <c r="J461" s="30" t="s">
        <v>771</v>
      </c>
      <c r="K461" s="316" t="s">
        <v>888</v>
      </c>
      <c r="L461" s="316" t="s">
        <v>970</v>
      </c>
    </row>
    <row r="462" spans="8:12" x14ac:dyDescent="0.2">
      <c r="I462" s="27" t="str">
        <f t="shared" si="23"/>
        <v>6er-Packung</v>
      </c>
      <c r="J462" t="s">
        <v>772</v>
      </c>
      <c r="K462" s="316" t="s">
        <v>889</v>
      </c>
      <c r="L462" s="316" t="s">
        <v>236</v>
      </c>
    </row>
    <row r="463" spans="8:12" x14ac:dyDescent="0.2">
      <c r="I463" s="27" t="str">
        <f t="shared" si="23"/>
        <v>10er-Packung</v>
      </c>
      <c r="J463" t="s">
        <v>773</v>
      </c>
      <c r="K463" s="316" t="s">
        <v>890</v>
      </c>
      <c r="L463" s="316" t="s">
        <v>272</v>
      </c>
    </row>
    <row r="464" spans="8:12" x14ac:dyDescent="0.2">
      <c r="I464" s="27" t="str">
        <f t="shared" si="23"/>
        <v>Total</v>
      </c>
      <c r="J464" s="30" t="s">
        <v>774</v>
      </c>
      <c r="K464" s="316" t="s">
        <v>774</v>
      </c>
      <c r="L464" s="316" t="s">
        <v>971</v>
      </c>
    </row>
    <row r="465" spans="9:12" x14ac:dyDescent="0.2">
      <c r="I465" s="27" t="str">
        <f t="shared" si="23"/>
        <v>Total</v>
      </c>
      <c r="J465" s="30" t="s">
        <v>774</v>
      </c>
      <c r="K465" s="316" t="s">
        <v>774</v>
      </c>
      <c r="L465" s="316" t="s">
        <v>971</v>
      </c>
    </row>
    <row r="466" spans="9:12" x14ac:dyDescent="0.2">
      <c r="I466" s="27" t="str">
        <f t="shared" si="23"/>
        <v>roh</v>
      </c>
      <c r="J466" s="30" t="s">
        <v>1379</v>
      </c>
      <c r="K466" s="316" t="s">
        <v>1380</v>
      </c>
      <c r="L466" s="316" t="s">
        <v>1381</v>
      </c>
    </row>
    <row r="467" spans="9:12" x14ac:dyDescent="0.2">
      <c r="I467" s="27" t="str">
        <f t="shared" si="23"/>
        <v>gekocht</v>
      </c>
      <c r="J467" s="30" t="s">
        <v>770</v>
      </c>
      <c r="K467" s="316" t="s">
        <v>1382</v>
      </c>
      <c r="L467" s="316" t="s">
        <v>972</v>
      </c>
    </row>
    <row r="468" spans="9:12" x14ac:dyDescent="0.2">
      <c r="I468" s="27" t="str">
        <f t="shared" si="23"/>
        <v>Link Dashboard Eier</v>
      </c>
      <c r="J468" s="30" t="s">
        <v>775</v>
      </c>
      <c r="K468" s="316" t="s">
        <v>891</v>
      </c>
      <c r="L468" s="316" t="s">
        <v>973</v>
      </c>
    </row>
    <row r="469" spans="9:12" x14ac:dyDescent="0.2">
      <c r="I469" s="27" t="str">
        <f t="shared" si="23"/>
        <v>Link Infografik Eier</v>
      </c>
      <c r="J469" s="30" t="s">
        <v>776</v>
      </c>
      <c r="K469" s="316" t="s">
        <v>892</v>
      </c>
      <c r="L469" s="316" t="s">
        <v>974</v>
      </c>
    </row>
    <row r="470" spans="9:12" x14ac:dyDescent="0.2">
      <c r="I470" s="27" t="str">
        <f t="shared" si="23"/>
        <v>Link Website Eier</v>
      </c>
      <c r="J470" s="30" t="s">
        <v>777</v>
      </c>
      <c r="K470" s="316" t="s">
        <v>893</v>
      </c>
      <c r="L470" s="316" t="s">
        <v>975</v>
      </c>
    </row>
    <row r="471" spans="9:12" x14ac:dyDescent="0.2">
      <c r="I471" s="27" t="str">
        <f t="shared" si="23"/>
        <v>Marktstruktur</v>
      </c>
      <c r="J471" s="30" t="s">
        <v>790</v>
      </c>
      <c r="K471" s="30" t="s">
        <v>791</v>
      </c>
      <c r="L471" s="30" t="s">
        <v>792</v>
      </c>
    </row>
    <row r="472" spans="9:12" x14ac:dyDescent="0.2">
      <c r="I472" s="27" t="str">
        <f t="shared" si="23"/>
        <v>Detailhandel</v>
      </c>
      <c r="J472" s="310" t="s">
        <v>793</v>
      </c>
      <c r="K472" s="310" t="s">
        <v>794</v>
      </c>
      <c r="L472" s="311" t="s">
        <v>795</v>
      </c>
    </row>
    <row r="473" spans="9:12" x14ac:dyDescent="0.2">
      <c r="I473" s="27" t="str">
        <f t="shared" si="23"/>
        <v>Anteil anhand des linearen Angebots im Verkaufsregal</v>
      </c>
      <c r="J473" s="312" t="s">
        <v>800</v>
      </c>
      <c r="K473" s="312" t="s">
        <v>799</v>
      </c>
      <c r="L473" s="313" t="s">
        <v>801</v>
      </c>
    </row>
    <row r="474" spans="9:12" x14ac:dyDescent="0.2">
      <c r="I474" s="27" t="str">
        <f t="shared" si="23"/>
        <v>Erhebung Sammelstellen</v>
      </c>
      <c r="J474" s="310" t="s">
        <v>796</v>
      </c>
      <c r="K474" s="310" t="s">
        <v>797</v>
      </c>
      <c r="L474" s="311" t="s">
        <v>798</v>
      </c>
    </row>
    <row r="475" spans="9:12" x14ac:dyDescent="0.2">
      <c r="I475" s="27" t="str">
        <f t="shared" si="23"/>
        <v>aus Kükenstatistik</v>
      </c>
      <c r="J475" s="310" t="s">
        <v>806</v>
      </c>
      <c r="K475" s="310" t="s">
        <v>807</v>
      </c>
      <c r="L475" s="311" t="s">
        <v>808</v>
      </c>
    </row>
    <row r="476" spans="9:12" x14ac:dyDescent="0.2">
      <c r="I476" s="27" t="str">
        <f t="shared" si="23"/>
        <v>Produktion Inland</v>
      </c>
      <c r="J476" s="310" t="s">
        <v>803</v>
      </c>
      <c r="K476" s="310" t="s">
        <v>804</v>
      </c>
      <c r="L476" s="310" t="s">
        <v>805</v>
      </c>
    </row>
    <row r="477" spans="9:12" x14ac:dyDescent="0.2">
      <c r="I477" s="27">
        <f t="shared" si="23"/>
        <v>0</v>
      </c>
      <c r="J477" s="310"/>
      <c r="K477" s="310"/>
      <c r="L477" s="310"/>
    </row>
    <row r="478" spans="9:12" x14ac:dyDescent="0.2">
      <c r="I478" s="27">
        <f t="shared" si="23"/>
        <v>0</v>
      </c>
      <c r="J478" s="310"/>
      <c r="K478" s="310"/>
      <c r="L478" s="310"/>
    </row>
    <row r="479" spans="9:12" x14ac:dyDescent="0.2">
      <c r="I479" s="27">
        <f t="shared" si="23"/>
        <v>0</v>
      </c>
      <c r="J479" s="310"/>
      <c r="K479" s="310"/>
      <c r="L479" s="310"/>
    </row>
    <row r="480" spans="9:12" x14ac:dyDescent="0.2">
      <c r="I480" s="27">
        <f t="shared" si="23"/>
        <v>0</v>
      </c>
      <c r="J480" s="310"/>
      <c r="K480" s="310"/>
      <c r="L480" s="310"/>
    </row>
    <row r="481" spans="8:12" ht="38.25" x14ac:dyDescent="0.2">
      <c r="H481" t="s">
        <v>764</v>
      </c>
      <c r="I481" s="27" t="str">
        <f t="shared" si="23"/>
        <v>Quellen: Produktion: BLW, Fachbereich Agrardaten und Marktanalysen; Detailhandel: NielsenIQ Switzerland, Total Market Consumer/Retail Panel</v>
      </c>
      <c r="J481" s="530" t="s">
        <v>1419</v>
      </c>
      <c r="K481" s="316" t="s">
        <v>1424</v>
      </c>
      <c r="L481" s="316" t="s">
        <v>1429</v>
      </c>
    </row>
    <row r="482" spans="8:12" x14ac:dyDescent="0.2">
      <c r="I482" s="27" t="str">
        <f t="shared" si="23"/>
        <v>Quelle: BLW, Fachbereich Agrardaten und Marktanalysen</v>
      </c>
      <c r="J482" s="529" t="s">
        <v>1412</v>
      </c>
      <c r="K482" s="337" t="s">
        <v>1414</v>
      </c>
      <c r="L482" s="371" t="s">
        <v>1416</v>
      </c>
    </row>
    <row r="483" spans="8:12" ht="25.5" x14ac:dyDescent="0.2">
      <c r="I483" s="27" t="str">
        <f t="shared" si="23"/>
        <v>Quellen: Produktion: Proviande, Labelorganisationen; Detailhandel: BLW, Fachbereich Agrardaten und Marktanalysen; NielsenIQ Switzerland, Total Market Consumer/Retail Panel</v>
      </c>
      <c r="J483" s="531" t="s">
        <v>1420</v>
      </c>
      <c r="K483" s="420" t="s">
        <v>1425</v>
      </c>
      <c r="L483" s="420" t="s">
        <v>1430</v>
      </c>
    </row>
    <row r="484" spans="8:12" ht="25.5" x14ac:dyDescent="0.2">
      <c r="I484" s="27" t="str">
        <f t="shared" si="23"/>
        <v>Quellen: Proviande; Labelorganisationen; BLW, Fachbereich Agrardaten und Marktanalysen</v>
      </c>
      <c r="J484" s="531" t="s">
        <v>1421</v>
      </c>
      <c r="K484" s="423" t="s">
        <v>1426</v>
      </c>
      <c r="L484" s="420" t="s">
        <v>1431</v>
      </c>
    </row>
    <row r="485" spans="8:12" ht="38.25" x14ac:dyDescent="0.2">
      <c r="I485" s="27" t="str">
        <f t="shared" si="23"/>
        <v>Quellen: Preise: BLW, Fachbereich Agrardaten und Marktanalysen; Mengen: NielsenIQ Switzerland, Total Market Consumer/Retail Panel</v>
      </c>
      <c r="J485" s="530" t="s">
        <v>1422</v>
      </c>
      <c r="K485" s="316" t="s">
        <v>1427</v>
      </c>
      <c r="L485" s="316" t="s">
        <v>1432</v>
      </c>
    </row>
    <row r="486" spans="8:12" x14ac:dyDescent="0.2">
      <c r="I486" s="27" t="str">
        <f t="shared" si="23"/>
        <v>Quelle: BLW, Fachbereich Agrardaten und Marktanalysen; Aviforum</v>
      </c>
      <c r="J486" s="530" t="s">
        <v>1423</v>
      </c>
      <c r="K486" s="30" t="s">
        <v>1428</v>
      </c>
      <c r="L486" s="30" t="s">
        <v>1433</v>
      </c>
    </row>
    <row r="487" spans="8:12" ht="15" x14ac:dyDescent="0.25">
      <c r="I487" s="27" t="str">
        <f t="shared" si="23"/>
        <v>Produzentenpreis bio und konventionell und Preisdifferenz</v>
      </c>
      <c r="J487" s="114" t="s">
        <v>1007</v>
      </c>
      <c r="K487" s="114" t="s">
        <v>1051</v>
      </c>
      <c r="L487" s="114" t="s">
        <v>1061</v>
      </c>
    </row>
    <row r="488" spans="8:12" x14ac:dyDescent="0.2">
      <c r="I488" s="27" t="str">
        <f t="shared" si="23"/>
        <v>Gesamtmilch, CH-Ø</v>
      </c>
      <c r="J488" s="367" t="s">
        <v>1008</v>
      </c>
      <c r="K488" s="30" t="s">
        <v>1052</v>
      </c>
      <c r="L488" s="30" t="s">
        <v>1062</v>
      </c>
    </row>
    <row r="489" spans="8:12" ht="15.75" customHeight="1" x14ac:dyDescent="0.2">
      <c r="I489" s="27" t="str">
        <f t="shared" si="23"/>
        <v>in CHF/kg</v>
      </c>
      <c r="J489" s="30" t="s">
        <v>1364</v>
      </c>
      <c r="K489" s="316" t="s">
        <v>1365</v>
      </c>
      <c r="L489" s="316" t="s">
        <v>1366</v>
      </c>
    </row>
    <row r="490" spans="8:12" ht="34.5" customHeight="1" x14ac:dyDescent="0.2">
      <c r="I490" s="27" t="str">
        <f t="shared" si="23"/>
        <v>Total CH</v>
      </c>
      <c r="J490" s="367" t="s">
        <v>1009</v>
      </c>
      <c r="K490" s="30" t="s">
        <v>1009</v>
      </c>
      <c r="L490" s="30" t="s">
        <v>1063</v>
      </c>
    </row>
    <row r="491" spans="8:12" x14ac:dyDescent="0.2">
      <c r="I491" s="27" t="str">
        <f t="shared" si="23"/>
        <v>* Absatzmengen Detailhandel auf 4 Wochen umgerechnet</v>
      </c>
      <c r="J491" s="30" t="s">
        <v>1168</v>
      </c>
      <c r="K491" s="30" t="s">
        <v>1169</v>
      </c>
      <c r="L491" s="30" t="s">
        <v>1170</v>
      </c>
    </row>
    <row r="492" spans="8:12" ht="25.5" x14ac:dyDescent="0.2">
      <c r="I492" s="27" t="str">
        <f t="shared" si="23"/>
        <v>Anmerkungen: 1) ohne Convenience-Produkte, ohne Kartoffeln; 2) Total; * Absatzmengen Detailhandel auf 4 Wochen umgerechnet</v>
      </c>
      <c r="J492" s="30" t="s">
        <v>1394</v>
      </c>
      <c r="K492" s="30" t="s">
        <v>1398</v>
      </c>
      <c r="L492" s="30" t="s">
        <v>1400</v>
      </c>
    </row>
    <row r="493" spans="8:12" ht="25.5" x14ac:dyDescent="0.2">
      <c r="I493" s="27" t="str">
        <f t="shared" si="23"/>
        <v>Anmerkungen: 1) ohne Convenience-Produkte; 2) Äpfel Total; 3) Birnen Total; 4) Mandarinen &amp; Clementinen; 5) Erdbeeren Total; * Absatzmengen Detailhandel auf 4 Wochen umgerechnet</v>
      </c>
      <c r="J493" s="30" t="s">
        <v>1395</v>
      </c>
      <c r="K493" s="30" t="s">
        <v>1399</v>
      </c>
      <c r="L493" s="30" t="s">
        <v>1401</v>
      </c>
    </row>
    <row r="494" spans="8:12" x14ac:dyDescent="0.2">
      <c r="I494" s="27" t="str">
        <f t="shared" si="23"/>
        <v>Anmerkung: * Absatzmengen Detailhandel auf 4 Wochen umgerechnet</v>
      </c>
      <c r="J494" s="30" t="s">
        <v>1093</v>
      </c>
      <c r="K494" s="30" t="s">
        <v>1092</v>
      </c>
      <c r="L494" s="30" t="s">
        <v>1091</v>
      </c>
    </row>
    <row r="495" spans="8:12" x14ac:dyDescent="0.2">
      <c r="I495" s="27" t="str">
        <f t="shared" si="23"/>
        <v>CHF/kg (Kiwi: CHF/Stück)</v>
      </c>
      <c r="J495" s="30" t="s">
        <v>1018</v>
      </c>
      <c r="K495" s="30" t="s">
        <v>1053</v>
      </c>
      <c r="L495" s="31" t="s">
        <v>1019</v>
      </c>
    </row>
    <row r="496" spans="8:12" x14ac:dyDescent="0.2">
      <c r="I496" s="27" t="str">
        <f t="shared" si="23"/>
        <v>Bio-Preise Produzenten franko Schlachthof und Entwicklung</v>
      </c>
      <c r="J496" s="30" t="s">
        <v>1096</v>
      </c>
      <c r="K496" s="30" t="s">
        <v>1094</v>
      </c>
      <c r="L496" s="30" t="s">
        <v>1095</v>
      </c>
    </row>
    <row r="497" spans="8:17" x14ac:dyDescent="0.2">
      <c r="I497" s="27" t="str">
        <f t="shared" si="23"/>
        <v>mehr</v>
      </c>
      <c r="J497" s="30" t="s">
        <v>1020</v>
      </c>
      <c r="K497" s="30" t="s">
        <v>1056</v>
      </c>
      <c r="L497" s="30" t="s">
        <v>1064</v>
      </c>
    </row>
    <row r="498" spans="8:17" x14ac:dyDescent="0.2">
      <c r="I498" s="27" t="str">
        <f t="shared" si="23"/>
        <v>Anzahl Wochen</v>
      </c>
      <c r="J498" s="30" t="s">
        <v>1006</v>
      </c>
      <c r="K498" s="30" t="s">
        <v>1054</v>
      </c>
      <c r="L498" s="30" t="s">
        <v>1065</v>
      </c>
    </row>
    <row r="499" spans="8:17" x14ac:dyDescent="0.2">
      <c r="I499" s="27" t="str">
        <f t="shared" si="23"/>
        <v>Marktzahlen Bio</v>
      </c>
      <c r="J499" s="30" t="s">
        <v>1021</v>
      </c>
      <c r="K499" s="30" t="s">
        <v>1055</v>
      </c>
      <c r="L499" s="30" t="s">
        <v>1066</v>
      </c>
      <c r="P499" s="334" t="s">
        <v>1043</v>
      </c>
      <c r="Q499" s="334" t="s">
        <v>1029</v>
      </c>
    </row>
    <row r="500" spans="8:17" x14ac:dyDescent="0.2">
      <c r="I500" s="27" t="str">
        <f t="shared" si="23"/>
        <v>Ø 4 Wochen</v>
      </c>
      <c r="J500" s="30" t="s">
        <v>1085</v>
      </c>
      <c r="K500" s="30" t="s">
        <v>1086</v>
      </c>
      <c r="L500" s="30" t="s">
        <v>1084</v>
      </c>
      <c r="O500" s="334" t="s">
        <v>1262</v>
      </c>
    </row>
    <row r="501" spans="8:17" x14ac:dyDescent="0.2">
      <c r="H501" t="s">
        <v>782</v>
      </c>
      <c r="I501" s="27" t="str">
        <f t="shared" si="23"/>
        <v>Erläuterungen</v>
      </c>
      <c r="J501" s="30" t="s">
        <v>783</v>
      </c>
      <c r="K501" s="30" t="s">
        <v>784</v>
      </c>
      <c r="L501" s="30" t="s">
        <v>785</v>
      </c>
    </row>
    <row r="502" spans="8:17" x14ac:dyDescent="0.2">
      <c r="I502" s="27" t="str">
        <f t="shared" si="23"/>
        <v>Methoden</v>
      </c>
      <c r="J502" s="30" t="s">
        <v>1004</v>
      </c>
      <c r="K502" s="316" t="s">
        <v>1049</v>
      </c>
      <c r="L502" s="316" t="s">
        <v>1035</v>
      </c>
    </row>
    <row r="503" spans="8:17" x14ac:dyDescent="0.2">
      <c r="I503" s="27" t="str">
        <f t="shared" si="23"/>
        <v>Methoden bereichsübergreifend</v>
      </c>
      <c r="J503" s="30" t="s">
        <v>1005</v>
      </c>
      <c r="K503" s="30" t="s">
        <v>1050</v>
      </c>
      <c r="L503" s="30" t="s">
        <v>1036</v>
      </c>
    </row>
    <row r="504" spans="8:17" x14ac:dyDescent="0.2">
      <c r="I504" s="27" t="str">
        <f t="shared" si="23"/>
        <v>Erläuterungen zu den Methoden:</v>
      </c>
      <c r="J504" s="30" t="s">
        <v>1263</v>
      </c>
      <c r="K504" s="316" t="s">
        <v>1264</v>
      </c>
      <c r="L504" s="316" t="s">
        <v>1265</v>
      </c>
    </row>
    <row r="505" spans="8:17" ht="25.5" x14ac:dyDescent="0.2">
      <c r="I505" s="27" t="str">
        <f t="shared" si="23"/>
        <v>Bemerkung: Bereits publizierte Daten, einschliesslich der Vorperioden, können zu einem späteren Zeitpunkt revidiert werden.</v>
      </c>
      <c r="J505" s="30" t="s">
        <v>1267</v>
      </c>
      <c r="K505" s="316" t="s">
        <v>1268</v>
      </c>
      <c r="L505" s="316" t="s">
        <v>1266</v>
      </c>
    </row>
    <row r="506" spans="8:17" x14ac:dyDescent="0.2">
      <c r="H506" t="s">
        <v>1057</v>
      </c>
      <c r="I506" s="27" t="str">
        <f t="shared" si="23"/>
        <v>Markt aktuell</v>
      </c>
      <c r="J506" s="30" t="s">
        <v>1058</v>
      </c>
      <c r="K506" s="316" t="s">
        <v>1059</v>
      </c>
      <c r="L506" s="316" t="s">
        <v>1060</v>
      </c>
    </row>
    <row r="507" spans="8:17" ht="15" x14ac:dyDescent="0.2">
      <c r="H507" t="s">
        <v>1102</v>
      </c>
      <c r="I507" s="27" t="str">
        <f t="shared" si="23"/>
        <v>Hoher Bio-Anteil bei Zucchetti</v>
      </c>
      <c r="J507" s="522" t="s">
        <v>1437</v>
      </c>
      <c r="K507" s="523" t="s">
        <v>1438</v>
      </c>
      <c r="L507" s="522" t="s">
        <v>1439</v>
      </c>
    </row>
    <row r="508" spans="8:17" ht="150" x14ac:dyDescent="0.2">
      <c r="H508" t="s">
        <v>25</v>
      </c>
      <c r="I508" s="27" t="str">
        <f t="shared" si="23"/>
        <v xml:space="preserve">Im Juni 2026 wurden 517 Tonnen Zucchetti im Schweizer Detailhandel verkauft. Das sind 11,3 Prozent mehr als im Vorjahresmonat (465 t) und 31,3 Prozent mehr als durchschnittlich im Juni der vier Vorjahre 2022-2025 (394 t). 
Demgegenüber wurden 1073 Tonnen Nicht-Bio-Zucchetti verkauft, was verglichen mit den vier Vorjahren der tiefste Juni-Wert war. Somit war diesen Juni der Bio-Anteil mit 32,5 Prozent deutlich höher als durchschnittlich im Juni der vier Vorjahre (23 %). </v>
      </c>
      <c r="J508" s="524" t="s">
        <v>1440</v>
      </c>
      <c r="K508" s="525" t="s">
        <v>1441</v>
      </c>
      <c r="L508" s="526" t="s">
        <v>1442</v>
      </c>
    </row>
    <row r="509" spans="8:17" ht="15" x14ac:dyDescent="0.2">
      <c r="H509" t="s">
        <v>1097</v>
      </c>
      <c r="I509" s="27" t="str">
        <f t="shared" si="23"/>
        <v>Tiefer Bio-Anteil bei Aprikosen</v>
      </c>
      <c r="J509" s="522" t="s">
        <v>1443</v>
      </c>
      <c r="K509" s="523" t="s">
        <v>1444</v>
      </c>
      <c r="L509" s="522" t="s">
        <v>1445</v>
      </c>
    </row>
    <row r="510" spans="8:17" ht="135" x14ac:dyDescent="0.2">
      <c r="H510" t="s">
        <v>30</v>
      </c>
      <c r="I510" s="27" t="str">
        <f t="shared" si="23"/>
        <v xml:space="preserve">Im Juni wurden im Schweizer Detailhandel 279 Tonnen Bio-Aprikosen verkauft. Das sind 23,2 Prozent weniger als durchschnittlich in den vier Vorjahren im Juni verkauft wurde (363 t). Demgegenüber wurden 2940 Tonnen Nicht-Bio-Aprikosen verkauft, was verglichen mit den vier Vorjahren der höchste Juni-Wert war. Somit war diesen Juni der Bio-Anteil mit 8,7 Prozent deutlich tiefer als durchschnittlich im Juni der vier Vorjahre (12,6 %). </v>
      </c>
      <c r="J510" s="524" t="s">
        <v>1446</v>
      </c>
      <c r="K510" s="525" t="s">
        <v>1447</v>
      </c>
      <c r="L510" s="526" t="s">
        <v>1448</v>
      </c>
    </row>
    <row r="511" spans="8:17" ht="15" x14ac:dyDescent="0.2">
      <c r="H511" t="s">
        <v>1098</v>
      </c>
      <c r="I511" s="27" t="str">
        <f t="shared" ref="I511:I554" si="24">IF($I$1="d",J511,IF($I$1="f",K511,IF($I$1="i",L511)))</f>
        <v>Der Absatz von pasteurisierter Bio-Milch steigt</v>
      </c>
      <c r="J511" s="522" t="s">
        <v>1449</v>
      </c>
      <c r="K511" s="522" t="s">
        <v>1450</v>
      </c>
      <c r="L511" s="522" t="s">
        <v>1451</v>
      </c>
    </row>
    <row r="512" spans="8:17" ht="75" customHeight="1" x14ac:dyDescent="0.2">
      <c r="H512" t="s">
        <v>243</v>
      </c>
      <c r="I512" s="27" t="str">
        <f t="shared" si="24"/>
        <v xml:space="preserve">Im Juni 2026 stieg die Absatzmenge von pasteurisierter Bio-Milch im Detailhandel gegenüber dem Vorjahresmonat um 3,7 % auf 3,17 Millionen Liter. Bei der nicht-biologischen pasteurisierten Milch verzeichnete die Verkaufsmenge einen geringfügigen Anstieg um 0,3 % auf 4,88 Millionen Liter. </v>
      </c>
      <c r="J512" s="524" t="s">
        <v>1452</v>
      </c>
      <c r="K512" s="524" t="s">
        <v>1453</v>
      </c>
      <c r="L512" s="526" t="s">
        <v>1454</v>
      </c>
    </row>
    <row r="513" spans="8:12" ht="15" x14ac:dyDescent="0.2">
      <c r="H513" t="s">
        <v>1099</v>
      </c>
      <c r="I513" s="27" t="str">
        <f t="shared" si="24"/>
        <v>Anstieg der Verkäufe von Bio-Gruyère AOP</v>
      </c>
      <c r="J513" s="522" t="s">
        <v>1455</v>
      </c>
      <c r="K513" s="522" t="s">
        <v>1456</v>
      </c>
      <c r="L513" s="522" t="s">
        <v>1457</v>
      </c>
    </row>
    <row r="514" spans="8:12" ht="57" customHeight="1" x14ac:dyDescent="0.2">
      <c r="H514" t="s">
        <v>446</v>
      </c>
      <c r="I514" s="27" t="str">
        <f t="shared" si="24"/>
        <v>Im Juni 2026 stieg die Verkaufsmenge von Bio-Gruyère AOP im Detailhandel im Vergleich zum Vorjahresmonat um 21,0 % auf 97,9 Tonnen. Bei nicht-biologischem Gruyère AOP verzeichneten die Verkäufe einen leichten Anstieg um 0,7 % auf 857,9 Tonnen.</v>
      </c>
      <c r="J514" s="524" t="s">
        <v>1458</v>
      </c>
      <c r="K514" s="524" t="s">
        <v>1459</v>
      </c>
      <c r="L514" s="526" t="s">
        <v>1460</v>
      </c>
    </row>
    <row r="515" spans="8:12" ht="15" x14ac:dyDescent="0.2">
      <c r="H515" t="s">
        <v>1100</v>
      </c>
      <c r="I515" s="27" t="str">
        <f t="shared" si="24"/>
        <v>Starke Nachfrage nach Grillfleisch</v>
      </c>
      <c r="J515" s="522" t="s">
        <v>1461</v>
      </c>
      <c r="K515" s="522" t="s">
        <v>1462</v>
      </c>
      <c r="L515" s="522" t="s">
        <v>1463</v>
      </c>
    </row>
    <row r="516" spans="8:12" ht="165" x14ac:dyDescent="0.2">
      <c r="H516" t="s">
        <v>242</v>
      </c>
      <c r="I516" s="27" t="str">
        <f t="shared" si="24"/>
        <v>Mitten in der Grillsaison in Juni ist der Absatz im Fleischmarkt allgemein hoch. Dieser wird hauptsächlich durch Grillprodukte getragen. So stieg die Verkaufsmenge von Rindsteaks von 172 auf 233 Tonnen (+26 %), von Schweinesteaks von 508 auf 640 (+26 %), Tonnen und von Pouletschenkeln von 997 auf 1 373 Tonnen (+38 %) gegenüber Mai. Grillenthusiasten dürfen sich auch über die leicht rückläufigen Preise dieser Produkte im Vergleich zum Vormonat freuen (Rindsteak -4.6 % auf 44.59 Fr./kg, Schweinesteaks -4.0 % auf 19.59 Fr./kg, und Pouletschenkel -2.7 % auf 8.91 Fr./kg).</v>
      </c>
      <c r="J516" s="524" t="s">
        <v>1464</v>
      </c>
      <c r="K516" s="524" t="s">
        <v>1465</v>
      </c>
      <c r="L516" s="524" t="s">
        <v>1466</v>
      </c>
    </row>
    <row r="517" spans="8:12" ht="15" x14ac:dyDescent="0.2">
      <c r="H517" t="s">
        <v>1101</v>
      </c>
      <c r="I517" s="27" t="str">
        <f t="shared" si="24"/>
        <v>Stabile Produzenten- und Konsumentenpreise im Eiermarkt</v>
      </c>
      <c r="J517" s="522" t="s">
        <v>1467</v>
      </c>
      <c r="K517" s="522" t="s">
        <v>1468</v>
      </c>
      <c r="L517" s="522" t="s">
        <v>1469</v>
      </c>
    </row>
    <row r="518" spans="8:12" ht="120" x14ac:dyDescent="0.2">
      <c r="H518" t="s">
        <v>21</v>
      </c>
      <c r="I518" s="27" t="str">
        <f t="shared" si="24"/>
        <v>Im Juni 2026 gab es keine grösseren Preisbewegungen auf dem Eiermarkt. Die Produzentenpreise für Bio- und Freilandeier blieben gegenüber dem Vormonat stabil, während der Durchschnittspreis für Bodenhaltungseier um einen Rappen auf 0.22 Fr./Stück sank. Bei den Detailhandelspreisen zeigte sich die einzige grössere Preisbewegung bei den Bioeiern: Ihr Preis fiel um 4 Rappen auf 0.83 Fr./Stück.</v>
      </c>
      <c r="J518" s="524" t="s">
        <v>1470</v>
      </c>
      <c r="K518" s="526" t="s">
        <v>1471</v>
      </c>
      <c r="L518" s="526" t="s">
        <v>1472</v>
      </c>
    </row>
    <row r="519" spans="8:12" ht="63.75" x14ac:dyDescent="0.2">
      <c r="I519" s="27" t="str">
        <f t="shared" si="24"/>
        <v xml:space="preserve">Anmerkung Früchte und Gemüse: Bei der Preisberechnung wurde die Gewichtung der Detailhandelskanäle aktualisiert und verfeinert. Deshalb unterscheiden sich die Preise im Vergleich zu den vorigen Publikationen. Ausserdem werden neu für bestimmte Salate die Preise pro Stück ausgewiesen (Eisberg und Eichblatt). </v>
      </c>
      <c r="J519" s="447" t="s">
        <v>1273</v>
      </c>
      <c r="K519" s="316" t="s">
        <v>1274</v>
      </c>
      <c r="L519" s="447" t="s">
        <v>1275</v>
      </c>
    </row>
    <row r="520" spans="8:12" x14ac:dyDescent="0.2">
      <c r="H520" t="s">
        <v>493</v>
      </c>
      <c r="I520" s="27" t="str">
        <f t="shared" si="24"/>
        <v>Preise franko Sammelstelle</v>
      </c>
      <c r="J520" s="30" t="s">
        <v>1070</v>
      </c>
      <c r="K520" s="378" t="s">
        <v>1109</v>
      </c>
      <c r="L520" s="378" t="s">
        <v>1122</v>
      </c>
    </row>
    <row r="521" spans="8:12" x14ac:dyDescent="0.2">
      <c r="I521" s="27" t="str">
        <f t="shared" si="24"/>
        <v>Preise Sammelstelle</v>
      </c>
      <c r="J521" s="30" t="s">
        <v>1080</v>
      </c>
      <c r="K521" s="378" t="s">
        <v>1110</v>
      </c>
      <c r="L521" s="378" t="s">
        <v>1123</v>
      </c>
    </row>
    <row r="522" spans="8:12" x14ac:dyDescent="0.2">
      <c r="I522" s="27" t="str">
        <f t="shared" si="24"/>
        <v>Mengen Sammelstelle</v>
      </c>
      <c r="J522" s="30" t="s">
        <v>1077</v>
      </c>
      <c r="K522" s="378" t="s">
        <v>1111</v>
      </c>
      <c r="L522" s="378" t="s">
        <v>1124</v>
      </c>
    </row>
    <row r="523" spans="8:12" x14ac:dyDescent="0.2">
      <c r="I523" s="27" t="str">
        <f t="shared" si="24"/>
        <v>Preise franko Mühle</v>
      </c>
      <c r="J523" s="30" t="s">
        <v>1076</v>
      </c>
      <c r="K523" s="378" t="s">
        <v>1112</v>
      </c>
      <c r="L523" s="378" t="s">
        <v>1125</v>
      </c>
    </row>
    <row r="524" spans="8:12" x14ac:dyDescent="0.2">
      <c r="I524" s="27" t="str">
        <f t="shared" si="24"/>
        <v>Preise Mühle</v>
      </c>
      <c r="J524" s="30" t="s">
        <v>1081</v>
      </c>
      <c r="K524" s="378" t="s">
        <v>1113</v>
      </c>
      <c r="L524" s="378" t="s">
        <v>1126</v>
      </c>
    </row>
    <row r="525" spans="8:12" x14ac:dyDescent="0.2">
      <c r="I525" s="27" t="str">
        <f t="shared" si="24"/>
        <v>Mengen Mühle</v>
      </c>
      <c r="J525" s="30" t="s">
        <v>1078</v>
      </c>
      <c r="K525" s="378" t="s">
        <v>1114</v>
      </c>
      <c r="L525" s="378" t="s">
        <v>1127</v>
      </c>
    </row>
    <row r="526" spans="8:12" x14ac:dyDescent="0.2">
      <c r="I526" s="27" t="str">
        <f t="shared" si="24"/>
        <v>Preise franko Sammelstelle und Mühle</v>
      </c>
      <c r="J526" s="30" t="s">
        <v>1104</v>
      </c>
      <c r="K526" s="378" t="s">
        <v>1253</v>
      </c>
      <c r="L526" s="378" t="s">
        <v>1128</v>
      </c>
    </row>
    <row r="527" spans="8:12" x14ac:dyDescent="0.2">
      <c r="I527" s="27" t="str">
        <f t="shared" si="24"/>
        <v>Weizen</v>
      </c>
      <c r="J527" s="30" t="s">
        <v>1071</v>
      </c>
      <c r="K527" s="378" t="s">
        <v>1115</v>
      </c>
      <c r="L527" s="378" t="s">
        <v>1129</v>
      </c>
    </row>
    <row r="528" spans="8:12" x14ac:dyDescent="0.2">
      <c r="I528" s="27" t="str">
        <f t="shared" si="24"/>
        <v xml:space="preserve">Raps </v>
      </c>
      <c r="J528" s="30" t="s">
        <v>1072</v>
      </c>
      <c r="K528" s="378" t="s">
        <v>1116</v>
      </c>
      <c r="L528" s="378" t="s">
        <v>1116</v>
      </c>
    </row>
    <row r="529" spans="9:12" x14ac:dyDescent="0.2">
      <c r="I529" s="27" t="str">
        <f t="shared" si="24"/>
        <v>Sonnenblumen</v>
      </c>
      <c r="J529" s="30" t="s">
        <v>1079</v>
      </c>
      <c r="K529" s="378" t="s">
        <v>1117</v>
      </c>
      <c r="L529" s="378" t="s">
        <v>1130</v>
      </c>
    </row>
    <row r="530" spans="9:12" x14ac:dyDescent="0.2">
      <c r="I530" s="27" t="str">
        <f t="shared" si="24"/>
        <v>Knospe</v>
      </c>
      <c r="J530" s="30" t="s">
        <v>1073</v>
      </c>
      <c r="K530" s="378" t="s">
        <v>1118</v>
      </c>
      <c r="L530" s="378" t="s">
        <v>1131</v>
      </c>
    </row>
    <row r="531" spans="9:12" x14ac:dyDescent="0.2">
      <c r="I531" s="27" t="str">
        <f t="shared" si="24"/>
        <v>Top</v>
      </c>
      <c r="J531" s="30" t="s">
        <v>1074</v>
      </c>
      <c r="K531" s="378" t="s">
        <v>1074</v>
      </c>
      <c r="L531" s="378" t="s">
        <v>1074</v>
      </c>
    </row>
    <row r="532" spans="9:12" x14ac:dyDescent="0.2">
      <c r="I532" s="27" t="str">
        <f t="shared" si="24"/>
        <v>Weissmehl</v>
      </c>
      <c r="J532" s="30" t="s">
        <v>115</v>
      </c>
      <c r="K532" s="378" t="s">
        <v>223</v>
      </c>
      <c r="L532" s="378" t="s">
        <v>180</v>
      </c>
    </row>
    <row r="533" spans="9:12" ht="21" customHeight="1" x14ac:dyDescent="0.2">
      <c r="I533" s="27" t="str">
        <f t="shared" si="24"/>
        <v>CHF/100kg bzw. t</v>
      </c>
      <c r="J533" s="30" t="s">
        <v>1082</v>
      </c>
      <c r="K533" s="378" t="s">
        <v>1119</v>
      </c>
      <c r="L533" s="378" t="s">
        <v>1132</v>
      </c>
    </row>
    <row r="534" spans="9:12" x14ac:dyDescent="0.2">
      <c r="I534" s="27" t="str">
        <f t="shared" si="24"/>
        <v>Getreide Übersicht</v>
      </c>
      <c r="J534" s="30" t="s">
        <v>475</v>
      </c>
      <c r="K534" s="378" t="s">
        <v>1120</v>
      </c>
      <c r="L534" s="378" t="s">
        <v>924</v>
      </c>
    </row>
    <row r="535" spans="9:12" x14ac:dyDescent="0.2">
      <c r="I535" s="27" t="str">
        <f t="shared" si="24"/>
        <v>konv.</v>
      </c>
      <c r="J535" s="30" t="s">
        <v>1083</v>
      </c>
      <c r="K535" s="378" t="s">
        <v>1121</v>
      </c>
      <c r="L535" s="378" t="s">
        <v>1133</v>
      </c>
    </row>
    <row r="536" spans="9:12" x14ac:dyDescent="0.2">
      <c r="I536" s="27" t="str">
        <f t="shared" si="24"/>
        <v>Rapssaat</v>
      </c>
      <c r="J536" s="316" t="s">
        <v>1296</v>
      </c>
      <c r="K536" s="30" t="s">
        <v>1297</v>
      </c>
      <c r="L536" s="30" t="s">
        <v>1297</v>
      </c>
    </row>
    <row r="537" spans="9:12" ht="15" x14ac:dyDescent="0.2">
      <c r="I537" s="27" t="str">
        <f t="shared" si="24"/>
        <v>Konsumentenpreise</v>
      </c>
      <c r="J537" s="30" t="s">
        <v>1238</v>
      </c>
      <c r="K537" s="86" t="s">
        <v>1239</v>
      </c>
      <c r="L537" s="30" t="s">
        <v>1244</v>
      </c>
    </row>
    <row r="538" spans="9:12" ht="25.5" x14ac:dyDescent="0.2">
      <c r="I538" s="27" t="str">
        <f t="shared" si="24"/>
        <v>Der Fachbereich Marktanalysen publiziert verschiedene Konsumentenpreise, die auf unterschiedlichen Erhebungssystemen basieren:</v>
      </c>
      <c r="J538" s="4" t="s">
        <v>1234</v>
      </c>
      <c r="K538" s="30" t="s">
        <v>1240</v>
      </c>
      <c r="L538" s="30" t="s">
        <v>1245</v>
      </c>
    </row>
    <row r="539" spans="9:12" ht="15" x14ac:dyDescent="0.2">
      <c r="I539" s="27" t="str">
        <f t="shared" si="24"/>
        <v>Preiserhebung des Fachbereichs Marktanalysen</v>
      </c>
      <c r="J539" s="86" t="s">
        <v>1235</v>
      </c>
      <c r="K539" s="30" t="s">
        <v>1241</v>
      </c>
      <c r="L539" s="30" t="s">
        <v>1246</v>
      </c>
    </row>
    <row r="540" spans="9:12" ht="318.75" x14ac:dyDescent="0.2">
      <c r="I540" s="27" t="str">
        <f t="shared" si="24"/>
        <v>Bei der Datenerhebung des Fachbereichs Marktanalysen werden die Preise der Leader-Produkte (meistverkaufte Standard-Produkte einer Produktkategorie) entweder im Laden erhoben oder uns direkt vom Detailhandel gemeldet. Betrachtet man beispielsweise den Emmentalerkäse, so wird der Preis von klassischem Emmentaler erhoben. Mit dieser Erhebungsmethode kann die Preisentwicklung von diesem spezifischen Produkt genau nachverfolgt werden. Die definierten Produkte bleiben über die Zeit konstant, dies erhöht die Vergleichbarkeit der Preise über die Zeit. Die Preiserhebung deckt die wichtigsten Akteure im Schweizer Detailhandel ab.
Aktionspreise fliessen in die Berechnung ein und werden entsprechend ihrem Mehrabsatz gewichtet, wobei die Gewichtungsfaktoren für Aktionen über die Zeit konstant gehalten werden.
Die Preise werden zudem nach Regionen und Marktanteilen der Detailhändler gewichtet. Die regionale Gewichtung basiert auf den Bevölkerungszahlen des Bundesamts für Statistik und wird jährlich angepasst. Die Marktanteile der Detailhändler werden jährlich anhand der Verkaufsmengen bestimmt, welche auf NielsenIQ Switzerland, Total Market Consumer/Retail Panel beruhen.
Aus der Erhebung resultieren für die beobachteten Produkte regionale und nationale Durchschnittspreise für den Schweizer Detailhandel. Die Periodizitäten der Daten variieren je nach Bereich von wöchentlich, monatlich bis halbjährlich.</v>
      </c>
      <c r="J540" s="316" t="s">
        <v>1283</v>
      </c>
      <c r="K540" s="316" t="s">
        <v>1284</v>
      </c>
      <c r="L540" s="316" t="s">
        <v>1285</v>
      </c>
    </row>
    <row r="541" spans="9:12" x14ac:dyDescent="0.2">
      <c r="I541" s="27" t="str">
        <f t="shared" si="24"/>
        <v>NielsenIQ Switzerland, Total Market Consumer/Retail Panel</v>
      </c>
      <c r="J541" s="30" t="s">
        <v>1286</v>
      </c>
      <c r="K541" s="30" t="s">
        <v>1286</v>
      </c>
      <c r="L541" s="30" t="s">
        <v>1286</v>
      </c>
    </row>
    <row r="542" spans="9:12" ht="382.5" x14ac:dyDescent="0.2">
      <c r="I542" s="27" t="str">
        <f t="shared" si="24"/>
        <v>Eine andere Datenquelle für Detailhandelspreise ist das Retail- /Konsumentenpanel von NielsenIQ Switzerland. Diese Zahlen basieren auf den Verkaufsdaten (Scanningdaten) verschiedener Detailhändler, welche mit den Daten eines Konsumentenpanels ergänzt und verfeinert werden. Das Konsumentenpanel von NielsenIQ Switzerland erfasst die Konsumangaben von 4000 repräsentativen Haushalten.
Bei dieser Erhebungsmethode beinhaltet der Preis von Emmentalerkäse den mengengewichteten Durchschnittspreis aller verkauften Produkte in der Kategorie Emmentalerkäse, d.h. dieser Preis beinhaltet beispielsweise auch die Preise von Emmentaler mild und surchoix. Weiter werden neben Standardprodukten auch Premium- Marken- und Labelprodukte sowie Produkte von Niedrigpreislinien erfasst. Damit basiert vor allem der Nicht-Bio-Preis oft auf einem relativ breiten Produktspektrum. Mit dieser Erhebungsart kann man nicht die Preisentwicklung eines spezifischen Produktes verfolgen, dafür aber die Preisentwicklung einer ganzen Produktkategorie. Somit werden beispielsweise Konsumverschiebungen zu teureren oder günstigeren Produkten abgebildet. Zudem werden in dieser Datenbasis auch nachträgliche Anpassungen des Listenpreises im Laden berücksichtigt, wie z.B. Preissenkungen kurz vor Ablaufdatum, weil sie auf Scanningdaten beruht.
Die Periodizität der Nielsen-Daten ist monatlich. Das Datenpanel von NielsenIQ Switzerland gewährt jeweils eine Vergleichbarkeit über die letzten 37 Monate. Bei älteren Monatsdaten kann die Vergleichbarkeit je nach Anpassungen eingeschränkt sein.</v>
      </c>
      <c r="J542" s="316" t="s">
        <v>1287</v>
      </c>
      <c r="K542" s="316" t="s">
        <v>1288</v>
      </c>
      <c r="L542" s="316" t="s">
        <v>1289</v>
      </c>
    </row>
    <row r="543" spans="9:12" x14ac:dyDescent="0.2">
      <c r="I543" s="27" t="str">
        <f t="shared" si="24"/>
        <v>Preiserhebung des Bunddesamts für Statistik zur Berechnung des Landesindex der Konsumentenpreise LIK</v>
      </c>
      <c r="J543" s="30" t="s">
        <v>1236</v>
      </c>
      <c r="K543" s="30" t="s">
        <v>1242</v>
      </c>
      <c r="L543" s="30" t="s">
        <v>1247</v>
      </c>
    </row>
    <row r="544" spans="9:12" ht="25.5" x14ac:dyDescent="0.2">
      <c r="I544" s="27" t="str">
        <f t="shared" si="24"/>
        <v>Indexierte Konsumentenpreise findet man zudem im Landesindex der Konsumentenpreise LIK, welcher vom Bundesamt für Statistik publiziert wird und eine monatliche Periodizität aufweist.</v>
      </c>
      <c r="J544" s="30" t="s">
        <v>1237</v>
      </c>
      <c r="K544" s="30" t="s">
        <v>1243</v>
      </c>
      <c r="L544" s="30" t="s">
        <v>1248</v>
      </c>
    </row>
    <row r="545" spans="9:20" s="1" customFormat="1" ht="153" x14ac:dyDescent="0.2">
      <c r="I545" s="27" t="str">
        <f t="shared" si="24"/>
        <v>Ab dem August-Bericht basieren die Detailhandelspreise für Milch, Fleisch und Kartoffeln in den Marktzahlen Bio nicht mehr auf unserer Eigenerhebung, sondern auf dem Retail- /Konsumentenpanel von NielsenIQ Switzerland. Diese Änderung wurde für diese Preise auch rückwirkend übernommen. Auf Grund der unterschiedlichen Erhebungsmethoden können die Detailhandelspreise in den älteren Berichten nicht mehr direkt mit den neuen Zahlen verglichen werden. Der Warenkorbvergleich Bio vs. Nicht-Bio ist von dieser Anpassung nicht betroffen. Er wird weiterhin mit Preisen aus der Erhebung des Fachbereichs Marktanalysen ausgewiesen.</v>
      </c>
      <c r="J545" s="316" t="s">
        <v>1290</v>
      </c>
      <c r="K545" s="316" t="s">
        <v>1291</v>
      </c>
      <c r="L545" s="316" t="s">
        <v>1292</v>
      </c>
    </row>
    <row r="546" spans="9:20" x14ac:dyDescent="0.2">
      <c r="I546" s="27" t="str">
        <f t="shared" si="24"/>
        <v>Tomaten Cherry</v>
      </c>
      <c r="J546" s="322" t="s">
        <v>1249</v>
      </c>
      <c r="K546" s="322" t="s">
        <v>1250</v>
      </c>
      <c r="L546" s="318" t="s">
        <v>1251</v>
      </c>
    </row>
    <row r="547" spans="9:20" ht="51" x14ac:dyDescent="0.2">
      <c r="I547" s="27" t="str">
        <f t="shared" si="24"/>
        <v>Die Werte unterscheiden sich von vorigen Publikationen, weil die Konsumentenpanel-Erhebung von NielsenIQ nun neu auch Haushalte aus dem Tessin beinhaltet. Dadurch hat sich die Repräsentativität der Daten erhöht für Verkaufskanäle, welche über das Konsumentenpanel abgeschätzt werden (z.B. Aldi, Lidl, Fachhandel, Direktvermarktung).</v>
      </c>
      <c r="J547" s="30" t="s">
        <v>1361</v>
      </c>
      <c r="K547" s="30" t="s">
        <v>1362</v>
      </c>
      <c r="L547" s="30" t="s">
        <v>1363</v>
      </c>
    </row>
    <row r="548" spans="9:20" x14ac:dyDescent="0.2">
      <c r="I548" s="27" t="str">
        <f t="shared" si="24"/>
        <v>in CHF/kg (Kiwi und Zitronen CHF/Stk.)</v>
      </c>
      <c r="J548" s="30" t="s">
        <v>1370</v>
      </c>
      <c r="K548" s="316" t="s">
        <v>1371</v>
      </c>
      <c r="L548" s="316" t="s">
        <v>1372</v>
      </c>
    </row>
    <row r="549" spans="9:20" ht="25.5" x14ac:dyDescent="0.2">
      <c r="I549" s="504" t="str">
        <f t="shared" si="24"/>
        <v xml:space="preserve">Milchverwertung nach Milchäquivalent und Anteil bio
</v>
      </c>
      <c r="J549" s="502" t="s">
        <v>1367</v>
      </c>
      <c r="K549" s="502" t="s">
        <v>1368</v>
      </c>
      <c r="L549" s="503" t="s">
        <v>1369</v>
      </c>
    </row>
    <row r="550" spans="9:20" ht="25.5" x14ac:dyDescent="0.2">
      <c r="I550" s="27" t="str">
        <f t="shared" si="24"/>
        <v>Diese Daten werden bis auf weiteres nicht aktualisiert, da die internen Prozesse konzeptionell überarbeitet werden.</v>
      </c>
      <c r="J550" s="30" t="s">
        <v>1373</v>
      </c>
      <c r="K550" s="30" t="s">
        <v>1374</v>
      </c>
      <c r="L550" s="30" t="s">
        <v>1375</v>
      </c>
    </row>
    <row r="551" spans="9:20" ht="25.5" x14ac:dyDescent="0.2">
      <c r="I551" s="27" t="str">
        <f t="shared" si="24"/>
        <v>Anmerkung: Ab 2022 wurde die Produzentenpreiserhebung erweitert. Dadurch gab es eine leichte Preisanpassung.</v>
      </c>
      <c r="J551" s="30" t="s">
        <v>1376</v>
      </c>
      <c r="K551" s="316" t="s">
        <v>1377</v>
      </c>
      <c r="L551" s="30" t="s">
        <v>1378</v>
      </c>
    </row>
    <row r="552" spans="9:20" ht="72" x14ac:dyDescent="0.2">
      <c r="I552" s="27" t="str">
        <f t="shared" si="24"/>
        <v>Wichtige Bemerkung: NielsenIQ wendet seit Mai 2026 eine verbesserte Berechnungsmethode an und hat die Daten von Juni 2021 bis April 2026 rückwirkend neu berechnet. Deshalb unterscheiden sich die Daten dieses Zeitraums von den zuvor publizierten Zahlen.</v>
      </c>
      <c r="J552" s="1" t="s">
        <v>1434</v>
      </c>
      <c r="K552" s="1" t="s">
        <v>1435</v>
      </c>
      <c r="L552" s="1" t="s">
        <v>1436</v>
      </c>
      <c r="P552" t="s">
        <v>21</v>
      </c>
      <c r="Q552" t="s">
        <v>1383</v>
      </c>
      <c r="R552" t="s">
        <v>1383</v>
      </c>
      <c r="S552" t="s">
        <v>1384</v>
      </c>
      <c r="T552" t="s">
        <v>1385</v>
      </c>
    </row>
    <row r="553" spans="9:20" ht="51" customHeight="1" x14ac:dyDescent="0.2">
      <c r="I553" s="27">
        <f t="shared" si="24"/>
        <v>0</v>
      </c>
    </row>
    <row r="554" spans="9:20" x14ac:dyDescent="0.2">
      <c r="I554" s="27">
        <f t="shared" si="24"/>
        <v>0</v>
      </c>
    </row>
    <row r="555" spans="9:20" x14ac:dyDescent="0.2">
      <c r="I555" s="27">
        <f t="shared" ref="I555:I557" si="25">IF($I$1="d",J555,IF($I$1="f",K549,IF($I$1="i",L549)))</f>
        <v>0</v>
      </c>
    </row>
    <row r="556" spans="9:20" x14ac:dyDescent="0.2">
      <c r="I556" s="27">
        <f t="shared" si="25"/>
        <v>0</v>
      </c>
    </row>
    <row r="557" spans="9:20" x14ac:dyDescent="0.2">
      <c r="I557" s="27">
        <f t="shared" si="25"/>
        <v>0</v>
      </c>
    </row>
    <row r="558" spans="9:20" x14ac:dyDescent="0.2">
      <c r="I558" s="27">
        <f t="shared" ref="I558:I589" si="26">IF($I$1="d",J558,IF($I$1="f",K552,IF($I$1="i",L552)))</f>
        <v>0</v>
      </c>
    </row>
    <row r="559" spans="9:20" x14ac:dyDescent="0.2">
      <c r="I559" s="27">
        <f t="shared" si="26"/>
        <v>0</v>
      </c>
    </row>
    <row r="560" spans="9:20" x14ac:dyDescent="0.2">
      <c r="I560" s="27">
        <f t="shared" si="26"/>
        <v>0</v>
      </c>
      <c r="J560"/>
      <c r="K560"/>
      <c r="L560"/>
    </row>
    <row r="561" spans="9:12" x14ac:dyDescent="0.2">
      <c r="I561" s="27">
        <f t="shared" si="26"/>
        <v>0</v>
      </c>
      <c r="J561"/>
      <c r="K561"/>
      <c r="L561"/>
    </row>
    <row r="562" spans="9:12" x14ac:dyDescent="0.2">
      <c r="I562" s="27">
        <f t="shared" si="26"/>
        <v>0</v>
      </c>
      <c r="J562"/>
      <c r="K562"/>
      <c r="L562"/>
    </row>
    <row r="563" spans="9:12" x14ac:dyDescent="0.2">
      <c r="I563" s="27">
        <f t="shared" si="26"/>
        <v>0</v>
      </c>
      <c r="J563"/>
      <c r="K563"/>
      <c r="L563"/>
    </row>
    <row r="564" spans="9:12" x14ac:dyDescent="0.2">
      <c r="I564" s="27">
        <f t="shared" si="26"/>
        <v>0</v>
      </c>
      <c r="J564"/>
      <c r="K564"/>
      <c r="L564"/>
    </row>
    <row r="565" spans="9:12" x14ac:dyDescent="0.2">
      <c r="I565" s="27">
        <f t="shared" si="26"/>
        <v>0</v>
      </c>
      <c r="J565"/>
      <c r="K565"/>
      <c r="L565"/>
    </row>
    <row r="566" spans="9:12" x14ac:dyDescent="0.2">
      <c r="I566" s="27">
        <f t="shared" si="26"/>
        <v>0</v>
      </c>
      <c r="J566"/>
      <c r="K566"/>
      <c r="L566"/>
    </row>
    <row r="567" spans="9:12" x14ac:dyDescent="0.2">
      <c r="I567" s="27">
        <f t="shared" si="26"/>
        <v>0</v>
      </c>
      <c r="J567"/>
      <c r="K567"/>
      <c r="L567"/>
    </row>
    <row r="568" spans="9:12" x14ac:dyDescent="0.2">
      <c r="I568" s="27">
        <f t="shared" si="26"/>
        <v>0</v>
      </c>
      <c r="J568"/>
      <c r="K568"/>
      <c r="L568"/>
    </row>
    <row r="569" spans="9:12" x14ac:dyDescent="0.2">
      <c r="I569" s="27">
        <f t="shared" si="26"/>
        <v>0</v>
      </c>
      <c r="J569"/>
      <c r="K569"/>
      <c r="L569"/>
    </row>
    <row r="570" spans="9:12" x14ac:dyDescent="0.2">
      <c r="I570" s="27">
        <f t="shared" si="26"/>
        <v>0</v>
      </c>
      <c r="J570"/>
      <c r="K570"/>
      <c r="L570"/>
    </row>
    <row r="571" spans="9:12" x14ac:dyDescent="0.2">
      <c r="I571" s="27">
        <f t="shared" si="26"/>
        <v>0</v>
      </c>
      <c r="J571"/>
      <c r="K571"/>
      <c r="L571"/>
    </row>
    <row r="572" spans="9:12" x14ac:dyDescent="0.2">
      <c r="I572" s="27">
        <f t="shared" si="26"/>
        <v>0</v>
      </c>
      <c r="J572"/>
      <c r="K572"/>
      <c r="L572"/>
    </row>
    <row r="573" spans="9:12" x14ac:dyDescent="0.2">
      <c r="I573" s="27">
        <f t="shared" si="26"/>
        <v>0</v>
      </c>
      <c r="J573"/>
      <c r="K573"/>
      <c r="L573"/>
    </row>
    <row r="574" spans="9:12" x14ac:dyDescent="0.2">
      <c r="I574" s="27">
        <f t="shared" si="26"/>
        <v>0</v>
      </c>
      <c r="J574"/>
      <c r="K574"/>
      <c r="L574"/>
    </row>
    <row r="575" spans="9:12" x14ac:dyDescent="0.2">
      <c r="I575" s="27">
        <f t="shared" si="26"/>
        <v>0</v>
      </c>
      <c r="J575"/>
      <c r="K575"/>
      <c r="L575"/>
    </row>
    <row r="576" spans="9:12" x14ac:dyDescent="0.2">
      <c r="I576" s="27">
        <f t="shared" si="26"/>
        <v>0</v>
      </c>
      <c r="J576"/>
      <c r="K576"/>
      <c r="L576"/>
    </row>
    <row r="577" spans="9:12" x14ac:dyDescent="0.2">
      <c r="I577" s="27">
        <f t="shared" si="26"/>
        <v>0</v>
      </c>
      <c r="J577"/>
      <c r="K577"/>
      <c r="L577"/>
    </row>
    <row r="578" spans="9:12" x14ac:dyDescent="0.2">
      <c r="I578" s="27">
        <f t="shared" si="26"/>
        <v>0</v>
      </c>
      <c r="J578"/>
      <c r="K578"/>
      <c r="L578"/>
    </row>
    <row r="579" spans="9:12" x14ac:dyDescent="0.2">
      <c r="I579" s="27">
        <f t="shared" si="26"/>
        <v>0</v>
      </c>
      <c r="J579"/>
      <c r="K579"/>
      <c r="L579"/>
    </row>
    <row r="580" spans="9:12" x14ac:dyDescent="0.2">
      <c r="I580" s="27">
        <f t="shared" si="26"/>
        <v>0</v>
      </c>
      <c r="J580"/>
      <c r="K580"/>
      <c r="L580"/>
    </row>
    <row r="581" spans="9:12" x14ac:dyDescent="0.2">
      <c r="I581" s="27">
        <f t="shared" si="26"/>
        <v>0</v>
      </c>
      <c r="J581"/>
      <c r="K581"/>
      <c r="L581"/>
    </row>
    <row r="582" spans="9:12" x14ac:dyDescent="0.2">
      <c r="I582" s="27">
        <f t="shared" si="26"/>
        <v>0</v>
      </c>
      <c r="J582"/>
      <c r="K582"/>
      <c r="L582"/>
    </row>
    <row r="583" spans="9:12" x14ac:dyDescent="0.2">
      <c r="I583" s="27">
        <f t="shared" si="26"/>
        <v>0</v>
      </c>
      <c r="J583"/>
      <c r="K583"/>
      <c r="L583"/>
    </row>
    <row r="584" spans="9:12" x14ac:dyDescent="0.2">
      <c r="I584" s="27">
        <f t="shared" si="26"/>
        <v>0</v>
      </c>
      <c r="J584"/>
      <c r="K584"/>
      <c r="L584"/>
    </row>
    <row r="585" spans="9:12" x14ac:dyDescent="0.2">
      <c r="I585" s="27">
        <f t="shared" si="26"/>
        <v>0</v>
      </c>
      <c r="J585"/>
      <c r="K585"/>
      <c r="L585"/>
    </row>
    <row r="586" spans="9:12" x14ac:dyDescent="0.2">
      <c r="I586" s="27">
        <f t="shared" si="26"/>
        <v>0</v>
      </c>
      <c r="J586"/>
      <c r="K586"/>
      <c r="L586"/>
    </row>
    <row r="587" spans="9:12" x14ac:dyDescent="0.2">
      <c r="I587" s="27">
        <f t="shared" si="26"/>
        <v>0</v>
      </c>
      <c r="J587"/>
      <c r="K587"/>
      <c r="L587"/>
    </row>
    <row r="588" spans="9:12" x14ac:dyDescent="0.2">
      <c r="I588" s="27">
        <f t="shared" si="26"/>
        <v>0</v>
      </c>
      <c r="J588"/>
      <c r="K588"/>
      <c r="L588"/>
    </row>
    <row r="589" spans="9:12" x14ac:dyDescent="0.2">
      <c r="I589" s="27">
        <f t="shared" si="26"/>
        <v>0</v>
      </c>
      <c r="J589"/>
      <c r="K589"/>
      <c r="L589"/>
    </row>
    <row r="590" spans="9:12" x14ac:dyDescent="0.2">
      <c r="I590" s="27">
        <f t="shared" ref="I590:I621" si="27">IF($I$1="d",J590,IF($I$1="f",K584,IF($I$1="i",L584)))</f>
        <v>0</v>
      </c>
      <c r="J590"/>
      <c r="K590"/>
      <c r="L590"/>
    </row>
    <row r="591" spans="9:12" x14ac:dyDescent="0.2">
      <c r="I591" s="27">
        <f t="shared" si="27"/>
        <v>0</v>
      </c>
      <c r="J591"/>
      <c r="K591"/>
      <c r="L591"/>
    </row>
    <row r="592" spans="9:12" x14ac:dyDescent="0.2">
      <c r="I592" s="27">
        <f t="shared" si="27"/>
        <v>0</v>
      </c>
      <c r="J592"/>
      <c r="K592"/>
      <c r="L592"/>
    </row>
    <row r="593" spans="9:12" x14ac:dyDescent="0.2">
      <c r="I593" s="27">
        <f t="shared" si="27"/>
        <v>0</v>
      </c>
      <c r="J593"/>
      <c r="K593"/>
      <c r="L593"/>
    </row>
    <row r="594" spans="9:12" x14ac:dyDescent="0.2">
      <c r="I594" s="27">
        <f t="shared" si="27"/>
        <v>0</v>
      </c>
      <c r="J594"/>
      <c r="K594"/>
      <c r="L594"/>
    </row>
    <row r="595" spans="9:12" x14ac:dyDescent="0.2">
      <c r="I595" s="27">
        <f t="shared" si="27"/>
        <v>0</v>
      </c>
      <c r="J595"/>
      <c r="K595"/>
      <c r="L595"/>
    </row>
    <row r="596" spans="9:12" x14ac:dyDescent="0.2">
      <c r="I596" s="27">
        <f t="shared" si="27"/>
        <v>0</v>
      </c>
      <c r="J596"/>
      <c r="K596"/>
      <c r="L596"/>
    </row>
    <row r="597" spans="9:12" x14ac:dyDescent="0.2">
      <c r="I597" s="27">
        <f t="shared" si="27"/>
        <v>0</v>
      </c>
      <c r="J597"/>
      <c r="K597"/>
      <c r="L597"/>
    </row>
    <row r="598" spans="9:12" x14ac:dyDescent="0.2">
      <c r="I598" s="27">
        <f t="shared" si="27"/>
        <v>0</v>
      </c>
      <c r="J598"/>
      <c r="K598"/>
      <c r="L598"/>
    </row>
    <row r="599" spans="9:12" x14ac:dyDescent="0.2">
      <c r="I599" s="27">
        <f t="shared" si="27"/>
        <v>0</v>
      </c>
      <c r="J599"/>
      <c r="K599"/>
      <c r="L599"/>
    </row>
    <row r="600" spans="9:12" x14ac:dyDescent="0.2">
      <c r="I600" s="27">
        <f t="shared" si="27"/>
        <v>0</v>
      </c>
      <c r="J600"/>
      <c r="K600"/>
      <c r="L600"/>
    </row>
    <row r="601" spans="9:12" x14ac:dyDescent="0.2">
      <c r="I601" s="27">
        <f t="shared" si="27"/>
        <v>0</v>
      </c>
      <c r="J601"/>
      <c r="K601"/>
      <c r="L601"/>
    </row>
    <row r="602" spans="9:12" x14ac:dyDescent="0.2">
      <c r="I602" s="27">
        <f t="shared" si="27"/>
        <v>0</v>
      </c>
      <c r="J602"/>
      <c r="K602"/>
      <c r="L602"/>
    </row>
    <row r="603" spans="9:12" x14ac:dyDescent="0.2">
      <c r="I603" s="27">
        <f t="shared" si="27"/>
        <v>0</v>
      </c>
      <c r="J603"/>
      <c r="K603"/>
      <c r="L603"/>
    </row>
    <row r="604" spans="9:12" x14ac:dyDescent="0.2">
      <c r="I604" s="27">
        <f t="shared" si="27"/>
        <v>0</v>
      </c>
      <c r="J604"/>
      <c r="K604"/>
      <c r="L604"/>
    </row>
    <row r="605" spans="9:12" x14ac:dyDescent="0.2">
      <c r="I605" s="27">
        <f t="shared" si="27"/>
        <v>0</v>
      </c>
      <c r="J605"/>
      <c r="K605"/>
      <c r="L605"/>
    </row>
    <row r="606" spans="9:12" x14ac:dyDescent="0.2">
      <c r="I606" s="27">
        <f t="shared" si="27"/>
        <v>0</v>
      </c>
      <c r="J606"/>
      <c r="K606"/>
      <c r="L606"/>
    </row>
    <row r="607" spans="9:12" x14ac:dyDescent="0.2">
      <c r="I607" s="27">
        <f t="shared" si="27"/>
        <v>0</v>
      </c>
      <c r="J607"/>
      <c r="K607"/>
      <c r="L607"/>
    </row>
    <row r="608" spans="9:12" x14ac:dyDescent="0.2">
      <c r="I608" s="27">
        <f t="shared" si="27"/>
        <v>0</v>
      </c>
      <c r="J608"/>
      <c r="K608"/>
      <c r="L608"/>
    </row>
    <row r="609" spans="9:12" x14ac:dyDescent="0.2">
      <c r="I609" s="27">
        <f t="shared" si="27"/>
        <v>0</v>
      </c>
      <c r="J609"/>
      <c r="K609"/>
      <c r="L609"/>
    </row>
    <row r="610" spans="9:12" x14ac:dyDescent="0.2">
      <c r="I610" s="27">
        <f t="shared" si="27"/>
        <v>0</v>
      </c>
      <c r="J610"/>
      <c r="K610"/>
      <c r="L610"/>
    </row>
    <row r="611" spans="9:12" x14ac:dyDescent="0.2">
      <c r="I611" s="27">
        <f t="shared" si="27"/>
        <v>0</v>
      </c>
      <c r="J611"/>
      <c r="K611"/>
      <c r="L611"/>
    </row>
    <row r="612" spans="9:12" x14ac:dyDescent="0.2">
      <c r="I612" s="27">
        <f t="shared" si="27"/>
        <v>0</v>
      </c>
      <c r="J612"/>
      <c r="K612"/>
      <c r="L612"/>
    </row>
    <row r="613" spans="9:12" x14ac:dyDescent="0.2">
      <c r="I613" s="27">
        <f t="shared" si="27"/>
        <v>0</v>
      </c>
      <c r="J613"/>
      <c r="K613"/>
      <c r="L613"/>
    </row>
    <row r="614" spans="9:12" x14ac:dyDescent="0.2">
      <c r="I614" s="27">
        <f t="shared" si="27"/>
        <v>0</v>
      </c>
      <c r="J614"/>
      <c r="K614"/>
      <c r="L614"/>
    </row>
    <row r="615" spans="9:12" x14ac:dyDescent="0.2">
      <c r="I615" s="27">
        <f t="shared" si="27"/>
        <v>0</v>
      </c>
      <c r="J615"/>
      <c r="K615"/>
      <c r="L615"/>
    </row>
    <row r="616" spans="9:12" x14ac:dyDescent="0.2">
      <c r="I616" s="27">
        <f t="shared" si="27"/>
        <v>0</v>
      </c>
      <c r="J616"/>
      <c r="K616"/>
      <c r="L616"/>
    </row>
    <row r="617" spans="9:12" x14ac:dyDescent="0.2">
      <c r="I617" s="27">
        <f t="shared" si="27"/>
        <v>0</v>
      </c>
      <c r="J617"/>
      <c r="K617"/>
      <c r="L617"/>
    </row>
    <row r="618" spans="9:12" x14ac:dyDescent="0.2">
      <c r="I618" s="27">
        <f t="shared" si="27"/>
        <v>0</v>
      </c>
      <c r="J618"/>
      <c r="K618"/>
      <c r="L618"/>
    </row>
    <row r="619" spans="9:12" x14ac:dyDescent="0.2">
      <c r="I619" s="27">
        <f t="shared" si="27"/>
        <v>0</v>
      </c>
      <c r="J619"/>
      <c r="K619"/>
      <c r="L619"/>
    </row>
    <row r="620" spans="9:12" x14ac:dyDescent="0.2">
      <c r="I620" s="27">
        <f t="shared" si="27"/>
        <v>0</v>
      </c>
      <c r="J620"/>
      <c r="K620"/>
      <c r="L620"/>
    </row>
    <row r="621" spans="9:12" x14ac:dyDescent="0.2">
      <c r="I621" s="27">
        <f t="shared" si="27"/>
        <v>0</v>
      </c>
      <c r="J621"/>
      <c r="K621"/>
      <c r="L621"/>
    </row>
    <row r="622" spans="9:12" x14ac:dyDescent="0.2">
      <c r="I622" s="27">
        <f t="shared" ref="I622:I631" si="28">IF($I$1="d",J622,IF($I$1="f",K616,IF($I$1="i",L616)))</f>
        <v>0</v>
      </c>
      <c r="J622"/>
      <c r="K622"/>
      <c r="L622"/>
    </row>
    <row r="623" spans="9:12" x14ac:dyDescent="0.2">
      <c r="I623" s="27">
        <f t="shared" si="28"/>
        <v>0</v>
      </c>
      <c r="J623"/>
      <c r="K623"/>
      <c r="L623"/>
    </row>
    <row r="624" spans="9:12" x14ac:dyDescent="0.2">
      <c r="I624" s="27">
        <f t="shared" si="28"/>
        <v>0</v>
      </c>
      <c r="J624"/>
      <c r="K624"/>
      <c r="L624"/>
    </row>
    <row r="625" spans="9:12" x14ac:dyDescent="0.2">
      <c r="I625" s="27">
        <f t="shared" si="28"/>
        <v>0</v>
      </c>
      <c r="J625"/>
      <c r="K625"/>
      <c r="L625"/>
    </row>
    <row r="626" spans="9:12" x14ac:dyDescent="0.2">
      <c r="I626" s="27">
        <f t="shared" si="28"/>
        <v>0</v>
      </c>
      <c r="J626"/>
      <c r="K626"/>
      <c r="L626"/>
    </row>
    <row r="627" spans="9:12" x14ac:dyDescent="0.2">
      <c r="I627" s="27">
        <f t="shared" si="28"/>
        <v>0</v>
      </c>
      <c r="J627"/>
      <c r="K627"/>
      <c r="L627"/>
    </row>
    <row r="628" spans="9:12" x14ac:dyDescent="0.2">
      <c r="I628" s="27">
        <f t="shared" si="28"/>
        <v>0</v>
      </c>
      <c r="J628"/>
      <c r="K628"/>
      <c r="L628"/>
    </row>
    <row r="629" spans="9:12" x14ac:dyDescent="0.2">
      <c r="I629" s="27">
        <f t="shared" si="28"/>
        <v>0</v>
      </c>
      <c r="J629"/>
      <c r="K629"/>
      <c r="L629"/>
    </row>
    <row r="630" spans="9:12" x14ac:dyDescent="0.2">
      <c r="I630" s="27">
        <f t="shared" si="28"/>
        <v>0</v>
      </c>
      <c r="J630"/>
      <c r="K630"/>
      <c r="L630"/>
    </row>
    <row r="631" spans="9:12" x14ac:dyDescent="0.2">
      <c r="I631" s="27">
        <f t="shared" si="28"/>
        <v>0</v>
      </c>
      <c r="J631"/>
      <c r="K631"/>
      <c r="L631"/>
    </row>
  </sheetData>
  <autoFilter ref="N23:R30" xr:uid="{00000000-0009-0000-0000-00000F000000}">
    <sortState xmlns:xlrd2="http://schemas.microsoft.com/office/spreadsheetml/2017/richdata2" ref="N24:R30">
      <sortCondition descending="1" ref="R23:R30"/>
    </sortState>
  </autoFilter>
  <mergeCells count="2">
    <mergeCell ref="A1:B1"/>
    <mergeCell ref="A6:B6"/>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A112"/>
  <sheetViews>
    <sheetView workbookViewId="0"/>
  </sheetViews>
  <sheetFormatPr baseColWidth="10" defaultColWidth="11" defaultRowHeight="15" outlineLevelRow="1" x14ac:dyDescent="0.25"/>
  <cols>
    <col min="1" max="1" width="7.75" style="11" customWidth="1"/>
    <col min="2" max="2" width="28.125" customWidth="1"/>
    <col min="3" max="3" width="0.625" customWidth="1"/>
    <col min="4" max="5" width="13" customWidth="1"/>
    <col min="8" max="8" width="11" style="8"/>
    <col min="9" max="9" width="13.375" customWidth="1"/>
    <col min="10" max="10" width="12.5" customWidth="1"/>
    <col min="14" max="14" width="11" style="8"/>
    <col min="20" max="20" width="11" style="8"/>
    <col min="26" max="26" width="11" style="8"/>
  </cols>
  <sheetData>
    <row r="1" spans="1:26" ht="18" x14ac:dyDescent="0.25">
      <c r="B1" s="9"/>
      <c r="C1" s="9"/>
      <c r="D1" s="9"/>
      <c r="E1" s="9"/>
      <c r="F1" s="5"/>
      <c r="G1" s="5"/>
      <c r="H1" s="45"/>
      <c r="I1" s="5"/>
      <c r="J1" s="5"/>
      <c r="K1" s="5"/>
      <c r="L1" s="5"/>
      <c r="M1" s="5"/>
      <c r="N1" s="45"/>
    </row>
    <row r="2" spans="1:26" s="46" customFormat="1" ht="16.5" thickBot="1" x14ac:dyDescent="0.3">
      <c r="A2" s="116"/>
      <c r="F2" s="558" t="str">
        <f>Codierung!$I$6</f>
        <v>Warenkorb Bio</v>
      </c>
      <c r="G2" s="558"/>
      <c r="H2" s="558"/>
      <c r="I2" s="558"/>
      <c r="J2" s="558"/>
      <c r="K2" s="47"/>
      <c r="L2" s="558" t="str">
        <f>Codierung!$I$7</f>
        <v>Warenkorb nicht-Bio</v>
      </c>
      <c r="M2" s="558"/>
      <c r="N2" s="558"/>
      <c r="O2" s="558"/>
      <c r="P2" s="558"/>
      <c r="R2" s="558" t="str">
        <f>Codierung!$I$8</f>
        <v>∆ Bio / nicht-Bio absolut</v>
      </c>
      <c r="S2" s="558"/>
      <c r="T2" s="558"/>
      <c r="U2" s="558"/>
      <c r="V2" s="558"/>
      <c r="X2" s="558" t="str">
        <f>Codierung!$I$9</f>
        <v>%-∆ Bio / Nicht-Bio</v>
      </c>
      <c r="Y2" s="558"/>
      <c r="Z2" s="558"/>
    </row>
    <row r="3" spans="1:26" hidden="1" outlineLevel="1" x14ac:dyDescent="0.25">
      <c r="D3" t="str">
        <f>Codierung!$I$114</f>
        <v>Einheit</v>
      </c>
      <c r="E3" t="str">
        <f>Codierung!$I$115</f>
        <v>Gewichtung</v>
      </c>
    </row>
    <row r="4" spans="1:26" s="3" customFormat="1" ht="30" customHeight="1" collapsed="1" x14ac:dyDescent="0.2">
      <c r="A4" s="131"/>
      <c r="F4" s="171" t="e">
        <f>#REF!</f>
        <v>#REF!</v>
      </c>
      <c r="G4" s="171" t="e">
        <f>#REF!</f>
        <v>#REF!</v>
      </c>
      <c r="H4" s="172" t="e">
        <f>#REF!</f>
        <v>#REF!</v>
      </c>
      <c r="I4" s="134" t="e">
        <f>#REF!</f>
        <v>#REF!</v>
      </c>
      <c r="J4" s="135" t="e">
        <f>#REF!</f>
        <v>#REF!</v>
      </c>
      <c r="K4" s="135"/>
      <c r="L4" s="171" t="e">
        <f>#REF!</f>
        <v>#REF!</v>
      </c>
      <c r="M4" s="171" t="e">
        <f>#REF!</f>
        <v>#REF!</v>
      </c>
      <c r="N4" s="172" t="e">
        <f>#REF!</f>
        <v>#REF!</v>
      </c>
      <c r="O4" s="134" t="e">
        <f>#REF!</f>
        <v>#REF!</v>
      </c>
      <c r="P4" s="135" t="e">
        <f>#REF!</f>
        <v>#REF!</v>
      </c>
      <c r="Q4" s="131"/>
      <c r="R4" s="171" t="e">
        <f>#REF!</f>
        <v>#REF!</v>
      </c>
      <c r="S4" s="171" t="e">
        <f>#REF!</f>
        <v>#REF!</v>
      </c>
      <c r="T4" s="172" t="e">
        <f>#REF!</f>
        <v>#REF!</v>
      </c>
      <c r="U4" s="134" t="e">
        <f>#REF!</f>
        <v>#REF!</v>
      </c>
      <c r="V4" s="135" t="e">
        <f>#REF!</f>
        <v>#REF!</v>
      </c>
      <c r="W4" s="131"/>
      <c r="X4" s="132" t="e">
        <f>#REF!</f>
        <v>#REF!</v>
      </c>
      <c r="Y4" s="132" t="e">
        <f>#REF!</f>
        <v>#REF!</v>
      </c>
      <c r="Z4" s="133" t="e">
        <f>#REF!</f>
        <v>#REF!</v>
      </c>
    </row>
    <row r="5" spans="1:26" s="4" customFormat="1" ht="5.25" customHeight="1" x14ac:dyDescent="0.2">
      <c r="A5" s="104"/>
      <c r="F5" s="105"/>
      <c r="G5" s="106"/>
      <c r="H5" s="106"/>
      <c r="I5" s="105"/>
      <c r="J5" s="106"/>
      <c r="K5" s="79"/>
      <c r="L5" s="105"/>
      <c r="M5" s="106"/>
      <c r="N5" s="106"/>
      <c r="O5" s="105"/>
      <c r="P5" s="106"/>
      <c r="Q5" s="79"/>
      <c r="R5" s="105"/>
      <c r="S5" s="106"/>
      <c r="T5" s="106"/>
      <c r="U5" s="105"/>
      <c r="V5" s="106"/>
      <c r="W5" s="104"/>
      <c r="X5" s="105"/>
      <c r="Y5" s="106"/>
      <c r="Z5" s="106"/>
    </row>
    <row r="6" spans="1:26" s="86" customFormat="1" ht="18" customHeight="1" x14ac:dyDescent="0.25">
      <c r="A6" s="123" t="str">
        <f>Codierung!$I$29</f>
        <v>Zusammensetzung</v>
      </c>
      <c r="B6" s="120"/>
      <c r="C6" s="120"/>
      <c r="D6" s="6"/>
      <c r="E6" s="6"/>
      <c r="F6" s="81"/>
      <c r="G6" s="81"/>
      <c r="H6" s="88"/>
      <c r="I6" s="87"/>
      <c r="J6" s="87"/>
      <c r="K6" s="81"/>
      <c r="L6" s="81"/>
      <c r="M6" s="81"/>
      <c r="N6" s="88"/>
      <c r="O6" s="87"/>
      <c r="P6" s="87"/>
      <c r="Q6" s="84"/>
      <c r="R6" s="81"/>
      <c r="S6" s="81"/>
      <c r="T6" s="88"/>
      <c r="U6" s="87"/>
      <c r="V6" s="87"/>
      <c r="W6" s="84"/>
      <c r="X6" s="87"/>
      <c r="Y6" s="87"/>
      <c r="Z6" s="89"/>
    </row>
    <row r="7" spans="1:26" s="86" customFormat="1" ht="18" customHeight="1" x14ac:dyDescent="0.2">
      <c r="A7" s="124" t="str">
        <f>Codierung!$I$30</f>
        <v>des Warenkorbs*</v>
      </c>
      <c r="B7" s="120"/>
      <c r="C7" s="120"/>
      <c r="D7" s="6"/>
      <c r="E7" s="6"/>
      <c r="F7" s="81"/>
      <c r="G7" s="81"/>
      <c r="H7" s="88"/>
      <c r="I7" s="87"/>
      <c r="J7" s="87"/>
      <c r="K7" s="81"/>
      <c r="L7" s="81"/>
      <c r="M7" s="81"/>
      <c r="N7" s="88"/>
      <c r="O7" s="87"/>
      <c r="P7" s="87"/>
      <c r="Q7" s="84"/>
      <c r="R7" s="81"/>
      <c r="S7" s="81"/>
      <c r="T7" s="88"/>
      <c r="U7" s="87"/>
      <c r="V7" s="87"/>
      <c r="W7" s="84"/>
      <c r="X7" s="87"/>
      <c r="Y7" s="87"/>
      <c r="Z7" s="89"/>
    </row>
    <row r="8" spans="1:26" s="86" customFormat="1" x14ac:dyDescent="0.2">
      <c r="A8" s="120" t="str">
        <f>Codierung!$I$47</f>
        <v>Milch</v>
      </c>
      <c r="B8" s="120"/>
      <c r="C8" s="120"/>
      <c r="D8" s="71" t="str">
        <f>Codierung!$I$116</f>
        <v>CHF</v>
      </c>
      <c r="E8" s="71"/>
      <c r="F8" s="145" t="e">
        <f>#REF!</f>
        <v>#REF!</v>
      </c>
      <c r="G8" s="145" t="e">
        <f>#REF!</f>
        <v>#REF!</v>
      </c>
      <c r="H8" s="146" t="e">
        <f>#REF!</f>
        <v>#REF!</v>
      </c>
      <c r="I8" s="147" t="e">
        <f>#REF!</f>
        <v>#REF!</v>
      </c>
      <c r="J8" s="147" t="e">
        <f>#REF!</f>
        <v>#REF!</v>
      </c>
      <c r="K8" s="148"/>
      <c r="L8" s="145" t="e">
        <f>#REF!</f>
        <v>#REF!</v>
      </c>
      <c r="M8" s="145" t="e">
        <f>#REF!</f>
        <v>#REF!</v>
      </c>
      <c r="N8" s="146" t="e">
        <f>#REF!</f>
        <v>#REF!</v>
      </c>
      <c r="O8" s="147" t="e">
        <f>#REF!</f>
        <v>#REF!</v>
      </c>
      <c r="P8" s="147" t="e">
        <f>#REF!</f>
        <v>#REF!</v>
      </c>
      <c r="Q8" s="149"/>
      <c r="R8" s="145" t="e">
        <f>#REF!</f>
        <v>#REF!</v>
      </c>
      <c r="S8" s="145" t="e">
        <f>#REF!</f>
        <v>#REF!</v>
      </c>
      <c r="T8" s="146" t="e">
        <f>#REF!</f>
        <v>#REF!</v>
      </c>
      <c r="U8" s="147" t="e">
        <f>#REF!</f>
        <v>#REF!</v>
      </c>
      <c r="V8" s="147" t="e">
        <f>#REF!</f>
        <v>#REF!</v>
      </c>
      <c r="W8" s="149"/>
      <c r="X8" s="147" t="e">
        <f>#REF!</f>
        <v>#REF!</v>
      </c>
      <c r="Y8" s="147" t="e">
        <f>#REF!</f>
        <v>#REF!</v>
      </c>
      <c r="Z8" s="150" t="e">
        <f>#REF!</f>
        <v>#REF!</v>
      </c>
    </row>
    <row r="9" spans="1:26" s="4" customFormat="1" ht="14.25" hidden="1" outlineLevel="1" x14ac:dyDescent="0.2">
      <c r="A9" s="121" t="e">
        <f>#REF!</f>
        <v>#REF!</v>
      </c>
      <c r="B9" s="122" t="str">
        <f>Codierung!$I$48</f>
        <v xml:space="preserve">Vollmilch </v>
      </c>
      <c r="C9" s="122"/>
      <c r="D9" s="3" t="str">
        <f>Codierung!$I$118</f>
        <v>CHF/Liter</v>
      </c>
      <c r="E9" s="50" t="e">
        <f>#REF!</f>
        <v>#REF!</v>
      </c>
      <c r="F9" s="148" t="e">
        <f>#REF!</f>
        <v>#REF!</v>
      </c>
      <c r="G9" s="148" t="e">
        <f>#REF!</f>
        <v>#REF!</v>
      </c>
      <c r="H9" s="151" t="e">
        <f>#REF!</f>
        <v>#REF!</v>
      </c>
      <c r="I9" s="152" t="e">
        <f>#REF!</f>
        <v>#REF!</v>
      </c>
      <c r="J9" s="152" t="e">
        <f>#REF!</f>
        <v>#REF!</v>
      </c>
      <c r="K9" s="149"/>
      <c r="L9" s="148" t="e">
        <f>#REF!</f>
        <v>#REF!</v>
      </c>
      <c r="M9" s="148" t="e">
        <f>#REF!</f>
        <v>#REF!</v>
      </c>
      <c r="N9" s="151" t="e">
        <f>#REF!</f>
        <v>#REF!</v>
      </c>
      <c r="O9" s="152" t="e">
        <f>#REF!</f>
        <v>#REF!</v>
      </c>
      <c r="P9" s="152" t="e">
        <f>#REF!</f>
        <v>#REF!</v>
      </c>
      <c r="Q9" s="149"/>
      <c r="R9" s="148" t="e">
        <f>#REF!</f>
        <v>#REF!</v>
      </c>
      <c r="S9" s="148" t="e">
        <f>#REF!</f>
        <v>#REF!</v>
      </c>
      <c r="T9" s="151" t="e">
        <f>#REF!</f>
        <v>#REF!</v>
      </c>
      <c r="U9" s="152" t="e">
        <f>#REF!</f>
        <v>#REF!</v>
      </c>
      <c r="V9" s="152" t="e">
        <f>#REF!</f>
        <v>#REF!</v>
      </c>
      <c r="W9" s="149"/>
      <c r="X9" s="152" t="e">
        <f>#REF!</f>
        <v>#REF!</v>
      </c>
      <c r="Y9" s="152" t="e">
        <f>#REF!</f>
        <v>#REF!</v>
      </c>
      <c r="Z9" s="153" t="e">
        <f>#REF!</f>
        <v>#REF!</v>
      </c>
    </row>
    <row r="10" spans="1:26" s="4" customFormat="1" ht="14.25" hidden="1" outlineLevel="1" x14ac:dyDescent="0.2">
      <c r="A10" s="121" t="e">
        <f>#REF!</f>
        <v>#REF!</v>
      </c>
      <c r="B10" s="122" t="str">
        <f>Codierung!$I$49</f>
        <v>Gruyère</v>
      </c>
      <c r="C10" s="122"/>
      <c r="D10" s="3" t="str">
        <f>Codierung!$I$119</f>
        <v>CHF/kg</v>
      </c>
      <c r="E10" s="50" t="e">
        <f>#REF!</f>
        <v>#REF!</v>
      </c>
      <c r="F10" s="148" t="e">
        <f>#REF!</f>
        <v>#REF!</v>
      </c>
      <c r="G10" s="148" t="e">
        <f>#REF!</f>
        <v>#REF!</v>
      </c>
      <c r="H10" s="151" t="e">
        <f>#REF!</f>
        <v>#REF!</v>
      </c>
      <c r="I10" s="152" t="e">
        <f>#REF!</f>
        <v>#REF!</v>
      </c>
      <c r="J10" s="152" t="e">
        <f>#REF!</f>
        <v>#REF!</v>
      </c>
      <c r="K10" s="149"/>
      <c r="L10" s="148" t="e">
        <f>#REF!</f>
        <v>#REF!</v>
      </c>
      <c r="M10" s="148" t="e">
        <f>#REF!</f>
        <v>#REF!</v>
      </c>
      <c r="N10" s="151" t="e">
        <f>#REF!</f>
        <v>#REF!</v>
      </c>
      <c r="O10" s="152" t="e">
        <f>#REF!</f>
        <v>#REF!</v>
      </c>
      <c r="P10" s="152" t="e">
        <f>#REF!</f>
        <v>#REF!</v>
      </c>
      <c r="Q10" s="149"/>
      <c r="R10" s="148" t="e">
        <f>#REF!</f>
        <v>#REF!</v>
      </c>
      <c r="S10" s="148" t="e">
        <f>#REF!</f>
        <v>#REF!</v>
      </c>
      <c r="T10" s="151" t="e">
        <f>#REF!</f>
        <v>#REF!</v>
      </c>
      <c r="U10" s="152" t="e">
        <f>#REF!</f>
        <v>#REF!</v>
      </c>
      <c r="V10" s="152" t="e">
        <f>#REF!</f>
        <v>#REF!</v>
      </c>
      <c r="W10" s="149"/>
      <c r="X10" s="152" t="e">
        <f>#REF!</f>
        <v>#REF!</v>
      </c>
      <c r="Y10" s="152" t="e">
        <f>#REF!</f>
        <v>#REF!</v>
      </c>
      <c r="Z10" s="153" t="e">
        <f>#REF!</f>
        <v>#REF!</v>
      </c>
    </row>
    <row r="11" spans="1:26" s="4" customFormat="1" ht="14.25" hidden="1" outlineLevel="1" x14ac:dyDescent="0.2">
      <c r="A11" s="121" t="e">
        <f>#REF!</f>
        <v>#REF!</v>
      </c>
      <c r="B11" s="122" t="str">
        <f>Codierung!$I$50</f>
        <v>Mozzarella</v>
      </c>
      <c r="C11" s="122"/>
      <c r="D11" s="3" t="str">
        <f>Codierung!$I$119</f>
        <v>CHF/kg</v>
      </c>
      <c r="E11" s="50" t="e">
        <f>#REF!</f>
        <v>#REF!</v>
      </c>
      <c r="F11" s="148" t="e">
        <f>#REF!</f>
        <v>#REF!</v>
      </c>
      <c r="G11" s="148" t="e">
        <f>#REF!</f>
        <v>#REF!</v>
      </c>
      <c r="H11" s="151" t="e">
        <f>#REF!</f>
        <v>#REF!</v>
      </c>
      <c r="I11" s="152" t="e">
        <f>#REF!</f>
        <v>#REF!</v>
      </c>
      <c r="J11" s="152" t="e">
        <f>#REF!</f>
        <v>#REF!</v>
      </c>
      <c r="K11" s="149"/>
      <c r="L11" s="148" t="e">
        <f>#REF!</f>
        <v>#REF!</v>
      </c>
      <c r="M11" s="148" t="e">
        <f>#REF!</f>
        <v>#REF!</v>
      </c>
      <c r="N11" s="151" t="e">
        <f>#REF!</f>
        <v>#REF!</v>
      </c>
      <c r="O11" s="152" t="e">
        <f>#REF!</f>
        <v>#REF!</v>
      </c>
      <c r="P11" s="152" t="e">
        <f>#REF!</f>
        <v>#REF!</v>
      </c>
      <c r="Q11" s="149"/>
      <c r="R11" s="148" t="e">
        <f>#REF!</f>
        <v>#REF!</v>
      </c>
      <c r="S11" s="148" t="e">
        <f>#REF!</f>
        <v>#REF!</v>
      </c>
      <c r="T11" s="151" t="e">
        <f>#REF!</f>
        <v>#REF!</v>
      </c>
      <c r="U11" s="152" t="e">
        <f>#REF!</f>
        <v>#REF!</v>
      </c>
      <c r="V11" s="152" t="e">
        <f>#REF!</f>
        <v>#REF!</v>
      </c>
      <c r="W11" s="149"/>
      <c r="X11" s="152" t="e">
        <f>#REF!</f>
        <v>#REF!</v>
      </c>
      <c r="Y11" s="152" t="e">
        <f>#REF!</f>
        <v>#REF!</v>
      </c>
      <c r="Z11" s="153" t="e">
        <f>#REF!</f>
        <v>#REF!</v>
      </c>
    </row>
    <row r="12" spans="1:26" s="4" customFormat="1" ht="14.25" hidden="1" outlineLevel="1" x14ac:dyDescent="0.2">
      <c r="A12" s="121" t="e">
        <f>#REF!</f>
        <v>#REF!</v>
      </c>
      <c r="B12" s="122" t="str">
        <f>Codierung!$I$51</f>
        <v>Emmentaler</v>
      </c>
      <c r="C12" s="122"/>
      <c r="D12" s="3" t="str">
        <f>Codierung!$I$119</f>
        <v>CHF/kg</v>
      </c>
      <c r="E12" s="50" t="e">
        <f>#REF!</f>
        <v>#REF!</v>
      </c>
      <c r="F12" s="148" t="e">
        <f>#REF!</f>
        <v>#REF!</v>
      </c>
      <c r="G12" s="148" t="e">
        <f>#REF!</f>
        <v>#REF!</v>
      </c>
      <c r="H12" s="151" t="e">
        <f>#REF!</f>
        <v>#REF!</v>
      </c>
      <c r="I12" s="152" t="e">
        <f>#REF!</f>
        <v>#REF!</v>
      </c>
      <c r="J12" s="152" t="e">
        <f>#REF!</f>
        <v>#REF!</v>
      </c>
      <c r="K12" s="149"/>
      <c r="L12" s="148" t="e">
        <f>#REF!</f>
        <v>#REF!</v>
      </c>
      <c r="M12" s="148" t="e">
        <f>#REF!</f>
        <v>#REF!</v>
      </c>
      <c r="N12" s="151" t="e">
        <f>#REF!</f>
        <v>#REF!</v>
      </c>
      <c r="O12" s="152" t="e">
        <f>#REF!</f>
        <v>#REF!</v>
      </c>
      <c r="P12" s="152" t="e">
        <f>#REF!</f>
        <v>#REF!</v>
      </c>
      <c r="Q12" s="149"/>
      <c r="R12" s="148" t="e">
        <f>#REF!</f>
        <v>#REF!</v>
      </c>
      <c r="S12" s="148" t="e">
        <f>#REF!</f>
        <v>#REF!</v>
      </c>
      <c r="T12" s="151" t="e">
        <f>#REF!</f>
        <v>#REF!</v>
      </c>
      <c r="U12" s="152" t="e">
        <f>#REF!</f>
        <v>#REF!</v>
      </c>
      <c r="V12" s="152" t="e">
        <f>#REF!</f>
        <v>#REF!</v>
      </c>
      <c r="W12" s="149"/>
      <c r="X12" s="152" t="e">
        <f>#REF!</f>
        <v>#REF!</v>
      </c>
      <c r="Y12" s="152" t="e">
        <f>#REF!</f>
        <v>#REF!</v>
      </c>
      <c r="Z12" s="153" t="e">
        <f>#REF!</f>
        <v>#REF!</v>
      </c>
    </row>
    <row r="13" spans="1:26" s="4" customFormat="1" ht="14.25" hidden="1" outlineLevel="1" x14ac:dyDescent="0.2">
      <c r="A13" s="121" t="e">
        <f>#REF!</f>
        <v>#REF!</v>
      </c>
      <c r="B13" s="122" t="str">
        <f>Codierung!$I$52</f>
        <v xml:space="preserve">Vorzugsbutter </v>
      </c>
      <c r="C13" s="122"/>
      <c r="D13" s="3" t="str">
        <f>Codierung!$I$119</f>
        <v>CHF/kg</v>
      </c>
      <c r="E13" s="50" t="e">
        <f>#REF!</f>
        <v>#REF!</v>
      </c>
      <c r="F13" s="148" t="e">
        <f>#REF!</f>
        <v>#REF!</v>
      </c>
      <c r="G13" s="148" t="e">
        <f>#REF!</f>
        <v>#REF!</v>
      </c>
      <c r="H13" s="151" t="e">
        <f>#REF!</f>
        <v>#REF!</v>
      </c>
      <c r="I13" s="152" t="e">
        <f>#REF!</f>
        <v>#REF!</v>
      </c>
      <c r="J13" s="152" t="e">
        <f>#REF!</f>
        <v>#REF!</v>
      </c>
      <c r="K13" s="149"/>
      <c r="L13" s="148" t="e">
        <f>#REF!</f>
        <v>#REF!</v>
      </c>
      <c r="M13" s="148" t="e">
        <f>#REF!</f>
        <v>#REF!</v>
      </c>
      <c r="N13" s="151" t="e">
        <f>#REF!</f>
        <v>#REF!</v>
      </c>
      <c r="O13" s="152" t="e">
        <f>#REF!</f>
        <v>#REF!</v>
      </c>
      <c r="P13" s="152" t="e">
        <f>#REF!</f>
        <v>#REF!</v>
      </c>
      <c r="Q13" s="149"/>
      <c r="R13" s="148" t="e">
        <f>#REF!</f>
        <v>#REF!</v>
      </c>
      <c r="S13" s="148" t="e">
        <f>#REF!</f>
        <v>#REF!</v>
      </c>
      <c r="T13" s="151" t="e">
        <f>#REF!</f>
        <v>#REF!</v>
      </c>
      <c r="U13" s="152" t="e">
        <f>#REF!</f>
        <v>#REF!</v>
      </c>
      <c r="V13" s="152" t="e">
        <f>#REF!</f>
        <v>#REF!</v>
      </c>
      <c r="W13" s="149"/>
      <c r="X13" s="152" t="e">
        <f>#REF!</f>
        <v>#REF!</v>
      </c>
      <c r="Y13" s="152" t="e">
        <f>#REF!</f>
        <v>#REF!</v>
      </c>
      <c r="Z13" s="153" t="e">
        <f>#REF!</f>
        <v>#REF!</v>
      </c>
    </row>
    <row r="14" spans="1:26" s="4" customFormat="1" ht="14.25" hidden="1" outlineLevel="1" x14ac:dyDescent="0.2">
      <c r="A14" s="121" t="e">
        <f>#REF!</f>
        <v>#REF!</v>
      </c>
      <c r="B14" s="122" t="str">
        <f>Codierung!$I$53</f>
        <v>Vollrahm</v>
      </c>
      <c r="C14" s="122"/>
      <c r="D14" s="3" t="str">
        <f>Codierung!$I$118</f>
        <v>CHF/Liter</v>
      </c>
      <c r="E14" s="50" t="e">
        <f>#REF!</f>
        <v>#REF!</v>
      </c>
      <c r="F14" s="148" t="e">
        <f>#REF!</f>
        <v>#REF!</v>
      </c>
      <c r="G14" s="148" t="e">
        <f>#REF!</f>
        <v>#REF!</v>
      </c>
      <c r="H14" s="151" t="e">
        <f>#REF!</f>
        <v>#REF!</v>
      </c>
      <c r="I14" s="152" t="e">
        <f>#REF!</f>
        <v>#REF!</v>
      </c>
      <c r="J14" s="152" t="e">
        <f>#REF!</f>
        <v>#REF!</v>
      </c>
      <c r="K14" s="148"/>
      <c r="L14" s="148" t="e">
        <f>#REF!</f>
        <v>#REF!</v>
      </c>
      <c r="M14" s="148" t="e">
        <f>#REF!</f>
        <v>#REF!</v>
      </c>
      <c r="N14" s="151" t="e">
        <f>#REF!</f>
        <v>#REF!</v>
      </c>
      <c r="O14" s="152" t="e">
        <f>#REF!</f>
        <v>#REF!</v>
      </c>
      <c r="P14" s="152" t="e">
        <f>#REF!</f>
        <v>#REF!</v>
      </c>
      <c r="Q14" s="149"/>
      <c r="R14" s="148" t="e">
        <f>#REF!</f>
        <v>#REF!</v>
      </c>
      <c r="S14" s="148" t="e">
        <f>#REF!</f>
        <v>#REF!</v>
      </c>
      <c r="T14" s="151" t="e">
        <f>#REF!</f>
        <v>#REF!</v>
      </c>
      <c r="U14" s="152" t="e">
        <f>#REF!</f>
        <v>#REF!</v>
      </c>
      <c r="V14" s="152" t="e">
        <f>#REF!</f>
        <v>#REF!</v>
      </c>
      <c r="W14" s="149"/>
      <c r="X14" s="152" t="e">
        <f>#REF!</f>
        <v>#REF!</v>
      </c>
      <c r="Y14" s="152" t="e">
        <f>#REF!</f>
        <v>#REF!</v>
      </c>
      <c r="Z14" s="153" t="e">
        <f>#REF!</f>
        <v>#REF!</v>
      </c>
    </row>
    <row r="15" spans="1:26" s="4" customFormat="1" ht="14.25" hidden="1" outlineLevel="1" x14ac:dyDescent="0.2">
      <c r="A15" s="121" t="e">
        <f>#REF!</f>
        <v>#REF!</v>
      </c>
      <c r="B15" s="122" t="str">
        <f>Codierung!$I$54</f>
        <v>Fruchtjoghurt, Beeren</v>
      </c>
      <c r="C15" s="122"/>
      <c r="D15" s="3" t="str">
        <f>Codierung!$I$119</f>
        <v>CHF/kg</v>
      </c>
      <c r="E15" s="50" t="e">
        <f>#REF!</f>
        <v>#REF!</v>
      </c>
      <c r="F15" s="148" t="e">
        <f>#REF!</f>
        <v>#REF!</v>
      </c>
      <c r="G15" s="148" t="e">
        <f>#REF!</f>
        <v>#REF!</v>
      </c>
      <c r="H15" s="151" t="e">
        <f>#REF!</f>
        <v>#REF!</v>
      </c>
      <c r="I15" s="152" t="e">
        <f>#REF!</f>
        <v>#REF!</v>
      </c>
      <c r="J15" s="152" t="e">
        <f>#REF!</f>
        <v>#REF!</v>
      </c>
      <c r="K15" s="148"/>
      <c r="L15" s="148" t="e">
        <f>#REF!</f>
        <v>#REF!</v>
      </c>
      <c r="M15" s="148" t="e">
        <f>#REF!</f>
        <v>#REF!</v>
      </c>
      <c r="N15" s="151" t="e">
        <f>#REF!</f>
        <v>#REF!</v>
      </c>
      <c r="O15" s="152" t="e">
        <f>#REF!</f>
        <v>#REF!</v>
      </c>
      <c r="P15" s="152" t="e">
        <f>#REF!</f>
        <v>#REF!</v>
      </c>
      <c r="Q15" s="149"/>
      <c r="R15" s="148" t="e">
        <f>#REF!</f>
        <v>#REF!</v>
      </c>
      <c r="S15" s="148" t="e">
        <f>#REF!</f>
        <v>#REF!</v>
      </c>
      <c r="T15" s="151" t="e">
        <f>#REF!</f>
        <v>#REF!</v>
      </c>
      <c r="U15" s="152" t="e">
        <f>#REF!</f>
        <v>#REF!</v>
      </c>
      <c r="V15" s="152" t="e">
        <f>#REF!</f>
        <v>#REF!</v>
      </c>
      <c r="W15" s="149"/>
      <c r="X15" s="152" t="e">
        <f>#REF!</f>
        <v>#REF!</v>
      </c>
      <c r="Y15" s="152" t="e">
        <f>#REF!</f>
        <v>#REF!</v>
      </c>
      <c r="Z15" s="153" t="e">
        <f>#REF!</f>
        <v>#REF!</v>
      </c>
    </row>
    <row r="16" spans="1:26" s="4" customFormat="1" ht="14.25" hidden="1" outlineLevel="1" x14ac:dyDescent="0.2">
      <c r="A16" s="121" t="e">
        <f>#REF!</f>
        <v>#REF!</v>
      </c>
      <c r="B16" s="122" t="str">
        <f>Codierung!$I$55</f>
        <v>Joghurt nature</v>
      </c>
      <c r="C16" s="122"/>
      <c r="D16" s="3" t="str">
        <f>Codierung!$I$119</f>
        <v>CHF/kg</v>
      </c>
      <c r="E16" s="50" t="e">
        <f>#REF!</f>
        <v>#REF!</v>
      </c>
      <c r="F16" s="148" t="e">
        <f>#REF!</f>
        <v>#REF!</v>
      </c>
      <c r="G16" s="148" t="e">
        <f>#REF!</f>
        <v>#REF!</v>
      </c>
      <c r="H16" s="151" t="e">
        <f>#REF!</f>
        <v>#REF!</v>
      </c>
      <c r="I16" s="152" t="e">
        <f>#REF!</f>
        <v>#REF!</v>
      </c>
      <c r="J16" s="152" t="e">
        <f>#REF!</f>
        <v>#REF!</v>
      </c>
      <c r="K16" s="148"/>
      <c r="L16" s="148" t="e">
        <f>#REF!</f>
        <v>#REF!</v>
      </c>
      <c r="M16" s="148" t="e">
        <f>#REF!</f>
        <v>#REF!</v>
      </c>
      <c r="N16" s="151" t="e">
        <f>#REF!</f>
        <v>#REF!</v>
      </c>
      <c r="O16" s="152" t="e">
        <f>#REF!</f>
        <v>#REF!</v>
      </c>
      <c r="P16" s="152" t="e">
        <f>#REF!</f>
        <v>#REF!</v>
      </c>
      <c r="Q16" s="149"/>
      <c r="R16" s="148" t="e">
        <f>#REF!</f>
        <v>#REF!</v>
      </c>
      <c r="S16" s="148" t="e">
        <f>#REF!</f>
        <v>#REF!</v>
      </c>
      <c r="T16" s="151" t="e">
        <f>#REF!</f>
        <v>#REF!</v>
      </c>
      <c r="U16" s="152" t="e">
        <f>#REF!</f>
        <v>#REF!</v>
      </c>
      <c r="V16" s="152" t="e">
        <f>#REF!</f>
        <v>#REF!</v>
      </c>
      <c r="W16" s="149"/>
      <c r="X16" s="152" t="e">
        <f>#REF!</f>
        <v>#REF!</v>
      </c>
      <c r="Y16" s="152" t="e">
        <f>#REF!</f>
        <v>#REF!</v>
      </c>
      <c r="Z16" s="153" t="e">
        <f>#REF!</f>
        <v>#REF!</v>
      </c>
    </row>
    <row r="17" spans="1:26" s="86" customFormat="1" collapsed="1" x14ac:dyDescent="0.2">
      <c r="A17" s="120" t="str">
        <f>Codierung!$I$56</f>
        <v>Fleisch</v>
      </c>
      <c r="B17" s="120"/>
      <c r="C17" s="120"/>
      <c r="D17" s="73" t="str">
        <f>Codierung!$I$116</f>
        <v>CHF</v>
      </c>
      <c r="E17" s="74"/>
      <c r="F17" s="154" t="e">
        <f>#REF!</f>
        <v>#REF!</v>
      </c>
      <c r="G17" s="154" t="e">
        <f>#REF!</f>
        <v>#REF!</v>
      </c>
      <c r="H17" s="155" t="e">
        <f>#REF!</f>
        <v>#REF!</v>
      </c>
      <c r="I17" s="156" t="e">
        <f>#REF!</f>
        <v>#REF!</v>
      </c>
      <c r="J17" s="156" t="e">
        <f>#REF!</f>
        <v>#REF!</v>
      </c>
      <c r="K17" s="148"/>
      <c r="L17" s="154" t="e">
        <f>#REF!</f>
        <v>#REF!</v>
      </c>
      <c r="M17" s="154" t="e">
        <f>#REF!</f>
        <v>#REF!</v>
      </c>
      <c r="N17" s="155" t="e">
        <f>#REF!</f>
        <v>#REF!</v>
      </c>
      <c r="O17" s="156" t="e">
        <f>#REF!</f>
        <v>#REF!</v>
      </c>
      <c r="P17" s="156" t="e">
        <f>#REF!</f>
        <v>#REF!</v>
      </c>
      <c r="Q17" s="149"/>
      <c r="R17" s="154" t="e">
        <f>#REF!</f>
        <v>#REF!</v>
      </c>
      <c r="S17" s="154" t="e">
        <f>#REF!</f>
        <v>#REF!</v>
      </c>
      <c r="T17" s="155" t="e">
        <f>#REF!</f>
        <v>#REF!</v>
      </c>
      <c r="U17" s="156" t="e">
        <f>#REF!</f>
        <v>#REF!</v>
      </c>
      <c r="V17" s="156" t="e">
        <f>#REF!</f>
        <v>#REF!</v>
      </c>
      <c r="W17" s="149"/>
      <c r="X17" s="156" t="e">
        <f>#REF!</f>
        <v>#REF!</v>
      </c>
      <c r="Y17" s="156" t="e">
        <f>#REF!</f>
        <v>#REF!</v>
      </c>
      <c r="Z17" s="157" t="e">
        <f>#REF!</f>
        <v>#REF!</v>
      </c>
    </row>
    <row r="18" spans="1:26" s="4" customFormat="1" ht="14.25" hidden="1" outlineLevel="1" x14ac:dyDescent="0.2">
      <c r="A18" s="121" t="e">
        <f>#REF!</f>
        <v>#REF!</v>
      </c>
      <c r="B18" s="122" t="str">
        <f>Codierung!$I$57</f>
        <v>Rindsentrecôte</v>
      </c>
      <c r="C18" s="122"/>
      <c r="D18" s="3" t="str">
        <f>Codierung!$I$119</f>
        <v>CHF/kg</v>
      </c>
      <c r="E18" s="51" t="e">
        <f>#REF!</f>
        <v>#REF!</v>
      </c>
      <c r="F18" s="148" t="e">
        <f>#REF!</f>
        <v>#REF!</v>
      </c>
      <c r="G18" s="148" t="e">
        <f>#REF!</f>
        <v>#REF!</v>
      </c>
      <c r="H18" s="151" t="e">
        <f>#REF!</f>
        <v>#REF!</v>
      </c>
      <c r="I18" s="152" t="e">
        <f>#REF!</f>
        <v>#REF!</v>
      </c>
      <c r="J18" s="152" t="e">
        <f>#REF!</f>
        <v>#REF!</v>
      </c>
      <c r="K18" s="148"/>
      <c r="L18" s="148" t="e">
        <f>#REF!</f>
        <v>#REF!</v>
      </c>
      <c r="M18" s="148" t="e">
        <f>#REF!</f>
        <v>#REF!</v>
      </c>
      <c r="N18" s="151" t="e">
        <f>#REF!</f>
        <v>#REF!</v>
      </c>
      <c r="O18" s="152" t="e">
        <f>#REF!</f>
        <v>#REF!</v>
      </c>
      <c r="P18" s="152" t="e">
        <f>#REF!</f>
        <v>#REF!</v>
      </c>
      <c r="Q18" s="149"/>
      <c r="R18" s="148" t="e">
        <f>#REF!</f>
        <v>#REF!</v>
      </c>
      <c r="S18" s="148" t="e">
        <f>#REF!</f>
        <v>#REF!</v>
      </c>
      <c r="T18" s="151" t="e">
        <f>#REF!</f>
        <v>#REF!</v>
      </c>
      <c r="U18" s="152" t="e">
        <f>#REF!</f>
        <v>#REF!</v>
      </c>
      <c r="V18" s="152" t="e">
        <f>#REF!</f>
        <v>#REF!</v>
      </c>
      <c r="W18" s="149"/>
      <c r="X18" s="152" t="e">
        <f>#REF!</f>
        <v>#REF!</v>
      </c>
      <c r="Y18" s="152" t="e">
        <f>#REF!</f>
        <v>#REF!</v>
      </c>
      <c r="Z18" s="153" t="e">
        <f>#REF!</f>
        <v>#REF!</v>
      </c>
    </row>
    <row r="19" spans="1:26" s="4" customFormat="1" ht="14.25" hidden="1" outlineLevel="1" x14ac:dyDescent="0.2">
      <c r="A19" s="121" t="e">
        <f>#REF!</f>
        <v>#REF!</v>
      </c>
      <c r="B19" s="122" t="str">
        <f>Codierung!$I$58</f>
        <v>Rindsplätzli à la minute</v>
      </c>
      <c r="C19" s="122"/>
      <c r="D19" s="3" t="str">
        <f>Codierung!$I$119</f>
        <v>CHF/kg</v>
      </c>
      <c r="E19" s="51" t="e">
        <f>#REF!</f>
        <v>#REF!</v>
      </c>
      <c r="F19" s="148" t="e">
        <f>#REF!</f>
        <v>#REF!</v>
      </c>
      <c r="G19" s="148" t="e">
        <f>#REF!</f>
        <v>#REF!</v>
      </c>
      <c r="H19" s="151" t="e">
        <f>#REF!</f>
        <v>#REF!</v>
      </c>
      <c r="I19" s="152" t="e">
        <f>#REF!</f>
        <v>#REF!</v>
      </c>
      <c r="J19" s="152" t="e">
        <f>#REF!</f>
        <v>#REF!</v>
      </c>
      <c r="K19" s="148"/>
      <c r="L19" s="148" t="e">
        <f>#REF!</f>
        <v>#REF!</v>
      </c>
      <c r="M19" s="148" t="e">
        <f>#REF!</f>
        <v>#REF!</v>
      </c>
      <c r="N19" s="151" t="e">
        <f>#REF!</f>
        <v>#REF!</v>
      </c>
      <c r="O19" s="152" t="e">
        <f>#REF!</f>
        <v>#REF!</v>
      </c>
      <c r="P19" s="152" t="e">
        <f>#REF!</f>
        <v>#REF!</v>
      </c>
      <c r="Q19" s="149"/>
      <c r="R19" s="148" t="e">
        <f>#REF!</f>
        <v>#REF!</v>
      </c>
      <c r="S19" s="148" t="e">
        <f>#REF!</f>
        <v>#REF!</v>
      </c>
      <c r="T19" s="151" t="e">
        <f>#REF!</f>
        <v>#REF!</v>
      </c>
      <c r="U19" s="152" t="e">
        <f>#REF!</f>
        <v>#REF!</v>
      </c>
      <c r="V19" s="152" t="e">
        <f>#REF!</f>
        <v>#REF!</v>
      </c>
      <c r="W19" s="149"/>
      <c r="X19" s="152" t="e">
        <f>#REF!</f>
        <v>#REF!</v>
      </c>
      <c r="Y19" s="152" t="e">
        <f>#REF!</f>
        <v>#REF!</v>
      </c>
      <c r="Z19" s="153" t="e">
        <f>#REF!</f>
        <v>#REF!</v>
      </c>
    </row>
    <row r="20" spans="1:26" s="4" customFormat="1" ht="14.25" hidden="1" outlineLevel="1" x14ac:dyDescent="0.2">
      <c r="A20" s="121" t="e">
        <f>#REF!</f>
        <v>#REF!</v>
      </c>
      <c r="B20" s="122" t="str">
        <f>Codierung!$I$59</f>
        <v>Kalbsnierstücksteak</v>
      </c>
      <c r="C20" s="122"/>
      <c r="D20" s="3" t="str">
        <f>Codierung!$I$119</f>
        <v>CHF/kg</v>
      </c>
      <c r="E20" s="51" t="e">
        <f>#REF!</f>
        <v>#REF!</v>
      </c>
      <c r="F20" s="148" t="e">
        <f>#REF!</f>
        <v>#REF!</v>
      </c>
      <c r="G20" s="148" t="e">
        <f>#REF!</f>
        <v>#REF!</v>
      </c>
      <c r="H20" s="151" t="e">
        <f>#REF!</f>
        <v>#REF!</v>
      </c>
      <c r="I20" s="152" t="e">
        <f>#REF!</f>
        <v>#REF!</v>
      </c>
      <c r="J20" s="152" t="e">
        <f>#REF!</f>
        <v>#REF!</v>
      </c>
      <c r="K20" s="148"/>
      <c r="L20" s="148" t="e">
        <f>#REF!</f>
        <v>#REF!</v>
      </c>
      <c r="M20" s="148" t="e">
        <f>#REF!</f>
        <v>#REF!</v>
      </c>
      <c r="N20" s="151" t="e">
        <f>#REF!</f>
        <v>#REF!</v>
      </c>
      <c r="O20" s="152" t="e">
        <f>#REF!</f>
        <v>#REF!</v>
      </c>
      <c r="P20" s="152" t="e">
        <f>#REF!</f>
        <v>#REF!</v>
      </c>
      <c r="Q20" s="149"/>
      <c r="R20" s="148" t="e">
        <f>#REF!</f>
        <v>#REF!</v>
      </c>
      <c r="S20" s="148" t="e">
        <f>#REF!</f>
        <v>#REF!</v>
      </c>
      <c r="T20" s="151" t="e">
        <f>#REF!</f>
        <v>#REF!</v>
      </c>
      <c r="U20" s="152" t="e">
        <f>#REF!</f>
        <v>#REF!</v>
      </c>
      <c r="V20" s="152" t="e">
        <f>#REF!</f>
        <v>#REF!</v>
      </c>
      <c r="W20" s="149"/>
      <c r="X20" s="152" t="e">
        <f>#REF!</f>
        <v>#REF!</v>
      </c>
      <c r="Y20" s="152" t="e">
        <f>#REF!</f>
        <v>#REF!</v>
      </c>
      <c r="Z20" s="153" t="e">
        <f>#REF!</f>
        <v>#REF!</v>
      </c>
    </row>
    <row r="21" spans="1:26" s="4" customFormat="1" ht="14.25" hidden="1" outlineLevel="1" x14ac:dyDescent="0.2">
      <c r="A21" s="121" t="e">
        <f>#REF!</f>
        <v>#REF!</v>
      </c>
      <c r="B21" s="122" t="str">
        <f>Codierung!$I$60</f>
        <v>Kalbsplätzli Stotzen</v>
      </c>
      <c r="C21" s="122"/>
      <c r="D21" s="3" t="str">
        <f>Codierung!$I$119</f>
        <v>CHF/kg</v>
      </c>
      <c r="E21" s="51" t="e">
        <f>#REF!</f>
        <v>#REF!</v>
      </c>
      <c r="F21" s="148" t="e">
        <f>#REF!</f>
        <v>#REF!</v>
      </c>
      <c r="G21" s="148" t="e">
        <f>#REF!</f>
        <v>#REF!</v>
      </c>
      <c r="H21" s="151" t="e">
        <f>#REF!</f>
        <v>#REF!</v>
      </c>
      <c r="I21" s="152" t="e">
        <f>#REF!</f>
        <v>#REF!</v>
      </c>
      <c r="J21" s="152" t="e">
        <f>#REF!</f>
        <v>#REF!</v>
      </c>
      <c r="K21" s="148"/>
      <c r="L21" s="148" t="e">
        <f>#REF!</f>
        <v>#REF!</v>
      </c>
      <c r="M21" s="148" t="e">
        <f>#REF!</f>
        <v>#REF!</v>
      </c>
      <c r="N21" s="151" t="e">
        <f>#REF!</f>
        <v>#REF!</v>
      </c>
      <c r="O21" s="152" t="e">
        <f>#REF!</f>
        <v>#REF!</v>
      </c>
      <c r="P21" s="152" t="e">
        <f>#REF!</f>
        <v>#REF!</v>
      </c>
      <c r="Q21" s="149"/>
      <c r="R21" s="148" t="e">
        <f>#REF!</f>
        <v>#REF!</v>
      </c>
      <c r="S21" s="148" t="e">
        <f>#REF!</f>
        <v>#REF!</v>
      </c>
      <c r="T21" s="151" t="e">
        <f>#REF!</f>
        <v>#REF!</v>
      </c>
      <c r="U21" s="152" t="e">
        <f>#REF!</f>
        <v>#REF!</v>
      </c>
      <c r="V21" s="152" t="e">
        <f>#REF!</f>
        <v>#REF!</v>
      </c>
      <c r="W21" s="149"/>
      <c r="X21" s="152" t="e">
        <f>#REF!</f>
        <v>#REF!</v>
      </c>
      <c r="Y21" s="152" t="e">
        <f>#REF!</f>
        <v>#REF!</v>
      </c>
      <c r="Z21" s="153" t="e">
        <f>#REF!</f>
        <v>#REF!</v>
      </c>
    </row>
    <row r="22" spans="1:26" s="4" customFormat="1" ht="14.25" hidden="1" outlineLevel="1" x14ac:dyDescent="0.2">
      <c r="A22" s="121" t="e">
        <f>#REF!</f>
        <v>#REF!</v>
      </c>
      <c r="B22" s="122" t="str">
        <f>Codierung!$I$61</f>
        <v>Schweinsnierstücksteak</v>
      </c>
      <c r="C22" s="122"/>
      <c r="D22" s="3" t="str">
        <f>Codierung!$I$119</f>
        <v>CHF/kg</v>
      </c>
      <c r="E22" s="51" t="e">
        <f>#REF!</f>
        <v>#REF!</v>
      </c>
      <c r="F22" s="148" t="e">
        <f>#REF!</f>
        <v>#REF!</v>
      </c>
      <c r="G22" s="148" t="e">
        <f>#REF!</f>
        <v>#REF!</v>
      </c>
      <c r="H22" s="151" t="e">
        <f>#REF!</f>
        <v>#REF!</v>
      </c>
      <c r="I22" s="152" t="e">
        <f>#REF!</f>
        <v>#REF!</v>
      </c>
      <c r="J22" s="152" t="e">
        <f>#REF!</f>
        <v>#REF!</v>
      </c>
      <c r="K22" s="148"/>
      <c r="L22" s="148" t="e">
        <f>#REF!</f>
        <v>#REF!</v>
      </c>
      <c r="M22" s="148" t="e">
        <f>#REF!</f>
        <v>#REF!</v>
      </c>
      <c r="N22" s="151" t="e">
        <f>#REF!</f>
        <v>#REF!</v>
      </c>
      <c r="O22" s="152" t="e">
        <f>#REF!</f>
        <v>#REF!</v>
      </c>
      <c r="P22" s="152" t="e">
        <f>#REF!</f>
        <v>#REF!</v>
      </c>
      <c r="Q22" s="149"/>
      <c r="R22" s="148" t="e">
        <f>#REF!</f>
        <v>#REF!</v>
      </c>
      <c r="S22" s="148" t="e">
        <f>#REF!</f>
        <v>#REF!</v>
      </c>
      <c r="T22" s="151" t="e">
        <f>#REF!</f>
        <v>#REF!</v>
      </c>
      <c r="U22" s="152" t="e">
        <f>#REF!</f>
        <v>#REF!</v>
      </c>
      <c r="V22" s="152" t="e">
        <f>#REF!</f>
        <v>#REF!</v>
      </c>
      <c r="W22" s="149"/>
      <c r="X22" s="152" t="e">
        <f>#REF!</f>
        <v>#REF!</v>
      </c>
      <c r="Y22" s="152" t="e">
        <f>#REF!</f>
        <v>#REF!</v>
      </c>
      <c r="Z22" s="153" t="e">
        <f>#REF!</f>
        <v>#REF!</v>
      </c>
    </row>
    <row r="23" spans="1:26" s="4" customFormat="1" ht="14.25" hidden="1" outlineLevel="1" x14ac:dyDescent="0.2">
      <c r="A23" s="121" t="e">
        <f>#REF!</f>
        <v>#REF!</v>
      </c>
      <c r="B23" s="122" t="str">
        <f>Codierung!$I$62</f>
        <v>Schweinskotelett</v>
      </c>
      <c r="C23" s="122"/>
      <c r="D23" s="3" t="str">
        <f>Codierung!$I$119</f>
        <v>CHF/kg</v>
      </c>
      <c r="E23" s="51" t="e">
        <f>#REF!</f>
        <v>#REF!</v>
      </c>
      <c r="F23" s="148" t="e">
        <f>#REF!</f>
        <v>#REF!</v>
      </c>
      <c r="G23" s="148" t="e">
        <f>#REF!</f>
        <v>#REF!</v>
      </c>
      <c r="H23" s="151" t="e">
        <f>#REF!</f>
        <v>#REF!</v>
      </c>
      <c r="I23" s="152" t="e">
        <f>#REF!</f>
        <v>#REF!</v>
      </c>
      <c r="J23" s="152" t="e">
        <f>#REF!</f>
        <v>#REF!</v>
      </c>
      <c r="K23" s="148"/>
      <c r="L23" s="148" t="e">
        <f>#REF!</f>
        <v>#REF!</v>
      </c>
      <c r="M23" s="148" t="e">
        <f>#REF!</f>
        <v>#REF!</v>
      </c>
      <c r="N23" s="151" t="e">
        <f>#REF!</f>
        <v>#REF!</v>
      </c>
      <c r="O23" s="152" t="e">
        <f>#REF!</f>
        <v>#REF!</v>
      </c>
      <c r="P23" s="152" t="e">
        <f>#REF!</f>
        <v>#REF!</v>
      </c>
      <c r="Q23" s="149"/>
      <c r="R23" s="148" t="e">
        <f>#REF!</f>
        <v>#REF!</v>
      </c>
      <c r="S23" s="148" t="e">
        <f>#REF!</f>
        <v>#REF!</v>
      </c>
      <c r="T23" s="151" t="e">
        <f>#REF!</f>
        <v>#REF!</v>
      </c>
      <c r="U23" s="152" t="e">
        <f>#REF!</f>
        <v>#REF!</v>
      </c>
      <c r="V23" s="152" t="e">
        <f>#REF!</f>
        <v>#REF!</v>
      </c>
      <c r="W23" s="149"/>
      <c r="X23" s="152" t="e">
        <f>#REF!</f>
        <v>#REF!</v>
      </c>
      <c r="Y23" s="152" t="e">
        <f>#REF!</f>
        <v>#REF!</v>
      </c>
      <c r="Z23" s="153" t="e">
        <f>#REF!</f>
        <v>#REF!</v>
      </c>
    </row>
    <row r="24" spans="1:26" s="4" customFormat="1" ht="14.25" hidden="1" outlineLevel="1" x14ac:dyDescent="0.2">
      <c r="A24" s="121" t="e">
        <f>#REF!</f>
        <v>#REF!</v>
      </c>
      <c r="B24" s="122" t="str">
        <f>Codierung!$I$63</f>
        <v>Schweinsstotzenplätzli</v>
      </c>
      <c r="C24" s="122"/>
      <c r="D24" s="3" t="str">
        <f>Codierung!$I$119</f>
        <v>CHF/kg</v>
      </c>
      <c r="E24" s="51" t="e">
        <f>#REF!</f>
        <v>#REF!</v>
      </c>
      <c r="F24" s="148" t="e">
        <f>#REF!</f>
        <v>#REF!</v>
      </c>
      <c r="G24" s="148" t="e">
        <f>#REF!</f>
        <v>#REF!</v>
      </c>
      <c r="H24" s="151" t="e">
        <f>#REF!</f>
        <v>#REF!</v>
      </c>
      <c r="I24" s="152" t="e">
        <f>#REF!</f>
        <v>#REF!</v>
      </c>
      <c r="J24" s="152" t="e">
        <f>#REF!</f>
        <v>#REF!</v>
      </c>
      <c r="K24" s="148"/>
      <c r="L24" s="148" t="e">
        <f>#REF!</f>
        <v>#REF!</v>
      </c>
      <c r="M24" s="148" t="e">
        <f>#REF!</f>
        <v>#REF!</v>
      </c>
      <c r="N24" s="151" t="e">
        <f>#REF!</f>
        <v>#REF!</v>
      </c>
      <c r="O24" s="152" t="e">
        <f>#REF!</f>
        <v>#REF!</v>
      </c>
      <c r="P24" s="152" t="e">
        <f>#REF!</f>
        <v>#REF!</v>
      </c>
      <c r="Q24" s="149"/>
      <c r="R24" s="148" t="e">
        <f>#REF!</f>
        <v>#REF!</v>
      </c>
      <c r="S24" s="148" t="e">
        <f>#REF!</f>
        <v>#REF!</v>
      </c>
      <c r="T24" s="151" t="e">
        <f>#REF!</f>
        <v>#REF!</v>
      </c>
      <c r="U24" s="152" t="e">
        <f>#REF!</f>
        <v>#REF!</v>
      </c>
      <c r="V24" s="152" t="e">
        <f>#REF!</f>
        <v>#REF!</v>
      </c>
      <c r="W24" s="149"/>
      <c r="X24" s="152" t="e">
        <f>#REF!</f>
        <v>#REF!</v>
      </c>
      <c r="Y24" s="152" t="e">
        <f>#REF!</f>
        <v>#REF!</v>
      </c>
      <c r="Z24" s="153" t="e">
        <f>#REF!</f>
        <v>#REF!</v>
      </c>
    </row>
    <row r="25" spans="1:26" s="4" customFormat="1" ht="14.25" hidden="1" outlineLevel="1" x14ac:dyDescent="0.2">
      <c r="A25" s="121" t="e">
        <f>#REF!</f>
        <v>#REF!</v>
      </c>
      <c r="B25" s="122" t="str">
        <f>Codierung!$I$64</f>
        <v>Salami CH</v>
      </c>
      <c r="C25" s="122"/>
      <c r="D25" s="3" t="str">
        <f>Codierung!$I$121</f>
        <v>CHF/100g</v>
      </c>
      <c r="E25" s="51" t="e">
        <f>#REF!</f>
        <v>#REF!</v>
      </c>
      <c r="F25" s="148" t="e">
        <f>#REF!</f>
        <v>#REF!</v>
      </c>
      <c r="G25" s="148" t="e">
        <f>#REF!</f>
        <v>#REF!</v>
      </c>
      <c r="H25" s="151" t="e">
        <f>#REF!</f>
        <v>#REF!</v>
      </c>
      <c r="I25" s="152" t="e">
        <f>#REF!</f>
        <v>#REF!</v>
      </c>
      <c r="J25" s="152" t="e">
        <f>#REF!</f>
        <v>#REF!</v>
      </c>
      <c r="K25" s="148"/>
      <c r="L25" s="148" t="e">
        <f>#REF!</f>
        <v>#REF!</v>
      </c>
      <c r="M25" s="148" t="e">
        <f>#REF!</f>
        <v>#REF!</v>
      </c>
      <c r="N25" s="151" t="e">
        <f>#REF!</f>
        <v>#REF!</v>
      </c>
      <c r="O25" s="152" t="e">
        <f>#REF!</f>
        <v>#REF!</v>
      </c>
      <c r="P25" s="152" t="e">
        <f>#REF!</f>
        <v>#REF!</v>
      </c>
      <c r="Q25" s="149"/>
      <c r="R25" s="148" t="e">
        <f>#REF!</f>
        <v>#REF!</v>
      </c>
      <c r="S25" s="148" t="e">
        <f>#REF!</f>
        <v>#REF!</v>
      </c>
      <c r="T25" s="151" t="e">
        <f>#REF!</f>
        <v>#REF!</v>
      </c>
      <c r="U25" s="152" t="e">
        <f>#REF!</f>
        <v>#REF!</v>
      </c>
      <c r="V25" s="152" t="e">
        <f>#REF!</f>
        <v>#REF!</v>
      </c>
      <c r="W25" s="149"/>
      <c r="X25" s="152" t="e">
        <f>#REF!</f>
        <v>#REF!</v>
      </c>
      <c r="Y25" s="152" t="e">
        <f>#REF!</f>
        <v>#REF!</v>
      </c>
      <c r="Z25" s="153" t="e">
        <f>#REF!</f>
        <v>#REF!</v>
      </c>
    </row>
    <row r="26" spans="1:26" s="4" customFormat="1" ht="14.25" hidden="1" outlineLevel="1" x14ac:dyDescent="0.2">
      <c r="A26" s="121" t="e">
        <f>#REF!</f>
        <v>#REF!</v>
      </c>
      <c r="B26" s="122" t="str">
        <f>Codierung!$I$65</f>
        <v>Wienerli</v>
      </c>
      <c r="C26" s="122"/>
      <c r="D26" s="3" t="str">
        <f>Codierung!$I$121</f>
        <v>CHF/100g</v>
      </c>
      <c r="E26" s="51" t="e">
        <f>#REF!</f>
        <v>#REF!</v>
      </c>
      <c r="F26" s="148" t="e">
        <f>#REF!</f>
        <v>#REF!</v>
      </c>
      <c r="G26" s="148" t="e">
        <f>#REF!</f>
        <v>#REF!</v>
      </c>
      <c r="H26" s="151" t="e">
        <f>#REF!</f>
        <v>#REF!</v>
      </c>
      <c r="I26" s="152" t="e">
        <f>#REF!</f>
        <v>#REF!</v>
      </c>
      <c r="J26" s="152" t="e">
        <f>#REF!</f>
        <v>#REF!</v>
      </c>
      <c r="K26" s="148"/>
      <c r="L26" s="148" t="e">
        <f>#REF!</f>
        <v>#REF!</v>
      </c>
      <c r="M26" s="148" t="e">
        <f>#REF!</f>
        <v>#REF!</v>
      </c>
      <c r="N26" s="151" t="e">
        <f>#REF!</f>
        <v>#REF!</v>
      </c>
      <c r="O26" s="152" t="e">
        <f>#REF!</f>
        <v>#REF!</v>
      </c>
      <c r="P26" s="152" t="e">
        <f>#REF!</f>
        <v>#REF!</v>
      </c>
      <c r="Q26" s="149"/>
      <c r="R26" s="148" t="e">
        <f>#REF!</f>
        <v>#REF!</v>
      </c>
      <c r="S26" s="148" t="e">
        <f>#REF!</f>
        <v>#REF!</v>
      </c>
      <c r="T26" s="151" t="e">
        <f>#REF!</f>
        <v>#REF!</v>
      </c>
      <c r="U26" s="152" t="e">
        <f>#REF!</f>
        <v>#REF!</v>
      </c>
      <c r="V26" s="152" t="e">
        <f>#REF!</f>
        <v>#REF!</v>
      </c>
      <c r="W26" s="149"/>
      <c r="X26" s="152" t="e">
        <f>#REF!</f>
        <v>#REF!</v>
      </c>
      <c r="Y26" s="152" t="e">
        <f>#REF!</f>
        <v>#REF!</v>
      </c>
      <c r="Z26" s="153" t="e">
        <f>#REF!</f>
        <v>#REF!</v>
      </c>
    </row>
    <row r="27" spans="1:26" s="4" customFormat="1" ht="14.25" hidden="1" outlineLevel="1" x14ac:dyDescent="0.2">
      <c r="A27" s="121" t="e">
        <f>#REF!</f>
        <v>#REF!</v>
      </c>
      <c r="B27" s="122" t="str">
        <f>Codierung!$I$66</f>
        <v>Kalbsbratwurst</v>
      </c>
      <c r="C27" s="122"/>
      <c r="D27" s="3" t="str">
        <f>Codierung!$I$121</f>
        <v>CHF/100g</v>
      </c>
      <c r="E27" s="51" t="e">
        <f>#REF!</f>
        <v>#REF!</v>
      </c>
      <c r="F27" s="148" t="e">
        <f>#REF!</f>
        <v>#REF!</v>
      </c>
      <c r="G27" s="148" t="e">
        <f>#REF!</f>
        <v>#REF!</v>
      </c>
      <c r="H27" s="151" t="e">
        <f>#REF!</f>
        <v>#REF!</v>
      </c>
      <c r="I27" s="152" t="e">
        <f>#REF!</f>
        <v>#REF!</v>
      </c>
      <c r="J27" s="152" t="e">
        <f>#REF!</f>
        <v>#REF!</v>
      </c>
      <c r="K27" s="148"/>
      <c r="L27" s="148" t="e">
        <f>#REF!</f>
        <v>#REF!</v>
      </c>
      <c r="M27" s="148" t="e">
        <f>#REF!</f>
        <v>#REF!</v>
      </c>
      <c r="N27" s="151" t="e">
        <f>#REF!</f>
        <v>#REF!</v>
      </c>
      <c r="O27" s="152" t="e">
        <f>#REF!</f>
        <v>#REF!</v>
      </c>
      <c r="P27" s="152" t="e">
        <f>#REF!</f>
        <v>#REF!</v>
      </c>
      <c r="Q27" s="149"/>
      <c r="R27" s="148" t="e">
        <f>#REF!</f>
        <v>#REF!</v>
      </c>
      <c r="S27" s="148" t="e">
        <f>#REF!</f>
        <v>#REF!</v>
      </c>
      <c r="T27" s="151" t="e">
        <f>#REF!</f>
        <v>#REF!</v>
      </c>
      <c r="U27" s="152" t="e">
        <f>#REF!</f>
        <v>#REF!</v>
      </c>
      <c r="V27" s="152" t="e">
        <f>#REF!</f>
        <v>#REF!</v>
      </c>
      <c r="W27" s="149"/>
      <c r="X27" s="152" t="e">
        <f>#REF!</f>
        <v>#REF!</v>
      </c>
      <c r="Y27" s="152" t="e">
        <f>#REF!</f>
        <v>#REF!</v>
      </c>
      <c r="Z27" s="153" t="e">
        <f>#REF!</f>
        <v>#REF!</v>
      </c>
    </row>
    <row r="28" spans="1:26" s="4" customFormat="1" ht="14.25" hidden="1" outlineLevel="1" x14ac:dyDescent="0.2">
      <c r="A28" s="121" t="e">
        <f>#REF!</f>
        <v>#REF!</v>
      </c>
      <c r="B28" s="122" t="str">
        <f>Codierung!$I$67</f>
        <v>Poulet ganz</v>
      </c>
      <c r="C28" s="122"/>
      <c r="D28" s="3" t="str">
        <f>Codierung!$I$119</f>
        <v>CHF/kg</v>
      </c>
      <c r="E28" s="51" t="e">
        <f>#REF!</f>
        <v>#REF!</v>
      </c>
      <c r="F28" s="148" t="e">
        <f>#REF!</f>
        <v>#REF!</v>
      </c>
      <c r="G28" s="148" t="e">
        <f>#REF!</f>
        <v>#REF!</v>
      </c>
      <c r="H28" s="151" t="e">
        <f>#REF!</f>
        <v>#REF!</v>
      </c>
      <c r="I28" s="152" t="e">
        <f>#REF!</f>
        <v>#REF!</v>
      </c>
      <c r="J28" s="152" t="e">
        <f>#REF!</f>
        <v>#REF!</v>
      </c>
      <c r="K28" s="148"/>
      <c r="L28" s="148" t="e">
        <f>#REF!</f>
        <v>#REF!</v>
      </c>
      <c r="M28" s="148" t="e">
        <f>#REF!</f>
        <v>#REF!</v>
      </c>
      <c r="N28" s="151" t="e">
        <f>#REF!</f>
        <v>#REF!</v>
      </c>
      <c r="O28" s="152" t="e">
        <f>#REF!</f>
        <v>#REF!</v>
      </c>
      <c r="P28" s="152" t="e">
        <f>#REF!</f>
        <v>#REF!</v>
      </c>
      <c r="Q28" s="149"/>
      <c r="R28" s="148" t="e">
        <f>#REF!</f>
        <v>#REF!</v>
      </c>
      <c r="S28" s="148" t="e">
        <f>#REF!</f>
        <v>#REF!</v>
      </c>
      <c r="T28" s="151" t="e">
        <f>#REF!</f>
        <v>#REF!</v>
      </c>
      <c r="U28" s="152" t="e">
        <f>#REF!</f>
        <v>#REF!</v>
      </c>
      <c r="V28" s="152" t="e">
        <f>#REF!</f>
        <v>#REF!</v>
      </c>
      <c r="W28" s="149"/>
      <c r="X28" s="152" t="e">
        <f>#REF!</f>
        <v>#REF!</v>
      </c>
      <c r="Y28" s="152" t="e">
        <f>#REF!</f>
        <v>#REF!</v>
      </c>
      <c r="Z28" s="153" t="e">
        <f>#REF!</f>
        <v>#REF!</v>
      </c>
    </row>
    <row r="29" spans="1:26" s="4" customFormat="1" ht="14.25" hidden="1" outlineLevel="1" x14ac:dyDescent="0.2">
      <c r="A29" s="121" t="e">
        <f>#REF!</f>
        <v>#REF!</v>
      </c>
      <c r="B29" s="122" t="str">
        <f>Codierung!$I$68</f>
        <v>Pouletbrust</v>
      </c>
      <c r="C29" s="122"/>
      <c r="D29" s="75" t="str">
        <f>Codierung!$I$119</f>
        <v>CHF/kg</v>
      </c>
      <c r="E29" s="76" t="e">
        <f>#REF!</f>
        <v>#REF!</v>
      </c>
      <c r="F29" s="158" t="e">
        <f>#REF!</f>
        <v>#REF!</v>
      </c>
      <c r="G29" s="158" t="e">
        <f>#REF!</f>
        <v>#REF!</v>
      </c>
      <c r="H29" s="159" t="e">
        <f>#REF!</f>
        <v>#REF!</v>
      </c>
      <c r="I29" s="160" t="e">
        <f>#REF!</f>
        <v>#REF!</v>
      </c>
      <c r="J29" s="160" t="e">
        <f>#REF!</f>
        <v>#REF!</v>
      </c>
      <c r="K29" s="148"/>
      <c r="L29" s="158" t="e">
        <f>#REF!</f>
        <v>#REF!</v>
      </c>
      <c r="M29" s="158" t="e">
        <f>#REF!</f>
        <v>#REF!</v>
      </c>
      <c r="N29" s="159" t="e">
        <f>#REF!</f>
        <v>#REF!</v>
      </c>
      <c r="O29" s="160" t="e">
        <f>#REF!</f>
        <v>#REF!</v>
      </c>
      <c r="P29" s="160" t="e">
        <f>#REF!</f>
        <v>#REF!</v>
      </c>
      <c r="Q29" s="149"/>
      <c r="R29" s="158" t="e">
        <f>#REF!</f>
        <v>#REF!</v>
      </c>
      <c r="S29" s="158" t="e">
        <f>#REF!</f>
        <v>#REF!</v>
      </c>
      <c r="T29" s="159" t="e">
        <f>#REF!</f>
        <v>#REF!</v>
      </c>
      <c r="U29" s="160" t="e">
        <f>#REF!</f>
        <v>#REF!</v>
      </c>
      <c r="V29" s="160" t="e">
        <f>#REF!</f>
        <v>#REF!</v>
      </c>
      <c r="W29" s="149"/>
      <c r="X29" s="160" t="e">
        <f>#REF!</f>
        <v>#REF!</v>
      </c>
      <c r="Y29" s="160" t="e">
        <f>#REF!</f>
        <v>#REF!</v>
      </c>
      <c r="Z29" s="161" t="e">
        <f>#REF!</f>
        <v>#REF!</v>
      </c>
    </row>
    <row r="30" spans="1:26" s="86" customFormat="1" collapsed="1" x14ac:dyDescent="0.2">
      <c r="A30" s="120" t="str">
        <f>Codierung!$I$69</f>
        <v>Eier Freiland, frisch</v>
      </c>
      <c r="B30" s="120"/>
      <c r="C30" s="120"/>
      <c r="D30" s="71" t="str">
        <f>Codierung!$I$116</f>
        <v>CHF</v>
      </c>
      <c r="E30" s="72"/>
      <c r="F30" s="145" t="e">
        <f>#REF!</f>
        <v>#REF!</v>
      </c>
      <c r="G30" s="145" t="e">
        <f>#REF!</f>
        <v>#REF!</v>
      </c>
      <c r="H30" s="146" t="e">
        <f>#REF!</f>
        <v>#REF!</v>
      </c>
      <c r="I30" s="147" t="e">
        <f>#REF!</f>
        <v>#REF!</v>
      </c>
      <c r="J30" s="147" t="e">
        <f>#REF!</f>
        <v>#REF!</v>
      </c>
      <c r="K30" s="148"/>
      <c r="L30" s="145" t="e">
        <f>#REF!</f>
        <v>#REF!</v>
      </c>
      <c r="M30" s="145" t="e">
        <f>#REF!</f>
        <v>#REF!</v>
      </c>
      <c r="N30" s="146" t="e">
        <f>#REF!</f>
        <v>#REF!</v>
      </c>
      <c r="O30" s="147" t="e">
        <f>#REF!</f>
        <v>#REF!</v>
      </c>
      <c r="P30" s="147" t="e">
        <f>#REF!</f>
        <v>#REF!</v>
      </c>
      <c r="Q30" s="149"/>
      <c r="R30" s="145" t="e">
        <f>#REF!</f>
        <v>#REF!</v>
      </c>
      <c r="S30" s="145" t="e">
        <f>#REF!</f>
        <v>#REF!</v>
      </c>
      <c r="T30" s="146" t="e">
        <f>#REF!</f>
        <v>#REF!</v>
      </c>
      <c r="U30" s="147" t="e">
        <f>#REF!</f>
        <v>#REF!</v>
      </c>
      <c r="V30" s="147" t="e">
        <f>#REF!</f>
        <v>#REF!</v>
      </c>
      <c r="W30" s="149"/>
      <c r="X30" s="147" t="e">
        <f>#REF!</f>
        <v>#REF!</v>
      </c>
      <c r="Y30" s="147" t="e">
        <f>#REF!</f>
        <v>#REF!</v>
      </c>
      <c r="Z30" s="150" t="e">
        <f>#REF!</f>
        <v>#REF!</v>
      </c>
    </row>
    <row r="31" spans="1:26" s="4" customFormat="1" ht="14.25" hidden="1" outlineLevel="1" x14ac:dyDescent="0.2">
      <c r="A31" s="121" t="e">
        <f>#REF!</f>
        <v>#REF!</v>
      </c>
      <c r="B31" s="122" t="str">
        <f>Codierung!$I$70</f>
        <v>CH gesamt</v>
      </c>
      <c r="C31" s="122"/>
      <c r="D31" s="3" t="str">
        <f>Codierung!$I$122</f>
        <v>CHF/Ei</v>
      </c>
      <c r="E31" s="51" t="e">
        <f>#REF!</f>
        <v>#REF!</v>
      </c>
      <c r="F31" s="148" t="e">
        <f>#REF!</f>
        <v>#REF!</v>
      </c>
      <c r="G31" s="148" t="e">
        <f>#REF!</f>
        <v>#REF!</v>
      </c>
      <c r="H31" s="151" t="e">
        <f>#REF!</f>
        <v>#REF!</v>
      </c>
      <c r="I31" s="152" t="e">
        <f>#REF!</f>
        <v>#REF!</v>
      </c>
      <c r="J31" s="152" t="e">
        <f>#REF!</f>
        <v>#REF!</v>
      </c>
      <c r="K31" s="148"/>
      <c r="L31" s="148" t="e">
        <f>#REF!</f>
        <v>#REF!</v>
      </c>
      <c r="M31" s="148" t="e">
        <f>#REF!</f>
        <v>#REF!</v>
      </c>
      <c r="N31" s="151" t="e">
        <f>#REF!</f>
        <v>#REF!</v>
      </c>
      <c r="O31" s="152" t="e">
        <f>#REF!</f>
        <v>#REF!</v>
      </c>
      <c r="P31" s="152" t="e">
        <f>#REF!</f>
        <v>#REF!</v>
      </c>
      <c r="Q31" s="149"/>
      <c r="R31" s="148" t="e">
        <f>#REF!</f>
        <v>#REF!</v>
      </c>
      <c r="S31" s="148" t="e">
        <f>#REF!</f>
        <v>#REF!</v>
      </c>
      <c r="T31" s="151" t="e">
        <f>#REF!</f>
        <v>#REF!</v>
      </c>
      <c r="U31" s="152" t="e">
        <f>#REF!</f>
        <v>#REF!</v>
      </c>
      <c r="V31" s="152" t="e">
        <f>#REF!</f>
        <v>#REF!</v>
      </c>
      <c r="W31" s="149"/>
      <c r="X31" s="152" t="e">
        <f>#REF!</f>
        <v>#REF!</v>
      </c>
      <c r="Y31" s="152" t="e">
        <f>#REF!</f>
        <v>#REF!</v>
      </c>
      <c r="Z31" s="153" t="e">
        <f>#REF!</f>
        <v>#REF!</v>
      </c>
    </row>
    <row r="32" spans="1:26" s="86" customFormat="1" collapsed="1" x14ac:dyDescent="0.2">
      <c r="A32" s="120" t="str">
        <f>Codierung!$I$73</f>
        <v>Speisekartoffeln</v>
      </c>
      <c r="B32" s="120"/>
      <c r="C32" s="120"/>
      <c r="D32" s="73" t="str">
        <f>Codierung!$I$116</f>
        <v>CHF</v>
      </c>
      <c r="E32" s="74"/>
      <c r="F32" s="154" t="e">
        <f>#REF!</f>
        <v>#REF!</v>
      </c>
      <c r="G32" s="154" t="e">
        <f>#REF!</f>
        <v>#REF!</v>
      </c>
      <c r="H32" s="155" t="e">
        <f>#REF!</f>
        <v>#REF!</v>
      </c>
      <c r="I32" s="156" t="e">
        <f>#REF!</f>
        <v>#REF!</v>
      </c>
      <c r="J32" s="156" t="e">
        <f>#REF!</f>
        <v>#REF!</v>
      </c>
      <c r="K32" s="148"/>
      <c r="L32" s="154" t="e">
        <f>#REF!</f>
        <v>#REF!</v>
      </c>
      <c r="M32" s="154" t="e">
        <f>#REF!</f>
        <v>#REF!</v>
      </c>
      <c r="N32" s="155" t="e">
        <f>#REF!</f>
        <v>#REF!</v>
      </c>
      <c r="O32" s="156" t="e">
        <f>#REF!</f>
        <v>#REF!</v>
      </c>
      <c r="P32" s="156" t="e">
        <f>#REF!</f>
        <v>#REF!</v>
      </c>
      <c r="Q32" s="149"/>
      <c r="R32" s="154" t="e">
        <f>#REF!</f>
        <v>#REF!</v>
      </c>
      <c r="S32" s="154" t="e">
        <f>#REF!</f>
        <v>#REF!</v>
      </c>
      <c r="T32" s="155" t="e">
        <f>#REF!</f>
        <v>#REF!</v>
      </c>
      <c r="U32" s="156" t="e">
        <f>#REF!</f>
        <v>#REF!</v>
      </c>
      <c r="V32" s="156" t="e">
        <f>#REF!</f>
        <v>#REF!</v>
      </c>
      <c r="W32" s="149"/>
      <c r="X32" s="156" t="e">
        <f>#REF!</f>
        <v>#REF!</v>
      </c>
      <c r="Y32" s="156" t="e">
        <f>#REF!</f>
        <v>#REF!</v>
      </c>
      <c r="Z32" s="157" t="e">
        <f>#REF!</f>
        <v>#REF!</v>
      </c>
    </row>
    <row r="33" spans="1:26" s="4" customFormat="1" ht="14.25" hidden="1" outlineLevel="1" x14ac:dyDescent="0.2">
      <c r="A33" s="121" t="e">
        <f>#REF!</f>
        <v>#REF!</v>
      </c>
      <c r="B33" s="122" t="str">
        <f>Codierung!$I$74</f>
        <v>Festkochende</v>
      </c>
      <c r="C33" s="122"/>
      <c r="D33" s="3" t="str">
        <f>Codierung!$I$119</f>
        <v>CHF/kg</v>
      </c>
      <c r="E33" s="51" t="e">
        <f>#REF!</f>
        <v>#REF!</v>
      </c>
      <c r="F33" s="148" t="e">
        <f>#REF!</f>
        <v>#REF!</v>
      </c>
      <c r="G33" s="148" t="e">
        <f>#REF!</f>
        <v>#REF!</v>
      </c>
      <c r="H33" s="151" t="e">
        <f>#REF!</f>
        <v>#REF!</v>
      </c>
      <c r="I33" s="152" t="e">
        <f>#REF!</f>
        <v>#REF!</v>
      </c>
      <c r="J33" s="152" t="e">
        <f>#REF!</f>
        <v>#REF!</v>
      </c>
      <c r="K33" s="148"/>
      <c r="L33" s="148" t="e">
        <f>#REF!</f>
        <v>#REF!</v>
      </c>
      <c r="M33" s="148" t="e">
        <f>#REF!</f>
        <v>#REF!</v>
      </c>
      <c r="N33" s="151" t="e">
        <f>#REF!</f>
        <v>#REF!</v>
      </c>
      <c r="O33" s="152" t="e">
        <f>#REF!</f>
        <v>#REF!</v>
      </c>
      <c r="P33" s="152" t="e">
        <f>#REF!</f>
        <v>#REF!</v>
      </c>
      <c r="Q33" s="149"/>
      <c r="R33" s="148" t="e">
        <f>#REF!</f>
        <v>#REF!</v>
      </c>
      <c r="S33" s="148" t="e">
        <f>#REF!</f>
        <v>#REF!</v>
      </c>
      <c r="T33" s="151" t="e">
        <f>#REF!</f>
        <v>#REF!</v>
      </c>
      <c r="U33" s="152" t="e">
        <f>#REF!</f>
        <v>#REF!</v>
      </c>
      <c r="V33" s="152" t="e">
        <f>#REF!</f>
        <v>#REF!</v>
      </c>
      <c r="W33" s="149"/>
      <c r="X33" s="152" t="e">
        <f>#REF!</f>
        <v>#REF!</v>
      </c>
      <c r="Y33" s="152" t="e">
        <f>#REF!</f>
        <v>#REF!</v>
      </c>
      <c r="Z33" s="153" t="e">
        <f>#REF!</f>
        <v>#REF!</v>
      </c>
    </row>
    <row r="34" spans="1:26" s="4" customFormat="1" ht="14.25" hidden="1" outlineLevel="1" x14ac:dyDescent="0.2">
      <c r="A34" s="121" t="e">
        <f>#REF!</f>
        <v>#REF!</v>
      </c>
      <c r="B34" s="122" t="str">
        <f>Codierung!$I$76</f>
        <v>Mehligkochende</v>
      </c>
      <c r="C34" s="122"/>
      <c r="D34" s="4" t="str">
        <f>Codierung!$I$119</f>
        <v>CHF/kg</v>
      </c>
      <c r="E34" s="52" t="e">
        <f>#REF!</f>
        <v>#REF!</v>
      </c>
      <c r="F34" s="148" t="e">
        <f>#REF!</f>
        <v>#REF!</v>
      </c>
      <c r="G34" s="148" t="e">
        <f>#REF!</f>
        <v>#REF!</v>
      </c>
      <c r="H34" s="151" t="e">
        <f>#REF!</f>
        <v>#REF!</v>
      </c>
      <c r="I34" s="152" t="e">
        <f>#REF!</f>
        <v>#REF!</v>
      </c>
      <c r="J34" s="152" t="e">
        <f>#REF!</f>
        <v>#REF!</v>
      </c>
      <c r="K34" s="148"/>
      <c r="L34" s="148" t="e">
        <f>#REF!</f>
        <v>#REF!</v>
      </c>
      <c r="M34" s="148" t="e">
        <f>#REF!</f>
        <v>#REF!</v>
      </c>
      <c r="N34" s="151" t="e">
        <f>#REF!</f>
        <v>#REF!</v>
      </c>
      <c r="O34" s="152" t="e">
        <f>#REF!</f>
        <v>#REF!</v>
      </c>
      <c r="P34" s="152" t="e">
        <f>#REF!</f>
        <v>#REF!</v>
      </c>
      <c r="Q34" s="149"/>
      <c r="R34" s="148" t="e">
        <f>#REF!</f>
        <v>#REF!</v>
      </c>
      <c r="S34" s="148" t="e">
        <f>#REF!</f>
        <v>#REF!</v>
      </c>
      <c r="T34" s="151" t="e">
        <f>#REF!</f>
        <v>#REF!</v>
      </c>
      <c r="U34" s="152" t="e">
        <f>#REF!</f>
        <v>#REF!</v>
      </c>
      <c r="V34" s="152" t="e">
        <f>#REF!</f>
        <v>#REF!</v>
      </c>
      <c r="W34" s="149"/>
      <c r="X34" s="152" t="e">
        <f>#REF!</f>
        <v>#REF!</v>
      </c>
      <c r="Y34" s="152" t="e">
        <f>#REF!</f>
        <v>#REF!</v>
      </c>
      <c r="Z34" s="153" t="e">
        <f>#REF!</f>
        <v>#REF!</v>
      </c>
    </row>
    <row r="35" spans="1:26" s="86" customFormat="1" collapsed="1" x14ac:dyDescent="0.2">
      <c r="A35" s="120" t="str">
        <f>Codierung!$I$80</f>
        <v>Früchte</v>
      </c>
      <c r="B35" s="120"/>
      <c r="C35" s="120"/>
      <c r="D35" s="71" t="str">
        <f>Codierung!$I$116</f>
        <v>CHF</v>
      </c>
      <c r="E35" s="72"/>
      <c r="F35" s="145" t="e">
        <f>#REF!</f>
        <v>#REF!</v>
      </c>
      <c r="G35" s="145" t="e">
        <f>#REF!</f>
        <v>#REF!</v>
      </c>
      <c r="H35" s="146" t="e">
        <f>#REF!</f>
        <v>#REF!</v>
      </c>
      <c r="I35" s="147" t="e">
        <f>#REF!</f>
        <v>#REF!</v>
      </c>
      <c r="J35" s="147" t="e">
        <f>#REF!</f>
        <v>#REF!</v>
      </c>
      <c r="K35" s="148"/>
      <c r="L35" s="145" t="e">
        <f>#REF!</f>
        <v>#REF!</v>
      </c>
      <c r="M35" s="145" t="e">
        <f>#REF!</f>
        <v>#REF!</v>
      </c>
      <c r="N35" s="146" t="e">
        <f>#REF!</f>
        <v>#REF!</v>
      </c>
      <c r="O35" s="147" t="e">
        <f>#REF!</f>
        <v>#REF!</v>
      </c>
      <c r="P35" s="147" t="e">
        <f>#REF!</f>
        <v>#REF!</v>
      </c>
      <c r="Q35" s="149"/>
      <c r="R35" s="145" t="e">
        <f>#REF!</f>
        <v>#REF!</v>
      </c>
      <c r="S35" s="145" t="e">
        <f>#REF!</f>
        <v>#REF!</v>
      </c>
      <c r="T35" s="146" t="e">
        <f>#REF!</f>
        <v>#REF!</v>
      </c>
      <c r="U35" s="147" t="e">
        <f>#REF!</f>
        <v>#REF!</v>
      </c>
      <c r="V35" s="147" t="e">
        <f>#REF!</f>
        <v>#REF!</v>
      </c>
      <c r="W35" s="149"/>
      <c r="X35" s="147" t="e">
        <f>#REF!</f>
        <v>#REF!</v>
      </c>
      <c r="Y35" s="147" t="e">
        <f>#REF!</f>
        <v>#REF!</v>
      </c>
      <c r="Z35" s="150" t="e">
        <f>#REF!</f>
        <v>#REF!</v>
      </c>
    </row>
    <row r="36" spans="1:26" s="4" customFormat="1" ht="14.25" hidden="1" outlineLevel="1" x14ac:dyDescent="0.2">
      <c r="A36" s="121" t="e">
        <f>#REF!</f>
        <v>#REF!</v>
      </c>
      <c r="B36" s="122" t="str">
        <f>Codierung!$I$81</f>
        <v>Äpfel, Gala, Klasse I</v>
      </c>
      <c r="C36" s="122"/>
      <c r="D36" s="3" t="str">
        <f>Codierung!$I$119</f>
        <v>CHF/kg</v>
      </c>
      <c r="E36" s="51" t="e">
        <f>#REF!</f>
        <v>#REF!</v>
      </c>
      <c r="F36" s="148" t="e">
        <f>#REF!</f>
        <v>#REF!</v>
      </c>
      <c r="G36" s="148" t="e">
        <f>#REF!</f>
        <v>#REF!</v>
      </c>
      <c r="H36" s="151" t="e">
        <f>#REF!</f>
        <v>#REF!</v>
      </c>
      <c r="I36" s="152" t="e">
        <f>#REF!</f>
        <v>#REF!</v>
      </c>
      <c r="J36" s="152" t="e">
        <f>#REF!</f>
        <v>#REF!</v>
      </c>
      <c r="K36" s="148"/>
      <c r="L36" s="148" t="e">
        <f>#REF!</f>
        <v>#REF!</v>
      </c>
      <c r="M36" s="148" t="e">
        <f>#REF!</f>
        <v>#REF!</v>
      </c>
      <c r="N36" s="151" t="e">
        <f>#REF!</f>
        <v>#REF!</v>
      </c>
      <c r="O36" s="152" t="e">
        <f>#REF!</f>
        <v>#REF!</v>
      </c>
      <c r="P36" s="152" t="e">
        <f>#REF!</f>
        <v>#REF!</v>
      </c>
      <c r="Q36" s="149"/>
      <c r="R36" s="148" t="e">
        <f>#REF!</f>
        <v>#REF!</v>
      </c>
      <c r="S36" s="148" t="e">
        <f>#REF!</f>
        <v>#REF!</v>
      </c>
      <c r="T36" s="151" t="e">
        <f>#REF!</f>
        <v>#REF!</v>
      </c>
      <c r="U36" s="152" t="e">
        <f>#REF!</f>
        <v>#REF!</v>
      </c>
      <c r="V36" s="152" t="e">
        <f>#REF!</f>
        <v>#REF!</v>
      </c>
      <c r="W36" s="149"/>
      <c r="X36" s="152" t="e">
        <f>#REF!</f>
        <v>#REF!</v>
      </c>
      <c r="Y36" s="152" t="e">
        <f>#REF!</f>
        <v>#REF!</v>
      </c>
      <c r="Z36" s="153" t="e">
        <f>#REF!</f>
        <v>#REF!</v>
      </c>
    </row>
    <row r="37" spans="1:26" s="4" customFormat="1" ht="14.25" hidden="1" outlineLevel="1" x14ac:dyDescent="0.2">
      <c r="A37" s="121" t="e">
        <f>#REF!</f>
        <v>#REF!</v>
      </c>
      <c r="B37" s="122" t="str">
        <f>Codierung!$I$82</f>
        <v>Bananen</v>
      </c>
      <c r="C37" s="122"/>
      <c r="D37" s="4" t="str">
        <f>Codierung!$I$119</f>
        <v>CHF/kg</v>
      </c>
      <c r="E37" s="52" t="e">
        <f>#REF!</f>
        <v>#REF!</v>
      </c>
      <c r="F37" s="148" t="e">
        <f>#REF!</f>
        <v>#REF!</v>
      </c>
      <c r="G37" s="148" t="e">
        <f>#REF!</f>
        <v>#REF!</v>
      </c>
      <c r="H37" s="151" t="e">
        <f>#REF!</f>
        <v>#REF!</v>
      </c>
      <c r="I37" s="152" t="e">
        <f>#REF!</f>
        <v>#REF!</v>
      </c>
      <c r="J37" s="152" t="e">
        <f>#REF!</f>
        <v>#REF!</v>
      </c>
      <c r="K37" s="148"/>
      <c r="L37" s="148" t="e">
        <f>#REF!</f>
        <v>#REF!</v>
      </c>
      <c r="M37" s="148" t="e">
        <f>#REF!</f>
        <v>#REF!</v>
      </c>
      <c r="N37" s="151" t="e">
        <f>#REF!</f>
        <v>#REF!</v>
      </c>
      <c r="O37" s="152" t="e">
        <f>#REF!</f>
        <v>#REF!</v>
      </c>
      <c r="P37" s="152" t="e">
        <f>#REF!</f>
        <v>#REF!</v>
      </c>
      <c r="Q37" s="149"/>
      <c r="R37" s="148" t="e">
        <f>#REF!</f>
        <v>#REF!</v>
      </c>
      <c r="S37" s="148" t="e">
        <f>#REF!</f>
        <v>#REF!</v>
      </c>
      <c r="T37" s="151" t="e">
        <f>#REF!</f>
        <v>#REF!</v>
      </c>
      <c r="U37" s="152" t="e">
        <f>#REF!</f>
        <v>#REF!</v>
      </c>
      <c r="V37" s="152" t="e">
        <f>#REF!</f>
        <v>#REF!</v>
      </c>
      <c r="W37" s="149"/>
      <c r="X37" s="152" t="e">
        <f>#REF!</f>
        <v>#REF!</v>
      </c>
      <c r="Y37" s="152" t="e">
        <f>#REF!</f>
        <v>#REF!</v>
      </c>
      <c r="Z37" s="153" t="e">
        <f>#REF!</f>
        <v>#REF!</v>
      </c>
    </row>
    <row r="38" spans="1:26" s="4" customFormat="1" ht="14.25" hidden="1" outlineLevel="1" x14ac:dyDescent="0.2">
      <c r="A38" s="121" t="e">
        <f>#REF!</f>
        <v>#REF!</v>
      </c>
      <c r="B38" s="122" t="str">
        <f>Codierung!$I$83</f>
        <v>Orangen</v>
      </c>
      <c r="C38" s="122"/>
      <c r="D38" s="4" t="str">
        <f>Codierung!$I$119</f>
        <v>CHF/kg</v>
      </c>
      <c r="E38" s="52" t="e">
        <f>#REF!</f>
        <v>#REF!</v>
      </c>
      <c r="F38" s="148" t="e">
        <f>#REF!</f>
        <v>#REF!</v>
      </c>
      <c r="G38" s="148" t="e">
        <f>#REF!</f>
        <v>#REF!</v>
      </c>
      <c r="H38" s="151" t="e">
        <f>#REF!</f>
        <v>#REF!</v>
      </c>
      <c r="I38" s="152" t="e">
        <f>#REF!</f>
        <v>#REF!</v>
      </c>
      <c r="J38" s="152" t="e">
        <f>#REF!</f>
        <v>#REF!</v>
      </c>
      <c r="K38" s="148"/>
      <c r="L38" s="148" t="e">
        <f>#REF!</f>
        <v>#REF!</v>
      </c>
      <c r="M38" s="148" t="e">
        <f>#REF!</f>
        <v>#REF!</v>
      </c>
      <c r="N38" s="151" t="e">
        <f>#REF!</f>
        <v>#REF!</v>
      </c>
      <c r="O38" s="152" t="e">
        <f>#REF!</f>
        <v>#REF!</v>
      </c>
      <c r="P38" s="152" t="e">
        <f>#REF!</f>
        <v>#REF!</v>
      </c>
      <c r="Q38" s="149"/>
      <c r="R38" s="148" t="e">
        <f>#REF!</f>
        <v>#REF!</v>
      </c>
      <c r="S38" s="148" t="e">
        <f>#REF!</f>
        <v>#REF!</v>
      </c>
      <c r="T38" s="151" t="e">
        <f>#REF!</f>
        <v>#REF!</v>
      </c>
      <c r="U38" s="152" t="e">
        <f>#REF!</f>
        <v>#REF!</v>
      </c>
      <c r="V38" s="152" t="e">
        <f>#REF!</f>
        <v>#REF!</v>
      </c>
      <c r="W38" s="149"/>
      <c r="X38" s="152" t="e">
        <f>#REF!</f>
        <v>#REF!</v>
      </c>
      <c r="Y38" s="152" t="e">
        <f>#REF!</f>
        <v>#REF!</v>
      </c>
      <c r="Z38" s="153" t="e">
        <f>#REF!</f>
        <v>#REF!</v>
      </c>
    </row>
    <row r="39" spans="1:26" s="4" customFormat="1" ht="14.25" hidden="1" outlineLevel="1" x14ac:dyDescent="0.2">
      <c r="A39" s="121" t="e">
        <f>#REF!</f>
        <v>#REF!</v>
      </c>
      <c r="B39" s="122" t="str">
        <f>Codierung!$I$84</f>
        <v>Kiwi</v>
      </c>
      <c r="C39" s="122"/>
      <c r="D39" s="4" t="str">
        <f>Codierung!$I$123</f>
        <v>CHF/Stück</v>
      </c>
      <c r="E39" s="52" t="e">
        <f>#REF!</f>
        <v>#REF!</v>
      </c>
      <c r="F39" s="148" t="e">
        <f>#REF!</f>
        <v>#REF!</v>
      </c>
      <c r="G39" s="148" t="e">
        <f>#REF!</f>
        <v>#REF!</v>
      </c>
      <c r="H39" s="151" t="e">
        <f>#REF!</f>
        <v>#REF!</v>
      </c>
      <c r="I39" s="152" t="e">
        <f>#REF!</f>
        <v>#REF!</v>
      </c>
      <c r="J39" s="152" t="e">
        <f>#REF!</f>
        <v>#REF!</v>
      </c>
      <c r="K39" s="148"/>
      <c r="L39" s="148" t="e">
        <f>#REF!</f>
        <v>#REF!</v>
      </c>
      <c r="M39" s="148" t="e">
        <f>#REF!</f>
        <v>#REF!</v>
      </c>
      <c r="N39" s="151" t="e">
        <f>#REF!</f>
        <v>#REF!</v>
      </c>
      <c r="O39" s="152" t="e">
        <f>#REF!</f>
        <v>#REF!</v>
      </c>
      <c r="P39" s="152" t="e">
        <f>#REF!</f>
        <v>#REF!</v>
      </c>
      <c r="Q39" s="149"/>
      <c r="R39" s="148" t="e">
        <f>#REF!</f>
        <v>#REF!</v>
      </c>
      <c r="S39" s="148" t="e">
        <f>#REF!</f>
        <v>#REF!</v>
      </c>
      <c r="T39" s="151" t="e">
        <f>#REF!</f>
        <v>#REF!</v>
      </c>
      <c r="U39" s="152" t="e">
        <f>#REF!</f>
        <v>#REF!</v>
      </c>
      <c r="V39" s="152" t="e">
        <f>#REF!</f>
        <v>#REF!</v>
      </c>
      <c r="W39" s="149"/>
      <c r="X39" s="152" t="e">
        <f>#REF!</f>
        <v>#REF!</v>
      </c>
      <c r="Y39" s="152" t="e">
        <f>#REF!</f>
        <v>#REF!</v>
      </c>
      <c r="Z39" s="153" t="e">
        <f>#REF!</f>
        <v>#REF!</v>
      </c>
    </row>
    <row r="40" spans="1:26" s="86" customFormat="1" collapsed="1" x14ac:dyDescent="0.2">
      <c r="A40" s="120" t="str">
        <f>Codierung!$I$85</f>
        <v>Gemüse</v>
      </c>
      <c r="B40" s="120"/>
      <c r="C40" s="120"/>
      <c r="D40" s="73" t="str">
        <f>Codierung!$I$116</f>
        <v>CHF</v>
      </c>
      <c r="E40" s="74"/>
      <c r="F40" s="154" t="e">
        <f>#REF!</f>
        <v>#REF!</v>
      </c>
      <c r="G40" s="154" t="e">
        <f>#REF!</f>
        <v>#REF!</v>
      </c>
      <c r="H40" s="155" t="e">
        <f>#REF!</f>
        <v>#REF!</v>
      </c>
      <c r="I40" s="156" t="e">
        <f>#REF!</f>
        <v>#REF!</v>
      </c>
      <c r="J40" s="156" t="e">
        <f>#REF!</f>
        <v>#REF!</v>
      </c>
      <c r="K40" s="148"/>
      <c r="L40" s="154" t="e">
        <f>#REF!</f>
        <v>#REF!</v>
      </c>
      <c r="M40" s="154" t="e">
        <f>#REF!</f>
        <v>#REF!</v>
      </c>
      <c r="N40" s="155" t="e">
        <f>#REF!</f>
        <v>#REF!</v>
      </c>
      <c r="O40" s="156" t="e">
        <f>#REF!</f>
        <v>#REF!</v>
      </c>
      <c r="P40" s="156" t="e">
        <f>#REF!</f>
        <v>#REF!</v>
      </c>
      <c r="Q40" s="149"/>
      <c r="R40" s="154" t="e">
        <f>#REF!</f>
        <v>#REF!</v>
      </c>
      <c r="S40" s="154" t="e">
        <f>#REF!</f>
        <v>#REF!</v>
      </c>
      <c r="T40" s="155" t="e">
        <f>#REF!</f>
        <v>#REF!</v>
      </c>
      <c r="U40" s="156" t="e">
        <f>#REF!</f>
        <v>#REF!</v>
      </c>
      <c r="V40" s="156" t="e">
        <f>#REF!</f>
        <v>#REF!</v>
      </c>
      <c r="W40" s="149"/>
      <c r="X40" s="156" t="e">
        <f>#REF!</f>
        <v>#REF!</v>
      </c>
      <c r="Y40" s="156" t="e">
        <f>#REF!</f>
        <v>#REF!</v>
      </c>
      <c r="Z40" s="157" t="e">
        <f>#REF!</f>
        <v>#REF!</v>
      </c>
    </row>
    <row r="41" spans="1:26" s="4" customFormat="1" ht="14.25" hidden="1" outlineLevel="1" x14ac:dyDescent="0.2">
      <c r="A41" s="121" t="e">
        <f>#REF!</f>
        <v>#REF!</v>
      </c>
      <c r="B41" s="122" t="str">
        <f>Codierung!$I$86</f>
        <v>Karotten</v>
      </c>
      <c r="C41" s="122"/>
      <c r="D41" s="3" t="str">
        <f>Codierung!$I$119</f>
        <v>CHF/kg</v>
      </c>
      <c r="E41" s="51" t="e">
        <f>#REF!</f>
        <v>#REF!</v>
      </c>
      <c r="F41" s="148" t="e">
        <f>#REF!</f>
        <v>#REF!</v>
      </c>
      <c r="G41" s="148" t="e">
        <f>#REF!</f>
        <v>#REF!</v>
      </c>
      <c r="H41" s="151" t="e">
        <f>#REF!</f>
        <v>#REF!</v>
      </c>
      <c r="I41" s="152" t="e">
        <f>#REF!</f>
        <v>#REF!</v>
      </c>
      <c r="J41" s="152" t="e">
        <f>#REF!</f>
        <v>#REF!</v>
      </c>
      <c r="K41" s="148"/>
      <c r="L41" s="148" t="e">
        <f>#REF!</f>
        <v>#REF!</v>
      </c>
      <c r="M41" s="148" t="e">
        <f>#REF!</f>
        <v>#REF!</v>
      </c>
      <c r="N41" s="151" t="e">
        <f>#REF!</f>
        <v>#REF!</v>
      </c>
      <c r="O41" s="152" t="e">
        <f>#REF!</f>
        <v>#REF!</v>
      </c>
      <c r="P41" s="152" t="e">
        <f>#REF!</f>
        <v>#REF!</v>
      </c>
      <c r="Q41" s="149"/>
      <c r="R41" s="148" t="e">
        <f>#REF!</f>
        <v>#REF!</v>
      </c>
      <c r="S41" s="148" t="e">
        <f>#REF!</f>
        <v>#REF!</v>
      </c>
      <c r="T41" s="151" t="e">
        <f>#REF!</f>
        <v>#REF!</v>
      </c>
      <c r="U41" s="152" t="e">
        <f>#REF!</f>
        <v>#REF!</v>
      </c>
      <c r="V41" s="152" t="e">
        <f>#REF!</f>
        <v>#REF!</v>
      </c>
      <c r="W41" s="149"/>
      <c r="X41" s="152" t="e">
        <f>#REF!</f>
        <v>#REF!</v>
      </c>
      <c r="Y41" s="152" t="e">
        <f>#REF!</f>
        <v>#REF!</v>
      </c>
      <c r="Z41" s="153" t="e">
        <f>#REF!</f>
        <v>#REF!</v>
      </c>
    </row>
    <row r="42" spans="1:26" s="4" customFormat="1" ht="14.25" hidden="1" outlineLevel="1" x14ac:dyDescent="0.2">
      <c r="A42" s="121" t="e">
        <f>#REF!</f>
        <v>#REF!</v>
      </c>
      <c r="B42" s="122" t="str">
        <f>Codierung!$I$88</f>
        <v>Tomaten Rispe</v>
      </c>
      <c r="C42" s="122"/>
      <c r="D42" s="4" t="str">
        <f>Codierung!$I$119</f>
        <v>CHF/kg</v>
      </c>
      <c r="E42" s="52" t="e">
        <f>#REF!</f>
        <v>#REF!</v>
      </c>
      <c r="F42" s="148" t="e">
        <f>#REF!</f>
        <v>#REF!</v>
      </c>
      <c r="G42" s="148" t="e">
        <f>#REF!</f>
        <v>#REF!</v>
      </c>
      <c r="H42" s="151" t="e">
        <f>#REF!</f>
        <v>#REF!</v>
      </c>
      <c r="I42" s="152" t="e">
        <f>#REF!</f>
        <v>#REF!</v>
      </c>
      <c r="J42" s="152" t="e">
        <f>#REF!</f>
        <v>#REF!</v>
      </c>
      <c r="K42" s="148"/>
      <c r="L42" s="148" t="e">
        <f>#REF!</f>
        <v>#REF!</v>
      </c>
      <c r="M42" s="148" t="e">
        <f>#REF!</f>
        <v>#REF!</v>
      </c>
      <c r="N42" s="151" t="e">
        <f>#REF!</f>
        <v>#REF!</v>
      </c>
      <c r="O42" s="152" t="e">
        <f>#REF!</f>
        <v>#REF!</v>
      </c>
      <c r="P42" s="152" t="e">
        <f>#REF!</f>
        <v>#REF!</v>
      </c>
      <c r="Q42" s="149"/>
      <c r="R42" s="148" t="e">
        <f>#REF!</f>
        <v>#REF!</v>
      </c>
      <c r="S42" s="148" t="e">
        <f>#REF!</f>
        <v>#REF!</v>
      </c>
      <c r="T42" s="151" t="e">
        <f>#REF!</f>
        <v>#REF!</v>
      </c>
      <c r="U42" s="152" t="e">
        <f>#REF!</f>
        <v>#REF!</v>
      </c>
      <c r="V42" s="152" t="e">
        <f>#REF!</f>
        <v>#REF!</v>
      </c>
      <c r="W42" s="149"/>
      <c r="X42" s="152" t="e">
        <f>#REF!</f>
        <v>#REF!</v>
      </c>
      <c r="Y42" s="152" t="e">
        <f>#REF!</f>
        <v>#REF!</v>
      </c>
      <c r="Z42" s="153" t="e">
        <f>#REF!</f>
        <v>#REF!</v>
      </c>
    </row>
    <row r="43" spans="1:26" s="4" customFormat="1" ht="14.25" hidden="1" outlineLevel="1" x14ac:dyDescent="0.2">
      <c r="A43" s="121" t="e">
        <f>#REF!</f>
        <v>#REF!</v>
      </c>
      <c r="B43" s="122" t="str">
        <f>Codierung!$I$89</f>
        <v>Salatgurke</v>
      </c>
      <c r="C43" s="122"/>
      <c r="D43" s="4" t="str">
        <f>Codierung!$I$123</f>
        <v>CHF/Stück</v>
      </c>
      <c r="E43" s="52" t="e">
        <f>#REF!</f>
        <v>#REF!</v>
      </c>
      <c r="F43" s="148" t="e">
        <f>#REF!</f>
        <v>#REF!</v>
      </c>
      <c r="G43" s="148" t="e">
        <f>#REF!</f>
        <v>#REF!</v>
      </c>
      <c r="H43" s="151" t="e">
        <f>#REF!</f>
        <v>#REF!</v>
      </c>
      <c r="I43" s="152" t="e">
        <f>#REF!</f>
        <v>#REF!</v>
      </c>
      <c r="J43" s="152" t="e">
        <f>#REF!</f>
        <v>#REF!</v>
      </c>
      <c r="K43" s="148"/>
      <c r="L43" s="148" t="e">
        <f>#REF!</f>
        <v>#REF!</v>
      </c>
      <c r="M43" s="148" t="e">
        <f>#REF!</f>
        <v>#REF!</v>
      </c>
      <c r="N43" s="151" t="e">
        <f>#REF!</f>
        <v>#REF!</v>
      </c>
      <c r="O43" s="152" t="e">
        <f>#REF!</f>
        <v>#REF!</v>
      </c>
      <c r="P43" s="152" t="e">
        <f>#REF!</f>
        <v>#REF!</v>
      </c>
      <c r="Q43" s="149"/>
      <c r="R43" s="148" t="e">
        <f>#REF!</f>
        <v>#REF!</v>
      </c>
      <c r="S43" s="148" t="e">
        <f>#REF!</f>
        <v>#REF!</v>
      </c>
      <c r="T43" s="151" t="e">
        <f>#REF!</f>
        <v>#REF!</v>
      </c>
      <c r="U43" s="152" t="e">
        <f>#REF!</f>
        <v>#REF!</v>
      </c>
      <c r="V43" s="152" t="e">
        <f>#REF!</f>
        <v>#REF!</v>
      </c>
      <c r="W43" s="149"/>
      <c r="X43" s="152" t="e">
        <f>#REF!</f>
        <v>#REF!</v>
      </c>
      <c r="Y43" s="152" t="e">
        <f>#REF!</f>
        <v>#REF!</v>
      </c>
      <c r="Z43" s="153" t="e">
        <f>#REF!</f>
        <v>#REF!</v>
      </c>
    </row>
    <row r="44" spans="1:26" s="4" customFormat="1" ht="14.25" hidden="1" outlineLevel="1" x14ac:dyDescent="0.2">
      <c r="A44" s="121" t="e">
        <f>#REF!</f>
        <v>#REF!</v>
      </c>
      <c r="B44" s="122" t="str">
        <f>Codierung!$I$90</f>
        <v>Zucchetti</v>
      </c>
      <c r="C44" s="122"/>
      <c r="D44" s="4" t="str">
        <f>Codierung!$I$119</f>
        <v>CHF/kg</v>
      </c>
      <c r="E44" s="52" t="e">
        <f>#REF!</f>
        <v>#REF!</v>
      </c>
      <c r="F44" s="148" t="e">
        <f>#REF!</f>
        <v>#REF!</v>
      </c>
      <c r="G44" s="148" t="e">
        <f>#REF!</f>
        <v>#REF!</v>
      </c>
      <c r="H44" s="151" t="e">
        <f>#REF!</f>
        <v>#REF!</v>
      </c>
      <c r="I44" s="152" t="e">
        <f>#REF!</f>
        <v>#REF!</v>
      </c>
      <c r="J44" s="152" t="e">
        <f>#REF!</f>
        <v>#REF!</v>
      </c>
      <c r="K44" s="148"/>
      <c r="L44" s="148" t="e">
        <f>#REF!</f>
        <v>#REF!</v>
      </c>
      <c r="M44" s="148" t="e">
        <f>#REF!</f>
        <v>#REF!</v>
      </c>
      <c r="N44" s="151" t="e">
        <f>#REF!</f>
        <v>#REF!</v>
      </c>
      <c r="O44" s="152" t="e">
        <f>#REF!</f>
        <v>#REF!</v>
      </c>
      <c r="P44" s="152" t="e">
        <f>#REF!</f>
        <v>#REF!</v>
      </c>
      <c r="Q44" s="149"/>
      <c r="R44" s="148" t="e">
        <f>#REF!</f>
        <v>#REF!</v>
      </c>
      <c r="S44" s="148" t="e">
        <f>#REF!</f>
        <v>#REF!</v>
      </c>
      <c r="T44" s="151" t="e">
        <f>#REF!</f>
        <v>#REF!</v>
      </c>
      <c r="U44" s="152" t="e">
        <f>#REF!</f>
        <v>#REF!</v>
      </c>
      <c r="V44" s="152" t="e">
        <f>#REF!</f>
        <v>#REF!</v>
      </c>
      <c r="W44" s="149"/>
      <c r="X44" s="152" t="e">
        <f>#REF!</f>
        <v>#REF!</v>
      </c>
      <c r="Y44" s="152" t="e">
        <f>#REF!</f>
        <v>#REF!</v>
      </c>
      <c r="Z44" s="153" t="e">
        <f>#REF!</f>
        <v>#REF!</v>
      </c>
    </row>
    <row r="45" spans="1:26" s="4" customFormat="1" ht="14.25" hidden="1" outlineLevel="1" x14ac:dyDescent="0.2">
      <c r="A45" s="121" t="e">
        <f>#REF!</f>
        <v>#REF!</v>
      </c>
      <c r="B45" s="122" t="str">
        <f>Codierung!$I$91</f>
        <v>Eisbergsalat</v>
      </c>
      <c r="C45" s="122"/>
      <c r="D45" s="4" t="str">
        <f>Codierung!$I$119</f>
        <v>CHF/kg</v>
      </c>
      <c r="E45" s="52" t="e">
        <f>#REF!</f>
        <v>#REF!</v>
      </c>
      <c r="F45" s="148" t="e">
        <f>#REF!</f>
        <v>#REF!</v>
      </c>
      <c r="G45" s="148" t="e">
        <f>#REF!</f>
        <v>#REF!</v>
      </c>
      <c r="H45" s="151" t="e">
        <f>#REF!</f>
        <v>#REF!</v>
      </c>
      <c r="I45" s="152" t="e">
        <f>#REF!</f>
        <v>#REF!</v>
      </c>
      <c r="J45" s="152" t="e">
        <f>#REF!</f>
        <v>#REF!</v>
      </c>
      <c r="K45" s="148"/>
      <c r="L45" s="148" t="e">
        <f>#REF!</f>
        <v>#REF!</v>
      </c>
      <c r="M45" s="148" t="e">
        <f>#REF!</f>
        <v>#REF!</v>
      </c>
      <c r="N45" s="151" t="e">
        <f>#REF!</f>
        <v>#REF!</v>
      </c>
      <c r="O45" s="152" t="e">
        <f>#REF!</f>
        <v>#REF!</v>
      </c>
      <c r="P45" s="152" t="e">
        <f>#REF!</f>
        <v>#REF!</v>
      </c>
      <c r="Q45" s="149"/>
      <c r="R45" s="148" t="e">
        <f>#REF!</f>
        <v>#REF!</v>
      </c>
      <c r="S45" s="148" t="e">
        <f>#REF!</f>
        <v>#REF!</v>
      </c>
      <c r="T45" s="151" t="e">
        <f>#REF!</f>
        <v>#REF!</v>
      </c>
      <c r="U45" s="152" t="e">
        <f>#REF!</f>
        <v>#REF!</v>
      </c>
      <c r="V45" s="152" t="e">
        <f>#REF!</f>
        <v>#REF!</v>
      </c>
      <c r="W45" s="149"/>
      <c r="X45" s="152" t="e">
        <f>#REF!</f>
        <v>#REF!</v>
      </c>
      <c r="Y45" s="152" t="e">
        <f>#REF!</f>
        <v>#REF!</v>
      </c>
      <c r="Z45" s="153" t="e">
        <f>#REF!</f>
        <v>#REF!</v>
      </c>
    </row>
    <row r="46" spans="1:26" s="4" customFormat="1" ht="14.25" hidden="1" outlineLevel="1" x14ac:dyDescent="0.2">
      <c r="A46" s="121" t="e">
        <f>#REF!</f>
        <v>#REF!</v>
      </c>
      <c r="B46" s="122" t="str">
        <f>Codierung!$I$92</f>
        <v>Zwiebeln (gelb)</v>
      </c>
      <c r="C46" s="122"/>
      <c r="D46" s="4" t="str">
        <f>Codierung!$I$119</f>
        <v>CHF/kg</v>
      </c>
      <c r="E46" s="52" t="e">
        <f>#REF!</f>
        <v>#REF!</v>
      </c>
      <c r="F46" s="148" t="e">
        <f>#REF!</f>
        <v>#REF!</v>
      </c>
      <c r="G46" s="148" t="e">
        <f>#REF!</f>
        <v>#REF!</v>
      </c>
      <c r="H46" s="151" t="e">
        <f>#REF!</f>
        <v>#REF!</v>
      </c>
      <c r="I46" s="152" t="e">
        <f>#REF!</f>
        <v>#REF!</v>
      </c>
      <c r="J46" s="152" t="e">
        <f>#REF!</f>
        <v>#REF!</v>
      </c>
      <c r="K46" s="148"/>
      <c r="L46" s="148" t="e">
        <f>#REF!</f>
        <v>#REF!</v>
      </c>
      <c r="M46" s="148" t="e">
        <f>#REF!</f>
        <v>#REF!</v>
      </c>
      <c r="N46" s="151" t="e">
        <f>#REF!</f>
        <v>#REF!</v>
      </c>
      <c r="O46" s="152" t="e">
        <f>#REF!</f>
        <v>#REF!</v>
      </c>
      <c r="P46" s="152" t="e">
        <f>#REF!</f>
        <v>#REF!</v>
      </c>
      <c r="Q46" s="149"/>
      <c r="R46" s="148" t="e">
        <f>#REF!</f>
        <v>#REF!</v>
      </c>
      <c r="S46" s="148" t="e">
        <f>#REF!</f>
        <v>#REF!</v>
      </c>
      <c r="T46" s="151" t="e">
        <f>#REF!</f>
        <v>#REF!</v>
      </c>
      <c r="U46" s="152" t="e">
        <f>#REF!</f>
        <v>#REF!</v>
      </c>
      <c r="V46" s="152" t="e">
        <f>#REF!</f>
        <v>#REF!</v>
      </c>
      <c r="W46" s="149"/>
      <c r="X46" s="152" t="e">
        <f>#REF!</f>
        <v>#REF!</v>
      </c>
      <c r="Y46" s="152" t="e">
        <f>#REF!</f>
        <v>#REF!</v>
      </c>
      <c r="Z46" s="153" t="e">
        <f>#REF!</f>
        <v>#REF!</v>
      </c>
    </row>
    <row r="47" spans="1:26" s="4" customFormat="1" ht="14.25" hidden="1" outlineLevel="1" x14ac:dyDescent="0.2">
      <c r="A47" s="121" t="e">
        <f>#REF!</f>
        <v>#REF!</v>
      </c>
      <c r="B47" s="122" t="str">
        <f>Codierung!$I$93</f>
        <v>Blumenkohl</v>
      </c>
      <c r="C47" s="122"/>
      <c r="D47" s="4" t="str">
        <f>Codierung!$I$119</f>
        <v>CHF/kg</v>
      </c>
      <c r="E47" s="52" t="e">
        <f>#REF!</f>
        <v>#REF!</v>
      </c>
      <c r="F47" s="148" t="e">
        <f>#REF!</f>
        <v>#REF!</v>
      </c>
      <c r="G47" s="148" t="e">
        <f>#REF!</f>
        <v>#REF!</v>
      </c>
      <c r="H47" s="151" t="e">
        <f>#REF!</f>
        <v>#REF!</v>
      </c>
      <c r="I47" s="152" t="e">
        <f>#REF!</f>
        <v>#REF!</v>
      </c>
      <c r="J47" s="152" t="e">
        <f>#REF!</f>
        <v>#REF!</v>
      </c>
      <c r="K47" s="148"/>
      <c r="L47" s="148" t="e">
        <f>#REF!</f>
        <v>#REF!</v>
      </c>
      <c r="M47" s="148" t="e">
        <f>#REF!</f>
        <v>#REF!</v>
      </c>
      <c r="N47" s="151" t="e">
        <f>#REF!</f>
        <v>#REF!</v>
      </c>
      <c r="O47" s="152" t="e">
        <f>#REF!</f>
        <v>#REF!</v>
      </c>
      <c r="P47" s="152" t="e">
        <f>#REF!</f>
        <v>#REF!</v>
      </c>
      <c r="Q47" s="149"/>
      <c r="R47" s="148" t="e">
        <f>#REF!</f>
        <v>#REF!</v>
      </c>
      <c r="S47" s="148" t="e">
        <f>#REF!</f>
        <v>#REF!</v>
      </c>
      <c r="T47" s="151" t="e">
        <f>#REF!</f>
        <v>#REF!</v>
      </c>
      <c r="U47" s="152" t="e">
        <f>#REF!</f>
        <v>#REF!</v>
      </c>
      <c r="V47" s="152" t="e">
        <f>#REF!</f>
        <v>#REF!</v>
      </c>
      <c r="W47" s="149"/>
      <c r="X47" s="152" t="e">
        <f>#REF!</f>
        <v>#REF!</v>
      </c>
      <c r="Y47" s="152" t="e">
        <f>#REF!</f>
        <v>#REF!</v>
      </c>
      <c r="Z47" s="153" t="e">
        <f>#REF!</f>
        <v>#REF!</v>
      </c>
    </row>
    <row r="48" spans="1:26" s="4" customFormat="1" ht="14.25" hidden="1" outlineLevel="1" x14ac:dyDescent="0.2">
      <c r="A48" s="121" t="e">
        <f>#REF!</f>
        <v>#REF!</v>
      </c>
      <c r="B48" s="122" t="str">
        <f>Codierung!$I$94</f>
        <v>Fenchel</v>
      </c>
      <c r="C48" s="122"/>
      <c r="D48" s="4" t="str">
        <f>Codierung!$I$119</f>
        <v>CHF/kg</v>
      </c>
      <c r="E48" s="52" t="e">
        <f>#REF!</f>
        <v>#REF!</v>
      </c>
      <c r="F48" s="148" t="e">
        <f>#REF!</f>
        <v>#REF!</v>
      </c>
      <c r="G48" s="148" t="e">
        <f>#REF!</f>
        <v>#REF!</v>
      </c>
      <c r="H48" s="151" t="e">
        <f>#REF!</f>
        <v>#REF!</v>
      </c>
      <c r="I48" s="152" t="e">
        <f>#REF!</f>
        <v>#REF!</v>
      </c>
      <c r="J48" s="152" t="e">
        <f>#REF!</f>
        <v>#REF!</v>
      </c>
      <c r="K48" s="148"/>
      <c r="L48" s="148" t="e">
        <f>#REF!</f>
        <v>#REF!</v>
      </c>
      <c r="M48" s="148" t="e">
        <f>#REF!</f>
        <v>#REF!</v>
      </c>
      <c r="N48" s="151" t="e">
        <f>#REF!</f>
        <v>#REF!</v>
      </c>
      <c r="O48" s="152" t="e">
        <f>#REF!</f>
        <v>#REF!</v>
      </c>
      <c r="P48" s="152" t="e">
        <f>#REF!</f>
        <v>#REF!</v>
      </c>
      <c r="Q48" s="149"/>
      <c r="R48" s="148" t="e">
        <f>#REF!</f>
        <v>#REF!</v>
      </c>
      <c r="S48" s="148" t="e">
        <f>#REF!</f>
        <v>#REF!</v>
      </c>
      <c r="T48" s="151" t="e">
        <f>#REF!</f>
        <v>#REF!</v>
      </c>
      <c r="U48" s="152" t="e">
        <f>#REF!</f>
        <v>#REF!</v>
      </c>
      <c r="V48" s="152" t="e">
        <f>#REF!</f>
        <v>#REF!</v>
      </c>
      <c r="W48" s="149"/>
      <c r="X48" s="152" t="e">
        <f>#REF!</f>
        <v>#REF!</v>
      </c>
      <c r="Y48" s="152" t="e">
        <f>#REF!</f>
        <v>#REF!</v>
      </c>
      <c r="Z48" s="153" t="e">
        <f>#REF!</f>
        <v>#REF!</v>
      </c>
    </row>
    <row r="49" spans="1:26" s="4" customFormat="1" ht="14.25" hidden="1" outlineLevel="1" x14ac:dyDescent="0.2">
      <c r="A49" s="121" t="e">
        <f>#REF!</f>
        <v>#REF!</v>
      </c>
      <c r="B49" s="122" t="str">
        <f>Codierung!$I$95</f>
        <v>Broccoli</v>
      </c>
      <c r="C49" s="122"/>
      <c r="D49" s="4" t="str">
        <f>Codierung!$I$119</f>
        <v>CHF/kg</v>
      </c>
      <c r="E49" s="52" t="e">
        <f>#REF!</f>
        <v>#REF!</v>
      </c>
      <c r="F49" s="148" t="e">
        <f>#REF!</f>
        <v>#REF!</v>
      </c>
      <c r="G49" s="148" t="e">
        <f>#REF!</f>
        <v>#REF!</v>
      </c>
      <c r="H49" s="151" t="e">
        <f>#REF!</f>
        <v>#REF!</v>
      </c>
      <c r="I49" s="152" t="e">
        <f>#REF!</f>
        <v>#REF!</v>
      </c>
      <c r="J49" s="152" t="e">
        <f>#REF!</f>
        <v>#REF!</v>
      </c>
      <c r="K49" s="148"/>
      <c r="L49" s="148" t="e">
        <f>#REF!</f>
        <v>#REF!</v>
      </c>
      <c r="M49" s="148" t="e">
        <f>#REF!</f>
        <v>#REF!</v>
      </c>
      <c r="N49" s="151" t="e">
        <f>#REF!</f>
        <v>#REF!</v>
      </c>
      <c r="O49" s="152" t="e">
        <f>#REF!</f>
        <v>#REF!</v>
      </c>
      <c r="P49" s="152" t="e">
        <f>#REF!</f>
        <v>#REF!</v>
      </c>
      <c r="Q49" s="149"/>
      <c r="R49" s="148" t="e">
        <f>#REF!</f>
        <v>#REF!</v>
      </c>
      <c r="S49" s="148" t="e">
        <f>#REF!</f>
        <v>#REF!</v>
      </c>
      <c r="T49" s="151" t="e">
        <f>#REF!</f>
        <v>#REF!</v>
      </c>
      <c r="U49" s="152" t="e">
        <f>#REF!</f>
        <v>#REF!</v>
      </c>
      <c r="V49" s="152" t="e">
        <f>#REF!</f>
        <v>#REF!</v>
      </c>
      <c r="W49" s="149"/>
      <c r="X49" s="152" t="e">
        <f>#REF!</f>
        <v>#REF!</v>
      </c>
      <c r="Y49" s="152" t="e">
        <f>#REF!</f>
        <v>#REF!</v>
      </c>
      <c r="Z49" s="153" t="e">
        <f>#REF!</f>
        <v>#REF!</v>
      </c>
    </row>
    <row r="50" spans="1:26" s="4" customFormat="1" ht="14.25" hidden="1" outlineLevel="1" x14ac:dyDescent="0.2">
      <c r="A50" s="121" t="e">
        <f>#REF!</f>
        <v>#REF!</v>
      </c>
      <c r="B50" s="122" t="str">
        <f>Codierung!$I$97</f>
        <v>Lauch grün</v>
      </c>
      <c r="C50" s="122"/>
      <c r="D50" s="4" t="str">
        <f>Codierung!$I$119</f>
        <v>CHF/kg</v>
      </c>
      <c r="E50" s="52" t="e">
        <f>#REF!</f>
        <v>#REF!</v>
      </c>
      <c r="F50" s="148" t="e">
        <f>#REF!</f>
        <v>#REF!</v>
      </c>
      <c r="G50" s="148" t="e">
        <f>#REF!</f>
        <v>#REF!</v>
      </c>
      <c r="H50" s="151" t="e">
        <f>#REF!</f>
        <v>#REF!</v>
      </c>
      <c r="I50" s="152" t="e">
        <f>#REF!</f>
        <v>#REF!</v>
      </c>
      <c r="J50" s="152" t="e">
        <f>#REF!</f>
        <v>#REF!</v>
      </c>
      <c r="K50" s="148"/>
      <c r="L50" s="148" t="e">
        <f>#REF!</f>
        <v>#REF!</v>
      </c>
      <c r="M50" s="162" t="e">
        <f>#REF!</f>
        <v>#REF!</v>
      </c>
      <c r="N50" s="151" t="e">
        <f>#REF!</f>
        <v>#REF!</v>
      </c>
      <c r="O50" s="152" t="e">
        <f>#REF!</f>
        <v>#REF!</v>
      </c>
      <c r="P50" s="152" t="e">
        <f>#REF!</f>
        <v>#REF!</v>
      </c>
      <c r="Q50" s="149"/>
      <c r="R50" s="148" t="e">
        <f>#REF!</f>
        <v>#REF!</v>
      </c>
      <c r="S50" s="148" t="e">
        <f>#REF!</f>
        <v>#REF!</v>
      </c>
      <c r="T50" s="151" t="e">
        <f>#REF!</f>
        <v>#REF!</v>
      </c>
      <c r="U50" s="152" t="e">
        <f>#REF!</f>
        <v>#REF!</v>
      </c>
      <c r="V50" s="152" t="e">
        <f>#REF!</f>
        <v>#REF!</v>
      </c>
      <c r="W50" s="149"/>
      <c r="X50" s="152" t="e">
        <f>#REF!</f>
        <v>#REF!</v>
      </c>
      <c r="Y50" s="152" t="e">
        <f>#REF!</f>
        <v>#REF!</v>
      </c>
      <c r="Z50" s="153" t="e">
        <f>#REF!</f>
        <v>#REF!</v>
      </c>
    </row>
    <row r="51" spans="1:26" s="4" customFormat="1" ht="14.25" hidden="1" outlineLevel="1" x14ac:dyDescent="0.2">
      <c r="A51" s="121" t="e">
        <f>#REF!</f>
        <v>#REF!</v>
      </c>
      <c r="B51" s="122" t="str">
        <f>Codierung!$I$98</f>
        <v>Champignons</v>
      </c>
      <c r="C51" s="122"/>
      <c r="D51" s="4" t="str">
        <f>Codierung!$I$119</f>
        <v>CHF/kg</v>
      </c>
      <c r="E51" s="52" t="e">
        <f>#REF!</f>
        <v>#REF!</v>
      </c>
      <c r="F51" s="148" t="e">
        <f>#REF!</f>
        <v>#REF!</v>
      </c>
      <c r="G51" s="148" t="e">
        <f>#REF!</f>
        <v>#REF!</v>
      </c>
      <c r="H51" s="151" t="e">
        <f>#REF!</f>
        <v>#REF!</v>
      </c>
      <c r="I51" s="152" t="e">
        <f>#REF!</f>
        <v>#REF!</v>
      </c>
      <c r="J51" s="152" t="e">
        <f>#REF!</f>
        <v>#REF!</v>
      </c>
      <c r="K51" s="148"/>
      <c r="L51" s="148" t="e">
        <f>#REF!</f>
        <v>#REF!</v>
      </c>
      <c r="M51" s="162" t="e">
        <f>#REF!</f>
        <v>#REF!</v>
      </c>
      <c r="N51" s="151" t="e">
        <f>#REF!</f>
        <v>#REF!</v>
      </c>
      <c r="O51" s="152" t="e">
        <f>#REF!</f>
        <v>#REF!</v>
      </c>
      <c r="P51" s="152" t="e">
        <f>#REF!</f>
        <v>#REF!</v>
      </c>
      <c r="Q51" s="149"/>
      <c r="R51" s="148" t="e">
        <f>#REF!</f>
        <v>#REF!</v>
      </c>
      <c r="S51" s="148" t="e">
        <f>#REF!</f>
        <v>#REF!</v>
      </c>
      <c r="T51" s="151" t="e">
        <f>#REF!</f>
        <v>#REF!</v>
      </c>
      <c r="U51" s="152" t="e">
        <f>#REF!</f>
        <v>#REF!</v>
      </c>
      <c r="V51" s="152" t="e">
        <f>#REF!</f>
        <v>#REF!</v>
      </c>
      <c r="W51" s="149"/>
      <c r="X51" s="152" t="e">
        <f>#REF!</f>
        <v>#REF!</v>
      </c>
      <c r="Y51" s="152" t="e">
        <f>#REF!</f>
        <v>#REF!</v>
      </c>
      <c r="Z51" s="153" t="e">
        <f>#REF!</f>
        <v>#REF!</v>
      </c>
    </row>
    <row r="52" spans="1:26" s="4" customFormat="1" ht="14.25" hidden="1" outlineLevel="1" x14ac:dyDescent="0.2">
      <c r="A52" s="121" t="e">
        <f>#REF!</f>
        <v>#REF!</v>
      </c>
      <c r="B52" s="122" t="str">
        <f>Codierung!$I$99</f>
        <v>Randen gedämpft</v>
      </c>
      <c r="C52" s="122"/>
      <c r="D52" s="4" t="str">
        <f>Codierung!$I$119</f>
        <v>CHF/kg</v>
      </c>
      <c r="E52" s="52" t="e">
        <f>#REF!</f>
        <v>#REF!</v>
      </c>
      <c r="F52" s="148" t="e">
        <f>#REF!</f>
        <v>#REF!</v>
      </c>
      <c r="G52" s="148" t="e">
        <f>#REF!</f>
        <v>#REF!</v>
      </c>
      <c r="H52" s="151" t="e">
        <f>#REF!</f>
        <v>#REF!</v>
      </c>
      <c r="I52" s="152" t="e">
        <f>#REF!</f>
        <v>#REF!</v>
      </c>
      <c r="J52" s="152" t="e">
        <f>#REF!</f>
        <v>#REF!</v>
      </c>
      <c r="K52" s="148"/>
      <c r="L52" s="148" t="e">
        <f>#REF!</f>
        <v>#REF!</v>
      </c>
      <c r="M52" s="162" t="e">
        <f>#REF!</f>
        <v>#REF!</v>
      </c>
      <c r="N52" s="151" t="e">
        <f>#REF!</f>
        <v>#REF!</v>
      </c>
      <c r="O52" s="152" t="e">
        <f>#REF!</f>
        <v>#REF!</v>
      </c>
      <c r="P52" s="152" t="e">
        <f>#REF!</f>
        <v>#REF!</v>
      </c>
      <c r="Q52" s="149"/>
      <c r="R52" s="148" t="e">
        <f>#REF!</f>
        <v>#REF!</v>
      </c>
      <c r="S52" s="148" t="e">
        <f>#REF!</f>
        <v>#REF!</v>
      </c>
      <c r="T52" s="151" t="e">
        <f>#REF!</f>
        <v>#REF!</v>
      </c>
      <c r="U52" s="152" t="e">
        <f>#REF!</f>
        <v>#REF!</v>
      </c>
      <c r="V52" s="152" t="e">
        <f>#REF!</f>
        <v>#REF!</v>
      </c>
      <c r="W52" s="149"/>
      <c r="X52" s="152" t="e">
        <f>#REF!</f>
        <v>#REF!</v>
      </c>
      <c r="Y52" s="152" t="e">
        <f>#REF!</f>
        <v>#REF!</v>
      </c>
      <c r="Z52" s="153" t="e">
        <f>#REF!</f>
        <v>#REF!</v>
      </c>
    </row>
    <row r="53" spans="1:26" s="4" customFormat="1" ht="14.25" hidden="1" outlineLevel="1" x14ac:dyDescent="0.2">
      <c r="A53" s="121" t="e">
        <f>#REF!</f>
        <v>#REF!</v>
      </c>
      <c r="B53" s="122" t="str">
        <f>Codierung!$I$100</f>
        <v>Knollensellerie</v>
      </c>
      <c r="C53" s="122"/>
      <c r="D53" s="4" t="str">
        <f>Codierung!$I$119</f>
        <v>CHF/kg</v>
      </c>
      <c r="E53" s="52" t="e">
        <f>#REF!</f>
        <v>#REF!</v>
      </c>
      <c r="F53" s="148" t="e">
        <f>#REF!</f>
        <v>#REF!</v>
      </c>
      <c r="G53" s="148" t="e">
        <f>#REF!</f>
        <v>#REF!</v>
      </c>
      <c r="H53" s="151" t="e">
        <f>#REF!</f>
        <v>#REF!</v>
      </c>
      <c r="I53" s="152" t="e">
        <f>#REF!</f>
        <v>#REF!</v>
      </c>
      <c r="J53" s="152" t="e">
        <f>#REF!</f>
        <v>#REF!</v>
      </c>
      <c r="K53" s="148"/>
      <c r="L53" s="148" t="e">
        <f>#REF!</f>
        <v>#REF!</v>
      </c>
      <c r="M53" s="162" t="e">
        <f>#REF!</f>
        <v>#REF!</v>
      </c>
      <c r="N53" s="151" t="e">
        <f>#REF!</f>
        <v>#REF!</v>
      </c>
      <c r="O53" s="152" t="e">
        <f>#REF!</f>
        <v>#REF!</v>
      </c>
      <c r="P53" s="152" t="e">
        <f>#REF!</f>
        <v>#REF!</v>
      </c>
      <c r="Q53" s="149"/>
      <c r="R53" s="148" t="e">
        <f>#REF!</f>
        <v>#REF!</v>
      </c>
      <c r="S53" s="148" t="e">
        <f>#REF!</f>
        <v>#REF!</v>
      </c>
      <c r="T53" s="151" t="e">
        <f>#REF!</f>
        <v>#REF!</v>
      </c>
      <c r="U53" s="152" t="e">
        <f>#REF!</f>
        <v>#REF!</v>
      </c>
      <c r="V53" s="152" t="e">
        <f>#REF!</f>
        <v>#REF!</v>
      </c>
      <c r="W53" s="149"/>
      <c r="X53" s="152" t="e">
        <f>#REF!</f>
        <v>#REF!</v>
      </c>
      <c r="Y53" s="152" t="e">
        <f>#REF!</f>
        <v>#REF!</v>
      </c>
      <c r="Z53" s="153" t="e">
        <f>#REF!</f>
        <v>#REF!</v>
      </c>
    </row>
    <row r="54" spans="1:26" s="4" customFormat="1" ht="14.25" hidden="1" outlineLevel="1" x14ac:dyDescent="0.2">
      <c r="A54" s="121" t="e">
        <f>#REF!</f>
        <v>#REF!</v>
      </c>
      <c r="B54" s="122" t="str">
        <f>Codierung!$I$102</f>
        <v>Aubergine</v>
      </c>
      <c r="C54" s="122"/>
      <c r="D54" s="4" t="str">
        <f>Codierung!$I$119</f>
        <v>CHF/kg</v>
      </c>
      <c r="E54" s="52" t="e">
        <f>#REF!</f>
        <v>#REF!</v>
      </c>
      <c r="F54" s="148" t="e">
        <f>#REF!</f>
        <v>#REF!</v>
      </c>
      <c r="G54" s="148" t="e">
        <f>#REF!</f>
        <v>#REF!</v>
      </c>
      <c r="H54" s="151" t="e">
        <f>#REF!</f>
        <v>#REF!</v>
      </c>
      <c r="I54" s="152" t="e">
        <f>#REF!</f>
        <v>#REF!</v>
      </c>
      <c r="J54" s="152" t="e">
        <f>#REF!</f>
        <v>#REF!</v>
      </c>
      <c r="K54" s="148"/>
      <c r="L54" s="148" t="e">
        <f>#REF!</f>
        <v>#REF!</v>
      </c>
      <c r="M54" s="162" t="e">
        <f>#REF!</f>
        <v>#REF!</v>
      </c>
      <c r="N54" s="151" t="e">
        <f>#REF!</f>
        <v>#REF!</v>
      </c>
      <c r="O54" s="152" t="e">
        <f>#REF!</f>
        <v>#REF!</v>
      </c>
      <c r="P54" s="152" t="e">
        <f>#REF!</f>
        <v>#REF!</v>
      </c>
      <c r="Q54" s="149"/>
      <c r="R54" s="148" t="e">
        <f>#REF!</f>
        <v>#REF!</v>
      </c>
      <c r="S54" s="148" t="e">
        <f>#REF!</f>
        <v>#REF!</v>
      </c>
      <c r="T54" s="151" t="e">
        <f>#REF!</f>
        <v>#REF!</v>
      </c>
      <c r="U54" s="152" t="e">
        <f>#REF!</f>
        <v>#REF!</v>
      </c>
      <c r="V54" s="152" t="e">
        <f>#REF!</f>
        <v>#REF!</v>
      </c>
      <c r="W54" s="149"/>
      <c r="X54" s="152" t="e">
        <f>#REF!</f>
        <v>#REF!</v>
      </c>
      <c r="Y54" s="152" t="e">
        <f>#REF!</f>
        <v>#REF!</v>
      </c>
      <c r="Z54" s="153" t="e">
        <f>#REF!</f>
        <v>#REF!</v>
      </c>
    </row>
    <row r="55" spans="1:26" s="4" customFormat="1" ht="14.25" hidden="1" outlineLevel="1" x14ac:dyDescent="0.2">
      <c r="A55" s="121" t="e">
        <f>#REF!</f>
        <v>#REF!</v>
      </c>
      <c r="B55" s="122" t="str">
        <f>Codierung!$I$103</f>
        <v>Nüsslisalat</v>
      </c>
      <c r="C55" s="122"/>
      <c r="D55" s="77" t="str">
        <f>Codierung!$I$119</f>
        <v>CHF/kg</v>
      </c>
      <c r="E55" s="78" t="e">
        <f>#REF!</f>
        <v>#REF!</v>
      </c>
      <c r="F55" s="158" t="e">
        <f>#REF!</f>
        <v>#REF!</v>
      </c>
      <c r="G55" s="158" t="e">
        <f>#REF!</f>
        <v>#REF!</v>
      </c>
      <c r="H55" s="159" t="e">
        <f>#REF!</f>
        <v>#REF!</v>
      </c>
      <c r="I55" s="160" t="e">
        <f>#REF!</f>
        <v>#REF!</v>
      </c>
      <c r="J55" s="160" t="e">
        <f>#REF!</f>
        <v>#REF!</v>
      </c>
      <c r="K55" s="148"/>
      <c r="L55" s="158" t="e">
        <f>#REF!</f>
        <v>#REF!</v>
      </c>
      <c r="M55" s="163" t="e">
        <f>#REF!</f>
        <v>#REF!</v>
      </c>
      <c r="N55" s="159" t="e">
        <f>#REF!</f>
        <v>#REF!</v>
      </c>
      <c r="O55" s="160" t="e">
        <f>#REF!</f>
        <v>#REF!</v>
      </c>
      <c r="P55" s="160" t="e">
        <f>#REF!</f>
        <v>#REF!</v>
      </c>
      <c r="Q55" s="149"/>
      <c r="R55" s="158" t="e">
        <f>#REF!</f>
        <v>#REF!</v>
      </c>
      <c r="S55" s="158" t="e">
        <f>#REF!</f>
        <v>#REF!</v>
      </c>
      <c r="T55" s="159" t="e">
        <f>#REF!</f>
        <v>#REF!</v>
      </c>
      <c r="U55" s="160" t="e">
        <f>#REF!</f>
        <v>#REF!</v>
      </c>
      <c r="V55" s="160" t="e">
        <f>#REF!</f>
        <v>#REF!</v>
      </c>
      <c r="W55" s="149"/>
      <c r="X55" s="160" t="e">
        <f>#REF!</f>
        <v>#REF!</v>
      </c>
      <c r="Y55" s="160" t="e">
        <f>#REF!</f>
        <v>#REF!</v>
      </c>
      <c r="Z55" s="161" t="e">
        <f>#REF!</f>
        <v>#REF!</v>
      </c>
    </row>
    <row r="56" spans="1:26" s="86" customFormat="1" collapsed="1" x14ac:dyDescent="0.2">
      <c r="A56" s="120" t="str">
        <f>Codierung!$I$104</f>
        <v>Mehl</v>
      </c>
      <c r="B56" s="120"/>
      <c r="C56" s="120"/>
      <c r="D56" s="73" t="str">
        <f>Codierung!$I$116</f>
        <v>CHF</v>
      </c>
      <c r="E56" s="74"/>
      <c r="F56" s="154" t="e">
        <f>#REF!</f>
        <v>#REF!</v>
      </c>
      <c r="G56" s="154" t="e">
        <f>#REF!</f>
        <v>#REF!</v>
      </c>
      <c r="H56" s="155" t="e">
        <f>#REF!</f>
        <v>#REF!</v>
      </c>
      <c r="I56" s="156" t="e">
        <f>#REF!</f>
        <v>#REF!</v>
      </c>
      <c r="J56" s="156" t="e">
        <f>#REF!</f>
        <v>#REF!</v>
      </c>
      <c r="K56" s="148"/>
      <c r="L56" s="154" t="e">
        <f>#REF!</f>
        <v>#REF!</v>
      </c>
      <c r="M56" s="164" t="e">
        <f>#REF!</f>
        <v>#REF!</v>
      </c>
      <c r="N56" s="155" t="e">
        <f>#REF!</f>
        <v>#REF!</v>
      </c>
      <c r="O56" s="156" t="e">
        <f>#REF!</f>
        <v>#REF!</v>
      </c>
      <c r="P56" s="156" t="e">
        <f>#REF!</f>
        <v>#REF!</v>
      </c>
      <c r="Q56" s="149"/>
      <c r="R56" s="154" t="e">
        <f>#REF!</f>
        <v>#REF!</v>
      </c>
      <c r="S56" s="154" t="e">
        <f>#REF!</f>
        <v>#REF!</v>
      </c>
      <c r="T56" s="155" t="e">
        <f>#REF!</f>
        <v>#REF!</v>
      </c>
      <c r="U56" s="156" t="e">
        <f>#REF!</f>
        <v>#REF!</v>
      </c>
      <c r="V56" s="156" t="e">
        <f>#REF!</f>
        <v>#REF!</v>
      </c>
      <c r="W56" s="149"/>
      <c r="X56" s="156" t="e">
        <f>#REF!</f>
        <v>#REF!</v>
      </c>
      <c r="Y56" s="156" t="e">
        <f>#REF!</f>
        <v>#REF!</v>
      </c>
      <c r="Z56" s="157" t="e">
        <f>#REF!</f>
        <v>#REF!</v>
      </c>
    </row>
    <row r="57" spans="1:26" s="4" customFormat="1" ht="14.25" hidden="1" outlineLevel="1" x14ac:dyDescent="0.2">
      <c r="A57" s="121" t="e">
        <f>#REF!</f>
        <v>#REF!</v>
      </c>
      <c r="B57" s="122" t="str">
        <f>Codierung!$I$105</f>
        <v>Weissmehl</v>
      </c>
      <c r="C57" s="122"/>
      <c r="D57" s="75" t="str">
        <f>Codierung!$I$119</f>
        <v>CHF/kg</v>
      </c>
      <c r="E57" s="76" t="e">
        <f>#REF!</f>
        <v>#REF!</v>
      </c>
      <c r="F57" s="158" t="e">
        <f>#REF!</f>
        <v>#REF!</v>
      </c>
      <c r="G57" s="158" t="e">
        <f>#REF!</f>
        <v>#REF!</v>
      </c>
      <c r="H57" s="159" t="e">
        <f>#REF!</f>
        <v>#REF!</v>
      </c>
      <c r="I57" s="160" t="e">
        <f>#REF!</f>
        <v>#REF!</v>
      </c>
      <c r="J57" s="160" t="e">
        <f>#REF!</f>
        <v>#REF!</v>
      </c>
      <c r="K57" s="148"/>
      <c r="L57" s="158" t="e">
        <f>#REF!</f>
        <v>#REF!</v>
      </c>
      <c r="M57" s="158" t="e">
        <f>#REF!</f>
        <v>#REF!</v>
      </c>
      <c r="N57" s="159" t="e">
        <f>#REF!</f>
        <v>#REF!</v>
      </c>
      <c r="O57" s="160" t="e">
        <f>#REF!</f>
        <v>#REF!</v>
      </c>
      <c r="P57" s="160" t="e">
        <f>#REF!</f>
        <v>#REF!</v>
      </c>
      <c r="Q57" s="149"/>
      <c r="R57" s="158" t="e">
        <f>#REF!</f>
        <v>#REF!</v>
      </c>
      <c r="S57" s="158" t="e">
        <f>#REF!</f>
        <v>#REF!</v>
      </c>
      <c r="T57" s="159" t="e">
        <f>#REF!</f>
        <v>#REF!</v>
      </c>
      <c r="U57" s="160" t="e">
        <f>#REF!</f>
        <v>#REF!</v>
      </c>
      <c r="V57" s="160" t="e">
        <f>#REF!</f>
        <v>#REF!</v>
      </c>
      <c r="W57" s="149"/>
      <c r="X57" s="160" t="e">
        <f>#REF!</f>
        <v>#REF!</v>
      </c>
      <c r="Y57" s="160" t="e">
        <f>#REF!</f>
        <v>#REF!</v>
      </c>
      <c r="Z57" s="161" t="e">
        <f>#REF!</f>
        <v>#REF!</v>
      </c>
    </row>
    <row r="58" spans="1:26" s="103" customFormat="1" ht="16.5" collapsed="1" thickBot="1" x14ac:dyDescent="0.25">
      <c r="A58" s="174" t="str">
        <f>Codierung!$I$19</f>
        <v>Warenkorb Total</v>
      </c>
      <c r="B58" s="120"/>
      <c r="C58" s="119"/>
      <c r="D58" s="70" t="str">
        <f>Codierung!$I$116</f>
        <v>CHF</v>
      </c>
      <c r="E58" s="70"/>
      <c r="F58" s="107" t="e">
        <f>#REF!</f>
        <v>#REF!</v>
      </c>
      <c r="G58" s="107" t="e">
        <f>#REF!</f>
        <v>#REF!</v>
      </c>
      <c r="H58" s="108" t="e">
        <f>#REF!</f>
        <v>#REF!</v>
      </c>
      <c r="I58" s="165" t="e">
        <f>#REF!</f>
        <v>#REF!</v>
      </c>
      <c r="J58" s="165" t="e">
        <f>#REF!</f>
        <v>#REF!</v>
      </c>
      <c r="K58" s="166"/>
      <c r="L58" s="167" t="e">
        <f>#REF!</f>
        <v>#REF!</v>
      </c>
      <c r="M58" s="167" t="e">
        <f>#REF!</f>
        <v>#REF!</v>
      </c>
      <c r="N58" s="168" t="e">
        <f>#REF!</f>
        <v>#REF!</v>
      </c>
      <c r="O58" s="165" t="e">
        <f>#REF!</f>
        <v>#REF!</v>
      </c>
      <c r="P58" s="165" t="e">
        <f>#REF!</f>
        <v>#REF!</v>
      </c>
      <c r="Q58" s="169"/>
      <c r="R58" s="167" t="e">
        <f>#REF!</f>
        <v>#REF!</v>
      </c>
      <c r="S58" s="167" t="e">
        <f>#REF!</f>
        <v>#REF!</v>
      </c>
      <c r="T58" s="168" t="e">
        <f>#REF!</f>
        <v>#REF!</v>
      </c>
      <c r="U58" s="165" t="e">
        <f>#REF!</f>
        <v>#REF!</v>
      </c>
      <c r="V58" s="165" t="e">
        <f>#REF!</f>
        <v>#REF!</v>
      </c>
      <c r="W58" s="169"/>
      <c r="X58" s="165" t="e">
        <f>#REF!</f>
        <v>#REF!</v>
      </c>
      <c r="Y58" s="165" t="e">
        <f>#REF!</f>
        <v>#REF!</v>
      </c>
      <c r="Z58" s="170" t="e">
        <f>#REF!</f>
        <v>#REF!</v>
      </c>
    </row>
    <row r="59" spans="1:26" ht="15.75" thickTop="1" x14ac:dyDescent="0.25">
      <c r="A59" s="125" t="str">
        <f>Codierung!I23</f>
        <v>* Es wird nicht der Gesamtkonsum angeschaut, sondern eine spezifische Auswahl von (vorwiegend Frische-)Produkten, bei welchen die</v>
      </c>
    </row>
    <row r="60" spans="1:26" x14ac:dyDescent="0.25">
      <c r="A60" s="125" t="str">
        <f>Codierung!I24</f>
        <v>Marktanalysen Preiserhebungen im Detailhandel durchführt. Die Detailhandelspreiserhebungen enthalten keine</v>
      </c>
    </row>
    <row r="61" spans="1:26" x14ac:dyDescent="0.25">
      <c r="A61" s="125" t="str">
        <f>Codierung!I25</f>
        <v>Discounterpreise, ausser für Milch und Eier werden auch Discounterpreise einbezogen.</v>
      </c>
    </row>
    <row r="89" spans="1:27" s="8" customFormat="1" x14ac:dyDescent="0.25">
      <c r="A89" s="117"/>
      <c r="B89"/>
      <c r="C89"/>
      <c r="D89" s="6"/>
      <c r="E89" s="6"/>
      <c r="F89" s="49"/>
      <c r="G89" s="48"/>
      <c r="I89"/>
      <c r="J89"/>
      <c r="K89"/>
      <c r="L89"/>
      <c r="M89"/>
      <c r="O89"/>
      <c r="P89"/>
      <c r="Q89"/>
      <c r="R89"/>
      <c r="S89"/>
      <c r="U89"/>
      <c r="V89"/>
      <c r="W89"/>
      <c r="X89"/>
      <c r="Y89"/>
      <c r="AA89"/>
    </row>
    <row r="90" spans="1:27" s="8" customFormat="1" x14ac:dyDescent="0.25">
      <c r="A90" s="117"/>
      <c r="B90"/>
      <c r="C90"/>
      <c r="D90" s="6"/>
      <c r="E90" s="6"/>
      <c r="F90" s="49"/>
      <c r="G90" s="48"/>
      <c r="I90"/>
      <c r="J90"/>
      <c r="K90"/>
      <c r="L90"/>
      <c r="M90"/>
      <c r="O90"/>
      <c r="P90"/>
      <c r="Q90"/>
      <c r="R90"/>
      <c r="S90"/>
      <c r="U90"/>
      <c r="V90"/>
      <c r="W90"/>
      <c r="X90"/>
      <c r="Y90"/>
      <c r="AA90"/>
    </row>
    <row r="91" spans="1:27" s="8" customFormat="1" x14ac:dyDescent="0.25">
      <c r="A91" s="117"/>
      <c r="B91"/>
      <c r="C91"/>
      <c r="D91" s="6"/>
      <c r="E91" s="6"/>
      <c r="F91" s="49"/>
      <c r="G91" s="48"/>
      <c r="I91"/>
      <c r="J91"/>
      <c r="K91"/>
      <c r="L91"/>
      <c r="M91"/>
      <c r="O91"/>
      <c r="P91"/>
      <c r="Q91"/>
      <c r="R91"/>
      <c r="S91"/>
      <c r="U91"/>
      <c r="V91"/>
      <c r="W91"/>
      <c r="X91"/>
      <c r="Y91"/>
      <c r="AA91"/>
    </row>
    <row r="92" spans="1:27" s="8" customFormat="1" x14ac:dyDescent="0.25">
      <c r="A92" s="117"/>
      <c r="B92"/>
      <c r="C92"/>
      <c r="D92" s="6"/>
      <c r="E92" s="6"/>
      <c r="F92" s="49"/>
      <c r="G92" s="48"/>
      <c r="I92"/>
      <c r="J92"/>
      <c r="K92"/>
      <c r="L92"/>
      <c r="M92"/>
      <c r="O92"/>
      <c r="P92"/>
      <c r="Q92"/>
      <c r="R92"/>
      <c r="S92"/>
      <c r="U92"/>
      <c r="V92"/>
      <c r="W92"/>
      <c r="X92"/>
      <c r="Y92"/>
      <c r="AA92"/>
    </row>
    <row r="93" spans="1:27" x14ac:dyDescent="0.25">
      <c r="A93" s="117"/>
      <c r="D93" s="6"/>
      <c r="E93" s="6"/>
      <c r="F93" s="49"/>
      <c r="G93" s="48"/>
    </row>
    <row r="94" spans="1:27" x14ac:dyDescent="0.25">
      <c r="A94" s="117"/>
      <c r="D94" s="6"/>
      <c r="E94" s="6"/>
      <c r="F94" s="49"/>
      <c r="G94" s="48"/>
    </row>
    <row r="95" spans="1:27" x14ac:dyDescent="0.25">
      <c r="A95" s="117"/>
      <c r="D95" s="6"/>
      <c r="E95" s="6"/>
      <c r="F95" s="49"/>
      <c r="G95" s="48"/>
    </row>
    <row r="96" spans="1:27" x14ac:dyDescent="0.25">
      <c r="A96" s="117"/>
      <c r="D96" s="6"/>
      <c r="E96" s="6"/>
      <c r="F96" s="49"/>
      <c r="G96" s="48"/>
    </row>
    <row r="97" spans="1:27" x14ac:dyDescent="0.25">
      <c r="A97" s="117"/>
      <c r="D97" s="6"/>
      <c r="E97" s="6"/>
      <c r="F97" s="49"/>
      <c r="G97" s="48"/>
    </row>
    <row r="98" spans="1:27" x14ac:dyDescent="0.25">
      <c r="A98" s="118"/>
      <c r="D98" s="44"/>
      <c r="E98" s="44"/>
      <c r="F98" s="44"/>
      <c r="G98" s="44"/>
    </row>
    <row r="100" spans="1:27" x14ac:dyDescent="0.25">
      <c r="H100" s="61"/>
    </row>
    <row r="109" spans="1:27" s="8" customFormat="1" x14ac:dyDescent="0.25">
      <c r="A109" s="118"/>
      <c r="B109"/>
      <c r="C109"/>
      <c r="D109" s="44"/>
      <c r="E109" s="44"/>
      <c r="F109" s="44"/>
      <c r="G109" s="44"/>
      <c r="I109"/>
      <c r="J109"/>
      <c r="K109"/>
      <c r="L109"/>
      <c r="M109"/>
      <c r="O109"/>
      <c r="P109"/>
      <c r="Q109"/>
      <c r="R109"/>
      <c r="S109"/>
      <c r="U109"/>
      <c r="V109"/>
      <c r="W109"/>
      <c r="X109"/>
      <c r="Y109"/>
      <c r="AA109"/>
    </row>
    <row r="110" spans="1:27" s="8" customFormat="1" x14ac:dyDescent="0.25">
      <c r="A110" s="118"/>
      <c r="B110"/>
      <c r="C110"/>
      <c r="D110" s="44"/>
      <c r="E110" s="44"/>
      <c r="F110" s="44"/>
      <c r="G110" s="44"/>
      <c r="I110"/>
      <c r="J110"/>
      <c r="K110"/>
      <c r="L110"/>
      <c r="M110"/>
      <c r="O110"/>
      <c r="P110"/>
      <c r="Q110"/>
      <c r="R110"/>
      <c r="S110"/>
      <c r="U110"/>
      <c r="V110"/>
      <c r="W110"/>
      <c r="X110"/>
      <c r="Y110"/>
      <c r="AA110"/>
    </row>
    <row r="112" spans="1:27" s="8" customFormat="1" x14ac:dyDescent="0.25">
      <c r="A112" s="11"/>
      <c r="B112" s="49"/>
      <c r="C112" s="49"/>
      <c r="D112"/>
      <c r="E112"/>
      <c r="F112"/>
      <c r="G112"/>
      <c r="I112"/>
      <c r="J112"/>
      <c r="K112"/>
      <c r="L112"/>
      <c r="M112"/>
      <c r="O112"/>
      <c r="P112"/>
      <c r="Q112"/>
      <c r="R112"/>
      <c r="S112"/>
      <c r="U112"/>
      <c r="V112"/>
      <c r="W112"/>
      <c r="X112"/>
      <c r="Y112"/>
      <c r="AA112"/>
    </row>
  </sheetData>
  <mergeCells count="4">
    <mergeCell ref="F2:J2"/>
    <mergeCell ref="L2:P2"/>
    <mergeCell ref="R2:V2"/>
    <mergeCell ref="X2:Z2"/>
  </mergeCells>
  <pageMargins left="0.7" right="0.7" top="0.78740157499999996" bottom="0.78740157499999996" header="0.3" footer="0.3"/>
  <pageSetup paperSize="9" orientation="portrait" r:id="rId1"/>
  <ignoredErrors>
    <ignoredError sqref="D14:D31 D35:D41 D54:D57 D32:D34 D42:D49 D50:D53"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590550</xdr:colOff>
                    <xdr:row>0</xdr:row>
                    <xdr:rowOff>180975</xdr:rowOff>
                  </from>
                  <to>
                    <xdr:col>1</xdr:col>
                    <xdr:colOff>1714500</xdr:colOff>
                    <xdr:row>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T112"/>
  <sheetViews>
    <sheetView workbookViewId="0"/>
  </sheetViews>
  <sheetFormatPr baseColWidth="10" defaultColWidth="11" defaultRowHeight="15" outlineLevelRow="1" x14ac:dyDescent="0.25"/>
  <cols>
    <col min="1" max="1" width="7.75" style="11" customWidth="1"/>
    <col min="2" max="2" width="28.125" customWidth="1"/>
    <col min="3" max="3" width="0.625" customWidth="1"/>
    <col min="4" max="5" width="13" customWidth="1"/>
    <col min="7" max="7" width="11" style="8"/>
    <col min="8" max="8" width="13.375" customWidth="1"/>
    <col min="11" max="11" width="11" style="8"/>
    <col min="15" max="15" width="11" style="8"/>
    <col min="19" max="19" width="11" style="8"/>
  </cols>
  <sheetData>
    <row r="1" spans="1:19" ht="18" x14ac:dyDescent="0.25">
      <c r="B1" s="9"/>
      <c r="C1" s="9"/>
      <c r="D1" s="9"/>
      <c r="E1" s="9"/>
      <c r="F1" s="5"/>
      <c r="G1" s="45"/>
      <c r="H1" s="5"/>
      <c r="I1" s="5"/>
      <c r="J1" s="5"/>
      <c r="K1" s="45"/>
    </row>
    <row r="2" spans="1:19" s="46" customFormat="1" ht="16.5" thickBot="1" x14ac:dyDescent="0.3">
      <c r="A2" s="116"/>
      <c r="F2" s="558" t="str">
        <f>Codierung!$I$6</f>
        <v>Warenkorb Bio</v>
      </c>
      <c r="G2" s="558"/>
      <c r="H2" s="558"/>
      <c r="I2" s="47"/>
      <c r="J2" s="558" t="str">
        <f>Codierung!$I$7</f>
        <v>Warenkorb nicht-Bio</v>
      </c>
      <c r="K2" s="558"/>
      <c r="L2" s="558"/>
      <c r="N2" s="558" t="str">
        <f>Codierung!$I$8</f>
        <v>∆ Bio / nicht-Bio absolut</v>
      </c>
      <c r="O2" s="558"/>
      <c r="P2" s="558"/>
      <c r="R2" s="558" t="str">
        <f>Codierung!$I$9</f>
        <v>%-∆ Bio / Nicht-Bio</v>
      </c>
      <c r="S2" s="558"/>
    </row>
    <row r="3" spans="1:19" hidden="1" outlineLevel="1" x14ac:dyDescent="0.25">
      <c r="D3" t="str">
        <f>Codierung!$I$114</f>
        <v>Einheit</v>
      </c>
      <c r="E3" t="str">
        <f>Codierung!$I$115</f>
        <v>Gewichtung</v>
      </c>
    </row>
    <row r="4" spans="1:19" s="3" customFormat="1" ht="30" customHeight="1" collapsed="1" x14ac:dyDescent="0.2">
      <c r="A4" s="131"/>
      <c r="F4" s="131">
        <v>2016</v>
      </c>
      <c r="G4" s="142" t="s">
        <v>437</v>
      </c>
      <c r="H4" s="135" t="e">
        <f>#REF!</f>
        <v>#REF!</v>
      </c>
      <c r="I4" s="135"/>
      <c r="J4" s="131">
        <f>$F$4</f>
        <v>2016</v>
      </c>
      <c r="K4" s="142" t="str">
        <f>$G$4</f>
        <v>2017**</v>
      </c>
      <c r="L4" s="135" t="e">
        <f>#REF!</f>
        <v>#REF!</v>
      </c>
      <c r="M4" s="131"/>
      <c r="N4" s="131">
        <f>$F$4</f>
        <v>2016</v>
      </c>
      <c r="O4" s="142" t="str">
        <f>$G$4</f>
        <v>2017**</v>
      </c>
      <c r="P4" s="135" t="e">
        <f>#REF!</f>
        <v>#REF!</v>
      </c>
      <c r="Q4" s="131"/>
      <c r="R4" s="131">
        <f>$F$4</f>
        <v>2016</v>
      </c>
      <c r="S4" s="142" t="str">
        <f>$G$4</f>
        <v>2017**</v>
      </c>
    </row>
    <row r="5" spans="1:19" s="4" customFormat="1" ht="5.25" customHeight="1" x14ac:dyDescent="0.2">
      <c r="A5" s="104"/>
      <c r="F5" s="106"/>
      <c r="G5" s="106"/>
      <c r="H5" s="105"/>
      <c r="I5" s="79"/>
      <c r="J5" s="106"/>
      <c r="K5" s="106"/>
      <c r="L5" s="105"/>
      <c r="M5" s="79"/>
      <c r="N5" s="106"/>
      <c r="O5" s="106"/>
      <c r="P5" s="105"/>
      <c r="Q5" s="104"/>
      <c r="R5" s="106"/>
      <c r="S5" s="106"/>
    </row>
    <row r="6" spans="1:19" s="86" customFormat="1" ht="18" customHeight="1" x14ac:dyDescent="0.25">
      <c r="A6" s="123" t="str">
        <f>Codierung!$I$29</f>
        <v>Zusammensetzung</v>
      </c>
      <c r="B6" s="120"/>
      <c r="C6" s="120"/>
      <c r="D6" s="6"/>
      <c r="E6" s="6"/>
      <c r="F6" s="144">
        <v>209</v>
      </c>
      <c r="G6" s="144">
        <v>221</v>
      </c>
      <c r="H6" s="87"/>
      <c r="I6" s="81"/>
      <c r="J6" s="144">
        <v>209</v>
      </c>
      <c r="K6" s="144">
        <v>221</v>
      </c>
      <c r="L6" s="87"/>
      <c r="M6" s="84"/>
      <c r="N6" s="81"/>
      <c r="O6" s="88"/>
      <c r="P6" s="87"/>
      <c r="Q6" s="84"/>
      <c r="R6" s="87"/>
      <c r="S6" s="89"/>
    </row>
    <row r="7" spans="1:19" s="86" customFormat="1" ht="18" customHeight="1" x14ac:dyDescent="0.2">
      <c r="A7" s="124" t="str">
        <f>Codierung!$I$30</f>
        <v>des Warenkorbs*</v>
      </c>
      <c r="B7" s="120"/>
      <c r="C7" s="120"/>
      <c r="D7" s="6"/>
      <c r="E7" s="6"/>
      <c r="F7" s="144">
        <v>220</v>
      </c>
      <c r="G7" s="144">
        <v>232</v>
      </c>
      <c r="H7" s="143"/>
      <c r="I7" s="81"/>
      <c r="J7" s="144">
        <v>220</v>
      </c>
      <c r="K7" s="144">
        <v>232</v>
      </c>
      <c r="L7" s="143"/>
      <c r="M7" s="84"/>
      <c r="N7" s="81"/>
      <c r="O7" s="88"/>
      <c r="P7" s="87"/>
      <c r="Q7" s="84"/>
      <c r="R7" s="87"/>
      <c r="S7" s="89"/>
    </row>
    <row r="8" spans="1:19" s="86" customFormat="1" x14ac:dyDescent="0.2">
      <c r="A8" s="120" t="str">
        <f>Codierung!$I$47</f>
        <v>Milch</v>
      </c>
      <c r="B8" s="120"/>
      <c r="C8" s="120"/>
      <c r="D8" s="71" t="str">
        <f>Codierung!$I$116</f>
        <v>CHF</v>
      </c>
      <c r="E8" s="71"/>
      <c r="F8" s="82" t="e">
        <f>AVERAGE(#REF!)</f>
        <v>#REF!</v>
      </c>
      <c r="G8" s="83" t="e">
        <f>AVERAGE(#REF!)</f>
        <v>#REF!</v>
      </c>
      <c r="H8" s="80" t="str">
        <f>IFERROR((G8-F8)/F8*100,"-")</f>
        <v>-</v>
      </c>
      <c r="I8" s="81"/>
      <c r="J8" s="82" t="e">
        <f>AVERAGE(#REF!)</f>
        <v>#REF!</v>
      </c>
      <c r="K8" s="83" t="e">
        <f>AVERAGE(#REF!)</f>
        <v>#REF!</v>
      </c>
      <c r="L8" s="80" t="str">
        <f>IFERROR((K8-J8)/J8*100,"-")</f>
        <v>-</v>
      </c>
      <c r="M8" s="84"/>
      <c r="N8" s="82" t="e">
        <f>F8-J8</f>
        <v>#REF!</v>
      </c>
      <c r="O8" s="83" t="e">
        <f>G8-K8</f>
        <v>#REF!</v>
      </c>
      <c r="P8" s="80" t="str">
        <f>IFERROR((O8-N8)/N8*100,"-")</f>
        <v>-</v>
      </c>
      <c r="Q8" s="84"/>
      <c r="R8" s="80" t="e">
        <f>(F8/J8-1)*100</f>
        <v>#REF!</v>
      </c>
      <c r="S8" s="85" t="e">
        <f>(G8/K8-1)*100</f>
        <v>#REF!</v>
      </c>
    </row>
    <row r="9" spans="1:19" s="4" customFormat="1" hidden="1" outlineLevel="1" x14ac:dyDescent="0.2">
      <c r="A9" s="121" t="e">
        <f>'Nur für MB Bio + HP konv. WK'!A9</f>
        <v>#REF!</v>
      </c>
      <c r="B9" s="122" t="str">
        <f>Codierung!$I$48</f>
        <v xml:space="preserve">Vollmilch </v>
      </c>
      <c r="C9" s="122"/>
      <c r="D9" s="3" t="str">
        <f>Codierung!$I$118</f>
        <v>CHF/Liter</v>
      </c>
      <c r="E9" s="50" t="e">
        <f>#REF!</f>
        <v>#REF!</v>
      </c>
      <c r="F9" s="81" t="e">
        <f>AVERAGE(#REF!)</f>
        <v>#REF!</v>
      </c>
      <c r="G9" s="88" t="e">
        <f>AVERAGE(#REF!)</f>
        <v>#REF!</v>
      </c>
      <c r="H9" s="87" t="str">
        <f t="shared" ref="H9:H58" si="0">IFERROR((G9-F9)/F9*100,"-")</f>
        <v>-</v>
      </c>
      <c r="I9" s="84"/>
      <c r="J9" s="81" t="e">
        <f>AVERAGE(#REF!)</f>
        <v>#REF!</v>
      </c>
      <c r="K9" s="88" t="e">
        <f>AVERAGE(#REF!)</f>
        <v>#REF!</v>
      </c>
      <c r="L9" s="87" t="str">
        <f t="shared" ref="L9:L58" si="1">IFERROR((K9-J9)/J9*100,"-")</f>
        <v>-</v>
      </c>
      <c r="M9" s="84"/>
      <c r="N9" s="81" t="e">
        <f t="shared" ref="N9:N58" si="2">F9-J9</f>
        <v>#REF!</v>
      </c>
      <c r="O9" s="88" t="e">
        <f t="shared" ref="O9:O58" si="3">G9-K9</f>
        <v>#REF!</v>
      </c>
      <c r="P9" s="87" t="str">
        <f t="shared" ref="P9:P58" si="4">IFERROR((O9-N9)/N9*100,"-")</f>
        <v>-</v>
      </c>
      <c r="Q9" s="84"/>
      <c r="R9" s="87" t="e">
        <f t="shared" ref="R9:R58" si="5">(F9/J9-1)*100</f>
        <v>#REF!</v>
      </c>
      <c r="S9" s="89" t="e">
        <f t="shared" ref="S9:S58" si="6">(G9/K9-1)*100</f>
        <v>#REF!</v>
      </c>
    </row>
    <row r="10" spans="1:19" s="4" customFormat="1" hidden="1" outlineLevel="1" x14ac:dyDescent="0.2">
      <c r="A10" s="121" t="e">
        <f>'Nur für MB Bio + HP konv. WK'!A10</f>
        <v>#REF!</v>
      </c>
      <c r="B10" s="122" t="str">
        <f>Codierung!$I$49</f>
        <v>Gruyère</v>
      </c>
      <c r="C10" s="122"/>
      <c r="D10" s="3" t="str">
        <f>Codierung!$I$119</f>
        <v>CHF/kg</v>
      </c>
      <c r="E10" s="50" t="e">
        <f>#REF!</f>
        <v>#REF!</v>
      </c>
      <c r="F10" s="81" t="e">
        <f>AVERAGE(#REF!)</f>
        <v>#REF!</v>
      </c>
      <c r="G10" s="88" t="e">
        <f>AVERAGE(#REF!)</f>
        <v>#REF!</v>
      </c>
      <c r="H10" s="87" t="str">
        <f t="shared" si="0"/>
        <v>-</v>
      </c>
      <c r="I10" s="84"/>
      <c r="J10" s="81" t="e">
        <f>AVERAGE(#REF!)</f>
        <v>#REF!</v>
      </c>
      <c r="K10" s="88" t="e">
        <f>AVERAGE(#REF!)</f>
        <v>#REF!</v>
      </c>
      <c r="L10" s="87" t="str">
        <f t="shared" si="1"/>
        <v>-</v>
      </c>
      <c r="M10" s="84"/>
      <c r="N10" s="81" t="e">
        <f t="shared" si="2"/>
        <v>#REF!</v>
      </c>
      <c r="O10" s="88" t="e">
        <f t="shared" si="3"/>
        <v>#REF!</v>
      </c>
      <c r="P10" s="87" t="str">
        <f t="shared" si="4"/>
        <v>-</v>
      </c>
      <c r="Q10" s="84"/>
      <c r="R10" s="87" t="e">
        <f t="shared" si="5"/>
        <v>#REF!</v>
      </c>
      <c r="S10" s="89" t="e">
        <f t="shared" si="6"/>
        <v>#REF!</v>
      </c>
    </row>
    <row r="11" spans="1:19" s="4" customFormat="1" hidden="1" outlineLevel="1" x14ac:dyDescent="0.2">
      <c r="A11" s="121" t="e">
        <f>'Nur für MB Bio + HP konv. WK'!A11</f>
        <v>#REF!</v>
      </c>
      <c r="B11" s="122" t="str">
        <f>Codierung!$I$50</f>
        <v>Mozzarella</v>
      </c>
      <c r="C11" s="122"/>
      <c r="D11" s="3" t="str">
        <f>Codierung!$I$119</f>
        <v>CHF/kg</v>
      </c>
      <c r="E11" s="50" t="e">
        <f>#REF!</f>
        <v>#REF!</v>
      </c>
      <c r="F11" s="81" t="e">
        <f>AVERAGE(#REF!)</f>
        <v>#REF!</v>
      </c>
      <c r="G11" s="88" t="e">
        <f>AVERAGE(#REF!)</f>
        <v>#REF!</v>
      </c>
      <c r="H11" s="87" t="str">
        <f t="shared" si="0"/>
        <v>-</v>
      </c>
      <c r="I11" s="84"/>
      <c r="J11" s="81" t="e">
        <f>AVERAGE(#REF!)</f>
        <v>#REF!</v>
      </c>
      <c r="K11" s="88" t="e">
        <f>AVERAGE(#REF!)</f>
        <v>#REF!</v>
      </c>
      <c r="L11" s="87" t="str">
        <f t="shared" si="1"/>
        <v>-</v>
      </c>
      <c r="M11" s="84"/>
      <c r="N11" s="81" t="e">
        <f t="shared" si="2"/>
        <v>#REF!</v>
      </c>
      <c r="O11" s="88" t="e">
        <f t="shared" si="3"/>
        <v>#REF!</v>
      </c>
      <c r="P11" s="87" t="str">
        <f t="shared" si="4"/>
        <v>-</v>
      </c>
      <c r="Q11" s="84"/>
      <c r="R11" s="87" t="e">
        <f t="shared" si="5"/>
        <v>#REF!</v>
      </c>
      <c r="S11" s="89" t="e">
        <f t="shared" si="6"/>
        <v>#REF!</v>
      </c>
    </row>
    <row r="12" spans="1:19" s="4" customFormat="1" hidden="1" outlineLevel="1" x14ac:dyDescent="0.2">
      <c r="A12" s="121" t="e">
        <f>'Nur für MB Bio + HP konv. WK'!A12</f>
        <v>#REF!</v>
      </c>
      <c r="B12" s="122" t="str">
        <f>Codierung!$I$51</f>
        <v>Emmentaler</v>
      </c>
      <c r="C12" s="122"/>
      <c r="D12" s="3" t="str">
        <f>Codierung!$I$119</f>
        <v>CHF/kg</v>
      </c>
      <c r="E12" s="50" t="e">
        <f>#REF!</f>
        <v>#REF!</v>
      </c>
      <c r="F12" s="81" t="e">
        <f>AVERAGE(#REF!)</f>
        <v>#REF!</v>
      </c>
      <c r="G12" s="88" t="e">
        <f>AVERAGE(#REF!)</f>
        <v>#REF!</v>
      </c>
      <c r="H12" s="87" t="str">
        <f t="shared" si="0"/>
        <v>-</v>
      </c>
      <c r="I12" s="84"/>
      <c r="J12" s="81" t="e">
        <f>AVERAGE(#REF!)</f>
        <v>#REF!</v>
      </c>
      <c r="K12" s="88" t="e">
        <f>AVERAGE(#REF!)</f>
        <v>#REF!</v>
      </c>
      <c r="L12" s="87" t="str">
        <f t="shared" si="1"/>
        <v>-</v>
      </c>
      <c r="M12" s="84"/>
      <c r="N12" s="81" t="e">
        <f t="shared" si="2"/>
        <v>#REF!</v>
      </c>
      <c r="O12" s="88" t="e">
        <f t="shared" si="3"/>
        <v>#REF!</v>
      </c>
      <c r="P12" s="87" t="str">
        <f t="shared" si="4"/>
        <v>-</v>
      </c>
      <c r="Q12" s="84"/>
      <c r="R12" s="87" t="e">
        <f t="shared" si="5"/>
        <v>#REF!</v>
      </c>
      <c r="S12" s="89" t="e">
        <f t="shared" si="6"/>
        <v>#REF!</v>
      </c>
    </row>
    <row r="13" spans="1:19" s="4" customFormat="1" hidden="1" outlineLevel="1" x14ac:dyDescent="0.2">
      <c r="A13" s="121" t="e">
        <f>'Nur für MB Bio + HP konv. WK'!A13</f>
        <v>#REF!</v>
      </c>
      <c r="B13" s="122" t="str">
        <f>Codierung!$I$52</f>
        <v xml:space="preserve">Vorzugsbutter </v>
      </c>
      <c r="C13" s="122"/>
      <c r="D13" s="3" t="str">
        <f>Codierung!$I$119</f>
        <v>CHF/kg</v>
      </c>
      <c r="E13" s="50" t="e">
        <f>#REF!</f>
        <v>#REF!</v>
      </c>
      <c r="F13" s="81" t="e">
        <f>AVERAGE(#REF!)</f>
        <v>#REF!</v>
      </c>
      <c r="G13" s="88" t="e">
        <f>AVERAGE(#REF!)</f>
        <v>#REF!</v>
      </c>
      <c r="H13" s="87" t="str">
        <f t="shared" si="0"/>
        <v>-</v>
      </c>
      <c r="I13" s="84"/>
      <c r="J13" s="81" t="e">
        <f>AVERAGE(#REF!)</f>
        <v>#REF!</v>
      </c>
      <c r="K13" s="88" t="e">
        <f>AVERAGE(#REF!)</f>
        <v>#REF!</v>
      </c>
      <c r="L13" s="87" t="str">
        <f t="shared" si="1"/>
        <v>-</v>
      </c>
      <c r="M13" s="84"/>
      <c r="N13" s="81" t="e">
        <f t="shared" si="2"/>
        <v>#REF!</v>
      </c>
      <c r="O13" s="88" t="e">
        <f t="shared" si="3"/>
        <v>#REF!</v>
      </c>
      <c r="P13" s="87" t="str">
        <f t="shared" si="4"/>
        <v>-</v>
      </c>
      <c r="Q13" s="84"/>
      <c r="R13" s="87" t="e">
        <f t="shared" si="5"/>
        <v>#REF!</v>
      </c>
      <c r="S13" s="89" t="e">
        <f t="shared" si="6"/>
        <v>#REF!</v>
      </c>
    </row>
    <row r="14" spans="1:19" s="4" customFormat="1" hidden="1" outlineLevel="1" x14ac:dyDescent="0.2">
      <c r="A14" s="121" t="e">
        <f>'Nur für MB Bio + HP konv. WK'!A14</f>
        <v>#REF!</v>
      </c>
      <c r="B14" s="122" t="str">
        <f>Codierung!$I$53</f>
        <v>Vollrahm</v>
      </c>
      <c r="C14" s="122"/>
      <c r="D14" s="3" t="str">
        <f>Codierung!$I$118</f>
        <v>CHF/Liter</v>
      </c>
      <c r="E14" s="50" t="e">
        <f>#REF!</f>
        <v>#REF!</v>
      </c>
      <c r="F14" s="81" t="e">
        <f>AVERAGE(#REF!)</f>
        <v>#REF!</v>
      </c>
      <c r="G14" s="88" t="e">
        <f>AVERAGE(#REF!)</f>
        <v>#REF!</v>
      </c>
      <c r="H14" s="87" t="str">
        <f t="shared" si="0"/>
        <v>-</v>
      </c>
      <c r="I14" s="81"/>
      <c r="J14" s="81" t="e">
        <f>AVERAGE(#REF!)</f>
        <v>#REF!</v>
      </c>
      <c r="K14" s="88" t="e">
        <f>AVERAGE(#REF!)</f>
        <v>#REF!</v>
      </c>
      <c r="L14" s="87" t="str">
        <f t="shared" si="1"/>
        <v>-</v>
      </c>
      <c r="M14" s="84"/>
      <c r="N14" s="81" t="e">
        <f t="shared" si="2"/>
        <v>#REF!</v>
      </c>
      <c r="O14" s="88" t="e">
        <f t="shared" si="3"/>
        <v>#REF!</v>
      </c>
      <c r="P14" s="87" t="str">
        <f t="shared" si="4"/>
        <v>-</v>
      </c>
      <c r="Q14" s="84"/>
      <c r="R14" s="87" t="e">
        <f t="shared" si="5"/>
        <v>#REF!</v>
      </c>
      <c r="S14" s="89" t="e">
        <f t="shared" si="6"/>
        <v>#REF!</v>
      </c>
    </row>
    <row r="15" spans="1:19" s="4" customFormat="1" hidden="1" outlineLevel="1" x14ac:dyDescent="0.2">
      <c r="A15" s="121" t="e">
        <f>'Nur für MB Bio + HP konv. WK'!A15</f>
        <v>#REF!</v>
      </c>
      <c r="B15" s="122" t="str">
        <f>Codierung!$I$54</f>
        <v>Fruchtjoghurt, Beeren</v>
      </c>
      <c r="C15" s="122"/>
      <c r="D15" s="3" t="str">
        <f>Codierung!$I$119</f>
        <v>CHF/kg</v>
      </c>
      <c r="E15" s="50" t="e">
        <f>#REF!</f>
        <v>#REF!</v>
      </c>
      <c r="F15" s="81" t="e">
        <f>AVERAGE(#REF!)</f>
        <v>#REF!</v>
      </c>
      <c r="G15" s="88" t="e">
        <f>AVERAGE(#REF!)</f>
        <v>#REF!</v>
      </c>
      <c r="H15" s="87" t="str">
        <f t="shared" si="0"/>
        <v>-</v>
      </c>
      <c r="I15" s="81"/>
      <c r="J15" s="81" t="e">
        <f>AVERAGE(#REF!)</f>
        <v>#REF!</v>
      </c>
      <c r="K15" s="88" t="e">
        <f>AVERAGE(#REF!)</f>
        <v>#REF!</v>
      </c>
      <c r="L15" s="87" t="str">
        <f t="shared" si="1"/>
        <v>-</v>
      </c>
      <c r="M15" s="84"/>
      <c r="N15" s="81" t="e">
        <f t="shared" si="2"/>
        <v>#REF!</v>
      </c>
      <c r="O15" s="88" t="e">
        <f t="shared" si="3"/>
        <v>#REF!</v>
      </c>
      <c r="P15" s="87" t="str">
        <f t="shared" si="4"/>
        <v>-</v>
      </c>
      <c r="Q15" s="84"/>
      <c r="R15" s="87" t="e">
        <f t="shared" si="5"/>
        <v>#REF!</v>
      </c>
      <c r="S15" s="89" t="e">
        <f t="shared" si="6"/>
        <v>#REF!</v>
      </c>
    </row>
    <row r="16" spans="1:19" s="4" customFormat="1" hidden="1" outlineLevel="1" x14ac:dyDescent="0.2">
      <c r="A16" s="121" t="e">
        <f>'Nur für MB Bio + HP konv. WK'!A16</f>
        <v>#REF!</v>
      </c>
      <c r="B16" s="122" t="str">
        <f>Codierung!$I$55</f>
        <v>Joghurt nature</v>
      </c>
      <c r="C16" s="122"/>
      <c r="D16" s="3" t="str">
        <f>Codierung!$I$119</f>
        <v>CHF/kg</v>
      </c>
      <c r="E16" s="50" t="e">
        <f>#REF!</f>
        <v>#REF!</v>
      </c>
      <c r="F16" s="81" t="e">
        <f>AVERAGE(#REF!)</f>
        <v>#REF!</v>
      </c>
      <c r="G16" s="88" t="e">
        <f>AVERAGE(#REF!)</f>
        <v>#REF!</v>
      </c>
      <c r="H16" s="87" t="str">
        <f t="shared" si="0"/>
        <v>-</v>
      </c>
      <c r="I16" s="81"/>
      <c r="J16" s="81" t="e">
        <f>AVERAGE(#REF!)</f>
        <v>#REF!</v>
      </c>
      <c r="K16" s="88" t="e">
        <f>AVERAGE(#REF!)</f>
        <v>#REF!</v>
      </c>
      <c r="L16" s="87" t="str">
        <f t="shared" si="1"/>
        <v>-</v>
      </c>
      <c r="M16" s="84"/>
      <c r="N16" s="81" t="e">
        <f t="shared" si="2"/>
        <v>#REF!</v>
      </c>
      <c r="O16" s="88" t="e">
        <f t="shared" si="3"/>
        <v>#REF!</v>
      </c>
      <c r="P16" s="87" t="str">
        <f t="shared" si="4"/>
        <v>-</v>
      </c>
      <c r="Q16" s="84"/>
      <c r="R16" s="87" t="e">
        <f t="shared" si="5"/>
        <v>#REF!</v>
      </c>
      <c r="S16" s="89" t="e">
        <f t="shared" si="6"/>
        <v>#REF!</v>
      </c>
    </row>
    <row r="17" spans="1:19" s="86" customFormat="1" collapsed="1" x14ac:dyDescent="0.2">
      <c r="A17" s="120" t="str">
        <f>Codierung!$I$56</f>
        <v>Fleisch</v>
      </c>
      <c r="B17" s="120"/>
      <c r="C17" s="120"/>
      <c r="D17" s="73" t="str">
        <f>Codierung!$I$116</f>
        <v>CHF</v>
      </c>
      <c r="E17" s="74"/>
      <c r="F17" s="91" t="e">
        <f>AVERAGE(#REF!)</f>
        <v>#REF!</v>
      </c>
      <c r="G17" s="92" t="e">
        <f>AVERAGE(#REF!)</f>
        <v>#REF!</v>
      </c>
      <c r="H17" s="90" t="str">
        <f t="shared" si="0"/>
        <v>-</v>
      </c>
      <c r="I17" s="81"/>
      <c r="J17" s="91" t="e">
        <f>AVERAGE(#REF!)</f>
        <v>#REF!</v>
      </c>
      <c r="K17" s="92" t="e">
        <f>AVERAGE(#REF!)</f>
        <v>#REF!</v>
      </c>
      <c r="L17" s="90" t="str">
        <f t="shared" si="1"/>
        <v>-</v>
      </c>
      <c r="M17" s="84"/>
      <c r="N17" s="91" t="e">
        <f t="shared" si="2"/>
        <v>#REF!</v>
      </c>
      <c r="O17" s="92" t="e">
        <f t="shared" si="3"/>
        <v>#REF!</v>
      </c>
      <c r="P17" s="90" t="str">
        <f t="shared" si="4"/>
        <v>-</v>
      </c>
      <c r="Q17" s="84"/>
      <c r="R17" s="90" t="e">
        <f t="shared" si="5"/>
        <v>#REF!</v>
      </c>
      <c r="S17" s="93" t="e">
        <f t="shared" si="6"/>
        <v>#REF!</v>
      </c>
    </row>
    <row r="18" spans="1:19" s="4" customFormat="1" hidden="1" outlineLevel="1" x14ac:dyDescent="0.2">
      <c r="A18" s="121" t="e">
        <f>'Nur für MB Bio + HP konv. WK'!A18</f>
        <v>#REF!</v>
      </c>
      <c r="B18" s="122" t="str">
        <f>Codierung!$I$57</f>
        <v>Rindsentrecôte</v>
      </c>
      <c r="C18" s="122"/>
      <c r="D18" s="3" t="str">
        <f>Codierung!$I$119</f>
        <v>CHF/kg</v>
      </c>
      <c r="E18" s="51" t="e">
        <f>#REF!</f>
        <v>#REF!</v>
      </c>
      <c r="F18" s="81" t="e">
        <f>AVERAGE(#REF!)</f>
        <v>#REF!</v>
      </c>
      <c r="G18" s="88" t="e">
        <f>AVERAGE(#REF!)</f>
        <v>#REF!</v>
      </c>
      <c r="H18" s="87" t="str">
        <f t="shared" si="0"/>
        <v>-</v>
      </c>
      <c r="I18" s="81"/>
      <c r="J18" s="81" t="e">
        <f>AVERAGE(#REF!)</f>
        <v>#REF!</v>
      </c>
      <c r="K18" s="88" t="e">
        <f>AVERAGE(#REF!)</f>
        <v>#REF!</v>
      </c>
      <c r="L18" s="87" t="str">
        <f t="shared" si="1"/>
        <v>-</v>
      </c>
      <c r="M18" s="84"/>
      <c r="N18" s="81" t="e">
        <f t="shared" si="2"/>
        <v>#REF!</v>
      </c>
      <c r="O18" s="88" t="e">
        <f t="shared" si="3"/>
        <v>#REF!</v>
      </c>
      <c r="P18" s="87" t="str">
        <f t="shared" si="4"/>
        <v>-</v>
      </c>
      <c r="Q18" s="84"/>
      <c r="R18" s="87" t="e">
        <f t="shared" si="5"/>
        <v>#REF!</v>
      </c>
      <c r="S18" s="89" t="e">
        <f t="shared" si="6"/>
        <v>#REF!</v>
      </c>
    </row>
    <row r="19" spans="1:19" s="4" customFormat="1" hidden="1" outlineLevel="1" x14ac:dyDescent="0.2">
      <c r="A19" s="121" t="e">
        <f>'Nur für MB Bio + HP konv. WK'!A19</f>
        <v>#REF!</v>
      </c>
      <c r="B19" s="122" t="str">
        <f>Codierung!$I$58</f>
        <v>Rindsplätzli à la minute</v>
      </c>
      <c r="C19" s="122"/>
      <c r="D19" s="3" t="str">
        <f>Codierung!$I$119</f>
        <v>CHF/kg</v>
      </c>
      <c r="E19" s="51" t="e">
        <f>#REF!</f>
        <v>#REF!</v>
      </c>
      <c r="F19" s="81" t="e">
        <f>AVERAGE(#REF!)</f>
        <v>#REF!</v>
      </c>
      <c r="G19" s="88" t="e">
        <f>AVERAGE(#REF!)</f>
        <v>#REF!</v>
      </c>
      <c r="H19" s="87" t="str">
        <f t="shared" si="0"/>
        <v>-</v>
      </c>
      <c r="I19" s="81"/>
      <c r="J19" s="81" t="e">
        <f>AVERAGE(#REF!)</f>
        <v>#REF!</v>
      </c>
      <c r="K19" s="88" t="e">
        <f>AVERAGE(#REF!)</f>
        <v>#REF!</v>
      </c>
      <c r="L19" s="87" t="str">
        <f t="shared" si="1"/>
        <v>-</v>
      </c>
      <c r="M19" s="84"/>
      <c r="N19" s="81" t="e">
        <f t="shared" si="2"/>
        <v>#REF!</v>
      </c>
      <c r="O19" s="88" t="e">
        <f t="shared" si="3"/>
        <v>#REF!</v>
      </c>
      <c r="P19" s="87" t="str">
        <f t="shared" si="4"/>
        <v>-</v>
      </c>
      <c r="Q19" s="84"/>
      <c r="R19" s="87" t="e">
        <f t="shared" si="5"/>
        <v>#REF!</v>
      </c>
      <c r="S19" s="89" t="e">
        <f t="shared" si="6"/>
        <v>#REF!</v>
      </c>
    </row>
    <row r="20" spans="1:19" s="4" customFormat="1" hidden="1" outlineLevel="1" x14ac:dyDescent="0.2">
      <c r="A20" s="121" t="e">
        <f>'Nur für MB Bio + HP konv. WK'!A20</f>
        <v>#REF!</v>
      </c>
      <c r="B20" s="122" t="str">
        <f>Codierung!$I$59</f>
        <v>Kalbsnierstücksteak</v>
      </c>
      <c r="C20" s="122"/>
      <c r="D20" s="3" t="str">
        <f>Codierung!$I$119</f>
        <v>CHF/kg</v>
      </c>
      <c r="E20" s="51" t="e">
        <f>#REF!</f>
        <v>#REF!</v>
      </c>
      <c r="F20" s="81" t="e">
        <f>AVERAGE(#REF!)</f>
        <v>#REF!</v>
      </c>
      <c r="G20" s="88" t="e">
        <f>AVERAGE(#REF!)</f>
        <v>#REF!</v>
      </c>
      <c r="H20" s="87" t="str">
        <f t="shared" si="0"/>
        <v>-</v>
      </c>
      <c r="I20" s="81"/>
      <c r="J20" s="81" t="e">
        <f>AVERAGE(#REF!)</f>
        <v>#REF!</v>
      </c>
      <c r="K20" s="88" t="e">
        <f>AVERAGE(#REF!)</f>
        <v>#REF!</v>
      </c>
      <c r="L20" s="87" t="str">
        <f t="shared" si="1"/>
        <v>-</v>
      </c>
      <c r="M20" s="84"/>
      <c r="N20" s="81" t="e">
        <f t="shared" si="2"/>
        <v>#REF!</v>
      </c>
      <c r="O20" s="88" t="e">
        <f t="shared" si="3"/>
        <v>#REF!</v>
      </c>
      <c r="P20" s="87" t="str">
        <f t="shared" si="4"/>
        <v>-</v>
      </c>
      <c r="Q20" s="84"/>
      <c r="R20" s="87" t="e">
        <f t="shared" si="5"/>
        <v>#REF!</v>
      </c>
      <c r="S20" s="89" t="e">
        <f t="shared" si="6"/>
        <v>#REF!</v>
      </c>
    </row>
    <row r="21" spans="1:19" s="4" customFormat="1" hidden="1" outlineLevel="1" x14ac:dyDescent="0.2">
      <c r="A21" s="121" t="e">
        <f>'Nur für MB Bio + HP konv. WK'!A21</f>
        <v>#REF!</v>
      </c>
      <c r="B21" s="122" t="str">
        <f>Codierung!$I$60</f>
        <v>Kalbsplätzli Stotzen</v>
      </c>
      <c r="C21" s="122"/>
      <c r="D21" s="3" t="str">
        <f>Codierung!$I$119</f>
        <v>CHF/kg</v>
      </c>
      <c r="E21" s="51" t="e">
        <f>#REF!</f>
        <v>#REF!</v>
      </c>
      <c r="F21" s="81" t="e">
        <f>AVERAGE(#REF!)</f>
        <v>#REF!</v>
      </c>
      <c r="G21" s="88" t="e">
        <f>AVERAGE(#REF!)</f>
        <v>#REF!</v>
      </c>
      <c r="H21" s="87" t="str">
        <f t="shared" si="0"/>
        <v>-</v>
      </c>
      <c r="I21" s="81"/>
      <c r="J21" s="81" t="e">
        <f>AVERAGE(#REF!)</f>
        <v>#REF!</v>
      </c>
      <c r="K21" s="88" t="e">
        <f>AVERAGE(#REF!)</f>
        <v>#REF!</v>
      </c>
      <c r="L21" s="87" t="str">
        <f t="shared" si="1"/>
        <v>-</v>
      </c>
      <c r="M21" s="84"/>
      <c r="N21" s="81" t="e">
        <f t="shared" si="2"/>
        <v>#REF!</v>
      </c>
      <c r="O21" s="88" t="e">
        <f t="shared" si="3"/>
        <v>#REF!</v>
      </c>
      <c r="P21" s="87" t="str">
        <f t="shared" si="4"/>
        <v>-</v>
      </c>
      <c r="Q21" s="84"/>
      <c r="R21" s="87" t="e">
        <f t="shared" si="5"/>
        <v>#REF!</v>
      </c>
      <c r="S21" s="89" t="e">
        <f t="shared" si="6"/>
        <v>#REF!</v>
      </c>
    </row>
    <row r="22" spans="1:19" s="4" customFormat="1" hidden="1" outlineLevel="1" x14ac:dyDescent="0.2">
      <c r="A22" s="121" t="e">
        <f>'Nur für MB Bio + HP konv. WK'!A22</f>
        <v>#REF!</v>
      </c>
      <c r="B22" s="122" t="str">
        <f>Codierung!$I$61</f>
        <v>Schweinsnierstücksteak</v>
      </c>
      <c r="C22" s="122"/>
      <c r="D22" s="3" t="str">
        <f>Codierung!$I$119</f>
        <v>CHF/kg</v>
      </c>
      <c r="E22" s="51" t="e">
        <f>#REF!</f>
        <v>#REF!</v>
      </c>
      <c r="F22" s="81" t="e">
        <f>AVERAGE(#REF!)</f>
        <v>#REF!</v>
      </c>
      <c r="G22" s="88" t="e">
        <f>AVERAGE(#REF!)</f>
        <v>#REF!</v>
      </c>
      <c r="H22" s="87" t="str">
        <f t="shared" si="0"/>
        <v>-</v>
      </c>
      <c r="I22" s="81"/>
      <c r="J22" s="81" t="e">
        <f>AVERAGE(#REF!)</f>
        <v>#REF!</v>
      </c>
      <c r="K22" s="88" t="e">
        <f>AVERAGE(#REF!)</f>
        <v>#REF!</v>
      </c>
      <c r="L22" s="87" t="str">
        <f t="shared" si="1"/>
        <v>-</v>
      </c>
      <c r="M22" s="84"/>
      <c r="N22" s="81" t="e">
        <f t="shared" si="2"/>
        <v>#REF!</v>
      </c>
      <c r="O22" s="88" t="e">
        <f t="shared" si="3"/>
        <v>#REF!</v>
      </c>
      <c r="P22" s="87" t="str">
        <f t="shared" si="4"/>
        <v>-</v>
      </c>
      <c r="Q22" s="84"/>
      <c r="R22" s="87" t="e">
        <f t="shared" si="5"/>
        <v>#REF!</v>
      </c>
      <c r="S22" s="89" t="e">
        <f t="shared" si="6"/>
        <v>#REF!</v>
      </c>
    </row>
    <row r="23" spans="1:19" s="4" customFormat="1" hidden="1" outlineLevel="1" x14ac:dyDescent="0.2">
      <c r="A23" s="121" t="e">
        <f>'Nur für MB Bio + HP konv. WK'!A23</f>
        <v>#REF!</v>
      </c>
      <c r="B23" s="122" t="str">
        <f>Codierung!$I$62</f>
        <v>Schweinskotelett</v>
      </c>
      <c r="C23" s="122"/>
      <c r="D23" s="3" t="str">
        <f>Codierung!$I$119</f>
        <v>CHF/kg</v>
      </c>
      <c r="E23" s="51" t="e">
        <f>#REF!</f>
        <v>#REF!</v>
      </c>
      <c r="F23" s="81" t="e">
        <f>AVERAGE(#REF!)</f>
        <v>#REF!</v>
      </c>
      <c r="G23" s="88" t="e">
        <f>AVERAGE(#REF!)</f>
        <v>#REF!</v>
      </c>
      <c r="H23" s="87" t="str">
        <f t="shared" si="0"/>
        <v>-</v>
      </c>
      <c r="I23" s="81"/>
      <c r="J23" s="81" t="e">
        <f>AVERAGE(#REF!)</f>
        <v>#REF!</v>
      </c>
      <c r="K23" s="88" t="e">
        <f>AVERAGE(#REF!)</f>
        <v>#REF!</v>
      </c>
      <c r="L23" s="87" t="str">
        <f t="shared" si="1"/>
        <v>-</v>
      </c>
      <c r="M23" s="84"/>
      <c r="N23" s="81" t="e">
        <f t="shared" si="2"/>
        <v>#REF!</v>
      </c>
      <c r="O23" s="88" t="e">
        <f t="shared" si="3"/>
        <v>#REF!</v>
      </c>
      <c r="P23" s="87" t="str">
        <f t="shared" si="4"/>
        <v>-</v>
      </c>
      <c r="Q23" s="84"/>
      <c r="R23" s="87" t="e">
        <f t="shared" si="5"/>
        <v>#REF!</v>
      </c>
      <c r="S23" s="89" t="e">
        <f t="shared" si="6"/>
        <v>#REF!</v>
      </c>
    </row>
    <row r="24" spans="1:19" s="4" customFormat="1" hidden="1" outlineLevel="1" x14ac:dyDescent="0.2">
      <c r="A24" s="121" t="e">
        <f>'Nur für MB Bio + HP konv. WK'!A24</f>
        <v>#REF!</v>
      </c>
      <c r="B24" s="122" t="str">
        <f>Codierung!$I$63</f>
        <v>Schweinsstotzenplätzli</v>
      </c>
      <c r="C24" s="122"/>
      <c r="D24" s="3" t="str">
        <f>Codierung!$I$119</f>
        <v>CHF/kg</v>
      </c>
      <c r="E24" s="51" t="e">
        <f>#REF!</f>
        <v>#REF!</v>
      </c>
      <c r="F24" s="81" t="e">
        <f>AVERAGE(#REF!)</f>
        <v>#REF!</v>
      </c>
      <c r="G24" s="88" t="e">
        <f>AVERAGE(#REF!)</f>
        <v>#REF!</v>
      </c>
      <c r="H24" s="87" t="str">
        <f t="shared" si="0"/>
        <v>-</v>
      </c>
      <c r="I24" s="81"/>
      <c r="J24" s="81" t="e">
        <f>AVERAGE(#REF!)</f>
        <v>#REF!</v>
      </c>
      <c r="K24" s="88" t="e">
        <f>AVERAGE(#REF!)</f>
        <v>#REF!</v>
      </c>
      <c r="L24" s="87" t="str">
        <f t="shared" si="1"/>
        <v>-</v>
      </c>
      <c r="M24" s="84"/>
      <c r="N24" s="81" t="e">
        <f t="shared" si="2"/>
        <v>#REF!</v>
      </c>
      <c r="O24" s="88" t="e">
        <f t="shared" si="3"/>
        <v>#REF!</v>
      </c>
      <c r="P24" s="87" t="str">
        <f t="shared" si="4"/>
        <v>-</v>
      </c>
      <c r="Q24" s="84"/>
      <c r="R24" s="87" t="e">
        <f t="shared" si="5"/>
        <v>#REF!</v>
      </c>
      <c r="S24" s="89" t="e">
        <f t="shared" si="6"/>
        <v>#REF!</v>
      </c>
    </row>
    <row r="25" spans="1:19" s="4" customFormat="1" hidden="1" outlineLevel="1" x14ac:dyDescent="0.2">
      <c r="A25" s="121" t="e">
        <f>'Nur für MB Bio + HP konv. WK'!A25</f>
        <v>#REF!</v>
      </c>
      <c r="B25" s="122" t="str">
        <f>Codierung!$I$64</f>
        <v>Salami CH</v>
      </c>
      <c r="C25" s="122"/>
      <c r="D25" s="3" t="str">
        <f>Codierung!$I$121</f>
        <v>CHF/100g</v>
      </c>
      <c r="E25" s="51" t="e">
        <f>#REF!</f>
        <v>#REF!</v>
      </c>
      <c r="F25" s="81" t="e">
        <f>AVERAGE(#REF!)</f>
        <v>#REF!</v>
      </c>
      <c r="G25" s="88" t="e">
        <f>AVERAGE(#REF!)</f>
        <v>#REF!</v>
      </c>
      <c r="H25" s="87" t="str">
        <f t="shared" si="0"/>
        <v>-</v>
      </c>
      <c r="I25" s="81"/>
      <c r="J25" s="81" t="e">
        <f>AVERAGE(#REF!)</f>
        <v>#REF!</v>
      </c>
      <c r="K25" s="88" t="e">
        <f>AVERAGE(#REF!)</f>
        <v>#REF!</v>
      </c>
      <c r="L25" s="87" t="str">
        <f t="shared" si="1"/>
        <v>-</v>
      </c>
      <c r="M25" s="84"/>
      <c r="N25" s="81" t="e">
        <f t="shared" si="2"/>
        <v>#REF!</v>
      </c>
      <c r="O25" s="88" t="e">
        <f t="shared" si="3"/>
        <v>#REF!</v>
      </c>
      <c r="P25" s="87" t="str">
        <f t="shared" si="4"/>
        <v>-</v>
      </c>
      <c r="Q25" s="84"/>
      <c r="R25" s="87" t="e">
        <f t="shared" si="5"/>
        <v>#REF!</v>
      </c>
      <c r="S25" s="89" t="e">
        <f t="shared" si="6"/>
        <v>#REF!</v>
      </c>
    </row>
    <row r="26" spans="1:19" s="4" customFormat="1" hidden="1" outlineLevel="1" x14ac:dyDescent="0.2">
      <c r="A26" s="121" t="e">
        <f>'Nur für MB Bio + HP konv. WK'!A26</f>
        <v>#REF!</v>
      </c>
      <c r="B26" s="122" t="str">
        <f>Codierung!$I$65</f>
        <v>Wienerli</v>
      </c>
      <c r="C26" s="122"/>
      <c r="D26" s="3" t="str">
        <f>Codierung!$I$121</f>
        <v>CHF/100g</v>
      </c>
      <c r="E26" s="51" t="e">
        <f>#REF!</f>
        <v>#REF!</v>
      </c>
      <c r="F26" s="81" t="e">
        <f>AVERAGE(#REF!)</f>
        <v>#REF!</v>
      </c>
      <c r="G26" s="88" t="e">
        <f>AVERAGE(#REF!)</f>
        <v>#REF!</v>
      </c>
      <c r="H26" s="87" t="str">
        <f t="shared" si="0"/>
        <v>-</v>
      </c>
      <c r="I26" s="81"/>
      <c r="J26" s="81" t="e">
        <f>AVERAGE(#REF!)</f>
        <v>#REF!</v>
      </c>
      <c r="K26" s="88" t="e">
        <f>AVERAGE(#REF!)</f>
        <v>#REF!</v>
      </c>
      <c r="L26" s="87" t="str">
        <f t="shared" si="1"/>
        <v>-</v>
      </c>
      <c r="M26" s="84"/>
      <c r="N26" s="81" t="e">
        <f t="shared" si="2"/>
        <v>#REF!</v>
      </c>
      <c r="O26" s="88" t="e">
        <f t="shared" si="3"/>
        <v>#REF!</v>
      </c>
      <c r="P26" s="87" t="str">
        <f t="shared" si="4"/>
        <v>-</v>
      </c>
      <c r="Q26" s="84"/>
      <c r="R26" s="87" t="e">
        <f t="shared" si="5"/>
        <v>#REF!</v>
      </c>
      <c r="S26" s="89" t="e">
        <f t="shared" si="6"/>
        <v>#REF!</v>
      </c>
    </row>
    <row r="27" spans="1:19" s="4" customFormat="1" hidden="1" outlineLevel="1" x14ac:dyDescent="0.2">
      <c r="A27" s="121" t="e">
        <f>'Nur für MB Bio + HP konv. WK'!A27</f>
        <v>#REF!</v>
      </c>
      <c r="B27" s="122" t="str">
        <f>Codierung!$I$66</f>
        <v>Kalbsbratwurst</v>
      </c>
      <c r="C27" s="122"/>
      <c r="D27" s="3" t="str">
        <f>Codierung!$I$121</f>
        <v>CHF/100g</v>
      </c>
      <c r="E27" s="51" t="e">
        <f>#REF!</f>
        <v>#REF!</v>
      </c>
      <c r="F27" s="81" t="e">
        <f>AVERAGE(#REF!)</f>
        <v>#REF!</v>
      </c>
      <c r="G27" s="88" t="e">
        <f>AVERAGE(#REF!)</f>
        <v>#REF!</v>
      </c>
      <c r="H27" s="87" t="str">
        <f t="shared" si="0"/>
        <v>-</v>
      </c>
      <c r="I27" s="81"/>
      <c r="J27" s="81" t="e">
        <f>AVERAGE(#REF!)</f>
        <v>#REF!</v>
      </c>
      <c r="K27" s="88" t="e">
        <f>AVERAGE(#REF!)</f>
        <v>#REF!</v>
      </c>
      <c r="L27" s="87" t="str">
        <f t="shared" si="1"/>
        <v>-</v>
      </c>
      <c r="M27" s="84"/>
      <c r="N27" s="81" t="e">
        <f t="shared" si="2"/>
        <v>#REF!</v>
      </c>
      <c r="O27" s="88" t="e">
        <f t="shared" si="3"/>
        <v>#REF!</v>
      </c>
      <c r="P27" s="87" t="str">
        <f t="shared" si="4"/>
        <v>-</v>
      </c>
      <c r="Q27" s="84"/>
      <c r="R27" s="87" t="e">
        <f t="shared" si="5"/>
        <v>#REF!</v>
      </c>
      <c r="S27" s="89" t="e">
        <f t="shared" si="6"/>
        <v>#REF!</v>
      </c>
    </row>
    <row r="28" spans="1:19" s="4" customFormat="1" hidden="1" outlineLevel="1" x14ac:dyDescent="0.2">
      <c r="A28" s="121" t="e">
        <f>'Nur für MB Bio + HP konv. WK'!A28</f>
        <v>#REF!</v>
      </c>
      <c r="B28" s="122" t="str">
        <f>Codierung!$I$67</f>
        <v>Poulet ganz</v>
      </c>
      <c r="C28" s="122"/>
      <c r="D28" s="3" t="str">
        <f>Codierung!$I$119</f>
        <v>CHF/kg</v>
      </c>
      <c r="E28" s="51" t="e">
        <f>#REF!</f>
        <v>#REF!</v>
      </c>
      <c r="F28" s="81" t="e">
        <f>AVERAGE(#REF!)</f>
        <v>#REF!</v>
      </c>
      <c r="G28" s="88" t="e">
        <f>AVERAGE(#REF!)</f>
        <v>#REF!</v>
      </c>
      <c r="H28" s="87" t="str">
        <f t="shared" si="0"/>
        <v>-</v>
      </c>
      <c r="I28" s="81"/>
      <c r="J28" s="81" t="e">
        <f>AVERAGE(#REF!)</f>
        <v>#REF!</v>
      </c>
      <c r="K28" s="88" t="e">
        <f>AVERAGE(#REF!)</f>
        <v>#REF!</v>
      </c>
      <c r="L28" s="87" t="str">
        <f t="shared" si="1"/>
        <v>-</v>
      </c>
      <c r="M28" s="84"/>
      <c r="N28" s="81" t="e">
        <f t="shared" si="2"/>
        <v>#REF!</v>
      </c>
      <c r="O28" s="88" t="e">
        <f t="shared" si="3"/>
        <v>#REF!</v>
      </c>
      <c r="P28" s="87" t="str">
        <f t="shared" si="4"/>
        <v>-</v>
      </c>
      <c r="Q28" s="84"/>
      <c r="R28" s="87" t="e">
        <f t="shared" si="5"/>
        <v>#REF!</v>
      </c>
      <c r="S28" s="89" t="e">
        <f t="shared" si="6"/>
        <v>#REF!</v>
      </c>
    </row>
    <row r="29" spans="1:19" s="4" customFormat="1" hidden="1" outlineLevel="1" x14ac:dyDescent="0.2">
      <c r="A29" s="121" t="e">
        <f>'Nur für MB Bio + HP konv. WK'!A29</f>
        <v>#REF!</v>
      </c>
      <c r="B29" s="122" t="str">
        <f>Codierung!$I$68</f>
        <v>Pouletbrust</v>
      </c>
      <c r="C29" s="122"/>
      <c r="D29" s="75" t="str">
        <f>Codierung!$I$119</f>
        <v>CHF/kg</v>
      </c>
      <c r="E29" s="76" t="e">
        <f>#REF!</f>
        <v>#REF!</v>
      </c>
      <c r="F29" s="95" t="e">
        <f>AVERAGE(#REF!)</f>
        <v>#REF!</v>
      </c>
      <c r="G29" s="96" t="e">
        <f>AVERAGE(#REF!)</f>
        <v>#REF!</v>
      </c>
      <c r="H29" s="94" t="str">
        <f t="shared" si="0"/>
        <v>-</v>
      </c>
      <c r="I29" s="81"/>
      <c r="J29" s="95" t="e">
        <f>AVERAGE(#REF!)</f>
        <v>#REF!</v>
      </c>
      <c r="K29" s="96" t="e">
        <f>AVERAGE(#REF!)</f>
        <v>#REF!</v>
      </c>
      <c r="L29" s="94" t="str">
        <f t="shared" si="1"/>
        <v>-</v>
      </c>
      <c r="M29" s="84"/>
      <c r="N29" s="95" t="e">
        <f t="shared" si="2"/>
        <v>#REF!</v>
      </c>
      <c r="O29" s="96" t="e">
        <f t="shared" si="3"/>
        <v>#REF!</v>
      </c>
      <c r="P29" s="94" t="str">
        <f t="shared" si="4"/>
        <v>-</v>
      </c>
      <c r="Q29" s="84"/>
      <c r="R29" s="94" t="e">
        <f t="shared" si="5"/>
        <v>#REF!</v>
      </c>
      <c r="S29" s="97" t="e">
        <f t="shared" si="6"/>
        <v>#REF!</v>
      </c>
    </row>
    <row r="30" spans="1:19" s="86" customFormat="1" collapsed="1" x14ac:dyDescent="0.2">
      <c r="A30" s="120" t="str">
        <f>Codierung!$I$69</f>
        <v>Eier Freiland, frisch</v>
      </c>
      <c r="B30" s="120"/>
      <c r="C30" s="120"/>
      <c r="D30" s="71" t="str">
        <f>Codierung!$I$116</f>
        <v>CHF</v>
      </c>
      <c r="E30" s="72"/>
      <c r="F30" s="82" t="e">
        <f>AVERAGE(#REF!)</f>
        <v>#REF!</v>
      </c>
      <c r="G30" s="83" t="e">
        <f>AVERAGE(#REF!)</f>
        <v>#REF!</v>
      </c>
      <c r="H30" s="80" t="str">
        <f t="shared" si="0"/>
        <v>-</v>
      </c>
      <c r="I30" s="81"/>
      <c r="J30" s="82" t="e">
        <f>AVERAGE(#REF!)</f>
        <v>#REF!</v>
      </c>
      <c r="K30" s="83" t="e">
        <f>AVERAGE(#REF!)</f>
        <v>#REF!</v>
      </c>
      <c r="L30" s="80" t="str">
        <f t="shared" si="1"/>
        <v>-</v>
      </c>
      <c r="M30" s="84"/>
      <c r="N30" s="82" t="e">
        <f t="shared" si="2"/>
        <v>#REF!</v>
      </c>
      <c r="O30" s="83" t="e">
        <f t="shared" si="3"/>
        <v>#REF!</v>
      </c>
      <c r="P30" s="80" t="str">
        <f t="shared" si="4"/>
        <v>-</v>
      </c>
      <c r="Q30" s="84"/>
      <c r="R30" s="80" t="e">
        <f t="shared" si="5"/>
        <v>#REF!</v>
      </c>
      <c r="S30" s="85" t="e">
        <f t="shared" si="6"/>
        <v>#REF!</v>
      </c>
    </row>
    <row r="31" spans="1:19" s="4" customFormat="1" hidden="1" outlineLevel="1" x14ac:dyDescent="0.2">
      <c r="A31" s="121" t="e">
        <f>'Nur für MB Bio + HP konv. WK'!A31</f>
        <v>#REF!</v>
      </c>
      <c r="B31" s="122" t="str">
        <f>Codierung!$I$71</f>
        <v>In 6er-Packung</v>
      </c>
      <c r="C31" s="122"/>
      <c r="D31" s="3" t="str">
        <f>Codierung!$I$122</f>
        <v>CHF/Ei</v>
      </c>
      <c r="E31" s="51" t="e">
        <f>#REF!</f>
        <v>#REF!</v>
      </c>
      <c r="F31" s="81" t="e">
        <f>AVERAGE(#REF!)</f>
        <v>#REF!</v>
      </c>
      <c r="G31" s="88" t="e">
        <f>AVERAGE(#REF!)</f>
        <v>#REF!</v>
      </c>
      <c r="H31" s="87" t="str">
        <f t="shared" si="0"/>
        <v>-</v>
      </c>
      <c r="I31" s="81"/>
      <c r="J31" s="81" t="e">
        <f>AVERAGE(#REF!)</f>
        <v>#REF!</v>
      </c>
      <c r="K31" s="88" t="e">
        <f>AVERAGE(#REF!)</f>
        <v>#REF!</v>
      </c>
      <c r="L31" s="87" t="str">
        <f t="shared" si="1"/>
        <v>-</v>
      </c>
      <c r="M31" s="84"/>
      <c r="N31" s="81" t="e">
        <f t="shared" si="2"/>
        <v>#REF!</v>
      </c>
      <c r="O31" s="88" t="e">
        <f t="shared" si="3"/>
        <v>#REF!</v>
      </c>
      <c r="P31" s="87" t="str">
        <f t="shared" si="4"/>
        <v>-</v>
      </c>
      <c r="Q31" s="84"/>
      <c r="R31" s="87" t="e">
        <f t="shared" si="5"/>
        <v>#REF!</v>
      </c>
      <c r="S31" s="89" t="e">
        <f t="shared" si="6"/>
        <v>#REF!</v>
      </c>
    </row>
    <row r="32" spans="1:19" s="86" customFormat="1" collapsed="1" x14ac:dyDescent="0.2">
      <c r="A32" s="120" t="str">
        <f>Codierung!$I$73</f>
        <v>Speisekartoffeln</v>
      </c>
      <c r="B32" s="120"/>
      <c r="C32" s="120"/>
      <c r="D32" s="73" t="str">
        <f>Codierung!$I$116</f>
        <v>CHF</v>
      </c>
      <c r="E32" s="74"/>
      <c r="F32" s="91" t="e">
        <f>AVERAGE(#REF!)</f>
        <v>#REF!</v>
      </c>
      <c r="G32" s="92" t="e">
        <f>AVERAGE(#REF!)</f>
        <v>#REF!</v>
      </c>
      <c r="H32" s="90" t="str">
        <f t="shared" si="0"/>
        <v>-</v>
      </c>
      <c r="I32" s="81"/>
      <c r="J32" s="91" t="e">
        <f>AVERAGE(#REF!)</f>
        <v>#REF!</v>
      </c>
      <c r="K32" s="92" t="e">
        <f>AVERAGE(#REF!)</f>
        <v>#REF!</v>
      </c>
      <c r="L32" s="90" t="str">
        <f t="shared" si="1"/>
        <v>-</v>
      </c>
      <c r="M32" s="84"/>
      <c r="N32" s="91" t="e">
        <f t="shared" si="2"/>
        <v>#REF!</v>
      </c>
      <c r="O32" s="92" t="e">
        <f t="shared" si="3"/>
        <v>#REF!</v>
      </c>
      <c r="P32" s="90" t="str">
        <f t="shared" si="4"/>
        <v>-</v>
      </c>
      <c r="Q32" s="84"/>
      <c r="R32" s="90" t="e">
        <f t="shared" si="5"/>
        <v>#REF!</v>
      </c>
      <c r="S32" s="93" t="e">
        <f t="shared" si="6"/>
        <v>#REF!</v>
      </c>
    </row>
    <row r="33" spans="1:19" s="4" customFormat="1" hidden="1" outlineLevel="1" x14ac:dyDescent="0.2">
      <c r="A33" s="121" t="e">
        <f>'Nur für MB Bio + HP konv. WK'!A33</f>
        <v>#REF!</v>
      </c>
      <c r="B33" s="122" t="str">
        <f>Codierung!$I$74</f>
        <v>Festkochende</v>
      </c>
      <c r="C33" s="122"/>
      <c r="D33" s="3" t="str">
        <f>Codierung!$I$119</f>
        <v>CHF/kg</v>
      </c>
      <c r="E33" s="51" t="e">
        <f>#REF!</f>
        <v>#REF!</v>
      </c>
      <c r="F33" s="81" t="e">
        <f>AVERAGE(#REF!)</f>
        <v>#REF!</v>
      </c>
      <c r="G33" s="88" t="e">
        <f>AVERAGE(#REF!)</f>
        <v>#REF!</v>
      </c>
      <c r="H33" s="87" t="str">
        <f t="shared" si="0"/>
        <v>-</v>
      </c>
      <c r="I33" s="81"/>
      <c r="J33" s="81" t="e">
        <f>AVERAGE(#REF!)</f>
        <v>#REF!</v>
      </c>
      <c r="K33" s="88" t="e">
        <f>AVERAGE(#REF!)</f>
        <v>#REF!</v>
      </c>
      <c r="L33" s="87" t="str">
        <f t="shared" si="1"/>
        <v>-</v>
      </c>
      <c r="M33" s="84"/>
      <c r="N33" s="81" t="e">
        <f t="shared" si="2"/>
        <v>#REF!</v>
      </c>
      <c r="O33" s="88" t="e">
        <f t="shared" si="3"/>
        <v>#REF!</v>
      </c>
      <c r="P33" s="87" t="str">
        <f t="shared" si="4"/>
        <v>-</v>
      </c>
      <c r="Q33" s="84"/>
      <c r="R33" s="87" t="e">
        <f t="shared" si="5"/>
        <v>#REF!</v>
      </c>
      <c r="S33" s="89" t="e">
        <f t="shared" si="6"/>
        <v>#REF!</v>
      </c>
    </row>
    <row r="34" spans="1:19" s="4" customFormat="1" hidden="1" outlineLevel="1" x14ac:dyDescent="0.2">
      <c r="A34" s="121" t="e">
        <f>'Nur für MB Bio + HP konv. WK'!A34</f>
        <v>#REF!</v>
      </c>
      <c r="B34" s="122" t="str">
        <f>Codierung!$I$76</f>
        <v>Mehligkochende</v>
      </c>
      <c r="C34" s="122"/>
      <c r="D34" s="4" t="str">
        <f>Codierung!$I$119</f>
        <v>CHF/kg</v>
      </c>
      <c r="E34" s="52" t="e">
        <f>#REF!</f>
        <v>#REF!</v>
      </c>
      <c r="F34" s="81" t="e">
        <f>AVERAGE(#REF!)</f>
        <v>#REF!</v>
      </c>
      <c r="G34" s="88" t="e">
        <f>AVERAGE(#REF!)</f>
        <v>#REF!</v>
      </c>
      <c r="H34" s="87" t="str">
        <f t="shared" si="0"/>
        <v>-</v>
      </c>
      <c r="I34" s="81"/>
      <c r="J34" s="81" t="e">
        <f>AVERAGE(#REF!)</f>
        <v>#REF!</v>
      </c>
      <c r="K34" s="88" t="e">
        <f>AVERAGE(#REF!)</f>
        <v>#REF!</v>
      </c>
      <c r="L34" s="87" t="str">
        <f t="shared" si="1"/>
        <v>-</v>
      </c>
      <c r="M34" s="84"/>
      <c r="N34" s="81" t="e">
        <f t="shared" si="2"/>
        <v>#REF!</v>
      </c>
      <c r="O34" s="88" t="e">
        <f t="shared" si="3"/>
        <v>#REF!</v>
      </c>
      <c r="P34" s="87" t="str">
        <f t="shared" si="4"/>
        <v>-</v>
      </c>
      <c r="Q34" s="84"/>
      <c r="R34" s="87" t="e">
        <f t="shared" si="5"/>
        <v>#REF!</v>
      </c>
      <c r="S34" s="89" t="e">
        <f t="shared" si="6"/>
        <v>#REF!</v>
      </c>
    </row>
    <row r="35" spans="1:19" s="86" customFormat="1" collapsed="1" x14ac:dyDescent="0.2">
      <c r="A35" s="120" t="str">
        <f>Codierung!$I$80</f>
        <v>Früchte</v>
      </c>
      <c r="B35" s="120"/>
      <c r="C35" s="120"/>
      <c r="D35" s="73" t="str">
        <f>Codierung!$I$116</f>
        <v>CHF</v>
      </c>
      <c r="E35" s="74"/>
      <c r="F35" s="91" t="e">
        <f>AVERAGE(#REF!)</f>
        <v>#REF!</v>
      </c>
      <c r="G35" s="92" t="e">
        <f>AVERAGE(#REF!)</f>
        <v>#REF!</v>
      </c>
      <c r="H35" s="90" t="str">
        <f t="shared" si="0"/>
        <v>-</v>
      </c>
      <c r="I35" s="81"/>
      <c r="J35" s="91" t="e">
        <f>AVERAGE(#REF!)</f>
        <v>#REF!</v>
      </c>
      <c r="K35" s="92" t="e">
        <f>AVERAGE(#REF!)</f>
        <v>#REF!</v>
      </c>
      <c r="L35" s="90" t="str">
        <f t="shared" si="1"/>
        <v>-</v>
      </c>
      <c r="M35" s="84"/>
      <c r="N35" s="91" t="e">
        <f t="shared" si="2"/>
        <v>#REF!</v>
      </c>
      <c r="O35" s="92" t="e">
        <f t="shared" si="3"/>
        <v>#REF!</v>
      </c>
      <c r="P35" s="90" t="str">
        <f t="shared" si="4"/>
        <v>-</v>
      </c>
      <c r="Q35" s="84"/>
      <c r="R35" s="90" t="e">
        <f t="shared" si="5"/>
        <v>#REF!</v>
      </c>
      <c r="S35" s="93" t="e">
        <f t="shared" si="6"/>
        <v>#REF!</v>
      </c>
    </row>
    <row r="36" spans="1:19" s="4" customFormat="1" hidden="1" outlineLevel="1" x14ac:dyDescent="0.2">
      <c r="A36" s="121" t="e">
        <f>'Nur für MB Bio + HP konv. WK'!A36</f>
        <v>#REF!</v>
      </c>
      <c r="B36" s="122" t="str">
        <f>Codierung!$I$81</f>
        <v>Äpfel, Gala, Klasse I</v>
      </c>
      <c r="C36" s="122"/>
      <c r="D36" s="3" t="str">
        <f>Codierung!$I$119</f>
        <v>CHF/kg</v>
      </c>
      <c r="E36" s="51" t="e">
        <f>#REF!</f>
        <v>#REF!</v>
      </c>
      <c r="F36" s="81" t="e">
        <f>AVERAGE(#REF!)</f>
        <v>#REF!</v>
      </c>
      <c r="G36" s="88" t="e">
        <f>AVERAGE(#REF!)</f>
        <v>#REF!</v>
      </c>
      <c r="H36" s="87" t="str">
        <f t="shared" si="0"/>
        <v>-</v>
      </c>
      <c r="I36" s="81"/>
      <c r="J36" s="81" t="e">
        <f>AVERAGE(#REF!)</f>
        <v>#REF!</v>
      </c>
      <c r="K36" s="88" t="e">
        <f>AVERAGE(#REF!)</f>
        <v>#REF!</v>
      </c>
      <c r="L36" s="87" t="str">
        <f t="shared" si="1"/>
        <v>-</v>
      </c>
      <c r="M36" s="84"/>
      <c r="N36" s="81" t="e">
        <f t="shared" si="2"/>
        <v>#REF!</v>
      </c>
      <c r="O36" s="88" t="e">
        <f t="shared" si="3"/>
        <v>#REF!</v>
      </c>
      <c r="P36" s="87" t="str">
        <f t="shared" si="4"/>
        <v>-</v>
      </c>
      <c r="Q36" s="84"/>
      <c r="R36" s="87" t="e">
        <f t="shared" si="5"/>
        <v>#REF!</v>
      </c>
      <c r="S36" s="89" t="e">
        <f t="shared" si="6"/>
        <v>#REF!</v>
      </c>
    </row>
    <row r="37" spans="1:19" s="4" customFormat="1" hidden="1" outlineLevel="1" x14ac:dyDescent="0.2">
      <c r="A37" s="121" t="e">
        <f>'Nur für MB Bio + HP konv. WK'!A37</f>
        <v>#REF!</v>
      </c>
      <c r="B37" s="122" t="str">
        <f>Codierung!$I$82</f>
        <v>Bananen</v>
      </c>
      <c r="C37" s="122"/>
      <c r="D37" s="4" t="str">
        <f>Codierung!$I$119</f>
        <v>CHF/kg</v>
      </c>
      <c r="E37" s="52" t="e">
        <f>#REF!</f>
        <v>#REF!</v>
      </c>
      <c r="F37" s="81" t="e">
        <f>AVERAGE(#REF!)</f>
        <v>#REF!</v>
      </c>
      <c r="G37" s="88" t="e">
        <f>AVERAGE(#REF!)</f>
        <v>#REF!</v>
      </c>
      <c r="H37" s="87" t="str">
        <f t="shared" si="0"/>
        <v>-</v>
      </c>
      <c r="I37" s="81"/>
      <c r="J37" s="81" t="e">
        <f>AVERAGE(#REF!)</f>
        <v>#REF!</v>
      </c>
      <c r="K37" s="88" t="e">
        <f>AVERAGE(#REF!)</f>
        <v>#REF!</v>
      </c>
      <c r="L37" s="87" t="str">
        <f t="shared" si="1"/>
        <v>-</v>
      </c>
      <c r="M37" s="84"/>
      <c r="N37" s="81" t="e">
        <f t="shared" si="2"/>
        <v>#REF!</v>
      </c>
      <c r="O37" s="88" t="e">
        <f t="shared" si="3"/>
        <v>#REF!</v>
      </c>
      <c r="P37" s="87" t="str">
        <f t="shared" si="4"/>
        <v>-</v>
      </c>
      <c r="Q37" s="84"/>
      <c r="R37" s="87" t="e">
        <f t="shared" si="5"/>
        <v>#REF!</v>
      </c>
      <c r="S37" s="89" t="e">
        <f t="shared" si="6"/>
        <v>#REF!</v>
      </c>
    </row>
    <row r="38" spans="1:19" s="4" customFormat="1" hidden="1" outlineLevel="1" x14ac:dyDescent="0.2">
      <c r="A38" s="121" t="e">
        <f>'Nur für MB Bio + HP konv. WK'!A38</f>
        <v>#REF!</v>
      </c>
      <c r="B38" s="122" t="str">
        <f>Codierung!$I$83</f>
        <v>Orangen</v>
      </c>
      <c r="C38" s="122"/>
      <c r="D38" s="4" t="str">
        <f>Codierung!$I$119</f>
        <v>CHF/kg</v>
      </c>
      <c r="E38" s="52" t="e">
        <f>#REF!</f>
        <v>#REF!</v>
      </c>
      <c r="F38" s="81" t="e">
        <f>AVERAGE(#REF!)</f>
        <v>#REF!</v>
      </c>
      <c r="G38" s="88" t="e">
        <f>AVERAGE(#REF!)</f>
        <v>#REF!</v>
      </c>
      <c r="H38" s="87" t="str">
        <f t="shared" si="0"/>
        <v>-</v>
      </c>
      <c r="I38" s="81"/>
      <c r="J38" s="81" t="e">
        <f>AVERAGE(#REF!)</f>
        <v>#REF!</v>
      </c>
      <c r="K38" s="88" t="e">
        <f>AVERAGE(#REF!)</f>
        <v>#REF!</v>
      </c>
      <c r="L38" s="87" t="str">
        <f t="shared" si="1"/>
        <v>-</v>
      </c>
      <c r="M38" s="84"/>
      <c r="N38" s="81" t="e">
        <f t="shared" si="2"/>
        <v>#REF!</v>
      </c>
      <c r="O38" s="88" t="e">
        <f t="shared" si="3"/>
        <v>#REF!</v>
      </c>
      <c r="P38" s="87" t="str">
        <f t="shared" si="4"/>
        <v>-</v>
      </c>
      <c r="Q38" s="84"/>
      <c r="R38" s="87" t="e">
        <f t="shared" si="5"/>
        <v>#REF!</v>
      </c>
      <c r="S38" s="89" t="e">
        <f t="shared" si="6"/>
        <v>#REF!</v>
      </c>
    </row>
    <row r="39" spans="1:19" s="4" customFormat="1" hidden="1" outlineLevel="1" x14ac:dyDescent="0.2">
      <c r="A39" s="121" t="e">
        <f>'Nur für MB Bio + HP konv. WK'!A39</f>
        <v>#REF!</v>
      </c>
      <c r="B39" s="122" t="str">
        <f>Codierung!$I$84</f>
        <v>Kiwi</v>
      </c>
      <c r="C39" s="122"/>
      <c r="D39" s="4" t="str">
        <f>Codierung!$I$123</f>
        <v>CHF/Stück</v>
      </c>
      <c r="E39" s="52" t="e">
        <f>#REF!</f>
        <v>#REF!</v>
      </c>
      <c r="F39" s="81" t="e">
        <f>AVERAGE(#REF!)</f>
        <v>#REF!</v>
      </c>
      <c r="G39" s="88" t="e">
        <f>AVERAGE(#REF!)</f>
        <v>#REF!</v>
      </c>
      <c r="H39" s="87" t="str">
        <f t="shared" si="0"/>
        <v>-</v>
      </c>
      <c r="I39" s="81"/>
      <c r="J39" s="81" t="e">
        <f>AVERAGE(#REF!)</f>
        <v>#REF!</v>
      </c>
      <c r="K39" s="88" t="e">
        <f>AVERAGE(#REF!)</f>
        <v>#REF!</v>
      </c>
      <c r="L39" s="87" t="str">
        <f t="shared" si="1"/>
        <v>-</v>
      </c>
      <c r="M39" s="84"/>
      <c r="N39" s="81" t="e">
        <f t="shared" si="2"/>
        <v>#REF!</v>
      </c>
      <c r="O39" s="88" t="e">
        <f t="shared" si="3"/>
        <v>#REF!</v>
      </c>
      <c r="P39" s="87" t="str">
        <f t="shared" si="4"/>
        <v>-</v>
      </c>
      <c r="Q39" s="84"/>
      <c r="R39" s="87" t="e">
        <f t="shared" si="5"/>
        <v>#REF!</v>
      </c>
      <c r="S39" s="89" t="e">
        <f t="shared" si="6"/>
        <v>#REF!</v>
      </c>
    </row>
    <row r="40" spans="1:19" s="86" customFormat="1" collapsed="1" x14ac:dyDescent="0.2">
      <c r="A40" s="120" t="str">
        <f>Codierung!$I$85</f>
        <v>Gemüse</v>
      </c>
      <c r="B40" s="120"/>
      <c r="C40" s="120"/>
      <c r="D40" s="73" t="str">
        <f>Codierung!$I$116</f>
        <v>CHF</v>
      </c>
      <c r="E40" s="74"/>
      <c r="F40" s="91" t="e">
        <f>AVERAGE(#REF!)</f>
        <v>#REF!</v>
      </c>
      <c r="G40" s="92" t="e">
        <f>AVERAGE(#REF!)</f>
        <v>#REF!</v>
      </c>
      <c r="H40" s="90" t="str">
        <f t="shared" si="0"/>
        <v>-</v>
      </c>
      <c r="I40" s="81"/>
      <c r="J40" s="91" t="e">
        <f>AVERAGE(#REF!)</f>
        <v>#REF!</v>
      </c>
      <c r="K40" s="92" t="e">
        <f>AVERAGE(#REF!)</f>
        <v>#REF!</v>
      </c>
      <c r="L40" s="90" t="str">
        <f t="shared" si="1"/>
        <v>-</v>
      </c>
      <c r="M40" s="84"/>
      <c r="N40" s="91" t="e">
        <f t="shared" si="2"/>
        <v>#REF!</v>
      </c>
      <c r="O40" s="92" t="e">
        <f t="shared" si="3"/>
        <v>#REF!</v>
      </c>
      <c r="P40" s="90" t="str">
        <f t="shared" si="4"/>
        <v>-</v>
      </c>
      <c r="Q40" s="84"/>
      <c r="R40" s="90" t="e">
        <f t="shared" si="5"/>
        <v>#REF!</v>
      </c>
      <c r="S40" s="93" t="e">
        <f t="shared" si="6"/>
        <v>#REF!</v>
      </c>
    </row>
    <row r="41" spans="1:19" s="4" customFormat="1" hidden="1" outlineLevel="1" x14ac:dyDescent="0.2">
      <c r="A41" s="121" t="e">
        <f>'Nur für MB Bio + HP konv. WK'!A41</f>
        <v>#REF!</v>
      </c>
      <c r="B41" s="122" t="str">
        <f>Codierung!$I$86</f>
        <v>Karotten</v>
      </c>
      <c r="C41" s="122"/>
      <c r="D41" s="3" t="str">
        <f>Codierung!$I$119</f>
        <v>CHF/kg</v>
      </c>
      <c r="E41" s="51" t="e">
        <f>#REF!</f>
        <v>#REF!</v>
      </c>
      <c r="F41" s="81" t="e">
        <f>AVERAGE(#REF!)</f>
        <v>#REF!</v>
      </c>
      <c r="G41" s="88" t="e">
        <f>AVERAGE(#REF!)</f>
        <v>#REF!</v>
      </c>
      <c r="H41" s="87" t="str">
        <f t="shared" si="0"/>
        <v>-</v>
      </c>
      <c r="I41" s="81"/>
      <c r="J41" s="81" t="e">
        <f>AVERAGE(#REF!)</f>
        <v>#REF!</v>
      </c>
      <c r="K41" s="88" t="e">
        <f>AVERAGE(#REF!)</f>
        <v>#REF!</v>
      </c>
      <c r="L41" s="87" t="str">
        <f t="shared" si="1"/>
        <v>-</v>
      </c>
      <c r="M41" s="84"/>
      <c r="N41" s="81" t="e">
        <f t="shared" si="2"/>
        <v>#REF!</v>
      </c>
      <c r="O41" s="88" t="e">
        <f t="shared" si="3"/>
        <v>#REF!</v>
      </c>
      <c r="P41" s="87" t="str">
        <f t="shared" si="4"/>
        <v>-</v>
      </c>
      <c r="Q41" s="84"/>
      <c r="R41" s="87" t="e">
        <f t="shared" si="5"/>
        <v>#REF!</v>
      </c>
      <c r="S41" s="89" t="e">
        <f t="shared" si="6"/>
        <v>#REF!</v>
      </c>
    </row>
    <row r="42" spans="1:19" s="4" customFormat="1" hidden="1" outlineLevel="1" x14ac:dyDescent="0.2">
      <c r="A42" s="121" t="e">
        <f>'Nur für MB Bio + HP konv. WK'!A42</f>
        <v>#REF!</v>
      </c>
      <c r="B42" s="122" t="str">
        <f>Codierung!$I$88</f>
        <v>Tomaten Rispe</v>
      </c>
      <c r="C42" s="122"/>
      <c r="D42" s="4" t="str">
        <f>Codierung!$I$119</f>
        <v>CHF/kg</v>
      </c>
      <c r="E42" s="52" t="e">
        <f>#REF!</f>
        <v>#REF!</v>
      </c>
      <c r="F42" s="81" t="e">
        <f>AVERAGE(#REF!)</f>
        <v>#REF!</v>
      </c>
      <c r="G42" s="88" t="e">
        <f>AVERAGE(#REF!)</f>
        <v>#REF!</v>
      </c>
      <c r="H42" s="87" t="str">
        <f t="shared" si="0"/>
        <v>-</v>
      </c>
      <c r="I42" s="81"/>
      <c r="J42" s="81" t="e">
        <f>AVERAGE(#REF!)</f>
        <v>#REF!</v>
      </c>
      <c r="K42" s="88" t="e">
        <f>AVERAGE(#REF!)</f>
        <v>#REF!</v>
      </c>
      <c r="L42" s="87" t="str">
        <f t="shared" si="1"/>
        <v>-</v>
      </c>
      <c r="M42" s="84"/>
      <c r="N42" s="81" t="e">
        <f t="shared" si="2"/>
        <v>#REF!</v>
      </c>
      <c r="O42" s="88" t="e">
        <f t="shared" si="3"/>
        <v>#REF!</v>
      </c>
      <c r="P42" s="87" t="str">
        <f t="shared" si="4"/>
        <v>-</v>
      </c>
      <c r="Q42" s="84"/>
      <c r="R42" s="87" t="e">
        <f t="shared" si="5"/>
        <v>#REF!</v>
      </c>
      <c r="S42" s="89" t="e">
        <f t="shared" si="6"/>
        <v>#REF!</v>
      </c>
    </row>
    <row r="43" spans="1:19" s="4" customFormat="1" hidden="1" outlineLevel="1" x14ac:dyDescent="0.2">
      <c r="A43" s="121" t="e">
        <f>'Nur für MB Bio + HP konv. WK'!A43</f>
        <v>#REF!</v>
      </c>
      <c r="B43" s="122" t="str">
        <f>Codierung!$I$89</f>
        <v>Salatgurke</v>
      </c>
      <c r="C43" s="122"/>
      <c r="D43" s="4" t="str">
        <f>Codierung!$I$123</f>
        <v>CHF/Stück</v>
      </c>
      <c r="E43" s="52" t="e">
        <f>#REF!</f>
        <v>#REF!</v>
      </c>
      <c r="F43" s="81" t="e">
        <f>AVERAGE(#REF!)</f>
        <v>#REF!</v>
      </c>
      <c r="G43" s="88" t="e">
        <f>AVERAGE(#REF!)</f>
        <v>#REF!</v>
      </c>
      <c r="H43" s="87" t="str">
        <f t="shared" si="0"/>
        <v>-</v>
      </c>
      <c r="I43" s="81"/>
      <c r="J43" s="81" t="e">
        <f>AVERAGE(#REF!)</f>
        <v>#REF!</v>
      </c>
      <c r="K43" s="88" t="e">
        <f>AVERAGE(#REF!)</f>
        <v>#REF!</v>
      </c>
      <c r="L43" s="87" t="str">
        <f t="shared" si="1"/>
        <v>-</v>
      </c>
      <c r="M43" s="84"/>
      <c r="N43" s="81" t="e">
        <f t="shared" si="2"/>
        <v>#REF!</v>
      </c>
      <c r="O43" s="88" t="e">
        <f t="shared" si="3"/>
        <v>#REF!</v>
      </c>
      <c r="P43" s="87" t="str">
        <f t="shared" si="4"/>
        <v>-</v>
      </c>
      <c r="Q43" s="84"/>
      <c r="R43" s="87" t="e">
        <f t="shared" si="5"/>
        <v>#REF!</v>
      </c>
      <c r="S43" s="89" t="e">
        <f t="shared" si="6"/>
        <v>#REF!</v>
      </c>
    </row>
    <row r="44" spans="1:19" s="4" customFormat="1" hidden="1" outlineLevel="1" x14ac:dyDescent="0.2">
      <c r="A44" s="121" t="e">
        <f>'Nur für MB Bio + HP konv. WK'!A44</f>
        <v>#REF!</v>
      </c>
      <c r="B44" s="122" t="str">
        <f>Codierung!$I$90</f>
        <v>Zucchetti</v>
      </c>
      <c r="C44" s="122"/>
      <c r="D44" s="4" t="str">
        <f>Codierung!$I$119</f>
        <v>CHF/kg</v>
      </c>
      <c r="E44" s="52" t="e">
        <f>#REF!</f>
        <v>#REF!</v>
      </c>
      <c r="F44" s="81" t="e">
        <f>AVERAGE(#REF!)</f>
        <v>#REF!</v>
      </c>
      <c r="G44" s="88" t="e">
        <f>AVERAGE(#REF!)</f>
        <v>#REF!</v>
      </c>
      <c r="H44" s="87" t="str">
        <f t="shared" si="0"/>
        <v>-</v>
      </c>
      <c r="I44" s="81"/>
      <c r="J44" s="81" t="e">
        <f>AVERAGE(#REF!)</f>
        <v>#REF!</v>
      </c>
      <c r="K44" s="88" t="e">
        <f>AVERAGE(#REF!)</f>
        <v>#REF!</v>
      </c>
      <c r="L44" s="87" t="str">
        <f t="shared" si="1"/>
        <v>-</v>
      </c>
      <c r="M44" s="84"/>
      <c r="N44" s="81" t="e">
        <f t="shared" si="2"/>
        <v>#REF!</v>
      </c>
      <c r="O44" s="88" t="e">
        <f t="shared" si="3"/>
        <v>#REF!</v>
      </c>
      <c r="P44" s="87" t="str">
        <f t="shared" si="4"/>
        <v>-</v>
      </c>
      <c r="Q44" s="84"/>
      <c r="R44" s="87" t="e">
        <f t="shared" si="5"/>
        <v>#REF!</v>
      </c>
      <c r="S44" s="89" t="e">
        <f t="shared" si="6"/>
        <v>#REF!</v>
      </c>
    </row>
    <row r="45" spans="1:19" s="4" customFormat="1" hidden="1" outlineLevel="1" x14ac:dyDescent="0.2">
      <c r="A45" s="121" t="e">
        <f>'Nur für MB Bio + HP konv. WK'!A45</f>
        <v>#REF!</v>
      </c>
      <c r="B45" s="122" t="str">
        <f>Codierung!$I$91</f>
        <v>Eisbergsalat</v>
      </c>
      <c r="C45" s="122"/>
      <c r="D45" s="4" t="str">
        <f>Codierung!$I$119</f>
        <v>CHF/kg</v>
      </c>
      <c r="E45" s="52" t="e">
        <f>#REF!</f>
        <v>#REF!</v>
      </c>
      <c r="F45" s="81" t="e">
        <f>AVERAGE(#REF!)</f>
        <v>#REF!</v>
      </c>
      <c r="G45" s="88" t="e">
        <f>AVERAGE(#REF!)</f>
        <v>#REF!</v>
      </c>
      <c r="H45" s="87" t="str">
        <f t="shared" si="0"/>
        <v>-</v>
      </c>
      <c r="I45" s="81"/>
      <c r="J45" s="81" t="e">
        <f>AVERAGE(#REF!)</f>
        <v>#REF!</v>
      </c>
      <c r="K45" s="88" t="e">
        <f>AVERAGE(#REF!)</f>
        <v>#REF!</v>
      </c>
      <c r="L45" s="87" t="str">
        <f t="shared" si="1"/>
        <v>-</v>
      </c>
      <c r="M45" s="84"/>
      <c r="N45" s="81" t="e">
        <f t="shared" si="2"/>
        <v>#REF!</v>
      </c>
      <c r="O45" s="88" t="e">
        <f t="shared" si="3"/>
        <v>#REF!</v>
      </c>
      <c r="P45" s="87" t="str">
        <f t="shared" si="4"/>
        <v>-</v>
      </c>
      <c r="Q45" s="84"/>
      <c r="R45" s="87" t="e">
        <f t="shared" si="5"/>
        <v>#REF!</v>
      </c>
      <c r="S45" s="89" t="e">
        <f t="shared" si="6"/>
        <v>#REF!</v>
      </c>
    </row>
    <row r="46" spans="1:19" s="4" customFormat="1" hidden="1" outlineLevel="1" x14ac:dyDescent="0.2">
      <c r="A46" s="121" t="e">
        <f>'Nur für MB Bio + HP konv. WK'!A46</f>
        <v>#REF!</v>
      </c>
      <c r="B46" s="122" t="str">
        <f>Codierung!$I$92</f>
        <v>Zwiebeln (gelb)</v>
      </c>
      <c r="C46" s="122"/>
      <c r="D46" s="4" t="str">
        <f>Codierung!$I$119</f>
        <v>CHF/kg</v>
      </c>
      <c r="E46" s="52" t="e">
        <f>#REF!</f>
        <v>#REF!</v>
      </c>
      <c r="F46" s="81" t="e">
        <f>AVERAGE(#REF!)</f>
        <v>#REF!</v>
      </c>
      <c r="G46" s="88" t="e">
        <f>AVERAGE(#REF!)</f>
        <v>#REF!</v>
      </c>
      <c r="H46" s="87" t="str">
        <f t="shared" si="0"/>
        <v>-</v>
      </c>
      <c r="I46" s="81"/>
      <c r="J46" s="81" t="e">
        <f>AVERAGE(#REF!)</f>
        <v>#REF!</v>
      </c>
      <c r="K46" s="88" t="e">
        <f>AVERAGE(#REF!)</f>
        <v>#REF!</v>
      </c>
      <c r="L46" s="87" t="str">
        <f t="shared" si="1"/>
        <v>-</v>
      </c>
      <c r="M46" s="84"/>
      <c r="N46" s="81" t="e">
        <f t="shared" si="2"/>
        <v>#REF!</v>
      </c>
      <c r="O46" s="88" t="e">
        <f t="shared" si="3"/>
        <v>#REF!</v>
      </c>
      <c r="P46" s="87" t="str">
        <f t="shared" si="4"/>
        <v>-</v>
      </c>
      <c r="Q46" s="84"/>
      <c r="R46" s="87" t="e">
        <f t="shared" si="5"/>
        <v>#REF!</v>
      </c>
      <c r="S46" s="89" t="e">
        <f t="shared" si="6"/>
        <v>#REF!</v>
      </c>
    </row>
    <row r="47" spans="1:19" s="4" customFormat="1" hidden="1" outlineLevel="1" x14ac:dyDescent="0.2">
      <c r="A47" s="121" t="e">
        <f>'Nur für MB Bio + HP konv. WK'!A47</f>
        <v>#REF!</v>
      </c>
      <c r="B47" s="122" t="str">
        <f>Codierung!$I$93</f>
        <v>Blumenkohl</v>
      </c>
      <c r="C47" s="122"/>
      <c r="D47" s="4" t="str">
        <f>Codierung!$I$119</f>
        <v>CHF/kg</v>
      </c>
      <c r="E47" s="52" t="e">
        <f>#REF!</f>
        <v>#REF!</v>
      </c>
      <c r="F47" s="81" t="e">
        <f>AVERAGE(#REF!)</f>
        <v>#REF!</v>
      </c>
      <c r="G47" s="88" t="e">
        <f>AVERAGE(#REF!)</f>
        <v>#REF!</v>
      </c>
      <c r="H47" s="87" t="str">
        <f t="shared" si="0"/>
        <v>-</v>
      </c>
      <c r="I47" s="81"/>
      <c r="J47" s="81" t="e">
        <f>AVERAGE(#REF!)</f>
        <v>#REF!</v>
      </c>
      <c r="K47" s="88" t="e">
        <f>AVERAGE(#REF!)</f>
        <v>#REF!</v>
      </c>
      <c r="L47" s="87" t="str">
        <f t="shared" si="1"/>
        <v>-</v>
      </c>
      <c r="M47" s="84"/>
      <c r="N47" s="81" t="e">
        <f t="shared" si="2"/>
        <v>#REF!</v>
      </c>
      <c r="O47" s="88" t="e">
        <f t="shared" si="3"/>
        <v>#REF!</v>
      </c>
      <c r="P47" s="87" t="str">
        <f t="shared" si="4"/>
        <v>-</v>
      </c>
      <c r="Q47" s="84"/>
      <c r="R47" s="87" t="e">
        <f t="shared" si="5"/>
        <v>#REF!</v>
      </c>
      <c r="S47" s="89" t="e">
        <f t="shared" si="6"/>
        <v>#REF!</v>
      </c>
    </row>
    <row r="48" spans="1:19" s="4" customFormat="1" hidden="1" outlineLevel="1" x14ac:dyDescent="0.2">
      <c r="A48" s="121" t="e">
        <f>'Nur für MB Bio + HP konv. WK'!A48</f>
        <v>#REF!</v>
      </c>
      <c r="B48" s="122" t="str">
        <f>Codierung!$I$94</f>
        <v>Fenchel</v>
      </c>
      <c r="C48" s="122"/>
      <c r="D48" s="4" t="str">
        <f>Codierung!$I$119</f>
        <v>CHF/kg</v>
      </c>
      <c r="E48" s="52" t="e">
        <f>#REF!</f>
        <v>#REF!</v>
      </c>
      <c r="F48" s="81" t="e">
        <f>AVERAGE(#REF!)</f>
        <v>#REF!</v>
      </c>
      <c r="G48" s="88" t="e">
        <f>AVERAGE(#REF!)</f>
        <v>#REF!</v>
      </c>
      <c r="H48" s="87" t="str">
        <f t="shared" si="0"/>
        <v>-</v>
      </c>
      <c r="I48" s="81"/>
      <c r="J48" s="81" t="e">
        <f>AVERAGE(#REF!)</f>
        <v>#REF!</v>
      </c>
      <c r="K48" s="88" t="e">
        <f>AVERAGE(#REF!)</f>
        <v>#REF!</v>
      </c>
      <c r="L48" s="87" t="str">
        <f t="shared" si="1"/>
        <v>-</v>
      </c>
      <c r="M48" s="84"/>
      <c r="N48" s="81" t="e">
        <f t="shared" si="2"/>
        <v>#REF!</v>
      </c>
      <c r="O48" s="88" t="e">
        <f t="shared" si="3"/>
        <v>#REF!</v>
      </c>
      <c r="P48" s="87" t="str">
        <f t="shared" si="4"/>
        <v>-</v>
      </c>
      <c r="Q48" s="84"/>
      <c r="R48" s="87" t="e">
        <f t="shared" si="5"/>
        <v>#REF!</v>
      </c>
      <c r="S48" s="89" t="e">
        <f t="shared" si="6"/>
        <v>#REF!</v>
      </c>
    </row>
    <row r="49" spans="1:19" s="4" customFormat="1" hidden="1" outlineLevel="1" x14ac:dyDescent="0.2">
      <c r="A49" s="121" t="e">
        <f>'Nur für MB Bio + HP konv. WK'!A49</f>
        <v>#REF!</v>
      </c>
      <c r="B49" s="122" t="str">
        <f>Codierung!$I$95</f>
        <v>Broccoli</v>
      </c>
      <c r="C49" s="122"/>
      <c r="D49" s="4" t="str">
        <f>Codierung!$I$119</f>
        <v>CHF/kg</v>
      </c>
      <c r="E49" s="52" t="e">
        <f>#REF!</f>
        <v>#REF!</v>
      </c>
      <c r="F49" s="81" t="e">
        <f>AVERAGE(#REF!)</f>
        <v>#REF!</v>
      </c>
      <c r="G49" s="88" t="e">
        <f>AVERAGE(#REF!)</f>
        <v>#REF!</v>
      </c>
      <c r="H49" s="87" t="str">
        <f t="shared" si="0"/>
        <v>-</v>
      </c>
      <c r="I49" s="81"/>
      <c r="J49" s="81" t="e">
        <f>AVERAGE(#REF!)</f>
        <v>#REF!</v>
      </c>
      <c r="K49" s="88" t="e">
        <f>AVERAGE(#REF!)</f>
        <v>#REF!</v>
      </c>
      <c r="L49" s="87" t="str">
        <f t="shared" si="1"/>
        <v>-</v>
      </c>
      <c r="M49" s="84"/>
      <c r="N49" s="81" t="e">
        <f t="shared" si="2"/>
        <v>#REF!</v>
      </c>
      <c r="O49" s="88" t="e">
        <f t="shared" si="3"/>
        <v>#REF!</v>
      </c>
      <c r="P49" s="87" t="str">
        <f t="shared" si="4"/>
        <v>-</v>
      </c>
      <c r="Q49" s="84"/>
      <c r="R49" s="87" t="e">
        <f t="shared" si="5"/>
        <v>#REF!</v>
      </c>
      <c r="S49" s="89" t="e">
        <f t="shared" si="6"/>
        <v>#REF!</v>
      </c>
    </row>
    <row r="50" spans="1:19" s="4" customFormat="1" hidden="1" outlineLevel="1" x14ac:dyDescent="0.2">
      <c r="A50" s="121" t="e">
        <f>'Nur für MB Bio + HP konv. WK'!A50</f>
        <v>#REF!</v>
      </c>
      <c r="B50" s="122" t="str">
        <f>Codierung!$I$97</f>
        <v>Lauch grün</v>
      </c>
      <c r="C50" s="122"/>
      <c r="D50" s="4" t="str">
        <f>Codierung!$I$119</f>
        <v>CHF/kg</v>
      </c>
      <c r="E50" s="52" t="e">
        <f>#REF!</f>
        <v>#REF!</v>
      </c>
      <c r="F50" s="98" t="e">
        <f>AVERAGE(#REF!)</f>
        <v>#REF!</v>
      </c>
      <c r="G50" s="88" t="e">
        <f>AVERAGE(#REF!)</f>
        <v>#REF!</v>
      </c>
      <c r="H50" s="87" t="str">
        <f t="shared" si="0"/>
        <v>-</v>
      </c>
      <c r="I50" s="81"/>
      <c r="J50" s="98" t="e">
        <f>AVERAGE(#REF!)</f>
        <v>#REF!</v>
      </c>
      <c r="K50" s="88" t="e">
        <f>AVERAGE(#REF!)</f>
        <v>#REF!</v>
      </c>
      <c r="L50" s="87" t="str">
        <f t="shared" si="1"/>
        <v>-</v>
      </c>
      <c r="M50" s="84"/>
      <c r="N50" s="81" t="e">
        <f t="shared" si="2"/>
        <v>#REF!</v>
      </c>
      <c r="O50" s="88" t="e">
        <f t="shared" si="3"/>
        <v>#REF!</v>
      </c>
      <c r="P50" s="87" t="str">
        <f t="shared" si="4"/>
        <v>-</v>
      </c>
      <c r="Q50" s="84"/>
      <c r="R50" s="87" t="e">
        <f t="shared" si="5"/>
        <v>#REF!</v>
      </c>
      <c r="S50" s="89" t="e">
        <f t="shared" si="6"/>
        <v>#REF!</v>
      </c>
    </row>
    <row r="51" spans="1:19" s="4" customFormat="1" hidden="1" outlineLevel="1" x14ac:dyDescent="0.2">
      <c r="A51" s="121" t="e">
        <f>'Nur für MB Bio + HP konv. WK'!A51</f>
        <v>#REF!</v>
      </c>
      <c r="B51" s="122" t="str">
        <f>Codierung!$I$98</f>
        <v>Champignons</v>
      </c>
      <c r="C51" s="122"/>
      <c r="D51" s="4" t="str">
        <f>Codierung!$I$119</f>
        <v>CHF/kg</v>
      </c>
      <c r="E51" s="52" t="e">
        <f>#REF!</f>
        <v>#REF!</v>
      </c>
      <c r="F51" s="98" t="e">
        <f>AVERAGE(#REF!)</f>
        <v>#REF!</v>
      </c>
      <c r="G51" s="88" t="e">
        <f>AVERAGE(#REF!)</f>
        <v>#REF!</v>
      </c>
      <c r="H51" s="87" t="str">
        <f t="shared" si="0"/>
        <v>-</v>
      </c>
      <c r="I51" s="81"/>
      <c r="J51" s="98" t="e">
        <f>AVERAGE(#REF!)</f>
        <v>#REF!</v>
      </c>
      <c r="K51" s="88" t="e">
        <f>AVERAGE(#REF!)</f>
        <v>#REF!</v>
      </c>
      <c r="L51" s="87" t="str">
        <f t="shared" si="1"/>
        <v>-</v>
      </c>
      <c r="M51" s="84"/>
      <c r="N51" s="81" t="e">
        <f t="shared" si="2"/>
        <v>#REF!</v>
      </c>
      <c r="O51" s="88" t="e">
        <f t="shared" si="3"/>
        <v>#REF!</v>
      </c>
      <c r="P51" s="87" t="str">
        <f t="shared" si="4"/>
        <v>-</v>
      </c>
      <c r="Q51" s="84"/>
      <c r="R51" s="87" t="e">
        <f t="shared" si="5"/>
        <v>#REF!</v>
      </c>
      <c r="S51" s="89" t="e">
        <f t="shared" si="6"/>
        <v>#REF!</v>
      </c>
    </row>
    <row r="52" spans="1:19" s="4" customFormat="1" hidden="1" outlineLevel="1" x14ac:dyDescent="0.2">
      <c r="A52" s="121" t="e">
        <f>'Nur für MB Bio + HP konv. WK'!A52</f>
        <v>#REF!</v>
      </c>
      <c r="B52" s="122" t="str">
        <f>Codierung!$I$99</f>
        <v>Randen gedämpft</v>
      </c>
      <c r="C52" s="122"/>
      <c r="D52" s="4" t="str">
        <f>Codierung!$I$119</f>
        <v>CHF/kg</v>
      </c>
      <c r="E52" s="52" t="e">
        <f>#REF!</f>
        <v>#REF!</v>
      </c>
      <c r="F52" s="98" t="e">
        <f>AVERAGE(#REF!)</f>
        <v>#REF!</v>
      </c>
      <c r="G52" s="88" t="e">
        <f>AVERAGE(#REF!)</f>
        <v>#REF!</v>
      </c>
      <c r="H52" s="87" t="str">
        <f t="shared" si="0"/>
        <v>-</v>
      </c>
      <c r="I52" s="81"/>
      <c r="J52" s="98" t="e">
        <f>AVERAGE(#REF!)</f>
        <v>#REF!</v>
      </c>
      <c r="K52" s="88" t="e">
        <f>AVERAGE(#REF!)</f>
        <v>#REF!</v>
      </c>
      <c r="L52" s="87" t="str">
        <f t="shared" si="1"/>
        <v>-</v>
      </c>
      <c r="M52" s="84"/>
      <c r="N52" s="81" t="e">
        <f t="shared" si="2"/>
        <v>#REF!</v>
      </c>
      <c r="O52" s="88" t="e">
        <f t="shared" si="3"/>
        <v>#REF!</v>
      </c>
      <c r="P52" s="87" t="str">
        <f t="shared" si="4"/>
        <v>-</v>
      </c>
      <c r="Q52" s="84"/>
      <c r="R52" s="87" t="e">
        <f t="shared" si="5"/>
        <v>#REF!</v>
      </c>
      <c r="S52" s="89" t="e">
        <f t="shared" si="6"/>
        <v>#REF!</v>
      </c>
    </row>
    <row r="53" spans="1:19" s="4" customFormat="1" hidden="1" outlineLevel="1" x14ac:dyDescent="0.2">
      <c r="A53" s="121" t="e">
        <f>'Nur für MB Bio + HP konv. WK'!A53</f>
        <v>#REF!</v>
      </c>
      <c r="B53" s="122" t="str">
        <f>Codierung!$I$100</f>
        <v>Knollensellerie</v>
      </c>
      <c r="C53" s="122"/>
      <c r="D53" s="4" t="str">
        <f>Codierung!$I$119</f>
        <v>CHF/kg</v>
      </c>
      <c r="E53" s="52" t="e">
        <f>#REF!</f>
        <v>#REF!</v>
      </c>
      <c r="F53" s="98" t="e">
        <f>AVERAGE(#REF!)</f>
        <v>#REF!</v>
      </c>
      <c r="G53" s="88" t="e">
        <f>AVERAGE(#REF!)</f>
        <v>#REF!</v>
      </c>
      <c r="H53" s="87" t="str">
        <f t="shared" si="0"/>
        <v>-</v>
      </c>
      <c r="I53" s="81"/>
      <c r="J53" s="98" t="e">
        <f>AVERAGE(#REF!)</f>
        <v>#REF!</v>
      </c>
      <c r="K53" s="88" t="e">
        <f>AVERAGE(#REF!)</f>
        <v>#REF!</v>
      </c>
      <c r="L53" s="87" t="str">
        <f t="shared" si="1"/>
        <v>-</v>
      </c>
      <c r="M53" s="84"/>
      <c r="N53" s="81" t="e">
        <f t="shared" si="2"/>
        <v>#REF!</v>
      </c>
      <c r="O53" s="88" t="e">
        <f t="shared" si="3"/>
        <v>#REF!</v>
      </c>
      <c r="P53" s="87" t="str">
        <f t="shared" si="4"/>
        <v>-</v>
      </c>
      <c r="Q53" s="84"/>
      <c r="R53" s="87" t="e">
        <f t="shared" si="5"/>
        <v>#REF!</v>
      </c>
      <c r="S53" s="89" t="e">
        <f t="shared" si="6"/>
        <v>#REF!</v>
      </c>
    </row>
    <row r="54" spans="1:19" s="4" customFormat="1" hidden="1" outlineLevel="1" x14ac:dyDescent="0.2">
      <c r="A54" s="121" t="e">
        <f>'Nur für MB Bio + HP konv. WK'!A54</f>
        <v>#REF!</v>
      </c>
      <c r="B54" s="122" t="str">
        <f>Codierung!$I$102</f>
        <v>Aubergine</v>
      </c>
      <c r="C54" s="122"/>
      <c r="D54" s="4" t="str">
        <f>Codierung!$I$119</f>
        <v>CHF/kg</v>
      </c>
      <c r="E54" s="52" t="e">
        <f>#REF!</f>
        <v>#REF!</v>
      </c>
      <c r="F54" s="98" t="e">
        <f>AVERAGE(#REF!)</f>
        <v>#REF!</v>
      </c>
      <c r="G54" s="88" t="e">
        <f>AVERAGE(#REF!)</f>
        <v>#REF!</v>
      </c>
      <c r="H54" s="87" t="str">
        <f t="shared" si="0"/>
        <v>-</v>
      </c>
      <c r="I54" s="81"/>
      <c r="J54" s="98" t="e">
        <f>AVERAGE(#REF!)</f>
        <v>#REF!</v>
      </c>
      <c r="K54" s="88" t="e">
        <f>AVERAGE(#REF!)</f>
        <v>#REF!</v>
      </c>
      <c r="L54" s="87" t="str">
        <f t="shared" si="1"/>
        <v>-</v>
      </c>
      <c r="M54" s="84"/>
      <c r="N54" s="81" t="e">
        <f t="shared" si="2"/>
        <v>#REF!</v>
      </c>
      <c r="O54" s="88" t="e">
        <f t="shared" si="3"/>
        <v>#REF!</v>
      </c>
      <c r="P54" s="87" t="str">
        <f t="shared" si="4"/>
        <v>-</v>
      </c>
      <c r="Q54" s="84"/>
      <c r="R54" s="87" t="e">
        <f t="shared" si="5"/>
        <v>#REF!</v>
      </c>
      <c r="S54" s="89" t="e">
        <f t="shared" si="6"/>
        <v>#REF!</v>
      </c>
    </row>
    <row r="55" spans="1:19" s="4" customFormat="1" hidden="1" outlineLevel="1" x14ac:dyDescent="0.2">
      <c r="A55" s="121" t="e">
        <f>'Nur für MB Bio + HP konv. WK'!A55</f>
        <v>#REF!</v>
      </c>
      <c r="B55" s="122" t="str">
        <f>Codierung!$I$103</f>
        <v>Nüsslisalat</v>
      </c>
      <c r="C55" s="122"/>
      <c r="D55" s="77" t="str">
        <f>Codierung!$I$119</f>
        <v>CHF/kg</v>
      </c>
      <c r="E55" s="78" t="e">
        <f>#REF!</f>
        <v>#REF!</v>
      </c>
      <c r="F55" s="99" t="e">
        <f>AVERAGE(#REF!)</f>
        <v>#REF!</v>
      </c>
      <c r="G55" s="96" t="e">
        <f>AVERAGE(#REF!)</f>
        <v>#REF!</v>
      </c>
      <c r="H55" s="94" t="str">
        <f t="shared" si="0"/>
        <v>-</v>
      </c>
      <c r="I55" s="81"/>
      <c r="J55" s="99" t="e">
        <f>AVERAGE(#REF!)</f>
        <v>#REF!</v>
      </c>
      <c r="K55" s="96" t="e">
        <f>AVERAGE(#REF!)</f>
        <v>#REF!</v>
      </c>
      <c r="L55" s="94" t="str">
        <f t="shared" si="1"/>
        <v>-</v>
      </c>
      <c r="M55" s="84"/>
      <c r="N55" s="95" t="e">
        <f t="shared" si="2"/>
        <v>#REF!</v>
      </c>
      <c r="O55" s="96" t="e">
        <f t="shared" si="3"/>
        <v>#REF!</v>
      </c>
      <c r="P55" s="94" t="str">
        <f t="shared" si="4"/>
        <v>-</v>
      </c>
      <c r="Q55" s="84"/>
      <c r="R55" s="94" t="e">
        <f t="shared" si="5"/>
        <v>#REF!</v>
      </c>
      <c r="S55" s="97" t="e">
        <f t="shared" si="6"/>
        <v>#REF!</v>
      </c>
    </row>
    <row r="56" spans="1:19" s="86" customFormat="1" collapsed="1" x14ac:dyDescent="0.2">
      <c r="A56" s="120" t="str">
        <f>Codierung!$I$104</f>
        <v>Mehl</v>
      </c>
      <c r="B56" s="120"/>
      <c r="C56" s="120"/>
      <c r="D56" s="73" t="str">
        <f>Codierung!$I$116</f>
        <v>CHF</v>
      </c>
      <c r="E56" s="74"/>
      <c r="F56" s="100" t="e">
        <f>AVERAGE(#REF!)</f>
        <v>#REF!</v>
      </c>
      <c r="G56" s="92" t="e">
        <f>AVERAGE(#REF!)</f>
        <v>#REF!</v>
      </c>
      <c r="H56" s="90" t="str">
        <f t="shared" si="0"/>
        <v>-</v>
      </c>
      <c r="I56" s="81"/>
      <c r="J56" s="100" t="e">
        <f>AVERAGE(#REF!)</f>
        <v>#REF!</v>
      </c>
      <c r="K56" s="92" t="e">
        <f>AVERAGE(#REF!)</f>
        <v>#REF!</v>
      </c>
      <c r="L56" s="90" t="str">
        <f t="shared" si="1"/>
        <v>-</v>
      </c>
      <c r="M56" s="84"/>
      <c r="N56" s="91" t="e">
        <f t="shared" si="2"/>
        <v>#REF!</v>
      </c>
      <c r="O56" s="92" t="e">
        <f t="shared" si="3"/>
        <v>#REF!</v>
      </c>
      <c r="P56" s="90" t="str">
        <f t="shared" si="4"/>
        <v>-</v>
      </c>
      <c r="Q56" s="84"/>
      <c r="R56" s="90" t="e">
        <f t="shared" si="5"/>
        <v>#REF!</v>
      </c>
      <c r="S56" s="93" t="e">
        <f t="shared" si="6"/>
        <v>#REF!</v>
      </c>
    </row>
    <row r="57" spans="1:19" s="4" customFormat="1" hidden="1" outlineLevel="1" x14ac:dyDescent="0.2">
      <c r="A57" s="121" t="e">
        <f>'Nur für MB Bio + HP konv. WK'!A57</f>
        <v>#REF!</v>
      </c>
      <c r="B57" s="122" t="str">
        <f>Codierung!$I$105</f>
        <v>Weissmehl</v>
      </c>
      <c r="C57" s="122"/>
      <c r="D57" s="75" t="str">
        <f>Codierung!$I$119</f>
        <v>CHF/kg</v>
      </c>
      <c r="E57" s="76" t="e">
        <f>#REF!</f>
        <v>#REF!</v>
      </c>
      <c r="F57" s="95" t="e">
        <f>AVERAGE(#REF!)</f>
        <v>#REF!</v>
      </c>
      <c r="G57" s="96" t="e">
        <f>AVERAGE(#REF!)</f>
        <v>#REF!</v>
      </c>
      <c r="H57" s="94" t="str">
        <f t="shared" si="0"/>
        <v>-</v>
      </c>
      <c r="I57" s="81"/>
      <c r="J57" s="95" t="e">
        <f>AVERAGE(#REF!)</f>
        <v>#REF!</v>
      </c>
      <c r="K57" s="96" t="e">
        <f>AVERAGE(#REF!)</f>
        <v>#REF!</v>
      </c>
      <c r="L57" s="94" t="str">
        <f t="shared" si="1"/>
        <v>-</v>
      </c>
      <c r="M57" s="84"/>
      <c r="N57" s="95" t="e">
        <f t="shared" si="2"/>
        <v>#REF!</v>
      </c>
      <c r="O57" s="96" t="e">
        <f t="shared" si="3"/>
        <v>#REF!</v>
      </c>
      <c r="P57" s="94" t="str">
        <f t="shared" si="4"/>
        <v>-</v>
      </c>
      <c r="Q57" s="84"/>
      <c r="R57" s="94" t="e">
        <f t="shared" si="5"/>
        <v>#REF!</v>
      </c>
      <c r="S57" s="97" t="e">
        <f t="shared" si="6"/>
        <v>#REF!</v>
      </c>
    </row>
    <row r="58" spans="1:19" s="103" customFormat="1" ht="16.5" collapsed="1" thickBot="1" x14ac:dyDescent="0.25">
      <c r="A58" s="136" t="str">
        <f>Codierung!$I$19</f>
        <v>Warenkorb Total</v>
      </c>
      <c r="B58" s="119"/>
      <c r="C58" s="119"/>
      <c r="D58" s="70" t="str">
        <f>Codierung!$I$116</f>
        <v>CHF</v>
      </c>
      <c r="E58" s="70"/>
      <c r="F58" s="107" t="e">
        <f>AVERAGE(#REF!)</f>
        <v>#REF!</v>
      </c>
      <c r="G58" s="108" t="e">
        <f>AVERAGE(#REF!)</f>
        <v>#REF!</v>
      </c>
      <c r="H58" s="101" t="str">
        <f t="shared" si="0"/>
        <v>-</v>
      </c>
      <c r="I58" s="109"/>
      <c r="J58" s="107" t="e">
        <f>AVERAGE(#REF!)</f>
        <v>#REF!</v>
      </c>
      <c r="K58" s="108" t="e">
        <f>AVERAGE(#REF!)</f>
        <v>#REF!</v>
      </c>
      <c r="L58" s="101" t="str">
        <f t="shared" si="1"/>
        <v>-</v>
      </c>
      <c r="M58" s="110"/>
      <c r="N58" s="107" t="e">
        <f t="shared" si="2"/>
        <v>#REF!</v>
      </c>
      <c r="O58" s="108" t="e">
        <f t="shared" si="3"/>
        <v>#REF!</v>
      </c>
      <c r="P58" s="101" t="str">
        <f t="shared" si="4"/>
        <v>-</v>
      </c>
      <c r="Q58" s="110"/>
      <c r="R58" s="101" t="e">
        <f t="shared" si="5"/>
        <v>#REF!</v>
      </c>
      <c r="S58" s="102" t="e">
        <f t="shared" si="6"/>
        <v>#REF!</v>
      </c>
    </row>
    <row r="59" spans="1:19" ht="15.75" thickTop="1" x14ac:dyDescent="0.25">
      <c r="A59" s="125" t="str">
        <f>Codierung!I23</f>
        <v>* Es wird nicht der Gesamtkonsum angeschaut, sondern eine spezifische Auswahl von (vorwiegend Frische-)Produkten, bei welchen die</v>
      </c>
    </row>
    <row r="60" spans="1:19" x14ac:dyDescent="0.25">
      <c r="A60" s="125" t="str">
        <f>Codierung!I24</f>
        <v>Marktanalysen Preiserhebungen im Detailhandel durchführt. Die Detailhandelspreiserhebungen enthalten keine</v>
      </c>
    </row>
    <row r="61" spans="1:19" x14ac:dyDescent="0.25">
      <c r="A61" s="125" t="str">
        <f>Codierung!I25</f>
        <v>Discounterpreise, ausser für Milch und Eier werden auch Discounterpreise einbezogen.</v>
      </c>
    </row>
    <row r="62" spans="1:19" x14ac:dyDescent="0.25">
      <c r="A62" s="125" t="str">
        <f>Codierung!I28</f>
        <v>**Die gemittelten Jahrespreise können teilweise aus kalkulierten Monatspreisen zusammengesetzt sein.</v>
      </c>
    </row>
    <row r="89" spans="1:20" s="8" customFormat="1" x14ac:dyDescent="0.25">
      <c r="A89" s="117"/>
      <c r="B89"/>
      <c r="C89"/>
      <c r="D89" s="6"/>
      <c r="E89" s="6"/>
      <c r="F89" s="48"/>
      <c r="H89"/>
      <c r="I89"/>
      <c r="J89"/>
      <c r="L89"/>
      <c r="M89"/>
      <c r="N89"/>
      <c r="P89"/>
      <c r="Q89"/>
      <c r="R89"/>
      <c r="T89"/>
    </row>
    <row r="90" spans="1:20" s="8" customFormat="1" x14ac:dyDescent="0.25">
      <c r="A90" s="117"/>
      <c r="B90"/>
      <c r="C90"/>
      <c r="D90" s="6"/>
      <c r="E90" s="6"/>
      <c r="F90" s="48"/>
      <c r="H90"/>
      <c r="I90"/>
      <c r="J90"/>
      <c r="L90"/>
      <c r="M90"/>
      <c r="N90"/>
      <c r="P90"/>
      <c r="Q90"/>
      <c r="R90"/>
      <c r="T90"/>
    </row>
    <row r="91" spans="1:20" s="8" customFormat="1" x14ac:dyDescent="0.25">
      <c r="A91" s="117"/>
      <c r="B91"/>
      <c r="C91"/>
      <c r="D91" s="6"/>
      <c r="E91" s="6"/>
      <c r="F91" s="48"/>
      <c r="H91"/>
      <c r="I91"/>
      <c r="J91"/>
      <c r="L91"/>
      <c r="M91"/>
      <c r="N91"/>
      <c r="P91"/>
      <c r="Q91"/>
      <c r="R91"/>
      <c r="T91"/>
    </row>
    <row r="92" spans="1:20" s="8" customFormat="1" x14ac:dyDescent="0.25">
      <c r="A92" s="117"/>
      <c r="B92"/>
      <c r="C92"/>
      <c r="D92" s="6"/>
      <c r="E92" s="6"/>
      <c r="F92" s="48"/>
      <c r="H92"/>
      <c r="I92"/>
      <c r="J92"/>
      <c r="L92"/>
      <c r="M92"/>
      <c r="N92"/>
      <c r="P92"/>
      <c r="Q92"/>
      <c r="R92"/>
      <c r="T92"/>
    </row>
    <row r="93" spans="1:20" x14ac:dyDescent="0.25">
      <c r="A93" s="117"/>
      <c r="D93" s="6"/>
      <c r="E93" s="6"/>
      <c r="F93" s="48"/>
    </row>
    <row r="94" spans="1:20" x14ac:dyDescent="0.25">
      <c r="A94" s="117"/>
      <c r="D94" s="6"/>
      <c r="E94" s="6"/>
      <c r="F94" s="48"/>
    </row>
    <row r="95" spans="1:20" x14ac:dyDescent="0.25">
      <c r="A95" s="117"/>
      <c r="D95" s="6"/>
      <c r="E95" s="6"/>
      <c r="F95" s="48"/>
    </row>
    <row r="96" spans="1:20" x14ac:dyDescent="0.25">
      <c r="A96" s="117"/>
      <c r="D96" s="6"/>
      <c r="E96" s="6"/>
      <c r="F96" s="48"/>
    </row>
    <row r="97" spans="1:20" x14ac:dyDescent="0.25">
      <c r="A97" s="117"/>
      <c r="D97" s="6"/>
      <c r="E97" s="6"/>
      <c r="F97" s="48"/>
    </row>
    <row r="98" spans="1:20" x14ac:dyDescent="0.25">
      <c r="A98" s="118"/>
      <c r="D98" s="44"/>
      <c r="E98" s="44"/>
      <c r="F98" s="44"/>
    </row>
    <row r="100" spans="1:20" x14ac:dyDescent="0.25">
      <c r="G100" s="61"/>
    </row>
    <row r="109" spans="1:20" s="8" customFormat="1" x14ac:dyDescent="0.25">
      <c r="A109" s="118"/>
      <c r="B109"/>
      <c r="C109"/>
      <c r="D109" s="44"/>
      <c r="E109" s="44"/>
      <c r="F109" s="44"/>
      <c r="H109"/>
      <c r="I109"/>
      <c r="J109"/>
      <c r="L109"/>
      <c r="M109"/>
      <c r="N109"/>
      <c r="P109"/>
      <c r="Q109"/>
      <c r="R109"/>
      <c r="T109"/>
    </row>
    <row r="110" spans="1:20" s="8" customFormat="1" x14ac:dyDescent="0.25">
      <c r="A110" s="118"/>
      <c r="B110"/>
      <c r="C110"/>
      <c r="D110" s="44"/>
      <c r="E110" s="44"/>
      <c r="F110" s="44"/>
      <c r="H110"/>
      <c r="I110"/>
      <c r="J110"/>
      <c r="L110"/>
      <c r="M110"/>
      <c r="N110"/>
      <c r="P110"/>
      <c r="Q110"/>
      <c r="R110"/>
      <c r="T110"/>
    </row>
    <row r="112" spans="1:20" s="8" customFormat="1" x14ac:dyDescent="0.25">
      <c r="A112" s="11"/>
      <c r="B112" s="49"/>
      <c r="C112" s="49"/>
      <c r="D112"/>
      <c r="E112"/>
      <c r="F112"/>
      <c r="H112"/>
      <c r="I112"/>
      <c r="J112"/>
      <c r="L112"/>
      <c r="M112"/>
      <c r="N112"/>
      <c r="P112"/>
      <c r="Q112"/>
      <c r="R112"/>
      <c r="T112"/>
    </row>
  </sheetData>
  <mergeCells count="4">
    <mergeCell ref="F2:H2"/>
    <mergeCell ref="J2:L2"/>
    <mergeCell ref="N2:P2"/>
    <mergeCell ref="R2:S2"/>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Drop Down 1">
              <controlPr defaultSize="0" autoLine="0" autoPict="0">
                <anchor moveWithCells="1">
                  <from>
                    <xdr:col>1</xdr:col>
                    <xdr:colOff>590550</xdr:colOff>
                    <xdr:row>0</xdr:row>
                    <xdr:rowOff>180975</xdr:rowOff>
                  </from>
                  <to>
                    <xdr:col>1</xdr:col>
                    <xdr:colOff>1714500</xdr:colOff>
                    <xdr:row>1</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A9D18E"/>
  </sheetPr>
  <dimension ref="A1:AZ41"/>
  <sheetViews>
    <sheetView zoomScaleNormal="100" workbookViewId="0">
      <selection activeCell="Z2" sqref="Z2"/>
    </sheetView>
  </sheetViews>
  <sheetFormatPr baseColWidth="10" defaultColWidth="11" defaultRowHeight="12.75" x14ac:dyDescent="0.2"/>
  <cols>
    <col min="1" max="1" width="10.625" style="188" customWidth="1"/>
    <col min="2" max="2" width="6.125" style="188" customWidth="1"/>
    <col min="3" max="4" width="2.375" style="188" customWidth="1"/>
    <col min="5" max="5" width="6.125" style="188" customWidth="1"/>
    <col min="6" max="6" width="3.625" style="188" customWidth="1"/>
    <col min="7" max="7" width="6.125" style="188" customWidth="1"/>
    <col min="8" max="9" width="2.375" style="188" customWidth="1"/>
    <col min="10" max="10" width="6.125" style="188" customWidth="1"/>
    <col min="11" max="11" width="3.625" style="188" customWidth="1"/>
    <col min="12" max="12" width="6.125" style="188" customWidth="1"/>
    <col min="13" max="14" width="2.375" style="188" customWidth="1"/>
    <col min="15" max="15" width="6.125" style="188" customWidth="1"/>
    <col min="16" max="16" width="3.625" style="188" customWidth="1"/>
    <col min="17" max="17" width="6.125" style="188" customWidth="1"/>
    <col min="18" max="19" width="2.375" style="188" customWidth="1"/>
    <col min="20" max="20" width="6.125" style="188" customWidth="1"/>
    <col min="21" max="21" width="3.625" style="188" customWidth="1"/>
    <col min="22" max="22" width="6.125" style="188" customWidth="1"/>
    <col min="23" max="24" width="2.375" style="188" customWidth="1"/>
    <col min="25" max="25" width="6.125" style="188" customWidth="1"/>
    <col min="26" max="27" width="10.625" style="188" customWidth="1"/>
    <col min="28" max="28" width="6.125" style="188" customWidth="1"/>
    <col min="29" max="30" width="2.375" style="188" customWidth="1"/>
    <col min="31" max="31" width="6.125" style="188" customWidth="1"/>
    <col min="32" max="32" width="3.625" style="188" customWidth="1"/>
    <col min="33" max="33" width="6.125" style="188" customWidth="1"/>
    <col min="34" max="35" width="2.375" style="188" customWidth="1"/>
    <col min="36" max="36" width="6.125" style="188" customWidth="1"/>
    <col min="37" max="37" width="3.625" style="188" customWidth="1"/>
    <col min="38" max="38" width="6.125" style="188" customWidth="1"/>
    <col min="39" max="40" width="2.375" style="188" customWidth="1"/>
    <col min="41" max="41" width="6.125" style="188" customWidth="1"/>
    <col min="42" max="42" width="3.625" style="188" customWidth="1"/>
    <col min="43" max="43" width="6.125" style="188" customWidth="1"/>
    <col min="44" max="45" width="2.375" style="188" customWidth="1"/>
    <col min="46" max="46" width="6.125" style="188" customWidth="1"/>
    <col min="47" max="47" width="3.625" style="188" customWidth="1"/>
    <col min="48" max="48" width="6.125" style="188" customWidth="1"/>
    <col min="49" max="50" width="2.375" style="188" customWidth="1"/>
    <col min="51" max="51" width="6.125" style="188" customWidth="1"/>
    <col min="52" max="52" width="10.625" style="188" customWidth="1"/>
    <col min="53" max="16384" width="11" style="188"/>
  </cols>
  <sheetData>
    <row r="1" spans="1:52" ht="9.9499999999999993" customHeight="1" x14ac:dyDescent="0.25">
      <c r="F1" s="185"/>
      <c r="G1" s="241" t="str">
        <f>Codierung!I152</f>
        <v>Eidgenössisches Departement für  Wirtschaft, Bildung und Forschung WBF</v>
      </c>
      <c r="H1" s="185"/>
      <c r="T1" s="138"/>
      <c r="U1" s="138"/>
      <c r="AF1" s="185"/>
      <c r="AG1" s="185" t="str">
        <f>Codierung!I152</f>
        <v>Eidgenössisches Departement für  Wirtschaft, Bildung und Forschung WBF</v>
      </c>
      <c r="AH1" s="185"/>
    </row>
    <row r="2" spans="1:52" ht="9.9499999999999993" customHeight="1" x14ac:dyDescent="0.25">
      <c r="F2" s="231"/>
      <c r="G2" s="242" t="str">
        <f>Codierung!I153</f>
        <v>Bundesamt für Landwirtschaft BLW</v>
      </c>
      <c r="H2" s="231"/>
      <c r="I2" s="210"/>
      <c r="J2" s="210"/>
      <c r="K2" s="210"/>
      <c r="L2" s="210"/>
      <c r="T2" s="138"/>
      <c r="U2" s="138"/>
      <c r="AF2" s="231"/>
      <c r="AG2" s="231" t="str">
        <f>Codierung!I153</f>
        <v>Bundesamt für Landwirtschaft BLW</v>
      </c>
      <c r="AH2" s="231"/>
      <c r="AI2" s="210"/>
      <c r="AJ2" s="210"/>
      <c r="AK2" s="210"/>
      <c r="AL2" s="210"/>
    </row>
    <row r="3" spans="1:52" s="205" customFormat="1" ht="9.9499999999999993" customHeight="1" x14ac:dyDescent="0.2">
      <c r="A3" s="188"/>
      <c r="B3" s="188"/>
      <c r="C3" s="188"/>
      <c r="D3" s="188"/>
      <c r="E3" s="188"/>
      <c r="F3" s="185"/>
      <c r="G3" s="241" t="str">
        <f>Codierung!I154</f>
        <v>Fachbereich Agrardaten und Marktanalysen</v>
      </c>
      <c r="H3" s="185"/>
      <c r="I3" s="188"/>
      <c r="J3" s="188"/>
      <c r="K3" s="188"/>
      <c r="L3" s="188"/>
      <c r="M3" s="188"/>
      <c r="N3" s="188"/>
      <c r="O3" s="188"/>
      <c r="P3" s="188"/>
      <c r="Q3" s="188"/>
      <c r="R3" s="188"/>
      <c r="S3" s="188"/>
      <c r="T3" s="188"/>
      <c r="U3" s="188"/>
      <c r="V3" s="188"/>
      <c r="W3" s="188"/>
      <c r="X3" s="188"/>
      <c r="Y3" s="188"/>
      <c r="Z3" s="188"/>
      <c r="AA3" s="188"/>
      <c r="AB3" s="188"/>
      <c r="AC3" s="188"/>
      <c r="AD3" s="188"/>
      <c r="AE3" s="188"/>
      <c r="AF3" s="185"/>
      <c r="AG3" s="185" t="str">
        <f>Codierung!I154</f>
        <v>Fachbereich Agrardaten und Marktanalysen</v>
      </c>
      <c r="AH3" s="185"/>
      <c r="AI3" s="188"/>
      <c r="AJ3" s="188"/>
      <c r="AK3" s="188"/>
      <c r="AL3" s="188"/>
      <c r="AM3" s="188"/>
      <c r="AN3" s="188"/>
      <c r="AO3" s="188"/>
      <c r="AP3" s="188"/>
      <c r="AQ3" s="188"/>
      <c r="AR3" s="188"/>
      <c r="AS3" s="188"/>
      <c r="AT3" s="188"/>
      <c r="AU3" s="188"/>
      <c r="AV3" s="188"/>
      <c r="AW3" s="188"/>
      <c r="AX3" s="188"/>
      <c r="AY3" s="188"/>
      <c r="AZ3" s="188"/>
    </row>
    <row r="4" spans="1:52" s="205" customFormat="1" ht="9.9499999999999993" customHeight="1" x14ac:dyDescent="0.2">
      <c r="A4" s="188"/>
      <c r="B4" s="188"/>
      <c r="C4" s="188"/>
      <c r="D4" s="188"/>
      <c r="E4" s="188"/>
      <c r="F4" s="185"/>
      <c r="G4" s="185"/>
      <c r="H4" s="185"/>
      <c r="I4" s="188"/>
      <c r="J4" s="188"/>
      <c r="K4" s="188"/>
      <c r="L4" s="188"/>
      <c r="M4" s="188"/>
      <c r="N4" s="188"/>
      <c r="O4" s="188"/>
      <c r="P4" s="188"/>
      <c r="Q4" s="188"/>
      <c r="R4" s="188"/>
      <c r="S4" s="188"/>
      <c r="T4" s="188"/>
      <c r="U4" s="188"/>
      <c r="V4" s="188"/>
      <c r="W4" s="188"/>
      <c r="X4" s="188"/>
      <c r="Y4" s="188"/>
      <c r="Z4" s="188"/>
      <c r="AA4" s="188"/>
      <c r="AB4" s="188"/>
      <c r="AC4" s="188"/>
      <c r="AD4" s="188"/>
      <c r="AE4" s="188"/>
      <c r="AF4" s="185"/>
      <c r="AG4" s="209"/>
      <c r="AH4" s="185"/>
      <c r="AI4" s="188"/>
      <c r="AJ4" s="188"/>
      <c r="AK4" s="188"/>
      <c r="AL4" s="188"/>
      <c r="AM4" s="188"/>
      <c r="AN4" s="188"/>
      <c r="AO4" s="188"/>
      <c r="AP4" s="188"/>
      <c r="AQ4" s="188"/>
      <c r="AR4" s="188"/>
      <c r="AS4" s="188"/>
      <c r="AT4" s="188"/>
      <c r="AU4" s="188"/>
      <c r="AV4" s="188"/>
      <c r="AW4" s="188"/>
      <c r="AX4" s="188"/>
      <c r="AY4" s="188"/>
      <c r="AZ4" s="188"/>
    </row>
    <row r="5" spans="1:52" ht="5.25" customHeight="1" x14ac:dyDescent="0.2">
      <c r="F5" s="185"/>
      <c r="G5" s="209"/>
      <c r="H5" s="185"/>
      <c r="AF5" s="185"/>
      <c r="AG5" s="209"/>
      <c r="AH5" s="185"/>
    </row>
    <row r="6" spans="1:52" ht="18" customHeight="1" x14ac:dyDescent="0.2">
      <c r="B6" s="565" t="str">
        <f>Codierung!I194</f>
        <v>Detailhandel: Preise und Mengen bio</v>
      </c>
      <c r="C6" s="565"/>
      <c r="D6" s="565"/>
      <c r="E6" s="565"/>
      <c r="F6" s="565"/>
      <c r="G6" s="565"/>
      <c r="H6" s="565"/>
      <c r="I6" s="565"/>
      <c r="J6" s="565"/>
      <c r="K6" s="224"/>
      <c r="L6" s="564">
        <f>'Gemüse Daten'!B19</f>
        <v>46174</v>
      </c>
      <c r="M6" s="564"/>
      <c r="N6" s="564"/>
      <c r="O6" s="224"/>
      <c r="P6" s="224"/>
      <c r="Q6" s="224"/>
      <c r="R6" s="224"/>
      <c r="S6" s="224"/>
      <c r="T6" s="224"/>
      <c r="U6" s="224"/>
      <c r="V6" s="224"/>
      <c r="W6" s="224"/>
      <c r="X6" s="224"/>
      <c r="Y6" s="224"/>
      <c r="AB6" s="224" t="str">
        <f>Codierung!I193</f>
        <v>Detailhandel: Preise und Mengen</v>
      </c>
      <c r="AC6" s="224"/>
      <c r="AD6" s="224"/>
      <c r="AE6" s="224"/>
      <c r="AF6" s="224"/>
      <c r="AG6" s="224"/>
      <c r="AH6" s="457"/>
      <c r="AI6" s="457"/>
      <c r="AJ6" s="457"/>
      <c r="AK6" s="224"/>
      <c r="AL6" s="224"/>
      <c r="AM6" s="224"/>
      <c r="AN6" s="224"/>
      <c r="AO6" s="224"/>
      <c r="AP6" s="224"/>
      <c r="AQ6" s="224"/>
      <c r="AR6" s="224"/>
      <c r="AS6" s="224"/>
      <c r="AT6" s="224"/>
      <c r="AU6" s="224"/>
      <c r="AV6" s="224"/>
      <c r="AW6" s="224"/>
      <c r="AX6" s="224"/>
      <c r="AY6" s="224"/>
    </row>
    <row r="7" spans="1:52" ht="12.75" customHeight="1" x14ac:dyDescent="0.2"/>
    <row r="8" spans="1:52" ht="12.75" customHeight="1" x14ac:dyDescent="0.2">
      <c r="B8" s="560" t="str">
        <f>'Gemüse Daten'!CY15</f>
        <v>Gesamtmarkt</v>
      </c>
      <c r="C8" s="560"/>
      <c r="D8" s="560"/>
      <c r="E8" s="560"/>
      <c r="G8" s="560" t="str">
        <f>'Gemüse Daten'!DX16</f>
        <v>Blumenkohl</v>
      </c>
      <c r="H8" s="560"/>
      <c r="I8" s="560"/>
      <c r="J8" s="560"/>
      <c r="K8" s="205"/>
      <c r="L8" s="560" t="str">
        <f>'Gemüse Daten'!DZ16</f>
        <v>Broccoli</v>
      </c>
      <c r="M8" s="560"/>
      <c r="N8" s="560"/>
      <c r="O8" s="560"/>
      <c r="Q8" s="560" t="str">
        <f>'Gemüse Daten'!CL16</f>
        <v>Champignons weiss</v>
      </c>
      <c r="R8" s="560"/>
      <c r="S8" s="560"/>
      <c r="T8" s="560"/>
      <c r="U8" s="205"/>
      <c r="V8" s="560" t="str">
        <f>'Gemüse Daten'!DQ16</f>
        <v>Eisberg</v>
      </c>
      <c r="W8" s="560"/>
      <c r="X8" s="560"/>
      <c r="Y8" s="560"/>
      <c r="AB8" s="566"/>
      <c r="AC8" s="566"/>
      <c r="AD8" s="566"/>
      <c r="AE8" s="566"/>
      <c r="AG8" s="566"/>
      <c r="AH8" s="566"/>
      <c r="AI8" s="566"/>
      <c r="AJ8" s="566"/>
      <c r="AK8" s="205"/>
      <c r="AL8" s="566"/>
      <c r="AM8" s="566"/>
      <c r="AN8" s="566"/>
      <c r="AO8" s="566"/>
      <c r="AQ8" s="566"/>
      <c r="AR8" s="566"/>
      <c r="AS8" s="566"/>
      <c r="AT8" s="566"/>
      <c r="AU8" s="205"/>
      <c r="AV8" s="566"/>
      <c r="AW8" s="566"/>
      <c r="AX8" s="566"/>
      <c r="AY8" s="566"/>
    </row>
    <row r="9" spans="1:52" ht="12.75" customHeight="1" x14ac:dyDescent="0.2">
      <c r="B9" s="193" t="str">
        <f>Codierung!I119</f>
        <v>CHF/kg</v>
      </c>
      <c r="C9" s="194"/>
      <c r="D9" s="194"/>
      <c r="E9" s="199" t="str">
        <f>Codierung!I127</f>
        <v>Tonnen</v>
      </c>
      <c r="G9" s="193" t="str">
        <f>Codierung!I119</f>
        <v>CHF/kg</v>
      </c>
      <c r="H9" s="194"/>
      <c r="I9" s="194"/>
      <c r="J9" s="199" t="str">
        <f>Codierung!I127</f>
        <v>Tonnen</v>
      </c>
      <c r="K9" s="194"/>
      <c r="L9" s="193" t="str">
        <f>Codierung!I119</f>
        <v>CHF/kg</v>
      </c>
      <c r="M9" s="194"/>
      <c r="N9" s="194"/>
      <c r="O9" s="199" t="str">
        <f>Codierung!I127</f>
        <v>Tonnen</v>
      </c>
      <c r="Q9" s="193" t="str">
        <f>Codierung!I119</f>
        <v>CHF/kg</v>
      </c>
      <c r="R9" s="194"/>
      <c r="S9" s="194"/>
      <c r="T9" s="199" t="str">
        <f>Codierung!I127</f>
        <v>Tonnen</v>
      </c>
      <c r="U9" s="194"/>
      <c r="V9" s="193" t="str">
        <f>Codierung!I123</f>
        <v>CHF/Stück</v>
      </c>
      <c r="W9" s="194"/>
      <c r="X9" s="194"/>
      <c r="Y9" s="199" t="str">
        <f>Codierung!I127</f>
        <v>Tonnen</v>
      </c>
      <c r="AB9" s="194"/>
      <c r="AC9" s="194"/>
      <c r="AD9" s="194"/>
      <c r="AE9" s="226"/>
      <c r="AG9" s="194"/>
      <c r="AH9" s="194"/>
      <c r="AI9" s="194"/>
      <c r="AJ9" s="226"/>
      <c r="AK9" s="194"/>
      <c r="AL9" s="194"/>
      <c r="AM9" s="194"/>
      <c r="AN9" s="194"/>
      <c r="AO9" s="226"/>
      <c r="AQ9" s="194"/>
      <c r="AR9" s="194"/>
      <c r="AS9" s="194"/>
      <c r="AT9" s="226"/>
      <c r="AU9" s="194"/>
      <c r="AV9" s="194"/>
      <c r="AW9" s="194"/>
      <c r="AX9" s="194"/>
      <c r="AY9" s="226"/>
    </row>
    <row r="10" spans="1:52" ht="12.75" customHeight="1" x14ac:dyDescent="0.2">
      <c r="B10" s="201" t="s">
        <v>492</v>
      </c>
      <c r="C10" s="230"/>
      <c r="D10" s="230"/>
      <c r="E10" s="458">
        <f>'Gemüse Daten'!CY19</f>
        <v>6620.0912042909995</v>
      </c>
      <c r="F10" s="459" t="s">
        <v>1067</v>
      </c>
      <c r="G10" s="201">
        <f>IF('Gemüse Daten'!AM19=0,"-",'Gemüse Daten'!AM19)</f>
        <v>8.5820830000000008</v>
      </c>
      <c r="H10" s="230"/>
      <c r="I10" s="230"/>
      <c r="J10" s="458">
        <f>'Gemüse Daten'!DX19</f>
        <v>51.387032288</v>
      </c>
      <c r="K10" s="195"/>
      <c r="L10" s="201">
        <f>IF('Gemüse Daten'!AO19=0,"-",'Gemüse Daten'!AO19)</f>
        <v>8.7041079999999997</v>
      </c>
      <c r="M10" s="230"/>
      <c r="N10" s="230"/>
      <c r="O10" s="458">
        <f>'Gemüse Daten'!DZ19</f>
        <v>119.05754230700001</v>
      </c>
      <c r="Q10" s="201">
        <f>'Gemüse Daten'!CL19</f>
        <v>14.900791999999999</v>
      </c>
      <c r="R10" s="230"/>
      <c r="S10" s="230"/>
      <c r="T10" s="458">
        <f>'Gemüse Daten'!EU19</f>
        <v>114.644477223</v>
      </c>
      <c r="U10" s="459" t="s">
        <v>1068</v>
      </c>
      <c r="V10" s="201">
        <f>IF('Gemüse Daten'!Z19=0,"-",'Gemüse Daten'!Z19)</f>
        <v>2.66534</v>
      </c>
      <c r="W10" s="230"/>
      <c r="X10" s="230"/>
      <c r="Y10" s="458">
        <f>'Gemüse Daten'!DQ19</f>
        <v>153.45840392000002</v>
      </c>
      <c r="AB10" s="230"/>
      <c r="AC10" s="230"/>
      <c r="AD10" s="230"/>
      <c r="AE10" s="209"/>
      <c r="AG10" s="230"/>
      <c r="AH10" s="230"/>
      <c r="AI10" s="230"/>
      <c r="AJ10" s="209"/>
      <c r="AK10" s="195"/>
      <c r="AL10" s="230"/>
      <c r="AM10" s="230"/>
      <c r="AN10" s="230"/>
      <c r="AO10" s="209"/>
      <c r="AQ10" s="230"/>
      <c r="AR10" s="230"/>
      <c r="AS10" s="230"/>
      <c r="AT10" s="209"/>
      <c r="AV10" s="230"/>
      <c r="AW10" s="230"/>
      <c r="AX10" s="230"/>
      <c r="AY10" s="209"/>
    </row>
    <row r="11" spans="1:52" ht="15.95" customHeight="1" x14ac:dyDescent="0.2">
      <c r="B11" s="561" t="str">
        <f>Codierung!I217</f>
        <v>Vergleich Vormonat*</v>
      </c>
      <c r="C11" s="562"/>
      <c r="D11" s="562"/>
      <c r="E11" s="563"/>
      <c r="G11" s="561" t="str">
        <f>Codierung!I217</f>
        <v>Vergleich Vormonat*</v>
      </c>
      <c r="H11" s="562"/>
      <c r="I11" s="562"/>
      <c r="J11" s="563"/>
      <c r="K11" s="196"/>
      <c r="L11" s="561" t="str">
        <f>Codierung!I217</f>
        <v>Vergleich Vormonat*</v>
      </c>
      <c r="M11" s="562"/>
      <c r="N11" s="562"/>
      <c r="O11" s="563"/>
      <c r="Q11" s="561" t="str">
        <f>Codierung!I217</f>
        <v>Vergleich Vormonat*</v>
      </c>
      <c r="R11" s="562"/>
      <c r="S11" s="562"/>
      <c r="T11" s="563"/>
      <c r="U11" s="194"/>
      <c r="V11" s="561" t="str">
        <f>Codierung!I217</f>
        <v>Vergleich Vormonat*</v>
      </c>
      <c r="W11" s="562"/>
      <c r="X11" s="562"/>
      <c r="Y11" s="563"/>
      <c r="AB11" s="562"/>
      <c r="AC11" s="562"/>
      <c r="AD11" s="562"/>
      <c r="AE11" s="562"/>
      <c r="AG11" s="562"/>
      <c r="AH11" s="562"/>
      <c r="AI11" s="562"/>
      <c r="AJ11" s="562"/>
      <c r="AK11" s="196"/>
      <c r="AL11" s="562"/>
      <c r="AM11" s="562"/>
      <c r="AN11" s="562"/>
      <c r="AO11" s="562"/>
      <c r="AQ11" s="562"/>
      <c r="AR11" s="562"/>
      <c r="AS11" s="562"/>
      <c r="AT11" s="562"/>
      <c r="AU11" s="194"/>
      <c r="AV11" s="562"/>
      <c r="AW11" s="562"/>
      <c r="AX11" s="562"/>
      <c r="AY11" s="562"/>
    </row>
    <row r="12" spans="1:52" ht="12.75" customHeight="1" x14ac:dyDescent="0.2">
      <c r="B12" s="227"/>
      <c r="C12" s="206"/>
      <c r="D12" s="206" t="str">
        <f>IF(E12&lt;0,Codierung!$O$37,IF(E12=0,Codierung!$O$38,IF(E12&gt;0,Codierung!$O$39,IF(E12=Codierung!I216,Codierung!$O$40))))</f>
        <v>▼</v>
      </c>
      <c r="E12" s="267">
        <f>('Gemüse Daten'!CY19/'Gemüse Daten'!CW19)/('Gemüse Daten'!CY20/'Gemüse Daten'!CW20)-1</f>
        <v>-9.5253682915757976E-2</v>
      </c>
      <c r="G12" s="352" t="str">
        <f>IF(OR('Gemüse Daten'!AM19=0,'Gemüse Daten'!AM20=0),"-",'Gemüse Daten'!AM19/'Gemüse Daten'!AM20-1)</f>
        <v>-</v>
      </c>
      <c r="H12" s="206" t="str">
        <f>IF(G12&lt;0,Codierung!$B$10,IF(G12=0,Codierung!$B$11,IF(G12&gt;0,Codierung!$B$12)))</f>
        <v>▲</v>
      </c>
      <c r="I12" s="206" t="str">
        <f>IF(J12&lt;0,Codierung!$B$10,IF(J12=0,Codierung!$B$11,IF(J12&gt;0,Codierung!$B$12)))</f>
        <v>▼</v>
      </c>
      <c r="J12" s="267">
        <f>('Gemüse Daten'!DX19/'Gemüse Daten'!CW19)/('Gemüse Daten'!DX20/'Gemüse Daten'!CW20)-1</f>
        <v>-0.44670651857205823</v>
      </c>
      <c r="K12" s="196"/>
      <c r="L12" s="352">
        <f>IF(OR('Gemüse Daten'!AO19=0,'Gemüse Daten'!AO20=0),"-",'Gemüse Daten'!AO19/'Gemüse Daten'!AO20-1)</f>
        <v>0.40334696678313797</v>
      </c>
      <c r="M12" s="206" t="str">
        <f>IF(L12&lt;0,Codierung!$B$10,IF(L12=0,Codierung!$B$11,IF(L12&gt;0,Codierung!$B$12)))</f>
        <v>▲</v>
      </c>
      <c r="N12" s="206" t="str">
        <f>IF(O12&lt;0,Codierung!$B$10,IF(O12=0,Codierung!$B$11,IF(O12&gt;0,Codierung!$B$12)))</f>
        <v>▼</v>
      </c>
      <c r="O12" s="267">
        <f>('Gemüse Daten'!DZ19/'Gemüse Daten'!CW19)/('Gemüse Daten'!DZ20/'Gemüse Daten'!CW20)-1</f>
        <v>-0.41049429318674069</v>
      </c>
      <c r="Q12" s="352">
        <f>'Gemüse Daten'!CL19/'Gemüse Daten'!CL20-1</f>
        <v>5.4695289245072054E-2</v>
      </c>
      <c r="R12" s="206" t="str">
        <f>IF(Q12&lt;0,Codierung!$B$10,IF(Q12=0,Codierung!$B$11,IF(Q12&gt;0,Codierung!$B$12)))</f>
        <v>▲</v>
      </c>
      <c r="S12" s="206" t="str">
        <f>IF(T12&lt;0,Codierung!$B$10,IF(T12=0,Codierung!$B$11,IF(T12&gt;0,Codierung!$B$12)))</f>
        <v>▼</v>
      </c>
      <c r="T12" s="267">
        <f>('Gemüse Daten'!EU19/'Gemüse Daten'!CW19)/('Gemüse Daten'!EU20/'Gemüse Daten'!CW20)-1</f>
        <v>-0.21628189220781791</v>
      </c>
      <c r="U12" s="194"/>
      <c r="V12" s="352">
        <f>IF(OR('Gemüse Daten'!Z19=0,'Gemüse Daten'!Z20=0),"-",'Gemüse Daten'!Z19/'Gemüse Daten'!Z20-1)</f>
        <v>-0.10317489425375004</v>
      </c>
      <c r="W12" s="206" t="str">
        <f>IF(V12&lt;0,Codierung!$B$10,IF(V12=0,Codierung!$B$11,IF(V12&gt;0,Codierung!$B$12)))</f>
        <v>▼</v>
      </c>
      <c r="X12" s="206" t="str">
        <f>IF(Y12&lt;0,Codierung!$B$10,IF(Y12=0,Codierung!$B$11,IF(Y12&gt;0,Codierung!$B$12)))</f>
        <v>▼</v>
      </c>
      <c r="Y12" s="267">
        <f>('Gemüse Daten'!DQ19/'Gemüse Daten'!CW19)/('Gemüse Daten'!DQ20/'Gemüse Daten'!CW20)-1</f>
        <v>-5.0535203633072068E-2</v>
      </c>
      <c r="AB12" s="236"/>
      <c r="AC12" s="206"/>
      <c r="AD12" s="206"/>
      <c r="AE12" s="237"/>
      <c r="AG12" s="236"/>
      <c r="AH12" s="206"/>
      <c r="AI12" s="206"/>
      <c r="AJ12" s="237"/>
      <c r="AK12" s="196"/>
      <c r="AL12" s="236"/>
      <c r="AM12" s="206"/>
      <c r="AN12" s="206"/>
      <c r="AO12" s="237"/>
      <c r="AQ12" s="236"/>
      <c r="AR12" s="206"/>
      <c r="AS12" s="206"/>
      <c r="AT12" s="237"/>
      <c r="AU12" s="194"/>
      <c r="AV12" s="236"/>
      <c r="AW12" s="206"/>
      <c r="AX12" s="206"/>
      <c r="AY12" s="237"/>
    </row>
    <row r="13" spans="1:52" ht="12.75" customHeight="1" x14ac:dyDescent="0.2">
      <c r="B13" s="561" t="str">
        <f>Codierung!I218</f>
        <v>Vergleich Vorjahr</v>
      </c>
      <c r="C13" s="562"/>
      <c r="D13" s="562"/>
      <c r="E13" s="563"/>
      <c r="G13" s="561" t="str">
        <f>Codierung!I218</f>
        <v>Vergleich Vorjahr</v>
      </c>
      <c r="H13" s="562"/>
      <c r="I13" s="562"/>
      <c r="J13" s="563"/>
      <c r="K13" s="196"/>
      <c r="L13" s="561" t="str">
        <f>Codierung!I218</f>
        <v>Vergleich Vorjahr</v>
      </c>
      <c r="M13" s="562"/>
      <c r="N13" s="562"/>
      <c r="O13" s="563"/>
      <c r="Q13" s="561" t="str">
        <f>Codierung!I218</f>
        <v>Vergleich Vorjahr</v>
      </c>
      <c r="R13" s="562"/>
      <c r="S13" s="562"/>
      <c r="T13" s="563"/>
      <c r="U13" s="194"/>
      <c r="V13" s="561" t="str">
        <f>Codierung!I218</f>
        <v>Vergleich Vorjahr</v>
      </c>
      <c r="W13" s="562"/>
      <c r="X13" s="562"/>
      <c r="Y13" s="563"/>
      <c r="AB13" s="562"/>
      <c r="AC13" s="562"/>
      <c r="AD13" s="562"/>
      <c r="AE13" s="562"/>
      <c r="AG13" s="562"/>
      <c r="AH13" s="562"/>
      <c r="AI13" s="562"/>
      <c r="AJ13" s="562"/>
      <c r="AK13" s="196"/>
      <c r="AL13" s="562"/>
      <c r="AM13" s="562"/>
      <c r="AN13" s="562"/>
      <c r="AO13" s="562"/>
      <c r="AQ13" s="562"/>
      <c r="AR13" s="562"/>
      <c r="AS13" s="562"/>
      <c r="AT13" s="562"/>
      <c r="AU13" s="194"/>
      <c r="AV13" s="562"/>
      <c r="AW13" s="562"/>
      <c r="AX13" s="562"/>
      <c r="AY13" s="562"/>
    </row>
    <row r="14" spans="1:52" ht="12.75" customHeight="1" x14ac:dyDescent="0.2">
      <c r="B14" s="227"/>
      <c r="C14" s="206"/>
      <c r="D14" s="206" t="str">
        <f>IF(E14&lt;0,Codierung!$B$10,IF(E14=0,Codierung!$B$11,IF(E14&gt;0,Codierung!$B$12)))</f>
        <v>▲</v>
      </c>
      <c r="E14" s="267">
        <f>'Gemüse Daten'!CY19/'Gemüse Daten'!CY21-1</f>
        <v>0.1091264259856608</v>
      </c>
      <c r="G14" s="352">
        <f>IF(OR('Gemüse Daten'!AM19=0,'Gemüse Daten'!AM21=0),"-",'Gemüse Daten'!AM19/'Gemüse Daten'!AM21-1)</f>
        <v>-4.1108044692737211E-2</v>
      </c>
      <c r="H14" s="206" t="str">
        <f>IF(G14&lt;0,Codierung!$B$10,IF(G14=0,Codierung!$B$11,IF(G14&gt;0,Codierung!$B$12)))</f>
        <v>▼</v>
      </c>
      <c r="I14" s="206" t="str">
        <f>IF(J14&lt;0,Codierung!$B$10,IF(J14=0,Codierung!$B$11,IF(J14&gt;0,Codierung!$B$12)))</f>
        <v>▼</v>
      </c>
      <c r="J14" s="267">
        <f>'Gemüse Daten'!DX19/'Gemüse Daten'!DX21-1</f>
        <v>-0.37687505204897453</v>
      </c>
      <c r="K14" s="196"/>
      <c r="L14" s="352">
        <f>IF(OR('Gemüse Daten'!AO19=0,'Gemüse Daten'!AO21=0),"-",'Gemüse Daten'!AO19/'Gemüse Daten'!AO21-1)</f>
        <v>-4.8426654655534418E-2</v>
      </c>
      <c r="M14" s="206" t="str">
        <f>IF(L14&lt;0,Codierung!$B$10,IF(L14=0,Codierung!$B$11,IF(L14&gt;0,Codierung!$B$12)))</f>
        <v>▼</v>
      </c>
      <c r="N14" s="206" t="str">
        <f>IF(O14&lt;0,Codierung!$B$10,IF(O14=0,Codierung!$B$11,IF(O14&gt;0,Codierung!$B$12)))</f>
        <v>▼</v>
      </c>
      <c r="O14" s="267">
        <f>'Gemüse Daten'!DZ19/'Gemüse Daten'!DZ21-1</f>
        <v>-0.15644523919785924</v>
      </c>
      <c r="Q14" s="352">
        <f>'Gemüse Daten'!CL19/'Gemüse Daten'!CL21-1</f>
        <v>-4.2531017615272115E-2</v>
      </c>
      <c r="R14" s="206" t="str">
        <f>IF(Q14&lt;0,Codierung!$B$10,IF(Q14=0,Codierung!$B$11,IF(Q14&gt;0,Codierung!$B$12)))</f>
        <v>▼</v>
      </c>
      <c r="S14" s="206" t="str">
        <f>IF(T14&lt;0,Codierung!$B$10,IF(T14=0,Codierung!$B$11,IF(T14&gt;0,Codierung!$B$12)))</f>
        <v>▼</v>
      </c>
      <c r="T14" s="267">
        <f>'Gemüse Daten'!EU19/'Gemüse Daten'!EU21-1</f>
        <v>-0.10316149966058097</v>
      </c>
      <c r="U14" s="194"/>
      <c r="V14" s="352">
        <f>IF(OR('Gemüse Daten'!Z19=0,'Gemüse Daten'!Z21=0),"-",'Gemüse Daten'!Z19/'Gemüse Daten'!Z21-1)</f>
        <v>-5.289333492526449E-2</v>
      </c>
      <c r="W14" s="206" t="str">
        <f>IF(V14&lt;0,Codierung!$B$10,IF(V14=0,Codierung!$B$11,IF(V14&gt;0,Codierung!$B$12)))</f>
        <v>▼</v>
      </c>
      <c r="X14" s="206" t="str">
        <f>IF(Y14&lt;0,Codierung!$B$10,IF(Y14=0,Codierung!$B$11,IF(Y14&gt;0,Codierung!$B$12)))</f>
        <v>▲</v>
      </c>
      <c r="Y14" s="267">
        <f>'Gemüse Daten'!DQ19/'Gemüse Daten'!DQ21-1</f>
        <v>4.6657031694943729E-2</v>
      </c>
      <c r="AB14" s="236"/>
      <c r="AC14" s="206"/>
      <c r="AD14" s="206"/>
      <c r="AE14" s="237"/>
      <c r="AG14" s="236"/>
      <c r="AH14" s="206"/>
      <c r="AI14" s="206"/>
      <c r="AJ14" s="237"/>
      <c r="AK14" s="196"/>
      <c r="AL14" s="236"/>
      <c r="AM14" s="206"/>
      <c r="AN14" s="206"/>
      <c r="AO14" s="237"/>
      <c r="AQ14" s="236"/>
      <c r="AR14" s="206"/>
      <c r="AS14" s="206"/>
      <c r="AT14" s="237"/>
      <c r="AU14" s="194"/>
      <c r="AV14" s="236"/>
      <c r="AW14" s="206"/>
      <c r="AX14" s="206"/>
      <c r="AY14" s="237"/>
    </row>
    <row r="15" spans="1:52" ht="12.75" customHeight="1" x14ac:dyDescent="0.2">
      <c r="B15" s="561" t="str">
        <f>Codierung!I219</f>
        <v>Vergl. nicht-bio / Anteil bio</v>
      </c>
      <c r="C15" s="562"/>
      <c r="D15" s="562"/>
      <c r="E15" s="563"/>
      <c r="G15" s="561" t="str">
        <f>Codierung!I219</f>
        <v>Vergl. nicht-bio / Anteil bio</v>
      </c>
      <c r="H15" s="562"/>
      <c r="I15" s="562"/>
      <c r="J15" s="563"/>
      <c r="K15" s="196"/>
      <c r="L15" s="561" t="str">
        <f>Codierung!I219</f>
        <v>Vergl. nicht-bio / Anteil bio</v>
      </c>
      <c r="M15" s="562"/>
      <c r="N15" s="562"/>
      <c r="O15" s="563"/>
      <c r="Q15" s="561" t="str">
        <f>Codierung!I219</f>
        <v>Vergl. nicht-bio / Anteil bio</v>
      </c>
      <c r="R15" s="562"/>
      <c r="S15" s="562"/>
      <c r="T15" s="563"/>
      <c r="U15" s="194"/>
      <c r="V15" s="561" t="str">
        <f>Codierung!I219</f>
        <v>Vergl. nicht-bio / Anteil bio</v>
      </c>
      <c r="W15" s="562"/>
      <c r="X15" s="562"/>
      <c r="Y15" s="563"/>
      <c r="AB15" s="562"/>
      <c r="AC15" s="562"/>
      <c r="AD15" s="562"/>
      <c r="AE15" s="562"/>
      <c r="AG15" s="562"/>
      <c r="AH15" s="562"/>
      <c r="AI15" s="562"/>
      <c r="AJ15" s="562"/>
      <c r="AK15" s="196"/>
      <c r="AL15" s="562"/>
      <c r="AM15" s="562"/>
      <c r="AN15" s="562"/>
      <c r="AO15" s="562"/>
      <c r="AQ15" s="562"/>
      <c r="AR15" s="562"/>
      <c r="AS15" s="562"/>
      <c r="AT15" s="562"/>
      <c r="AU15" s="194"/>
      <c r="AV15" s="562"/>
      <c r="AW15" s="562"/>
      <c r="AX15" s="562"/>
      <c r="AY15" s="562"/>
    </row>
    <row r="16" spans="1:52" ht="12.75" customHeight="1" x14ac:dyDescent="0.2">
      <c r="B16" s="266"/>
      <c r="C16" s="204"/>
      <c r="D16" s="204"/>
      <c r="E16" s="203">
        <f>'Gemüse Daten'!CY19/('Gemüse Daten'!CY19+'Gemüse Daten'!CZ19)</f>
        <v>0.19545457955035178</v>
      </c>
      <c r="G16" s="266">
        <f>IF(OR('Gemüse Daten'!AM19=0,'Gemüse Daten'!AN19=0),"-",'Gemüse Daten'!AM19/'Gemüse Daten'!AN19-1)</f>
        <v>0.89014513143671703</v>
      </c>
      <c r="H16" s="204"/>
      <c r="I16" s="204"/>
      <c r="J16" s="203">
        <f>'Gemüse Daten'!DX19/('Gemüse Daten'!DX19+'Gemüse Daten'!DY19)</f>
        <v>0.11029602624680433</v>
      </c>
      <c r="K16" s="197"/>
      <c r="L16" s="266">
        <f>IF(OR('Gemüse Daten'!AO19=0,'Gemüse Daten'!AP19=0),"-",'Gemüse Daten'!AO19/'Gemüse Daten'!AP19-1)</f>
        <v>0.86481101990228271</v>
      </c>
      <c r="M16" s="204"/>
      <c r="N16" s="204"/>
      <c r="O16" s="203">
        <f>'Gemüse Daten'!DZ19/('Gemüse Daten'!DZ19+'Gemüse Daten'!EA19)</f>
        <v>0.15119523041050476</v>
      </c>
      <c r="Q16" s="266">
        <f>'Gemüse Daten'!CL19/'Gemüse Daten'!CM19-1</f>
        <v>0.6858054242714795</v>
      </c>
      <c r="R16" s="204"/>
      <c r="S16" s="204"/>
      <c r="T16" s="203">
        <f>'Gemüse Daten'!EU19/('Gemüse Daten'!EU19+'Gemüse Daten'!EV19)</f>
        <v>0.1993215932709517</v>
      </c>
      <c r="U16" s="198"/>
      <c r="V16" s="266">
        <f>IF(OR('Gemüse Daten'!Z19=0,'Gemüse Daten'!AA19=0),"-",'Gemüse Daten'!Z19/'Gemüse Daten'!AA19-1)</f>
        <v>0.51634916526097507</v>
      </c>
      <c r="W16" s="204"/>
      <c r="X16" s="204"/>
      <c r="Y16" s="203">
        <f>'Gemüse Daten'!DQ19/('Gemüse Daten'!DQ19+'Gemüse Daten'!DR19)</f>
        <v>0.16293261250181323</v>
      </c>
      <c r="AB16" s="207"/>
      <c r="AC16" s="206"/>
      <c r="AD16" s="206"/>
      <c r="AE16" s="225"/>
      <c r="AG16" s="207"/>
      <c r="AH16" s="206"/>
      <c r="AI16" s="206"/>
      <c r="AJ16" s="225"/>
      <c r="AK16" s="197"/>
      <c r="AL16" s="207"/>
      <c r="AM16" s="206"/>
      <c r="AN16" s="206"/>
      <c r="AO16" s="225"/>
      <c r="AQ16" s="207"/>
      <c r="AR16" s="206"/>
      <c r="AS16" s="206"/>
      <c r="AT16" s="225"/>
      <c r="AU16" s="198"/>
      <c r="AV16" s="207"/>
      <c r="AW16" s="206"/>
      <c r="AX16" s="206"/>
      <c r="AY16" s="225"/>
    </row>
    <row r="17" spans="2:51" ht="12.75" customHeight="1" x14ac:dyDescent="0.2"/>
    <row r="18" spans="2:51" ht="12.75" customHeight="1" x14ac:dyDescent="0.2">
      <c r="B18" s="560" t="str">
        <f>'Gemüse Daten'!BT16</f>
        <v>Fenchel</v>
      </c>
      <c r="C18" s="560"/>
      <c r="D18" s="560"/>
      <c r="E18" s="560"/>
      <c r="G18" s="560" t="str">
        <f>'Gemüse Daten'!BB16</f>
        <v>Karotten</v>
      </c>
      <c r="H18" s="560"/>
      <c r="I18" s="560"/>
      <c r="J18" s="560"/>
      <c r="K18" s="205"/>
      <c r="L18" s="560" t="str">
        <f>'Gemüse Daten'!AB16</f>
        <v>Kopfsalat grün</v>
      </c>
      <c r="M18" s="560"/>
      <c r="N18" s="560"/>
      <c r="O18" s="560"/>
      <c r="Q18" s="560" t="str">
        <f>'Gemüse Daten'!EP16</f>
        <v>Lauch</v>
      </c>
      <c r="R18" s="560"/>
      <c r="S18" s="560"/>
      <c r="T18" s="560"/>
      <c r="U18" s="205"/>
      <c r="V18" s="560" t="str">
        <f>'Gemüse Daten'!DU16</f>
        <v>Nüsslisalat</v>
      </c>
      <c r="W18" s="560"/>
      <c r="X18" s="560"/>
      <c r="Y18" s="560"/>
      <c r="AB18" s="566"/>
      <c r="AC18" s="566"/>
      <c r="AD18" s="566"/>
      <c r="AE18" s="566"/>
      <c r="AG18" s="566"/>
      <c r="AH18" s="566"/>
      <c r="AI18" s="566"/>
      <c r="AJ18" s="566"/>
      <c r="AK18" s="205"/>
      <c r="AL18" s="566"/>
      <c r="AM18" s="566"/>
      <c r="AN18" s="566"/>
      <c r="AO18" s="566"/>
      <c r="AQ18" s="566"/>
      <c r="AR18" s="566"/>
      <c r="AS18" s="566"/>
      <c r="AT18" s="566"/>
      <c r="AU18" s="205"/>
      <c r="AV18" s="566"/>
      <c r="AW18" s="566"/>
      <c r="AX18" s="566"/>
      <c r="AY18" s="566"/>
    </row>
    <row r="19" spans="2:51" ht="12.75" customHeight="1" x14ac:dyDescent="0.2">
      <c r="B19" s="193" t="str">
        <f>Codierung!I119</f>
        <v>CHF/kg</v>
      </c>
      <c r="C19" s="194"/>
      <c r="D19" s="194"/>
      <c r="E19" s="199" t="str">
        <f>Codierung!I127</f>
        <v>Tonnen</v>
      </c>
      <c r="G19" s="193" t="str">
        <f>Codierung!I119</f>
        <v>CHF/kg</v>
      </c>
      <c r="H19" s="194"/>
      <c r="I19" s="194"/>
      <c r="J19" s="199" t="str">
        <f>Codierung!I127</f>
        <v>Tonnen</v>
      </c>
      <c r="K19" s="194"/>
      <c r="L19" s="193" t="str">
        <f>Codierung!I123</f>
        <v>CHF/Stück</v>
      </c>
      <c r="M19" s="194"/>
      <c r="N19" s="194"/>
      <c r="O19" s="199" t="str">
        <f>Codierung!I127</f>
        <v>Tonnen</v>
      </c>
      <c r="Q19" s="193" t="str">
        <f>Codierung!I119</f>
        <v>CHF/kg</v>
      </c>
      <c r="R19" s="194"/>
      <c r="S19" s="194"/>
      <c r="T19" s="199" t="str">
        <f>Codierung!I127</f>
        <v>Tonnen</v>
      </c>
      <c r="U19" s="194"/>
      <c r="V19" s="193" t="str">
        <f>Codierung!I119</f>
        <v>CHF/kg</v>
      </c>
      <c r="W19" s="194"/>
      <c r="X19" s="194"/>
      <c r="Y19" s="199" t="str">
        <f>Codierung!I127</f>
        <v>Tonnen</v>
      </c>
      <c r="AB19" s="194"/>
      <c r="AC19" s="194"/>
      <c r="AD19" s="194"/>
      <c r="AE19" s="226"/>
      <c r="AG19" s="194"/>
      <c r="AH19" s="194"/>
      <c r="AI19" s="194"/>
      <c r="AJ19" s="226"/>
      <c r="AK19" s="194"/>
      <c r="AL19" s="194"/>
      <c r="AM19" s="194"/>
      <c r="AN19" s="194"/>
      <c r="AO19" s="226"/>
      <c r="AQ19" s="194"/>
      <c r="AR19" s="194"/>
      <c r="AS19" s="194"/>
      <c r="AT19" s="226"/>
      <c r="AU19" s="194"/>
      <c r="AV19" s="194"/>
      <c r="AW19" s="194"/>
      <c r="AX19" s="194"/>
      <c r="AY19" s="226"/>
    </row>
    <row r="20" spans="2:51" ht="12.75" customHeight="1" x14ac:dyDescent="0.2">
      <c r="B20" s="201">
        <f>IF('Gemüse Daten'!BT19=0,"-",'Gemüse Daten'!BT19)</f>
        <v>6.6825619999999999</v>
      </c>
      <c r="C20" s="230"/>
      <c r="D20" s="230"/>
      <c r="E20" s="458">
        <f>'Gemüse Daten'!EX19</f>
        <v>94.859849081999997</v>
      </c>
      <c r="G20" s="201">
        <f>'Gemüse Daten'!BB19</f>
        <v>3.5046029999999999</v>
      </c>
      <c r="H20" s="230"/>
      <c r="I20" s="230"/>
      <c r="J20" s="458">
        <f>'Gemüse Daten'!EG19</f>
        <v>1060.7251671070001</v>
      </c>
      <c r="K20" s="195"/>
      <c r="L20" s="201">
        <f>IF('Gemüse Daten'!AB19=0,"-",'Gemüse Daten'!AB19)</f>
        <v>2.805056</v>
      </c>
      <c r="M20" s="230"/>
      <c r="N20" s="230"/>
      <c r="O20" s="458">
        <f>'Gemüse Daten'!DS19</f>
        <v>184.99038110999999</v>
      </c>
      <c r="P20" s="459" t="s">
        <v>1068</v>
      </c>
      <c r="Q20" s="201">
        <f>'Gemüse Daten'!BO19</f>
        <v>7.949999</v>
      </c>
      <c r="R20" s="230"/>
      <c r="S20" s="230"/>
      <c r="T20" s="458">
        <f>'Gemüse Daten'!EP19</f>
        <v>34.716804678999999</v>
      </c>
      <c r="V20" s="201">
        <f>IF('Gemüse Daten'!AD19=0,"-",'Gemüse Daten'!AD19)</f>
        <v>45.184215999999999</v>
      </c>
      <c r="W20" s="230"/>
      <c r="X20" s="230"/>
      <c r="Y20" s="458">
        <f>'Gemüse Daten'!DU19</f>
        <v>9.1381404750000002</v>
      </c>
      <c r="AB20" s="230"/>
      <c r="AC20" s="230"/>
      <c r="AD20" s="230"/>
      <c r="AE20" s="209"/>
      <c r="AG20" s="230"/>
      <c r="AH20" s="230"/>
      <c r="AI20" s="230"/>
      <c r="AJ20" s="209"/>
      <c r="AK20" s="195"/>
      <c r="AL20" s="230"/>
      <c r="AM20" s="230"/>
      <c r="AN20" s="230"/>
      <c r="AO20" s="209"/>
      <c r="AQ20" s="230"/>
      <c r="AR20" s="230"/>
      <c r="AS20" s="230"/>
      <c r="AT20" s="209"/>
      <c r="AV20" s="230"/>
      <c r="AW20" s="230"/>
      <c r="AX20" s="230"/>
      <c r="AY20" s="209"/>
    </row>
    <row r="21" spans="2:51" ht="15.95" customHeight="1" x14ac:dyDescent="0.2">
      <c r="B21" s="561" t="str">
        <f>Codierung!I217</f>
        <v>Vergleich Vormonat*</v>
      </c>
      <c r="C21" s="562"/>
      <c r="D21" s="562"/>
      <c r="E21" s="563"/>
      <c r="G21" s="561" t="str">
        <f>Codierung!I217</f>
        <v>Vergleich Vormonat*</v>
      </c>
      <c r="H21" s="562"/>
      <c r="I21" s="562"/>
      <c r="J21" s="563"/>
      <c r="K21" s="196"/>
      <c r="L21" s="561" t="str">
        <f>Codierung!I217</f>
        <v>Vergleich Vormonat*</v>
      </c>
      <c r="M21" s="562"/>
      <c r="N21" s="562"/>
      <c r="O21" s="563"/>
      <c r="Q21" s="561" t="str">
        <f>Codierung!I217</f>
        <v>Vergleich Vormonat*</v>
      </c>
      <c r="R21" s="562"/>
      <c r="S21" s="562"/>
      <c r="T21" s="563"/>
      <c r="U21" s="194"/>
      <c r="V21" s="561" t="str">
        <f>Codierung!I217</f>
        <v>Vergleich Vormonat*</v>
      </c>
      <c r="W21" s="562"/>
      <c r="X21" s="562"/>
      <c r="Y21" s="563"/>
      <c r="AB21" s="562"/>
      <c r="AC21" s="562"/>
      <c r="AD21" s="562"/>
      <c r="AE21" s="562"/>
      <c r="AG21" s="562"/>
      <c r="AH21" s="562"/>
      <c r="AI21" s="562"/>
      <c r="AJ21" s="562"/>
      <c r="AK21" s="196"/>
      <c r="AL21" s="562"/>
      <c r="AM21" s="562"/>
      <c r="AN21" s="562"/>
      <c r="AO21" s="562"/>
      <c r="AQ21" s="562"/>
      <c r="AR21" s="562"/>
      <c r="AS21" s="562"/>
      <c r="AT21" s="562"/>
      <c r="AU21" s="194"/>
      <c r="AV21" s="562"/>
      <c r="AW21" s="562"/>
      <c r="AX21" s="562"/>
      <c r="AY21" s="562"/>
    </row>
    <row r="22" spans="2:51" ht="15.95" customHeight="1" x14ac:dyDescent="0.2">
      <c r="B22" s="352">
        <f>IF(OR('Gemüse Daten'!AD19=0,'Gemüse Daten'!BT20=0),"-",'Gemüse Daten'!BT19/'Gemüse Daten'!BT20-1)</f>
        <v>0.26939684975951494</v>
      </c>
      <c r="C22" s="206" t="str">
        <f>IF(B22&lt;0,Codierung!$B$10,IF(B22=0,Codierung!$B$11,IF(B22&gt;0,Codierung!$B$12)))</f>
        <v>▲</v>
      </c>
      <c r="D22" s="206" t="str">
        <f>IF(E22&lt;0,Codierung!$B$10,IF(E22=0,Codierung!$B$11,IF(E22&gt;0,Codierung!$B$12)))</f>
        <v>▲</v>
      </c>
      <c r="E22" s="267">
        <f>('Gemüse Daten'!EX19/'Gemüse Daten'!CW19)/('Gemüse Daten'!EX20/'Gemüse Daten'!CW20)-1</f>
        <v>0.45791383853701517</v>
      </c>
      <c r="G22" s="352">
        <f>'Gemüse Daten'!BB19/'Gemüse Daten'!BB20-1</f>
        <v>3.620045964613805E-2</v>
      </c>
      <c r="H22" s="206" t="str">
        <f>IF(G22&lt;0,Codierung!$B$10,IF(G22=0,Codierung!$B$11,IF(G22&gt;0,Codierung!$B$12)))</f>
        <v>▲</v>
      </c>
      <c r="I22" s="206" t="str">
        <f>IF(J22&lt;0,Codierung!$B$10,IF(J22=0,Codierung!$B$11,IF(J22&gt;0,Codierung!$B$12)))</f>
        <v>▼</v>
      </c>
      <c r="J22" s="267">
        <f>('Gemüse Daten'!EG19/'Gemüse Daten'!CW19)/('Gemüse Daten'!EG20/'Gemüse Daten'!CW20)-1</f>
        <v>-0.11955998214197106</v>
      </c>
      <c r="K22" s="196"/>
      <c r="L22" s="352">
        <f>IF(OR('Gemüse Daten'!AB19=0,'Gemüse Daten'!AB20=0),"-",'Gemüse Daten'!AB19/'Gemüse Daten'!AB20-1)</f>
        <v>-4.9133559322034004E-2</v>
      </c>
      <c r="M22" s="206" t="str">
        <f>IF(L22&lt;0,Codierung!$B$10,IF(L22=0,Codierung!$B$11,IF(L22&gt;0,Codierung!$B$12)))</f>
        <v>▼</v>
      </c>
      <c r="N22" s="206" t="str">
        <f>IF(O22&lt;0,Codierung!$B$10,IF(O22=0,Codierung!$B$11,IF(O22&gt;0,Codierung!$B$12)))</f>
        <v>▲</v>
      </c>
      <c r="O22" s="267">
        <f>('Gemüse Daten'!DS19/'Gemüse Daten'!CW19)/('Gemüse Daten'!DS20/'Gemüse Daten'!CW20)-1</f>
        <v>4.3760161431993794E-2</v>
      </c>
      <c r="Q22" s="352">
        <f>'Gemüse Daten'!BO19/'Gemüse Daten'!BO20-1</f>
        <v>0</v>
      </c>
      <c r="R22" s="206" t="str">
        <f>IF(Q22&lt;0,Codierung!$B$10,IF(Q22=0,Codierung!$B$11,IF(Q22&gt;0,Codierung!$B$12)))</f>
        <v>►</v>
      </c>
      <c r="S22" s="206" t="str">
        <f>IF(T22&lt;0,Codierung!$B$10,IF(T22=0,Codierung!$B$11,IF(T22&gt;0,Codierung!$B$12)))</f>
        <v>▼</v>
      </c>
      <c r="T22" s="267">
        <f>('Gemüse Daten'!EP19/'Gemüse Daten'!CW19)/('Gemüse Daten'!EP20/'Gemüse Daten'!CW20)-1</f>
        <v>-0.27821418334273584</v>
      </c>
      <c r="U22" s="194"/>
      <c r="V22" s="352">
        <f>IF(OR('Gemüse Daten'!AD19=0,'Gemüse Daten'!AD20=0),"-",'Gemüse Daten'!AD19/'Gemüse Daten'!AD20-1)</f>
        <v>1.9311143509858741E-2</v>
      </c>
      <c r="W22" s="206" t="str">
        <f>IF(V22&lt;0,Codierung!$B$10,IF(V22=0,Codierung!$B$11,IF(V22&gt;0,Codierung!$B$12)))</f>
        <v>▲</v>
      </c>
      <c r="X22" s="206" t="str">
        <f>IF(Y22&lt;0,Codierung!$B$10,IF(Y22=0,Codierung!$B$11,IF(Y22&gt;0,Codierung!$B$12)))</f>
        <v>▼</v>
      </c>
      <c r="Y22" s="267">
        <f>('Gemüse Daten'!DU19/'Gemüse Daten'!CW19)/('Gemüse Daten'!DU20/'Gemüse Daten'!CW20)-1</f>
        <v>-0.52478963306516868</v>
      </c>
      <c r="AB22" s="236"/>
      <c r="AC22" s="206"/>
      <c r="AD22" s="206"/>
      <c r="AE22" s="237"/>
      <c r="AG22" s="236"/>
      <c r="AH22" s="206"/>
      <c r="AI22" s="206"/>
      <c r="AJ22" s="237"/>
      <c r="AK22" s="196"/>
      <c r="AL22" s="236"/>
      <c r="AM22" s="206"/>
      <c r="AN22" s="206"/>
      <c r="AO22" s="237"/>
      <c r="AQ22" s="236"/>
      <c r="AR22" s="206"/>
      <c r="AS22" s="206"/>
      <c r="AT22" s="237"/>
      <c r="AU22" s="194"/>
      <c r="AV22" s="236"/>
      <c r="AW22" s="206"/>
      <c r="AX22" s="206"/>
      <c r="AY22" s="237"/>
    </row>
    <row r="23" spans="2:51" ht="12.75" customHeight="1" x14ac:dyDescent="0.2">
      <c r="B23" s="561" t="str">
        <f>Codierung!I218</f>
        <v>Vergleich Vorjahr</v>
      </c>
      <c r="C23" s="562"/>
      <c r="D23" s="562"/>
      <c r="E23" s="563"/>
      <c r="G23" s="561" t="str">
        <f>Codierung!I218</f>
        <v>Vergleich Vorjahr</v>
      </c>
      <c r="H23" s="562"/>
      <c r="I23" s="562"/>
      <c r="J23" s="563"/>
      <c r="K23" s="196"/>
      <c r="L23" s="561" t="str">
        <f>Codierung!I218</f>
        <v>Vergleich Vorjahr</v>
      </c>
      <c r="M23" s="562"/>
      <c r="N23" s="562"/>
      <c r="O23" s="563"/>
      <c r="Q23" s="561" t="str">
        <f>Codierung!I218</f>
        <v>Vergleich Vorjahr</v>
      </c>
      <c r="R23" s="562"/>
      <c r="S23" s="562"/>
      <c r="T23" s="563"/>
      <c r="U23" s="194"/>
      <c r="V23" s="561" t="str">
        <f>Codierung!I218</f>
        <v>Vergleich Vorjahr</v>
      </c>
      <c r="W23" s="562"/>
      <c r="X23" s="562"/>
      <c r="Y23" s="563"/>
      <c r="AB23" s="562"/>
      <c r="AC23" s="562"/>
      <c r="AD23" s="562"/>
      <c r="AE23" s="562"/>
      <c r="AG23" s="562"/>
      <c r="AH23" s="562"/>
      <c r="AI23" s="562"/>
      <c r="AJ23" s="562"/>
      <c r="AK23" s="196"/>
      <c r="AL23" s="562"/>
      <c r="AM23" s="562"/>
      <c r="AN23" s="562"/>
      <c r="AO23" s="562"/>
      <c r="AQ23" s="562"/>
      <c r="AR23" s="562"/>
      <c r="AS23" s="562"/>
      <c r="AT23" s="562"/>
      <c r="AU23" s="194"/>
      <c r="AV23" s="562"/>
      <c r="AW23" s="562"/>
      <c r="AX23" s="562"/>
      <c r="AY23" s="562"/>
    </row>
    <row r="24" spans="2:51" ht="12.75" customHeight="1" x14ac:dyDescent="0.2">
      <c r="B24" s="352">
        <f>IF(OR('Gemüse Daten'!BT19=0,'Gemüse Daten'!BT21=0),"-",'Gemüse Daten'!BT19/'Gemüse Daten'!BT21-1)</f>
        <v>-0.11845087300586399</v>
      </c>
      <c r="C24" s="206" t="str">
        <f>IF(B24&lt;0,Codierung!$B$10,IF(B24=0,Codierung!$B$11,IF(B24&gt;0,Codierung!$B$12)))</f>
        <v>▼</v>
      </c>
      <c r="D24" s="206" t="str">
        <f>IF(E24&lt;0,Codierung!$B$10,IF(E24=0,Codierung!$B$11,IF(E24&gt;0,Codierung!$B$12)))</f>
        <v>▲</v>
      </c>
      <c r="E24" s="267">
        <f>'Gemüse Daten'!EX19/'Gemüse Daten'!EX21-1</f>
        <v>0.13307309958813307</v>
      </c>
      <c r="G24" s="352">
        <f>'Gemüse Daten'!BB19/'Gemüse Daten'!BB21-1</f>
        <v>2.3015941590702971E-2</v>
      </c>
      <c r="H24" s="206" t="str">
        <f>IF(G24&lt;0,Codierung!$B$10,IF(G24=0,Codierung!$B$11,IF(G24&gt;0,Codierung!$B$12)))</f>
        <v>▲</v>
      </c>
      <c r="I24" s="206" t="str">
        <f>IF(J24&lt;0,Codierung!$B$10,IF(J24=0,Codierung!$B$11,IF(J24&gt;0,Codierung!$B$12)))</f>
        <v>▲</v>
      </c>
      <c r="J24" s="267">
        <f>'Gemüse Daten'!EG19/'Gemüse Daten'!EG21-1</f>
        <v>5.2887350320198978E-2</v>
      </c>
      <c r="K24" s="196"/>
      <c r="L24" s="352">
        <f>IF(OR('Gemüse Daten'!AB19=0,'Gemüse Daten'!AB21=0),"-",'Gemüse Daten'!AB19/'Gemüse Daten'!AB21-1)</f>
        <v>6.4515666065676491E-3</v>
      </c>
      <c r="M24" s="206" t="str">
        <f>IF(L24&lt;0,Codierung!$B$10,IF(L24=0,Codierung!$B$11,IF(L24&gt;0,Codierung!$B$12)))</f>
        <v>▲</v>
      </c>
      <c r="N24" s="206" t="str">
        <f>IF(O24&lt;0,Codierung!$B$10,IF(O24=0,Codierung!$B$11,IF(O24&gt;0,Codierung!$B$12)))</f>
        <v>▲</v>
      </c>
      <c r="O24" s="267">
        <f>'Gemüse Daten'!DS19/'Gemüse Daten'!DS21-1</f>
        <v>0.17621204823526915</v>
      </c>
      <c r="Q24" s="352">
        <f>'Gemüse Daten'!BO19/'Gemüse Daten'!BO21-1</f>
        <v>5.8367440726090791E-2</v>
      </c>
      <c r="R24" s="206" t="str">
        <f>IF(Q24&lt;0,Codierung!$B$10,IF(Q24=0,Codierung!$B$11,IF(Q24&gt;0,Codierung!$B$12,IF(Q24="-",Codierung!$B$13))))</f>
        <v>▲</v>
      </c>
      <c r="S24" s="206" t="str">
        <f>IF(T24&lt;0,Codierung!$B$10,IF(T24=0,Codierung!$B$11,IF(T24&gt;0,Codierung!$B$12)))</f>
        <v>▲</v>
      </c>
      <c r="T24" s="267">
        <f>'Gemüse Daten'!EP19/'Gemüse Daten'!EP21-1</f>
        <v>0.54965051165476253</v>
      </c>
      <c r="U24" s="194"/>
      <c r="V24" s="352">
        <f>IF(OR('Gemüse Daten'!AD19=0,'Gemüse Daten'!AD21=0),"-",'Gemüse Daten'!AD19/'Gemüse Daten'!AD21-1)</f>
        <v>8.6112017121566353E-2</v>
      </c>
      <c r="W24" s="206" t="str">
        <f>IF(V24&lt;0,Codierung!$B$10,IF(V24=0,Codierung!$B$11,IF(V24&gt;0,Codierung!$B$12)))</f>
        <v>▲</v>
      </c>
      <c r="X24" s="206" t="str">
        <f>IF(Y24&lt;0,Codierung!$B$10,IF(Y24=0,Codierung!$B$11,IF(Y24&gt;0,Codierung!$B$12)))</f>
        <v>▼</v>
      </c>
      <c r="Y24" s="267">
        <f>'Gemüse Daten'!DU19/'Gemüse Daten'!DU21-1</f>
        <v>-0.18636815443266452</v>
      </c>
      <c r="AB24" s="236"/>
      <c r="AC24" s="206"/>
      <c r="AD24" s="206"/>
      <c r="AE24" s="237"/>
      <c r="AG24" s="236"/>
      <c r="AH24" s="206"/>
      <c r="AI24" s="206"/>
      <c r="AJ24" s="237"/>
      <c r="AK24" s="196"/>
      <c r="AL24" s="236"/>
      <c r="AM24" s="206"/>
      <c r="AN24" s="206"/>
      <c r="AO24" s="237"/>
      <c r="AQ24" s="236"/>
      <c r="AR24" s="206"/>
      <c r="AS24" s="206"/>
      <c r="AT24" s="237"/>
      <c r="AU24" s="194"/>
      <c r="AV24" s="236"/>
      <c r="AW24" s="206"/>
      <c r="AX24" s="206"/>
      <c r="AY24" s="237"/>
    </row>
    <row r="25" spans="2:51" ht="12.75" customHeight="1" x14ac:dyDescent="0.2">
      <c r="B25" s="561" t="str">
        <f>Codierung!I219</f>
        <v>Vergl. nicht-bio / Anteil bio</v>
      </c>
      <c r="C25" s="562"/>
      <c r="D25" s="562"/>
      <c r="E25" s="563"/>
      <c r="G25" s="561" t="str">
        <f>Codierung!I219</f>
        <v>Vergl. nicht-bio / Anteil bio</v>
      </c>
      <c r="H25" s="562"/>
      <c r="I25" s="562"/>
      <c r="J25" s="563"/>
      <c r="K25" s="196"/>
      <c r="L25" s="561" t="str">
        <f>Codierung!I219</f>
        <v>Vergl. nicht-bio / Anteil bio</v>
      </c>
      <c r="M25" s="562"/>
      <c r="N25" s="562"/>
      <c r="O25" s="563"/>
      <c r="Q25" s="561" t="str">
        <f>Codierung!I219</f>
        <v>Vergl. nicht-bio / Anteil bio</v>
      </c>
      <c r="R25" s="562"/>
      <c r="S25" s="562"/>
      <c r="T25" s="563"/>
      <c r="U25" s="194"/>
      <c r="V25" s="561" t="str">
        <f>Codierung!I219</f>
        <v>Vergl. nicht-bio / Anteil bio</v>
      </c>
      <c r="W25" s="562"/>
      <c r="X25" s="562"/>
      <c r="Y25" s="563"/>
      <c r="AB25" s="562"/>
      <c r="AC25" s="562"/>
      <c r="AD25" s="562"/>
      <c r="AE25" s="562"/>
      <c r="AG25" s="562"/>
      <c r="AH25" s="562"/>
      <c r="AI25" s="562"/>
      <c r="AJ25" s="562"/>
      <c r="AK25" s="196"/>
      <c r="AL25" s="562"/>
      <c r="AM25" s="562"/>
      <c r="AN25" s="562"/>
      <c r="AO25" s="562"/>
      <c r="AQ25" s="562"/>
      <c r="AR25" s="562"/>
      <c r="AS25" s="562"/>
      <c r="AT25" s="562"/>
      <c r="AU25" s="194"/>
      <c r="AV25" s="562"/>
      <c r="AW25" s="562"/>
      <c r="AX25" s="562"/>
      <c r="AY25" s="562"/>
    </row>
    <row r="26" spans="2:51" ht="12.75" customHeight="1" x14ac:dyDescent="0.2">
      <c r="B26" s="266">
        <f>IF(OR('Gemüse Daten'!BT19=0,'Gemüse Daten'!BU19=0),"-",'Gemüse Daten'!BT19/'Gemüse Daten'!BU19-1)</f>
        <v>0.73680856427756458</v>
      </c>
      <c r="C26" s="204"/>
      <c r="D26" s="204"/>
      <c r="E26" s="203">
        <f>'Gemüse Daten'!EX19/('Gemüse Daten'!EX19+'Gemüse Daten'!EY19)</f>
        <v>0.21480417157393769</v>
      </c>
      <c r="G26" s="266">
        <f>'Gemüse Daten'!BB19/'Gemüse Daten'!BC19-1</f>
        <v>0.93690394078868811</v>
      </c>
      <c r="H26" s="204"/>
      <c r="I26" s="204"/>
      <c r="J26" s="203">
        <f>'Gemüse Daten'!EG19/('Gemüse Daten'!EG19+'Gemüse Daten'!EH19)</f>
        <v>0.30487682167350472</v>
      </c>
      <c r="K26" s="197"/>
      <c r="L26" s="266">
        <f>IF(OR('Gemüse Daten'!AB19=0,'Gemüse Daten'!AC19=0),"-",'Gemüse Daten'!AB19/'Gemüse Daten'!AC19-1)</f>
        <v>0.58614847862841901</v>
      </c>
      <c r="M26" s="204"/>
      <c r="N26" s="204"/>
      <c r="O26" s="203">
        <f>'Gemüse Daten'!DS19/('Gemüse Daten'!DS19+'Gemüse Daten'!DT19)</f>
        <v>0.18227345473740406</v>
      </c>
      <c r="Q26" s="266">
        <f>'Gemüse Daten'!BO19/'Gemüse Daten'!BP19-1</f>
        <v>0.80316940517856739</v>
      </c>
      <c r="R26" s="204"/>
      <c r="S26" s="204"/>
      <c r="T26" s="203">
        <f>'Gemüse Daten'!EP19/('Gemüse Daten'!EP19+'Gemüse Daten'!EQ19)</f>
        <v>0.16747037190099484</v>
      </c>
      <c r="U26" s="198"/>
      <c r="V26" s="266">
        <f>IF(OR('Gemüse Daten'!AD19=0,'Gemüse Daten'!AE19=0),"-",'Gemüse Daten'!AD19/'Gemüse Daten'!AE19-1)</f>
        <v>0.67667080909444111</v>
      </c>
      <c r="W26" s="204"/>
      <c r="X26" s="204"/>
      <c r="Y26" s="203">
        <f>'Gemüse Daten'!DU19/('Gemüse Daten'!DU19+'Gemüse Daten'!DV19)</f>
        <v>0.14765301064651684</v>
      </c>
      <c r="AB26" s="207"/>
      <c r="AC26" s="206"/>
      <c r="AD26" s="206"/>
      <c r="AE26" s="225"/>
      <c r="AG26" s="207"/>
      <c r="AH26" s="206"/>
      <c r="AI26" s="206"/>
      <c r="AJ26" s="225"/>
      <c r="AK26" s="197"/>
      <c r="AL26" s="207"/>
      <c r="AM26" s="206"/>
      <c r="AN26" s="206"/>
      <c r="AO26" s="225"/>
      <c r="AQ26" s="207"/>
      <c r="AR26" s="206"/>
      <c r="AS26" s="206"/>
      <c r="AT26" s="225"/>
      <c r="AU26" s="198"/>
      <c r="AV26" s="207"/>
      <c r="AW26" s="206"/>
      <c r="AX26" s="206"/>
      <c r="AY26" s="225"/>
    </row>
    <row r="27" spans="2:51" ht="12.75" customHeight="1" x14ac:dyDescent="0.2"/>
    <row r="28" spans="2:51" ht="12.75" customHeight="1" x14ac:dyDescent="0.2">
      <c r="B28" s="560" t="str">
        <f>Codierung!I237</f>
        <v>Peperoni</v>
      </c>
      <c r="C28" s="560"/>
      <c r="D28" s="560"/>
      <c r="E28" s="560"/>
      <c r="G28" s="560" t="str">
        <f>'Gemüse Daten'!DD16</f>
        <v>Salatgurken</v>
      </c>
      <c r="H28" s="560"/>
      <c r="I28" s="560"/>
      <c r="J28" s="560"/>
      <c r="K28" s="205"/>
      <c r="L28" s="560" t="str">
        <f>'Gemüse Daten'!I16</f>
        <v>Tomaten Rispe</v>
      </c>
      <c r="M28" s="560"/>
      <c r="N28" s="560"/>
      <c r="O28" s="560"/>
      <c r="Q28" s="560" t="str">
        <f>'Gemüse Daten'!Q16</f>
        <v>Zucchetti</v>
      </c>
      <c r="R28" s="560"/>
      <c r="S28" s="560"/>
      <c r="T28" s="560"/>
      <c r="U28" s="205"/>
      <c r="V28" s="560" t="str">
        <f>'Gemüse Daten'!BQ16</f>
        <v>Zwiebeln gelb</v>
      </c>
      <c r="W28" s="560"/>
      <c r="X28" s="560"/>
      <c r="Y28" s="560"/>
      <c r="AB28" s="566"/>
      <c r="AC28" s="566"/>
      <c r="AD28" s="566"/>
      <c r="AE28" s="566"/>
      <c r="AG28" s="566"/>
      <c r="AH28" s="566"/>
      <c r="AI28" s="566"/>
      <c r="AJ28" s="566"/>
      <c r="AK28" s="205"/>
      <c r="AL28" s="566"/>
      <c r="AM28" s="566"/>
      <c r="AN28" s="566"/>
      <c r="AO28" s="566"/>
      <c r="AQ28" s="566"/>
      <c r="AR28" s="566"/>
      <c r="AS28" s="566"/>
      <c r="AT28" s="566"/>
      <c r="AU28" s="205"/>
      <c r="AV28" s="566"/>
      <c r="AW28" s="566"/>
      <c r="AX28" s="566"/>
      <c r="AY28" s="566"/>
    </row>
    <row r="29" spans="2:51" ht="12.75" customHeight="1" x14ac:dyDescent="0.2">
      <c r="B29" s="193" t="str">
        <f>Codierung!I119</f>
        <v>CHF/kg</v>
      </c>
      <c r="C29" s="194"/>
      <c r="D29" s="194"/>
      <c r="E29" s="199" t="str">
        <f>Codierung!I127</f>
        <v>Tonnen</v>
      </c>
      <c r="G29" s="391" t="str">
        <f>Codierung!I123</f>
        <v>CHF/Stück</v>
      </c>
      <c r="H29" s="194"/>
      <c r="I29" s="194"/>
      <c r="J29" s="199" t="str">
        <f>Codierung!I127</f>
        <v>Tonnen</v>
      </c>
      <c r="K29" s="194"/>
      <c r="L29" s="193" t="str">
        <f>Codierung!I119</f>
        <v>CHF/kg</v>
      </c>
      <c r="M29" s="194"/>
      <c r="N29" s="194"/>
      <c r="O29" s="199" t="str">
        <f>Codierung!I127</f>
        <v>Tonnen</v>
      </c>
      <c r="Q29" s="193" t="str">
        <f>Codierung!I119</f>
        <v>CHF/kg</v>
      </c>
      <c r="R29" s="194"/>
      <c r="S29" s="194"/>
      <c r="T29" s="199" t="str">
        <f>Codierung!I127</f>
        <v>Tonnen</v>
      </c>
      <c r="U29" s="194"/>
      <c r="V29" s="193" t="str">
        <f>Codierung!I119</f>
        <v>CHF/kg</v>
      </c>
      <c r="W29" s="194"/>
      <c r="X29" s="194"/>
      <c r="Y29" s="199" t="str">
        <f>Codierung!I127</f>
        <v>Tonnen</v>
      </c>
      <c r="AB29" s="194"/>
      <c r="AC29" s="194"/>
      <c r="AD29" s="194"/>
      <c r="AE29" s="226"/>
      <c r="AG29" s="194"/>
      <c r="AH29" s="194"/>
      <c r="AI29" s="194"/>
      <c r="AJ29" s="226"/>
      <c r="AK29" s="194"/>
      <c r="AL29" s="194"/>
      <c r="AM29" s="194"/>
      <c r="AN29" s="194"/>
      <c r="AO29" s="226"/>
      <c r="AQ29" s="194"/>
      <c r="AR29" s="194"/>
      <c r="AS29" s="194"/>
      <c r="AT29" s="226"/>
      <c r="AU29" s="194"/>
      <c r="AV29" s="194"/>
      <c r="AW29" s="194"/>
      <c r="AX29" s="194"/>
      <c r="AY29" s="226"/>
    </row>
    <row r="30" spans="2:51" ht="12.75" customHeight="1" x14ac:dyDescent="0.2">
      <c r="B30" s="201">
        <f>IF('Gemüse Daten'!E19=0,"-",'Gemüse Daten'!E19)</f>
        <v>6.9222630000000001</v>
      </c>
      <c r="C30" s="230"/>
      <c r="D30" s="230"/>
      <c r="E30" s="458">
        <f>'Gemüse Daten'!DB19</f>
        <v>608.25097100300002</v>
      </c>
      <c r="F30" s="186"/>
      <c r="G30" s="201">
        <f>'Gemüse Daten'!G19</f>
        <v>0</v>
      </c>
      <c r="H30" s="230"/>
      <c r="I30" s="230"/>
      <c r="J30" s="458">
        <f>'Gemüse Daten'!DD19</f>
        <v>1121.0951373330001</v>
      </c>
      <c r="K30" s="459"/>
      <c r="L30" s="201">
        <f>'Gemüse Daten'!I19</f>
        <v>8.9391929999999995</v>
      </c>
      <c r="M30" s="230"/>
      <c r="N30" s="230"/>
      <c r="O30" s="458">
        <f>'Gemüse Daten'!DH19</f>
        <v>193.104441541</v>
      </c>
      <c r="Q30" s="201">
        <f>'Gemüse Daten'!Q19</f>
        <v>8.1960510000000006</v>
      </c>
      <c r="R30" s="230"/>
      <c r="S30" s="230"/>
      <c r="T30" s="458">
        <f>'Gemüse Daten'!DJ19</f>
        <v>517.08525881399999</v>
      </c>
      <c r="V30" s="201">
        <f>'Gemüse Daten'!BQ19</f>
        <v>4.8343759999999998</v>
      </c>
      <c r="W30" s="230"/>
      <c r="X30" s="230"/>
      <c r="Y30" s="458">
        <f>'Gemüse Daten'!ER19</f>
        <v>395.24952212600004</v>
      </c>
      <c r="Z30" s="459" t="s">
        <v>1068</v>
      </c>
      <c r="AB30" s="230"/>
      <c r="AC30" s="230"/>
      <c r="AD30" s="230"/>
      <c r="AE30" s="209"/>
      <c r="AG30" s="230"/>
      <c r="AH30" s="230"/>
      <c r="AI30" s="230"/>
      <c r="AJ30" s="209"/>
      <c r="AK30" s="195"/>
      <c r="AL30" s="230"/>
      <c r="AM30" s="230"/>
      <c r="AN30" s="230"/>
      <c r="AO30" s="209"/>
      <c r="AQ30" s="230"/>
      <c r="AR30" s="230"/>
      <c r="AS30" s="230"/>
      <c r="AT30" s="209"/>
      <c r="AV30" s="230"/>
      <c r="AW30" s="230"/>
      <c r="AX30" s="230"/>
      <c r="AY30" s="209"/>
    </row>
    <row r="31" spans="2:51" ht="15.95" customHeight="1" x14ac:dyDescent="0.2">
      <c r="B31" s="561" t="str">
        <f>Codierung!I217</f>
        <v>Vergleich Vormonat*</v>
      </c>
      <c r="C31" s="562"/>
      <c r="D31" s="562"/>
      <c r="E31" s="563"/>
      <c r="G31" s="561" t="str">
        <f>Codierung!I217</f>
        <v>Vergleich Vormonat*</v>
      </c>
      <c r="H31" s="562"/>
      <c r="I31" s="562"/>
      <c r="J31" s="563"/>
      <c r="K31" s="196"/>
      <c r="L31" s="561" t="str">
        <f>Codierung!I217</f>
        <v>Vergleich Vormonat*</v>
      </c>
      <c r="M31" s="562"/>
      <c r="N31" s="562"/>
      <c r="O31" s="563"/>
      <c r="Q31" s="561" t="str">
        <f>Codierung!I217</f>
        <v>Vergleich Vormonat*</v>
      </c>
      <c r="R31" s="562"/>
      <c r="S31" s="562"/>
      <c r="T31" s="563"/>
      <c r="U31" s="194"/>
      <c r="V31" s="561" t="str">
        <f>Codierung!I217</f>
        <v>Vergleich Vormonat*</v>
      </c>
      <c r="W31" s="562"/>
      <c r="X31" s="562"/>
      <c r="Y31" s="563"/>
      <c r="AB31" s="562"/>
      <c r="AC31" s="562"/>
      <c r="AD31" s="562"/>
      <c r="AE31" s="562"/>
      <c r="AG31" s="562"/>
      <c r="AH31" s="562"/>
      <c r="AI31" s="562"/>
      <c r="AJ31" s="562"/>
      <c r="AK31" s="196"/>
      <c r="AL31" s="562"/>
      <c r="AM31" s="562"/>
      <c r="AN31" s="562"/>
      <c r="AO31" s="562"/>
      <c r="AQ31" s="562"/>
      <c r="AR31" s="562"/>
      <c r="AS31" s="562"/>
      <c r="AT31" s="562"/>
      <c r="AU31" s="194"/>
      <c r="AV31" s="562"/>
      <c r="AW31" s="562"/>
      <c r="AX31" s="562"/>
      <c r="AY31" s="562"/>
    </row>
    <row r="32" spans="2:51" ht="12.75" customHeight="1" x14ac:dyDescent="0.2">
      <c r="B32" s="352">
        <f>IF(OR('Gemüse Daten'!E19=0,'Gemüse Daten'!E20=0),"-",'Gemüse Daten'!E19/'Gemüse Daten'!E20-1)</f>
        <v>-6.9451100518450049E-2</v>
      </c>
      <c r="C32" s="206" t="str">
        <f>IF(B32&lt;0,Codierung!$B$10,IF(B32=0,Codierung!$B$11,IF(B32&gt;0,Codierung!$B$12)))</f>
        <v>▼</v>
      </c>
      <c r="D32" s="206" t="str">
        <f>IF(E32&lt;0,Codierung!$B$10,IF(E32=0,Codierung!$B$11,IF(E32&gt;0,Codierung!$B$12)))</f>
        <v>▼</v>
      </c>
      <c r="E32" s="267">
        <f>('Gemüse Daten'!DB19/'Gemüse Daten'!CW19)/('Gemüse Daten'!DB20/'Gemüse Daten'!CW20)-1</f>
        <v>-0.14368754304828391</v>
      </c>
      <c r="G32" s="352">
        <f>'Gemüse Daten'!G19/'Gemüse Daten'!G20-1</f>
        <v>-1</v>
      </c>
      <c r="H32" s="206" t="str">
        <f>IF(G32&lt;0,Codierung!$B$10,IF(G32=0,Codierung!$B$11,IF(G32&gt;0,Codierung!$B$12)))</f>
        <v>▼</v>
      </c>
      <c r="I32" s="206" t="str">
        <f>IF(J32&lt;0,Codierung!$B$10,IF(J32=0,Codierung!$B$11,IF(J32&gt;0,Codierung!$B$12)))</f>
        <v>▲</v>
      </c>
      <c r="J32" s="267">
        <f>('Gemüse Daten'!DD19/'Gemüse Daten'!CW19)/('Gemüse Daten'!DD20/'Gemüse Daten'!CW20)-1</f>
        <v>0.31788315846385506</v>
      </c>
      <c r="K32" s="196"/>
      <c r="L32" s="352">
        <f>IF(OR('Gemüse Daten'!I19=0,'Gemüse Daten'!I20=0),"-",'Gemüse Daten'!I19/'Gemüse Daten'!I20-1)</f>
        <v>0.20462350365246795</v>
      </c>
      <c r="M32" s="206" t="str">
        <f>IF(L32&lt;0,Codierung!$B$10,IF(L32=0,Codierung!$B$11,IF(L32&gt;0,Codierung!$B$12)))</f>
        <v>▲</v>
      </c>
      <c r="N32" s="206" t="str">
        <f>IF(O32&lt;0,Codierung!$B$10,IF(O32=0,Codierung!$B$11,IF(O32&gt;0,Codierung!$B$12)))</f>
        <v>▲</v>
      </c>
      <c r="O32" s="267">
        <f>('Gemüse Daten'!DH19/'Gemüse Daten'!CW19)/('Gemüse Daten'!DH20/'Gemüse Daten'!CW20)-1</f>
        <v>0.17349022729359964</v>
      </c>
      <c r="Q32" s="352">
        <f>'Gemüse Daten'!Q19/'Gemüse Daten'!BB20-1</f>
        <v>1.4233135146786071</v>
      </c>
      <c r="R32" s="206" t="str">
        <f>IF(Q32&lt;0,Codierung!$B$10,IF(Q32=0,Codierung!$B$11,IF(Q32&gt;0,Codierung!$B$12)))</f>
        <v>▲</v>
      </c>
      <c r="S32" s="206" t="str">
        <f>IF(T32&lt;0,Codierung!$B$10,IF(T32=0,Codierung!$B$11,IF(T32&gt;0,Codierung!$B$12)))</f>
        <v>▼</v>
      </c>
      <c r="T32" s="267">
        <f>('Gemüse Daten'!DJ19/'Gemüse Daten'!CW19)/('Gemüse Daten'!DJ20/'Gemüse Daten'!CW20)-1</f>
        <v>-0.30162624347444478</v>
      </c>
      <c r="U32" s="194"/>
      <c r="V32" s="352">
        <f>'Gemüse Daten'!BQ19/'Gemüse Daten'!BQ20-1</f>
        <v>-3.3124800000000065E-2</v>
      </c>
      <c r="W32" s="206" t="str">
        <f>IF(V32&lt;0,Codierung!$B$10,IF(V32=0,Codierung!$B$11,IF(V32&gt;0,Codierung!$B$12)))</f>
        <v>▼</v>
      </c>
      <c r="X32" s="206" t="str">
        <f>IF(Y32&lt;0,Codierung!$B$10,IF(Y32=0,Codierung!$B$11,IF(Y32&gt;0,Codierung!$B$12)))</f>
        <v>▲</v>
      </c>
      <c r="Y32" s="267">
        <f>('Gemüse Daten'!ER19/'Gemüse Daten'!CW19)/('Gemüse Daten'!ER20/'Gemüse Daten'!CW20)-1</f>
        <v>1.440321798448374E-2</v>
      </c>
      <c r="AB32" s="236"/>
      <c r="AC32" s="206"/>
      <c r="AD32" s="206"/>
      <c r="AE32" s="237"/>
      <c r="AG32" s="236"/>
      <c r="AH32" s="206"/>
      <c r="AI32" s="206"/>
      <c r="AJ32" s="237"/>
      <c r="AK32" s="196"/>
      <c r="AL32" s="236"/>
      <c r="AM32" s="206"/>
      <c r="AN32" s="206"/>
      <c r="AO32" s="237"/>
      <c r="AQ32" s="236"/>
      <c r="AR32" s="206"/>
      <c r="AS32" s="206"/>
      <c r="AT32" s="237"/>
      <c r="AU32" s="194"/>
      <c r="AV32" s="236"/>
      <c r="AW32" s="206"/>
      <c r="AX32" s="206"/>
      <c r="AY32" s="237"/>
    </row>
    <row r="33" spans="2:51" ht="15.95" customHeight="1" x14ac:dyDescent="0.2">
      <c r="B33" s="561" t="str">
        <f>Codierung!I218</f>
        <v>Vergleich Vorjahr</v>
      </c>
      <c r="C33" s="562"/>
      <c r="D33" s="562"/>
      <c r="E33" s="563"/>
      <c r="G33" s="561" t="str">
        <f>Codierung!I218</f>
        <v>Vergleich Vorjahr</v>
      </c>
      <c r="H33" s="562"/>
      <c r="I33" s="562"/>
      <c r="J33" s="563"/>
      <c r="K33" s="196"/>
      <c r="L33" s="561" t="str">
        <f>Codierung!I218</f>
        <v>Vergleich Vorjahr</v>
      </c>
      <c r="M33" s="562"/>
      <c r="N33" s="562"/>
      <c r="O33" s="563"/>
      <c r="Q33" s="561" t="str">
        <f>Codierung!I218</f>
        <v>Vergleich Vorjahr</v>
      </c>
      <c r="R33" s="562"/>
      <c r="S33" s="562"/>
      <c r="T33" s="563"/>
      <c r="U33" s="194"/>
      <c r="V33" s="561" t="str">
        <f>Codierung!I218</f>
        <v>Vergleich Vorjahr</v>
      </c>
      <c r="W33" s="562"/>
      <c r="X33" s="562"/>
      <c r="Y33" s="563"/>
      <c r="AB33" s="562"/>
      <c r="AC33" s="562"/>
      <c r="AD33" s="562"/>
      <c r="AE33" s="562"/>
      <c r="AG33" s="562"/>
      <c r="AH33" s="562"/>
      <c r="AI33" s="562"/>
      <c r="AJ33" s="562"/>
      <c r="AK33" s="196"/>
      <c r="AL33" s="562"/>
      <c r="AM33" s="562"/>
      <c r="AN33" s="562"/>
      <c r="AO33" s="562"/>
      <c r="AQ33" s="562"/>
      <c r="AR33" s="562"/>
      <c r="AS33" s="562"/>
      <c r="AT33" s="562"/>
      <c r="AU33" s="194"/>
      <c r="AV33" s="562"/>
      <c r="AW33" s="562"/>
      <c r="AX33" s="562"/>
      <c r="AY33" s="562"/>
    </row>
    <row r="34" spans="2:51" ht="12.75" customHeight="1" x14ac:dyDescent="0.2">
      <c r="B34" s="352">
        <f>IF(OR('Gemüse Daten'!E19=0,'Gemüse Daten'!E21=0),"-",'Gemüse Daten'!E19/'Gemüse Daten'!E21-1)</f>
        <v>0.21047935924322903</v>
      </c>
      <c r="C34" s="206" t="str">
        <f>IF(B34&lt;0,Codierung!$B$10,IF(B34=0,Codierung!$B$11,IF(B34&gt;0,Codierung!$B$12)))</f>
        <v>▲</v>
      </c>
      <c r="D34" s="206" t="str">
        <f>IF(E34&lt;0,Codierung!$B$10,IF(E34=0,Codierung!$B$11,IF(E34&gt;0,Codierung!$B$12)))</f>
        <v>▲</v>
      </c>
      <c r="E34" s="267">
        <f>'Gemüse Daten'!DB19/'Gemüse Daten'!DB21-1</f>
        <v>1.6257815074495641E-2</v>
      </c>
      <c r="G34" s="352" t="str">
        <f>IF(OR('Gemüse Daten'!G19=0,'Gemüse Daten'!G21=0),"-",'Gemüse Daten'!G19/'Gemüse Daten'!G21-1)</f>
        <v>-</v>
      </c>
      <c r="H34" s="206" t="str">
        <f>IF(G34&lt;0,Codierung!$B$10,IF(G34=0,Codierung!$B$11,IF(G34&gt;0,Codierung!$B$12)))</f>
        <v>▲</v>
      </c>
      <c r="I34" s="206" t="str">
        <f>IF(J34&lt;0,Codierung!$B$10,IF(J34=0,Codierung!$B$11,IF(J34&gt;0,Codierung!$B$12)))</f>
        <v>▲</v>
      </c>
      <c r="J34" s="267">
        <f>'Gemüse Daten'!DD19/'Gemüse Daten'!DD21-1</f>
        <v>0.17389538173310481</v>
      </c>
      <c r="K34" s="196"/>
      <c r="L34" s="352">
        <f>IF(OR('Gemüse Daten'!I19=0,'Gemüse Daten'!I21=0),"-",'Gemüse Daten'!I19/'Gemüse Daten'!I21-1)</f>
        <v>5.5900781821249801E-3</v>
      </c>
      <c r="M34" s="206" t="str">
        <f>IF(L34&lt;0,Codierung!$B$10,IF(L34=0,Codierung!$B$11,IF(L34&gt;0,Codierung!$B$12)))</f>
        <v>▲</v>
      </c>
      <c r="N34" s="206" t="str">
        <f>IF(O34&lt;0,Codierung!$B$10,IF(O34=0,Codierung!$B$11,IF(O34&gt;0,Codierung!$B$12)))</f>
        <v>▲</v>
      </c>
      <c r="O34" s="267">
        <f>'Gemüse Daten'!DH19/'Gemüse Daten'!DH21-1</f>
        <v>0.16486588376139077</v>
      </c>
      <c r="Q34" s="352">
        <f>'Gemüse Daten'!Q19/'Gemüse Daten'!Q21-1</f>
        <v>-3.8576694146122747E-2</v>
      </c>
      <c r="R34" s="206" t="str">
        <f>IF(Q34&lt;0,Codierung!$B$10,IF(Q34=0,Codierung!$B$11,IF(Q34&gt;0,Codierung!$B$12)))</f>
        <v>▼</v>
      </c>
      <c r="S34" s="206" t="str">
        <f>IF(T34&lt;0,Codierung!$B$10,IF(T34=0,Codierung!$B$11,IF(T34&gt;0,Codierung!$B$12)))</f>
        <v>▲</v>
      </c>
      <c r="T34" s="267">
        <f>'Gemüse Daten'!DJ19/'Gemüse Daten'!DJ21-1</f>
        <v>0.11295928938162403</v>
      </c>
      <c r="U34" s="194"/>
      <c r="V34" s="352">
        <f>'Gemüse Daten'!BQ19/'Gemüse Daten'!BQ21-1</f>
        <v>-0.18061423728813564</v>
      </c>
      <c r="W34" s="206" t="str">
        <f>IF(V34&lt;0,Codierung!$B$10,IF(V34=0,Codierung!$B$11,IF(V34&gt;0,Codierung!$B$12)))</f>
        <v>▼</v>
      </c>
      <c r="X34" s="206" t="str">
        <f>IF(Y34&lt;0,Codierung!$B$10,IF(Y34=0,Codierung!$B$11,IF(Y34&gt;0,Codierung!$B$12)))</f>
        <v>▲</v>
      </c>
      <c r="Y34" s="267">
        <f>'Gemüse Daten'!ER19/'Gemüse Daten'!ER21-1</f>
        <v>0.6909972485970024</v>
      </c>
      <c r="AB34" s="236"/>
      <c r="AC34" s="206"/>
      <c r="AD34" s="206"/>
      <c r="AE34" s="237"/>
      <c r="AG34" s="236"/>
      <c r="AH34" s="206"/>
      <c r="AI34" s="206"/>
      <c r="AJ34" s="237"/>
      <c r="AK34" s="196"/>
      <c r="AL34" s="236"/>
      <c r="AM34" s="206"/>
      <c r="AN34" s="206"/>
      <c r="AO34" s="237"/>
      <c r="AQ34" s="236"/>
      <c r="AR34" s="206"/>
      <c r="AS34" s="206"/>
      <c r="AT34" s="237"/>
      <c r="AU34" s="194"/>
      <c r="AV34" s="236"/>
      <c r="AW34" s="206"/>
      <c r="AX34" s="206"/>
      <c r="AY34" s="237"/>
    </row>
    <row r="35" spans="2:51" ht="12.75" customHeight="1" x14ac:dyDescent="0.2">
      <c r="B35" s="561" t="str">
        <f>Codierung!I219</f>
        <v>Vergl. nicht-bio / Anteil bio</v>
      </c>
      <c r="C35" s="562"/>
      <c r="D35" s="562"/>
      <c r="E35" s="563"/>
      <c r="G35" s="561" t="str">
        <f>Codierung!I219</f>
        <v>Vergl. nicht-bio / Anteil bio</v>
      </c>
      <c r="H35" s="562"/>
      <c r="I35" s="562"/>
      <c r="J35" s="563"/>
      <c r="K35" s="196"/>
      <c r="L35" s="561" t="str">
        <f>Codierung!I219</f>
        <v>Vergl. nicht-bio / Anteil bio</v>
      </c>
      <c r="M35" s="562"/>
      <c r="N35" s="562"/>
      <c r="O35" s="563"/>
      <c r="Q35" s="561" t="str">
        <f>Codierung!I219</f>
        <v>Vergl. nicht-bio / Anteil bio</v>
      </c>
      <c r="R35" s="562"/>
      <c r="S35" s="562"/>
      <c r="T35" s="563"/>
      <c r="U35" s="194"/>
      <c r="V35" s="561" t="str">
        <f>Codierung!I219</f>
        <v>Vergl. nicht-bio / Anteil bio</v>
      </c>
      <c r="W35" s="562"/>
      <c r="X35" s="562"/>
      <c r="Y35" s="563"/>
      <c r="AB35" s="562"/>
      <c r="AC35" s="562"/>
      <c r="AD35" s="562"/>
      <c r="AE35" s="562"/>
      <c r="AG35" s="562"/>
      <c r="AH35" s="562"/>
      <c r="AI35" s="562"/>
      <c r="AJ35" s="562"/>
      <c r="AK35" s="196"/>
      <c r="AL35" s="562"/>
      <c r="AM35" s="562"/>
      <c r="AN35" s="562"/>
      <c r="AO35" s="562"/>
      <c r="AQ35" s="562"/>
      <c r="AR35" s="562"/>
      <c r="AS35" s="562"/>
      <c r="AT35" s="562"/>
      <c r="AU35" s="194"/>
      <c r="AV35" s="562"/>
      <c r="AW35" s="562"/>
      <c r="AX35" s="562"/>
      <c r="AY35" s="562"/>
    </row>
    <row r="36" spans="2:51" ht="12.75" customHeight="1" x14ac:dyDescent="0.2">
      <c r="B36" s="266">
        <f>IF(OR('Gemüse Daten'!E19=0,'Gemüse Daten'!F19=0),"-",'Gemüse Daten'!E19/'Gemüse Daten'!F19-1)</f>
        <v>0.78573191976429868</v>
      </c>
      <c r="C36" s="204"/>
      <c r="D36" s="204"/>
      <c r="E36" s="203">
        <f>'Gemüse Daten'!DB19/('Gemüse Daten'!DB19+'Gemüse Daten'!DC19)</f>
        <v>0.22526484760480997</v>
      </c>
      <c r="G36" s="266">
        <f>'Gemüse Daten'!G19/'Gemüse Daten'!H19-1</f>
        <v>-1</v>
      </c>
      <c r="H36" s="204"/>
      <c r="I36" s="204"/>
      <c r="J36" s="203">
        <f>'Gemüse Daten'!DD19/('Gemüse Daten'!DD19+'Gemüse Daten'!DE19)</f>
        <v>0.24028469892353041</v>
      </c>
      <c r="K36" s="197"/>
      <c r="L36" s="266">
        <f>'Gemüse Daten'!I19/'Gemüse Daten'!J19-1</f>
        <v>1.376358521197357</v>
      </c>
      <c r="M36" s="204"/>
      <c r="N36" s="204"/>
      <c r="O36" s="203">
        <f>'Gemüse Daten'!DH19/('Gemüse Daten'!DH19+'Gemüse Daten'!DI19)</f>
        <v>0.11378001235989184</v>
      </c>
      <c r="Q36" s="266">
        <f>'Gemüse Daten'!Q19/'Gemüse Daten'!R19-1</f>
        <v>1.174043629675352</v>
      </c>
      <c r="R36" s="204"/>
      <c r="S36" s="204"/>
      <c r="T36" s="203">
        <f>'Gemüse Daten'!DJ19/('Gemüse Daten'!DJ19+'Gemüse Daten'!DK19)</f>
        <v>0.32523735418666389</v>
      </c>
      <c r="U36" s="198"/>
      <c r="V36" s="266">
        <f>'Gemüse Daten'!BQ19/'Gemüse Daten'!BR19-1</f>
        <v>1.3455183415554322</v>
      </c>
      <c r="W36" s="204"/>
      <c r="X36" s="204"/>
      <c r="Y36" s="203">
        <f>'Gemüse Daten'!ER19/('Gemüse Daten'!ER19+'Gemüse Daten'!ES19)</f>
        <v>0.12595677405946026</v>
      </c>
      <c r="AB36" s="207"/>
      <c r="AC36" s="206"/>
      <c r="AD36" s="206"/>
      <c r="AE36" s="225"/>
      <c r="AG36" s="207"/>
      <c r="AH36" s="206"/>
      <c r="AI36" s="206"/>
      <c r="AJ36" s="225"/>
      <c r="AK36" s="197"/>
      <c r="AL36" s="207"/>
      <c r="AM36" s="206"/>
      <c r="AN36" s="206"/>
      <c r="AO36" s="225"/>
      <c r="AQ36" s="207"/>
      <c r="AR36" s="206"/>
      <c r="AS36" s="206"/>
      <c r="AT36" s="225"/>
      <c r="AU36" s="198"/>
      <c r="AV36" s="207"/>
      <c r="AW36" s="206"/>
      <c r="AX36" s="206"/>
      <c r="AY36" s="225"/>
    </row>
    <row r="37" spans="2:51" s="194" customFormat="1" ht="3" customHeight="1" x14ac:dyDescent="0.2"/>
    <row r="38" spans="2:51" ht="12.75" customHeight="1" x14ac:dyDescent="0.2">
      <c r="B38" s="194" t="str">
        <f>Codierung!I485</f>
        <v>Quellen: Preise: BLW, Fachbereich Agrardaten und Marktanalysen; Mengen: NielsenIQ Switzerland, Total Market Consumer/Retail Panel</v>
      </c>
      <c r="AB38" s="194"/>
    </row>
    <row r="39" spans="2:51" ht="12.75" customHeight="1" x14ac:dyDescent="0.2">
      <c r="B39" s="559" t="str">
        <f>Codierung!I492</f>
        <v>Anmerkungen: 1) ohne Convenience-Produkte, ohne Kartoffeln; 2) Total; * Absatzmengen Detailhandel auf 4 Wochen umgerechnet</v>
      </c>
      <c r="C39" s="559"/>
      <c r="D39" s="559"/>
      <c r="E39" s="559"/>
      <c r="F39" s="559"/>
      <c r="G39" s="559"/>
      <c r="H39" s="559"/>
      <c r="I39" s="559"/>
      <c r="J39" s="559"/>
      <c r="K39" s="559"/>
      <c r="L39" s="559"/>
      <c r="M39" s="559"/>
      <c r="N39" s="559"/>
      <c r="O39" s="559"/>
      <c r="P39" s="559"/>
      <c r="Q39" s="559"/>
      <c r="R39" s="559"/>
      <c r="S39" s="559"/>
      <c r="T39" s="559"/>
      <c r="U39" s="559"/>
      <c r="V39" s="559"/>
      <c r="W39" s="559"/>
      <c r="X39" s="559"/>
      <c r="Y39" s="559"/>
    </row>
    <row r="41" spans="2:51" x14ac:dyDescent="0.2">
      <c r="B41" s="188" t="s">
        <v>1272</v>
      </c>
    </row>
  </sheetData>
  <mergeCells count="123">
    <mergeCell ref="AB35:AE35"/>
    <mergeCell ref="AG35:AJ35"/>
    <mergeCell ref="AL35:AO35"/>
    <mergeCell ref="AQ35:AT35"/>
    <mergeCell ref="AV35:AY35"/>
    <mergeCell ref="AB33:AE33"/>
    <mergeCell ref="AG33:AJ33"/>
    <mergeCell ref="AL33:AO33"/>
    <mergeCell ref="AQ33:AT33"/>
    <mergeCell ref="AV33:AY33"/>
    <mergeCell ref="AB31:AE31"/>
    <mergeCell ref="AG31:AJ31"/>
    <mergeCell ref="AL31:AO31"/>
    <mergeCell ref="AQ31:AT31"/>
    <mergeCell ref="AV31:AY31"/>
    <mergeCell ref="AB28:AE28"/>
    <mergeCell ref="AG28:AJ28"/>
    <mergeCell ref="AL28:AO28"/>
    <mergeCell ref="AQ28:AT28"/>
    <mergeCell ref="AV28:AY28"/>
    <mergeCell ref="AB25:AE25"/>
    <mergeCell ref="AG25:AJ25"/>
    <mergeCell ref="AL25:AO25"/>
    <mergeCell ref="AQ25:AT25"/>
    <mergeCell ref="AV25:AY25"/>
    <mergeCell ref="AB23:AE23"/>
    <mergeCell ref="AG23:AJ23"/>
    <mergeCell ref="AL23:AO23"/>
    <mergeCell ref="AQ23:AT23"/>
    <mergeCell ref="AV23:AY23"/>
    <mergeCell ref="AB21:AE21"/>
    <mergeCell ref="AG21:AJ21"/>
    <mergeCell ref="AL21:AO21"/>
    <mergeCell ref="AQ21:AT21"/>
    <mergeCell ref="AV21:AY21"/>
    <mergeCell ref="AB18:AE18"/>
    <mergeCell ref="AG18:AJ18"/>
    <mergeCell ref="AL18:AO18"/>
    <mergeCell ref="AQ18:AT18"/>
    <mergeCell ref="AV18:AY18"/>
    <mergeCell ref="L6:N6"/>
    <mergeCell ref="B6:J6"/>
    <mergeCell ref="AL13:AO13"/>
    <mergeCell ref="AQ13:AT13"/>
    <mergeCell ref="AV13:AY13"/>
    <mergeCell ref="AB15:AE15"/>
    <mergeCell ref="AG15:AJ15"/>
    <mergeCell ref="AL15:AO15"/>
    <mergeCell ref="AQ15:AT15"/>
    <mergeCell ref="AV15:AY15"/>
    <mergeCell ref="AL8:AO8"/>
    <mergeCell ref="AQ8:AT8"/>
    <mergeCell ref="AV8:AY8"/>
    <mergeCell ref="AB11:AE11"/>
    <mergeCell ref="AG11:AJ11"/>
    <mergeCell ref="AL11:AO11"/>
    <mergeCell ref="AQ11:AT11"/>
    <mergeCell ref="AV11:AY11"/>
    <mergeCell ref="AB8:AE8"/>
    <mergeCell ref="AG8:AJ8"/>
    <mergeCell ref="AB13:AE13"/>
    <mergeCell ref="AG13:AJ13"/>
    <mergeCell ref="B11:E11"/>
    <mergeCell ref="G11:J11"/>
    <mergeCell ref="L11:O11"/>
    <mergeCell ref="Q11:T11"/>
    <mergeCell ref="V11:Y11"/>
    <mergeCell ref="B8:E8"/>
    <mergeCell ref="G8:J8"/>
    <mergeCell ref="L8:O8"/>
    <mergeCell ref="Q8:T8"/>
    <mergeCell ref="V8:Y8"/>
    <mergeCell ref="G13:J13"/>
    <mergeCell ref="L13:O13"/>
    <mergeCell ref="Q13:T13"/>
    <mergeCell ref="V13:Y13"/>
    <mergeCell ref="G15:J15"/>
    <mergeCell ref="L15:O15"/>
    <mergeCell ref="Q15:T15"/>
    <mergeCell ref="V15:Y15"/>
    <mergeCell ref="B15:E15"/>
    <mergeCell ref="B13:E13"/>
    <mergeCell ref="L31:O31"/>
    <mergeCell ref="Q31:T31"/>
    <mergeCell ref="V28:Y28"/>
    <mergeCell ref="B25:E25"/>
    <mergeCell ref="G25:J25"/>
    <mergeCell ref="L25:O25"/>
    <mergeCell ref="Q25:T25"/>
    <mergeCell ref="V25:Y25"/>
    <mergeCell ref="Q18:T18"/>
    <mergeCell ref="V18:Y18"/>
    <mergeCell ref="G21:J21"/>
    <mergeCell ref="L21:O21"/>
    <mergeCell ref="Q21:T21"/>
    <mergeCell ref="V21:Y21"/>
    <mergeCell ref="B23:E23"/>
    <mergeCell ref="G23:J23"/>
    <mergeCell ref="B18:E18"/>
    <mergeCell ref="G18:J18"/>
    <mergeCell ref="B39:Y39"/>
    <mergeCell ref="L18:O18"/>
    <mergeCell ref="V31:Y31"/>
    <mergeCell ref="B21:E21"/>
    <mergeCell ref="L23:O23"/>
    <mergeCell ref="Q23:T23"/>
    <mergeCell ref="V23:Y23"/>
    <mergeCell ref="V35:Y35"/>
    <mergeCell ref="B33:E33"/>
    <mergeCell ref="G33:J33"/>
    <mergeCell ref="L33:O33"/>
    <mergeCell ref="Q33:T33"/>
    <mergeCell ref="V33:Y33"/>
    <mergeCell ref="B35:E35"/>
    <mergeCell ref="G35:J35"/>
    <mergeCell ref="L35:O35"/>
    <mergeCell ref="Q35:T35"/>
    <mergeCell ref="B28:E28"/>
    <mergeCell ref="G28:J28"/>
    <mergeCell ref="L28:O28"/>
    <mergeCell ref="Q28:T28"/>
    <mergeCell ref="B31:E31"/>
    <mergeCell ref="G31:J31"/>
  </mergeCell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5842" r:id="rId4" name="Drop Down 2">
              <controlPr defaultSize="0" autoLine="0" autoPict="0">
                <anchor moveWithCells="1">
                  <from>
                    <xdr:col>19</xdr:col>
                    <xdr:colOff>57150</xdr:colOff>
                    <xdr:row>0</xdr:row>
                    <xdr:rowOff>0</xdr:rowOff>
                  </from>
                  <to>
                    <xdr:col>24</xdr:col>
                    <xdr:colOff>200025</xdr:colOff>
                    <xdr:row>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A9D18E"/>
  </sheetPr>
  <dimension ref="A1:EY128"/>
  <sheetViews>
    <sheetView zoomScaleNormal="100" workbookViewId="0">
      <pane xSplit="2" ySplit="21" topLeftCell="C22" activePane="bottomRight" state="frozen"/>
      <selection pane="topRight" activeCell="C1" sqref="C1"/>
      <selection pane="bottomLeft" activeCell="A22" sqref="A22"/>
      <selection pane="bottomRight" activeCell="C13" sqref="C13:CV13"/>
    </sheetView>
  </sheetViews>
  <sheetFormatPr baseColWidth="10" defaultColWidth="11" defaultRowHeight="14.25" x14ac:dyDescent="0.2"/>
  <cols>
    <col min="1" max="1" width="14.125" style="141" customWidth="1"/>
    <col min="2" max="2" width="10.625" style="141" customWidth="1"/>
    <col min="3" max="18" width="8.625" style="141" customWidth="1"/>
    <col min="19" max="19" width="4.125" style="141" customWidth="1"/>
    <col min="20" max="37" width="8.625" style="141" customWidth="1"/>
    <col min="38" max="38" width="4.125" style="141" customWidth="1"/>
    <col min="39" max="52" width="8.625" style="141" customWidth="1"/>
    <col min="53" max="53" width="4.125" style="141" customWidth="1"/>
    <col min="54" max="61" width="8.625" style="141" customWidth="1"/>
    <col min="62" max="62" width="4.125" style="141" customWidth="1"/>
    <col min="63" max="70" width="8.625" style="141" customWidth="1"/>
    <col min="71" max="71" width="4.125" style="141" customWidth="1"/>
    <col min="72" max="85" width="8.625" style="141" customWidth="1"/>
    <col min="86" max="86" width="4.125" style="141" customWidth="1"/>
    <col min="87" max="88" width="8.625" style="141" customWidth="1"/>
    <col min="89" max="89" width="4.125" style="141" customWidth="1"/>
    <col min="90" max="91" width="8.625" style="141" customWidth="1"/>
    <col min="92" max="92" width="4.125" style="141" customWidth="1"/>
    <col min="93" max="101" width="8.625" style="141" customWidth="1"/>
    <col min="102" max="102" width="12.625" style="141" customWidth="1"/>
    <col min="103" max="104" width="9.5" style="141" customWidth="1"/>
    <col min="105" max="105" width="4.125" style="141" customWidth="1"/>
    <col min="106" max="117" width="8.625" style="141" customWidth="1"/>
    <col min="118" max="118" width="4.125" style="141" customWidth="1"/>
    <col min="119" max="126" width="8.625" style="141" customWidth="1"/>
    <col min="127" max="127" width="4.125" style="141" customWidth="1"/>
    <col min="128" max="135" width="8.625" style="141" customWidth="1"/>
    <col min="136" max="136" width="4.125" style="141" customWidth="1"/>
    <col min="137" max="144" width="8.625" style="141" customWidth="1"/>
    <col min="145" max="145" width="4.125" style="141" customWidth="1"/>
    <col min="146" max="149" width="8.625" style="141" customWidth="1"/>
    <col min="150" max="150" width="4.125" style="141" customWidth="1"/>
    <col min="151" max="152" width="8.625" style="141" customWidth="1"/>
    <col min="153" max="153" width="4.125" style="141" customWidth="1"/>
    <col min="154" max="16384" width="11" style="141"/>
  </cols>
  <sheetData>
    <row r="1" spans="1:155" s="183" customFormat="1" ht="9.9499999999999993" customHeight="1" x14ac:dyDescent="0.2">
      <c r="A1" s="190"/>
      <c r="B1" s="190"/>
      <c r="C1" s="241" t="str">
        <f>Codierung!I152</f>
        <v>Eidgenössisches Departement für  Wirtschaft, Bildung und Forschung WBF</v>
      </c>
      <c r="D1" s="192"/>
      <c r="E1" s="190"/>
      <c r="F1" s="192"/>
      <c r="G1" s="190"/>
    </row>
    <row r="2" spans="1:155" s="183" customFormat="1" ht="9.9499999999999993" customHeight="1" x14ac:dyDescent="0.2">
      <c r="A2" s="190"/>
      <c r="B2" s="190"/>
      <c r="C2" s="242" t="str">
        <f>Codierung!I153</f>
        <v>Bundesamt für Landwirtschaft BLW</v>
      </c>
      <c r="D2" s="187"/>
      <c r="E2" s="190"/>
      <c r="F2" s="187"/>
      <c r="G2" s="190"/>
    </row>
    <row r="3" spans="1:155" s="183" customFormat="1" ht="9.9499999999999993" customHeight="1" x14ac:dyDescent="0.2">
      <c r="A3" s="190"/>
      <c r="B3" s="190"/>
      <c r="C3" s="241" t="str">
        <f>Codierung!I154</f>
        <v>Fachbereich Agrardaten und Marktanalysen</v>
      </c>
      <c r="D3" s="192"/>
      <c r="E3" s="190"/>
      <c r="F3" s="192"/>
      <c r="G3" s="190"/>
    </row>
    <row r="4" spans="1:155" s="183" customFormat="1" ht="12.75" customHeight="1" x14ac:dyDescent="0.2">
      <c r="A4" s="190"/>
      <c r="B4" s="190"/>
      <c r="C4" s="190"/>
      <c r="D4" s="190"/>
      <c r="E4" s="190"/>
      <c r="F4" s="190"/>
      <c r="G4" s="190"/>
      <c r="AV4" s="178"/>
      <c r="CR4" s="178"/>
      <c r="CZ4" s="178"/>
      <c r="DE4" s="178"/>
      <c r="DF4" s="178"/>
      <c r="DG4" s="178"/>
      <c r="DP4" s="178"/>
      <c r="DT4" s="178"/>
      <c r="DY4" s="178"/>
      <c r="EC4" s="178"/>
      <c r="EH4" s="178"/>
      <c r="EN4" s="178"/>
      <c r="ES4" s="178"/>
    </row>
    <row r="5" spans="1:155" s="183" customFormat="1" ht="18" customHeight="1" x14ac:dyDescent="0.2">
      <c r="AV5" s="178"/>
      <c r="CR5" s="178"/>
      <c r="CZ5" s="178"/>
      <c r="DE5" s="178"/>
      <c r="DF5" s="178"/>
      <c r="DG5" s="178"/>
      <c r="DP5" s="178"/>
      <c r="DT5" s="178"/>
      <c r="DY5" s="178"/>
      <c r="EC5" s="178"/>
      <c r="EH5" s="178"/>
      <c r="EN5" s="178"/>
      <c r="ES5" s="178"/>
    </row>
    <row r="6" spans="1:155" s="183" customFormat="1" ht="18" customHeight="1" x14ac:dyDescent="0.2">
      <c r="AV6" s="178"/>
      <c r="CR6" s="178"/>
      <c r="CZ6" s="178"/>
      <c r="DE6" s="178"/>
      <c r="DF6" s="178"/>
      <c r="DG6" s="178"/>
      <c r="DP6" s="178"/>
      <c r="DT6" s="178"/>
      <c r="DY6" s="178"/>
      <c r="EC6" s="178"/>
      <c r="EH6" s="495"/>
      <c r="EN6" s="178"/>
      <c r="ES6" s="178"/>
    </row>
    <row r="7" spans="1:155" ht="12.75" customHeight="1" x14ac:dyDescent="0.25">
      <c r="A7" s="573" t="str">
        <f>Codierung!$I$160</f>
        <v>Zurück zum Inhaltsverzeichnis</v>
      </c>
      <c r="B7" s="573"/>
      <c r="C7" s="188"/>
      <c r="D7" s="188"/>
      <c r="H7" s="175"/>
      <c r="AM7" s="183"/>
      <c r="AN7" s="183"/>
      <c r="AO7" s="183"/>
      <c r="AP7" s="183"/>
      <c r="AQ7" s="183"/>
      <c r="AR7" s="183"/>
      <c r="AS7" s="183"/>
      <c r="AV7" s="175"/>
      <c r="CR7" s="175"/>
      <c r="CW7" s="175"/>
      <c r="CX7" s="175"/>
      <c r="CZ7" s="175"/>
      <c r="DE7" s="175"/>
      <c r="DF7" s="175"/>
      <c r="DG7" s="175"/>
      <c r="DP7" s="175"/>
      <c r="DT7" s="175"/>
      <c r="DY7" s="175"/>
      <c r="EC7" s="175"/>
      <c r="EH7" s="496"/>
      <c r="EN7" s="175"/>
      <c r="ES7" s="175"/>
    </row>
    <row r="8" spans="1:155" s="183" customFormat="1" ht="12.75" customHeight="1" x14ac:dyDescent="0.2">
      <c r="A8" s="575" t="str">
        <f>Codierung!I209</f>
        <v>Gemüse</v>
      </c>
      <c r="B8" s="575"/>
      <c r="C8" s="191"/>
      <c r="D8" s="191"/>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79"/>
      <c r="BQ8" s="179"/>
      <c r="BR8" s="179"/>
      <c r="BS8" s="179"/>
      <c r="BT8" s="179"/>
      <c r="BU8" s="179"/>
      <c r="BV8" s="179"/>
      <c r="BW8" s="179"/>
      <c r="BX8" s="179"/>
      <c r="BY8" s="179"/>
      <c r="BZ8" s="179"/>
      <c r="CA8" s="179"/>
      <c r="CB8" s="179"/>
      <c r="CC8" s="179"/>
      <c r="CD8" s="179"/>
      <c r="CE8" s="179"/>
      <c r="CF8" s="179"/>
      <c r="CG8" s="179"/>
      <c r="CH8" s="179"/>
      <c r="CI8" s="179"/>
      <c r="CJ8" s="179"/>
      <c r="CK8" s="179"/>
      <c r="CL8" s="179"/>
      <c r="CM8" s="179"/>
      <c r="CN8" s="179"/>
      <c r="CO8" s="179"/>
      <c r="CP8" s="179"/>
      <c r="CQ8" s="179"/>
      <c r="CR8" s="179"/>
      <c r="CS8" s="179"/>
      <c r="CT8" s="179"/>
      <c r="CU8" s="179"/>
      <c r="CV8" s="179"/>
      <c r="CW8" s="179"/>
      <c r="CX8" s="179"/>
      <c r="CY8" s="179"/>
      <c r="CZ8" s="179"/>
      <c r="DA8" s="179"/>
      <c r="DB8" s="179"/>
      <c r="DC8" s="179"/>
      <c r="DD8" s="179"/>
      <c r="DE8" s="179"/>
      <c r="DF8" s="179"/>
      <c r="DG8" s="179"/>
      <c r="DH8" s="179"/>
      <c r="DI8" s="179"/>
      <c r="DJ8" s="179"/>
      <c r="DK8" s="179"/>
      <c r="DL8" s="179"/>
      <c r="DM8" s="179"/>
      <c r="DN8" s="179"/>
      <c r="DO8" s="179"/>
      <c r="DP8" s="179"/>
      <c r="DQ8" s="179"/>
      <c r="DR8" s="179"/>
      <c r="DS8" s="179"/>
      <c r="DT8" s="179"/>
      <c r="DU8" s="179"/>
      <c r="DV8" s="179"/>
      <c r="DW8" s="179"/>
      <c r="DX8" s="179"/>
      <c r="DY8" s="179"/>
      <c r="DZ8" s="179"/>
      <c r="EA8" s="179"/>
      <c r="EB8" s="179"/>
      <c r="EC8" s="179"/>
      <c r="ED8" s="179"/>
      <c r="EE8" s="179"/>
      <c r="EF8" s="179"/>
      <c r="EG8" s="179"/>
      <c r="EH8" s="495"/>
      <c r="EI8" s="179"/>
      <c r="EJ8" s="179"/>
      <c r="EK8" s="179"/>
      <c r="EL8" s="179"/>
      <c r="EM8" s="179"/>
      <c r="EN8" s="179"/>
      <c r="EO8" s="179"/>
      <c r="EP8" s="179"/>
      <c r="EQ8" s="179"/>
      <c r="ER8" s="436"/>
      <c r="ES8" s="179"/>
      <c r="ET8" s="179"/>
      <c r="EU8" s="179"/>
      <c r="EV8" s="179"/>
      <c r="EW8" s="179"/>
    </row>
    <row r="9" spans="1:155" s="183" customFormat="1" ht="12.75" customHeight="1" x14ac:dyDescent="0.2">
      <c r="A9" s="574" t="str">
        <f>Codierung!I186</f>
        <v>Preise Detailhandel</v>
      </c>
      <c r="B9" s="574"/>
      <c r="C9" s="191"/>
      <c r="D9" s="191"/>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T9" s="179"/>
      <c r="AU9" s="179"/>
      <c r="AV9" s="179"/>
      <c r="AW9" s="179"/>
      <c r="AX9" s="179"/>
      <c r="AY9" s="179"/>
      <c r="AZ9" s="179"/>
      <c r="BA9" s="179"/>
      <c r="BB9" s="179"/>
      <c r="BC9" s="179"/>
      <c r="BD9" s="179"/>
      <c r="BE9" s="179"/>
      <c r="BF9" s="179"/>
      <c r="BG9" s="179"/>
      <c r="BH9" s="179"/>
      <c r="BI9" s="179"/>
      <c r="BJ9" s="179"/>
      <c r="BK9" s="179"/>
      <c r="BL9" s="179"/>
      <c r="BM9" s="179"/>
      <c r="BN9" s="179"/>
      <c r="BO9" s="179"/>
      <c r="BP9" s="179"/>
      <c r="BQ9" s="179"/>
      <c r="BR9" s="179"/>
      <c r="BS9" s="179"/>
      <c r="BT9" s="179"/>
      <c r="BU9" s="179"/>
      <c r="BV9" s="179"/>
      <c r="BW9" s="179"/>
      <c r="BX9" s="179"/>
      <c r="BY9" s="179"/>
      <c r="BZ9" s="179"/>
      <c r="CA9" s="179"/>
      <c r="CB9" s="179"/>
      <c r="CC9" s="179"/>
      <c r="CD9" s="141"/>
      <c r="CE9" s="141"/>
      <c r="CF9" s="141"/>
      <c r="CG9" s="141"/>
      <c r="CH9" s="179"/>
      <c r="CI9" s="179"/>
      <c r="CJ9" s="179"/>
      <c r="CK9" s="179"/>
      <c r="CL9" s="179"/>
      <c r="CM9" s="179"/>
      <c r="CN9" s="179"/>
      <c r="CO9" s="179"/>
      <c r="CP9" s="179"/>
      <c r="CQ9" s="179"/>
      <c r="CR9" s="179"/>
      <c r="CS9" s="179"/>
      <c r="CT9" s="179"/>
      <c r="CU9" s="179"/>
      <c r="CV9" s="179"/>
      <c r="CW9" s="179"/>
      <c r="CX9" s="179"/>
      <c r="CY9" s="179"/>
      <c r="CZ9" s="179"/>
      <c r="DA9" s="179"/>
      <c r="DB9" s="179"/>
      <c r="DC9" s="179"/>
      <c r="DD9" s="179"/>
      <c r="DE9" s="179"/>
      <c r="DF9" s="179"/>
      <c r="DG9" s="179"/>
      <c r="DH9" s="179"/>
      <c r="DI9" s="179"/>
      <c r="DJ9" s="179"/>
      <c r="DK9" s="179"/>
      <c r="DL9" s="179"/>
      <c r="DM9" s="179"/>
      <c r="DN9" s="179"/>
      <c r="DO9" s="179"/>
      <c r="DP9" s="179"/>
      <c r="DQ9" s="179"/>
      <c r="DR9" s="179"/>
      <c r="DS9" s="179"/>
      <c r="DT9" s="179"/>
      <c r="DU9" s="179"/>
      <c r="DV9" s="179"/>
      <c r="DW9" s="179"/>
      <c r="DX9" s="179"/>
      <c r="DY9" s="179"/>
      <c r="DZ9" s="179"/>
      <c r="EA9" s="179"/>
      <c r="EB9" s="179"/>
      <c r="EC9" s="179"/>
      <c r="ED9" s="179"/>
      <c r="EE9" s="179"/>
      <c r="EF9" s="179"/>
      <c r="EG9" s="179"/>
      <c r="EH9" s="179"/>
      <c r="EI9" s="179"/>
      <c r="EJ9" s="179"/>
      <c r="EK9" s="179"/>
      <c r="EL9" s="179"/>
      <c r="EM9" s="179"/>
      <c r="EN9" s="179"/>
      <c r="EO9" s="179"/>
      <c r="EP9" s="179"/>
      <c r="EQ9" s="179"/>
      <c r="ER9" s="436"/>
      <c r="ES9" s="179"/>
      <c r="ET9" s="179"/>
      <c r="EU9" s="179"/>
      <c r="EV9" s="179"/>
      <c r="EW9" s="179"/>
    </row>
    <row r="10" spans="1:155" s="183" customFormat="1" ht="12.75" customHeight="1" x14ac:dyDescent="0.2">
      <c r="A10" s="574" t="str">
        <f>Codierung!I187</f>
        <v>Absatzmengen Detailhandel</v>
      </c>
      <c r="B10" s="574"/>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79"/>
      <c r="AZ10" s="179"/>
      <c r="BA10" s="179"/>
      <c r="BB10" s="191"/>
      <c r="BC10" s="191"/>
      <c r="BD10" s="191"/>
      <c r="BE10" s="191"/>
      <c r="BF10" s="191"/>
      <c r="BG10" s="191"/>
      <c r="BH10" s="191"/>
      <c r="BI10" s="191"/>
      <c r="BJ10" s="191"/>
      <c r="BK10" s="191"/>
      <c r="BL10" s="191"/>
      <c r="BM10" s="191"/>
      <c r="BN10" s="191"/>
      <c r="BO10" s="191"/>
      <c r="BP10" s="191"/>
      <c r="BQ10" s="191"/>
      <c r="BR10" s="191"/>
      <c r="BS10" s="191"/>
      <c r="BT10" s="191"/>
      <c r="BU10" s="191"/>
      <c r="BV10" s="191"/>
      <c r="BW10" s="191"/>
      <c r="BX10" s="191"/>
      <c r="BY10" s="191"/>
      <c r="BZ10" s="191"/>
      <c r="CA10" s="191"/>
      <c r="CB10" s="191"/>
      <c r="CC10" s="191"/>
      <c r="CD10" s="191"/>
      <c r="CE10" s="191"/>
      <c r="CF10" s="191"/>
      <c r="CG10" s="191"/>
      <c r="CH10" s="191"/>
      <c r="CI10" s="191"/>
      <c r="CJ10" s="191"/>
      <c r="CK10" s="191"/>
      <c r="CL10" s="191"/>
      <c r="CM10" s="191"/>
      <c r="CN10" s="191"/>
      <c r="CO10" s="191"/>
      <c r="CP10" s="191"/>
      <c r="CQ10" s="191"/>
      <c r="CR10" s="191"/>
      <c r="CS10" s="191"/>
      <c r="CT10" s="191"/>
      <c r="CU10" s="191"/>
      <c r="CV10" s="191"/>
      <c r="CW10" s="179"/>
      <c r="CX10" s="179"/>
      <c r="CY10" s="191"/>
      <c r="CZ10" s="191"/>
      <c r="DA10" s="179"/>
      <c r="DB10" s="191"/>
      <c r="DC10" s="191"/>
      <c r="DD10" s="191"/>
      <c r="DE10" s="191"/>
      <c r="DF10" s="191"/>
      <c r="DG10" s="191"/>
      <c r="DH10" s="191"/>
      <c r="DI10" s="191"/>
      <c r="DJ10" s="191"/>
      <c r="DK10" s="191"/>
      <c r="DL10" s="191"/>
      <c r="DM10" s="191"/>
      <c r="DN10" s="179"/>
      <c r="DO10" s="191"/>
      <c r="DP10" s="191"/>
      <c r="DQ10" s="191"/>
      <c r="DR10" s="191"/>
      <c r="DS10" s="191"/>
      <c r="DT10" s="191"/>
      <c r="DU10" s="191"/>
      <c r="DV10" s="191"/>
      <c r="DW10" s="179"/>
      <c r="DX10" s="191"/>
      <c r="DY10" s="191"/>
      <c r="DZ10" s="191"/>
      <c r="EA10" s="191"/>
      <c r="EB10" s="191"/>
      <c r="EC10" s="191"/>
      <c r="ED10" s="191"/>
      <c r="EE10" s="191"/>
      <c r="EF10" s="179"/>
      <c r="EG10" s="191"/>
      <c r="EH10" s="191"/>
      <c r="EI10" s="191"/>
      <c r="EJ10" s="191"/>
      <c r="EK10" s="191"/>
      <c r="EL10" s="191"/>
      <c r="EM10" s="191"/>
      <c r="EN10" s="191"/>
      <c r="EO10" s="179"/>
      <c r="EP10" s="191"/>
      <c r="EQ10" s="191"/>
      <c r="ER10" s="191"/>
      <c r="ES10" s="191"/>
      <c r="ET10" s="179"/>
      <c r="EU10" s="179"/>
      <c r="EV10" s="179"/>
      <c r="EW10" s="179"/>
    </row>
    <row r="11" spans="1:155" s="183" customFormat="1" ht="12.75" customHeight="1" x14ac:dyDescent="0.2">
      <c r="A11" s="574" t="str">
        <f>Codierung!I195</f>
        <v>Gemüse Übersicht</v>
      </c>
      <c r="B11" s="574"/>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79"/>
      <c r="AZ11" s="179"/>
      <c r="BA11" s="179"/>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79"/>
      <c r="CX11" s="179"/>
      <c r="CY11" s="191"/>
      <c r="CZ11" s="191"/>
      <c r="DA11" s="179"/>
      <c r="DB11" s="191"/>
      <c r="DC11" s="191"/>
      <c r="DD11" s="191"/>
      <c r="DE11" s="191"/>
      <c r="DF11" s="191"/>
      <c r="DG11" s="191"/>
      <c r="DH11" s="191"/>
      <c r="DI11" s="191"/>
      <c r="DJ11" s="191"/>
      <c r="DK11" s="191"/>
      <c r="DL11" s="191"/>
      <c r="DM11" s="191"/>
      <c r="DN11" s="179"/>
      <c r="DO11" s="191"/>
      <c r="DP11" s="191"/>
      <c r="DQ11" s="191"/>
      <c r="DR11" s="191"/>
      <c r="DS11" s="191"/>
      <c r="DT11" s="191"/>
      <c r="DU11" s="191"/>
      <c r="DV11" s="191"/>
      <c r="DW11" s="179"/>
      <c r="DX11" s="191"/>
      <c r="DY11" s="191"/>
      <c r="DZ11" s="191"/>
      <c r="EA11" s="191"/>
      <c r="EB11" s="191"/>
      <c r="EC11" s="191"/>
      <c r="ED11" s="191"/>
      <c r="EE11" s="191"/>
      <c r="EF11" s="179"/>
      <c r="EG11" s="191"/>
      <c r="EH11" s="191"/>
      <c r="EI11" s="191"/>
      <c r="EJ11" s="191"/>
      <c r="EK11" s="191"/>
      <c r="EL11" s="191"/>
      <c r="EM11" s="191"/>
      <c r="EN11" s="191"/>
      <c r="EO11" s="179"/>
      <c r="EP11" s="191"/>
      <c r="EQ11" s="191"/>
      <c r="ER11" s="191"/>
      <c r="ES11" s="191"/>
      <c r="ET11" s="179"/>
      <c r="EU11" s="179"/>
      <c r="EV11" s="179"/>
      <c r="EW11" s="179"/>
    </row>
    <row r="12" spans="1:155" s="183" customFormat="1" ht="12.75" customHeight="1" x14ac:dyDescent="0.2">
      <c r="A12" s="191"/>
      <c r="B12" s="191"/>
      <c r="C12" s="191"/>
      <c r="D12" s="191"/>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BB12" s="179"/>
      <c r="BC12" s="179"/>
      <c r="BD12" s="179"/>
      <c r="BE12" s="179"/>
      <c r="BF12" s="179"/>
      <c r="BG12" s="179"/>
      <c r="BH12" s="179"/>
      <c r="BI12" s="179"/>
      <c r="BJ12" s="179"/>
      <c r="BK12" s="179"/>
      <c r="BL12" s="179"/>
      <c r="BM12" s="179"/>
      <c r="BN12" s="179"/>
      <c r="BO12" s="179"/>
      <c r="BP12" s="179"/>
      <c r="BQ12" s="179"/>
      <c r="BR12" s="179"/>
      <c r="BS12" s="179"/>
      <c r="BT12" s="179"/>
      <c r="BU12" s="179"/>
      <c r="BV12" s="179"/>
      <c r="BW12" s="179"/>
      <c r="BX12" s="179"/>
      <c r="BY12" s="179"/>
      <c r="BZ12" s="179"/>
      <c r="CA12" s="179"/>
      <c r="CB12" s="179"/>
      <c r="CC12" s="179"/>
      <c r="CD12" s="179"/>
      <c r="CE12" s="179"/>
      <c r="CF12" s="179"/>
      <c r="CG12" s="179"/>
      <c r="CH12" s="179"/>
      <c r="CI12" s="179"/>
      <c r="CJ12" s="179"/>
      <c r="CK12" s="179"/>
      <c r="CL12" s="179"/>
      <c r="CM12" s="179"/>
      <c r="CN12" s="179"/>
      <c r="CO12" s="179"/>
      <c r="CP12" s="179"/>
      <c r="CQ12" s="179"/>
      <c r="CR12" s="179"/>
      <c r="CS12" s="179"/>
      <c r="CT12" s="179"/>
      <c r="CU12" s="179"/>
      <c r="CV12" s="179"/>
      <c r="CW12" s="179"/>
      <c r="CX12" s="179"/>
      <c r="CY12" s="179"/>
      <c r="CZ12" s="179"/>
      <c r="DA12" s="179"/>
      <c r="DB12" s="179"/>
      <c r="DC12" s="179"/>
      <c r="DD12" s="179"/>
      <c r="DE12" s="179"/>
      <c r="DF12" s="179"/>
      <c r="DG12" s="179"/>
      <c r="DH12" s="179"/>
      <c r="DI12" s="179"/>
      <c r="DJ12" s="179"/>
      <c r="DK12" s="179"/>
      <c r="DL12" s="179"/>
      <c r="DM12" s="179"/>
      <c r="DN12" s="179"/>
      <c r="DO12" s="179"/>
      <c r="DP12" s="179"/>
      <c r="DQ12" s="179"/>
      <c r="DR12" s="179"/>
      <c r="DS12" s="179"/>
      <c r="DT12" s="179"/>
      <c r="DU12" s="179"/>
      <c r="DV12" s="179"/>
      <c r="DW12" s="179"/>
      <c r="DX12" s="179"/>
      <c r="DY12" s="179"/>
      <c r="DZ12" s="179"/>
      <c r="EA12" s="179"/>
      <c r="EB12" s="179"/>
      <c r="EC12" s="179"/>
      <c r="ED12" s="179"/>
      <c r="EE12" s="179"/>
      <c r="EF12" s="179"/>
      <c r="EG12" s="179"/>
      <c r="EH12" s="179"/>
      <c r="EI12" s="179"/>
      <c r="EJ12" s="179"/>
      <c r="EK12" s="179"/>
      <c r="EL12" s="179"/>
      <c r="EM12" s="179"/>
      <c r="EN12" s="179"/>
      <c r="EO12" s="179"/>
      <c r="EP12" s="179"/>
      <c r="EQ12" s="179"/>
      <c r="ER12" s="179"/>
      <c r="ES12" s="179"/>
      <c r="ET12" s="179"/>
      <c r="EU12" s="179"/>
      <c r="EV12" s="179"/>
      <c r="EW12" s="179"/>
    </row>
    <row r="13" spans="1:155" s="180" customFormat="1" ht="18" customHeight="1" x14ac:dyDescent="0.25">
      <c r="A13" s="460" t="str">
        <f>Codierung!I209</f>
        <v>Gemüse</v>
      </c>
      <c r="B13" s="460"/>
      <c r="C13" s="572" t="str">
        <f>Codierung!I186</f>
        <v>Preise Detailhandel</v>
      </c>
      <c r="D13" s="572"/>
      <c r="E13" s="572"/>
      <c r="F13" s="572"/>
      <c r="G13" s="572"/>
      <c r="H13" s="572"/>
      <c r="I13" s="572"/>
      <c r="J13" s="572"/>
      <c r="K13" s="572"/>
      <c r="L13" s="572"/>
      <c r="M13" s="572"/>
      <c r="N13" s="572"/>
      <c r="O13" s="572"/>
      <c r="P13" s="572"/>
      <c r="Q13" s="572"/>
      <c r="R13" s="572"/>
      <c r="S13" s="572"/>
      <c r="T13" s="572"/>
      <c r="U13" s="572"/>
      <c r="V13" s="572"/>
      <c r="W13" s="572"/>
      <c r="X13" s="572"/>
      <c r="Y13" s="572"/>
      <c r="Z13" s="572"/>
      <c r="AA13" s="572"/>
      <c r="AB13" s="572"/>
      <c r="AC13" s="572"/>
      <c r="AD13" s="572"/>
      <c r="AE13" s="572"/>
      <c r="AF13" s="572"/>
      <c r="AG13" s="572"/>
      <c r="AH13" s="572"/>
      <c r="AI13" s="572"/>
      <c r="AJ13" s="572"/>
      <c r="AK13" s="572"/>
      <c r="AL13" s="572"/>
      <c r="AM13" s="572"/>
      <c r="AN13" s="572"/>
      <c r="AO13" s="572"/>
      <c r="AP13" s="572"/>
      <c r="AQ13" s="572"/>
      <c r="AR13" s="572"/>
      <c r="AS13" s="572"/>
      <c r="AT13" s="572"/>
      <c r="AU13" s="572"/>
      <c r="AV13" s="572"/>
      <c r="AW13" s="572"/>
      <c r="AX13" s="572"/>
      <c r="AY13" s="572"/>
      <c r="AZ13" s="572"/>
      <c r="BA13" s="572"/>
      <c r="BB13" s="572"/>
      <c r="BC13" s="572"/>
      <c r="BD13" s="572"/>
      <c r="BE13" s="572"/>
      <c r="BF13" s="572"/>
      <c r="BG13" s="572"/>
      <c r="BH13" s="572"/>
      <c r="BI13" s="572"/>
      <c r="BJ13" s="572"/>
      <c r="BK13" s="572"/>
      <c r="BL13" s="572"/>
      <c r="BM13" s="572"/>
      <c r="BN13" s="572"/>
      <c r="BO13" s="572"/>
      <c r="BP13" s="572"/>
      <c r="BQ13" s="572"/>
      <c r="BR13" s="572"/>
      <c r="BS13" s="572"/>
      <c r="BT13" s="572"/>
      <c r="BU13" s="572"/>
      <c r="BV13" s="572"/>
      <c r="BW13" s="572"/>
      <c r="BX13" s="572"/>
      <c r="BY13" s="572"/>
      <c r="BZ13" s="572"/>
      <c r="CA13" s="572"/>
      <c r="CB13" s="572"/>
      <c r="CC13" s="572"/>
      <c r="CD13" s="572"/>
      <c r="CE13" s="572"/>
      <c r="CF13" s="572"/>
      <c r="CG13" s="572"/>
      <c r="CH13" s="572"/>
      <c r="CI13" s="572"/>
      <c r="CJ13" s="572"/>
      <c r="CK13" s="572"/>
      <c r="CL13" s="572"/>
      <c r="CM13" s="572"/>
      <c r="CN13" s="572"/>
      <c r="CO13" s="572"/>
      <c r="CP13" s="572"/>
      <c r="CQ13" s="572"/>
      <c r="CR13" s="572"/>
      <c r="CS13" s="572"/>
      <c r="CT13" s="572"/>
      <c r="CU13" s="572"/>
      <c r="CV13" s="572"/>
      <c r="CW13" s="186"/>
      <c r="CX13" s="571" t="str">
        <f>Codierung!I187</f>
        <v>Absatzmengen Detailhandel</v>
      </c>
      <c r="CY13" s="571"/>
      <c r="CZ13" s="571"/>
      <c r="DA13" s="571"/>
      <c r="DB13" s="571"/>
      <c r="DC13" s="571"/>
      <c r="DD13" s="571"/>
      <c r="DE13" s="571"/>
      <c r="DF13" s="571"/>
      <c r="DG13" s="571"/>
      <c r="DH13" s="571"/>
      <c r="DI13" s="571"/>
      <c r="DJ13" s="571"/>
      <c r="DK13" s="571"/>
      <c r="DL13" s="571"/>
      <c r="DM13" s="571"/>
      <c r="DN13" s="571"/>
      <c r="DO13" s="571"/>
      <c r="DP13" s="571"/>
      <c r="DQ13" s="571"/>
      <c r="DR13" s="571"/>
      <c r="DS13" s="571"/>
      <c r="DT13" s="571"/>
      <c r="DU13" s="571"/>
      <c r="DV13" s="571"/>
      <c r="DW13" s="571"/>
      <c r="DX13" s="571"/>
      <c r="DY13" s="571"/>
      <c r="DZ13" s="571"/>
      <c r="EA13" s="571"/>
      <c r="EB13" s="571"/>
      <c r="EC13" s="571"/>
      <c r="ED13" s="571"/>
      <c r="EE13" s="571"/>
      <c r="EF13" s="571"/>
      <c r="EG13" s="571"/>
      <c r="EH13" s="571"/>
      <c r="EI13" s="571"/>
      <c r="EJ13" s="571"/>
      <c r="EK13" s="571"/>
      <c r="EL13" s="571"/>
      <c r="EM13" s="571"/>
      <c r="EN13" s="571"/>
      <c r="EO13" s="571"/>
      <c r="EP13" s="571"/>
      <c r="EQ13" s="571"/>
      <c r="ER13" s="571"/>
      <c r="ES13" s="571"/>
      <c r="ET13" s="571"/>
      <c r="EU13" s="571"/>
      <c r="EV13" s="571"/>
      <c r="EW13" s="571"/>
      <c r="EX13" s="571"/>
      <c r="EY13" s="571"/>
    </row>
    <row r="14" spans="1:155" s="240" customFormat="1" ht="15.95" customHeight="1" x14ac:dyDescent="0.2">
      <c r="A14" s="221"/>
      <c r="B14" s="221"/>
      <c r="C14" s="222" t="str">
        <f>Codierung!I145</f>
        <v>Quelle: BLW, Fachbereich Agrardaten und Marktanalysen</v>
      </c>
      <c r="D14" s="222"/>
      <c r="E14" s="222"/>
      <c r="F14" s="222"/>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1"/>
      <c r="BS14" s="221"/>
      <c r="BT14" s="221"/>
      <c r="BU14" s="221"/>
      <c r="BV14" s="221"/>
      <c r="BW14" s="221"/>
      <c r="BX14" s="221"/>
      <c r="BY14" s="221"/>
      <c r="BZ14" s="221"/>
      <c r="CA14" s="221"/>
      <c r="CB14" s="221"/>
      <c r="CC14" s="221"/>
      <c r="CD14" s="221"/>
      <c r="CE14" s="221"/>
      <c r="CF14" s="221"/>
      <c r="CG14" s="221"/>
      <c r="CH14" s="221"/>
      <c r="CI14" s="221"/>
      <c r="CJ14" s="221"/>
      <c r="CK14" s="221"/>
      <c r="CL14" s="221"/>
      <c r="CM14" s="221"/>
      <c r="CN14" s="221"/>
      <c r="CO14" s="221"/>
      <c r="CP14" s="221"/>
      <c r="CQ14" s="221"/>
      <c r="CR14" s="221"/>
      <c r="CS14" s="221"/>
      <c r="CT14" s="221"/>
      <c r="CU14" s="221"/>
      <c r="CV14" s="221"/>
      <c r="CW14" s="222"/>
      <c r="CX14" s="222" t="str">
        <f>Codierung!I146</f>
        <v>Quelle: NielsenIQ Switzerland, Total Market Consumer/Retail Panel</v>
      </c>
      <c r="CY14" s="222"/>
      <c r="CZ14" s="221"/>
      <c r="DA14" s="222"/>
      <c r="DB14" s="221"/>
      <c r="DC14" s="221"/>
      <c r="DD14" s="221"/>
      <c r="DE14" s="221"/>
      <c r="DF14" s="221"/>
      <c r="DG14" s="221"/>
      <c r="DH14" s="221"/>
      <c r="DI14" s="221"/>
      <c r="DJ14" s="221"/>
      <c r="DK14" s="221"/>
      <c r="DL14" s="221"/>
      <c r="DM14" s="221"/>
      <c r="DN14" s="222"/>
      <c r="DO14" s="221"/>
      <c r="DP14" s="221"/>
      <c r="DQ14" s="221"/>
      <c r="DR14" s="221"/>
      <c r="DS14" s="221"/>
      <c r="DT14" s="221"/>
      <c r="DU14" s="221"/>
      <c r="DV14" s="221"/>
      <c r="DW14" s="222"/>
      <c r="DX14" s="221"/>
      <c r="DY14" s="221"/>
      <c r="DZ14" s="221"/>
      <c r="EA14" s="221"/>
      <c r="EB14" s="221"/>
      <c r="EC14" s="221"/>
      <c r="ED14" s="221"/>
      <c r="EE14" s="221"/>
      <c r="EG14" s="221"/>
      <c r="EH14" s="221"/>
      <c r="EI14" s="221"/>
      <c r="EJ14" s="221"/>
      <c r="EK14" s="221"/>
      <c r="EL14" s="221"/>
      <c r="EM14" s="221"/>
      <c r="EN14" s="221"/>
      <c r="EO14" s="222"/>
      <c r="EP14" s="221"/>
      <c r="EQ14" s="221"/>
      <c r="ER14" s="221"/>
      <c r="ES14" s="221"/>
      <c r="ET14" s="222"/>
      <c r="EU14" s="222"/>
      <c r="EV14" s="222"/>
      <c r="EX14" s="222"/>
      <c r="EY14" s="222"/>
    </row>
    <row r="15" spans="1:155" s="294" customFormat="1" ht="15.95" customHeight="1" x14ac:dyDescent="0.25">
      <c r="A15" s="271"/>
      <c r="B15" s="271"/>
      <c r="C15" s="297" t="str">
        <f>Codierung!I235</f>
        <v>Fruchtgemüse</v>
      </c>
      <c r="D15" s="297"/>
      <c r="E15" s="297"/>
      <c r="F15" s="297"/>
      <c r="G15" s="297"/>
      <c r="H15" s="297"/>
      <c r="I15" s="297"/>
      <c r="J15" s="297"/>
      <c r="K15" s="297"/>
      <c r="L15" s="297"/>
      <c r="M15" s="297"/>
      <c r="N15" s="297"/>
      <c r="O15" s="297"/>
      <c r="P15" s="297"/>
      <c r="Q15" s="297"/>
      <c r="R15" s="297"/>
      <c r="S15" s="271"/>
      <c r="T15" s="297" t="str">
        <f>Codierung!I248</f>
        <v>Blattsalate</v>
      </c>
      <c r="U15" s="297"/>
      <c r="V15" s="297"/>
      <c r="W15" s="297"/>
      <c r="X15" s="297"/>
      <c r="Y15" s="297"/>
      <c r="Z15" s="297"/>
      <c r="AA15" s="297"/>
      <c r="AB15" s="297"/>
      <c r="AC15" s="297"/>
      <c r="AD15" s="297"/>
      <c r="AE15" s="297"/>
      <c r="AF15" s="297"/>
      <c r="AG15" s="297"/>
      <c r="AH15" s="297"/>
      <c r="AI15" s="297"/>
      <c r="AJ15" s="297"/>
      <c r="AK15" s="297"/>
      <c r="AL15" s="271"/>
      <c r="AM15" s="297" t="str">
        <f>Codierung!I262</f>
        <v>Kohlgemüse</v>
      </c>
      <c r="AN15" s="297"/>
      <c r="AO15" s="297"/>
      <c r="AP15" s="297"/>
      <c r="AQ15" s="297"/>
      <c r="AR15" s="297"/>
      <c r="AS15" s="297"/>
      <c r="AT15" s="297"/>
      <c r="AU15" s="297"/>
      <c r="AV15" s="297"/>
      <c r="AW15" s="297"/>
      <c r="AX15" s="297"/>
      <c r="AY15" s="297"/>
      <c r="AZ15" s="297"/>
      <c r="BA15" s="271"/>
      <c r="BB15" s="297" t="str">
        <f>Codierung!I272</f>
        <v>Wurzel- und Knollengemüse</v>
      </c>
      <c r="BC15" s="297"/>
      <c r="BD15" s="297"/>
      <c r="BE15" s="297"/>
      <c r="BF15" s="297"/>
      <c r="BG15" s="297"/>
      <c r="BH15" s="297"/>
      <c r="BI15" s="297"/>
      <c r="BJ15" s="271"/>
      <c r="BK15" s="297" t="str">
        <f>Codierung!I278</f>
        <v>Zwiebel- und Lauchgemüse</v>
      </c>
      <c r="BL15" s="297"/>
      <c r="BM15" s="297"/>
      <c r="BN15" s="297"/>
      <c r="BO15" s="297"/>
      <c r="BP15" s="297"/>
      <c r="BQ15" s="297"/>
      <c r="BR15" s="297"/>
      <c r="BS15" s="271"/>
      <c r="BT15" s="297" t="str">
        <f>Codierung!I285</f>
        <v>Stengel- und Blattstielgemüse</v>
      </c>
      <c r="BU15" s="297"/>
      <c r="BV15" s="297"/>
      <c r="BW15" s="297"/>
      <c r="BX15" s="297"/>
      <c r="BY15" s="297"/>
      <c r="BZ15" s="297"/>
      <c r="CA15" s="297"/>
      <c r="CB15" s="297"/>
      <c r="CC15" s="297"/>
      <c r="CD15" s="297"/>
      <c r="CE15" s="297"/>
      <c r="CF15" s="297"/>
      <c r="CG15" s="297"/>
      <c r="CH15" s="271"/>
      <c r="CI15" s="297" t="str">
        <f>Codierung!I293</f>
        <v>Hülsenfrüchte</v>
      </c>
      <c r="CJ15" s="297"/>
      <c r="CK15" s="271"/>
      <c r="CL15" s="271" t="str">
        <f>Codierung!I295</f>
        <v>Pilze</v>
      </c>
      <c r="CM15" s="271"/>
      <c r="CN15" s="271"/>
      <c r="CO15" s="297" t="str">
        <f>Codierung!I298</f>
        <v>Fertigprodukte</v>
      </c>
      <c r="CP15" s="297"/>
      <c r="CQ15" s="297"/>
      <c r="CR15" s="297"/>
      <c r="CS15" s="297"/>
      <c r="CT15" s="297"/>
      <c r="CU15" s="297"/>
      <c r="CV15" s="297"/>
      <c r="CW15" s="271"/>
      <c r="CX15" s="179"/>
      <c r="CY15" s="297" t="str">
        <f>Codierung!I231</f>
        <v>Gesamtmarkt</v>
      </c>
      <c r="CZ15" s="297"/>
      <c r="DA15" s="141"/>
      <c r="DB15" s="297" t="str">
        <f>Codierung!I235</f>
        <v>Fruchtgemüse</v>
      </c>
      <c r="DC15" s="297"/>
      <c r="DD15" s="297"/>
      <c r="DE15" s="297"/>
      <c r="DF15" s="297"/>
      <c r="DG15" s="297"/>
      <c r="DH15" s="297"/>
      <c r="DI15" s="297"/>
      <c r="DJ15" s="297"/>
      <c r="DK15" s="297"/>
      <c r="DL15" s="297"/>
      <c r="DM15" s="297"/>
      <c r="DN15" s="179"/>
      <c r="DO15" s="297" t="str">
        <f>Codierung!I248</f>
        <v>Blattsalate</v>
      </c>
      <c r="DP15" s="297"/>
      <c r="DQ15" s="297"/>
      <c r="DR15" s="297"/>
      <c r="DS15" s="297"/>
      <c r="DT15" s="297"/>
      <c r="DU15" s="297"/>
      <c r="DV15" s="297"/>
      <c r="DW15" s="179"/>
      <c r="DX15" s="297" t="str">
        <f>Codierung!I262</f>
        <v>Kohlgemüse</v>
      </c>
      <c r="DY15" s="297"/>
      <c r="DZ15" s="297"/>
      <c r="EA15" s="297"/>
      <c r="EB15" s="297"/>
      <c r="EC15" s="297"/>
      <c r="ED15" s="297"/>
      <c r="EE15" s="297"/>
      <c r="EG15" s="297" t="str">
        <f>Codierung!I272</f>
        <v>Wurzel- und Knollengemüse</v>
      </c>
      <c r="EH15" s="297"/>
      <c r="EI15" s="297"/>
      <c r="EJ15" s="297"/>
      <c r="EK15" s="297"/>
      <c r="EL15" s="297"/>
      <c r="EM15" s="297"/>
      <c r="EN15" s="297"/>
      <c r="EO15" s="179"/>
      <c r="EP15" s="297" t="str">
        <f>Codierung!I278</f>
        <v>Zwiebel- und Lauchgemüse</v>
      </c>
      <c r="EQ15" s="297"/>
      <c r="ER15" s="297"/>
      <c r="ES15" s="297"/>
      <c r="ET15" s="179"/>
      <c r="EU15" s="297" t="str">
        <f>Codierung!I295</f>
        <v>Pilze</v>
      </c>
      <c r="EV15" s="297"/>
      <c r="EX15" s="297" t="str">
        <f>Codierung!I285</f>
        <v>Stengel- und Blattstielgemüse</v>
      </c>
      <c r="EY15" s="297"/>
    </row>
    <row r="16" spans="1:155" s="239" customFormat="1" ht="29.25" customHeight="1" x14ac:dyDescent="0.2">
      <c r="A16" s="238"/>
      <c r="B16" s="238"/>
      <c r="C16" s="569" t="str">
        <f>Codierung!I236</f>
        <v>Auberginen</v>
      </c>
      <c r="D16" s="569"/>
      <c r="E16" s="568" t="str">
        <f>Codierung!I238</f>
        <v>Peperoni</v>
      </c>
      <c r="F16" s="568"/>
      <c r="G16" s="569" t="str">
        <f>Codierung!I240</f>
        <v>Salatgurken</v>
      </c>
      <c r="H16" s="569"/>
      <c r="I16" s="568" t="str">
        <f>Codierung!I243</f>
        <v>Tomaten Rispe</v>
      </c>
      <c r="J16" s="568"/>
      <c r="K16" s="569" t="str">
        <f>Codierung!I244</f>
        <v>Tomaten Cherry</v>
      </c>
      <c r="L16" s="569"/>
      <c r="M16" s="568" t="str">
        <f>Codierung!I245</f>
        <v>Tomaten Cherry Mix</v>
      </c>
      <c r="N16" s="568"/>
      <c r="O16" s="569" t="str">
        <f>Codierung!I242</f>
        <v>Datteltomaten</v>
      </c>
      <c r="P16" s="569"/>
      <c r="Q16" s="568" t="str">
        <f>Codierung!I247</f>
        <v>Zucchetti</v>
      </c>
      <c r="R16" s="568"/>
      <c r="S16" s="268"/>
      <c r="T16" s="569" t="str">
        <f>Codierung!I249</f>
        <v>Brüsseler Witloof</v>
      </c>
      <c r="U16" s="569"/>
      <c r="V16" s="568" t="str">
        <f>Codierung!I250</f>
        <v>Cicorino rot</v>
      </c>
      <c r="W16" s="568"/>
      <c r="X16" s="569" t="str">
        <f>Codierung!I251</f>
        <v>Eichblattsalat</v>
      </c>
      <c r="Y16" s="569"/>
      <c r="Z16" s="568" t="str">
        <f>Codierung!I252</f>
        <v>Eisberg</v>
      </c>
      <c r="AA16" s="568"/>
      <c r="AB16" s="569" t="str">
        <f>Codierung!I256</f>
        <v>Kopfsalat grün</v>
      </c>
      <c r="AC16" s="569"/>
      <c r="AD16" s="568" t="str">
        <f>Codierung!I258</f>
        <v>Nüsslisalat</v>
      </c>
      <c r="AE16" s="568"/>
      <c r="AF16" s="569" t="str">
        <f>Codierung!I259</f>
        <v>Rucola</v>
      </c>
      <c r="AG16" s="569"/>
      <c r="AH16" s="567" t="str">
        <f>Codierung!I260</f>
        <v>Spinat</v>
      </c>
      <c r="AI16" s="567"/>
      <c r="AJ16" s="569" t="str">
        <f>Codierung!I261</f>
        <v>Zuckerhut</v>
      </c>
      <c r="AK16" s="569"/>
      <c r="AL16" s="238"/>
      <c r="AM16" s="568" t="str">
        <f>Codierung!I263</f>
        <v>Blumenkohl</v>
      </c>
      <c r="AN16" s="568"/>
      <c r="AO16" s="569" t="str">
        <f>Codierung!I264</f>
        <v>Broccoli</v>
      </c>
      <c r="AP16" s="569"/>
      <c r="AQ16" s="567" t="str">
        <f>Codierung!I265</f>
        <v>Chinakohl</v>
      </c>
      <c r="AR16" s="567"/>
      <c r="AS16" s="569" t="str">
        <f>Codierung!I266</f>
        <v>Kohlrabi</v>
      </c>
      <c r="AT16" s="569"/>
      <c r="AU16" s="568" t="str">
        <f>Codierung!I269</f>
        <v>Rotkabis</v>
      </c>
      <c r="AV16" s="568"/>
      <c r="AW16" s="569" t="str">
        <f>Codierung!I270</f>
        <v>Weisskabis</v>
      </c>
      <c r="AX16" s="569"/>
      <c r="AY16" s="567" t="str">
        <f>Codierung!I271</f>
        <v>Wirz</v>
      </c>
      <c r="AZ16" s="567"/>
      <c r="BA16" s="268"/>
      <c r="BB16" s="569" t="str">
        <f>Codierung!I273</f>
        <v>Karotten</v>
      </c>
      <c r="BC16" s="569"/>
      <c r="BD16" s="567" t="str">
        <f>Codierung!I275</f>
        <v>Knollensellerie</v>
      </c>
      <c r="BE16" s="567"/>
      <c r="BF16" s="570" t="str">
        <f>Codierung!I276</f>
        <v>Radieschen</v>
      </c>
      <c r="BG16" s="570"/>
      <c r="BH16" s="567" t="str">
        <f>Codierung!I277</f>
        <v>Süsskartoffeln</v>
      </c>
      <c r="BI16" s="567"/>
      <c r="BJ16" s="268"/>
      <c r="BK16" s="569" t="str">
        <f>Codierung!I279</f>
        <v>Bundzwiebeln</v>
      </c>
      <c r="BL16" s="569"/>
      <c r="BM16" s="567" t="str">
        <f>Codierung!I280</f>
        <v>Knoblauch abgepackt</v>
      </c>
      <c r="BN16" s="567"/>
      <c r="BO16" s="570" t="str">
        <f>Codierung!I282</f>
        <v>Lauch grün</v>
      </c>
      <c r="BP16" s="570"/>
      <c r="BQ16" s="567" t="str">
        <f>Codierung!I284</f>
        <v>Zwiebeln gelb</v>
      </c>
      <c r="BR16" s="567"/>
      <c r="BS16" s="268"/>
      <c r="BT16" s="568" t="str">
        <f>Codierung!I286</f>
        <v>Fenchel</v>
      </c>
      <c r="BU16" s="568"/>
      <c r="BV16" s="570" t="str">
        <f>Codierung!I287</f>
        <v>Krautstiele</v>
      </c>
      <c r="BW16" s="570"/>
      <c r="BX16" s="568" t="str">
        <f>Codierung!I288</f>
        <v>Rhabarber</v>
      </c>
      <c r="BY16" s="568"/>
      <c r="BZ16" s="569" t="str">
        <f>Codierung!I289</f>
        <v>Sellerie Stangen</v>
      </c>
      <c r="CA16" s="569"/>
      <c r="CB16" s="567" t="str">
        <f>Codierung!I290</f>
        <v>Spargel grün Inland</v>
      </c>
      <c r="CC16" s="567"/>
      <c r="CD16" s="570" t="str">
        <f>Codierung!I291</f>
        <v>Spargel grün Ausland</v>
      </c>
      <c r="CE16" s="570"/>
      <c r="CF16" s="567" t="str">
        <f>Codierung!I292</f>
        <v>Spargel weiss Ausland</v>
      </c>
      <c r="CG16" s="567"/>
      <c r="CH16" s="268"/>
      <c r="CI16" s="570" t="str">
        <f>Codierung!I294</f>
        <v>Bohnen</v>
      </c>
      <c r="CJ16" s="570"/>
      <c r="CK16" s="268"/>
      <c r="CL16" s="568" t="str">
        <f>Codierung!I296</f>
        <v>Champignons weiss</v>
      </c>
      <c r="CM16" s="568"/>
      <c r="CN16" s="268"/>
      <c r="CO16" s="570" t="str">
        <f>Codierung!I299</f>
        <v>Eisbergsalat geschnitten</v>
      </c>
      <c r="CP16" s="570"/>
      <c r="CQ16" s="567" t="str">
        <f>Codierung!I300</f>
        <v>Mischsalat</v>
      </c>
      <c r="CR16" s="567"/>
      <c r="CS16" s="570" t="str">
        <f>Codierung!I301</f>
        <v>Sauerkraut gekocht</v>
      </c>
      <c r="CT16" s="570"/>
      <c r="CU16" s="568" t="str">
        <f>Codierung!I303</f>
        <v>Randen gedämpft</v>
      </c>
      <c r="CV16" s="568"/>
      <c r="CW16" s="238"/>
      <c r="CX16" s="238"/>
      <c r="CY16" s="567" t="str">
        <f>Codierung!I232</f>
        <v>(ohne Convenience-Produkte)</v>
      </c>
      <c r="CZ16" s="567"/>
      <c r="DA16" s="179"/>
      <c r="DB16" s="570" t="str">
        <f>Codierung!I237</f>
        <v>Peperoni</v>
      </c>
      <c r="DC16" s="570"/>
      <c r="DD16" s="567" t="str">
        <f>Codierung!I240</f>
        <v>Salatgurken</v>
      </c>
      <c r="DE16" s="567"/>
      <c r="DF16" s="569" t="str">
        <f>Codierung!I546</f>
        <v>Tomaten Cherry</v>
      </c>
      <c r="DG16" s="569"/>
      <c r="DH16" s="568" t="str">
        <f>Codierung!I243</f>
        <v>Tomaten Rispe</v>
      </c>
      <c r="DI16" s="568"/>
      <c r="DJ16" s="569" t="str">
        <f>Codierung!I247</f>
        <v>Zucchetti</v>
      </c>
      <c r="DK16" s="569"/>
      <c r="DN16" s="179"/>
      <c r="DO16" s="568" t="str">
        <f>Codierung!I249</f>
        <v>Brüsseler Witloof</v>
      </c>
      <c r="DP16" s="568"/>
      <c r="DQ16" s="570" t="str">
        <f>Codierung!I252</f>
        <v>Eisberg</v>
      </c>
      <c r="DR16" s="570"/>
      <c r="DS16" s="568" t="str">
        <f>Codierung!I255</f>
        <v>Kopfsalat</v>
      </c>
      <c r="DT16" s="568"/>
      <c r="DU16" s="570" t="str">
        <f>Codierung!I258</f>
        <v>Nüsslisalat</v>
      </c>
      <c r="DV16" s="570"/>
      <c r="DW16" s="179"/>
      <c r="DX16" s="568" t="str">
        <f>Codierung!I263</f>
        <v>Blumenkohl</v>
      </c>
      <c r="DY16" s="568"/>
      <c r="DZ16" s="570" t="str">
        <f>Codierung!I264</f>
        <v>Broccoli</v>
      </c>
      <c r="EA16" s="570"/>
      <c r="EB16" s="568" t="str">
        <f>Codierung!I270</f>
        <v>Weisskabis</v>
      </c>
      <c r="EC16" s="568"/>
      <c r="ED16" s="570" t="str">
        <f>Codierung!I266</f>
        <v>Kohlrabi</v>
      </c>
      <c r="EE16" s="570"/>
      <c r="EG16" s="568" t="str">
        <f>Codierung!I273</f>
        <v>Karotten</v>
      </c>
      <c r="EH16" s="568"/>
      <c r="EI16" s="570" t="str">
        <f>Codierung!I275</f>
        <v>Knollensellerie</v>
      </c>
      <c r="EJ16" s="570"/>
      <c r="EK16" s="568" t="str">
        <f>Codierung!I276</f>
        <v>Radieschen</v>
      </c>
      <c r="EL16" s="568"/>
      <c r="EM16" s="570" t="str">
        <f>Codierung!I302</f>
        <v>Randen</v>
      </c>
      <c r="EN16" s="570"/>
      <c r="EO16" s="179"/>
      <c r="EP16" s="568" t="str">
        <f>Codierung!I281</f>
        <v>Lauch</v>
      </c>
      <c r="EQ16" s="568"/>
      <c r="ER16" s="568" t="str">
        <f>Codierung!I283</f>
        <v>Zwiebeln</v>
      </c>
      <c r="ES16" s="568"/>
      <c r="ET16" s="179"/>
      <c r="EU16" s="570" t="str">
        <f>Codierung!I297</f>
        <v>Champignons</v>
      </c>
      <c r="EV16" s="570"/>
      <c r="EX16" s="570" t="str">
        <f>Codierung!I286</f>
        <v>Fenchel</v>
      </c>
      <c r="EY16" s="570"/>
    </row>
    <row r="17" spans="1:155" s="244" customFormat="1" ht="12.75" customHeight="1" x14ac:dyDescent="0.2">
      <c r="A17" s="220"/>
      <c r="B17" s="220"/>
      <c r="C17" s="461" t="str">
        <f>Codierung!$I$14</f>
        <v>bio</v>
      </c>
      <c r="D17" s="461" t="str">
        <f>Codierung!$I$16</f>
        <v>nicht-bio</v>
      </c>
      <c r="E17" s="220" t="str">
        <f>Codierung!$I$14</f>
        <v>bio</v>
      </c>
      <c r="F17" s="220" t="str">
        <f>Codierung!$I$16</f>
        <v>nicht-bio</v>
      </c>
      <c r="G17" s="461" t="str">
        <f>Codierung!$I$14</f>
        <v>bio</v>
      </c>
      <c r="H17" s="461" t="str">
        <f>Codierung!$I$16</f>
        <v>nicht-bio</v>
      </c>
      <c r="I17" s="220" t="str">
        <f>Codierung!$I$14</f>
        <v>bio</v>
      </c>
      <c r="J17" s="220" t="str">
        <f>Codierung!$I$16</f>
        <v>nicht-bio</v>
      </c>
      <c r="K17" s="461" t="str">
        <f>Codierung!$I$14</f>
        <v>bio</v>
      </c>
      <c r="L17" s="461" t="str">
        <f>Codierung!$I$16</f>
        <v>nicht-bio</v>
      </c>
      <c r="M17" s="220" t="str">
        <f>Codierung!$I$14</f>
        <v>bio</v>
      </c>
      <c r="N17" s="220" t="str">
        <f>Codierung!$I$16</f>
        <v>nicht-bio</v>
      </c>
      <c r="O17" s="461" t="str">
        <f>Codierung!$I$14</f>
        <v>bio</v>
      </c>
      <c r="P17" s="461" t="str">
        <f>Codierung!$I$16</f>
        <v>nicht-bio</v>
      </c>
      <c r="Q17" s="220" t="str">
        <f>Codierung!$I$14</f>
        <v>bio</v>
      </c>
      <c r="R17" s="220" t="str">
        <f>Codierung!$I$16</f>
        <v>nicht-bio</v>
      </c>
      <c r="S17" s="221"/>
      <c r="T17" s="461" t="str">
        <f>Codierung!$I$14</f>
        <v>bio</v>
      </c>
      <c r="U17" s="461" t="str">
        <f>Codierung!$I$16</f>
        <v>nicht-bio</v>
      </c>
      <c r="V17" s="220" t="str">
        <f>Codierung!$I$14</f>
        <v>bio</v>
      </c>
      <c r="W17" s="220" t="str">
        <f>Codierung!$I$16</f>
        <v>nicht-bio</v>
      </c>
      <c r="X17" s="461" t="str">
        <f>Codierung!$I$14</f>
        <v>bio</v>
      </c>
      <c r="Y17" s="461" t="str">
        <f>Codierung!$I$16</f>
        <v>nicht-bio</v>
      </c>
      <c r="Z17" s="220" t="str">
        <f>Codierung!$I$14</f>
        <v>bio</v>
      </c>
      <c r="AA17" s="220" t="str">
        <f>Codierung!$I$16</f>
        <v>nicht-bio</v>
      </c>
      <c r="AB17" s="461" t="str">
        <f>Codierung!$I$14</f>
        <v>bio</v>
      </c>
      <c r="AC17" s="461" t="str">
        <f>Codierung!$I$16</f>
        <v>nicht-bio</v>
      </c>
      <c r="AD17" s="220" t="str">
        <f>Codierung!$I$14</f>
        <v>bio</v>
      </c>
      <c r="AE17" s="220" t="str">
        <f>Codierung!$I$16</f>
        <v>nicht-bio</v>
      </c>
      <c r="AF17" s="461" t="str">
        <f>Codierung!$I$14</f>
        <v>bio</v>
      </c>
      <c r="AG17" s="461" t="str">
        <f>Codierung!$I$16</f>
        <v>nicht-bio</v>
      </c>
      <c r="AH17" s="220" t="str">
        <f>Codierung!$I$14</f>
        <v>bio</v>
      </c>
      <c r="AI17" s="220" t="str">
        <f>Codierung!$I$16</f>
        <v>nicht-bio</v>
      </c>
      <c r="AJ17" s="461" t="str">
        <f>Codierung!$I$14</f>
        <v>bio</v>
      </c>
      <c r="AK17" s="461" t="str">
        <f>Codierung!$I$16</f>
        <v>nicht-bio</v>
      </c>
      <c r="AL17" s="220"/>
      <c r="AM17" s="220" t="str">
        <f>Codierung!$I$14</f>
        <v>bio</v>
      </c>
      <c r="AN17" s="220" t="str">
        <f>Codierung!$I$16</f>
        <v>nicht-bio</v>
      </c>
      <c r="AO17" s="461" t="str">
        <f>Codierung!$I$14</f>
        <v>bio</v>
      </c>
      <c r="AP17" s="461" t="str">
        <f>Codierung!$I$16</f>
        <v>nicht-bio</v>
      </c>
      <c r="AQ17" s="220" t="str">
        <f>Codierung!$I$14</f>
        <v>bio</v>
      </c>
      <c r="AR17" s="220" t="str">
        <f>Codierung!$I$16</f>
        <v>nicht-bio</v>
      </c>
      <c r="AS17" s="461" t="str">
        <f>Codierung!$I$14</f>
        <v>bio</v>
      </c>
      <c r="AT17" s="461" t="str">
        <f>Codierung!$I$16</f>
        <v>nicht-bio</v>
      </c>
      <c r="AU17" s="220" t="str">
        <f>Codierung!$I$14</f>
        <v>bio</v>
      </c>
      <c r="AV17" s="220" t="str">
        <f>Codierung!$I$16</f>
        <v>nicht-bio</v>
      </c>
      <c r="AW17" s="461" t="str">
        <f>Codierung!$I$14</f>
        <v>bio</v>
      </c>
      <c r="AX17" s="461" t="str">
        <f>Codierung!$I$16</f>
        <v>nicht-bio</v>
      </c>
      <c r="AY17" s="220" t="str">
        <f>Codierung!$I$14</f>
        <v>bio</v>
      </c>
      <c r="AZ17" s="220" t="str">
        <f>Codierung!$I$16</f>
        <v>nicht-bio</v>
      </c>
      <c r="BA17" s="220"/>
      <c r="BB17" s="461" t="str">
        <f>Codierung!$I$14</f>
        <v>bio</v>
      </c>
      <c r="BC17" s="461" t="str">
        <f>Codierung!$I$16</f>
        <v>nicht-bio</v>
      </c>
      <c r="BD17" s="220" t="str">
        <f>Codierung!$I$14</f>
        <v>bio</v>
      </c>
      <c r="BE17" s="220" t="str">
        <f>Codierung!$I$16</f>
        <v>nicht-bio</v>
      </c>
      <c r="BF17" s="461" t="str">
        <f>Codierung!$I$14</f>
        <v>bio</v>
      </c>
      <c r="BG17" s="461" t="str">
        <f>Codierung!$I$16</f>
        <v>nicht-bio</v>
      </c>
      <c r="BH17" s="220" t="str">
        <f>Codierung!$I$14</f>
        <v>bio</v>
      </c>
      <c r="BI17" s="220" t="str">
        <f>Codierung!$I$16</f>
        <v>nicht-bio</v>
      </c>
      <c r="BJ17" s="221"/>
      <c r="BK17" s="461" t="str">
        <f>Codierung!$I$14</f>
        <v>bio</v>
      </c>
      <c r="BL17" s="461" t="str">
        <f>Codierung!$I$16</f>
        <v>nicht-bio</v>
      </c>
      <c r="BM17" s="220" t="str">
        <f>Codierung!$I$14</f>
        <v>bio</v>
      </c>
      <c r="BN17" s="220" t="str">
        <f>Codierung!$I$16</f>
        <v>nicht-bio</v>
      </c>
      <c r="BO17" s="461" t="str">
        <f>Codierung!$I$14</f>
        <v>bio</v>
      </c>
      <c r="BP17" s="461" t="str">
        <f>Codierung!$I$16</f>
        <v>nicht-bio</v>
      </c>
      <c r="BQ17" s="220" t="str">
        <f>Codierung!$I$14</f>
        <v>bio</v>
      </c>
      <c r="BR17" s="220" t="str">
        <f>Codierung!$I$16</f>
        <v>nicht-bio</v>
      </c>
      <c r="BS17" s="220"/>
      <c r="BT17" s="220" t="str">
        <f>Codierung!$I$14</f>
        <v>bio</v>
      </c>
      <c r="BU17" s="220" t="str">
        <f>Codierung!$I$16</f>
        <v>nicht-bio</v>
      </c>
      <c r="BV17" s="461" t="str">
        <f>Codierung!$I$14</f>
        <v>bio</v>
      </c>
      <c r="BW17" s="461" t="str">
        <f>Codierung!$I$16</f>
        <v>nicht-bio</v>
      </c>
      <c r="BX17" s="220" t="str">
        <f>Codierung!$I$14</f>
        <v>bio</v>
      </c>
      <c r="BY17" s="220" t="str">
        <f>Codierung!$I$16</f>
        <v>nicht-bio</v>
      </c>
      <c r="BZ17" s="461" t="str">
        <f>Codierung!$I$14</f>
        <v>bio</v>
      </c>
      <c r="CA17" s="461" t="str">
        <f>Codierung!$I$16</f>
        <v>nicht-bio</v>
      </c>
      <c r="CB17" s="220" t="str">
        <f>Codierung!$I$14</f>
        <v>bio</v>
      </c>
      <c r="CC17" s="220" t="str">
        <f>Codierung!$I$16</f>
        <v>nicht-bio</v>
      </c>
      <c r="CD17" s="461" t="str">
        <f>Codierung!$I$14</f>
        <v>bio</v>
      </c>
      <c r="CE17" s="461" t="str">
        <f>Codierung!$I$16</f>
        <v>nicht-bio</v>
      </c>
      <c r="CF17" s="220" t="str">
        <f>Codierung!$I$14</f>
        <v>bio</v>
      </c>
      <c r="CG17" s="220" t="str">
        <f>Codierung!$I$16</f>
        <v>nicht-bio</v>
      </c>
      <c r="CH17" s="220"/>
      <c r="CI17" s="461" t="str">
        <f>Codierung!$I$14</f>
        <v>bio</v>
      </c>
      <c r="CJ17" s="461" t="str">
        <f>Codierung!$I$16</f>
        <v>nicht-bio</v>
      </c>
      <c r="CK17" s="220"/>
      <c r="CL17" s="220" t="str">
        <f>Codierung!$I$14</f>
        <v>bio</v>
      </c>
      <c r="CM17" s="220" t="str">
        <f>Codierung!$I$16</f>
        <v>nicht-bio</v>
      </c>
      <c r="CN17" s="220"/>
      <c r="CO17" s="461" t="str">
        <f>Codierung!$I$14</f>
        <v>bio</v>
      </c>
      <c r="CP17" s="461" t="str">
        <f>Codierung!$I$16</f>
        <v>nicht-bio</v>
      </c>
      <c r="CQ17" s="220" t="str">
        <f>Codierung!$I$14</f>
        <v>bio</v>
      </c>
      <c r="CR17" s="220" t="str">
        <f>Codierung!$I$16</f>
        <v>nicht-bio</v>
      </c>
      <c r="CS17" s="461" t="str">
        <f>Codierung!$I$14</f>
        <v>bio</v>
      </c>
      <c r="CT17" s="461" t="str">
        <f>Codierung!$I$16</f>
        <v>nicht-bio</v>
      </c>
      <c r="CU17" s="220" t="str">
        <f>Codierung!$I$14</f>
        <v>bio</v>
      </c>
      <c r="CV17" s="220" t="str">
        <f>Codierung!$I$16</f>
        <v>nicht-bio</v>
      </c>
      <c r="CW17" s="220"/>
      <c r="CX17" s="220"/>
      <c r="CY17" s="220" t="str">
        <f>Codierung!$I$14</f>
        <v>bio</v>
      </c>
      <c r="CZ17" s="220" t="str">
        <f>Codierung!$I$16</f>
        <v>nicht-bio</v>
      </c>
      <c r="DA17" s="179"/>
      <c r="DB17" s="461" t="str">
        <f>Codierung!$I$14</f>
        <v>bio</v>
      </c>
      <c r="DC17" s="461" t="str">
        <f>Codierung!$I$16</f>
        <v>nicht-bio</v>
      </c>
      <c r="DD17" s="220" t="str">
        <f>Codierung!$I$14</f>
        <v>bio</v>
      </c>
      <c r="DE17" s="220" t="str">
        <f>Codierung!$I$16</f>
        <v>nicht-bio</v>
      </c>
      <c r="DF17" s="461" t="str">
        <f>Codierung!$I$14</f>
        <v>bio</v>
      </c>
      <c r="DG17" s="461" t="str">
        <f>Codierung!$I$16</f>
        <v>nicht-bio</v>
      </c>
      <c r="DH17" s="220" t="str">
        <f>Codierung!$I$14</f>
        <v>bio</v>
      </c>
      <c r="DI17" s="220" t="str">
        <f>Codierung!$I$16</f>
        <v>nicht-bio</v>
      </c>
      <c r="DJ17" s="461" t="str">
        <f>Codierung!$I$14</f>
        <v>bio</v>
      </c>
      <c r="DK17" s="461" t="str">
        <f>Codierung!$I$16</f>
        <v>nicht-bio</v>
      </c>
      <c r="DN17" s="220"/>
      <c r="DO17" s="220" t="str">
        <f>Codierung!$I$14</f>
        <v>bio</v>
      </c>
      <c r="DP17" s="220" t="str">
        <f>Codierung!$I$16</f>
        <v>nicht-bio</v>
      </c>
      <c r="DQ17" s="461" t="str">
        <f>Codierung!$I$14</f>
        <v>bio</v>
      </c>
      <c r="DR17" s="461" t="str">
        <f>Codierung!$I$16</f>
        <v>nicht-bio</v>
      </c>
      <c r="DS17" s="220" t="str">
        <f>Codierung!$I$14</f>
        <v>bio</v>
      </c>
      <c r="DT17" s="220" t="str">
        <f>Codierung!$I$16</f>
        <v>nicht-bio</v>
      </c>
      <c r="DU17" s="461" t="str">
        <f>Codierung!$I$14</f>
        <v>bio</v>
      </c>
      <c r="DV17" s="461" t="str">
        <f>Codierung!$I$16</f>
        <v>nicht-bio</v>
      </c>
      <c r="DW17" s="220"/>
      <c r="DX17" s="220" t="str">
        <f>Codierung!$I$14</f>
        <v>bio</v>
      </c>
      <c r="DY17" s="220" t="str">
        <f>Codierung!$I$16</f>
        <v>nicht-bio</v>
      </c>
      <c r="DZ17" s="461" t="str">
        <f>Codierung!$I$14</f>
        <v>bio</v>
      </c>
      <c r="EA17" s="461" t="str">
        <f>Codierung!$I$16</f>
        <v>nicht-bio</v>
      </c>
      <c r="EB17" s="220" t="str">
        <f>Codierung!$I$14</f>
        <v>bio</v>
      </c>
      <c r="EC17" s="220" t="str">
        <f>Codierung!$I$16</f>
        <v>nicht-bio</v>
      </c>
      <c r="ED17" s="461" t="str">
        <f>Codierung!$I$14</f>
        <v>bio</v>
      </c>
      <c r="EE17" s="461" t="str">
        <f>Codierung!$I$16</f>
        <v>nicht-bio</v>
      </c>
      <c r="EG17" s="220" t="str">
        <f>Codierung!$I$14</f>
        <v>bio</v>
      </c>
      <c r="EH17" s="220" t="str">
        <f>Codierung!$I$16</f>
        <v>nicht-bio</v>
      </c>
      <c r="EI17" s="461" t="str">
        <f>Codierung!$I$14</f>
        <v>bio</v>
      </c>
      <c r="EJ17" s="461" t="str">
        <f>Codierung!$I$16</f>
        <v>nicht-bio</v>
      </c>
      <c r="EK17" s="220" t="str">
        <f>Codierung!$I$14</f>
        <v>bio</v>
      </c>
      <c r="EL17" s="220" t="str">
        <f>Codierung!$I$16</f>
        <v>nicht-bio</v>
      </c>
      <c r="EM17" s="461" t="str">
        <f>Codierung!$I$14</f>
        <v>bio</v>
      </c>
      <c r="EN17" s="461" t="str">
        <f>Codierung!$I$16</f>
        <v>nicht-bio</v>
      </c>
      <c r="EO17" s="220"/>
      <c r="EP17" s="220" t="str">
        <f>Codierung!$I$14</f>
        <v>bio</v>
      </c>
      <c r="EQ17" s="220" t="str">
        <f>Codierung!$I$16</f>
        <v>nicht-bio</v>
      </c>
      <c r="ER17" s="220" t="str">
        <f>Codierung!$I$14</f>
        <v>bio</v>
      </c>
      <c r="ES17" s="220" t="str">
        <f>Codierung!$I$16</f>
        <v>nicht-bio</v>
      </c>
      <c r="ET17" s="220"/>
      <c r="EU17" s="461" t="str">
        <f>Codierung!$I$14</f>
        <v>bio</v>
      </c>
      <c r="EV17" s="461" t="str">
        <f>Codierung!$I$16</f>
        <v>nicht-bio</v>
      </c>
      <c r="EX17" s="461" t="str">
        <f>Codierung!$I$14</f>
        <v>bio</v>
      </c>
      <c r="EY17" s="461" t="str">
        <f>Codierung!$I$16</f>
        <v>nicht-bio</v>
      </c>
    </row>
    <row r="18" spans="1:155" s="228" customFormat="1" ht="12.75" customHeight="1" x14ac:dyDescent="0.2">
      <c r="A18" s="218"/>
      <c r="B18" s="218"/>
      <c r="C18" s="462" t="str">
        <f>Codierung!$I$119</f>
        <v>CHF/kg</v>
      </c>
      <c r="D18" s="463" t="str">
        <f>Codierung!$I$119</f>
        <v>CHF/kg</v>
      </c>
      <c r="E18" s="219" t="str">
        <f>Codierung!$I$119</f>
        <v>CHF/kg</v>
      </c>
      <c r="F18" s="219" t="str">
        <f>Codierung!$I$119</f>
        <v>CHF/kg</v>
      </c>
      <c r="G18" s="463" t="str">
        <f>Codierung!$I$123</f>
        <v>CHF/Stück</v>
      </c>
      <c r="H18" s="464" t="str">
        <f>Codierung!$I$123</f>
        <v>CHF/Stück</v>
      </c>
      <c r="I18" s="219" t="str">
        <f>Codierung!$I$119</f>
        <v>CHF/kg</v>
      </c>
      <c r="J18" s="219" t="str">
        <f>Codierung!$I$119</f>
        <v>CHF/kg</v>
      </c>
      <c r="K18" s="462" t="str">
        <f>Codierung!$I$119</f>
        <v>CHF/kg</v>
      </c>
      <c r="L18" s="462" t="str">
        <f>Codierung!$I$119</f>
        <v>CHF/kg</v>
      </c>
      <c r="M18" s="465" t="str">
        <f>Codierung!$I$119</f>
        <v>CHF/kg</v>
      </c>
      <c r="N18" s="219" t="str">
        <f>Codierung!$I$119</f>
        <v>CHF/kg</v>
      </c>
      <c r="O18" s="462" t="str">
        <f>Codierung!$I$119</f>
        <v>CHF/kg</v>
      </c>
      <c r="P18" s="462" t="str">
        <f>Codierung!$I$119</f>
        <v>CHF/kg</v>
      </c>
      <c r="Q18" s="219" t="str">
        <f>Codierung!$I$119</f>
        <v>CHF/kg</v>
      </c>
      <c r="R18" s="219" t="str">
        <f>Codierung!$I$119</f>
        <v>CHF/kg</v>
      </c>
      <c r="S18" s="243"/>
      <c r="T18" s="463" t="str">
        <f>Codierung!$I$119</f>
        <v>CHF/kg</v>
      </c>
      <c r="U18" s="462" t="str">
        <f>Codierung!$I$119</f>
        <v>CHF/kg</v>
      </c>
      <c r="V18" s="219" t="str">
        <f>Codierung!$I$119</f>
        <v>CHF/kg</v>
      </c>
      <c r="W18" s="219" t="str">
        <f>Codierung!$I$119</f>
        <v>CHF/kg</v>
      </c>
      <c r="X18" s="463" t="str">
        <f>Codierung!$I$123</f>
        <v>CHF/Stück</v>
      </c>
      <c r="Y18" s="462" t="str">
        <f>Codierung!$I$123</f>
        <v>CHF/Stück</v>
      </c>
      <c r="Z18" s="465" t="str">
        <f>Codierung!$I$123</f>
        <v>CHF/Stück</v>
      </c>
      <c r="AA18" s="219" t="str">
        <f>Codierung!$I$123</f>
        <v>CHF/Stück</v>
      </c>
      <c r="AB18" s="462" t="str">
        <f>Codierung!$I$123</f>
        <v>CHF/Stück</v>
      </c>
      <c r="AC18" s="462" t="str">
        <f>Codierung!$I$123</f>
        <v>CHF/Stück</v>
      </c>
      <c r="AD18" s="465" t="str">
        <f>Codierung!$I$119</f>
        <v>CHF/kg</v>
      </c>
      <c r="AE18" s="219" t="str">
        <f>Codierung!$I$119</f>
        <v>CHF/kg</v>
      </c>
      <c r="AF18" s="464" t="str">
        <f>Codierung!$I$119</f>
        <v>CHF/kg</v>
      </c>
      <c r="AG18" s="464" t="str">
        <f>Codierung!$I$119</f>
        <v>CHF/kg</v>
      </c>
      <c r="AH18" s="232" t="str">
        <f>Codierung!$I$119</f>
        <v>CHF/kg</v>
      </c>
      <c r="AI18" s="232" t="str">
        <f>Codierung!$I$119</f>
        <v>CHF/kg</v>
      </c>
      <c r="AJ18" s="462" t="str">
        <f>Codierung!$I$119</f>
        <v>CHF/kg</v>
      </c>
      <c r="AK18" s="463" t="str">
        <f>Codierung!$I$119</f>
        <v>CHF/kg</v>
      </c>
      <c r="AL18" s="243"/>
      <c r="AM18" s="219" t="str">
        <f>Codierung!$I$119</f>
        <v>CHF/kg</v>
      </c>
      <c r="AN18" s="232" t="str">
        <f>Codierung!$I$119</f>
        <v>CHF/kg</v>
      </c>
      <c r="AO18" s="462" t="str">
        <f>Codierung!$I$119</f>
        <v>CHF/kg</v>
      </c>
      <c r="AP18" s="462" t="str">
        <f>Codierung!$I$119</f>
        <v>CHF/kg</v>
      </c>
      <c r="AQ18" s="219" t="str">
        <f>Codierung!$I$119</f>
        <v>CHF/kg</v>
      </c>
      <c r="AR18" s="219" t="str">
        <f>Codierung!$I$119</f>
        <v>CHF/kg</v>
      </c>
      <c r="AS18" s="462" t="str">
        <f>Codierung!$I$123</f>
        <v>CHF/Stück</v>
      </c>
      <c r="AT18" s="463" t="str">
        <f>Codierung!$I$123</f>
        <v>CHF/Stück</v>
      </c>
      <c r="AU18" s="232" t="str">
        <f>Codierung!$I$119</f>
        <v>CHF/kg</v>
      </c>
      <c r="AV18" s="232" t="str">
        <f>Codierung!$I$119</f>
        <v>CHF/kg</v>
      </c>
      <c r="AW18" s="464" t="str">
        <f>Codierung!$I$119</f>
        <v>CHF/kg</v>
      </c>
      <c r="AX18" s="464" t="str">
        <f>Codierung!$I$119</f>
        <v>CHF/kg</v>
      </c>
      <c r="AY18" s="232" t="str">
        <f>Codierung!$I$119</f>
        <v>CHF/kg</v>
      </c>
      <c r="AZ18" s="232" t="str">
        <f>Codierung!$I$119</f>
        <v>CHF/kg</v>
      </c>
      <c r="BA18" s="243"/>
      <c r="BB18" s="464" t="str">
        <f>Codierung!$I$119</f>
        <v>CHF/kg</v>
      </c>
      <c r="BC18" s="462" t="str">
        <f>Codierung!$I$119</f>
        <v>CHF/kg</v>
      </c>
      <c r="BD18" s="232" t="str">
        <f>Codierung!$I$119</f>
        <v>CHF/kg</v>
      </c>
      <c r="BE18" s="219" t="str">
        <f>Codierung!$I$119</f>
        <v>CHF/kg</v>
      </c>
      <c r="BF18" s="463" t="str">
        <f>Codierung!$I$125</f>
        <v>CHF/Bund</v>
      </c>
      <c r="BG18" s="462" t="str">
        <f>Codierung!$I$125</f>
        <v>CHF/Bund</v>
      </c>
      <c r="BH18" s="219" t="str">
        <f>Codierung!$I$119</f>
        <v>CHF/kg</v>
      </c>
      <c r="BI18" s="219" t="str">
        <f>Codierung!$I$119</f>
        <v>CHF/kg</v>
      </c>
      <c r="BJ18" s="221"/>
      <c r="BK18" s="462" t="str">
        <f>Codierung!$I$125</f>
        <v>CHF/Bund</v>
      </c>
      <c r="BL18" s="462" t="str">
        <f>Codierung!$I$125</f>
        <v>CHF/Bund</v>
      </c>
      <c r="BM18" s="219" t="str">
        <f>Codierung!$I$119</f>
        <v>CHF/kg</v>
      </c>
      <c r="BN18" s="219" t="str">
        <f>Codierung!$I$119</f>
        <v>CHF/kg</v>
      </c>
      <c r="BO18" s="462" t="str">
        <f>Codierung!$I$119</f>
        <v>CHF/kg</v>
      </c>
      <c r="BP18" s="462" t="str">
        <f>Codierung!$I$119</f>
        <v>CHF/kg</v>
      </c>
      <c r="BQ18" s="219" t="str">
        <f>Codierung!$I$119</f>
        <v>CHF/kg</v>
      </c>
      <c r="BR18" s="219" t="str">
        <f>Codierung!$I$119</f>
        <v>CHF/kg</v>
      </c>
      <c r="BS18" s="243"/>
      <c r="BT18" s="232" t="str">
        <f>Codierung!$I$119</f>
        <v>CHF/kg</v>
      </c>
      <c r="BU18" s="232" t="str">
        <f>Codierung!$I$119</f>
        <v>CHF/kg</v>
      </c>
      <c r="BV18" s="464" t="str">
        <f>Codierung!$I$119</f>
        <v>CHF/kg</v>
      </c>
      <c r="BW18" s="464" t="str">
        <f>Codierung!$I$119</f>
        <v>CHF/kg</v>
      </c>
      <c r="BX18" s="232" t="str">
        <f>Codierung!$I$119</f>
        <v>CHF/kg</v>
      </c>
      <c r="BY18" s="232" t="str">
        <f>Codierung!$I$119</f>
        <v>CHF/kg</v>
      </c>
      <c r="BZ18" s="464" t="str">
        <f>Codierung!$I$119</f>
        <v>CHF/kg</v>
      </c>
      <c r="CA18" s="464" t="str">
        <f>Codierung!$I$119</f>
        <v>CHF/kg</v>
      </c>
      <c r="CB18" s="232" t="str">
        <f>Codierung!$I$119</f>
        <v>CHF/kg</v>
      </c>
      <c r="CC18" s="232" t="str">
        <f>Codierung!$I$119</f>
        <v>CHF/kg</v>
      </c>
      <c r="CD18" s="464" t="str">
        <f>Codierung!$I$119</f>
        <v>CHF/kg</v>
      </c>
      <c r="CE18" s="464" t="str">
        <f>Codierung!$I$119</f>
        <v>CHF/kg</v>
      </c>
      <c r="CF18" s="232" t="str">
        <f>Codierung!$I$119</f>
        <v>CHF/kg</v>
      </c>
      <c r="CG18" s="232" t="str">
        <f>Codierung!$I$119</f>
        <v>CHF/kg</v>
      </c>
      <c r="CH18" s="243"/>
      <c r="CI18" s="464" t="str">
        <f>Codierung!$I$119</f>
        <v>CHF/kg</v>
      </c>
      <c r="CJ18" s="464" t="str">
        <f>Codierung!$I$119</f>
        <v>CHF/kg</v>
      </c>
      <c r="CK18" s="243"/>
      <c r="CL18" s="219" t="str">
        <f>Codierung!$I$119</f>
        <v>CHF/kg</v>
      </c>
      <c r="CM18" s="219" t="str">
        <f>Codierung!$I$119</f>
        <v>CHF/kg</v>
      </c>
      <c r="CN18" s="243"/>
      <c r="CO18" s="462" t="str">
        <f>Codierung!$I$119</f>
        <v>CHF/kg</v>
      </c>
      <c r="CP18" s="462" t="str">
        <f>Codierung!$I$119</f>
        <v>CHF/kg</v>
      </c>
      <c r="CQ18" s="219" t="str">
        <f>Codierung!$I$119</f>
        <v>CHF/kg</v>
      </c>
      <c r="CR18" s="219" t="str">
        <f>Codierung!$I$119</f>
        <v>CHF/kg</v>
      </c>
      <c r="CS18" s="462" t="str">
        <f>Codierung!$I$119</f>
        <v>CHF/kg</v>
      </c>
      <c r="CT18" s="462" t="str">
        <f>Codierung!$I$119</f>
        <v>CHF/kg</v>
      </c>
      <c r="CU18" s="219" t="str">
        <f>Codierung!$I$119</f>
        <v>CHF/kg</v>
      </c>
      <c r="CV18" s="219" t="str">
        <f>Codierung!$I$119</f>
        <v>CHF/kg</v>
      </c>
      <c r="CW18" s="219"/>
      <c r="CX18" s="343" t="str">
        <f>Codierung!I142</f>
        <v>Anzahl Wochen</v>
      </c>
      <c r="CY18" s="219" t="str">
        <f>Codierung!$I$126</f>
        <v>t</v>
      </c>
      <c r="CZ18" s="219" t="str">
        <f>Codierung!$I$126</f>
        <v>t</v>
      </c>
      <c r="DA18" s="277"/>
      <c r="DB18" s="462" t="str">
        <f>Codierung!$I$126</f>
        <v>t</v>
      </c>
      <c r="DC18" s="463" t="str">
        <f>Codierung!$I$126</f>
        <v>t</v>
      </c>
      <c r="DD18" s="219" t="str">
        <f>Codierung!$I$126</f>
        <v>t</v>
      </c>
      <c r="DE18" s="219" t="str">
        <f>Codierung!$I$126</f>
        <v>t</v>
      </c>
      <c r="DF18" s="462" t="str">
        <f>Codierung!$I$126</f>
        <v>t</v>
      </c>
      <c r="DG18" s="463" t="str">
        <f>Codierung!$I$126</f>
        <v>t</v>
      </c>
      <c r="DH18" s="219" t="str">
        <f>Codierung!$I$126</f>
        <v>t</v>
      </c>
      <c r="DI18" s="219" t="str">
        <f>Codierung!$I$126</f>
        <v>t</v>
      </c>
      <c r="DJ18" s="462" t="str">
        <f>Codierung!$I$126</f>
        <v>t</v>
      </c>
      <c r="DK18" s="463" t="str">
        <f>Codierung!$I$126</f>
        <v>t</v>
      </c>
      <c r="DN18" s="277"/>
      <c r="DO18" s="219" t="str">
        <f>Codierung!$I$126</f>
        <v>t</v>
      </c>
      <c r="DP18" s="219" t="str">
        <f>Codierung!$I$126</f>
        <v>t</v>
      </c>
      <c r="DQ18" s="463" t="str">
        <f>Codierung!$I$126</f>
        <v>t</v>
      </c>
      <c r="DR18" s="462" t="str">
        <f>Codierung!$I$126</f>
        <v>t</v>
      </c>
      <c r="DS18" s="219" t="str">
        <f>Codierung!$I$126</f>
        <v>t</v>
      </c>
      <c r="DT18" s="219" t="str">
        <f>Codierung!$I$126</f>
        <v>t</v>
      </c>
      <c r="DU18" s="463" t="str">
        <f>Codierung!$I$126</f>
        <v>t</v>
      </c>
      <c r="DV18" s="462" t="str">
        <f>Codierung!$I$126</f>
        <v>t</v>
      </c>
      <c r="DW18" s="277"/>
      <c r="DX18" s="219" t="str">
        <f>Codierung!$I$126</f>
        <v>t</v>
      </c>
      <c r="DY18" s="219" t="str">
        <f>Codierung!$I$126</f>
        <v>t</v>
      </c>
      <c r="DZ18" s="463" t="str">
        <f>Codierung!$I$126</f>
        <v>t</v>
      </c>
      <c r="EA18" s="462" t="str">
        <f>Codierung!$I$126</f>
        <v>t</v>
      </c>
      <c r="EB18" s="219" t="str">
        <f>Codierung!$I$126</f>
        <v>t</v>
      </c>
      <c r="EC18" s="219" t="str">
        <f>Codierung!$I$126</f>
        <v>t</v>
      </c>
      <c r="ED18" s="463" t="str">
        <f>Codierung!$I$126</f>
        <v>t</v>
      </c>
      <c r="EE18" s="462" t="str">
        <f>Codierung!$I$126</f>
        <v>t</v>
      </c>
      <c r="EG18" s="219" t="str">
        <f>Codierung!$I$126</f>
        <v>t</v>
      </c>
      <c r="EH18" s="219" t="str">
        <f>Codierung!$I$126</f>
        <v>t</v>
      </c>
      <c r="EI18" s="463" t="str">
        <f>Codierung!$I$126</f>
        <v>t</v>
      </c>
      <c r="EJ18" s="462" t="str">
        <f>Codierung!$I$126</f>
        <v>t</v>
      </c>
      <c r="EK18" s="219" t="str">
        <f>Codierung!$I$126</f>
        <v>t</v>
      </c>
      <c r="EL18" s="219" t="str">
        <f>Codierung!$I$126</f>
        <v>t</v>
      </c>
      <c r="EM18" s="463" t="str">
        <f>Codierung!$I$126</f>
        <v>t</v>
      </c>
      <c r="EN18" s="462" t="str">
        <f>Codierung!$I$126</f>
        <v>t</v>
      </c>
      <c r="EO18" s="277"/>
      <c r="EP18" s="219" t="str">
        <f>Codierung!$I$126</f>
        <v>t</v>
      </c>
      <c r="EQ18" s="219" t="str">
        <f>Codierung!$I$126</f>
        <v>t</v>
      </c>
      <c r="ER18" s="219" t="str">
        <f>Codierung!$I$126</f>
        <v>t</v>
      </c>
      <c r="ES18" s="219" t="str">
        <f>Codierung!$I$126</f>
        <v>t</v>
      </c>
      <c r="ET18" s="277"/>
      <c r="EU18" s="463" t="str">
        <f>Codierung!$I$126</f>
        <v>t</v>
      </c>
      <c r="EV18" s="462" t="str">
        <f>Codierung!$I$126</f>
        <v>t</v>
      </c>
      <c r="EX18" s="463" t="str">
        <f>Codierung!$I$126</f>
        <v>t</v>
      </c>
      <c r="EY18" s="462" t="str">
        <f>Codierung!$I$126</f>
        <v>t</v>
      </c>
    </row>
    <row r="19" spans="1:155" s="228" customFormat="1" ht="12.75" customHeight="1" x14ac:dyDescent="0.2">
      <c r="A19" s="343" t="str">
        <f>Codierung!I227</f>
        <v>Aktuell</v>
      </c>
      <c r="B19" s="189">
        <f>B23</f>
        <v>46174</v>
      </c>
      <c r="C19" s="466">
        <f>C23</f>
        <v>7.0141070000000001</v>
      </c>
      <c r="D19" s="466">
        <f t="shared" ref="D19:BQ19" si="0">D23</f>
        <v>4.0300120000000001</v>
      </c>
      <c r="E19" s="467">
        <f t="shared" si="0"/>
        <v>6.9222630000000001</v>
      </c>
      <c r="F19" s="467">
        <f t="shared" si="0"/>
        <v>3.8764289999999999</v>
      </c>
      <c r="G19" s="468">
        <f t="shared" si="0"/>
        <v>0</v>
      </c>
      <c r="H19" s="468">
        <f t="shared" si="0"/>
        <v>1.4846509999999999</v>
      </c>
      <c r="I19" s="467">
        <f t="shared" si="0"/>
        <v>8.9391929999999995</v>
      </c>
      <c r="J19" s="467">
        <f t="shared" si="0"/>
        <v>3.7617189999999998</v>
      </c>
      <c r="K19" s="466">
        <f t="shared" si="0"/>
        <v>0</v>
      </c>
      <c r="L19" s="466">
        <f t="shared" si="0"/>
        <v>10.341502</v>
      </c>
      <c r="M19" s="467">
        <f>M23</f>
        <v>0</v>
      </c>
      <c r="N19" s="467">
        <f>N23</f>
        <v>11.497894000000001</v>
      </c>
      <c r="O19" s="466">
        <f t="shared" si="0"/>
        <v>13.49376</v>
      </c>
      <c r="P19" s="466">
        <f t="shared" si="0"/>
        <v>9.9091579999999997</v>
      </c>
      <c r="Q19" s="467">
        <f t="shared" si="0"/>
        <v>8.1960510000000006</v>
      </c>
      <c r="R19" s="467">
        <f t="shared" si="0"/>
        <v>3.7699569999999998</v>
      </c>
      <c r="S19" s="380"/>
      <c r="T19" s="466">
        <f t="shared" si="0"/>
        <v>7.9</v>
      </c>
      <c r="U19" s="466">
        <f t="shared" si="0"/>
        <v>4.1473779999999998</v>
      </c>
      <c r="V19" s="467">
        <f t="shared" si="0"/>
        <v>7.9</v>
      </c>
      <c r="W19" s="467">
        <f t="shared" si="0"/>
        <v>5.9549669999999999</v>
      </c>
      <c r="X19" s="466">
        <f t="shared" si="0"/>
        <v>0</v>
      </c>
      <c r="Y19" s="466">
        <f t="shared" si="0"/>
        <v>1.7522519999999999</v>
      </c>
      <c r="Z19" s="467">
        <f t="shared" si="0"/>
        <v>2.66534</v>
      </c>
      <c r="AA19" s="467">
        <f t="shared" si="0"/>
        <v>1.757735</v>
      </c>
      <c r="AB19" s="466">
        <f t="shared" si="0"/>
        <v>2.805056</v>
      </c>
      <c r="AC19" s="466">
        <f t="shared" si="0"/>
        <v>1.76847</v>
      </c>
      <c r="AD19" s="380">
        <f t="shared" si="0"/>
        <v>45.184215999999999</v>
      </c>
      <c r="AE19" s="467">
        <f t="shared" si="0"/>
        <v>26.94877</v>
      </c>
      <c r="AF19" s="468">
        <f t="shared" si="0"/>
        <v>25.071705999999999</v>
      </c>
      <c r="AG19" s="468">
        <f t="shared" si="0"/>
        <v>8.9924990000000005</v>
      </c>
      <c r="AH19" s="380">
        <f t="shared" si="0"/>
        <v>21.891696</v>
      </c>
      <c r="AI19" s="380">
        <f t="shared" si="0"/>
        <v>7.1671399999999998</v>
      </c>
      <c r="AJ19" s="466">
        <f t="shared" si="0"/>
        <v>0</v>
      </c>
      <c r="AK19" s="466">
        <f t="shared" si="0"/>
        <v>0</v>
      </c>
      <c r="AL19" s="380"/>
      <c r="AM19" s="467">
        <f t="shared" si="0"/>
        <v>8.5820830000000008</v>
      </c>
      <c r="AN19" s="380">
        <f t="shared" si="0"/>
        <v>4.5404359999999997</v>
      </c>
      <c r="AO19" s="466">
        <f t="shared" si="0"/>
        <v>8.7041079999999997</v>
      </c>
      <c r="AP19" s="466">
        <f t="shared" si="0"/>
        <v>4.6675550000000001</v>
      </c>
      <c r="AQ19" s="467">
        <f t="shared" si="0"/>
        <v>6.9543429999999997</v>
      </c>
      <c r="AR19" s="467">
        <f t="shared" si="0"/>
        <v>3.6103320000000001</v>
      </c>
      <c r="AS19" s="466">
        <f t="shared" si="0"/>
        <v>3.8137129999999999</v>
      </c>
      <c r="AT19" s="468">
        <f t="shared" si="0"/>
        <v>1.369875</v>
      </c>
      <c r="AU19" s="380">
        <f t="shared" si="0"/>
        <v>5.5588850000000001</v>
      </c>
      <c r="AV19" s="380">
        <f t="shared" si="0"/>
        <v>2.278886</v>
      </c>
      <c r="AW19" s="468">
        <f t="shared" si="0"/>
        <v>5.5520709999999998</v>
      </c>
      <c r="AX19" s="468">
        <f t="shared" si="0"/>
        <v>2.0949089999999999</v>
      </c>
      <c r="AY19" s="380">
        <f t="shared" si="0"/>
        <v>7.0905449999999997</v>
      </c>
      <c r="AZ19" s="380">
        <f t="shared" si="0"/>
        <v>3.9440849999999998</v>
      </c>
      <c r="BA19" s="380"/>
      <c r="BB19" s="468">
        <f t="shared" si="0"/>
        <v>3.5046029999999999</v>
      </c>
      <c r="BC19" s="466">
        <f t="shared" si="0"/>
        <v>1.8093840000000001</v>
      </c>
      <c r="BD19" s="380">
        <f t="shared" si="0"/>
        <v>5.95</v>
      </c>
      <c r="BE19" s="467">
        <f t="shared" si="0"/>
        <v>2.32748</v>
      </c>
      <c r="BF19" s="468">
        <f t="shared" ref="BF19:BG19" si="1">BF23</f>
        <v>0</v>
      </c>
      <c r="BG19" s="466">
        <f t="shared" si="1"/>
        <v>1.5119659999999999</v>
      </c>
      <c r="BH19" s="467">
        <f t="shared" ref="BH19:BI19" si="2">BH23</f>
        <v>8.0805349999999994</v>
      </c>
      <c r="BI19" s="467">
        <f t="shared" si="2"/>
        <v>6.3768739999999999</v>
      </c>
      <c r="BJ19" s="380">
        <f t="shared" si="0"/>
        <v>0</v>
      </c>
      <c r="BK19" s="466">
        <f t="shared" si="0"/>
        <v>3.5</v>
      </c>
      <c r="BL19" s="466">
        <f t="shared" si="0"/>
        <v>1.519476</v>
      </c>
      <c r="BM19" s="467">
        <f t="shared" ref="BM19:BN19" si="3">BM23</f>
        <v>14.732424999999999</v>
      </c>
      <c r="BN19" s="467">
        <f t="shared" si="3"/>
        <v>5.1107259999999997</v>
      </c>
      <c r="BO19" s="466">
        <f t="shared" si="0"/>
        <v>7.949999</v>
      </c>
      <c r="BP19" s="466">
        <f t="shared" si="0"/>
        <v>4.4089029999999996</v>
      </c>
      <c r="BQ19" s="467">
        <f t="shared" si="0"/>
        <v>4.8343759999999998</v>
      </c>
      <c r="BR19" s="467">
        <f t="shared" ref="BR19:CV19" si="4">BR23</f>
        <v>2.0611120000000001</v>
      </c>
      <c r="BS19" s="380"/>
      <c r="BT19" s="380">
        <f>BT23</f>
        <v>6.6825619999999999</v>
      </c>
      <c r="BU19" s="380">
        <f>BU23</f>
        <v>3.84761</v>
      </c>
      <c r="BV19" s="468">
        <f t="shared" si="4"/>
        <v>12.454174999999999</v>
      </c>
      <c r="BW19" s="468">
        <f t="shared" si="4"/>
        <v>9.2358279999999997</v>
      </c>
      <c r="BX19" s="380">
        <f t="shared" si="4"/>
        <v>11.999999000000001</v>
      </c>
      <c r="BY19" s="380">
        <f t="shared" si="4"/>
        <v>8.5963440000000002</v>
      </c>
      <c r="BZ19" s="468">
        <f t="shared" si="4"/>
        <v>8.3039090000000009</v>
      </c>
      <c r="CA19" s="468">
        <f t="shared" si="4"/>
        <v>5.8442059999999998</v>
      </c>
      <c r="CB19" s="380">
        <f t="shared" si="4"/>
        <v>0</v>
      </c>
      <c r="CC19" s="380">
        <f t="shared" si="4"/>
        <v>21.733093</v>
      </c>
      <c r="CD19" s="468">
        <f t="shared" si="4"/>
        <v>16.312626000000002</v>
      </c>
      <c r="CE19" s="468">
        <f t="shared" si="4"/>
        <v>8.6591760000000004</v>
      </c>
      <c r="CF19" s="380">
        <f t="shared" si="4"/>
        <v>19.899999999999999</v>
      </c>
      <c r="CG19" s="380">
        <f t="shared" si="4"/>
        <v>9.9463360000000005</v>
      </c>
      <c r="CH19" s="380"/>
      <c r="CI19" s="468">
        <f t="shared" si="4"/>
        <v>10.174685</v>
      </c>
      <c r="CJ19" s="468">
        <f t="shared" si="4"/>
        <v>5.9746449999999998</v>
      </c>
      <c r="CK19" s="380"/>
      <c r="CL19" s="467">
        <f t="shared" si="4"/>
        <v>14.900791999999999</v>
      </c>
      <c r="CM19" s="467">
        <f t="shared" si="4"/>
        <v>8.8389749999999996</v>
      </c>
      <c r="CN19" s="380"/>
      <c r="CO19" s="466">
        <f t="shared" si="4"/>
        <v>15.331465</v>
      </c>
      <c r="CP19" s="466">
        <f t="shared" si="4"/>
        <v>9.4131269999999994</v>
      </c>
      <c r="CQ19" s="467">
        <f t="shared" si="4"/>
        <v>17.567903000000001</v>
      </c>
      <c r="CR19" s="467">
        <f t="shared" si="4"/>
        <v>8.1627930000000006</v>
      </c>
      <c r="CS19" s="466">
        <f t="shared" si="4"/>
        <v>6.5104050000000004</v>
      </c>
      <c r="CT19" s="466">
        <f t="shared" si="4"/>
        <v>0</v>
      </c>
      <c r="CU19" s="467">
        <f t="shared" si="4"/>
        <v>5.1752390000000004</v>
      </c>
      <c r="CV19" s="467">
        <f t="shared" si="4"/>
        <v>3.9452090000000002</v>
      </c>
      <c r="CW19" s="469" t="str">
        <f>LEFT(CX19,1)</f>
        <v>5</v>
      </c>
      <c r="CX19" s="527">
        <f>CX23</f>
        <v>5</v>
      </c>
      <c r="CY19" s="470">
        <f>CY$23</f>
        <v>6620.0912042909995</v>
      </c>
      <c r="CZ19" s="470">
        <f>CZ$23</f>
        <v>27250.136955728001</v>
      </c>
      <c r="DA19" s="471"/>
      <c r="DB19" s="472">
        <f t="shared" ref="DB19:DK19" si="5">DB$23</f>
        <v>608.25097100300002</v>
      </c>
      <c r="DC19" s="473">
        <f t="shared" si="5"/>
        <v>2091.908319141</v>
      </c>
      <c r="DD19" s="470">
        <f t="shared" si="5"/>
        <v>1121.0951373330001</v>
      </c>
      <c r="DE19" s="470">
        <f t="shared" si="5"/>
        <v>3544.5999416939999</v>
      </c>
      <c r="DF19" s="472">
        <f>DF$23</f>
        <v>286.680846073</v>
      </c>
      <c r="DG19" s="473">
        <f>DG$23</f>
        <v>2362.7471170520002</v>
      </c>
      <c r="DH19" s="470">
        <f t="shared" si="5"/>
        <v>193.104441541</v>
      </c>
      <c r="DI19" s="470">
        <f t="shared" si="5"/>
        <v>1504.0692319</v>
      </c>
      <c r="DJ19" s="472">
        <f t="shared" si="5"/>
        <v>517.08525881399999</v>
      </c>
      <c r="DK19" s="473">
        <f t="shared" si="5"/>
        <v>1072.7851916670002</v>
      </c>
      <c r="DN19" s="471"/>
      <c r="DO19" s="470">
        <f t="shared" ref="DO19:DV19" si="6">DO$23</f>
        <v>52.375014411999999</v>
      </c>
      <c r="DP19" s="470">
        <f t="shared" si="6"/>
        <v>346.696878927</v>
      </c>
      <c r="DQ19" s="472">
        <f t="shared" si="6"/>
        <v>153.45840392000002</v>
      </c>
      <c r="DR19" s="472">
        <f t="shared" si="6"/>
        <v>788.39357748300006</v>
      </c>
      <c r="DS19" s="470">
        <f t="shared" si="6"/>
        <v>184.99038110999999</v>
      </c>
      <c r="DT19" s="470">
        <f t="shared" si="6"/>
        <v>829.91538987299998</v>
      </c>
      <c r="DU19" s="472">
        <f t="shared" si="6"/>
        <v>9.1381404750000002</v>
      </c>
      <c r="DV19" s="472">
        <f t="shared" si="6"/>
        <v>52.751152774000005</v>
      </c>
      <c r="DW19" s="471"/>
      <c r="DX19" s="470">
        <f t="shared" ref="DX19:EE19" si="7">DX$23</f>
        <v>51.387032288</v>
      </c>
      <c r="DY19" s="470">
        <f t="shared" si="7"/>
        <v>414.51399820799998</v>
      </c>
      <c r="DZ19" s="472">
        <f t="shared" si="7"/>
        <v>119.05754230700001</v>
      </c>
      <c r="EA19" s="472">
        <f t="shared" si="7"/>
        <v>668.38490534000005</v>
      </c>
      <c r="EB19" s="470">
        <f t="shared" si="7"/>
        <v>20.879129300000002</v>
      </c>
      <c r="EC19" s="470">
        <f t="shared" si="7"/>
        <v>190.59143470000001</v>
      </c>
      <c r="ED19" s="472">
        <f t="shared" si="7"/>
        <v>30.217275765</v>
      </c>
      <c r="EE19" s="472">
        <f t="shared" si="7"/>
        <v>325.51199194899999</v>
      </c>
      <c r="EG19" s="470">
        <f t="shared" ref="EG19:EN19" si="8">EG$23</f>
        <v>1060.7251671070001</v>
      </c>
      <c r="EH19" s="470">
        <f t="shared" si="8"/>
        <v>2418.4673844440003</v>
      </c>
      <c r="EI19" s="472">
        <f t="shared" si="8"/>
        <v>24.437925793999998</v>
      </c>
      <c r="EJ19" s="472">
        <f t="shared" si="8"/>
        <v>86.951572612999996</v>
      </c>
      <c r="EK19" s="470">
        <f>EK$23</f>
        <v>29.168024588000002</v>
      </c>
      <c r="EL19" s="470">
        <f>EL$23</f>
        <v>178.35657985400002</v>
      </c>
      <c r="EM19" s="472">
        <f t="shared" si="8"/>
        <v>206.81050443399999</v>
      </c>
      <c r="EN19" s="472">
        <f t="shared" si="8"/>
        <v>223.051730136</v>
      </c>
      <c r="EO19" s="471"/>
      <c r="EP19" s="470">
        <f>EP$23</f>
        <v>34.716804678999999</v>
      </c>
      <c r="EQ19" s="470">
        <f>EQ$23</f>
        <v>172.58436916400001</v>
      </c>
      <c r="ER19" s="470">
        <f t="shared" ref="ER19:ES19" si="9">ER$23</f>
        <v>395.24952212600004</v>
      </c>
      <c r="ES19" s="470">
        <f t="shared" si="9"/>
        <v>2742.7279711640003</v>
      </c>
      <c r="ET19" s="471"/>
      <c r="EU19" s="472">
        <f>EU$23</f>
        <v>114.644477223</v>
      </c>
      <c r="EV19" s="472">
        <f>EV$23</f>
        <v>460.52891639500001</v>
      </c>
      <c r="EX19" s="472">
        <f>EX$23</f>
        <v>94.859849081999997</v>
      </c>
      <c r="EY19" s="472">
        <f>EY$23</f>
        <v>346.75098364499996</v>
      </c>
    </row>
    <row r="20" spans="1:155" s="228" customFormat="1" ht="12.75" customHeight="1" x14ac:dyDescent="0.2">
      <c r="A20" s="343" t="str">
        <f>Codierung!I228</f>
        <v>Vormonat</v>
      </c>
      <c r="B20" s="189">
        <f>B24</f>
        <v>46143</v>
      </c>
      <c r="C20" s="468">
        <f>C24</f>
        <v>6.2316859999999998</v>
      </c>
      <c r="D20" s="468">
        <f t="shared" ref="D20:BQ20" si="10">D24</f>
        <v>3.701613</v>
      </c>
      <c r="E20" s="380">
        <f t="shared" si="10"/>
        <v>7.4389029999999998</v>
      </c>
      <c r="F20" s="380">
        <f t="shared" si="10"/>
        <v>3.9066339999999999</v>
      </c>
      <c r="G20" s="468">
        <f t="shared" si="10"/>
        <v>2.0698240000000001</v>
      </c>
      <c r="H20" s="468">
        <f t="shared" si="10"/>
        <v>1.589742</v>
      </c>
      <c r="I20" s="380">
        <f t="shared" si="10"/>
        <v>7.4207359999999998</v>
      </c>
      <c r="J20" s="380">
        <f t="shared" si="10"/>
        <v>3.468737</v>
      </c>
      <c r="K20" s="468">
        <f t="shared" si="10"/>
        <v>0</v>
      </c>
      <c r="L20" s="468">
        <f t="shared" si="10"/>
        <v>10.237513999999999</v>
      </c>
      <c r="M20" s="380">
        <f>M24</f>
        <v>0</v>
      </c>
      <c r="N20" s="380">
        <f>N24</f>
        <v>10.430270999999999</v>
      </c>
      <c r="O20" s="468">
        <f t="shared" si="10"/>
        <v>11.563689999999999</v>
      </c>
      <c r="P20" s="468">
        <f t="shared" si="10"/>
        <v>4.1037840000000001</v>
      </c>
      <c r="Q20" s="380">
        <f t="shared" si="10"/>
        <v>4.1891259999999999</v>
      </c>
      <c r="R20" s="380">
        <f t="shared" si="10"/>
        <v>3.0669559999999998</v>
      </c>
      <c r="S20" s="380"/>
      <c r="T20" s="468">
        <f t="shared" si="10"/>
        <v>7.9</v>
      </c>
      <c r="U20" s="468">
        <f t="shared" si="10"/>
        <v>4.1067619999999998</v>
      </c>
      <c r="V20" s="380">
        <f t="shared" si="10"/>
        <v>0</v>
      </c>
      <c r="W20" s="380">
        <f t="shared" si="10"/>
        <v>5.0011859999999997</v>
      </c>
      <c r="X20" s="468">
        <f t="shared" si="10"/>
        <v>3.131049</v>
      </c>
      <c r="Y20" s="468">
        <f t="shared" si="10"/>
        <v>1.808244</v>
      </c>
      <c r="Z20" s="380">
        <f t="shared" si="10"/>
        <v>2.9719730000000002</v>
      </c>
      <c r="AA20" s="380">
        <f t="shared" si="10"/>
        <v>1.8402689999999999</v>
      </c>
      <c r="AB20" s="468">
        <f t="shared" si="10"/>
        <v>2.95</v>
      </c>
      <c r="AC20" s="468">
        <f t="shared" si="10"/>
        <v>1.592759</v>
      </c>
      <c r="AD20" s="380">
        <f t="shared" si="10"/>
        <v>44.328187999999997</v>
      </c>
      <c r="AE20" s="380">
        <f t="shared" si="10"/>
        <v>23.642175999999999</v>
      </c>
      <c r="AF20" s="468">
        <f t="shared" si="10"/>
        <v>25.692879000000001</v>
      </c>
      <c r="AG20" s="468">
        <f t="shared" si="10"/>
        <v>8.005471</v>
      </c>
      <c r="AH20" s="380">
        <f t="shared" si="10"/>
        <v>22.803469</v>
      </c>
      <c r="AI20" s="380">
        <f t="shared" si="10"/>
        <v>7.0737410000000001</v>
      </c>
      <c r="AJ20" s="468">
        <f t="shared" si="10"/>
        <v>0</v>
      </c>
      <c r="AK20" s="468">
        <f t="shared" si="10"/>
        <v>3.9785339999999998</v>
      </c>
      <c r="AL20" s="380"/>
      <c r="AM20" s="380">
        <f t="shared" si="10"/>
        <v>0</v>
      </c>
      <c r="AN20" s="380">
        <f t="shared" si="10"/>
        <v>3.5437859999999999</v>
      </c>
      <c r="AO20" s="468">
        <f t="shared" si="10"/>
        <v>6.2023919999999997</v>
      </c>
      <c r="AP20" s="468">
        <f t="shared" si="10"/>
        <v>4.8896689999999996</v>
      </c>
      <c r="AQ20" s="380">
        <f t="shared" si="10"/>
        <v>6.3153290000000002</v>
      </c>
      <c r="AR20" s="380">
        <f t="shared" si="10"/>
        <v>3.8865159999999999</v>
      </c>
      <c r="AS20" s="468">
        <f t="shared" si="10"/>
        <v>3.5536189999999999</v>
      </c>
      <c r="AT20" s="468">
        <f t="shared" si="10"/>
        <v>1.6945509999999999</v>
      </c>
      <c r="AU20" s="380">
        <f t="shared" si="10"/>
        <v>5.5</v>
      </c>
      <c r="AV20" s="380">
        <f t="shared" si="10"/>
        <v>2.0096250000000002</v>
      </c>
      <c r="AW20" s="468">
        <f t="shared" si="10"/>
        <v>5.5</v>
      </c>
      <c r="AX20" s="468">
        <f t="shared" si="10"/>
        <v>2.0089540000000001</v>
      </c>
      <c r="AY20" s="380">
        <f t="shared" si="10"/>
        <v>7.0399060000000002</v>
      </c>
      <c r="AZ20" s="380">
        <f t="shared" si="10"/>
        <v>2.9709319999999999</v>
      </c>
      <c r="BA20" s="380"/>
      <c r="BB20" s="468">
        <f t="shared" si="10"/>
        <v>3.3821669999999999</v>
      </c>
      <c r="BC20" s="468">
        <f t="shared" si="10"/>
        <v>1.4876769999999999</v>
      </c>
      <c r="BD20" s="380">
        <f t="shared" si="10"/>
        <v>5.95</v>
      </c>
      <c r="BE20" s="380">
        <f t="shared" si="10"/>
        <v>2.1612840000000002</v>
      </c>
      <c r="BF20" s="468">
        <f t="shared" ref="BF20:BG20" si="11">BF24</f>
        <v>0</v>
      </c>
      <c r="BG20" s="468">
        <f t="shared" si="11"/>
        <v>1.5240629999999999</v>
      </c>
      <c r="BH20" s="380">
        <f t="shared" ref="BH20:BI20" si="12">BH24</f>
        <v>8.0773890000000002</v>
      </c>
      <c r="BI20" s="380">
        <f t="shared" si="12"/>
        <v>6.9077669999999998</v>
      </c>
      <c r="BJ20" s="380">
        <f t="shared" si="10"/>
        <v>0</v>
      </c>
      <c r="BK20" s="468">
        <f t="shared" si="10"/>
        <v>3.5</v>
      </c>
      <c r="BL20" s="468">
        <f t="shared" si="10"/>
        <v>1.5071669999999999</v>
      </c>
      <c r="BM20" s="380">
        <f t="shared" ref="BM20:BN20" si="13">BM24</f>
        <v>14.588533999999999</v>
      </c>
      <c r="BN20" s="380">
        <f t="shared" si="13"/>
        <v>5.1331090000000001</v>
      </c>
      <c r="BO20" s="468">
        <f t="shared" si="10"/>
        <v>7.949999</v>
      </c>
      <c r="BP20" s="468">
        <f t="shared" si="10"/>
        <v>4.3115269999999999</v>
      </c>
      <c r="BQ20" s="380">
        <f t="shared" si="10"/>
        <v>5</v>
      </c>
      <c r="BR20" s="380">
        <f t="shared" ref="BR20:CV20" si="14">BR24</f>
        <v>1.4611940000000001</v>
      </c>
      <c r="BS20" s="380"/>
      <c r="BT20" s="380">
        <f>BT24</f>
        <v>5.2643599999999999</v>
      </c>
      <c r="BU20" s="380">
        <f>BU24</f>
        <v>3.4461050000000002</v>
      </c>
      <c r="BV20" s="468">
        <f t="shared" si="14"/>
        <v>12.017963999999999</v>
      </c>
      <c r="BW20" s="468">
        <f t="shared" si="14"/>
        <v>9.025639</v>
      </c>
      <c r="BX20" s="380">
        <f t="shared" si="14"/>
        <v>11.974593</v>
      </c>
      <c r="BY20" s="380">
        <f t="shared" si="14"/>
        <v>7.3736959999999998</v>
      </c>
      <c r="BZ20" s="468">
        <f t="shared" si="14"/>
        <v>5.99742</v>
      </c>
      <c r="CA20" s="468">
        <f t="shared" si="14"/>
        <v>4.255833</v>
      </c>
      <c r="CB20" s="380">
        <f t="shared" si="14"/>
        <v>0</v>
      </c>
      <c r="CC20" s="380">
        <f t="shared" si="14"/>
        <v>22.133585</v>
      </c>
      <c r="CD20" s="468">
        <f t="shared" si="14"/>
        <v>14.424856999999999</v>
      </c>
      <c r="CE20" s="468">
        <f t="shared" si="14"/>
        <v>9.0619169999999993</v>
      </c>
      <c r="CF20" s="380">
        <f t="shared" si="14"/>
        <v>18.427769000000001</v>
      </c>
      <c r="CG20" s="380">
        <f t="shared" si="14"/>
        <v>9.1308129999999998</v>
      </c>
      <c r="CH20" s="380"/>
      <c r="CI20" s="468">
        <f t="shared" si="14"/>
        <v>9.9</v>
      </c>
      <c r="CJ20" s="468">
        <f t="shared" si="14"/>
        <v>5.8576940000000004</v>
      </c>
      <c r="CK20" s="380"/>
      <c r="CL20" s="380">
        <f t="shared" si="14"/>
        <v>14.128054000000001</v>
      </c>
      <c r="CM20" s="380">
        <f t="shared" si="14"/>
        <v>8.8245550000000001</v>
      </c>
      <c r="CN20" s="380"/>
      <c r="CO20" s="468">
        <f t="shared" si="14"/>
        <v>15.331462</v>
      </c>
      <c r="CP20" s="468">
        <f t="shared" si="14"/>
        <v>9.4131269999999994</v>
      </c>
      <c r="CQ20" s="380">
        <f t="shared" si="14"/>
        <v>17.535779000000002</v>
      </c>
      <c r="CR20" s="380">
        <f t="shared" si="14"/>
        <v>8.2008589999999995</v>
      </c>
      <c r="CS20" s="468">
        <f t="shared" si="14"/>
        <v>6.5122410000000004</v>
      </c>
      <c r="CT20" s="468">
        <f t="shared" si="14"/>
        <v>6.6086710000000002</v>
      </c>
      <c r="CU20" s="380">
        <f t="shared" si="14"/>
        <v>5.1743629999999996</v>
      </c>
      <c r="CV20" s="380">
        <f t="shared" si="14"/>
        <v>3.9447299999999998</v>
      </c>
      <c r="CW20" s="469" t="str">
        <f>LEFT(CX20,1)</f>
        <v>4</v>
      </c>
      <c r="CX20" s="343">
        <f>CX24</f>
        <v>4</v>
      </c>
      <c r="CY20" s="471">
        <f>CY$24</f>
        <v>5853.6551776200004</v>
      </c>
      <c r="CZ20" s="471">
        <f>CZ$24</f>
        <v>24422.165376912999</v>
      </c>
      <c r="DA20" s="471"/>
      <c r="DB20" s="473">
        <f t="shared" ref="DB20:DK20" si="15">DB$24</f>
        <v>568.25142838000011</v>
      </c>
      <c r="DC20" s="473">
        <f t="shared" si="15"/>
        <v>1676.6019394660002</v>
      </c>
      <c r="DD20" s="471">
        <f t="shared" si="15"/>
        <v>680.54296324099994</v>
      </c>
      <c r="DE20" s="471">
        <f t="shared" si="15"/>
        <v>2343.6772535519999</v>
      </c>
      <c r="DF20" s="473">
        <f>DF$24</f>
        <v>282.34605985600001</v>
      </c>
      <c r="DG20" s="473">
        <f>DG$24</f>
        <v>1948.2629722170002</v>
      </c>
      <c r="DH20" s="471">
        <f t="shared" si="15"/>
        <v>131.64451619600001</v>
      </c>
      <c r="DI20" s="471">
        <f t="shared" si="15"/>
        <v>1237.438036</v>
      </c>
      <c r="DJ20" s="473">
        <f t="shared" si="15"/>
        <v>592.33068709400004</v>
      </c>
      <c r="DK20" s="473">
        <f t="shared" si="15"/>
        <v>901.90714851099995</v>
      </c>
      <c r="DN20" s="471"/>
      <c r="DO20" s="471">
        <f t="shared" ref="DO20:DV20" si="16">DO$24</f>
        <v>77.006732076000006</v>
      </c>
      <c r="DP20" s="471">
        <f t="shared" si="16"/>
        <v>423.78124968700001</v>
      </c>
      <c r="DQ20" s="473">
        <f t="shared" si="16"/>
        <v>129.30097419700002</v>
      </c>
      <c r="DR20" s="473">
        <f t="shared" si="16"/>
        <v>626.675011638</v>
      </c>
      <c r="DS20" s="471">
        <f t="shared" si="16"/>
        <v>141.78765424900001</v>
      </c>
      <c r="DT20" s="471">
        <f t="shared" si="16"/>
        <v>739.43013360999998</v>
      </c>
      <c r="DU20" s="473">
        <f t="shared" si="16"/>
        <v>15.383739262999999</v>
      </c>
      <c r="DV20" s="473">
        <f t="shared" si="16"/>
        <v>76.960157554999995</v>
      </c>
      <c r="DW20" s="471"/>
      <c r="DX20" s="471">
        <f t="shared" ref="DX20:EE20" si="17">DX$24</f>
        <v>74.299855700999998</v>
      </c>
      <c r="DY20" s="471">
        <f t="shared" si="17"/>
        <v>427.80035222000004</v>
      </c>
      <c r="DZ20" s="473">
        <f t="shared" si="17"/>
        <v>161.56931602999998</v>
      </c>
      <c r="EA20" s="473">
        <f t="shared" si="17"/>
        <v>597.30946551799991</v>
      </c>
      <c r="EB20" s="471">
        <f t="shared" si="17"/>
        <v>21.333453000000002</v>
      </c>
      <c r="EC20" s="471">
        <f t="shared" si="17"/>
        <v>152.2649581</v>
      </c>
      <c r="ED20" s="473">
        <f t="shared" si="17"/>
        <v>21.332508903999997</v>
      </c>
      <c r="EE20" s="473">
        <f t="shared" si="17"/>
        <v>261.52080618000002</v>
      </c>
      <c r="EG20" s="471">
        <f t="shared" ref="EG20:EN20" si="18">EG$24</f>
        <v>963.81368006200012</v>
      </c>
      <c r="EH20" s="471">
        <f t="shared" si="18"/>
        <v>2577.5961319880003</v>
      </c>
      <c r="EI20" s="473">
        <f t="shared" si="18"/>
        <v>35.157664920000002</v>
      </c>
      <c r="EJ20" s="473">
        <f t="shared" si="18"/>
        <v>135.439163968</v>
      </c>
      <c r="EK20" s="471">
        <f>EK$24</f>
        <v>27.357436157000002</v>
      </c>
      <c r="EL20" s="471">
        <f>EL$24</f>
        <v>157.39343316700001</v>
      </c>
      <c r="EM20" s="473">
        <f t="shared" si="18"/>
        <v>231.78480251600001</v>
      </c>
      <c r="EN20" s="473">
        <f t="shared" si="18"/>
        <v>193.59860268700001</v>
      </c>
      <c r="EO20" s="471"/>
      <c r="EP20" s="471">
        <f>EP$24</f>
        <v>38.478788446999999</v>
      </c>
      <c r="EQ20" s="471">
        <f>EQ$24</f>
        <v>270.16662921699998</v>
      </c>
      <c r="ER20" s="471">
        <f t="shared" ref="ER20:ES20" si="19">ER$24</f>
        <v>311.70999075599997</v>
      </c>
      <c r="ES20" s="471">
        <f t="shared" si="19"/>
        <v>2388.6205043950004</v>
      </c>
      <c r="ET20" s="471"/>
      <c r="EU20" s="473">
        <f>EU$24</f>
        <v>117.02623796300001</v>
      </c>
      <c r="EV20" s="473">
        <f>EV$24</f>
        <v>453.22080374399997</v>
      </c>
      <c r="EX20" s="473">
        <f>EX$24</f>
        <v>52.052375977000004</v>
      </c>
      <c r="EY20" s="473">
        <f>EY$24</f>
        <v>367.82841270699998</v>
      </c>
    </row>
    <row r="21" spans="1:155" ht="12.75" customHeight="1" x14ac:dyDescent="0.2">
      <c r="A21" s="343" t="str">
        <f>Codierung!I229</f>
        <v>Vorjahr</v>
      </c>
      <c r="B21" s="189">
        <f>B35</f>
        <v>45809</v>
      </c>
      <c r="C21" s="468">
        <f>C35</f>
        <v>7.1399460000000001</v>
      </c>
      <c r="D21" s="468">
        <f t="shared" ref="D21:BQ21" si="20">D35</f>
        <v>4.1357010000000001</v>
      </c>
      <c r="E21" s="380">
        <f t="shared" si="20"/>
        <v>5.7186130000000004</v>
      </c>
      <c r="F21" s="380">
        <f t="shared" si="20"/>
        <v>3.945789</v>
      </c>
      <c r="G21" s="468">
        <f t="shared" si="20"/>
        <v>2.2999999999999998</v>
      </c>
      <c r="H21" s="468">
        <f t="shared" si="20"/>
        <v>1.542483</v>
      </c>
      <c r="I21" s="380">
        <f t="shared" si="20"/>
        <v>8.8895</v>
      </c>
      <c r="J21" s="380">
        <f t="shared" si="20"/>
        <v>3.437532</v>
      </c>
      <c r="K21" s="468">
        <f t="shared" si="20"/>
        <v>0</v>
      </c>
      <c r="L21" s="468">
        <f t="shared" si="20"/>
        <v>9.8446829999999999</v>
      </c>
      <c r="M21" s="380">
        <f>M35</f>
        <v>19.353731</v>
      </c>
      <c r="N21" s="380">
        <f>N35</f>
        <v>12.194138000000001</v>
      </c>
      <c r="O21" s="468">
        <f t="shared" si="20"/>
        <v>15.91835</v>
      </c>
      <c r="P21" s="468">
        <f t="shared" si="20"/>
        <v>13.322877999999999</v>
      </c>
      <c r="Q21" s="380">
        <f t="shared" si="20"/>
        <v>8.5249140000000008</v>
      </c>
      <c r="R21" s="380">
        <f t="shared" si="20"/>
        <v>4.4298140000000004</v>
      </c>
      <c r="S21" s="380"/>
      <c r="T21" s="468">
        <f t="shared" si="20"/>
        <v>7.9</v>
      </c>
      <c r="U21" s="468">
        <f t="shared" si="20"/>
        <v>3.847626</v>
      </c>
      <c r="V21" s="380">
        <f t="shared" si="20"/>
        <v>8.4529549999999993</v>
      </c>
      <c r="W21" s="380">
        <f t="shared" si="20"/>
        <v>6.1298139999999997</v>
      </c>
      <c r="X21" s="468">
        <f t="shared" si="20"/>
        <v>0</v>
      </c>
      <c r="Y21" s="468">
        <f t="shared" si="20"/>
        <v>1.714845</v>
      </c>
      <c r="Z21" s="380">
        <f t="shared" si="20"/>
        <v>2.8141919999999998</v>
      </c>
      <c r="AA21" s="380">
        <f t="shared" si="20"/>
        <v>1.659087</v>
      </c>
      <c r="AB21" s="468">
        <f t="shared" si="20"/>
        <v>2.7870750000000002</v>
      </c>
      <c r="AC21" s="468">
        <f t="shared" si="20"/>
        <v>1.430442</v>
      </c>
      <c r="AD21" s="380">
        <f t="shared" si="20"/>
        <v>41.601801000000002</v>
      </c>
      <c r="AE21" s="380">
        <f t="shared" si="20"/>
        <v>25.522207000000002</v>
      </c>
      <c r="AF21" s="468">
        <f t="shared" si="20"/>
        <v>28.73978</v>
      </c>
      <c r="AG21" s="468">
        <f t="shared" si="20"/>
        <v>8.2160670000000007</v>
      </c>
      <c r="AH21" s="380">
        <f t="shared" si="20"/>
        <v>21.668398</v>
      </c>
      <c r="AI21" s="380">
        <f t="shared" si="20"/>
        <v>7.1214069999999996</v>
      </c>
      <c r="AJ21" s="468">
        <f t="shared" si="20"/>
        <v>0</v>
      </c>
      <c r="AK21" s="468">
        <f t="shared" si="20"/>
        <v>0</v>
      </c>
      <c r="AL21" s="380"/>
      <c r="AM21" s="380">
        <f t="shared" si="20"/>
        <v>8.9499999999999993</v>
      </c>
      <c r="AN21" s="380">
        <f t="shared" si="20"/>
        <v>4.6787809999999999</v>
      </c>
      <c r="AO21" s="468">
        <f t="shared" si="20"/>
        <v>9.1470699999999994</v>
      </c>
      <c r="AP21" s="468">
        <f t="shared" si="20"/>
        <v>4.8433060000000001</v>
      </c>
      <c r="AQ21" s="380">
        <f t="shared" si="20"/>
        <v>5.95</v>
      </c>
      <c r="AR21" s="380">
        <f t="shared" si="20"/>
        <v>3.535933</v>
      </c>
      <c r="AS21" s="468">
        <f t="shared" si="20"/>
        <v>2.95</v>
      </c>
      <c r="AT21" s="468">
        <f t="shared" si="20"/>
        <v>1.588714</v>
      </c>
      <c r="AU21" s="380">
        <f t="shared" si="20"/>
        <v>5.8330200000000003</v>
      </c>
      <c r="AV21" s="380">
        <f t="shared" si="20"/>
        <v>2.3347509999999998</v>
      </c>
      <c r="AW21" s="468">
        <f t="shared" si="20"/>
        <v>5.95</v>
      </c>
      <c r="AX21" s="468">
        <f t="shared" si="20"/>
        <v>2.3436659999999998</v>
      </c>
      <c r="AY21" s="380">
        <f t="shared" si="20"/>
        <v>6.95</v>
      </c>
      <c r="AZ21" s="380">
        <f t="shared" si="20"/>
        <v>3.7645940000000002</v>
      </c>
      <c r="BA21" s="380"/>
      <c r="BB21" s="468">
        <f t="shared" si="20"/>
        <v>3.4257559999999998</v>
      </c>
      <c r="BC21" s="468">
        <f t="shared" si="20"/>
        <v>1.938687</v>
      </c>
      <c r="BD21" s="380">
        <f t="shared" si="20"/>
        <v>0</v>
      </c>
      <c r="BE21" s="380">
        <f t="shared" si="20"/>
        <v>2.3638309999999998</v>
      </c>
      <c r="BF21" s="468">
        <f t="shared" ref="BF21:BG21" si="21">BF35</f>
        <v>0</v>
      </c>
      <c r="BG21" s="468">
        <f t="shared" si="21"/>
        <v>1.6077729999999999</v>
      </c>
      <c r="BH21" s="380">
        <f t="shared" ref="BH21:BI21" si="22">BH35</f>
        <v>7.2609089999999998</v>
      </c>
      <c r="BI21" s="380">
        <f t="shared" si="22"/>
        <v>3.951673</v>
      </c>
      <c r="BJ21" s="380">
        <f t="shared" si="20"/>
        <v>0</v>
      </c>
      <c r="BK21" s="468">
        <f t="shared" si="20"/>
        <v>3.1560199999999998</v>
      </c>
      <c r="BL21" s="468">
        <f t="shared" si="20"/>
        <v>1.6852259999999999</v>
      </c>
      <c r="BM21" s="380">
        <f t="shared" ref="BM21:BN21" si="23">BM35</f>
        <v>17.833106000000001</v>
      </c>
      <c r="BN21" s="380">
        <f t="shared" si="23"/>
        <v>6.3319749999999999</v>
      </c>
      <c r="BO21" s="468">
        <f t="shared" si="20"/>
        <v>7.5115679999999996</v>
      </c>
      <c r="BP21" s="468">
        <f t="shared" si="20"/>
        <v>4.9971959999999997</v>
      </c>
      <c r="BQ21" s="380">
        <f t="shared" si="20"/>
        <v>5.9</v>
      </c>
      <c r="BR21" s="380">
        <f t="shared" ref="BR21:CV21" si="24">BR35</f>
        <v>2.101817</v>
      </c>
      <c r="BS21" s="380"/>
      <c r="BT21" s="380">
        <f>BT35</f>
        <v>7.580476</v>
      </c>
      <c r="BU21" s="380">
        <f>BU35</f>
        <v>3.8980950000000001</v>
      </c>
      <c r="BV21" s="468">
        <f t="shared" si="24"/>
        <v>0</v>
      </c>
      <c r="BW21" s="468">
        <f t="shared" si="24"/>
        <v>7.8731780000000002</v>
      </c>
      <c r="BX21" s="380">
        <f t="shared" si="24"/>
        <v>9.5</v>
      </c>
      <c r="BY21" s="380">
        <f t="shared" si="24"/>
        <v>8.3138609999999993</v>
      </c>
      <c r="BZ21" s="468">
        <f t="shared" si="24"/>
        <v>8.6741019999999995</v>
      </c>
      <c r="CA21" s="468">
        <f t="shared" si="24"/>
        <v>5.2735839999999996</v>
      </c>
      <c r="CB21" s="380">
        <f t="shared" si="24"/>
        <v>0</v>
      </c>
      <c r="CC21" s="380">
        <f t="shared" si="24"/>
        <v>20.142167000000001</v>
      </c>
      <c r="CD21" s="468">
        <f t="shared" si="24"/>
        <v>12.769475999999999</v>
      </c>
      <c r="CE21" s="468">
        <f t="shared" si="24"/>
        <v>9.1606260000000006</v>
      </c>
      <c r="CF21" s="380">
        <f t="shared" si="24"/>
        <v>0</v>
      </c>
      <c r="CG21" s="380">
        <f t="shared" si="24"/>
        <v>10.515836</v>
      </c>
      <c r="CH21" s="380"/>
      <c r="CI21" s="468">
        <f t="shared" si="24"/>
        <v>0</v>
      </c>
      <c r="CJ21" s="468">
        <f t="shared" si="24"/>
        <v>5.9829299999999996</v>
      </c>
      <c r="CK21" s="380"/>
      <c r="CL21" s="380">
        <f t="shared" si="24"/>
        <v>15.562689000000001</v>
      </c>
      <c r="CM21" s="380">
        <f t="shared" si="24"/>
        <v>9.0255720000000004</v>
      </c>
      <c r="CN21" s="380"/>
      <c r="CO21" s="468">
        <f t="shared" si="24"/>
        <v>15.331493</v>
      </c>
      <c r="CP21" s="468">
        <f t="shared" si="24"/>
        <v>9.6979209999999991</v>
      </c>
      <c r="CQ21" s="380">
        <f t="shared" si="24"/>
        <v>17.457498000000001</v>
      </c>
      <c r="CR21" s="380">
        <f t="shared" si="24"/>
        <v>8.2931329999999992</v>
      </c>
      <c r="CS21" s="468">
        <f t="shared" si="24"/>
        <v>6.4446640000000004</v>
      </c>
      <c r="CT21" s="468">
        <f t="shared" si="24"/>
        <v>6.7830519999999996</v>
      </c>
      <c r="CU21" s="380">
        <f t="shared" si="24"/>
        <v>5.1740469999999998</v>
      </c>
      <c r="CV21" s="380">
        <f t="shared" si="24"/>
        <v>3.9075229999999999</v>
      </c>
      <c r="CW21" s="469" t="str">
        <f>LEFT(CX21,1)</f>
        <v>5</v>
      </c>
      <c r="CX21" s="343">
        <f>CX35</f>
        <v>5</v>
      </c>
      <c r="CY21" s="471">
        <f>CY$35</f>
        <v>5968.7435527540001</v>
      </c>
      <c r="CZ21" s="471">
        <f>CZ$35</f>
        <v>28366.928300218002</v>
      </c>
      <c r="DA21" s="471"/>
      <c r="DB21" s="473">
        <f t="shared" ref="DB21:DK21" si="25">DB$35</f>
        <v>598.52033802899996</v>
      </c>
      <c r="DC21" s="473">
        <f t="shared" si="25"/>
        <v>2033.2364094459999</v>
      </c>
      <c r="DD21" s="471">
        <f t="shared" si="25"/>
        <v>955.02133731700008</v>
      </c>
      <c r="DE21" s="471">
        <f t="shared" si="25"/>
        <v>3329.9129916730003</v>
      </c>
      <c r="DF21" s="473">
        <f>DF$35</f>
        <v>287.35531195800002</v>
      </c>
      <c r="DG21" s="473">
        <f>DG$35</f>
        <v>2256.0906952769997</v>
      </c>
      <c r="DH21" s="471">
        <f t="shared" si="25"/>
        <v>165.77396954699998</v>
      </c>
      <c r="DI21" s="471">
        <f t="shared" si="25"/>
        <v>2133.8802780320002</v>
      </c>
      <c r="DJ21" s="473">
        <f t="shared" si="25"/>
        <v>464.60392913499999</v>
      </c>
      <c r="DK21" s="473">
        <f t="shared" si="25"/>
        <v>1327.495336277</v>
      </c>
      <c r="DN21" s="471"/>
      <c r="DO21" s="471">
        <f t="shared" ref="DO21:DV21" si="26">DO$35</f>
        <v>56.917600016999998</v>
      </c>
      <c r="DP21" s="471">
        <f t="shared" si="26"/>
        <v>350.98486421299998</v>
      </c>
      <c r="DQ21" s="473">
        <f t="shared" si="26"/>
        <v>146.61765915000001</v>
      </c>
      <c r="DR21" s="473">
        <f t="shared" si="26"/>
        <v>830.40194779000001</v>
      </c>
      <c r="DS21" s="471">
        <f t="shared" si="26"/>
        <v>157.27638684499999</v>
      </c>
      <c r="DT21" s="471">
        <f t="shared" si="26"/>
        <v>831.39997498599996</v>
      </c>
      <c r="DU21" s="473">
        <f t="shared" si="26"/>
        <v>11.23129647</v>
      </c>
      <c r="DV21" s="473">
        <f t="shared" si="26"/>
        <v>66.898223111000007</v>
      </c>
      <c r="DW21" s="471"/>
      <c r="DX21" s="471">
        <f t="shared" ref="DX21:EE21" si="27">DX$35</f>
        <v>82.466658504000009</v>
      </c>
      <c r="DY21" s="471">
        <f t="shared" si="27"/>
        <v>493.87976186600002</v>
      </c>
      <c r="DZ21" s="473">
        <f t="shared" si="27"/>
        <v>141.13789387400001</v>
      </c>
      <c r="EA21" s="473">
        <f t="shared" si="27"/>
        <v>731.310952112</v>
      </c>
      <c r="EB21" s="471">
        <f t="shared" si="27"/>
        <v>21.041902999999998</v>
      </c>
      <c r="EC21" s="471">
        <f t="shared" si="27"/>
        <v>158.353917</v>
      </c>
      <c r="ED21" s="473">
        <f t="shared" si="27"/>
        <v>30.809104246</v>
      </c>
      <c r="EE21" s="473">
        <f t="shared" si="27"/>
        <v>307.74524687899998</v>
      </c>
      <c r="EG21" s="471">
        <f t="shared" ref="EG21:EN21" si="28">EG$35</f>
        <v>1007.444117155</v>
      </c>
      <c r="EH21" s="471">
        <f t="shared" si="28"/>
        <v>2700.7195788420004</v>
      </c>
      <c r="EI21" s="473">
        <f t="shared" si="28"/>
        <v>16.300927227999999</v>
      </c>
      <c r="EJ21" s="473">
        <f t="shared" si="28"/>
        <v>144.30060423800001</v>
      </c>
      <c r="EK21" s="471">
        <f>EK$35</f>
        <v>23.292649193000003</v>
      </c>
      <c r="EL21" s="471">
        <f>EL$35</f>
        <v>194.48454303</v>
      </c>
      <c r="EM21" s="473">
        <f t="shared" si="28"/>
        <v>153.41442301900003</v>
      </c>
      <c r="EN21" s="473">
        <f t="shared" si="28"/>
        <v>193.87800486700002</v>
      </c>
      <c r="EO21" s="471"/>
      <c r="EP21" s="471">
        <f>EP$35</f>
        <v>22.402989847000001</v>
      </c>
      <c r="EQ21" s="471">
        <f>EQ$35</f>
        <v>175.351687301</v>
      </c>
      <c r="ER21" s="471">
        <f t="shared" ref="ER21:ES21" si="29">ER$35</f>
        <v>233.73753118400001</v>
      </c>
      <c r="ES21" s="471">
        <f t="shared" si="29"/>
        <v>2542.3354070999999</v>
      </c>
      <c r="ET21" s="471"/>
      <c r="EU21" s="473">
        <f>EU$35</f>
        <v>127.83179711800001</v>
      </c>
      <c r="EV21" s="473">
        <f>EV$35</f>
        <v>508.644207456</v>
      </c>
      <c r="EX21" s="473">
        <f>EX$35</f>
        <v>83.719090248000001</v>
      </c>
      <c r="EY21" s="473">
        <f>EY$35</f>
        <v>334.402995127</v>
      </c>
    </row>
    <row r="22" spans="1:155" s="228" customFormat="1" ht="12.75" customHeight="1" x14ac:dyDescent="0.2">
      <c r="A22" s="218"/>
      <c r="B22" s="218"/>
      <c r="C22" s="468"/>
      <c r="D22" s="468"/>
      <c r="E22" s="380"/>
      <c r="F22" s="380"/>
      <c r="G22" s="468"/>
      <c r="H22" s="468"/>
      <c r="I22" s="380"/>
      <c r="J22" s="380"/>
      <c r="K22" s="468"/>
      <c r="L22" s="468"/>
      <c r="M22" s="380"/>
      <c r="N22" s="380"/>
      <c r="O22" s="468"/>
      <c r="P22" s="468"/>
      <c r="Q22" s="380"/>
      <c r="R22" s="380"/>
      <c r="S22" s="380"/>
      <c r="T22" s="468"/>
      <c r="U22" s="468"/>
      <c r="V22" s="380"/>
      <c r="W22" s="380"/>
      <c r="X22" s="468"/>
      <c r="Y22" s="468"/>
      <c r="Z22" s="380"/>
      <c r="AA22" s="380"/>
      <c r="AB22" s="468"/>
      <c r="AC22" s="468"/>
      <c r="AD22" s="380"/>
      <c r="AE22" s="380"/>
      <c r="AF22" s="468"/>
      <c r="AG22" s="468"/>
      <c r="AH22" s="380"/>
      <c r="AI22" s="380"/>
      <c r="AJ22" s="468"/>
      <c r="AK22" s="468"/>
      <c r="AL22" s="380"/>
      <c r="AM22" s="380"/>
      <c r="AN22" s="380"/>
      <c r="AO22" s="468"/>
      <c r="AP22" s="468"/>
      <c r="AQ22" s="380"/>
      <c r="AR22" s="380"/>
      <c r="AS22" s="468"/>
      <c r="AT22" s="468"/>
      <c r="AU22" s="380"/>
      <c r="AV22" s="380"/>
      <c r="AW22" s="468"/>
      <c r="AX22" s="468"/>
      <c r="AY22" s="380"/>
      <c r="AZ22" s="380"/>
      <c r="BA22" s="380"/>
      <c r="BB22" s="468"/>
      <c r="BC22" s="468"/>
      <c r="BD22" s="380"/>
      <c r="BE22" s="380"/>
      <c r="BF22" s="468"/>
      <c r="BG22" s="468"/>
      <c r="BH22" s="380"/>
      <c r="BI22" s="380"/>
      <c r="BJ22" s="380"/>
      <c r="BK22" s="468"/>
      <c r="BL22" s="468"/>
      <c r="BM22" s="380"/>
      <c r="BN22" s="380"/>
      <c r="BO22" s="468"/>
      <c r="BP22" s="468"/>
      <c r="BQ22" s="380"/>
      <c r="BR22" s="380"/>
      <c r="BS22" s="380"/>
      <c r="BT22" s="380"/>
      <c r="BU22" s="380"/>
      <c r="BV22" s="468"/>
      <c r="BW22" s="468"/>
      <c r="BX22" s="380"/>
      <c r="BY22" s="380"/>
      <c r="BZ22" s="468"/>
      <c r="CA22" s="468"/>
      <c r="CB22" s="380"/>
      <c r="CC22" s="380"/>
      <c r="CD22" s="468"/>
      <c r="CE22" s="468"/>
      <c r="CF22" s="380"/>
      <c r="CG22" s="380"/>
      <c r="CH22" s="380"/>
      <c r="CI22" s="468"/>
      <c r="CJ22" s="468"/>
      <c r="CK22" s="380"/>
      <c r="CL22" s="380"/>
      <c r="CM22" s="380"/>
      <c r="CN22" s="380"/>
      <c r="CO22" s="468"/>
      <c r="CP22" s="468"/>
      <c r="CQ22" s="380"/>
      <c r="CR22" s="380"/>
      <c r="CS22" s="468"/>
      <c r="CT22" s="468"/>
      <c r="CU22" s="380"/>
      <c r="CV22" s="380"/>
      <c r="CW22" s="469" t="str">
        <f>LEFT(CX22,1)</f>
        <v/>
      </c>
      <c r="CX22" s="382"/>
      <c r="CY22" s="471"/>
      <c r="CZ22" s="471"/>
      <c r="DA22" s="471"/>
      <c r="DB22" s="473"/>
      <c r="DC22" s="473"/>
      <c r="DD22" s="471"/>
      <c r="DE22" s="471"/>
      <c r="DF22" s="473"/>
      <c r="DG22" s="473"/>
      <c r="DH22" s="471"/>
      <c r="DI22" s="471"/>
      <c r="DJ22" s="473"/>
      <c r="DK22" s="473"/>
      <c r="DN22" s="471"/>
      <c r="DO22" s="471"/>
      <c r="DP22" s="471"/>
      <c r="DQ22" s="473"/>
      <c r="DR22" s="473"/>
      <c r="DS22" s="471"/>
      <c r="DT22" s="471"/>
      <c r="DU22" s="473"/>
      <c r="DV22" s="473"/>
      <c r="DW22" s="471"/>
      <c r="DX22" s="471"/>
      <c r="DY22" s="471"/>
      <c r="DZ22" s="473"/>
      <c r="EA22" s="473"/>
      <c r="EB22" s="471"/>
      <c r="EC22" s="471"/>
      <c r="ED22" s="473"/>
      <c r="EE22" s="473"/>
      <c r="EG22" s="471"/>
      <c r="EH22" s="471"/>
      <c r="EI22" s="473"/>
      <c r="EJ22" s="473"/>
      <c r="EK22" s="471"/>
      <c r="EL22" s="471"/>
      <c r="EM22" s="473"/>
      <c r="EN22" s="473"/>
      <c r="EO22" s="471"/>
      <c r="EP22" s="471"/>
      <c r="EQ22" s="471"/>
      <c r="ER22" s="471"/>
      <c r="ES22" s="471"/>
      <c r="ET22" s="471"/>
      <c r="EU22" s="473"/>
      <c r="EV22" s="473"/>
      <c r="EX22" s="473"/>
      <c r="EY22" s="473"/>
    </row>
    <row r="23" spans="1:155" s="228" customFormat="1" ht="12.75" customHeight="1" x14ac:dyDescent="0.2">
      <c r="A23" s="218"/>
      <c r="B23" s="189">
        <f>[3]Gemüse!A7</f>
        <v>46174</v>
      </c>
      <c r="C23" s="468">
        <f>[3]Gemüse!$B7</f>
        <v>7.0141070000000001</v>
      </c>
      <c r="D23" s="468">
        <f>[3]Gemüse!$BD7</f>
        <v>4.0300120000000001</v>
      </c>
      <c r="E23" s="380">
        <f>[3]Gemüse!$C7</f>
        <v>6.9222630000000001</v>
      </c>
      <c r="F23" s="380">
        <f>[3]Gemüse!$BE7</f>
        <v>3.8764289999999999</v>
      </c>
      <c r="G23" s="468">
        <f>[3]Gemüse!$D7</f>
        <v>0</v>
      </c>
      <c r="H23" s="468">
        <f>[3]Gemüse!$BF7</f>
        <v>1.4846509999999999</v>
      </c>
      <c r="I23" s="380">
        <f>[3]Gemüse!$E7</f>
        <v>8.9391929999999995</v>
      </c>
      <c r="J23" s="380">
        <f>[3]Gemüse!$BG7</f>
        <v>3.7617189999999998</v>
      </c>
      <c r="K23" s="468">
        <f>[3]Gemüse!$F7</f>
        <v>0</v>
      </c>
      <c r="L23" s="468">
        <f>[3]Gemüse!$BH7</f>
        <v>10.341502</v>
      </c>
      <c r="M23" s="380">
        <f>[3]Gemüse!$G7</f>
        <v>0</v>
      </c>
      <c r="N23" s="380">
        <f>[3]Gemüse!$BI7</f>
        <v>11.497894000000001</v>
      </c>
      <c r="O23" s="468">
        <f>[3]Gemüse!$H7</f>
        <v>13.49376</v>
      </c>
      <c r="P23" s="468">
        <f>[3]Gemüse!$BJ7</f>
        <v>9.9091579999999997</v>
      </c>
      <c r="Q23" s="380">
        <f>[3]Gemüse!$J7</f>
        <v>8.1960510000000006</v>
      </c>
      <c r="R23" s="380">
        <f>[3]Gemüse!$BL7</f>
        <v>3.7699569999999998</v>
      </c>
      <c r="S23" s="380"/>
      <c r="T23" s="468">
        <f>[3]Gemüse!$K7</f>
        <v>7.9</v>
      </c>
      <c r="U23" s="468">
        <f>[3]Gemüse!$BM7</f>
        <v>4.1473779999999998</v>
      </c>
      <c r="V23" s="380">
        <f>[3]Gemüse!$L7</f>
        <v>7.9</v>
      </c>
      <c r="W23" s="380">
        <f>[3]Gemüse!$BN7</f>
        <v>5.9549669999999999</v>
      </c>
      <c r="X23" s="468">
        <f>[3]Gemüse!$M7</f>
        <v>0</v>
      </c>
      <c r="Y23" s="468">
        <f>[3]Gemüse!$BO7</f>
        <v>1.7522519999999999</v>
      </c>
      <c r="Z23" s="380">
        <f>[3]Gemüse!$N7</f>
        <v>2.66534</v>
      </c>
      <c r="AA23" s="380">
        <f>[3]Gemüse!$BP7</f>
        <v>1.757735</v>
      </c>
      <c r="AB23" s="468">
        <f>[3]Gemüse!$R7</f>
        <v>2.805056</v>
      </c>
      <c r="AC23" s="468">
        <f>[3]Gemüse!$BT7</f>
        <v>1.76847</v>
      </c>
      <c r="AD23" s="380">
        <f>[3]Gemüse!$U7</f>
        <v>45.184215999999999</v>
      </c>
      <c r="AE23" s="380">
        <f>[3]Gemüse!$BW7</f>
        <v>26.94877</v>
      </c>
      <c r="AF23" s="468">
        <f>[3]Gemüse!$V7</f>
        <v>25.071705999999999</v>
      </c>
      <c r="AG23" s="468">
        <f>[3]Gemüse!$BX7</f>
        <v>8.9924990000000005</v>
      </c>
      <c r="AH23" s="380">
        <f>[3]Gemüse!$AX7</f>
        <v>21.891696</v>
      </c>
      <c r="AI23" s="380">
        <f>[3]Gemüse!$CZ7</f>
        <v>7.1671399999999998</v>
      </c>
      <c r="AJ23" s="468">
        <f>[3]Gemüse!$W7</f>
        <v>0</v>
      </c>
      <c r="AK23" s="468">
        <f>[3]Gemüse!$BY7</f>
        <v>0</v>
      </c>
      <c r="AL23" s="380"/>
      <c r="AM23" s="380">
        <f>[3]Gemüse!$X7</f>
        <v>8.5820830000000008</v>
      </c>
      <c r="AN23" s="380">
        <f>[3]Gemüse!$BZ7</f>
        <v>4.5404359999999997</v>
      </c>
      <c r="AO23" s="468">
        <f>[3]Gemüse!$Y7</f>
        <v>8.7041079999999997</v>
      </c>
      <c r="AP23" s="468">
        <f>[3]Gemüse!$CA7</f>
        <v>4.6675550000000001</v>
      </c>
      <c r="AQ23" s="380">
        <f>[3]Gemüse!$Z7</f>
        <v>6.9543429999999997</v>
      </c>
      <c r="AR23" s="380">
        <f>[3]Gemüse!$CB7</f>
        <v>3.6103320000000001</v>
      </c>
      <c r="AS23" s="468">
        <f>[3]Gemüse!$AF7</f>
        <v>3.8137129999999999</v>
      </c>
      <c r="AT23" s="468">
        <f>[3]Gemüse!$CH7</f>
        <v>1.369875</v>
      </c>
      <c r="AU23" s="380">
        <f>[3]Gemüse!$AB7</f>
        <v>5.5588850000000001</v>
      </c>
      <c r="AV23" s="380">
        <f>[3]Gemüse!$CD7</f>
        <v>2.278886</v>
      </c>
      <c r="AW23" s="468">
        <f>[3]Gemüse!$AC7</f>
        <v>5.5520709999999998</v>
      </c>
      <c r="AX23" s="468">
        <f>[3]Gemüse!$CE7</f>
        <v>2.0949089999999999</v>
      </c>
      <c r="AY23" s="380">
        <f>[3]Gemüse!$AD7</f>
        <v>7.0905449999999997</v>
      </c>
      <c r="AZ23" s="380">
        <f>[3]Gemüse!$CF7</f>
        <v>3.9440849999999998</v>
      </c>
      <c r="BA23" s="380"/>
      <c r="BB23" s="468">
        <f>[3]Gemüse!$AE7</f>
        <v>3.5046029999999999</v>
      </c>
      <c r="BC23" s="468">
        <f>[3]Gemüse!$CG7</f>
        <v>1.8093840000000001</v>
      </c>
      <c r="BD23" s="380">
        <f>[3]Gemüse!$AG7</f>
        <v>5.95</v>
      </c>
      <c r="BE23" s="380">
        <f>[3]Gemüse!$CI7</f>
        <v>2.32748</v>
      </c>
      <c r="BF23" s="468">
        <f>[3]Gemüse!$AH7</f>
        <v>0</v>
      </c>
      <c r="BG23" s="468">
        <f>[3]Gemüse!$CJ7</f>
        <v>1.5119659999999999</v>
      </c>
      <c r="BH23" s="380">
        <f>[3]Gemüse!$AI7</f>
        <v>8.0805349999999994</v>
      </c>
      <c r="BI23" s="380">
        <f>[3]Gemüse!$CK7</f>
        <v>6.3768739999999999</v>
      </c>
      <c r="BJ23" s="380"/>
      <c r="BK23" s="468">
        <f>[3]Gemüse!$AK7</f>
        <v>3.5</v>
      </c>
      <c r="BL23" s="468">
        <f>[3]Gemüse!$CM7</f>
        <v>1.519476</v>
      </c>
      <c r="BM23" s="380">
        <f>[3]Gemüse!$AL7</f>
        <v>14.732424999999999</v>
      </c>
      <c r="BN23" s="380">
        <f>[3]Gemüse!$CN7</f>
        <v>5.1107259999999997</v>
      </c>
      <c r="BO23" s="468">
        <f>[3]Gemüse!$AM7</f>
        <v>7.949999</v>
      </c>
      <c r="BP23" s="468">
        <f>[3]Gemüse!$CO7</f>
        <v>4.4089029999999996</v>
      </c>
      <c r="BQ23" s="380">
        <f>[3]Gemüse!$AN7</f>
        <v>4.8343759999999998</v>
      </c>
      <c r="BR23" s="380">
        <f>[3]Gemüse!$CP7</f>
        <v>2.0611120000000001</v>
      </c>
      <c r="BS23" s="380"/>
      <c r="BT23" s="380">
        <f>[3]Gemüse!$AO7</f>
        <v>6.6825619999999999</v>
      </c>
      <c r="BU23" s="380">
        <f>[3]Gemüse!$CQ7</f>
        <v>3.84761</v>
      </c>
      <c r="BV23" s="468">
        <f>[3]Gemüse!$AW7</f>
        <v>12.454174999999999</v>
      </c>
      <c r="BW23" s="468">
        <f>[3]Gemüse!$CY7</f>
        <v>9.2358279999999997</v>
      </c>
      <c r="BX23" s="380">
        <f>[3]Gemüse!$AP7</f>
        <v>11.999999000000001</v>
      </c>
      <c r="BY23" s="380">
        <f>[3]Gemüse!$CR7</f>
        <v>8.5963440000000002</v>
      </c>
      <c r="BZ23" s="468">
        <f>[3]Gemüse!$AQ7</f>
        <v>8.3039090000000009</v>
      </c>
      <c r="CA23" s="468">
        <f>[3]Gemüse!$CS7</f>
        <v>5.8442059999999998</v>
      </c>
      <c r="CB23" s="380">
        <f>[3]Gemüse!$AS7</f>
        <v>0</v>
      </c>
      <c r="CC23" s="380">
        <f>[3]Gemüse!$CU7</f>
        <v>21.733093</v>
      </c>
      <c r="CD23" s="468">
        <f>[3]Gemüse!$AT7</f>
        <v>16.312626000000002</v>
      </c>
      <c r="CE23" s="468">
        <f>[3]Gemüse!$CV7</f>
        <v>8.6591760000000004</v>
      </c>
      <c r="CF23" s="380">
        <f>[3]Gemüse!$AU7</f>
        <v>19.899999999999999</v>
      </c>
      <c r="CG23" s="380">
        <f>[3]Gemüse!$CW7</f>
        <v>9.9463360000000005</v>
      </c>
      <c r="CH23" s="380"/>
      <c r="CI23" s="468">
        <f>[3]Gemüse!$AV7</f>
        <v>10.174685</v>
      </c>
      <c r="CJ23" s="468">
        <f>[3]Gemüse!$CX7</f>
        <v>5.9746449999999998</v>
      </c>
      <c r="CK23" s="380"/>
      <c r="CL23" s="380">
        <f>[3]Gemüse!$AY7</f>
        <v>14.900791999999999</v>
      </c>
      <c r="CM23" s="380">
        <f>[3]Gemüse!$DA7</f>
        <v>8.8389749999999996</v>
      </c>
      <c r="CN23" s="380"/>
      <c r="CO23" s="468">
        <f>[3]Gemüse!$AZ7</f>
        <v>15.331465</v>
      </c>
      <c r="CP23" s="468">
        <f>[3]Gemüse!$DB7</f>
        <v>9.4131269999999994</v>
      </c>
      <c r="CQ23" s="380">
        <f>[3]Gemüse!$BB7</f>
        <v>17.567903000000001</v>
      </c>
      <c r="CR23" s="380">
        <f>[3]Gemüse!$DD7</f>
        <v>8.1627930000000006</v>
      </c>
      <c r="CS23" s="468">
        <f>[3]Gemüse!$BC7</f>
        <v>6.5104050000000004</v>
      </c>
      <c r="CT23" s="468">
        <f>[3]Gemüse!$DE7</f>
        <v>0</v>
      </c>
      <c r="CU23" s="380">
        <f>[3]Gemüse!$AJ7</f>
        <v>5.1752390000000004</v>
      </c>
      <c r="CV23" s="380">
        <f>[3]Gemüse!$CL7</f>
        <v>3.9452090000000002</v>
      </c>
      <c r="CW23" s="469" t="str">
        <f>LEFT(CX23,1)</f>
        <v>5</v>
      </c>
      <c r="CX23" s="343">
        <f>'Früchte Daten'!BQ23</f>
        <v>5</v>
      </c>
      <c r="CY23" s="471">
        <f>[3]Gemüse!DH7</f>
        <v>6620.0912042909995</v>
      </c>
      <c r="CZ23" s="471">
        <f>[3]Gemüse!DI7</f>
        <v>27250.136955728001</v>
      </c>
      <c r="DA23" s="471"/>
      <c r="DB23" s="473">
        <f>[3]Gemüse!DJ7</f>
        <v>608.25097100300002</v>
      </c>
      <c r="DC23" s="473">
        <f>[3]Gemüse!DK7</f>
        <v>2091.908319141</v>
      </c>
      <c r="DD23" s="471">
        <f>[3]Gemüse!DL7</f>
        <v>1121.0951373330001</v>
      </c>
      <c r="DE23" s="471">
        <f>[3]Gemüse!DM7</f>
        <v>3544.5999416939999</v>
      </c>
      <c r="DF23" s="473">
        <f>[3]Gemüse!DN7</f>
        <v>286.680846073</v>
      </c>
      <c r="DG23" s="473">
        <f>[3]Gemüse!DO7</f>
        <v>2362.7471170520002</v>
      </c>
      <c r="DH23" s="471">
        <f>[3]Gemüse!DP7</f>
        <v>193.104441541</v>
      </c>
      <c r="DI23" s="471">
        <f>[3]Gemüse!DQ7</f>
        <v>1504.0692319</v>
      </c>
      <c r="DJ23" s="473">
        <f>[3]Gemüse!DR7</f>
        <v>517.08525881399999</v>
      </c>
      <c r="DK23" s="473">
        <f>[3]Gemüse!DS7</f>
        <v>1072.7851916670002</v>
      </c>
      <c r="DN23" s="471"/>
      <c r="DO23" s="471">
        <f>[3]Gemüse!DT7</f>
        <v>52.375014411999999</v>
      </c>
      <c r="DP23" s="471">
        <f>[3]Gemüse!DU7</f>
        <v>346.696878927</v>
      </c>
      <c r="DQ23" s="473">
        <f>[3]Gemüse!DV7</f>
        <v>153.45840392000002</v>
      </c>
      <c r="DR23" s="473">
        <f>[3]Gemüse!DW7</f>
        <v>788.39357748300006</v>
      </c>
      <c r="DS23" s="471">
        <f>[3]Gemüse!DX7</f>
        <v>184.99038110999999</v>
      </c>
      <c r="DT23" s="471">
        <f>[3]Gemüse!DY7</f>
        <v>829.91538987299998</v>
      </c>
      <c r="DU23" s="473">
        <f>[3]Gemüse!DZ7</f>
        <v>9.1381404750000002</v>
      </c>
      <c r="DV23" s="473">
        <f>[3]Gemüse!EA7</f>
        <v>52.751152774000005</v>
      </c>
      <c r="DW23" s="471"/>
      <c r="DX23" s="471">
        <f>[3]Gemüse!EB7</f>
        <v>51.387032288</v>
      </c>
      <c r="DY23" s="471">
        <f>[3]Gemüse!EC7</f>
        <v>414.51399820799998</v>
      </c>
      <c r="DZ23" s="473">
        <f>[3]Gemüse!ED7</f>
        <v>119.05754230700001</v>
      </c>
      <c r="EA23" s="473">
        <f>[3]Gemüse!EE7</f>
        <v>668.38490534000005</v>
      </c>
      <c r="EB23" s="471">
        <f>[3]Gemüse!$EF7</f>
        <v>20.879129300000002</v>
      </c>
      <c r="EC23" s="471">
        <f>[3]Gemüse!EG7</f>
        <v>190.59143470000001</v>
      </c>
      <c r="ED23" s="473">
        <f>[3]Gemüse!EH7</f>
        <v>30.217275765</v>
      </c>
      <c r="EE23" s="473">
        <f>[3]Gemüse!EI7</f>
        <v>325.51199194899999</v>
      </c>
      <c r="EG23" s="471">
        <f>[3]Gemüse!$EJ7</f>
        <v>1060.7251671070001</v>
      </c>
      <c r="EH23" s="471">
        <f>[3]Gemüse!EK7</f>
        <v>2418.4673844440003</v>
      </c>
      <c r="EI23" s="473">
        <f>[3]Gemüse!EL7</f>
        <v>24.437925793999998</v>
      </c>
      <c r="EJ23" s="473">
        <f>[3]Gemüse!EM7</f>
        <v>86.951572612999996</v>
      </c>
      <c r="EK23" s="471">
        <f>[3]Gemüse!$EN7</f>
        <v>29.168024588000002</v>
      </c>
      <c r="EL23" s="471">
        <f>[3]Gemüse!EO7</f>
        <v>178.35657985400002</v>
      </c>
      <c r="EM23" s="473">
        <f>[3]Gemüse!EP7</f>
        <v>206.81050443399999</v>
      </c>
      <c r="EN23" s="473">
        <f>[3]Gemüse!EQ7</f>
        <v>223.051730136</v>
      </c>
      <c r="EO23" s="471"/>
      <c r="EP23" s="471">
        <f>[3]Gemüse!ER7</f>
        <v>34.716804678999999</v>
      </c>
      <c r="EQ23" s="471">
        <f>[3]Gemüse!ES7</f>
        <v>172.58436916400001</v>
      </c>
      <c r="ER23" s="471">
        <f>[3]Gemüse!$ET7</f>
        <v>395.24952212600004</v>
      </c>
      <c r="ES23" s="471">
        <f>[3]Gemüse!EU7</f>
        <v>2742.7279711640003</v>
      </c>
      <c r="ET23" s="471"/>
      <c r="EU23" s="473">
        <f>[3]Gemüse!$EV7</f>
        <v>114.644477223</v>
      </c>
      <c r="EV23" s="473">
        <f>[3]Gemüse!EW7</f>
        <v>460.52891639500001</v>
      </c>
      <c r="EX23" s="473">
        <f>[3]Gemüse!EX7</f>
        <v>94.859849081999997</v>
      </c>
      <c r="EY23" s="473">
        <f>[3]Gemüse!EY7</f>
        <v>346.75098364499996</v>
      </c>
    </row>
    <row r="24" spans="1:155" s="228" customFormat="1" ht="12.75" customHeight="1" x14ac:dyDescent="0.2">
      <c r="A24" s="218"/>
      <c r="B24" s="189">
        <f>[3]Gemüse!A8</f>
        <v>46143</v>
      </c>
      <c r="C24" s="468">
        <f>[3]Gemüse!$B8</f>
        <v>6.2316859999999998</v>
      </c>
      <c r="D24" s="468">
        <f>[3]Gemüse!$BD8</f>
        <v>3.701613</v>
      </c>
      <c r="E24" s="380">
        <f>[3]Gemüse!$C8</f>
        <v>7.4389029999999998</v>
      </c>
      <c r="F24" s="380">
        <f>[3]Gemüse!$BE8</f>
        <v>3.9066339999999999</v>
      </c>
      <c r="G24" s="468">
        <f>[3]Gemüse!$D8</f>
        <v>2.0698240000000001</v>
      </c>
      <c r="H24" s="468">
        <f>[3]Gemüse!$BF8</f>
        <v>1.589742</v>
      </c>
      <c r="I24" s="380">
        <f>[3]Gemüse!$E8</f>
        <v>7.4207359999999998</v>
      </c>
      <c r="J24" s="380">
        <f>[3]Gemüse!$BG8</f>
        <v>3.468737</v>
      </c>
      <c r="K24" s="468">
        <f>[3]Gemüse!$F8</f>
        <v>0</v>
      </c>
      <c r="L24" s="468">
        <f>[3]Gemüse!$BH8</f>
        <v>10.237513999999999</v>
      </c>
      <c r="M24" s="380">
        <f>[3]Gemüse!$G8</f>
        <v>0</v>
      </c>
      <c r="N24" s="380">
        <f>[3]Gemüse!$BI8</f>
        <v>10.430270999999999</v>
      </c>
      <c r="O24" s="468">
        <f>[3]Gemüse!$H8</f>
        <v>11.563689999999999</v>
      </c>
      <c r="P24" s="468">
        <f>[3]Gemüse!$BJ8</f>
        <v>4.1037840000000001</v>
      </c>
      <c r="Q24" s="380">
        <f>[3]Gemüse!$J8</f>
        <v>4.1891259999999999</v>
      </c>
      <c r="R24" s="380">
        <f>[3]Gemüse!$BL8</f>
        <v>3.0669559999999998</v>
      </c>
      <c r="S24" s="380"/>
      <c r="T24" s="468">
        <f>[3]Gemüse!$K8</f>
        <v>7.9</v>
      </c>
      <c r="U24" s="468">
        <f>[3]Gemüse!$BM8</f>
        <v>4.1067619999999998</v>
      </c>
      <c r="V24" s="380">
        <f>[3]Gemüse!$L8</f>
        <v>0</v>
      </c>
      <c r="W24" s="380">
        <f>[3]Gemüse!$BN8</f>
        <v>5.0011859999999997</v>
      </c>
      <c r="X24" s="468">
        <f>[3]Gemüse!$M8</f>
        <v>3.131049</v>
      </c>
      <c r="Y24" s="468">
        <f>[3]Gemüse!$BO8</f>
        <v>1.808244</v>
      </c>
      <c r="Z24" s="380">
        <f>[3]Gemüse!$N8</f>
        <v>2.9719730000000002</v>
      </c>
      <c r="AA24" s="380">
        <f>[3]Gemüse!$BP8</f>
        <v>1.8402689999999999</v>
      </c>
      <c r="AB24" s="468">
        <f>[3]Gemüse!$R8</f>
        <v>2.95</v>
      </c>
      <c r="AC24" s="468">
        <f>[3]Gemüse!$BT8</f>
        <v>1.592759</v>
      </c>
      <c r="AD24" s="380">
        <f>[3]Gemüse!$U8</f>
        <v>44.328187999999997</v>
      </c>
      <c r="AE24" s="380">
        <f>[3]Gemüse!$BW8</f>
        <v>23.642175999999999</v>
      </c>
      <c r="AF24" s="468">
        <f>[3]Gemüse!$V8</f>
        <v>25.692879000000001</v>
      </c>
      <c r="AG24" s="468">
        <f>[3]Gemüse!$BX8</f>
        <v>8.005471</v>
      </c>
      <c r="AH24" s="380">
        <f>[3]Gemüse!$AX8</f>
        <v>22.803469</v>
      </c>
      <c r="AI24" s="380">
        <f>[3]Gemüse!$CZ8</f>
        <v>7.0737410000000001</v>
      </c>
      <c r="AJ24" s="468">
        <f>[3]Gemüse!$W8</f>
        <v>0</v>
      </c>
      <c r="AK24" s="468">
        <f>[3]Gemüse!$BY8</f>
        <v>3.9785339999999998</v>
      </c>
      <c r="AL24" s="380"/>
      <c r="AM24" s="380">
        <f>[3]Gemüse!$X8</f>
        <v>0</v>
      </c>
      <c r="AN24" s="380">
        <f>[3]Gemüse!$BZ8</f>
        <v>3.5437859999999999</v>
      </c>
      <c r="AO24" s="468">
        <f>[3]Gemüse!$Y8</f>
        <v>6.2023919999999997</v>
      </c>
      <c r="AP24" s="468">
        <f>[3]Gemüse!$CA8</f>
        <v>4.8896689999999996</v>
      </c>
      <c r="AQ24" s="380">
        <f>[3]Gemüse!$Z8</f>
        <v>6.3153290000000002</v>
      </c>
      <c r="AR24" s="380">
        <f>[3]Gemüse!$CB8</f>
        <v>3.8865159999999999</v>
      </c>
      <c r="AS24" s="468">
        <f>[3]Gemüse!$AF8</f>
        <v>3.5536189999999999</v>
      </c>
      <c r="AT24" s="468">
        <f>[3]Gemüse!$CH8</f>
        <v>1.6945509999999999</v>
      </c>
      <c r="AU24" s="380">
        <f>[3]Gemüse!$AB8</f>
        <v>5.5</v>
      </c>
      <c r="AV24" s="380">
        <f>[3]Gemüse!$CD8</f>
        <v>2.0096250000000002</v>
      </c>
      <c r="AW24" s="468">
        <f>[3]Gemüse!$AC8</f>
        <v>5.5</v>
      </c>
      <c r="AX24" s="468">
        <f>[3]Gemüse!$CE8</f>
        <v>2.0089540000000001</v>
      </c>
      <c r="AY24" s="380">
        <f>[3]Gemüse!$AD8</f>
        <v>7.0399060000000002</v>
      </c>
      <c r="AZ24" s="380">
        <f>[3]Gemüse!$CF8</f>
        <v>2.9709319999999999</v>
      </c>
      <c r="BA24" s="380"/>
      <c r="BB24" s="468">
        <f>[3]Gemüse!$AE8</f>
        <v>3.3821669999999999</v>
      </c>
      <c r="BC24" s="468">
        <f>[3]Gemüse!$CG8</f>
        <v>1.4876769999999999</v>
      </c>
      <c r="BD24" s="380">
        <f>[3]Gemüse!$AG8</f>
        <v>5.95</v>
      </c>
      <c r="BE24" s="380">
        <f>[3]Gemüse!$CI8</f>
        <v>2.1612840000000002</v>
      </c>
      <c r="BF24" s="468">
        <f>[3]Gemüse!$AH8</f>
        <v>0</v>
      </c>
      <c r="BG24" s="468">
        <f>[3]Gemüse!$CJ8</f>
        <v>1.5240629999999999</v>
      </c>
      <c r="BH24" s="380">
        <f>[3]Gemüse!$AI8</f>
        <v>8.0773890000000002</v>
      </c>
      <c r="BI24" s="380">
        <f>[3]Gemüse!$CK8</f>
        <v>6.9077669999999998</v>
      </c>
      <c r="BJ24" s="380"/>
      <c r="BK24" s="468">
        <f>[3]Gemüse!$AK8</f>
        <v>3.5</v>
      </c>
      <c r="BL24" s="468">
        <f>[3]Gemüse!$CM8</f>
        <v>1.5071669999999999</v>
      </c>
      <c r="BM24" s="380">
        <f>[3]Gemüse!$AL8</f>
        <v>14.588533999999999</v>
      </c>
      <c r="BN24" s="380">
        <f>[3]Gemüse!$CN8</f>
        <v>5.1331090000000001</v>
      </c>
      <c r="BO24" s="468">
        <f>[3]Gemüse!$AM8</f>
        <v>7.949999</v>
      </c>
      <c r="BP24" s="468">
        <f>[3]Gemüse!$CO8</f>
        <v>4.3115269999999999</v>
      </c>
      <c r="BQ24" s="380">
        <f>[3]Gemüse!$AN8</f>
        <v>5</v>
      </c>
      <c r="BR24" s="380">
        <f>[3]Gemüse!$CP8</f>
        <v>1.4611940000000001</v>
      </c>
      <c r="BS24" s="380"/>
      <c r="BT24" s="380">
        <f>[3]Gemüse!$AO8</f>
        <v>5.2643599999999999</v>
      </c>
      <c r="BU24" s="380">
        <f>[3]Gemüse!$CQ8</f>
        <v>3.4461050000000002</v>
      </c>
      <c r="BV24" s="468">
        <f>[3]Gemüse!$AW8</f>
        <v>12.017963999999999</v>
      </c>
      <c r="BW24" s="468">
        <f>[3]Gemüse!$CY8</f>
        <v>9.025639</v>
      </c>
      <c r="BX24" s="380">
        <f>[3]Gemüse!$AP8</f>
        <v>11.974593</v>
      </c>
      <c r="BY24" s="380">
        <f>[3]Gemüse!$CR8</f>
        <v>7.3736959999999998</v>
      </c>
      <c r="BZ24" s="468">
        <f>[3]Gemüse!$AQ8</f>
        <v>5.99742</v>
      </c>
      <c r="CA24" s="468">
        <f>[3]Gemüse!$CS8</f>
        <v>4.255833</v>
      </c>
      <c r="CB24" s="380">
        <f>[3]Gemüse!$AS8</f>
        <v>0</v>
      </c>
      <c r="CC24" s="380">
        <f>[3]Gemüse!$CU8</f>
        <v>22.133585</v>
      </c>
      <c r="CD24" s="468">
        <f>[3]Gemüse!$AT8</f>
        <v>14.424856999999999</v>
      </c>
      <c r="CE24" s="468">
        <f>[3]Gemüse!$CV8</f>
        <v>9.0619169999999993</v>
      </c>
      <c r="CF24" s="380">
        <f>[3]Gemüse!$AU8</f>
        <v>18.427769000000001</v>
      </c>
      <c r="CG24" s="380">
        <f>[3]Gemüse!$CW8</f>
        <v>9.1308129999999998</v>
      </c>
      <c r="CH24" s="380"/>
      <c r="CI24" s="468">
        <f>[3]Gemüse!$AV8</f>
        <v>9.9</v>
      </c>
      <c r="CJ24" s="468">
        <f>[3]Gemüse!$CX8</f>
        <v>5.8576940000000004</v>
      </c>
      <c r="CK24" s="380"/>
      <c r="CL24" s="380">
        <f>[3]Gemüse!$AY8</f>
        <v>14.128054000000001</v>
      </c>
      <c r="CM24" s="380">
        <f>[3]Gemüse!$DA8</f>
        <v>8.8245550000000001</v>
      </c>
      <c r="CN24" s="380"/>
      <c r="CO24" s="468">
        <f>[3]Gemüse!$AZ8</f>
        <v>15.331462</v>
      </c>
      <c r="CP24" s="468">
        <f>[3]Gemüse!$DB8</f>
        <v>9.4131269999999994</v>
      </c>
      <c r="CQ24" s="380">
        <f>[3]Gemüse!$BB8</f>
        <v>17.535779000000002</v>
      </c>
      <c r="CR24" s="380">
        <f>[3]Gemüse!$DD8</f>
        <v>8.2008589999999995</v>
      </c>
      <c r="CS24" s="468">
        <f>[3]Gemüse!$BC8</f>
        <v>6.5122410000000004</v>
      </c>
      <c r="CT24" s="468">
        <f>[3]Gemüse!$DE8</f>
        <v>6.6086710000000002</v>
      </c>
      <c r="CU24" s="380">
        <f>[3]Gemüse!$AJ8</f>
        <v>5.1743629999999996</v>
      </c>
      <c r="CV24" s="380">
        <f>[3]Gemüse!$CL8</f>
        <v>3.9447299999999998</v>
      </c>
      <c r="CW24" s="469" t="str">
        <f t="shared" ref="CW24:CW38" si="30">LEFT(CX24,1)</f>
        <v>4</v>
      </c>
      <c r="CX24" s="343">
        <f>'Früchte Daten'!BQ24</f>
        <v>4</v>
      </c>
      <c r="CY24" s="471">
        <f>[3]Gemüse!DH8</f>
        <v>5853.6551776200004</v>
      </c>
      <c r="CZ24" s="471">
        <f>[3]Gemüse!DI8</f>
        <v>24422.165376912999</v>
      </c>
      <c r="DA24" s="471"/>
      <c r="DB24" s="473">
        <f>[3]Gemüse!DJ8</f>
        <v>568.25142838000011</v>
      </c>
      <c r="DC24" s="473">
        <f>[3]Gemüse!DK8</f>
        <v>1676.6019394660002</v>
      </c>
      <c r="DD24" s="471">
        <f>[3]Gemüse!DL8</f>
        <v>680.54296324099994</v>
      </c>
      <c r="DE24" s="471">
        <f>[3]Gemüse!DM8</f>
        <v>2343.6772535519999</v>
      </c>
      <c r="DF24" s="473">
        <f>[3]Gemüse!DN8</f>
        <v>282.34605985600001</v>
      </c>
      <c r="DG24" s="473">
        <f>[3]Gemüse!DO8</f>
        <v>1948.2629722170002</v>
      </c>
      <c r="DH24" s="471">
        <f>[3]Gemüse!DP8</f>
        <v>131.64451619600001</v>
      </c>
      <c r="DI24" s="471">
        <f>[3]Gemüse!DQ8</f>
        <v>1237.438036</v>
      </c>
      <c r="DJ24" s="473">
        <f>[3]Gemüse!DR8</f>
        <v>592.33068709400004</v>
      </c>
      <c r="DK24" s="473">
        <f>[3]Gemüse!DS8</f>
        <v>901.90714851099995</v>
      </c>
      <c r="DN24" s="471"/>
      <c r="DO24" s="471">
        <f>[3]Gemüse!DT8</f>
        <v>77.006732076000006</v>
      </c>
      <c r="DP24" s="471">
        <f>[3]Gemüse!DU8</f>
        <v>423.78124968700001</v>
      </c>
      <c r="DQ24" s="473">
        <f>[3]Gemüse!DV8</f>
        <v>129.30097419700002</v>
      </c>
      <c r="DR24" s="473">
        <f>[3]Gemüse!DW8</f>
        <v>626.675011638</v>
      </c>
      <c r="DS24" s="471">
        <f>[3]Gemüse!DX8</f>
        <v>141.78765424900001</v>
      </c>
      <c r="DT24" s="471">
        <f>[3]Gemüse!DY8</f>
        <v>739.43013360999998</v>
      </c>
      <c r="DU24" s="473">
        <f>[3]Gemüse!DZ8</f>
        <v>15.383739262999999</v>
      </c>
      <c r="DV24" s="473">
        <f>[3]Gemüse!EA8</f>
        <v>76.960157554999995</v>
      </c>
      <c r="DW24" s="471"/>
      <c r="DX24" s="471">
        <f>[3]Gemüse!EB8</f>
        <v>74.299855700999998</v>
      </c>
      <c r="DY24" s="471">
        <f>[3]Gemüse!EC8</f>
        <v>427.80035222000004</v>
      </c>
      <c r="DZ24" s="473">
        <f>[3]Gemüse!ED8</f>
        <v>161.56931602999998</v>
      </c>
      <c r="EA24" s="473">
        <f>[3]Gemüse!EE8</f>
        <v>597.30946551799991</v>
      </c>
      <c r="EB24" s="471">
        <f>[3]Gemüse!$EF8</f>
        <v>21.333453000000002</v>
      </c>
      <c r="EC24" s="471">
        <f>[3]Gemüse!EG8</f>
        <v>152.2649581</v>
      </c>
      <c r="ED24" s="473">
        <f>[3]Gemüse!EH8</f>
        <v>21.332508903999997</v>
      </c>
      <c r="EE24" s="473">
        <f>[3]Gemüse!EI8</f>
        <v>261.52080618000002</v>
      </c>
      <c r="EG24" s="471">
        <f>[3]Gemüse!$EJ8</f>
        <v>963.81368006200012</v>
      </c>
      <c r="EH24" s="471">
        <f>[3]Gemüse!EK8</f>
        <v>2577.5961319880003</v>
      </c>
      <c r="EI24" s="473">
        <f>[3]Gemüse!EL8</f>
        <v>35.157664920000002</v>
      </c>
      <c r="EJ24" s="473">
        <f>[3]Gemüse!EM8</f>
        <v>135.439163968</v>
      </c>
      <c r="EK24" s="471">
        <f>[3]Gemüse!$EN8</f>
        <v>27.357436157000002</v>
      </c>
      <c r="EL24" s="471">
        <f>[3]Gemüse!EO8</f>
        <v>157.39343316700001</v>
      </c>
      <c r="EM24" s="473">
        <f>[3]Gemüse!EP8</f>
        <v>231.78480251600001</v>
      </c>
      <c r="EN24" s="473">
        <f>[3]Gemüse!EQ8</f>
        <v>193.59860268700001</v>
      </c>
      <c r="EO24" s="471"/>
      <c r="EP24" s="471">
        <f>[3]Gemüse!ER8</f>
        <v>38.478788446999999</v>
      </c>
      <c r="EQ24" s="471">
        <f>[3]Gemüse!ES8</f>
        <v>270.16662921699998</v>
      </c>
      <c r="ER24" s="471">
        <f>[3]Gemüse!$ET8</f>
        <v>311.70999075599997</v>
      </c>
      <c r="ES24" s="471">
        <f>[3]Gemüse!EU8</f>
        <v>2388.6205043950004</v>
      </c>
      <c r="ET24" s="471"/>
      <c r="EU24" s="473">
        <f>[3]Gemüse!$EV8</f>
        <v>117.02623796300001</v>
      </c>
      <c r="EV24" s="473">
        <f>[3]Gemüse!EW8</f>
        <v>453.22080374399997</v>
      </c>
      <c r="EX24" s="473">
        <f>[3]Gemüse!EX8</f>
        <v>52.052375977000004</v>
      </c>
      <c r="EY24" s="473">
        <f>[3]Gemüse!EY8</f>
        <v>367.82841270699998</v>
      </c>
    </row>
    <row r="25" spans="1:155" s="228" customFormat="1" ht="12.75" customHeight="1" x14ac:dyDescent="0.2">
      <c r="A25" s="218"/>
      <c r="B25" s="189">
        <f>[3]Gemüse!A9</f>
        <v>46113</v>
      </c>
      <c r="C25" s="468">
        <f>[3]Gemüse!$B9</f>
        <v>6.2292180000000004</v>
      </c>
      <c r="D25" s="468">
        <f>[3]Gemüse!$BD9</f>
        <v>3.975568</v>
      </c>
      <c r="E25" s="380">
        <f>[3]Gemüse!$C9</f>
        <v>4.7970499999999996</v>
      </c>
      <c r="F25" s="380">
        <f>[3]Gemüse!$BE9</f>
        <v>3.965268</v>
      </c>
      <c r="G25" s="468">
        <f>[3]Gemüse!$D9</f>
        <v>1.9257120000000001</v>
      </c>
      <c r="H25" s="468">
        <f>[3]Gemüse!$BF9</f>
        <v>1.3574660000000001</v>
      </c>
      <c r="I25" s="380">
        <f>[3]Gemüse!$E9</f>
        <v>6.2110099999999999</v>
      </c>
      <c r="J25" s="380">
        <f>[3]Gemüse!$BG9</f>
        <v>3.3336169999999998</v>
      </c>
      <c r="K25" s="468">
        <f>[3]Gemüse!$F9</f>
        <v>0</v>
      </c>
      <c r="L25" s="468">
        <f>[3]Gemüse!$BH9</f>
        <v>8.0825870000000002</v>
      </c>
      <c r="M25" s="380">
        <f>[3]Gemüse!$G9</f>
        <v>0</v>
      </c>
      <c r="N25" s="380">
        <f>[3]Gemüse!$BI9</f>
        <v>6.9475569999999998</v>
      </c>
      <c r="O25" s="468">
        <f>[3]Gemüse!$H9</f>
        <v>8.2924209999999992</v>
      </c>
      <c r="P25" s="468">
        <f>[3]Gemüse!$BJ9</f>
        <v>4.0495340000000004</v>
      </c>
      <c r="Q25" s="380">
        <f>[3]Gemüse!$J9</f>
        <v>4.6989109999999998</v>
      </c>
      <c r="R25" s="380">
        <f>[3]Gemüse!$BL9</f>
        <v>2.7488610000000002</v>
      </c>
      <c r="S25" s="380"/>
      <c r="T25" s="468">
        <f>[3]Gemüse!$K9</f>
        <v>7.9</v>
      </c>
      <c r="U25" s="468">
        <f>[3]Gemüse!$BM9</f>
        <v>4.103853</v>
      </c>
      <c r="V25" s="380">
        <f>[3]Gemüse!$L9</f>
        <v>0</v>
      </c>
      <c r="W25" s="380">
        <f>[3]Gemüse!$BN9</f>
        <v>5.8889170000000002</v>
      </c>
      <c r="X25" s="468">
        <f>[3]Gemüse!$M9</f>
        <v>3.199999</v>
      </c>
      <c r="Y25" s="468">
        <f>[3]Gemüse!$BO9</f>
        <v>1.8524959999999999</v>
      </c>
      <c r="Z25" s="380">
        <f>[3]Gemüse!$N9</f>
        <v>2.4597660000000001</v>
      </c>
      <c r="AA25" s="380">
        <f>[3]Gemüse!$BP9</f>
        <v>1.171565</v>
      </c>
      <c r="AB25" s="468">
        <f>[3]Gemüse!$R9</f>
        <v>2.949999</v>
      </c>
      <c r="AC25" s="468">
        <f>[3]Gemüse!$BT9</f>
        <v>1.8058270000000001</v>
      </c>
      <c r="AD25" s="380">
        <f>[3]Gemüse!$U9</f>
        <v>41.436473999999997</v>
      </c>
      <c r="AE25" s="380">
        <f>[3]Gemüse!$BW9</f>
        <v>24.479541999999999</v>
      </c>
      <c r="AF25" s="468">
        <f>[3]Gemüse!$V9</f>
        <v>26.915817000000001</v>
      </c>
      <c r="AG25" s="468">
        <f>[3]Gemüse!$BX9</f>
        <v>8.6677219999999995</v>
      </c>
      <c r="AH25" s="380">
        <f>[3]Gemüse!$AX9</f>
        <v>22.132417</v>
      </c>
      <c r="AI25" s="380">
        <f>[3]Gemüse!$CZ9</f>
        <v>6.7611809999999997</v>
      </c>
      <c r="AJ25" s="468">
        <f>[3]Gemüse!$W9</f>
        <v>0</v>
      </c>
      <c r="AK25" s="468">
        <f>[3]Gemüse!$BY9</f>
        <v>3.9864350000000002</v>
      </c>
      <c r="AL25" s="380"/>
      <c r="AM25" s="380">
        <f>[3]Gemüse!$X9</f>
        <v>5.0003320000000002</v>
      </c>
      <c r="AN25" s="380">
        <f>[3]Gemüse!$BZ9</f>
        <v>2.6358290000000002</v>
      </c>
      <c r="AO25" s="468">
        <f>[3]Gemüse!$Y9</f>
        <v>4.5106849999999996</v>
      </c>
      <c r="AP25" s="468">
        <f>[3]Gemüse!$CA9</f>
        <v>3.8156129999999999</v>
      </c>
      <c r="AQ25" s="380">
        <f>[3]Gemüse!$Z9</f>
        <v>0</v>
      </c>
      <c r="AR25" s="380">
        <f>[3]Gemüse!$CB9</f>
        <v>2.8974799999999998</v>
      </c>
      <c r="AS25" s="468">
        <f>[3]Gemüse!$AF9</f>
        <v>2.118655</v>
      </c>
      <c r="AT25" s="468">
        <f>[3]Gemüse!$CH9</f>
        <v>1.1740839999999999</v>
      </c>
      <c r="AU25" s="380">
        <f>[3]Gemüse!$AB9</f>
        <v>5.5</v>
      </c>
      <c r="AV25" s="380">
        <f>[3]Gemüse!$CD9</f>
        <v>2.0093169999999998</v>
      </c>
      <c r="AW25" s="468">
        <f>[3]Gemüse!$AC9</f>
        <v>5.5</v>
      </c>
      <c r="AX25" s="468">
        <f>[3]Gemüse!$CE9</f>
        <v>2.0093169999999998</v>
      </c>
      <c r="AY25" s="380">
        <f>[3]Gemüse!$AD9</f>
        <v>6.95</v>
      </c>
      <c r="AZ25" s="380">
        <f>[3]Gemüse!$CF9</f>
        <v>2.8750369999999998</v>
      </c>
      <c r="BA25" s="380"/>
      <c r="BB25" s="468">
        <f>[3]Gemüse!$AE9</f>
        <v>3.0643509999999998</v>
      </c>
      <c r="BC25" s="468">
        <f>[3]Gemüse!$CG9</f>
        <v>1.489492</v>
      </c>
      <c r="BD25" s="380">
        <f>[3]Gemüse!$AG9</f>
        <v>5.95</v>
      </c>
      <c r="BE25" s="380">
        <f>[3]Gemüse!$CI9</f>
        <v>2.3323589999999998</v>
      </c>
      <c r="BF25" s="468">
        <f>[3]Gemüse!$AH9</f>
        <v>2.752157</v>
      </c>
      <c r="BG25" s="468">
        <f>[3]Gemüse!$CJ9</f>
        <v>1.43858</v>
      </c>
      <c r="BH25" s="380">
        <f>[3]Gemüse!$AI9</f>
        <v>8.0765989999999999</v>
      </c>
      <c r="BI25" s="380">
        <f>[3]Gemüse!$CK9</f>
        <v>6.4352809999999998</v>
      </c>
      <c r="BJ25" s="380"/>
      <c r="BK25" s="468">
        <f>[3]Gemüse!$AK9</f>
        <v>3.5</v>
      </c>
      <c r="BL25" s="468">
        <f>[3]Gemüse!$CM9</f>
        <v>1.620117</v>
      </c>
      <c r="BM25" s="380">
        <f>[3]Gemüse!$AL9</f>
        <v>14.623067000000001</v>
      </c>
      <c r="BN25" s="380">
        <f>[3]Gemüse!$CN9</f>
        <v>5.1792879999999997</v>
      </c>
      <c r="BO25" s="468">
        <f>[3]Gemüse!$AM9</f>
        <v>7.9141579999999996</v>
      </c>
      <c r="BP25" s="468">
        <f>[3]Gemüse!$CO9</f>
        <v>3.989131</v>
      </c>
      <c r="BQ25" s="380">
        <f>[3]Gemüse!$AN9</f>
        <v>5</v>
      </c>
      <c r="BR25" s="380">
        <f>[3]Gemüse!$CP9</f>
        <v>1.433832</v>
      </c>
      <c r="BS25" s="380"/>
      <c r="BT25" s="380">
        <f>[3]Gemüse!$AO9</f>
        <v>4.1403879999999997</v>
      </c>
      <c r="BU25" s="380">
        <f>[3]Gemüse!$CQ9</f>
        <v>2.6198649999999999</v>
      </c>
      <c r="BV25" s="468">
        <f>[3]Gemüse!$AW9</f>
        <v>11.299707</v>
      </c>
      <c r="BW25" s="468">
        <f>[3]Gemüse!$CY9</f>
        <v>8.6148009999999999</v>
      </c>
      <c r="BX25" s="380">
        <f>[3]Gemüse!$AP9</f>
        <v>11.883622000000001</v>
      </c>
      <c r="BY25" s="380">
        <f>[3]Gemüse!$CR9</f>
        <v>9.9090240000000005</v>
      </c>
      <c r="BZ25" s="468">
        <f>[3]Gemüse!$AQ9</f>
        <v>5.3730849999999997</v>
      </c>
      <c r="CA25" s="468">
        <f>[3]Gemüse!$CS9</f>
        <v>3.5808740000000001</v>
      </c>
      <c r="CB25" s="380">
        <f>[3]Gemüse!$AS9</f>
        <v>0</v>
      </c>
      <c r="CC25" s="380">
        <f>[3]Gemüse!$CU9</f>
        <v>21.692342</v>
      </c>
      <c r="CD25" s="468">
        <f>[3]Gemüse!$AT9</f>
        <v>21.275421999999999</v>
      </c>
      <c r="CE25" s="468">
        <f>[3]Gemüse!$CV9</f>
        <v>9.8860189999999992</v>
      </c>
      <c r="CF25" s="380">
        <f>[3]Gemüse!$AU9</f>
        <v>22.212337999999999</v>
      </c>
      <c r="CG25" s="380">
        <f>[3]Gemüse!$CW9</f>
        <v>14.394600000000001</v>
      </c>
      <c r="CH25" s="380"/>
      <c r="CI25" s="468">
        <f>[3]Gemüse!$AV9</f>
        <v>9.9</v>
      </c>
      <c r="CJ25" s="468">
        <f>[3]Gemüse!$CX9</f>
        <v>5.426412</v>
      </c>
      <c r="CK25" s="380"/>
      <c r="CL25" s="380">
        <f>[3]Gemüse!$AY9</f>
        <v>15.240951000000001</v>
      </c>
      <c r="CM25" s="380">
        <f>[3]Gemüse!$DA9</f>
        <v>8.8226379999999995</v>
      </c>
      <c r="CN25" s="380"/>
      <c r="CO25" s="468">
        <f>[3]Gemüse!$AZ9</f>
        <v>15.331457</v>
      </c>
      <c r="CP25" s="468">
        <f>[3]Gemüse!$DB9</f>
        <v>9.6563339999999993</v>
      </c>
      <c r="CQ25" s="380">
        <f>[3]Gemüse!$BB9</f>
        <v>17.444821000000001</v>
      </c>
      <c r="CR25" s="380">
        <f>[3]Gemüse!$DD9</f>
        <v>8.2711450000000006</v>
      </c>
      <c r="CS25" s="468">
        <f>[3]Gemüse!$BC9</f>
        <v>6.5125099999999998</v>
      </c>
      <c r="CT25" s="468">
        <f>[3]Gemüse!$DE9</f>
        <v>6.462885</v>
      </c>
      <c r="CU25" s="380">
        <f>[3]Gemüse!$AJ9</f>
        <v>5.1698659999999999</v>
      </c>
      <c r="CV25" s="380">
        <f>[3]Gemüse!$CL9</f>
        <v>3.9114249999999999</v>
      </c>
      <c r="CW25" s="469" t="str">
        <f t="shared" si="30"/>
        <v>4</v>
      </c>
      <c r="CX25" s="343">
        <f>'Früchte Daten'!BQ25</f>
        <v>4</v>
      </c>
      <c r="CY25" s="471">
        <f>[3]Gemüse!DH9</f>
        <v>5747.271854781</v>
      </c>
      <c r="CZ25" s="471">
        <f>[3]Gemüse!DI9</f>
        <v>23543.787593376001</v>
      </c>
      <c r="DA25" s="471"/>
      <c r="DB25" s="473">
        <f>[3]Gemüse!DJ9</f>
        <v>468.29356080100001</v>
      </c>
      <c r="DC25" s="473">
        <f>[3]Gemüse!DK9</f>
        <v>1642.0866968990001</v>
      </c>
      <c r="DD25" s="471">
        <f>[3]Gemüse!DL9</f>
        <v>709.69459835099997</v>
      </c>
      <c r="DE25" s="471">
        <f>[3]Gemüse!DM9</f>
        <v>2145.3488838109997</v>
      </c>
      <c r="DF25" s="473">
        <f>[3]Gemüse!DN9</f>
        <v>317.172871407</v>
      </c>
      <c r="DG25" s="473">
        <f>[3]Gemüse!DO9</f>
        <v>1698.890671077</v>
      </c>
      <c r="DH25" s="471">
        <f>[3]Gemüse!DP9</f>
        <v>164.70549304900001</v>
      </c>
      <c r="DI25" s="471">
        <f>[3]Gemüse!DQ9</f>
        <v>917.74639000000002</v>
      </c>
      <c r="DJ25" s="473">
        <f>[3]Gemüse!DR9</f>
        <v>546.43951648899997</v>
      </c>
      <c r="DK25" s="473">
        <f>[3]Gemüse!DS9</f>
        <v>826.45605823100004</v>
      </c>
      <c r="DN25" s="471"/>
      <c r="DO25" s="471">
        <f>[3]Gemüse!DT9</f>
        <v>90.576838647000002</v>
      </c>
      <c r="DP25" s="471">
        <f>[3]Gemüse!DU9</f>
        <v>489.24720615500001</v>
      </c>
      <c r="DQ25" s="473">
        <f>[3]Gemüse!DV9</f>
        <v>124.264902854</v>
      </c>
      <c r="DR25" s="473">
        <f>[3]Gemüse!DW9</f>
        <v>720.592725546</v>
      </c>
      <c r="DS25" s="471">
        <f>[3]Gemüse!DX9</f>
        <v>52.927658670999996</v>
      </c>
      <c r="DT25" s="471">
        <f>[3]Gemüse!DY9</f>
        <v>677.11626515099999</v>
      </c>
      <c r="DU25" s="473">
        <f>[3]Gemüse!DZ9</f>
        <v>33.390157813999998</v>
      </c>
      <c r="DV25" s="473">
        <f>[3]Gemüse!EA9</f>
        <v>139.404241541</v>
      </c>
      <c r="DW25" s="471"/>
      <c r="DX25" s="471">
        <f>[3]Gemüse!EB9</f>
        <v>116.985416241</v>
      </c>
      <c r="DY25" s="471">
        <f>[3]Gemüse!EC9</f>
        <v>501.00341721300003</v>
      </c>
      <c r="DZ25" s="473">
        <f>[3]Gemüse!ED9</f>
        <v>166.29206276400001</v>
      </c>
      <c r="EA25" s="473">
        <f>[3]Gemüse!EE9</f>
        <v>633.87960875800002</v>
      </c>
      <c r="EB25" s="471">
        <f>[3]Gemüse!$EF9</f>
        <v>19.849755000000002</v>
      </c>
      <c r="EC25" s="471">
        <f>[3]Gemüse!EG9</f>
        <v>143.86649180000001</v>
      </c>
      <c r="ED25" s="473">
        <f>[3]Gemüse!EH9</f>
        <v>27.976711420000001</v>
      </c>
      <c r="EE25" s="473">
        <f>[3]Gemüse!EI9</f>
        <v>252.17656879500001</v>
      </c>
      <c r="EG25" s="471">
        <f>[3]Gemüse!$EJ9</f>
        <v>1105.0713349959999</v>
      </c>
      <c r="EH25" s="471">
        <f>[3]Gemüse!EK9</f>
        <v>2608.8013486930004</v>
      </c>
      <c r="EI25" s="473">
        <f>[3]Gemüse!EL9</f>
        <v>36.225214553999997</v>
      </c>
      <c r="EJ25" s="473">
        <f>[3]Gemüse!EM9</f>
        <v>148.59193910700003</v>
      </c>
      <c r="EK25" s="471">
        <f>[3]Gemüse!$EN9</f>
        <v>15.566094510999999</v>
      </c>
      <c r="EL25" s="471">
        <f>[3]Gemüse!EO9</f>
        <v>170.23778574900001</v>
      </c>
      <c r="EM25" s="473">
        <f>[3]Gemüse!EP9</f>
        <v>236.32986424500001</v>
      </c>
      <c r="EN25" s="473">
        <f>[3]Gemüse!EQ9</f>
        <v>203.80423727300001</v>
      </c>
      <c r="EO25" s="471"/>
      <c r="EP25" s="471">
        <f>[3]Gemüse!ER9</f>
        <v>48.624063449000005</v>
      </c>
      <c r="EQ25" s="471">
        <f>[3]Gemüse!ES9</f>
        <v>358.28758853700003</v>
      </c>
      <c r="ER25" s="471">
        <f>[3]Gemüse!$ET9</f>
        <v>268.274732228</v>
      </c>
      <c r="ES25" s="471">
        <f>[3]Gemüse!EU9</f>
        <v>2346.0200199320002</v>
      </c>
      <c r="ET25" s="471"/>
      <c r="EU25" s="473">
        <f>[3]Gemüse!$EV9</f>
        <v>114.99764897300001</v>
      </c>
      <c r="EV25" s="473">
        <f>[3]Gemüse!EW9</f>
        <v>440.711381104</v>
      </c>
      <c r="EX25" s="473">
        <f>[3]Gemüse!EX9</f>
        <v>110.31907316099999</v>
      </c>
      <c r="EY25" s="473">
        <f>[3]Gemüse!EY9</f>
        <v>432.72689668100003</v>
      </c>
    </row>
    <row r="26" spans="1:155" x14ac:dyDescent="0.2">
      <c r="A26" s="218"/>
      <c r="B26" s="189">
        <f>[3]Gemüse!A10</f>
        <v>46082</v>
      </c>
      <c r="C26" s="468">
        <f>[3]Gemüse!$B10</f>
        <v>6.2296560000000003</v>
      </c>
      <c r="D26" s="468">
        <f>[3]Gemüse!$BD10</f>
        <v>3.7061609999999998</v>
      </c>
      <c r="E26" s="380">
        <f>[3]Gemüse!$C10</f>
        <v>5.697241</v>
      </c>
      <c r="F26" s="380">
        <f>[3]Gemüse!$BE10</f>
        <v>3.9448569999999998</v>
      </c>
      <c r="G26" s="468">
        <f>[3]Gemüse!$D10</f>
        <v>1.4953270000000001</v>
      </c>
      <c r="H26" s="468">
        <f>[3]Gemüse!$BF10</f>
        <v>1.3479509999999999</v>
      </c>
      <c r="I26" s="380">
        <f>[3]Gemüse!$E10</f>
        <v>5.6913600000000004</v>
      </c>
      <c r="J26" s="380">
        <f>[3]Gemüse!$BG10</f>
        <v>2.3672970000000002</v>
      </c>
      <c r="K26" s="468">
        <f>[3]Gemüse!$F10</f>
        <v>0</v>
      </c>
      <c r="L26" s="468">
        <f>[3]Gemüse!$BH10</f>
        <v>6.3642010000000004</v>
      </c>
      <c r="M26" s="380">
        <f>[3]Gemüse!$G10</f>
        <v>0</v>
      </c>
      <c r="N26" s="380">
        <f>[3]Gemüse!$BI10</f>
        <v>7.7809920000000004</v>
      </c>
      <c r="O26" s="468">
        <f>[3]Gemüse!$H10</f>
        <v>7.1590879999999997</v>
      </c>
      <c r="P26" s="468">
        <f>[3]Gemüse!$BJ10</f>
        <v>4.0427010000000001</v>
      </c>
      <c r="Q26" s="380">
        <f>[3]Gemüse!$J10</f>
        <v>5.1765759999999998</v>
      </c>
      <c r="R26" s="380">
        <f>[3]Gemüse!$BL10</f>
        <v>3.4052380000000002</v>
      </c>
      <c r="S26" s="380"/>
      <c r="T26" s="468">
        <f>[3]Gemüse!$K10</f>
        <v>7.8262270000000003</v>
      </c>
      <c r="U26" s="468">
        <f>[3]Gemüse!$BM10</f>
        <v>4.1416829999999996</v>
      </c>
      <c r="V26" s="380">
        <f>[3]Gemüse!$L10</f>
        <v>7.9</v>
      </c>
      <c r="W26" s="380">
        <f>[3]Gemüse!$BN10</f>
        <v>5.9253010000000002</v>
      </c>
      <c r="X26" s="468">
        <f>[3]Gemüse!$M10</f>
        <v>2.936909</v>
      </c>
      <c r="Y26" s="468">
        <f>[3]Gemüse!$BO10</f>
        <v>1.679467</v>
      </c>
      <c r="Z26" s="380">
        <f>[3]Gemüse!$N10</f>
        <v>2.2075589999999998</v>
      </c>
      <c r="AA26" s="380">
        <f>[3]Gemüse!$BP10</f>
        <v>1.160995</v>
      </c>
      <c r="AB26" s="468">
        <f>[3]Gemüse!$R10</f>
        <v>0</v>
      </c>
      <c r="AC26" s="468">
        <f>[3]Gemüse!$BT10</f>
        <v>1.7468079999999999</v>
      </c>
      <c r="AD26" s="380">
        <f>[3]Gemüse!$U10</f>
        <v>40.632997000000003</v>
      </c>
      <c r="AE26" s="380">
        <f>[3]Gemüse!$BW10</f>
        <v>24.957737000000002</v>
      </c>
      <c r="AF26" s="468">
        <f>[3]Gemüse!$V10</f>
        <v>18.413397</v>
      </c>
      <c r="AG26" s="468">
        <f>[3]Gemüse!$BX10</f>
        <v>7.4389310000000002</v>
      </c>
      <c r="AH26" s="380">
        <f>[3]Gemüse!$AX10</f>
        <v>19.278592</v>
      </c>
      <c r="AI26" s="380">
        <f>[3]Gemüse!$CZ10</f>
        <v>6.1777620000000004</v>
      </c>
      <c r="AJ26" s="468">
        <f>[3]Gemüse!$W10</f>
        <v>4.95</v>
      </c>
      <c r="AK26" s="468">
        <f>[3]Gemüse!$BY10</f>
        <v>3.9981789999999999</v>
      </c>
      <c r="AL26" s="380"/>
      <c r="AM26" s="380">
        <f>[3]Gemüse!$X10</f>
        <v>4.9669629999999998</v>
      </c>
      <c r="AN26" s="380">
        <f>[3]Gemüse!$BZ10</f>
        <v>2.1470210000000001</v>
      </c>
      <c r="AO26" s="468">
        <f>[3]Gemüse!$Y10</f>
        <v>4.1452669999999996</v>
      </c>
      <c r="AP26" s="468">
        <f>[3]Gemüse!$CA10</f>
        <v>2.521782</v>
      </c>
      <c r="AQ26" s="380">
        <f>[3]Gemüse!$Z10</f>
        <v>5.95</v>
      </c>
      <c r="AR26" s="380">
        <f>[3]Gemüse!$CB10</f>
        <v>2.6738689999999998</v>
      </c>
      <c r="AS26" s="468">
        <f>[3]Gemüse!$AF10</f>
        <v>1.7518739999999999</v>
      </c>
      <c r="AT26" s="468">
        <f>[3]Gemüse!$CH10</f>
        <v>0.77205999999999997</v>
      </c>
      <c r="AU26" s="380">
        <f>[3]Gemüse!$AB10</f>
        <v>5.5</v>
      </c>
      <c r="AV26" s="380">
        <f>[3]Gemüse!$CD10</f>
        <v>2.009522</v>
      </c>
      <c r="AW26" s="468">
        <f>[3]Gemüse!$AC10</f>
        <v>5.5</v>
      </c>
      <c r="AX26" s="468">
        <f>[3]Gemüse!$CE10</f>
        <v>2.009522</v>
      </c>
      <c r="AY26" s="380">
        <f>[3]Gemüse!$AD10</f>
        <v>6.95</v>
      </c>
      <c r="AZ26" s="380">
        <f>[3]Gemüse!$CF10</f>
        <v>2.8665500000000002</v>
      </c>
      <c r="BA26" s="380"/>
      <c r="BB26" s="468">
        <f>[3]Gemüse!$AE10</f>
        <v>2.8389669999999998</v>
      </c>
      <c r="BC26" s="468">
        <f>[3]Gemüse!$CG10</f>
        <v>1.489552</v>
      </c>
      <c r="BD26" s="380">
        <f>[3]Gemüse!$AG10</f>
        <v>5.95</v>
      </c>
      <c r="BE26" s="380">
        <f>[3]Gemüse!$CI10</f>
        <v>2.3331019999999998</v>
      </c>
      <c r="BF26" s="468">
        <f>[3]Gemüse!$AH10</f>
        <v>2.5995490000000001</v>
      </c>
      <c r="BG26" s="468">
        <f>[3]Gemüse!$CJ10</f>
        <v>1.517854</v>
      </c>
      <c r="BH26" s="380">
        <f>[3]Gemüse!$AI10</f>
        <v>8.0805349999999994</v>
      </c>
      <c r="BI26" s="380">
        <f>[3]Gemüse!$CK10</f>
        <v>6.9162879999999998</v>
      </c>
      <c r="BJ26" s="380"/>
      <c r="BK26" s="468">
        <f>[3]Gemüse!$AK10</f>
        <v>2.723182</v>
      </c>
      <c r="BL26" s="468">
        <f>[3]Gemüse!$CM10</f>
        <v>0.84553900000000004</v>
      </c>
      <c r="BM26" s="380">
        <f>[3]Gemüse!$AL10</f>
        <v>17.133932999999999</v>
      </c>
      <c r="BN26" s="380">
        <f>[3]Gemüse!$CN10</f>
        <v>5.1792879999999997</v>
      </c>
      <c r="BO26" s="468">
        <f>[3]Gemüse!$AM10</f>
        <v>8.0747640000000001</v>
      </c>
      <c r="BP26" s="468">
        <f>[3]Gemüse!$CO10</f>
        <v>4.3126429999999996</v>
      </c>
      <c r="BQ26" s="380">
        <f>[3]Gemüse!$AN10</f>
        <v>5</v>
      </c>
      <c r="BR26" s="380">
        <f>[3]Gemüse!$CP10</f>
        <v>1.4735499999999999</v>
      </c>
      <c r="BS26" s="380"/>
      <c r="BT26" s="380">
        <f>[3]Gemüse!$AO10</f>
        <v>4.1462969999999997</v>
      </c>
      <c r="BU26" s="380">
        <f>[3]Gemüse!$CQ10</f>
        <v>2.1899579999999998</v>
      </c>
      <c r="BV26" s="468">
        <f>[3]Gemüse!$AW10</f>
        <v>9.1247950000000007</v>
      </c>
      <c r="BW26" s="468">
        <f>[3]Gemüse!$CY10</f>
        <v>6.2346899999999996</v>
      </c>
      <c r="BX26" s="380">
        <f>[3]Gemüse!$AP10</f>
        <v>0</v>
      </c>
      <c r="BY26" s="380">
        <f>[3]Gemüse!$CR10</f>
        <v>9.8679880000000004</v>
      </c>
      <c r="BZ26" s="468">
        <f>[3]Gemüse!$AQ10</f>
        <v>5.386215</v>
      </c>
      <c r="CA26" s="468">
        <f>[3]Gemüse!$CS10</f>
        <v>3.536543</v>
      </c>
      <c r="CB26" s="380">
        <f>[3]Gemüse!$AS10</f>
        <v>0</v>
      </c>
      <c r="CC26" s="380">
        <f>[3]Gemüse!$CU10</f>
        <v>0</v>
      </c>
      <c r="CD26" s="468">
        <f>[3]Gemüse!$AT10</f>
        <v>23.688397999999999</v>
      </c>
      <c r="CE26" s="468">
        <f>[3]Gemüse!$CV10</f>
        <v>10.358432000000001</v>
      </c>
      <c r="CF26" s="380">
        <f>[3]Gemüse!$AU10</f>
        <v>27.194503000000001</v>
      </c>
      <c r="CG26" s="380">
        <f>[3]Gemüse!$CW10</f>
        <v>9.7782879999999999</v>
      </c>
      <c r="CH26" s="380"/>
      <c r="CI26" s="468">
        <f>[3]Gemüse!$AV10</f>
        <v>9.9</v>
      </c>
      <c r="CJ26" s="468">
        <f>[3]Gemüse!$CX10</f>
        <v>5.8351810000000004</v>
      </c>
      <c r="CK26" s="380"/>
      <c r="CL26" s="380">
        <f>[3]Gemüse!$AY10</f>
        <v>14.890243999999999</v>
      </c>
      <c r="CM26" s="380">
        <f>[3]Gemüse!$DA10</f>
        <v>8.8396869999999996</v>
      </c>
      <c r="CN26" s="380"/>
      <c r="CO26" s="468">
        <f>[3]Gemüse!$AZ10</f>
        <v>15.331493</v>
      </c>
      <c r="CP26" s="468">
        <f>[3]Gemüse!$DB10</f>
        <v>9.6703250000000001</v>
      </c>
      <c r="CQ26" s="380">
        <f>[3]Gemüse!$BB10</f>
        <v>17.457498000000001</v>
      </c>
      <c r="CR26" s="380">
        <f>[3]Gemüse!$DD10</f>
        <v>8.2176760000000009</v>
      </c>
      <c r="CS26" s="468">
        <f>[3]Gemüse!$BC10</f>
        <v>6.5104050000000004</v>
      </c>
      <c r="CT26" s="468">
        <f>[3]Gemüse!$DE10</f>
        <v>6.454237</v>
      </c>
      <c r="CU26" s="380">
        <f>[3]Gemüse!$AJ10</f>
        <v>5.1740469999999998</v>
      </c>
      <c r="CV26" s="380">
        <f>[3]Gemüse!$CL10</f>
        <v>3.9320919999999999</v>
      </c>
      <c r="CW26" s="469" t="str">
        <f t="shared" si="30"/>
        <v>5</v>
      </c>
      <c r="CX26" s="343">
        <f>'Früchte Daten'!BQ26</f>
        <v>5</v>
      </c>
      <c r="CY26" s="471">
        <f>[3]Gemüse!DH10</f>
        <v>7432.1936371799993</v>
      </c>
      <c r="CZ26" s="471">
        <f>[3]Gemüse!DI10</f>
        <v>28885.959696004003</v>
      </c>
      <c r="DA26" s="471"/>
      <c r="DB26" s="473">
        <f>[3]Gemüse!DJ10</f>
        <v>514.625772471</v>
      </c>
      <c r="DC26" s="473">
        <f>[3]Gemüse!DK10</f>
        <v>2051.985795524</v>
      </c>
      <c r="DD26" s="471">
        <f>[3]Gemüse!DL10</f>
        <v>934.85897256599992</v>
      </c>
      <c r="DE26" s="471">
        <f>[3]Gemüse!DM10</f>
        <v>2421.7856163440001</v>
      </c>
      <c r="DF26" s="473">
        <f>[3]Gemüse!DN10</f>
        <v>462.28353387099997</v>
      </c>
      <c r="DG26" s="473">
        <f>[3]Gemüse!DO10</f>
        <v>1715.9816024090001</v>
      </c>
      <c r="DH26" s="471">
        <f>[3]Gemüse!DP10</f>
        <v>175.10071896599999</v>
      </c>
      <c r="DI26" s="471">
        <f>[3]Gemüse!DQ10</f>
        <v>1102.6314609999999</v>
      </c>
      <c r="DJ26" s="473">
        <f>[3]Gemüse!DR10</f>
        <v>613.97745099799999</v>
      </c>
      <c r="DK26" s="473">
        <f>[3]Gemüse!DS10</f>
        <v>1017.14236458</v>
      </c>
      <c r="DN26" s="471"/>
      <c r="DO26" s="471">
        <f>[3]Gemüse!DT10</f>
        <v>173.90697991100001</v>
      </c>
      <c r="DP26" s="471">
        <f>[3]Gemüse!DU10</f>
        <v>733.67272558100001</v>
      </c>
      <c r="DQ26" s="473">
        <f>[3]Gemüse!DV10</f>
        <v>185.76219398700002</v>
      </c>
      <c r="DR26" s="473">
        <f>[3]Gemüse!DW10</f>
        <v>846.34292942299999</v>
      </c>
      <c r="DS26" s="471">
        <f>[3]Gemüse!DX10</f>
        <v>35.192724520000006</v>
      </c>
      <c r="DT26" s="471">
        <f>[3]Gemüse!DY10</f>
        <v>654.32608368699994</v>
      </c>
      <c r="DU26" s="473">
        <f>[3]Gemüse!DZ10</f>
        <v>58.390433085000005</v>
      </c>
      <c r="DV26" s="473">
        <f>[3]Gemüse!EA10</f>
        <v>208.44311982299999</v>
      </c>
      <c r="DW26" s="471"/>
      <c r="DX26" s="471">
        <f>[3]Gemüse!EB10</f>
        <v>201.42197658800001</v>
      </c>
      <c r="DY26" s="471">
        <f>[3]Gemüse!EC10</f>
        <v>695.42280740299998</v>
      </c>
      <c r="DZ26" s="473">
        <f>[3]Gemüse!ED10</f>
        <v>272.799245767</v>
      </c>
      <c r="EA26" s="473">
        <f>[3]Gemüse!EE10</f>
        <v>1078.70535118</v>
      </c>
      <c r="EB26" s="471">
        <f>[3]Gemüse!$EF10</f>
        <v>34.865076078000001</v>
      </c>
      <c r="EC26" s="471">
        <f>[3]Gemüse!EG10</f>
        <v>235.1312198</v>
      </c>
      <c r="ED26" s="473">
        <f>[3]Gemüse!EH10</f>
        <v>32.177797894000001</v>
      </c>
      <c r="EE26" s="473">
        <f>[3]Gemüse!EI10</f>
        <v>362.27972883899997</v>
      </c>
      <c r="EG26" s="471">
        <f>[3]Gemüse!$EJ10</f>
        <v>1414.8379030820001</v>
      </c>
      <c r="EH26" s="471">
        <f>[3]Gemüse!EK10</f>
        <v>3418.0594450050003</v>
      </c>
      <c r="EI26" s="473">
        <f>[3]Gemüse!EL10</f>
        <v>59.071291436000003</v>
      </c>
      <c r="EJ26" s="473">
        <f>[3]Gemüse!EM10</f>
        <v>254.38964381300002</v>
      </c>
      <c r="EK26" s="471">
        <f>[3]Gemüse!$EN10</f>
        <v>11.059852373</v>
      </c>
      <c r="EL26" s="471">
        <f>[3]Gemüse!EO10</f>
        <v>131.604513156</v>
      </c>
      <c r="EM26" s="473">
        <f>[3]Gemüse!EP10</f>
        <v>364.28601446900007</v>
      </c>
      <c r="EN26" s="473">
        <f>[3]Gemüse!EQ10</f>
        <v>280.80249409100003</v>
      </c>
      <c r="EO26" s="471"/>
      <c r="EP26" s="471">
        <f>[3]Gemüse!ER10</f>
        <v>80.640975568000002</v>
      </c>
      <c r="EQ26" s="471">
        <f>[3]Gemüse!ES10</f>
        <v>500.27215147999999</v>
      </c>
      <c r="ER26" s="471">
        <f>[3]Gemüse!$ET10</f>
        <v>405.60586291199996</v>
      </c>
      <c r="ES26" s="471">
        <f>[3]Gemüse!EU10</f>
        <v>2877.8885138360001</v>
      </c>
      <c r="ET26" s="471"/>
      <c r="EU26" s="473">
        <f>[3]Gemüse!$EV10</f>
        <v>173.06008059300001</v>
      </c>
      <c r="EV26" s="473">
        <f>[3]Gemüse!EW10</f>
        <v>600.78646855500006</v>
      </c>
      <c r="EX26" s="473">
        <f>[3]Gemüse!EX10</f>
        <v>163.53124251599999</v>
      </c>
      <c r="EY26" s="473">
        <f>[3]Gemüse!EY10</f>
        <v>690.48537614199995</v>
      </c>
    </row>
    <row r="27" spans="1:155" x14ac:dyDescent="0.2">
      <c r="A27" s="218"/>
      <c r="B27" s="189">
        <f>[3]Gemüse!A11</f>
        <v>46054</v>
      </c>
      <c r="C27" s="468">
        <f>[3]Gemüse!$B11</f>
        <v>6.1462539999999999</v>
      </c>
      <c r="D27" s="468">
        <f>[3]Gemüse!$BD11</f>
        <v>3.5325510000000002</v>
      </c>
      <c r="E27" s="380">
        <f>[3]Gemüse!$C11</f>
        <v>6.410304</v>
      </c>
      <c r="F27" s="380">
        <f>[3]Gemüse!$BE11</f>
        <v>3.5577510000000001</v>
      </c>
      <c r="G27" s="468">
        <f>[3]Gemüse!$D11</f>
        <v>1.5702389999999999</v>
      </c>
      <c r="H27" s="468">
        <f>[3]Gemüse!$BF11</f>
        <v>1.355969</v>
      </c>
      <c r="I27" s="380">
        <f>[3]Gemüse!$E11</f>
        <v>5.5602099999999997</v>
      </c>
      <c r="J27" s="380">
        <f>[3]Gemüse!$BG11</f>
        <v>2.272262</v>
      </c>
      <c r="K27" s="468">
        <f>[3]Gemüse!$F11</f>
        <v>0</v>
      </c>
      <c r="L27" s="468">
        <f>[3]Gemüse!$BH11</f>
        <v>6.6686350000000001</v>
      </c>
      <c r="M27" s="380">
        <f>[3]Gemüse!$G11</f>
        <v>0</v>
      </c>
      <c r="N27" s="380">
        <f>[3]Gemüse!$BI11</f>
        <v>7.6991940000000003</v>
      </c>
      <c r="O27" s="468">
        <f>[3]Gemüse!$H11</f>
        <v>6.8126930000000003</v>
      </c>
      <c r="P27" s="468">
        <f>[3]Gemüse!$BJ11</f>
        <v>4.1568529999999999</v>
      </c>
      <c r="Q27" s="380">
        <f>[3]Gemüse!$J11</f>
        <v>5.3810560000000001</v>
      </c>
      <c r="R27" s="380">
        <f>[3]Gemüse!$BL11</f>
        <v>4.194979</v>
      </c>
      <c r="S27" s="380"/>
      <c r="T27" s="468">
        <f>[3]Gemüse!$K11</f>
        <v>7.7100939999999998</v>
      </c>
      <c r="U27" s="468">
        <f>[3]Gemüse!$BM11</f>
        <v>3.9876909999999999</v>
      </c>
      <c r="V27" s="380">
        <f>[3]Gemüse!$L11</f>
        <v>7.9</v>
      </c>
      <c r="W27" s="380">
        <f>[3]Gemüse!$BN11</f>
        <v>5.7825420000000003</v>
      </c>
      <c r="X27" s="468">
        <f>[3]Gemüse!$M11</f>
        <v>2.8668360000000002</v>
      </c>
      <c r="Y27" s="468">
        <f>[3]Gemüse!$BO11</f>
        <v>1.6195120000000001</v>
      </c>
      <c r="Z27" s="380">
        <f>[3]Gemüse!$N11</f>
        <v>2.1952609999999999</v>
      </c>
      <c r="AA27" s="380">
        <f>[3]Gemüse!$BP11</f>
        <v>1.2002459999999999</v>
      </c>
      <c r="AB27" s="468">
        <f>[3]Gemüse!$R11</f>
        <v>0</v>
      </c>
      <c r="AC27" s="468">
        <f>[3]Gemüse!$BT11</f>
        <v>1.5665709999999999</v>
      </c>
      <c r="AD27" s="380">
        <f>[3]Gemüse!$U11</f>
        <v>40.349327000000002</v>
      </c>
      <c r="AE27" s="380">
        <f>[3]Gemüse!$BW11</f>
        <v>25.488629</v>
      </c>
      <c r="AF27" s="468">
        <f>[3]Gemüse!$V11</f>
        <v>15.529063000000001</v>
      </c>
      <c r="AG27" s="468">
        <f>[3]Gemüse!$BX11</f>
        <v>7.4411529999999999</v>
      </c>
      <c r="AH27" s="380">
        <f>[3]Gemüse!$AX11</f>
        <v>15.782536</v>
      </c>
      <c r="AI27" s="380">
        <f>[3]Gemüse!$CZ11</f>
        <v>4.8144780000000003</v>
      </c>
      <c r="AJ27" s="468">
        <f>[3]Gemüse!$W11</f>
        <v>4.95</v>
      </c>
      <c r="AK27" s="468">
        <f>[3]Gemüse!$BY11</f>
        <v>4.0131550000000002</v>
      </c>
      <c r="AL27" s="380"/>
      <c r="AM27" s="380">
        <f>[3]Gemüse!$X11</f>
        <v>5.0100569999999998</v>
      </c>
      <c r="AN27" s="380">
        <f>[3]Gemüse!$BZ11</f>
        <v>2.0573109999999999</v>
      </c>
      <c r="AO27" s="468">
        <f>[3]Gemüse!$Y11</f>
        <v>4.1254280000000003</v>
      </c>
      <c r="AP27" s="468">
        <f>[3]Gemüse!$CA11</f>
        <v>2.8659340000000002</v>
      </c>
      <c r="AQ27" s="380">
        <f>[3]Gemüse!$Z11</f>
        <v>6.0107609999999996</v>
      </c>
      <c r="AR27" s="380">
        <f>[3]Gemüse!$CB11</f>
        <v>2.521919</v>
      </c>
      <c r="AS27" s="468">
        <f>[3]Gemüse!$AF11</f>
        <v>1.7488649999999999</v>
      </c>
      <c r="AT27" s="468">
        <f>[3]Gemüse!$CH11</f>
        <v>0.75883500000000004</v>
      </c>
      <c r="AU27" s="380">
        <f>[3]Gemüse!$AB11</f>
        <v>5.5</v>
      </c>
      <c r="AV27" s="380">
        <f>[3]Gemüse!$CD11</f>
        <v>2.0095429999999999</v>
      </c>
      <c r="AW27" s="468">
        <f>[3]Gemüse!$AC11</f>
        <v>5.5</v>
      </c>
      <c r="AX27" s="468">
        <f>[3]Gemüse!$CE11</f>
        <v>2.0095429999999999</v>
      </c>
      <c r="AY27" s="380">
        <f>[3]Gemüse!$AD11</f>
        <v>6.95</v>
      </c>
      <c r="AZ27" s="380">
        <f>[3]Gemüse!$CF11</f>
        <v>2.8638430000000001</v>
      </c>
      <c r="BA27" s="380"/>
      <c r="BB27" s="468">
        <f>[3]Gemüse!$AE11</f>
        <v>2.83866</v>
      </c>
      <c r="BC27" s="468">
        <f>[3]Gemüse!$CG11</f>
        <v>1.4290309999999999</v>
      </c>
      <c r="BD27" s="380">
        <f>[3]Gemüse!$AG11</f>
        <v>5.95</v>
      </c>
      <c r="BE27" s="380">
        <f>[3]Gemüse!$CI11</f>
        <v>2.33005</v>
      </c>
      <c r="BF27" s="468">
        <f>[3]Gemüse!$AH11</f>
        <v>0</v>
      </c>
      <c r="BG27" s="468">
        <f>[3]Gemüse!$CJ11</f>
        <v>1.5259529999999999</v>
      </c>
      <c r="BH27" s="380">
        <f>[3]Gemüse!$AI11</f>
        <v>8.0800269999999994</v>
      </c>
      <c r="BI27" s="380">
        <f>[3]Gemüse!$CK11</f>
        <v>5.669556</v>
      </c>
      <c r="BJ27" s="380"/>
      <c r="BK27" s="468">
        <f>[3]Gemüse!$AK11</f>
        <v>2.2578610000000001</v>
      </c>
      <c r="BL27" s="468">
        <f>[3]Gemüse!$CM11</f>
        <v>0.72497999999999996</v>
      </c>
      <c r="BM27" s="380">
        <f>[3]Gemüse!$AL11</f>
        <v>18.088977</v>
      </c>
      <c r="BN27" s="380">
        <f>[3]Gemüse!$CN11</f>
        <v>5.0995419999999996</v>
      </c>
      <c r="BO27" s="468">
        <f>[3]Gemüse!$AM11</f>
        <v>8.0889950000000006</v>
      </c>
      <c r="BP27" s="468">
        <f>[3]Gemüse!$CO11</f>
        <v>4.3130290000000002</v>
      </c>
      <c r="BQ27" s="380">
        <f>[3]Gemüse!$AN11</f>
        <v>4.9999989999999999</v>
      </c>
      <c r="BR27" s="380">
        <f>[3]Gemüse!$CP11</f>
        <v>1.4494610000000001</v>
      </c>
      <c r="BS27" s="380"/>
      <c r="BT27" s="380">
        <f>[3]Gemüse!$AO11</f>
        <v>3.9556070000000001</v>
      </c>
      <c r="BU27" s="380">
        <f>[3]Gemüse!$CQ11</f>
        <v>2.1269179999999999</v>
      </c>
      <c r="BV27" s="468">
        <f>[3]Gemüse!$AW11</f>
        <v>8.3978420000000007</v>
      </c>
      <c r="BW27" s="468">
        <f>[3]Gemüse!$CY11</f>
        <v>5.8418960000000002</v>
      </c>
      <c r="BX27" s="380">
        <f>[3]Gemüse!$AP11</f>
        <v>0</v>
      </c>
      <c r="BY27" s="380">
        <f>[3]Gemüse!$CR11</f>
        <v>0</v>
      </c>
      <c r="BZ27" s="468">
        <f>[3]Gemüse!$AQ11</f>
        <v>5.3776060000000001</v>
      </c>
      <c r="CA27" s="468">
        <f>[3]Gemüse!$CS11</f>
        <v>3.4323130000000002</v>
      </c>
      <c r="CB27" s="380">
        <f>[3]Gemüse!$AS11</f>
        <v>0</v>
      </c>
      <c r="CC27" s="380">
        <f>[3]Gemüse!$CU11</f>
        <v>0</v>
      </c>
      <c r="CD27" s="468">
        <f>[3]Gemüse!$AT11</f>
        <v>25.931145000000001</v>
      </c>
      <c r="CE27" s="468">
        <f>[3]Gemüse!$CV11</f>
        <v>10.279374000000001</v>
      </c>
      <c r="CF27" s="380">
        <f>[3]Gemüse!$AU11</f>
        <v>0</v>
      </c>
      <c r="CG27" s="380">
        <f>[3]Gemüse!$CW11</f>
        <v>9.5601559999999992</v>
      </c>
      <c r="CH27" s="380"/>
      <c r="CI27" s="468">
        <f>[3]Gemüse!$AV11</f>
        <v>9.9</v>
      </c>
      <c r="CJ27" s="468">
        <f>[3]Gemüse!$CX11</f>
        <v>5.8390829999999996</v>
      </c>
      <c r="CK27" s="380"/>
      <c r="CL27" s="380">
        <f>[3]Gemüse!$AY11</f>
        <v>15.411187</v>
      </c>
      <c r="CM27" s="380">
        <f>[3]Gemüse!$DA11</f>
        <v>8.8379250000000003</v>
      </c>
      <c r="CN27" s="380"/>
      <c r="CO27" s="468">
        <f>[3]Gemüse!$AZ11</f>
        <v>15.331464</v>
      </c>
      <c r="CP27" s="468">
        <f>[3]Gemüse!$DB11</f>
        <v>9.668984</v>
      </c>
      <c r="CQ27" s="380">
        <f>[3]Gemüse!$BB11</f>
        <v>17.425452</v>
      </c>
      <c r="CR27" s="380">
        <f>[3]Gemüse!$DD11</f>
        <v>8.1618119999999994</v>
      </c>
      <c r="CS27" s="468">
        <f>[3]Gemüse!$BC11</f>
        <v>6.5121370000000001</v>
      </c>
      <c r="CT27" s="468">
        <f>[3]Gemüse!$DE11</f>
        <v>6.4533480000000001</v>
      </c>
      <c r="CU27" s="380">
        <f>[3]Gemüse!$AJ11</f>
        <v>5.1706050000000001</v>
      </c>
      <c r="CV27" s="380">
        <f>[3]Gemüse!$CL11</f>
        <v>3.9697809999999998</v>
      </c>
      <c r="CW27" s="469" t="str">
        <f t="shared" si="30"/>
        <v>4</v>
      </c>
      <c r="CX27" s="343">
        <f>'Früchte Daten'!BQ27</f>
        <v>4</v>
      </c>
      <c r="CY27" s="471">
        <f>[3]Gemüse!DH11</f>
        <v>5722.6688530540005</v>
      </c>
      <c r="CZ27" s="471">
        <f>[3]Gemüse!DI11</f>
        <v>22423.979013691001</v>
      </c>
      <c r="DA27" s="471"/>
      <c r="DB27" s="473">
        <f>[3]Gemüse!DJ11</f>
        <v>393.626795491</v>
      </c>
      <c r="DC27" s="473">
        <f>[3]Gemüse!DK11</f>
        <v>1496.945244493</v>
      </c>
      <c r="DD27" s="471">
        <f>[3]Gemüse!DL11</f>
        <v>590.89456456400001</v>
      </c>
      <c r="DE27" s="471">
        <f>[3]Gemüse!DM11</f>
        <v>1628.297295047</v>
      </c>
      <c r="DF27" s="473">
        <f>[3]Gemüse!DN11</f>
        <v>303.958340131</v>
      </c>
      <c r="DG27" s="473">
        <f>[3]Gemüse!DO11</f>
        <v>1376.875177265</v>
      </c>
      <c r="DH27" s="471">
        <f>[3]Gemüse!DP11</f>
        <v>114.368688539</v>
      </c>
      <c r="DI27" s="471">
        <f>[3]Gemüse!DQ11</f>
        <v>752.70286600000009</v>
      </c>
      <c r="DJ27" s="473">
        <f>[3]Gemüse!DR11</f>
        <v>407.83100271199999</v>
      </c>
      <c r="DK27" s="473">
        <f>[3]Gemüse!DS11</f>
        <v>741.94267712999999</v>
      </c>
      <c r="DN27" s="471"/>
      <c r="DO27" s="471">
        <f>[3]Gemüse!DT11</f>
        <v>148.17625493400001</v>
      </c>
      <c r="DP27" s="471">
        <f>[3]Gemüse!DU11</f>
        <v>670.85450542399997</v>
      </c>
      <c r="DQ27" s="473">
        <f>[3]Gemüse!DV11</f>
        <v>136.223380048</v>
      </c>
      <c r="DR27" s="473">
        <f>[3]Gemüse!DW11</f>
        <v>605.18852998099999</v>
      </c>
      <c r="DS27" s="471">
        <f>[3]Gemüse!DX11</f>
        <v>29.433528772000003</v>
      </c>
      <c r="DT27" s="471">
        <f>[3]Gemüse!DY11</f>
        <v>487.23888743600003</v>
      </c>
      <c r="DU27" s="473">
        <f>[3]Gemüse!DZ11</f>
        <v>46.627464152999998</v>
      </c>
      <c r="DV27" s="473">
        <f>[3]Gemüse!EA11</f>
        <v>173.72450224900001</v>
      </c>
      <c r="DW27" s="471"/>
      <c r="DX27" s="471">
        <f>[3]Gemüse!EB11</f>
        <v>138.568149788</v>
      </c>
      <c r="DY27" s="471">
        <f>[3]Gemüse!EC11</f>
        <v>703.50795915000003</v>
      </c>
      <c r="DZ27" s="473">
        <f>[3]Gemüse!ED11</f>
        <v>252.17861734299998</v>
      </c>
      <c r="EA27" s="473">
        <f>[3]Gemüse!EE11</f>
        <v>804.93213363799998</v>
      </c>
      <c r="EB27" s="471">
        <f>[3]Gemüse!$EF11</f>
        <v>36.561623660999999</v>
      </c>
      <c r="EC27" s="471">
        <f>[3]Gemüse!EG11</f>
        <v>214.53048699999999</v>
      </c>
      <c r="ED27" s="473">
        <f>[3]Gemüse!EH11</f>
        <v>33.348075782999999</v>
      </c>
      <c r="EE27" s="473">
        <f>[3]Gemüse!EI11</f>
        <v>266.79136668500001</v>
      </c>
      <c r="EG27" s="471">
        <f>[3]Gemüse!$EJ11</f>
        <v>1175.1160264520001</v>
      </c>
      <c r="EH27" s="471">
        <f>[3]Gemüse!EK11</f>
        <v>2924.049804964</v>
      </c>
      <c r="EI27" s="473">
        <f>[3]Gemüse!EL11</f>
        <v>65.301360869999996</v>
      </c>
      <c r="EJ27" s="473">
        <f>[3]Gemüse!EM11</f>
        <v>244.00581939600002</v>
      </c>
      <c r="EK27" s="471">
        <f>[3]Gemüse!$EN11</f>
        <v>2.1855260510000001</v>
      </c>
      <c r="EL27" s="471">
        <f>[3]Gemüse!EO11</f>
        <v>69.222693473999996</v>
      </c>
      <c r="EM27" s="473">
        <f>[3]Gemüse!EP11</f>
        <v>314.76752797400002</v>
      </c>
      <c r="EN27" s="473">
        <f>[3]Gemüse!EQ11</f>
        <v>251.469226803</v>
      </c>
      <c r="EO27" s="471"/>
      <c r="EP27" s="471">
        <f>[3]Gemüse!ER11</f>
        <v>81.106649820000001</v>
      </c>
      <c r="EQ27" s="471">
        <f>[3]Gemüse!ES11</f>
        <v>514.33439260800003</v>
      </c>
      <c r="ER27" s="471">
        <f>[3]Gemüse!$ET11</f>
        <v>294.27749754800004</v>
      </c>
      <c r="ES27" s="471">
        <f>[3]Gemüse!EU11</f>
        <v>2288.7683475130002</v>
      </c>
      <c r="ET27" s="471"/>
      <c r="EU27" s="473">
        <f>[3]Gemüse!$EV11</f>
        <v>140.090918026</v>
      </c>
      <c r="EV27" s="473">
        <f>[3]Gemüse!EW11</f>
        <v>495.3880992</v>
      </c>
      <c r="EX27" s="473">
        <f>[3]Gemüse!EX11</f>
        <v>158.51153790399999</v>
      </c>
      <c r="EY27" s="473">
        <f>[3]Gemüse!EY11</f>
        <v>557.18909967499997</v>
      </c>
    </row>
    <row r="28" spans="1:155" x14ac:dyDescent="0.2">
      <c r="A28" s="218"/>
      <c r="B28" s="189">
        <f>[3]Gemüse!A12</f>
        <v>46023</v>
      </c>
      <c r="C28" s="468">
        <f>[3]Gemüse!$B12</f>
        <v>5.8125499999999999</v>
      </c>
      <c r="D28" s="468">
        <f>[3]Gemüse!$BD12</f>
        <v>3.4425490000000001</v>
      </c>
      <c r="E28" s="380">
        <f>[3]Gemüse!$C12</f>
        <v>6.1470840000000004</v>
      </c>
      <c r="F28" s="380">
        <f>[3]Gemüse!$BE12</f>
        <v>3.3340890000000001</v>
      </c>
      <c r="G28" s="468">
        <f>[3]Gemüse!$D12</f>
        <v>1.4272860000000001</v>
      </c>
      <c r="H28" s="468">
        <f>[3]Gemüse!$BF12</f>
        <v>1.339334</v>
      </c>
      <c r="I28" s="380">
        <f>[3]Gemüse!$E12</f>
        <v>5.6471280000000004</v>
      </c>
      <c r="J28" s="380">
        <f>[3]Gemüse!$BG12</f>
        <v>2.280319</v>
      </c>
      <c r="K28" s="468">
        <f>[3]Gemüse!$F12</f>
        <v>0</v>
      </c>
      <c r="L28" s="468">
        <f>[3]Gemüse!$BH12</f>
        <v>6.1780530000000002</v>
      </c>
      <c r="M28" s="380">
        <f>[3]Gemüse!$G12</f>
        <v>0</v>
      </c>
      <c r="N28" s="380">
        <f>[3]Gemüse!$BI12</f>
        <v>7.4860670000000002</v>
      </c>
      <c r="O28" s="468">
        <f>[3]Gemüse!$H12</f>
        <v>6.6598680000000003</v>
      </c>
      <c r="P28" s="468">
        <f>[3]Gemüse!$BJ12</f>
        <v>4.0849339999999996</v>
      </c>
      <c r="Q28" s="380">
        <f>[3]Gemüse!$J12</f>
        <v>4.4356499999999999</v>
      </c>
      <c r="R28" s="380">
        <f>[3]Gemüse!$BL12</f>
        <v>3.2968700000000002</v>
      </c>
      <c r="S28" s="380"/>
      <c r="T28" s="468">
        <f>[3]Gemüse!$K12</f>
        <v>7.9</v>
      </c>
      <c r="U28" s="468">
        <f>[3]Gemüse!$BM12</f>
        <v>4.0379149999999999</v>
      </c>
      <c r="V28" s="380">
        <f>[3]Gemüse!$L12</f>
        <v>7.9</v>
      </c>
      <c r="W28" s="380">
        <f>[3]Gemüse!$BN12</f>
        <v>5.9003310000000004</v>
      </c>
      <c r="X28" s="468">
        <f>[3]Gemüse!$M12</f>
        <v>0</v>
      </c>
      <c r="Y28" s="468">
        <f>[3]Gemüse!$BO12</f>
        <v>1.6195120000000001</v>
      </c>
      <c r="Z28" s="380">
        <f>[3]Gemüse!$N12</f>
        <v>2.2059790000000001</v>
      </c>
      <c r="AA28" s="380">
        <f>[3]Gemüse!$BP12</f>
        <v>1.1876850000000001</v>
      </c>
      <c r="AB28" s="468">
        <f>[3]Gemüse!$R12</f>
        <v>0</v>
      </c>
      <c r="AC28" s="468">
        <f>[3]Gemüse!$BT12</f>
        <v>1.552125</v>
      </c>
      <c r="AD28" s="380">
        <f>[3]Gemüse!$U12</f>
        <v>41.231552000000001</v>
      </c>
      <c r="AE28" s="380">
        <f>[3]Gemüse!$BW12</f>
        <v>25.594435000000001</v>
      </c>
      <c r="AF28" s="468">
        <f>[3]Gemüse!$V12</f>
        <v>16.367474999999999</v>
      </c>
      <c r="AG28" s="468">
        <f>[3]Gemüse!$BX12</f>
        <v>7.5024329999999999</v>
      </c>
      <c r="AH28" s="380">
        <f>[3]Gemüse!$AX12</f>
        <v>15.648998000000001</v>
      </c>
      <c r="AI28" s="380">
        <f>[3]Gemüse!$CZ12</f>
        <v>4.802098</v>
      </c>
      <c r="AJ28" s="468">
        <f>[3]Gemüse!$W12</f>
        <v>4.95</v>
      </c>
      <c r="AK28" s="468">
        <f>[3]Gemüse!$BY12</f>
        <v>4.0129339999999996</v>
      </c>
      <c r="AL28" s="380"/>
      <c r="AM28" s="380">
        <f>[3]Gemüse!$X12</f>
        <v>5.0227880000000003</v>
      </c>
      <c r="AN28" s="380">
        <f>[3]Gemüse!$BZ12</f>
        <v>2.1859579999999998</v>
      </c>
      <c r="AO28" s="468">
        <f>[3]Gemüse!$Y12</f>
        <v>3.822416</v>
      </c>
      <c r="AP28" s="468">
        <f>[3]Gemüse!$CA12</f>
        <v>2.7003029999999999</v>
      </c>
      <c r="AQ28" s="380">
        <f>[3]Gemüse!$Z12</f>
        <v>6.9672510000000001</v>
      </c>
      <c r="AR28" s="380">
        <f>[3]Gemüse!$CB12</f>
        <v>2.6116579999999998</v>
      </c>
      <c r="AS28" s="468">
        <f>[3]Gemüse!$AF12</f>
        <v>1.7631129999999999</v>
      </c>
      <c r="AT28" s="468">
        <f>[3]Gemüse!$CH12</f>
        <v>0.76932299999999998</v>
      </c>
      <c r="AU28" s="380">
        <f>[3]Gemüse!$AB12</f>
        <v>5.1937709999999999</v>
      </c>
      <c r="AV28" s="380">
        <f>[3]Gemüse!$CD12</f>
        <v>1.9252720000000001</v>
      </c>
      <c r="AW28" s="468">
        <f>[3]Gemüse!$AC12</f>
        <v>5.1937709999999999</v>
      </c>
      <c r="AX28" s="468">
        <f>[3]Gemüse!$CE12</f>
        <v>1.9252720000000001</v>
      </c>
      <c r="AY28" s="380">
        <f>[3]Gemüse!$AD12</f>
        <v>6.95</v>
      </c>
      <c r="AZ28" s="380">
        <f>[3]Gemüse!$CF12</f>
        <v>2.8591470000000001</v>
      </c>
      <c r="BA28" s="380"/>
      <c r="BB28" s="468">
        <f>[3]Gemüse!$AE12</f>
        <v>2.9521329999999999</v>
      </c>
      <c r="BC28" s="468">
        <f>[3]Gemüse!$CG12</f>
        <v>1.4196150000000001</v>
      </c>
      <c r="BD28" s="380">
        <f>[3]Gemüse!$AG12</f>
        <v>5.95</v>
      </c>
      <c r="BE28" s="380">
        <f>[3]Gemüse!$CI12</f>
        <v>2.3291789999999999</v>
      </c>
      <c r="BF28" s="468">
        <f>[3]Gemüse!$AH12</f>
        <v>0</v>
      </c>
      <c r="BG28" s="468">
        <f>[3]Gemüse!$CJ12</f>
        <v>1.574171</v>
      </c>
      <c r="BH28" s="380">
        <f>[3]Gemüse!$AI12</f>
        <v>8.0790369999999996</v>
      </c>
      <c r="BI28" s="380">
        <f>[3]Gemüse!$CK12</f>
        <v>5.6461389999999998</v>
      </c>
      <c r="BJ28" s="380"/>
      <c r="BK28" s="468">
        <f>[3]Gemüse!$AK12</f>
        <v>0</v>
      </c>
      <c r="BL28" s="468">
        <f>[3]Gemüse!$CM12</f>
        <v>0.72492400000000001</v>
      </c>
      <c r="BM28" s="380">
        <f>[3]Gemüse!$AL12</f>
        <v>18.128776999999999</v>
      </c>
      <c r="BN28" s="380">
        <f>[3]Gemüse!$CN12</f>
        <v>5.1792879999999997</v>
      </c>
      <c r="BO28" s="468">
        <f>[3]Gemüse!$AM12</f>
        <v>8.2912680000000005</v>
      </c>
      <c r="BP28" s="468">
        <f>[3]Gemüse!$CO12</f>
        <v>4.3126090000000001</v>
      </c>
      <c r="BQ28" s="380">
        <f>[3]Gemüse!$AN12</f>
        <v>5</v>
      </c>
      <c r="BR28" s="380">
        <f>[3]Gemüse!$CP12</f>
        <v>1.4315530000000001</v>
      </c>
      <c r="BS28" s="380"/>
      <c r="BT28" s="380">
        <f>[3]Gemüse!$AO12</f>
        <v>4.1510860000000003</v>
      </c>
      <c r="BU28" s="380">
        <f>[3]Gemüse!$CQ12</f>
        <v>2.085102</v>
      </c>
      <c r="BV28" s="468">
        <f>[3]Gemüse!$AW12</f>
        <v>8.2736070000000002</v>
      </c>
      <c r="BW28" s="468">
        <f>[3]Gemüse!$CY12</f>
        <v>5.8617309999999998</v>
      </c>
      <c r="BX28" s="380">
        <f>[3]Gemüse!$AP12</f>
        <v>0</v>
      </c>
      <c r="BY28" s="380">
        <f>[3]Gemüse!$CR12</f>
        <v>0</v>
      </c>
      <c r="BZ28" s="468">
        <f>[3]Gemüse!$AQ12</f>
        <v>5.7377479999999998</v>
      </c>
      <c r="CA28" s="468">
        <f>[3]Gemüse!$CS12</f>
        <v>3.6499600000000001</v>
      </c>
      <c r="CB28" s="380">
        <f>[3]Gemüse!$AS12</f>
        <v>0</v>
      </c>
      <c r="CC28" s="380">
        <f>[3]Gemüse!$CU12</f>
        <v>0</v>
      </c>
      <c r="CD28" s="468">
        <f>[3]Gemüse!$AT12</f>
        <v>0</v>
      </c>
      <c r="CE28" s="468">
        <f>[3]Gemüse!$CV12</f>
        <v>0</v>
      </c>
      <c r="CF28" s="380">
        <f>[3]Gemüse!$AU12</f>
        <v>0</v>
      </c>
      <c r="CG28" s="380">
        <f>[3]Gemüse!$CW12</f>
        <v>0</v>
      </c>
      <c r="CH28" s="380"/>
      <c r="CI28" s="468">
        <f>[3]Gemüse!$AV12</f>
        <v>9.9</v>
      </c>
      <c r="CJ28" s="468">
        <f>[3]Gemüse!$CX12</f>
        <v>5.5381119999999999</v>
      </c>
      <c r="CK28" s="380"/>
      <c r="CL28" s="380">
        <f>[3]Gemüse!$AY12</f>
        <v>15.267859</v>
      </c>
      <c r="CM28" s="380">
        <f>[3]Gemüse!$DA12</f>
        <v>8.8396869999999996</v>
      </c>
      <c r="CN28" s="380"/>
      <c r="CO28" s="468">
        <f>[3]Gemüse!$AZ12</f>
        <v>15.331466000000001</v>
      </c>
      <c r="CP28" s="468">
        <f>[3]Gemüse!$DB12</f>
        <v>9.6703250000000001</v>
      </c>
      <c r="CQ28" s="380">
        <f>[3]Gemüse!$BB12</f>
        <v>17.428498999999999</v>
      </c>
      <c r="CR28" s="380">
        <f>[3]Gemüse!$DD12</f>
        <v>8.1781579999999998</v>
      </c>
      <c r="CS28" s="468">
        <f>[3]Gemüse!$BC12</f>
        <v>6.5119730000000002</v>
      </c>
      <c r="CT28" s="468">
        <f>[3]Gemüse!$DE12</f>
        <v>6.454237</v>
      </c>
      <c r="CU28" s="380">
        <f>[3]Gemüse!$AJ12</f>
        <v>5.1709319999999996</v>
      </c>
      <c r="CV28" s="380">
        <f>[3]Gemüse!$CL12</f>
        <v>3.9696150000000001</v>
      </c>
      <c r="CW28" s="469" t="str">
        <f t="shared" si="30"/>
        <v>4</v>
      </c>
      <c r="CX28" s="343">
        <f>'Früchte Daten'!BQ28</f>
        <v>4</v>
      </c>
      <c r="CY28" s="471">
        <f>[3]Gemüse!DH12</f>
        <v>5752.6447822390001</v>
      </c>
      <c r="CZ28" s="471">
        <f>[3]Gemüse!DI12</f>
        <v>22722.680751280004</v>
      </c>
      <c r="DA28" s="471"/>
      <c r="DB28" s="473">
        <f>[3]Gemüse!DJ12</f>
        <v>375.99856874400001</v>
      </c>
      <c r="DC28" s="473">
        <f>[3]Gemüse!DK12</f>
        <v>1453.7489834769999</v>
      </c>
      <c r="DD28" s="471">
        <f>[3]Gemüse!DL12</f>
        <v>549.237653045</v>
      </c>
      <c r="DE28" s="471">
        <f>[3]Gemüse!DM12</f>
        <v>1681.1394676719999</v>
      </c>
      <c r="DF28" s="473">
        <f>[3]Gemüse!DN12</f>
        <v>362.91368256100003</v>
      </c>
      <c r="DG28" s="473">
        <f>[3]Gemüse!DO12</f>
        <v>1233.4258093000001</v>
      </c>
      <c r="DH28" s="471">
        <f>[3]Gemüse!DP12</f>
        <v>116.203634691</v>
      </c>
      <c r="DI28" s="471">
        <f>[3]Gemüse!DQ12</f>
        <v>760.2320383</v>
      </c>
      <c r="DJ28" s="473">
        <f>[3]Gemüse!DR12</f>
        <v>397.51871186900001</v>
      </c>
      <c r="DK28" s="473">
        <f>[3]Gemüse!DS12</f>
        <v>764.688885379</v>
      </c>
      <c r="DN28" s="471"/>
      <c r="DO28" s="471">
        <f>[3]Gemüse!DT12</f>
        <v>129.37844020700001</v>
      </c>
      <c r="DP28" s="471">
        <f>[3]Gemüse!DU12</f>
        <v>671.36487053300004</v>
      </c>
      <c r="DQ28" s="473">
        <f>[3]Gemüse!DV12</f>
        <v>147.909873586</v>
      </c>
      <c r="DR28" s="473">
        <f>[3]Gemüse!DW12</f>
        <v>575.73279499299997</v>
      </c>
      <c r="DS28" s="471">
        <f>[3]Gemüse!DX12</f>
        <v>26.478942711000002</v>
      </c>
      <c r="DT28" s="471">
        <f>[3]Gemüse!DY12</f>
        <v>480.95238672100004</v>
      </c>
      <c r="DU28" s="473">
        <f>[3]Gemüse!DZ12</f>
        <v>54.439885451000002</v>
      </c>
      <c r="DV28" s="473">
        <f>[3]Gemüse!EA12</f>
        <v>176.78295945600001</v>
      </c>
      <c r="DW28" s="471"/>
      <c r="DX28" s="471">
        <f>[3]Gemüse!EB12</f>
        <v>165.08961073399999</v>
      </c>
      <c r="DY28" s="471">
        <f>[3]Gemüse!EC12</f>
        <v>691.37074454900005</v>
      </c>
      <c r="DZ28" s="473">
        <f>[3]Gemüse!ED12</f>
        <v>270.94062420100005</v>
      </c>
      <c r="EA28" s="473">
        <f>[3]Gemüse!EE12</f>
        <v>877.11407064699995</v>
      </c>
      <c r="EB28" s="471">
        <f>[3]Gemüse!$EF12</f>
        <v>47.952207061999999</v>
      </c>
      <c r="EC28" s="471">
        <f>[3]Gemüse!EG12</f>
        <v>211.15632099999999</v>
      </c>
      <c r="ED28" s="473">
        <f>[3]Gemüse!EH12</f>
        <v>33.917482268000001</v>
      </c>
      <c r="EE28" s="473">
        <f>[3]Gemüse!EI12</f>
        <v>295.06951521799999</v>
      </c>
      <c r="EG28" s="471">
        <f>[3]Gemüse!$EJ12</f>
        <v>1233.7733124230001</v>
      </c>
      <c r="EH28" s="471">
        <f>[3]Gemüse!EK12</f>
        <v>2839.5131209840001</v>
      </c>
      <c r="EI28" s="473">
        <f>[3]Gemüse!EL12</f>
        <v>62.195000477000001</v>
      </c>
      <c r="EJ28" s="473">
        <f>[3]Gemüse!EM12</f>
        <v>271.86112624600003</v>
      </c>
      <c r="EK28" s="471">
        <f>[3]Gemüse!$EN12</f>
        <v>0.59230131500000005</v>
      </c>
      <c r="EL28" s="471">
        <f>[3]Gemüse!EO12</f>
        <v>60.358032523000006</v>
      </c>
      <c r="EM28" s="473">
        <f>[3]Gemüse!EP12</f>
        <v>272.90460719499998</v>
      </c>
      <c r="EN28" s="473">
        <f>[3]Gemüse!EQ12</f>
        <v>249.86164695200003</v>
      </c>
      <c r="EO28" s="471"/>
      <c r="EP28" s="471">
        <f>[3]Gemüse!ER12</f>
        <v>78.313730047999996</v>
      </c>
      <c r="EQ28" s="471">
        <f>[3]Gemüse!ES12</f>
        <v>557.72386449800001</v>
      </c>
      <c r="ER28" s="471">
        <f>[3]Gemüse!$ET12</f>
        <v>280.31319413199998</v>
      </c>
      <c r="ES28" s="471">
        <f>[3]Gemüse!EU12</f>
        <v>2340.9394471709998</v>
      </c>
      <c r="ET28" s="471"/>
      <c r="EU28" s="473">
        <f>[3]Gemüse!$EV12</f>
        <v>154.545671787</v>
      </c>
      <c r="EV28" s="473">
        <f>[3]Gemüse!EW12</f>
        <v>513.35117334400002</v>
      </c>
      <c r="EX28" s="473">
        <f>[3]Gemüse!EX12</f>
        <v>138.567038994</v>
      </c>
      <c r="EY28" s="473">
        <f>[3]Gemüse!EY12</f>
        <v>608.98224902999993</v>
      </c>
    </row>
    <row r="29" spans="1:155" x14ac:dyDescent="0.2">
      <c r="A29" s="218"/>
      <c r="B29" s="189">
        <f>[3]Gemüse!A13</f>
        <v>45992</v>
      </c>
      <c r="C29" s="468">
        <f>[3]Gemüse!$B13</f>
        <v>5.1246879999999999</v>
      </c>
      <c r="D29" s="468">
        <f>[3]Gemüse!$BD13</f>
        <v>2.8093370000000002</v>
      </c>
      <c r="E29" s="380">
        <f>[3]Gemüse!$C13</f>
        <v>6.3808410000000002</v>
      </c>
      <c r="F29" s="380">
        <f>[3]Gemüse!$BE13</f>
        <v>3.3261400000000001</v>
      </c>
      <c r="G29" s="468">
        <f>[3]Gemüse!$D13</f>
        <v>1.382431</v>
      </c>
      <c r="H29" s="468">
        <f>[3]Gemüse!$BF13</f>
        <v>1.1601509999999999</v>
      </c>
      <c r="I29" s="380">
        <f>[3]Gemüse!$E13</f>
        <v>5.587904</v>
      </c>
      <c r="J29" s="380">
        <f>[3]Gemüse!$BG13</f>
        <v>2.5474549999999998</v>
      </c>
      <c r="K29" s="468">
        <f>[3]Gemüse!$F13</f>
        <v>0</v>
      </c>
      <c r="L29" s="468">
        <f>[3]Gemüse!$BH13</f>
        <v>6.2680899999999999</v>
      </c>
      <c r="M29" s="380">
        <f>[3]Gemüse!$G13</f>
        <v>0</v>
      </c>
      <c r="N29" s="380">
        <f>[3]Gemüse!$BI13</f>
        <v>7.2362549999999999</v>
      </c>
      <c r="O29" s="468">
        <f>[3]Gemüse!$H13</f>
        <v>6.8867589999999996</v>
      </c>
      <c r="P29" s="468">
        <f>[3]Gemüse!$BJ13</f>
        <v>4.0652710000000001</v>
      </c>
      <c r="Q29" s="380">
        <f>[3]Gemüse!$J13</f>
        <v>4.0713699999999999</v>
      </c>
      <c r="R29" s="380">
        <f>[3]Gemüse!$BL13</f>
        <v>2.5938210000000002</v>
      </c>
      <c r="S29" s="380"/>
      <c r="T29" s="468">
        <f>[3]Gemüse!$K13</f>
        <v>7.9</v>
      </c>
      <c r="U29" s="468">
        <f>[3]Gemüse!$BM13</f>
        <v>4.0962079999999998</v>
      </c>
      <c r="V29" s="380">
        <f>[3]Gemüse!$L13</f>
        <v>7.9</v>
      </c>
      <c r="W29" s="380">
        <f>[3]Gemüse!$BN13</f>
        <v>5.915686</v>
      </c>
      <c r="X29" s="468">
        <f>[3]Gemüse!$M13</f>
        <v>0</v>
      </c>
      <c r="Y29" s="468">
        <f>[3]Gemüse!$BO13</f>
        <v>1.6151759999999999</v>
      </c>
      <c r="Z29" s="380">
        <f>[3]Gemüse!$N13</f>
        <v>2.2333280000000002</v>
      </c>
      <c r="AA29" s="380">
        <f>[3]Gemüse!$BP13</f>
        <v>1.2543979999999999</v>
      </c>
      <c r="AB29" s="468">
        <f>[3]Gemüse!$R13</f>
        <v>0</v>
      </c>
      <c r="AC29" s="468">
        <f>[3]Gemüse!$BT13</f>
        <v>1.542775</v>
      </c>
      <c r="AD29" s="380">
        <f>[3]Gemüse!$U13</f>
        <v>41.231552000000001</v>
      </c>
      <c r="AE29" s="380">
        <f>[3]Gemüse!$BW13</f>
        <v>23.315189</v>
      </c>
      <c r="AF29" s="468">
        <f>[3]Gemüse!$V13</f>
        <v>17.384533999999999</v>
      </c>
      <c r="AG29" s="468">
        <f>[3]Gemüse!$BX13</f>
        <v>7.4389310000000002</v>
      </c>
      <c r="AH29" s="380">
        <f>[3]Gemüse!$AX13</f>
        <v>16.470911999999998</v>
      </c>
      <c r="AI29" s="380">
        <f>[3]Gemüse!$CZ13</f>
        <v>5.5494919999999999</v>
      </c>
      <c r="AJ29" s="468">
        <f>[3]Gemüse!$W13</f>
        <v>4.5431290000000004</v>
      </c>
      <c r="AK29" s="468">
        <f>[3]Gemüse!$BY13</f>
        <v>3.9941059999999999</v>
      </c>
      <c r="AL29" s="380"/>
      <c r="AM29" s="380">
        <f>[3]Gemüse!$X13</f>
        <v>5.6296249999999999</v>
      </c>
      <c r="AN29" s="380">
        <f>[3]Gemüse!$BZ13</f>
        <v>2.3815499999999998</v>
      </c>
      <c r="AO29" s="468">
        <f>[3]Gemüse!$Y13</f>
        <v>3.9391910000000001</v>
      </c>
      <c r="AP29" s="468">
        <f>[3]Gemüse!$CA13</f>
        <v>2.7154479999999999</v>
      </c>
      <c r="AQ29" s="380">
        <f>[3]Gemüse!$Z13</f>
        <v>6.9260109999999999</v>
      </c>
      <c r="AR29" s="380">
        <f>[3]Gemüse!$CB13</f>
        <v>2.8621789999999998</v>
      </c>
      <c r="AS29" s="468">
        <f>[3]Gemüse!$AF13</f>
        <v>2.1722790000000001</v>
      </c>
      <c r="AT29" s="468">
        <f>[3]Gemüse!$CH13</f>
        <v>0.827955</v>
      </c>
      <c r="AU29" s="380">
        <f>[3]Gemüse!$AB13</f>
        <v>5.464359</v>
      </c>
      <c r="AV29" s="380">
        <f>[3]Gemüse!$CD13</f>
        <v>2.0060280000000001</v>
      </c>
      <c r="AW29" s="468">
        <f>[3]Gemüse!$AC13</f>
        <v>5.464359</v>
      </c>
      <c r="AX29" s="468">
        <f>[3]Gemüse!$CE13</f>
        <v>1.9776629999999999</v>
      </c>
      <c r="AY29" s="380">
        <f>[3]Gemüse!$AD13</f>
        <v>6.95</v>
      </c>
      <c r="AZ29" s="380">
        <f>[3]Gemüse!$CF13</f>
        <v>2.9208340000000002</v>
      </c>
      <c r="BA29" s="380"/>
      <c r="BB29" s="468">
        <f>[3]Gemüse!$AE13</f>
        <v>2.4646349999999999</v>
      </c>
      <c r="BC29" s="468">
        <f>[3]Gemüse!$CG13</f>
        <v>1.4916529999999999</v>
      </c>
      <c r="BD29" s="380">
        <f>[3]Gemüse!$AG13</f>
        <v>5.95</v>
      </c>
      <c r="BE29" s="380">
        <f>[3]Gemüse!$CI13</f>
        <v>2.321577</v>
      </c>
      <c r="BF29" s="468">
        <f>[3]Gemüse!$AH13</f>
        <v>0</v>
      </c>
      <c r="BG29" s="468">
        <f>[3]Gemüse!$CJ13</f>
        <v>1.6106529999999999</v>
      </c>
      <c r="BH29" s="380">
        <f>[3]Gemüse!$AI13</f>
        <v>8.0781989999999997</v>
      </c>
      <c r="BI29" s="380">
        <f>[3]Gemüse!$CK13</f>
        <v>4.862654</v>
      </c>
      <c r="BJ29" s="380"/>
      <c r="BK29" s="468">
        <f>[3]Gemüse!$AK13</f>
        <v>0</v>
      </c>
      <c r="BL29" s="468">
        <f>[3]Gemüse!$CM13</f>
        <v>0.75332200000000005</v>
      </c>
      <c r="BM29" s="380">
        <f>[3]Gemüse!$AL13</f>
        <v>18.128776999999999</v>
      </c>
      <c r="BN29" s="380">
        <f>[3]Gemüse!$CN13</f>
        <v>5.1792879999999997</v>
      </c>
      <c r="BO29" s="468">
        <f>[3]Gemüse!$AM13</f>
        <v>8.1116530000000004</v>
      </c>
      <c r="BP29" s="468">
        <f>[3]Gemüse!$CO13</f>
        <v>4.3228720000000003</v>
      </c>
      <c r="BQ29" s="380">
        <f>[3]Gemüse!$AN13</f>
        <v>5.2229890000000001</v>
      </c>
      <c r="BR29" s="380">
        <f>[3]Gemüse!$CP13</f>
        <v>1.358905</v>
      </c>
      <c r="BS29" s="380"/>
      <c r="BT29" s="380">
        <f>[3]Gemüse!$AO13</f>
        <v>4.178032</v>
      </c>
      <c r="BU29" s="380">
        <f>[3]Gemüse!$CQ13</f>
        <v>2.1344080000000001</v>
      </c>
      <c r="BV29" s="468">
        <f>[3]Gemüse!$AW13</f>
        <v>8.6586029999999994</v>
      </c>
      <c r="BW29" s="468">
        <f>[3]Gemüse!$CY13</f>
        <v>6.0554959999999998</v>
      </c>
      <c r="BX29" s="380">
        <f>[3]Gemüse!$AP13</f>
        <v>0</v>
      </c>
      <c r="BY29" s="380">
        <f>[3]Gemüse!$CR13</f>
        <v>0</v>
      </c>
      <c r="BZ29" s="468">
        <f>[3]Gemüse!$AQ13</f>
        <v>8.2159530000000007</v>
      </c>
      <c r="CA29" s="468">
        <f>[3]Gemüse!$CS13</f>
        <v>4.6003160000000003</v>
      </c>
      <c r="CB29" s="380">
        <f>[3]Gemüse!$AS13</f>
        <v>0</v>
      </c>
      <c r="CC29" s="380">
        <f>[3]Gemüse!$CU13</f>
        <v>0</v>
      </c>
      <c r="CD29" s="468">
        <f>[3]Gemüse!$AT13</f>
        <v>0</v>
      </c>
      <c r="CE29" s="468">
        <f>[3]Gemüse!$CV13</f>
        <v>0</v>
      </c>
      <c r="CF29" s="380">
        <f>[3]Gemüse!$AU13</f>
        <v>0</v>
      </c>
      <c r="CG29" s="380">
        <f>[3]Gemüse!$CW13</f>
        <v>0</v>
      </c>
      <c r="CH29" s="380"/>
      <c r="CI29" s="468">
        <f>[3]Gemüse!$AV13</f>
        <v>9.9</v>
      </c>
      <c r="CJ29" s="468">
        <f>[3]Gemüse!$CX13</f>
        <v>5.3164340000000001</v>
      </c>
      <c r="CK29" s="380"/>
      <c r="CL29" s="380">
        <f>[3]Gemüse!$AY13</f>
        <v>15.799999</v>
      </c>
      <c r="CM29" s="380">
        <f>[3]Gemüse!$DA13</f>
        <v>8.8396869999999996</v>
      </c>
      <c r="CN29" s="380"/>
      <c r="CO29" s="468">
        <f>[3]Gemüse!$AZ13</f>
        <v>15.331466000000001</v>
      </c>
      <c r="CP29" s="468">
        <f>[3]Gemüse!$DB13</f>
        <v>9.6629090000000009</v>
      </c>
      <c r="CQ29" s="380">
        <f>[3]Gemüse!$BB13</f>
        <v>17.428498999999999</v>
      </c>
      <c r="CR29" s="380">
        <f>[3]Gemüse!$DD13</f>
        <v>8.2176760000000009</v>
      </c>
      <c r="CS29" s="468">
        <f>[3]Gemüse!$BC13</f>
        <v>6.5119730000000002</v>
      </c>
      <c r="CT29" s="468">
        <f>[3]Gemüse!$DE13</f>
        <v>6.454237</v>
      </c>
      <c r="CU29" s="380">
        <f>[3]Gemüse!$AJ13</f>
        <v>5.1709319999999996</v>
      </c>
      <c r="CV29" s="380">
        <f>[3]Gemüse!$CL13</f>
        <v>3.9189590000000001</v>
      </c>
      <c r="CW29" s="469" t="str">
        <f t="shared" si="30"/>
        <v>5</v>
      </c>
      <c r="CX29" s="343">
        <f>'Früchte Daten'!BQ29</f>
        <v>5</v>
      </c>
      <c r="CY29" s="471">
        <f>[3]Gemüse!DH13</f>
        <v>6471.7441763420002</v>
      </c>
      <c r="CZ29" s="471">
        <f>[3]Gemüse!DI13</f>
        <v>25440.925046982</v>
      </c>
      <c r="DA29" s="471"/>
      <c r="DB29" s="473">
        <f>[3]Gemüse!DJ13</f>
        <v>413.51658080100003</v>
      </c>
      <c r="DC29" s="473">
        <f>[3]Gemüse!DK13</f>
        <v>1578.359421997</v>
      </c>
      <c r="DD29" s="471">
        <f>[3]Gemüse!DL13</f>
        <v>655.593272555</v>
      </c>
      <c r="DE29" s="471">
        <f>[3]Gemüse!DM13</f>
        <v>1779.238198539</v>
      </c>
      <c r="DF29" s="473">
        <f>[3]Gemüse!DN13</f>
        <v>383.434298695</v>
      </c>
      <c r="DG29" s="473">
        <f>[3]Gemüse!DO13</f>
        <v>1481.9975287669999</v>
      </c>
      <c r="DH29" s="471">
        <f>[3]Gemüse!DP13</f>
        <v>157.24495755500001</v>
      </c>
      <c r="DI29" s="471">
        <f>[3]Gemüse!DQ13</f>
        <v>857.50126797500002</v>
      </c>
      <c r="DJ29" s="473">
        <f>[3]Gemüse!DR13</f>
        <v>434.54633376700002</v>
      </c>
      <c r="DK29" s="473">
        <f>[3]Gemüse!DS13</f>
        <v>790.12372324</v>
      </c>
      <c r="DN29" s="471"/>
      <c r="DO29" s="471">
        <f>[3]Gemüse!DT13</f>
        <v>145.86867941800003</v>
      </c>
      <c r="DP29" s="471">
        <f>[3]Gemüse!DU13</f>
        <v>640.02188239999998</v>
      </c>
      <c r="DQ29" s="473">
        <f>[3]Gemüse!DV13</f>
        <v>152.47012169599998</v>
      </c>
      <c r="DR29" s="473">
        <f>[3]Gemüse!DW13</f>
        <v>667.39797889200008</v>
      </c>
      <c r="DS29" s="471">
        <f>[3]Gemüse!DX13</f>
        <v>30.735607909999999</v>
      </c>
      <c r="DT29" s="471">
        <f>[3]Gemüse!DY13</f>
        <v>477.57191145600001</v>
      </c>
      <c r="DU29" s="473">
        <f>[3]Gemüse!DZ13</f>
        <v>64.059551935000002</v>
      </c>
      <c r="DV29" s="473">
        <f>[3]Gemüse!EA13</f>
        <v>279.47937321199998</v>
      </c>
      <c r="DW29" s="471"/>
      <c r="DX29" s="471">
        <f>[3]Gemüse!EB13</f>
        <v>184.29170795600001</v>
      </c>
      <c r="DY29" s="471">
        <f>[3]Gemüse!EC13</f>
        <v>827.70662926299997</v>
      </c>
      <c r="DZ29" s="473">
        <f>[3]Gemüse!ED13</f>
        <v>276.41870503399997</v>
      </c>
      <c r="EA29" s="473">
        <f>[3]Gemüse!EE13</f>
        <v>1015.5249113630001</v>
      </c>
      <c r="EB29" s="471">
        <f>[3]Gemüse!$EF13</f>
        <v>45.933271894999997</v>
      </c>
      <c r="EC29" s="471">
        <f>[3]Gemüse!EG13</f>
        <v>225.630571</v>
      </c>
      <c r="ED29" s="473">
        <f>[3]Gemüse!EH13</f>
        <v>29.401843121999999</v>
      </c>
      <c r="EE29" s="473">
        <f>[3]Gemüse!EI13</f>
        <v>295.36790793900002</v>
      </c>
      <c r="EG29" s="471">
        <f>[3]Gemüse!$EJ13</f>
        <v>1337.087055573</v>
      </c>
      <c r="EH29" s="471">
        <f>[3]Gemüse!EK13</f>
        <v>3164.4822794020001</v>
      </c>
      <c r="EI29" s="473">
        <f>[3]Gemüse!EL13</f>
        <v>75.343354894000001</v>
      </c>
      <c r="EJ29" s="473">
        <f>[3]Gemüse!EM13</f>
        <v>337.18405907900001</v>
      </c>
      <c r="EK29" s="471">
        <f>[3]Gemüse!$EN13</f>
        <v>3.1338112520000001</v>
      </c>
      <c r="EL29" s="471">
        <f>[3]Gemüse!EO13</f>
        <v>65.903442878999996</v>
      </c>
      <c r="EM29" s="473">
        <f>[3]Gemüse!EP13</f>
        <v>322.06241243600005</v>
      </c>
      <c r="EN29" s="473">
        <f>[3]Gemüse!EQ13</f>
        <v>290.69238834000004</v>
      </c>
      <c r="EO29" s="471"/>
      <c r="EP29" s="471">
        <f>[3]Gemüse!ER13</f>
        <v>82.085440520000006</v>
      </c>
      <c r="EQ29" s="471">
        <f>[3]Gemüse!ES13</f>
        <v>609.2395281360001</v>
      </c>
      <c r="ER29" s="471">
        <f>[3]Gemüse!$ET13</f>
        <v>331.05839042399998</v>
      </c>
      <c r="ES29" s="471">
        <f>[3]Gemüse!EU13</f>
        <v>2839.1504805660002</v>
      </c>
      <c r="ET29" s="471"/>
      <c r="EU29" s="473">
        <f>[3]Gemüse!$EV13</f>
        <v>178.92849582099998</v>
      </c>
      <c r="EV29" s="473">
        <f>[3]Gemüse!EW13</f>
        <v>598.04953403900004</v>
      </c>
      <c r="EX29" s="473">
        <f>[3]Gemüse!EX13</f>
        <v>133.44292553599999</v>
      </c>
      <c r="EY29" s="473">
        <f>[3]Gemüse!EY13</f>
        <v>643.38146968400008</v>
      </c>
    </row>
    <row r="30" spans="1:155" x14ac:dyDescent="0.2">
      <c r="A30" s="218"/>
      <c r="B30" s="189">
        <f>[3]Gemüse!A14</f>
        <v>45962</v>
      </c>
      <c r="C30" s="468">
        <f>[3]Gemüse!$B14</f>
        <v>5.1188399999999996</v>
      </c>
      <c r="D30" s="468">
        <f>[3]Gemüse!$BD14</f>
        <v>2.2576849999999999</v>
      </c>
      <c r="E30" s="380">
        <f>[3]Gemüse!$C14</f>
        <v>6.4809210000000004</v>
      </c>
      <c r="F30" s="380">
        <f>[3]Gemüse!$BE14</f>
        <v>3.246327</v>
      </c>
      <c r="G30" s="468">
        <f>[3]Gemüse!$D14</f>
        <v>1.2313289999999999</v>
      </c>
      <c r="H30" s="468">
        <f>[3]Gemüse!$BF14</f>
        <v>1.047442</v>
      </c>
      <c r="I30" s="380">
        <f>[3]Gemüse!$E14</f>
        <v>5.594487</v>
      </c>
      <c r="J30" s="380">
        <f>[3]Gemüse!$BG14</f>
        <v>3.528883</v>
      </c>
      <c r="K30" s="468">
        <f>[3]Gemüse!$F14</f>
        <v>0</v>
      </c>
      <c r="L30" s="468">
        <f>[3]Gemüse!$BH14</f>
        <v>7.3981300000000001</v>
      </c>
      <c r="M30" s="380">
        <f>[3]Gemüse!$G14</f>
        <v>12.720742</v>
      </c>
      <c r="N30" s="380">
        <f>[3]Gemüse!$BI14</f>
        <v>8.0114260000000002</v>
      </c>
      <c r="O30" s="468">
        <f>[3]Gemüse!$H14</f>
        <v>7.5411710000000003</v>
      </c>
      <c r="P30" s="468">
        <f>[3]Gemüse!$BJ14</f>
        <v>5.9845730000000001</v>
      </c>
      <c r="Q30" s="380">
        <f>[3]Gemüse!$J14</f>
        <v>3.9626830000000002</v>
      </c>
      <c r="R30" s="380">
        <f>[3]Gemüse!$BL14</f>
        <v>2.541426</v>
      </c>
      <c r="S30" s="380"/>
      <c r="T30" s="468">
        <f>[3]Gemüse!$K14</f>
        <v>7.9</v>
      </c>
      <c r="U30" s="468">
        <f>[3]Gemüse!$BM14</f>
        <v>3.9835340000000001</v>
      </c>
      <c r="V30" s="380">
        <f>[3]Gemüse!$L14</f>
        <v>7.9</v>
      </c>
      <c r="W30" s="380">
        <f>[3]Gemüse!$BN14</f>
        <v>5.916004</v>
      </c>
      <c r="X30" s="468">
        <f>[3]Gemüse!$M14</f>
        <v>2.848684</v>
      </c>
      <c r="Y30" s="468">
        <f>[3]Gemüse!$BO14</f>
        <v>1.6120589999999999</v>
      </c>
      <c r="Z30" s="380">
        <f>[3]Gemüse!$N14</f>
        <v>2.3668100000000001</v>
      </c>
      <c r="AA30" s="380">
        <f>[3]Gemüse!$BP14</f>
        <v>1.606854</v>
      </c>
      <c r="AB30" s="468">
        <f>[3]Gemüse!$R14</f>
        <v>2.858158</v>
      </c>
      <c r="AC30" s="468">
        <f>[3]Gemüse!$BT14</f>
        <v>1.5270410000000001</v>
      </c>
      <c r="AD30" s="380">
        <f>[3]Gemüse!$U14</f>
        <v>39.230300999999997</v>
      </c>
      <c r="AE30" s="380">
        <f>[3]Gemüse!$BW14</f>
        <v>22.497429</v>
      </c>
      <c r="AF30" s="468">
        <f>[3]Gemüse!$V14</f>
        <v>26.089577999999999</v>
      </c>
      <c r="AG30" s="468">
        <f>[3]Gemüse!$BX14</f>
        <v>7.4396250000000004</v>
      </c>
      <c r="AH30" s="380">
        <f>[3]Gemüse!$AX14</f>
        <v>21.236008000000002</v>
      </c>
      <c r="AI30" s="380">
        <f>[3]Gemüse!$CZ14</f>
        <v>7.329682</v>
      </c>
      <c r="AJ30" s="468">
        <f>[3]Gemüse!$W14</f>
        <v>4.8628989999999996</v>
      </c>
      <c r="AK30" s="468">
        <f>[3]Gemüse!$BY14</f>
        <v>3.5862599999999998</v>
      </c>
      <c r="AL30" s="380"/>
      <c r="AM30" s="380">
        <f>[3]Gemüse!$X14</f>
        <v>5.8160540000000003</v>
      </c>
      <c r="AN30" s="380">
        <f>[3]Gemüse!$BZ14</f>
        <v>4.1417229999999998</v>
      </c>
      <c r="AO30" s="468">
        <f>[3]Gemüse!$Y14</f>
        <v>7.5901690000000004</v>
      </c>
      <c r="AP30" s="468">
        <f>[3]Gemüse!$CA14</f>
        <v>4.558395</v>
      </c>
      <c r="AQ30" s="380">
        <f>[3]Gemüse!$Z14</f>
        <v>6.9333070000000001</v>
      </c>
      <c r="AR30" s="380">
        <f>[3]Gemüse!$CB14</f>
        <v>2.856341</v>
      </c>
      <c r="AS30" s="468">
        <f>[3]Gemüse!$AF14</f>
        <v>2.8945729999999998</v>
      </c>
      <c r="AT30" s="468">
        <f>[3]Gemüse!$CH14</f>
        <v>1.310038</v>
      </c>
      <c r="AU30" s="380">
        <f>[3]Gemüse!$AB14</f>
        <v>5.9206300000000001</v>
      </c>
      <c r="AV30" s="380">
        <f>[3]Gemüse!$CD14</f>
        <v>2.2278479999999998</v>
      </c>
      <c r="AW30" s="468">
        <f>[3]Gemüse!$AC14</f>
        <v>5.9244479999999999</v>
      </c>
      <c r="AX30" s="468">
        <f>[3]Gemüse!$CE14</f>
        <v>2.1716069999999998</v>
      </c>
      <c r="AY30" s="380">
        <f>[3]Gemüse!$AD14</f>
        <v>6.95</v>
      </c>
      <c r="AZ30" s="380">
        <f>[3]Gemüse!$CF14</f>
        <v>3.0272540000000001</v>
      </c>
      <c r="BA30" s="380"/>
      <c r="BB30" s="468">
        <f>[3]Gemüse!$AE14</f>
        <v>2.9897629999999999</v>
      </c>
      <c r="BC30" s="468">
        <f>[3]Gemüse!$CG14</f>
        <v>1.4766090000000001</v>
      </c>
      <c r="BD30" s="380">
        <f>[3]Gemüse!$AG14</f>
        <v>5.95</v>
      </c>
      <c r="BE30" s="380">
        <f>[3]Gemüse!$CI14</f>
        <v>2.4616929999999999</v>
      </c>
      <c r="BF30" s="468">
        <f>[3]Gemüse!$AH14</f>
        <v>0</v>
      </c>
      <c r="BG30" s="468">
        <f>[3]Gemüse!$CJ14</f>
        <v>1.610608</v>
      </c>
      <c r="BH30" s="380">
        <f>[3]Gemüse!$AI14</f>
        <v>8.0809339999999992</v>
      </c>
      <c r="BI30" s="380">
        <f>[3]Gemüse!$CK14</f>
        <v>4.9415500000000003</v>
      </c>
      <c r="BJ30" s="380"/>
      <c r="BK30" s="468">
        <f>[3]Gemüse!$AK14</f>
        <v>2.7642180000000001</v>
      </c>
      <c r="BL30" s="468">
        <f>[3]Gemüse!$CM14</f>
        <v>1.08999</v>
      </c>
      <c r="BM30" s="380">
        <f>[3]Gemüse!$AL14</f>
        <v>18.012468999999999</v>
      </c>
      <c r="BN30" s="380">
        <f>[3]Gemüse!$CN14</f>
        <v>5.1792879999999997</v>
      </c>
      <c r="BO30" s="468">
        <f>[3]Gemüse!$AM14</f>
        <v>7.949999</v>
      </c>
      <c r="BP30" s="468">
        <f>[3]Gemüse!$CO14</f>
        <v>4.5503520000000002</v>
      </c>
      <c r="BQ30" s="380">
        <f>[3]Gemüse!$AN14</f>
        <v>5.8680440000000003</v>
      </c>
      <c r="BR30" s="380">
        <f>[3]Gemüse!$CP14</f>
        <v>1.3728689999999999</v>
      </c>
      <c r="BS30" s="380"/>
      <c r="BT30" s="380">
        <f>[3]Gemüse!$AO14</f>
        <v>6.8921580000000002</v>
      </c>
      <c r="BU30" s="380">
        <f>[3]Gemüse!$CQ14</f>
        <v>3.1288939999999998</v>
      </c>
      <c r="BV30" s="468">
        <f>[3]Gemüse!$AW14</f>
        <v>0</v>
      </c>
      <c r="BW30" s="468">
        <f>[3]Gemüse!$CY14</f>
        <v>7.718623</v>
      </c>
      <c r="BX30" s="380">
        <f>[3]Gemüse!$AP14</f>
        <v>0</v>
      </c>
      <c r="BY30" s="380">
        <f>[3]Gemüse!$CR14</f>
        <v>0</v>
      </c>
      <c r="BZ30" s="468">
        <f>[3]Gemüse!$AQ14</f>
        <v>8.4876009999999997</v>
      </c>
      <c r="CA30" s="468">
        <f>[3]Gemüse!$CS14</f>
        <v>5.0921649999999996</v>
      </c>
      <c r="CB30" s="380">
        <f>[3]Gemüse!$AS14</f>
        <v>0</v>
      </c>
      <c r="CC30" s="380">
        <f>[3]Gemüse!$CU14</f>
        <v>0</v>
      </c>
      <c r="CD30" s="468">
        <f>[3]Gemüse!$AT14</f>
        <v>0</v>
      </c>
      <c r="CE30" s="468">
        <f>[3]Gemüse!$CV14</f>
        <v>0</v>
      </c>
      <c r="CF30" s="380">
        <f>[3]Gemüse!$AU14</f>
        <v>0</v>
      </c>
      <c r="CG30" s="380">
        <f>[3]Gemüse!$CW14</f>
        <v>0</v>
      </c>
      <c r="CH30" s="380"/>
      <c r="CI30" s="468">
        <f>[3]Gemüse!$AV14</f>
        <v>9.9</v>
      </c>
      <c r="CJ30" s="468">
        <f>[3]Gemüse!$CX14</f>
        <v>5.6426619999999996</v>
      </c>
      <c r="CK30" s="380"/>
      <c r="CL30" s="380">
        <f>[3]Gemüse!$AY14</f>
        <v>15.340246</v>
      </c>
      <c r="CM30" s="380">
        <f>[3]Gemüse!$DA14</f>
        <v>8.8391369999999991</v>
      </c>
      <c r="CN30" s="380"/>
      <c r="CO30" s="468">
        <f>[3]Gemüse!$AZ14</f>
        <v>15.331466000000001</v>
      </c>
      <c r="CP30" s="468">
        <f>[3]Gemüse!$DB14</f>
        <v>9.6177489999999999</v>
      </c>
      <c r="CQ30" s="380">
        <f>[3]Gemüse!$BB14</f>
        <v>17.42755</v>
      </c>
      <c r="CR30" s="380">
        <f>[3]Gemüse!$DD14</f>
        <v>8.2254190000000005</v>
      </c>
      <c r="CS30" s="468">
        <f>[3]Gemüse!$BC14</f>
        <v>6.5120240000000003</v>
      </c>
      <c r="CT30" s="468">
        <f>[3]Gemüse!$DE14</f>
        <v>6.4539600000000004</v>
      </c>
      <c r="CU30" s="380">
        <f>[3]Gemüse!$AJ14</f>
        <v>5.1708309999999997</v>
      </c>
      <c r="CV30" s="380">
        <f>[3]Gemüse!$CL14</f>
        <v>3.907708</v>
      </c>
      <c r="CW30" s="469" t="str">
        <f t="shared" si="30"/>
        <v>4</v>
      </c>
      <c r="CX30" s="343">
        <f>'Früchte Daten'!BQ30</f>
        <v>4</v>
      </c>
      <c r="CY30" s="471">
        <f>[3]Gemüse!DH14</f>
        <v>5219.9591023360008</v>
      </c>
      <c r="CZ30" s="471">
        <f>[3]Gemüse!DI14</f>
        <v>21436.378330698997</v>
      </c>
      <c r="DA30" s="471"/>
      <c r="DB30" s="473">
        <f>[3]Gemüse!DJ14</f>
        <v>310.73411724099998</v>
      </c>
      <c r="DC30" s="473">
        <f>[3]Gemüse!DK14</f>
        <v>1323.125994154</v>
      </c>
      <c r="DD30" s="471">
        <f>[3]Gemüse!DL14</f>
        <v>636.28678089300001</v>
      </c>
      <c r="DE30" s="471">
        <f>[3]Gemüse!DM14</f>
        <v>1561.6222107569999</v>
      </c>
      <c r="DF30" s="473">
        <f>[3]Gemüse!DN14</f>
        <v>209.637090465</v>
      </c>
      <c r="DG30" s="473">
        <f>[3]Gemüse!DO14</f>
        <v>1324.9946584530001</v>
      </c>
      <c r="DH30" s="471">
        <f>[3]Gemüse!DP14</f>
        <v>105.80349263799999</v>
      </c>
      <c r="DI30" s="471">
        <f>[3]Gemüse!DQ14</f>
        <v>727.45250325799998</v>
      </c>
      <c r="DJ30" s="473">
        <f>[3]Gemüse!DR14</f>
        <v>363.22732545900004</v>
      </c>
      <c r="DK30" s="473">
        <f>[3]Gemüse!DS14</f>
        <v>762.90865698599998</v>
      </c>
      <c r="DN30" s="471"/>
      <c r="DO30" s="471">
        <f>[3]Gemüse!DT14</f>
        <v>102.943250647</v>
      </c>
      <c r="DP30" s="471">
        <f>[3]Gemüse!DU14</f>
        <v>492.88202935500004</v>
      </c>
      <c r="DQ30" s="473">
        <f>[3]Gemüse!DV14</f>
        <v>115.583000086</v>
      </c>
      <c r="DR30" s="473">
        <f>[3]Gemüse!DW14</f>
        <v>521.85909437800001</v>
      </c>
      <c r="DS30" s="471">
        <f>[3]Gemüse!DX14</f>
        <v>38.919201672000007</v>
      </c>
      <c r="DT30" s="471">
        <f>[3]Gemüse!DY14</f>
        <v>395.345531489</v>
      </c>
      <c r="DU30" s="473">
        <f>[3]Gemüse!DZ14</f>
        <v>46.672830118</v>
      </c>
      <c r="DV30" s="473">
        <f>[3]Gemüse!EA14</f>
        <v>164.653291</v>
      </c>
      <c r="DW30" s="471"/>
      <c r="DX30" s="471">
        <f>[3]Gemüse!EB14</f>
        <v>99.600409028000001</v>
      </c>
      <c r="DY30" s="471">
        <f>[3]Gemüse!EC14</f>
        <v>548.21019687900002</v>
      </c>
      <c r="DZ30" s="473">
        <f>[3]Gemüse!ED14</f>
        <v>157.814100599</v>
      </c>
      <c r="EA30" s="473">
        <f>[3]Gemüse!EE14</f>
        <v>790.57174926099992</v>
      </c>
      <c r="EB30" s="471">
        <f>[3]Gemüse!$EF14</f>
        <v>55.716856665000002</v>
      </c>
      <c r="EC30" s="471">
        <f>[3]Gemüse!EG14</f>
        <v>220.913388</v>
      </c>
      <c r="ED30" s="473">
        <f>[3]Gemüse!EH14</f>
        <v>18.621721329</v>
      </c>
      <c r="EE30" s="473">
        <f>[3]Gemüse!EI14</f>
        <v>179.10653662999999</v>
      </c>
      <c r="EG30" s="471">
        <f>[3]Gemüse!$EJ14</f>
        <v>1025.497481334</v>
      </c>
      <c r="EH30" s="471">
        <f>[3]Gemüse!EK14</f>
        <v>2587.3038105820001</v>
      </c>
      <c r="EI30" s="473">
        <f>[3]Gemüse!EL14</f>
        <v>57.307674749</v>
      </c>
      <c r="EJ30" s="473">
        <f>[3]Gemüse!EM14</f>
        <v>239.63602087800001</v>
      </c>
      <c r="EK30" s="471">
        <f>[3]Gemüse!$EN14</f>
        <v>6.1612433490000003</v>
      </c>
      <c r="EL30" s="471">
        <f>[3]Gemüse!EO14</f>
        <v>62.810086061</v>
      </c>
      <c r="EM30" s="473">
        <f>[3]Gemüse!EP14</f>
        <v>285.18682591999999</v>
      </c>
      <c r="EN30" s="473">
        <f>[3]Gemüse!EQ14</f>
        <v>207.849281537</v>
      </c>
      <c r="EO30" s="471"/>
      <c r="EP30" s="471">
        <f>[3]Gemüse!ER14</f>
        <v>84.890772339999998</v>
      </c>
      <c r="EQ30" s="471">
        <f>[3]Gemüse!ES14</f>
        <v>609.67298389500002</v>
      </c>
      <c r="ER30" s="471">
        <f>[3]Gemüse!$ET14</f>
        <v>259.57886798700002</v>
      </c>
      <c r="ES30" s="471">
        <f>[3]Gemüse!EU14</f>
        <v>2290.241892128</v>
      </c>
      <c r="ET30" s="471"/>
      <c r="EU30" s="473">
        <f>[3]Gemüse!$EV14</f>
        <v>128.33012542</v>
      </c>
      <c r="EV30" s="473">
        <f>[3]Gemüse!EW14</f>
        <v>466.93386705</v>
      </c>
      <c r="EX30" s="473">
        <f>[3]Gemüse!EX14</f>
        <v>87.970851557999993</v>
      </c>
      <c r="EY30" s="473">
        <f>[3]Gemüse!EY14</f>
        <v>315.677436457</v>
      </c>
    </row>
    <row r="31" spans="1:155" x14ac:dyDescent="0.2">
      <c r="A31" s="218"/>
      <c r="B31" s="189">
        <f>[3]Gemüse!A15</f>
        <v>45931</v>
      </c>
      <c r="C31" s="468">
        <f>[3]Gemüse!$B15</f>
        <v>6.7475170000000002</v>
      </c>
      <c r="D31" s="468">
        <f>[3]Gemüse!$BD15</f>
        <v>3.3789549999999999</v>
      </c>
      <c r="E31" s="380">
        <f>[3]Gemüse!$C15</f>
        <v>6.4854310000000002</v>
      </c>
      <c r="F31" s="380">
        <f>[3]Gemüse!$BE15</f>
        <v>3.2439170000000002</v>
      </c>
      <c r="G31" s="468">
        <f>[3]Gemüse!$D15</f>
        <v>1.363254</v>
      </c>
      <c r="H31" s="468">
        <f>[3]Gemüse!$BF15</f>
        <v>1.1097360000000001</v>
      </c>
      <c r="I31" s="380">
        <f>[3]Gemüse!$E15</f>
        <v>9.2117620000000002</v>
      </c>
      <c r="J31" s="380">
        <f>[3]Gemüse!$BG15</f>
        <v>3.5873219999999999</v>
      </c>
      <c r="K31" s="468">
        <f>[3]Gemüse!$F15</f>
        <v>0</v>
      </c>
      <c r="L31" s="468">
        <f>[3]Gemüse!$BH15</f>
        <v>9.2906239999999993</v>
      </c>
      <c r="M31" s="380">
        <f>[3]Gemüse!$G15</f>
        <v>19.215592999999998</v>
      </c>
      <c r="N31" s="380">
        <f>[3]Gemüse!$BI15</f>
        <v>10.126391999999999</v>
      </c>
      <c r="O31" s="468">
        <f>[3]Gemüse!$H15</f>
        <v>14.26708</v>
      </c>
      <c r="P31" s="468">
        <f>[3]Gemüse!$BJ15</f>
        <v>13.063732</v>
      </c>
      <c r="Q31" s="380">
        <f>[3]Gemüse!$J15</f>
        <v>4.1762240000000004</v>
      </c>
      <c r="R31" s="380">
        <f>[3]Gemüse!$BL15</f>
        <v>2.8629259999999999</v>
      </c>
      <c r="S31" s="380"/>
      <c r="T31" s="468">
        <f>[3]Gemüse!$K15</f>
        <v>7.550713</v>
      </c>
      <c r="U31" s="468">
        <f>[3]Gemüse!$BM15</f>
        <v>3.3147180000000001</v>
      </c>
      <c r="V31" s="380">
        <f>[3]Gemüse!$L15</f>
        <v>0</v>
      </c>
      <c r="W31" s="380">
        <f>[3]Gemüse!$BN15</f>
        <v>5.9578959999999999</v>
      </c>
      <c r="X31" s="468">
        <f>[3]Gemüse!$M15</f>
        <v>2.9099149999999998</v>
      </c>
      <c r="Y31" s="468">
        <f>[3]Gemüse!$BO15</f>
        <v>1.6881600000000001</v>
      </c>
      <c r="Z31" s="380">
        <f>[3]Gemüse!$N15</f>
        <v>2.3545669999999999</v>
      </c>
      <c r="AA31" s="380">
        <f>[3]Gemüse!$BP15</f>
        <v>1.7979989999999999</v>
      </c>
      <c r="AB31" s="468">
        <f>[3]Gemüse!$R15</f>
        <v>2.9</v>
      </c>
      <c r="AC31" s="468">
        <f>[3]Gemüse!$BT15</f>
        <v>1.4521500000000001</v>
      </c>
      <c r="AD31" s="380">
        <f>[3]Gemüse!$U15</f>
        <v>42.253286000000003</v>
      </c>
      <c r="AE31" s="380">
        <f>[3]Gemüse!$BW15</f>
        <v>23.781486999999998</v>
      </c>
      <c r="AF31" s="468">
        <f>[3]Gemüse!$V15</f>
        <v>28.508990000000001</v>
      </c>
      <c r="AG31" s="468">
        <f>[3]Gemüse!$BX15</f>
        <v>7.5506950000000002</v>
      </c>
      <c r="AH31" s="380">
        <f>[3]Gemüse!$AX15</f>
        <v>20.559674000000001</v>
      </c>
      <c r="AI31" s="380">
        <f>[3]Gemüse!$CZ15</f>
        <v>7.0433589999999997</v>
      </c>
      <c r="AJ31" s="468">
        <f>[3]Gemüse!$W15</f>
        <v>4.9474929999999997</v>
      </c>
      <c r="AK31" s="468">
        <f>[3]Gemüse!$BY15</f>
        <v>4.0590909999999996</v>
      </c>
      <c r="AL31" s="380"/>
      <c r="AM31" s="380">
        <f>[3]Gemüse!$X15</f>
        <v>6.25</v>
      </c>
      <c r="AN31" s="380">
        <f>[3]Gemüse!$BZ15</f>
        <v>4.5573230000000002</v>
      </c>
      <c r="AO31" s="468">
        <f>[3]Gemüse!$Y15</f>
        <v>9.5995849999999994</v>
      </c>
      <c r="AP31" s="468">
        <f>[3]Gemüse!$CA15</f>
        <v>4.559831</v>
      </c>
      <c r="AQ31" s="380">
        <f>[3]Gemüse!$Z15</f>
        <v>6.869103</v>
      </c>
      <c r="AR31" s="380">
        <f>[3]Gemüse!$CB15</f>
        <v>2.7788020000000002</v>
      </c>
      <c r="AS31" s="468">
        <f>[3]Gemüse!$AF15</f>
        <v>0</v>
      </c>
      <c r="AT31" s="468">
        <f>[3]Gemüse!$CH15</f>
        <v>1.3084260000000001</v>
      </c>
      <c r="AU31" s="380">
        <f>[3]Gemüse!$AB15</f>
        <v>5.9295689999999999</v>
      </c>
      <c r="AV31" s="380">
        <f>[3]Gemüse!$CD15</f>
        <v>2.3044310000000001</v>
      </c>
      <c r="AW31" s="468">
        <f>[3]Gemüse!$AC15</f>
        <v>5.95</v>
      </c>
      <c r="AX31" s="468">
        <f>[3]Gemüse!$CE15</f>
        <v>2.3044310000000001</v>
      </c>
      <c r="AY31" s="380">
        <f>[3]Gemüse!$AD15</f>
        <v>6.95</v>
      </c>
      <c r="AZ31" s="380">
        <f>[3]Gemüse!$CF15</f>
        <v>3.1142029999999998</v>
      </c>
      <c r="BA31" s="380"/>
      <c r="BB31" s="468">
        <f>[3]Gemüse!$AE15</f>
        <v>2.9913470000000002</v>
      </c>
      <c r="BC31" s="468">
        <f>[3]Gemüse!$CG15</f>
        <v>1.486809</v>
      </c>
      <c r="BD31" s="380">
        <f>[3]Gemüse!$AG15</f>
        <v>5.95</v>
      </c>
      <c r="BE31" s="380">
        <f>[3]Gemüse!$CI15</f>
        <v>2.553563</v>
      </c>
      <c r="BF31" s="468">
        <f>[3]Gemüse!$AH15</f>
        <v>2.5926930000000001</v>
      </c>
      <c r="BG31" s="468">
        <f>[3]Gemüse!$CJ15</f>
        <v>1.6122590000000001</v>
      </c>
      <c r="BH31" s="380">
        <f>[3]Gemüse!$AI15</f>
        <v>8.0949939999999998</v>
      </c>
      <c r="BI31" s="380">
        <f>[3]Gemüse!$CK15</f>
        <v>3.9666760000000001</v>
      </c>
      <c r="BJ31" s="380"/>
      <c r="BK31" s="468">
        <f>[3]Gemüse!$AK15</f>
        <v>0</v>
      </c>
      <c r="BL31" s="468">
        <f>[3]Gemüse!$CM15</f>
        <v>1.7098150000000001</v>
      </c>
      <c r="BM31" s="380">
        <f>[3]Gemüse!$AL15</f>
        <v>18.123699999999999</v>
      </c>
      <c r="BN31" s="380">
        <f>[3]Gemüse!$CN15</f>
        <v>5.1792879999999997</v>
      </c>
      <c r="BO31" s="468">
        <f>[3]Gemüse!$AM15</f>
        <v>7.5897860000000001</v>
      </c>
      <c r="BP31" s="468">
        <f>[3]Gemüse!$CO15</f>
        <v>4.4868459999999999</v>
      </c>
      <c r="BQ31" s="380">
        <f>[3]Gemüse!$AN15</f>
        <v>5.8999990000000002</v>
      </c>
      <c r="BR31" s="380">
        <f>[3]Gemüse!$CP15</f>
        <v>1.3409</v>
      </c>
      <c r="BS31" s="380"/>
      <c r="BT31" s="380">
        <f>[3]Gemüse!$AO15</f>
        <v>7.6508849999999997</v>
      </c>
      <c r="BU31" s="380">
        <f>[3]Gemüse!$CQ15</f>
        <v>3.6935250000000002</v>
      </c>
      <c r="BV31" s="468">
        <f>[3]Gemüse!$AW15</f>
        <v>0</v>
      </c>
      <c r="BW31" s="468">
        <f>[3]Gemüse!$CY15</f>
        <v>7.7387490000000003</v>
      </c>
      <c r="BX31" s="380">
        <f>[3]Gemüse!$AP15</f>
        <v>0</v>
      </c>
      <c r="BY31" s="380">
        <f>[3]Gemüse!$CR15</f>
        <v>0</v>
      </c>
      <c r="BZ31" s="468">
        <f>[3]Gemüse!$AQ15</f>
        <v>8.949999</v>
      </c>
      <c r="CA31" s="468">
        <f>[3]Gemüse!$CS15</f>
        <v>4.9644339999999998</v>
      </c>
      <c r="CB31" s="380">
        <f>[3]Gemüse!$AS15</f>
        <v>0</v>
      </c>
      <c r="CC31" s="380">
        <f>[3]Gemüse!$CU15</f>
        <v>0</v>
      </c>
      <c r="CD31" s="468">
        <f>[3]Gemüse!$AT15</f>
        <v>0</v>
      </c>
      <c r="CE31" s="468">
        <f>[3]Gemüse!$CV15</f>
        <v>0</v>
      </c>
      <c r="CF31" s="380">
        <f>[3]Gemüse!$AU15</f>
        <v>0</v>
      </c>
      <c r="CG31" s="380">
        <f>[3]Gemüse!$CW15</f>
        <v>0</v>
      </c>
      <c r="CH31" s="380"/>
      <c r="CI31" s="468">
        <f>[3]Gemüse!$AV15</f>
        <v>10.306402</v>
      </c>
      <c r="CJ31" s="468">
        <f>[3]Gemüse!$CX15</f>
        <v>6.6958349999999998</v>
      </c>
      <c r="CK31" s="380"/>
      <c r="CL31" s="380">
        <f>[3]Gemüse!$AY15</f>
        <v>15.650396000000001</v>
      </c>
      <c r="CM31" s="380">
        <f>[3]Gemüse!$DA15</f>
        <v>8.8204779999999996</v>
      </c>
      <c r="CN31" s="380"/>
      <c r="CO31" s="468">
        <f>[3]Gemüse!$AZ15</f>
        <v>15.331519</v>
      </c>
      <c r="CP31" s="468">
        <f>[3]Gemüse!$DB15</f>
        <v>9.6663899999999998</v>
      </c>
      <c r="CQ31" s="380">
        <f>[3]Gemüse!$BB15</f>
        <v>17.486592999999999</v>
      </c>
      <c r="CR31" s="380">
        <f>[3]Gemüse!$DD15</f>
        <v>8.2845519999999997</v>
      </c>
      <c r="CS31" s="468">
        <f>[3]Gemüse!$BC15</f>
        <v>6.508832</v>
      </c>
      <c r="CT31" s="468">
        <f>[3]Gemüse!$DE15</f>
        <v>6.462885</v>
      </c>
      <c r="CU31" s="380">
        <f>[3]Gemüse!$AJ15</f>
        <v>5.1771750000000001</v>
      </c>
      <c r="CV31" s="380">
        <f>[3]Gemüse!$CL15</f>
        <v>3.907524</v>
      </c>
      <c r="CW31" s="469" t="str">
        <f t="shared" si="30"/>
        <v>4</v>
      </c>
      <c r="CX31" s="343">
        <f>'Früchte Daten'!BQ31</f>
        <v>4</v>
      </c>
      <c r="CY31" s="471">
        <f>[3]Gemüse!DH15</f>
        <v>4657.7620510810002</v>
      </c>
      <c r="CZ31" s="471">
        <f>[3]Gemüse!DI15</f>
        <v>20960.081112157</v>
      </c>
      <c r="DA31" s="471"/>
      <c r="DB31" s="473">
        <f>[3]Gemüse!DJ15</f>
        <v>261.03090518499999</v>
      </c>
      <c r="DC31" s="473">
        <f>[3]Gemüse!DK15</f>
        <v>1299.8976299650001</v>
      </c>
      <c r="DD31" s="471">
        <f>[3]Gemüse!DL15</f>
        <v>457.59862169200005</v>
      </c>
      <c r="DE31" s="471">
        <f>[3]Gemüse!DM15</f>
        <v>1746.4588277600001</v>
      </c>
      <c r="DF31" s="473">
        <f>[3]Gemüse!DN15</f>
        <v>184.799588185</v>
      </c>
      <c r="DG31" s="473">
        <f>[3]Gemüse!DO15</f>
        <v>1083.8180965619999</v>
      </c>
      <c r="DH31" s="471">
        <f>[3]Gemüse!DP15</f>
        <v>86.482469794000011</v>
      </c>
      <c r="DI31" s="471">
        <f>[3]Gemüse!DQ15</f>
        <v>980.072135</v>
      </c>
      <c r="DJ31" s="473">
        <f>[3]Gemüse!DR15</f>
        <v>326.71032130499998</v>
      </c>
      <c r="DK31" s="473">
        <f>[3]Gemüse!DS15</f>
        <v>789.43463877900001</v>
      </c>
      <c r="DN31" s="471"/>
      <c r="DO31" s="471">
        <f>[3]Gemüse!DT15</f>
        <v>84.622753443999997</v>
      </c>
      <c r="DP31" s="471">
        <f>[3]Gemüse!DU15</f>
        <v>385.03954793100002</v>
      </c>
      <c r="DQ31" s="473">
        <f>[3]Gemüse!DV15</f>
        <v>116.984973604</v>
      </c>
      <c r="DR31" s="473">
        <f>[3]Gemüse!DW15</f>
        <v>561.049333262</v>
      </c>
      <c r="DS31" s="471">
        <f>[3]Gemüse!DX15</f>
        <v>86.266980576999998</v>
      </c>
      <c r="DT31" s="471">
        <f>[3]Gemüse!DY15</f>
        <v>549.97616123900002</v>
      </c>
      <c r="DU31" s="473">
        <f>[3]Gemüse!DZ15</f>
        <v>32.392240649000001</v>
      </c>
      <c r="DV31" s="473">
        <f>[3]Gemüse!EA15</f>
        <v>119.00404539</v>
      </c>
      <c r="DW31" s="471"/>
      <c r="DX31" s="471">
        <f>[3]Gemüse!EB15</f>
        <v>52.559049464999994</v>
      </c>
      <c r="DY31" s="471">
        <f>[3]Gemüse!EC15</f>
        <v>490.05585880799998</v>
      </c>
      <c r="DZ31" s="473">
        <f>[3]Gemüse!ED15</f>
        <v>112.514682339</v>
      </c>
      <c r="EA31" s="473">
        <f>[3]Gemüse!EE15</f>
        <v>681.18012076499997</v>
      </c>
      <c r="EB31" s="471">
        <f>[3]Gemüse!$EF15</f>
        <v>38.931567337000004</v>
      </c>
      <c r="EC31" s="471">
        <f>[3]Gemüse!EG15</f>
        <v>328.44025500000004</v>
      </c>
      <c r="ED31" s="473">
        <f>[3]Gemüse!EH15</f>
        <v>25.172465141</v>
      </c>
      <c r="EE31" s="473">
        <f>[3]Gemüse!EI15</f>
        <v>180.694933397</v>
      </c>
      <c r="EG31" s="471">
        <f>[3]Gemüse!$EJ15</f>
        <v>952.68414507299997</v>
      </c>
      <c r="EH31" s="471">
        <f>[3]Gemüse!EK15</f>
        <v>2344.1515960679999</v>
      </c>
      <c r="EI31" s="473">
        <f>[3]Gemüse!EL15</f>
        <v>52.828141581000004</v>
      </c>
      <c r="EJ31" s="473">
        <f>[3]Gemüse!EM15</f>
        <v>204.08356318700001</v>
      </c>
      <c r="EK31" s="471">
        <f>[3]Gemüse!$EN15</f>
        <v>6.4597360520000002</v>
      </c>
      <c r="EL31" s="471">
        <f>[3]Gemüse!EO15</f>
        <v>66.669187113000007</v>
      </c>
      <c r="EM31" s="473">
        <f>[3]Gemüse!EP15</f>
        <v>201.51598344300001</v>
      </c>
      <c r="EN31" s="473">
        <f>[3]Gemüse!EQ15</f>
        <v>182.58530459100001</v>
      </c>
      <c r="EO31" s="471"/>
      <c r="EP31" s="471">
        <f>[3]Gemüse!ER15</f>
        <v>67.939265790999997</v>
      </c>
      <c r="EQ31" s="471">
        <f>[3]Gemüse!ES15</f>
        <v>570.04842226100004</v>
      </c>
      <c r="ER31" s="471">
        <f>[3]Gemüse!$ET15</f>
        <v>248.22907115800001</v>
      </c>
      <c r="ES31" s="471">
        <f>[3]Gemüse!EU15</f>
        <v>2185.298303221</v>
      </c>
      <c r="ET31" s="471"/>
      <c r="EU31" s="473">
        <f>[3]Gemüse!$EV15</f>
        <v>121.220727142</v>
      </c>
      <c r="EV31" s="473">
        <f>[3]Gemüse!EW15</f>
        <v>451.06293800200001</v>
      </c>
      <c r="EX31" s="473">
        <f>[3]Gemüse!EX15</f>
        <v>76.719587206</v>
      </c>
      <c r="EY31" s="473">
        <f>[3]Gemüse!EY15</f>
        <v>267.46917547499999</v>
      </c>
    </row>
    <row r="32" spans="1:155" x14ac:dyDescent="0.2">
      <c r="A32" s="218"/>
      <c r="B32" s="189">
        <f>[3]Gemüse!A16</f>
        <v>45901</v>
      </c>
      <c r="C32" s="468">
        <f>[3]Gemüse!$B16</f>
        <v>6.8699500000000002</v>
      </c>
      <c r="D32" s="468">
        <f>[3]Gemüse!$BD16</f>
        <v>4.1042730000000001</v>
      </c>
      <c r="E32" s="380">
        <f>[3]Gemüse!$C16</f>
        <v>6.2247849999999998</v>
      </c>
      <c r="F32" s="380">
        <f>[3]Gemüse!$BE16</f>
        <v>3.3788800000000001</v>
      </c>
      <c r="G32" s="468">
        <f>[3]Gemüse!$D16</f>
        <v>2.1433870000000002</v>
      </c>
      <c r="H32" s="468">
        <f>[3]Gemüse!$BF16</f>
        <v>1.4587209999999999</v>
      </c>
      <c r="I32" s="380">
        <f>[3]Gemüse!$E16</f>
        <v>8.7880629999999993</v>
      </c>
      <c r="J32" s="380">
        <f>[3]Gemüse!$BG16</f>
        <v>3.671605</v>
      </c>
      <c r="K32" s="468">
        <f>[3]Gemüse!$F16</f>
        <v>0</v>
      </c>
      <c r="L32" s="468">
        <f>[3]Gemüse!$BH16</f>
        <v>8.9950139999999994</v>
      </c>
      <c r="M32" s="380">
        <f>[3]Gemüse!$G16</f>
        <v>17.227976999999999</v>
      </c>
      <c r="N32" s="380">
        <f>[3]Gemüse!$BI16</f>
        <v>12.118485</v>
      </c>
      <c r="O32" s="468">
        <f>[3]Gemüse!$H16</f>
        <v>13.529189000000001</v>
      </c>
      <c r="P32" s="468">
        <f>[3]Gemüse!$BJ16</f>
        <v>13.74231</v>
      </c>
      <c r="Q32" s="380">
        <f>[3]Gemüse!$J16</f>
        <v>5.8440620000000001</v>
      </c>
      <c r="R32" s="380">
        <f>[3]Gemüse!$BL16</f>
        <v>3.7802630000000002</v>
      </c>
      <c r="S32" s="380"/>
      <c r="T32" s="468">
        <f>[3]Gemüse!$K16</f>
        <v>7.9</v>
      </c>
      <c r="U32" s="468">
        <f>[3]Gemüse!$BM16</f>
        <v>3.5483449999999999</v>
      </c>
      <c r="V32" s="380">
        <f>[3]Gemüse!$L16</f>
        <v>0</v>
      </c>
      <c r="W32" s="380">
        <f>[3]Gemüse!$BN16</f>
        <v>5.9758889999999996</v>
      </c>
      <c r="X32" s="468">
        <f>[3]Gemüse!$M16</f>
        <v>0</v>
      </c>
      <c r="Y32" s="468">
        <f>[3]Gemüse!$BO16</f>
        <v>1.814479</v>
      </c>
      <c r="Z32" s="380">
        <f>[3]Gemüse!$N16</f>
        <v>2.3876740000000001</v>
      </c>
      <c r="AA32" s="380">
        <f>[3]Gemüse!$BP16</f>
        <v>1.6734039999999999</v>
      </c>
      <c r="AB32" s="468">
        <f>[3]Gemüse!$R16</f>
        <v>2.9</v>
      </c>
      <c r="AC32" s="468">
        <f>[3]Gemüse!$BT16</f>
        <v>1.5117849999999999</v>
      </c>
      <c r="AD32" s="380">
        <f>[3]Gemüse!$U16</f>
        <v>45.863059</v>
      </c>
      <c r="AE32" s="380">
        <f>[3]Gemüse!$BW16</f>
        <v>27.286287999999999</v>
      </c>
      <c r="AF32" s="468">
        <f>[3]Gemüse!$V16</f>
        <v>29.019870000000001</v>
      </c>
      <c r="AG32" s="468">
        <f>[3]Gemüse!$BX16</f>
        <v>8.1931170000000009</v>
      </c>
      <c r="AH32" s="380">
        <f>[3]Gemüse!$AX16</f>
        <v>21.66921</v>
      </c>
      <c r="AI32" s="380">
        <f>[3]Gemüse!$CZ16</f>
        <v>7.0476229999999997</v>
      </c>
      <c r="AJ32" s="468">
        <f>[3]Gemüse!$W16</f>
        <v>4.95</v>
      </c>
      <c r="AK32" s="468">
        <f>[3]Gemüse!$BY16</f>
        <v>4.0058170000000004</v>
      </c>
      <c r="AL32" s="380"/>
      <c r="AM32" s="380">
        <f>[3]Gemüse!$X16</f>
        <v>7.7912730000000003</v>
      </c>
      <c r="AN32" s="380">
        <f>[3]Gemüse!$BZ16</f>
        <v>4.4659420000000001</v>
      </c>
      <c r="AO32" s="468">
        <f>[3]Gemüse!$Y16</f>
        <v>9.0788740000000008</v>
      </c>
      <c r="AP32" s="468">
        <f>[3]Gemüse!$CA16</f>
        <v>4.5590440000000001</v>
      </c>
      <c r="AQ32" s="380">
        <f>[3]Gemüse!$Z16</f>
        <v>7.4666620000000004</v>
      </c>
      <c r="AR32" s="380">
        <f>[3]Gemüse!$CB16</f>
        <v>2.962475</v>
      </c>
      <c r="AS32" s="468">
        <f>[3]Gemüse!$AF16</f>
        <v>2.9435750000000001</v>
      </c>
      <c r="AT32" s="468">
        <f>[3]Gemüse!$CH16</f>
        <v>1.297941</v>
      </c>
      <c r="AU32" s="380">
        <f>[3]Gemüse!$AB16</f>
        <v>5.8696409999999997</v>
      </c>
      <c r="AV32" s="380">
        <f>[3]Gemüse!$CD16</f>
        <v>2.1911990000000001</v>
      </c>
      <c r="AW32" s="468">
        <f>[3]Gemüse!$AC16</f>
        <v>5.95</v>
      </c>
      <c r="AX32" s="468">
        <f>[3]Gemüse!$CE16</f>
        <v>2.1913070000000001</v>
      </c>
      <c r="AY32" s="380">
        <f>[3]Gemüse!$AD16</f>
        <v>6.95</v>
      </c>
      <c r="AZ32" s="380">
        <f>[3]Gemüse!$CF16</f>
        <v>3.3538410000000001</v>
      </c>
      <c r="BA32" s="380"/>
      <c r="BB32" s="468">
        <f>[3]Gemüse!$AE16</f>
        <v>3.0112429999999999</v>
      </c>
      <c r="BC32" s="468">
        <f>[3]Gemüse!$CG16</f>
        <v>1.5661020000000001</v>
      </c>
      <c r="BD32" s="380">
        <f>[3]Gemüse!$AG16</f>
        <v>5.95</v>
      </c>
      <c r="BE32" s="380">
        <f>[3]Gemüse!$CI16</f>
        <v>2.6930510000000001</v>
      </c>
      <c r="BF32" s="468">
        <f>[3]Gemüse!$AH16</f>
        <v>2.582659</v>
      </c>
      <c r="BG32" s="468">
        <f>[3]Gemüse!$CJ16</f>
        <v>1.612644</v>
      </c>
      <c r="BH32" s="380">
        <f>[3]Gemüse!$AI16</f>
        <v>6.3825010000000004</v>
      </c>
      <c r="BI32" s="380">
        <f>[3]Gemüse!$CK16</f>
        <v>3.917316</v>
      </c>
      <c r="BJ32" s="380"/>
      <c r="BK32" s="468">
        <f>[3]Gemüse!$AK16</f>
        <v>2.949999</v>
      </c>
      <c r="BL32" s="468">
        <f>[3]Gemüse!$CM16</f>
        <v>1.685789</v>
      </c>
      <c r="BM32" s="380">
        <f>[3]Gemüse!$AL16</f>
        <v>18.129155000000001</v>
      </c>
      <c r="BN32" s="380">
        <f>[3]Gemüse!$CN16</f>
        <v>5.1795260000000001</v>
      </c>
      <c r="BO32" s="468">
        <f>[3]Gemüse!$AM16</f>
        <v>7.5</v>
      </c>
      <c r="BP32" s="468">
        <f>[3]Gemüse!$CO16</f>
        <v>4.8878170000000001</v>
      </c>
      <c r="BQ32" s="380">
        <f>[3]Gemüse!$AN16</f>
        <v>5.9</v>
      </c>
      <c r="BR32" s="380">
        <f>[3]Gemüse!$CP16</f>
        <v>1.496421</v>
      </c>
      <c r="BS32" s="380"/>
      <c r="BT32" s="380">
        <f>[3]Gemüse!$AO16</f>
        <v>7.8823449999999999</v>
      </c>
      <c r="BU32" s="380">
        <f>[3]Gemüse!$CQ16</f>
        <v>3.5672609999999998</v>
      </c>
      <c r="BV32" s="468">
        <f>[3]Gemüse!$AW16</f>
        <v>0</v>
      </c>
      <c r="BW32" s="468">
        <f>[3]Gemüse!$CY16</f>
        <v>7.8604219999999998</v>
      </c>
      <c r="BX32" s="380">
        <f>[3]Gemüse!$AP16</f>
        <v>0</v>
      </c>
      <c r="BY32" s="380">
        <f>[3]Gemüse!$CR16</f>
        <v>0</v>
      </c>
      <c r="BZ32" s="468">
        <f>[3]Gemüse!$AQ16</f>
        <v>8.949999</v>
      </c>
      <c r="CA32" s="468">
        <f>[3]Gemüse!$CS16</f>
        <v>4.9484870000000001</v>
      </c>
      <c r="CB32" s="380">
        <f>[3]Gemüse!$AS16</f>
        <v>0</v>
      </c>
      <c r="CC32" s="380">
        <f>[3]Gemüse!$CU16</f>
        <v>0</v>
      </c>
      <c r="CD32" s="468">
        <f>[3]Gemüse!$AT16</f>
        <v>0</v>
      </c>
      <c r="CE32" s="468">
        <f>[3]Gemüse!$CV16</f>
        <v>0</v>
      </c>
      <c r="CF32" s="380">
        <f>[3]Gemüse!$AU16</f>
        <v>0</v>
      </c>
      <c r="CG32" s="380">
        <f>[3]Gemüse!$CW16</f>
        <v>0</v>
      </c>
      <c r="CH32" s="380"/>
      <c r="CI32" s="468">
        <f>[3]Gemüse!$AV16</f>
        <v>10.193057</v>
      </c>
      <c r="CJ32" s="468">
        <f>[3]Gemüse!$CX16</f>
        <v>6.5084710000000001</v>
      </c>
      <c r="CK32" s="380"/>
      <c r="CL32" s="380">
        <f>[3]Gemüse!$AY16</f>
        <v>14.974415</v>
      </c>
      <c r="CM32" s="380">
        <f>[3]Gemüse!$DA16</f>
        <v>8.8306480000000001</v>
      </c>
      <c r="CN32" s="380"/>
      <c r="CO32" s="468">
        <f>[3]Gemüse!$AZ16</f>
        <v>15.331493</v>
      </c>
      <c r="CP32" s="468">
        <f>[3]Gemüse!$DB16</f>
        <v>9.6833580000000001</v>
      </c>
      <c r="CQ32" s="380">
        <f>[3]Gemüse!$BB16</f>
        <v>17.457498000000001</v>
      </c>
      <c r="CR32" s="380">
        <f>[3]Gemüse!$DD16</f>
        <v>8.2561230000000005</v>
      </c>
      <c r="CS32" s="468">
        <f>[3]Gemüse!$BC16</f>
        <v>6.5104050000000004</v>
      </c>
      <c r="CT32" s="468">
        <f>[3]Gemüse!$DE16</f>
        <v>6.4677860000000003</v>
      </c>
      <c r="CU32" s="380">
        <f>[3]Gemüse!$AJ16</f>
        <v>5.1740469999999998</v>
      </c>
      <c r="CV32" s="380">
        <f>[3]Gemüse!$CL16</f>
        <v>3.907524</v>
      </c>
      <c r="CW32" s="469" t="str">
        <f t="shared" si="30"/>
        <v>5</v>
      </c>
      <c r="CX32" s="343">
        <f>'Früchte Daten'!BQ32</f>
        <v>5</v>
      </c>
      <c r="CY32" s="471">
        <f>[3]Gemüse!DH16</f>
        <v>5559.4886235720005</v>
      </c>
      <c r="CZ32" s="471">
        <f>[3]Gemüse!DI16</f>
        <v>26084.347740180998</v>
      </c>
      <c r="DA32" s="471"/>
      <c r="DB32" s="473">
        <f>[3]Gemüse!DJ16</f>
        <v>344.19793206200001</v>
      </c>
      <c r="DC32" s="473">
        <f>[3]Gemüse!DK16</f>
        <v>1849.1251514810001</v>
      </c>
      <c r="DD32" s="471">
        <f>[3]Gemüse!DL16</f>
        <v>664.32619892999992</v>
      </c>
      <c r="DE32" s="471">
        <f>[3]Gemüse!DM16</f>
        <v>2244.4039947739998</v>
      </c>
      <c r="DF32" s="473">
        <f>[3]Gemüse!DN16</f>
        <v>206.24769654100001</v>
      </c>
      <c r="DG32" s="473">
        <f>[3]Gemüse!DO16</f>
        <v>1522.4827336230001</v>
      </c>
      <c r="DH32" s="471">
        <f>[3]Gemüse!DP16</f>
        <v>156.91099199999999</v>
      </c>
      <c r="DI32" s="471">
        <f>[3]Gemüse!DQ16</f>
        <v>1422.630975</v>
      </c>
      <c r="DJ32" s="473">
        <f>[3]Gemüse!DR16</f>
        <v>403.28835639499999</v>
      </c>
      <c r="DK32" s="473">
        <f>[3]Gemüse!DS16</f>
        <v>1034.4957415040001</v>
      </c>
      <c r="DN32" s="471"/>
      <c r="DO32" s="471">
        <f>[3]Gemüse!DT16</f>
        <v>47.955117849000004</v>
      </c>
      <c r="DP32" s="471">
        <f>[3]Gemüse!DU16</f>
        <v>418.39174322300005</v>
      </c>
      <c r="DQ32" s="473">
        <f>[3]Gemüse!DV16</f>
        <v>136.602203699</v>
      </c>
      <c r="DR32" s="473">
        <f>[3]Gemüse!DW16</f>
        <v>721.48129942200001</v>
      </c>
      <c r="DS32" s="471">
        <f>[3]Gemüse!DX16</f>
        <v>141.410024351</v>
      </c>
      <c r="DT32" s="471">
        <f>[3]Gemüse!DY16</f>
        <v>765.01740829900007</v>
      </c>
      <c r="DU32" s="473">
        <f>[3]Gemüse!DZ16</f>
        <v>9.5061586819999988</v>
      </c>
      <c r="DV32" s="473">
        <f>[3]Gemüse!EA16</f>
        <v>70.56011406799999</v>
      </c>
      <c r="DW32" s="471"/>
      <c r="DX32" s="471">
        <f>[3]Gemüse!EB16</f>
        <v>118.561451965</v>
      </c>
      <c r="DY32" s="471">
        <f>[3]Gemüse!EC16</f>
        <v>607.62827331400001</v>
      </c>
      <c r="DZ32" s="473">
        <f>[3]Gemüse!ED16</f>
        <v>75.166779933000001</v>
      </c>
      <c r="EA32" s="473">
        <f>[3]Gemüse!EE16</f>
        <v>724.58690195500003</v>
      </c>
      <c r="EB32" s="471">
        <f>[3]Gemüse!$EF16</f>
        <v>24.455836999999999</v>
      </c>
      <c r="EC32" s="471">
        <f>[3]Gemüse!EG16</f>
        <v>271.76997</v>
      </c>
      <c r="ED32" s="473">
        <f>[3]Gemüse!EH16</f>
        <v>21.447424525999999</v>
      </c>
      <c r="EE32" s="473">
        <f>[3]Gemüse!EI16</f>
        <v>195.91676280200002</v>
      </c>
      <c r="EG32" s="471">
        <f>[3]Gemüse!$EJ16</f>
        <v>1136.5114391449999</v>
      </c>
      <c r="EH32" s="471">
        <f>[3]Gemüse!EK16</f>
        <v>2896.439646451</v>
      </c>
      <c r="EI32" s="473">
        <f>[3]Gemüse!EL16</f>
        <v>46.764026635</v>
      </c>
      <c r="EJ32" s="473">
        <f>[3]Gemüse!EM16</f>
        <v>218.86634554899999</v>
      </c>
      <c r="EK32" s="471">
        <f>[3]Gemüse!$EN16</f>
        <v>11.329573415999999</v>
      </c>
      <c r="EL32" s="471">
        <f>[3]Gemüse!EO16</f>
        <v>107.26635934799999</v>
      </c>
      <c r="EM32" s="473">
        <f>[3]Gemüse!EP16</f>
        <v>209.41070195099999</v>
      </c>
      <c r="EN32" s="473">
        <f>[3]Gemüse!EQ16</f>
        <v>197.06144198999999</v>
      </c>
      <c r="EO32" s="471"/>
      <c r="EP32" s="471">
        <f>[3]Gemüse!ER16</f>
        <v>54.375180649000001</v>
      </c>
      <c r="EQ32" s="471">
        <f>[3]Gemüse!ES16</f>
        <v>508.55041446900003</v>
      </c>
      <c r="ER32" s="471">
        <f>[3]Gemüse!$ET16</f>
        <v>287.41468205800004</v>
      </c>
      <c r="ES32" s="471">
        <f>[3]Gemüse!EU16</f>
        <v>2759.0748018049999</v>
      </c>
      <c r="ET32" s="471"/>
      <c r="EU32" s="473">
        <f>[3]Gemüse!$EV16</f>
        <v>131.42932199500001</v>
      </c>
      <c r="EV32" s="473">
        <f>[3]Gemüse!EW16</f>
        <v>551.10444249599993</v>
      </c>
      <c r="EX32" s="473">
        <f>[3]Gemüse!EX16</f>
        <v>90.524758591999998</v>
      </c>
      <c r="EY32" s="473">
        <f>[3]Gemüse!EY16</f>
        <v>365.51169197899998</v>
      </c>
    </row>
    <row r="33" spans="1:155" x14ac:dyDescent="0.2">
      <c r="A33" s="218"/>
      <c r="B33" s="189">
        <f>[3]Gemüse!A17</f>
        <v>45870</v>
      </c>
      <c r="C33" s="468">
        <f>[3]Gemüse!$B17</f>
        <v>6.9156060000000004</v>
      </c>
      <c r="D33" s="468">
        <f>[3]Gemüse!$BD17</f>
        <v>4.171265</v>
      </c>
      <c r="E33" s="380">
        <f>[3]Gemüse!$C17</f>
        <v>6.4761620000000004</v>
      </c>
      <c r="F33" s="380">
        <f>[3]Gemüse!$BE17</f>
        <v>3.7232370000000001</v>
      </c>
      <c r="G33" s="468">
        <f>[3]Gemüse!$D17</f>
        <v>2.2999999999999998</v>
      </c>
      <c r="H33" s="468">
        <f>[3]Gemüse!$BF17</f>
        <v>1.6350659999999999</v>
      </c>
      <c r="I33" s="380">
        <f>[3]Gemüse!$E17</f>
        <v>8.9356209999999994</v>
      </c>
      <c r="J33" s="380">
        <f>[3]Gemüse!$BG17</f>
        <v>3.532934</v>
      </c>
      <c r="K33" s="468">
        <f>[3]Gemüse!$F17</f>
        <v>0</v>
      </c>
      <c r="L33" s="468">
        <f>[3]Gemüse!$BH17</f>
        <v>9.1144719999999992</v>
      </c>
      <c r="M33" s="380">
        <f>[3]Gemüse!$G17</f>
        <v>16.470946999999999</v>
      </c>
      <c r="N33" s="380">
        <f>[3]Gemüse!$BI17</f>
        <v>12.151277</v>
      </c>
      <c r="O33" s="468">
        <f>[3]Gemüse!$H17</f>
        <v>12.922195</v>
      </c>
      <c r="P33" s="468">
        <f>[3]Gemüse!$BJ17</f>
        <v>13.374433</v>
      </c>
      <c r="Q33" s="380">
        <f>[3]Gemüse!$J17</f>
        <v>5.8940939999999999</v>
      </c>
      <c r="R33" s="380">
        <f>[3]Gemüse!$BL17</f>
        <v>3.8867029999999998</v>
      </c>
      <c r="S33" s="380"/>
      <c r="T33" s="468">
        <f>[3]Gemüse!$K17</f>
        <v>0</v>
      </c>
      <c r="U33" s="468">
        <f>[3]Gemüse!$BM17</f>
        <v>3.7720560000000001</v>
      </c>
      <c r="V33" s="380">
        <f>[3]Gemüse!$L17</f>
        <v>0</v>
      </c>
      <c r="W33" s="380">
        <f>[3]Gemüse!$BN17</f>
        <v>6.0406639999999996</v>
      </c>
      <c r="X33" s="468">
        <f>[3]Gemüse!$M17</f>
        <v>0</v>
      </c>
      <c r="Y33" s="468">
        <f>[3]Gemüse!$BO17</f>
        <v>1.7759670000000001</v>
      </c>
      <c r="Z33" s="380">
        <f>[3]Gemüse!$N17</f>
        <v>2.2971720000000002</v>
      </c>
      <c r="AA33" s="380">
        <f>[3]Gemüse!$BP17</f>
        <v>1.751598</v>
      </c>
      <c r="AB33" s="468">
        <f>[3]Gemüse!$R17</f>
        <v>2.6228020000000001</v>
      </c>
      <c r="AC33" s="468">
        <f>[3]Gemüse!$BT17</f>
        <v>1.49621</v>
      </c>
      <c r="AD33" s="380">
        <f>[3]Gemüse!$U17</f>
        <v>49.122228</v>
      </c>
      <c r="AE33" s="380">
        <f>[3]Gemüse!$BW17</f>
        <v>28.127824</v>
      </c>
      <c r="AF33" s="468">
        <f>[3]Gemüse!$V17</f>
        <v>29.037099000000001</v>
      </c>
      <c r="AG33" s="468">
        <f>[3]Gemüse!$BX17</f>
        <v>8.1610910000000008</v>
      </c>
      <c r="AH33" s="380">
        <f>[3]Gemüse!$AX17</f>
        <v>0</v>
      </c>
      <c r="AI33" s="380">
        <f>[3]Gemüse!$CZ17</f>
        <v>7.1021720000000004</v>
      </c>
      <c r="AJ33" s="468">
        <f>[3]Gemüse!$W17</f>
        <v>0</v>
      </c>
      <c r="AK33" s="468">
        <f>[3]Gemüse!$BY17</f>
        <v>0</v>
      </c>
      <c r="AL33" s="380"/>
      <c r="AM33" s="380">
        <f>[3]Gemüse!$X17</f>
        <v>9.0478269999999998</v>
      </c>
      <c r="AN33" s="380">
        <f>[3]Gemüse!$BZ17</f>
        <v>4.4858450000000003</v>
      </c>
      <c r="AO33" s="468">
        <f>[3]Gemüse!$Y17</f>
        <v>0</v>
      </c>
      <c r="AP33" s="468">
        <f>[3]Gemüse!$CA17</f>
        <v>4.6590150000000001</v>
      </c>
      <c r="AQ33" s="380">
        <f>[3]Gemüse!$Z17</f>
        <v>7.6266540000000003</v>
      </c>
      <c r="AR33" s="380">
        <f>[3]Gemüse!$CB17</f>
        <v>3.0510269999999999</v>
      </c>
      <c r="AS33" s="468">
        <f>[3]Gemüse!$AF17</f>
        <v>2.946777</v>
      </c>
      <c r="AT33" s="468">
        <f>[3]Gemüse!$CH17</f>
        <v>1.396237</v>
      </c>
      <c r="AU33" s="380">
        <f>[3]Gemüse!$AB17</f>
        <v>5.9123460000000003</v>
      </c>
      <c r="AV33" s="380">
        <f>[3]Gemüse!$CD17</f>
        <v>2.3172030000000001</v>
      </c>
      <c r="AW33" s="468">
        <f>[3]Gemüse!$AC17</f>
        <v>5.95</v>
      </c>
      <c r="AX33" s="468">
        <f>[3]Gemüse!$CE17</f>
        <v>2.317923</v>
      </c>
      <c r="AY33" s="380">
        <f>[3]Gemüse!$AD17</f>
        <v>6.95</v>
      </c>
      <c r="AZ33" s="380">
        <f>[3]Gemüse!$CF17</f>
        <v>3.5208390000000001</v>
      </c>
      <c r="BA33" s="380"/>
      <c r="BB33" s="468">
        <f>[3]Gemüse!$AE17</f>
        <v>3.1950949999999998</v>
      </c>
      <c r="BC33" s="468">
        <f>[3]Gemüse!$CG17</f>
        <v>1.5942179999999999</v>
      </c>
      <c r="BD33" s="380">
        <f>[3]Gemüse!$AG17</f>
        <v>5.95</v>
      </c>
      <c r="BE33" s="380">
        <f>[3]Gemüse!$CI17</f>
        <v>2.7108050000000001</v>
      </c>
      <c r="BF33" s="468">
        <f>[3]Gemüse!$AH17</f>
        <v>0</v>
      </c>
      <c r="BG33" s="468">
        <f>[3]Gemüse!$CJ17</f>
        <v>1.6089180000000001</v>
      </c>
      <c r="BH33" s="380">
        <f>[3]Gemüse!$AI17</f>
        <v>0</v>
      </c>
      <c r="BI33" s="380">
        <f>[3]Gemüse!$CK17</f>
        <v>3.9632619999999998</v>
      </c>
      <c r="BJ33" s="380"/>
      <c r="BK33" s="468">
        <f>[3]Gemüse!$AK17</f>
        <v>2.949999</v>
      </c>
      <c r="BL33" s="468">
        <f>[3]Gemüse!$CM17</f>
        <v>1.6770309999999999</v>
      </c>
      <c r="BM33" s="380">
        <f>[3]Gemüse!$AL17</f>
        <v>19.120093000000001</v>
      </c>
      <c r="BN33" s="380">
        <f>[3]Gemüse!$CN17</f>
        <v>5.1840200000000003</v>
      </c>
      <c r="BO33" s="468">
        <f>[3]Gemüse!$AM17</f>
        <v>7.5</v>
      </c>
      <c r="BP33" s="468">
        <f>[3]Gemüse!$CO17</f>
        <v>4.9713849999999997</v>
      </c>
      <c r="BQ33" s="380">
        <f>[3]Gemüse!$AN17</f>
        <v>5.9</v>
      </c>
      <c r="BR33" s="380">
        <f>[3]Gemüse!$CP17</f>
        <v>1.7267490000000001</v>
      </c>
      <c r="BS33" s="380"/>
      <c r="BT33" s="380">
        <f>[3]Gemüse!$AO17</f>
        <v>8.2028850000000002</v>
      </c>
      <c r="BU33" s="380">
        <f>[3]Gemüse!$CQ17</f>
        <v>3.5226929999999999</v>
      </c>
      <c r="BV33" s="468">
        <f>[3]Gemüse!$AW17</f>
        <v>0</v>
      </c>
      <c r="BW33" s="468">
        <f>[3]Gemüse!$CY17</f>
        <v>7.7912699999999999</v>
      </c>
      <c r="BX33" s="380">
        <f>[3]Gemüse!$AP17</f>
        <v>0</v>
      </c>
      <c r="BY33" s="380">
        <f>[3]Gemüse!$CR17</f>
        <v>0</v>
      </c>
      <c r="BZ33" s="468">
        <f>[3]Gemüse!$AQ17</f>
        <v>8.949999</v>
      </c>
      <c r="CA33" s="468">
        <f>[3]Gemüse!$CS17</f>
        <v>4.9378580000000003</v>
      </c>
      <c r="CB33" s="380">
        <f>[3]Gemüse!$AS17</f>
        <v>0</v>
      </c>
      <c r="CC33" s="380">
        <f>[3]Gemüse!$CU17</f>
        <v>0</v>
      </c>
      <c r="CD33" s="468">
        <f>[3]Gemüse!$AT17</f>
        <v>0</v>
      </c>
      <c r="CE33" s="468">
        <f>[3]Gemüse!$CV17</f>
        <v>0</v>
      </c>
      <c r="CF33" s="380">
        <f>[3]Gemüse!$AU17</f>
        <v>0</v>
      </c>
      <c r="CG33" s="380">
        <f>[3]Gemüse!$CW17</f>
        <v>0</v>
      </c>
      <c r="CH33" s="380"/>
      <c r="CI33" s="468">
        <f>[3]Gemüse!$AV17</f>
        <v>10.662945000000001</v>
      </c>
      <c r="CJ33" s="468">
        <f>[3]Gemüse!$CX17</f>
        <v>6.839709</v>
      </c>
      <c r="CK33" s="380"/>
      <c r="CL33" s="380">
        <f>[3]Gemüse!$AY17</f>
        <v>15.234676</v>
      </c>
      <c r="CM33" s="380">
        <f>[3]Gemüse!$DA17</f>
        <v>8.8314880000000002</v>
      </c>
      <c r="CN33" s="380"/>
      <c r="CO33" s="468">
        <f>[3]Gemüse!$AZ17</f>
        <v>15.331466000000001</v>
      </c>
      <c r="CP33" s="468">
        <f>[3]Gemüse!$DB17</f>
        <v>9.6833570000000009</v>
      </c>
      <c r="CQ33" s="380">
        <f>[3]Gemüse!$BB17</f>
        <v>17.428498999999999</v>
      </c>
      <c r="CR33" s="380">
        <f>[3]Gemüse!$DD17</f>
        <v>8.2635839999999998</v>
      </c>
      <c r="CS33" s="468">
        <f>[3]Gemüse!$BC17</f>
        <v>6.5119730000000002</v>
      </c>
      <c r="CT33" s="468">
        <f>[3]Gemüse!$DE17</f>
        <v>6.7830519999999996</v>
      </c>
      <c r="CU33" s="380">
        <f>[3]Gemüse!$AJ17</f>
        <v>5.1709319999999996</v>
      </c>
      <c r="CV33" s="380">
        <f>[3]Gemüse!$CL17</f>
        <v>3.9075229999999999</v>
      </c>
      <c r="CW33" s="469" t="str">
        <f t="shared" si="30"/>
        <v>4</v>
      </c>
      <c r="CX33" s="343">
        <f>'Früchte Daten'!BQ33</f>
        <v>4</v>
      </c>
      <c r="CY33" s="471">
        <f>[3]Gemüse!DH17</f>
        <v>4383.2570995800006</v>
      </c>
      <c r="CZ33" s="471">
        <f>[3]Gemüse!DI17</f>
        <v>20425.015992292003</v>
      </c>
      <c r="DA33" s="471"/>
      <c r="DB33" s="473">
        <f>[3]Gemüse!DJ17</f>
        <v>292.35497384600001</v>
      </c>
      <c r="DC33" s="473">
        <f>[3]Gemüse!DK17</f>
        <v>1606.57306638</v>
      </c>
      <c r="DD33" s="471">
        <f>[3]Gemüse!DL17</f>
        <v>630.00863296299997</v>
      </c>
      <c r="DE33" s="471">
        <f>[3]Gemüse!DM17</f>
        <v>2107.898093277</v>
      </c>
      <c r="DF33" s="473">
        <f>[3]Gemüse!DN17</f>
        <v>207.24909918500001</v>
      </c>
      <c r="DG33" s="473">
        <f>[3]Gemüse!DO17</f>
        <v>1399.7468223359999</v>
      </c>
      <c r="DH33" s="471">
        <f>[3]Gemüse!DP17</f>
        <v>178.234763563</v>
      </c>
      <c r="DI33" s="471">
        <f>[3]Gemüse!DQ17</f>
        <v>1546.5395604999999</v>
      </c>
      <c r="DJ33" s="473">
        <f>[3]Gemüse!DR17</f>
        <v>371.56207936300001</v>
      </c>
      <c r="DK33" s="473">
        <f>[3]Gemüse!DS17</f>
        <v>908.07939992000001</v>
      </c>
      <c r="DN33" s="471"/>
      <c r="DO33" s="471">
        <f>[3]Gemüse!DT17</f>
        <v>34.892700609999999</v>
      </c>
      <c r="DP33" s="471">
        <f>[3]Gemüse!DU17</f>
        <v>265.35019599500004</v>
      </c>
      <c r="DQ33" s="473">
        <f>[3]Gemüse!DV17</f>
        <v>123.222092273</v>
      </c>
      <c r="DR33" s="473">
        <f>[3]Gemüse!DW17</f>
        <v>637.50558066600001</v>
      </c>
      <c r="DS33" s="471">
        <f>[3]Gemüse!DX17</f>
        <v>140.02367184299999</v>
      </c>
      <c r="DT33" s="471">
        <f>[3]Gemüse!DY17</f>
        <v>689.34172353099996</v>
      </c>
      <c r="DU33" s="473">
        <f>[3]Gemüse!DZ17</f>
        <v>4.7631021199999992</v>
      </c>
      <c r="DV33" s="473">
        <f>[3]Gemüse!EA17</f>
        <v>36.047910608000002</v>
      </c>
      <c r="DW33" s="471"/>
      <c r="DX33" s="471">
        <f>[3]Gemüse!EB17</f>
        <v>53.788279518000003</v>
      </c>
      <c r="DY33" s="471">
        <f>[3]Gemüse!EC17</f>
        <v>392.523981789</v>
      </c>
      <c r="DZ33" s="473">
        <f>[3]Gemüse!ED17</f>
        <v>51.346154180999996</v>
      </c>
      <c r="EA33" s="473">
        <f>[3]Gemüse!EE17</f>
        <v>470.80235615499998</v>
      </c>
      <c r="EB33" s="471">
        <f>[3]Gemüse!$EF17</f>
        <v>14.2196368</v>
      </c>
      <c r="EC33" s="471">
        <f>[3]Gemüse!EG17</f>
        <v>135.91385449999999</v>
      </c>
      <c r="ED33" s="473">
        <f>[3]Gemüse!EH17</f>
        <v>16.493754065000001</v>
      </c>
      <c r="EE33" s="473">
        <f>[3]Gemüse!EI17</f>
        <v>194.48937615600002</v>
      </c>
      <c r="EG33" s="471">
        <f>[3]Gemüse!$EJ17</f>
        <v>837.00527964800006</v>
      </c>
      <c r="EH33" s="471">
        <f>[3]Gemüse!EK17</f>
        <v>2229.1429932030001</v>
      </c>
      <c r="EI33" s="473">
        <f>[3]Gemüse!EL17</f>
        <v>16.777138011999998</v>
      </c>
      <c r="EJ33" s="473">
        <f>[3]Gemüse!EM17</f>
        <v>110.962654816</v>
      </c>
      <c r="EK33" s="471">
        <f>[3]Gemüse!$EN17</f>
        <v>13.976219332000001</v>
      </c>
      <c r="EL33" s="471">
        <f>[3]Gemüse!EO17</f>
        <v>122.97802574400001</v>
      </c>
      <c r="EM33" s="473">
        <f>[3]Gemüse!EP17</f>
        <v>132.75415882199999</v>
      </c>
      <c r="EN33" s="473">
        <f>[3]Gemüse!EQ17</f>
        <v>149.62458197000001</v>
      </c>
      <c r="EO33" s="471"/>
      <c r="EP33" s="471">
        <f>[3]Gemüse!ER17</f>
        <v>14.185239895</v>
      </c>
      <c r="EQ33" s="471">
        <f>[3]Gemüse!ES17</f>
        <v>205.29450559300003</v>
      </c>
      <c r="ER33" s="471">
        <f>[3]Gemüse!$ET17</f>
        <v>213.74296290499998</v>
      </c>
      <c r="ES33" s="471">
        <f>[3]Gemüse!EU17</f>
        <v>2009.569550444</v>
      </c>
      <c r="ET33" s="471"/>
      <c r="EU33" s="473">
        <f>[3]Gemüse!$EV17</f>
        <v>95.367161026000005</v>
      </c>
      <c r="EV33" s="473">
        <f>[3]Gemüse!EW17</f>
        <v>397.46072469800004</v>
      </c>
      <c r="EX33" s="473">
        <f>[3]Gemüse!EX17</f>
        <v>53.720855797999995</v>
      </c>
      <c r="EY33" s="473">
        <f>[3]Gemüse!EY17</f>
        <v>212.04332721399999</v>
      </c>
    </row>
    <row r="34" spans="1:155" x14ac:dyDescent="0.2">
      <c r="A34" s="218"/>
      <c r="B34" s="189">
        <f>[3]Gemüse!A18</f>
        <v>45839</v>
      </c>
      <c r="C34" s="468">
        <f>[3]Gemüse!$B18</f>
        <v>6.4542339999999996</v>
      </c>
      <c r="D34" s="468">
        <f>[3]Gemüse!$BD18</f>
        <v>4.1256459999999997</v>
      </c>
      <c r="E34" s="380">
        <f>[3]Gemüse!$C18</f>
        <v>6.2346079999999997</v>
      </c>
      <c r="F34" s="380">
        <f>[3]Gemüse!$BE18</f>
        <v>3.8596659999999998</v>
      </c>
      <c r="G34" s="468">
        <f>[3]Gemüse!$D18</f>
        <v>2.205816</v>
      </c>
      <c r="H34" s="468">
        <f>[3]Gemüse!$BF18</f>
        <v>1.667551</v>
      </c>
      <c r="I34" s="380">
        <f>[3]Gemüse!$E18</f>
        <v>9.3253710000000005</v>
      </c>
      <c r="J34" s="380">
        <f>[3]Gemüse!$BG18</f>
        <v>3.6599309999999998</v>
      </c>
      <c r="K34" s="468">
        <f>[3]Gemüse!$F18</f>
        <v>0</v>
      </c>
      <c r="L34" s="468">
        <f>[3]Gemüse!$BH18</f>
        <v>9.8520380000000003</v>
      </c>
      <c r="M34" s="380">
        <f>[3]Gemüse!$G18</f>
        <v>18.727592999999999</v>
      </c>
      <c r="N34" s="380">
        <f>[3]Gemüse!$BI18</f>
        <v>12.116707999999999</v>
      </c>
      <c r="O34" s="468">
        <f>[3]Gemüse!$H18</f>
        <v>14.645439</v>
      </c>
      <c r="P34" s="468">
        <f>[3]Gemüse!$BJ18</f>
        <v>13.357008</v>
      </c>
      <c r="Q34" s="380">
        <f>[3]Gemüse!$J18</f>
        <v>6.8080480000000003</v>
      </c>
      <c r="R34" s="380">
        <f>[3]Gemüse!$BL18</f>
        <v>3.941821</v>
      </c>
      <c r="S34" s="380"/>
      <c r="T34" s="468">
        <f>[3]Gemüse!$K18</f>
        <v>0</v>
      </c>
      <c r="U34" s="468">
        <f>[3]Gemüse!$BM18</f>
        <v>3.7086299999999999</v>
      </c>
      <c r="V34" s="380">
        <f>[3]Gemüse!$L18</f>
        <v>0</v>
      </c>
      <c r="W34" s="380">
        <f>[3]Gemüse!$BN18</f>
        <v>6.0623709999999997</v>
      </c>
      <c r="X34" s="468">
        <f>[3]Gemüse!$M18</f>
        <v>0</v>
      </c>
      <c r="Y34" s="468">
        <f>[3]Gemüse!$BO18</f>
        <v>1.7951269999999999</v>
      </c>
      <c r="Z34" s="380">
        <f>[3]Gemüse!$N18</f>
        <v>2.375572</v>
      </c>
      <c r="AA34" s="380">
        <f>[3]Gemüse!$BP18</f>
        <v>1.7608509999999999</v>
      </c>
      <c r="AB34" s="468">
        <f>[3]Gemüse!$R18</f>
        <v>2.5302799999999999</v>
      </c>
      <c r="AC34" s="468">
        <f>[3]Gemüse!$BT18</f>
        <v>1.5120690000000001</v>
      </c>
      <c r="AD34" s="380">
        <f>[3]Gemüse!$U18</f>
        <v>48.551670999999999</v>
      </c>
      <c r="AE34" s="380">
        <f>[3]Gemüse!$BW18</f>
        <v>27.716380999999998</v>
      </c>
      <c r="AF34" s="468">
        <f>[3]Gemüse!$V18</f>
        <v>28.852305999999999</v>
      </c>
      <c r="AG34" s="468">
        <f>[3]Gemüse!$BX18</f>
        <v>8.1266560000000005</v>
      </c>
      <c r="AH34" s="380">
        <f>[3]Gemüse!$AX18</f>
        <v>0</v>
      </c>
      <c r="AI34" s="380">
        <f>[3]Gemüse!$CZ18</f>
        <v>7.1445480000000003</v>
      </c>
      <c r="AJ34" s="468">
        <f>[3]Gemüse!$W18</f>
        <v>0</v>
      </c>
      <c r="AK34" s="468">
        <f>[3]Gemüse!$BY18</f>
        <v>0</v>
      </c>
      <c r="AL34" s="380"/>
      <c r="AM34" s="380">
        <f>[3]Gemüse!$X18</f>
        <v>8.9499999999999993</v>
      </c>
      <c r="AN34" s="380">
        <f>[3]Gemüse!$BZ18</f>
        <v>4.5223120000000003</v>
      </c>
      <c r="AO34" s="468">
        <f>[3]Gemüse!$Y18</f>
        <v>8.9499999999999993</v>
      </c>
      <c r="AP34" s="468">
        <f>[3]Gemüse!$CA18</f>
        <v>4.6081240000000001</v>
      </c>
      <c r="AQ34" s="380">
        <f>[3]Gemüse!$Z18</f>
        <v>6.8523759999999996</v>
      </c>
      <c r="AR34" s="380">
        <f>[3]Gemüse!$CB18</f>
        <v>3.0510269999999999</v>
      </c>
      <c r="AS34" s="468">
        <f>[3]Gemüse!$AF18</f>
        <v>2.9492720000000001</v>
      </c>
      <c r="AT34" s="468">
        <f>[3]Gemüse!$CH18</f>
        <v>1.4769749999999999</v>
      </c>
      <c r="AU34" s="380">
        <f>[3]Gemüse!$AB18</f>
        <v>5.8145959999999999</v>
      </c>
      <c r="AV34" s="380">
        <f>[3]Gemüse!$CD18</f>
        <v>2.3223609999999999</v>
      </c>
      <c r="AW34" s="468">
        <f>[3]Gemüse!$AC18</f>
        <v>5.95</v>
      </c>
      <c r="AX34" s="468">
        <f>[3]Gemüse!$CE18</f>
        <v>2.322489</v>
      </c>
      <c r="AY34" s="380">
        <f>[3]Gemüse!$AD18</f>
        <v>6.95</v>
      </c>
      <c r="AZ34" s="380">
        <f>[3]Gemüse!$CF18</f>
        <v>3.5876000000000001</v>
      </c>
      <c r="BA34" s="380"/>
      <c r="BB34" s="468">
        <f>[3]Gemüse!$AE18</f>
        <v>3.1674169999999999</v>
      </c>
      <c r="BC34" s="468">
        <f>[3]Gemüse!$CG18</f>
        <v>1.8181020000000001</v>
      </c>
      <c r="BD34" s="380">
        <f>[3]Gemüse!$AG18</f>
        <v>5.95</v>
      </c>
      <c r="BE34" s="380">
        <f>[3]Gemüse!$CI18</f>
        <v>2.365834</v>
      </c>
      <c r="BF34" s="468">
        <f>[3]Gemüse!$AH18</f>
        <v>0</v>
      </c>
      <c r="BG34" s="468">
        <f>[3]Gemüse!$CJ18</f>
        <v>1.613378</v>
      </c>
      <c r="BH34" s="380">
        <f>[3]Gemüse!$AI18</f>
        <v>6.2014620000000003</v>
      </c>
      <c r="BI34" s="380">
        <f>[3]Gemüse!$CK18</f>
        <v>3.9642919999999999</v>
      </c>
      <c r="BJ34" s="380"/>
      <c r="BK34" s="468">
        <f>[3]Gemüse!$AK18</f>
        <v>3.040187</v>
      </c>
      <c r="BL34" s="468">
        <f>[3]Gemüse!$CM18</f>
        <v>1.6813530000000001</v>
      </c>
      <c r="BM34" s="380">
        <f>[3]Gemüse!$AL18</f>
        <v>19.730892999999998</v>
      </c>
      <c r="BN34" s="380">
        <f>[3]Gemüse!$CN18</f>
        <v>5.7103469999999996</v>
      </c>
      <c r="BO34" s="468">
        <f>[3]Gemüse!$AM18</f>
        <v>0</v>
      </c>
      <c r="BP34" s="468">
        <f>[3]Gemüse!$CO18</f>
        <v>4.9852869999999996</v>
      </c>
      <c r="BQ34" s="380">
        <f>[3]Gemüse!$AN18</f>
        <v>5.9</v>
      </c>
      <c r="BR34" s="380">
        <f>[3]Gemüse!$CP18</f>
        <v>2.173584</v>
      </c>
      <c r="BS34" s="380"/>
      <c r="BT34" s="380">
        <f>[3]Gemüse!$AO18</f>
        <v>8.1861669999999993</v>
      </c>
      <c r="BU34" s="380">
        <f>[3]Gemüse!$CQ18</f>
        <v>3.5969449999999998</v>
      </c>
      <c r="BV34" s="468">
        <f>[3]Gemüse!$AW18</f>
        <v>0</v>
      </c>
      <c r="BW34" s="468">
        <f>[3]Gemüse!$CY18</f>
        <v>7.8734909999999996</v>
      </c>
      <c r="BX34" s="380">
        <f>[3]Gemüse!$AP18</f>
        <v>0</v>
      </c>
      <c r="BY34" s="380">
        <f>[3]Gemüse!$CR18</f>
        <v>7.9913119999999997</v>
      </c>
      <c r="BZ34" s="468">
        <f>[3]Gemüse!$AQ18</f>
        <v>8.6169740000000008</v>
      </c>
      <c r="CA34" s="468">
        <f>[3]Gemüse!$CS18</f>
        <v>5.0853679999999999</v>
      </c>
      <c r="CB34" s="380">
        <f>[3]Gemüse!$AS18</f>
        <v>0</v>
      </c>
      <c r="CC34" s="380">
        <f>[3]Gemüse!$CU18</f>
        <v>0</v>
      </c>
      <c r="CD34" s="468">
        <f>[3]Gemüse!$AT18</f>
        <v>0</v>
      </c>
      <c r="CE34" s="468">
        <f>[3]Gemüse!$CV18</f>
        <v>0</v>
      </c>
      <c r="CF34" s="380">
        <f>[3]Gemüse!$AU18</f>
        <v>0</v>
      </c>
      <c r="CG34" s="380">
        <f>[3]Gemüse!$CW18</f>
        <v>0</v>
      </c>
      <c r="CH34" s="380"/>
      <c r="CI34" s="468">
        <f>[3]Gemüse!$AV18</f>
        <v>11.739928000000001</v>
      </c>
      <c r="CJ34" s="468">
        <f>[3]Gemüse!$CX18</f>
        <v>7.5351439999999998</v>
      </c>
      <c r="CK34" s="380"/>
      <c r="CL34" s="380">
        <f>[3]Gemüse!$AY18</f>
        <v>16.411452000000001</v>
      </c>
      <c r="CM34" s="380">
        <f>[3]Gemüse!$DA18</f>
        <v>8.7850900000000003</v>
      </c>
      <c r="CN34" s="380"/>
      <c r="CO34" s="468">
        <f>[3]Gemüse!$AZ18</f>
        <v>15.331466000000001</v>
      </c>
      <c r="CP34" s="468">
        <f>[3]Gemüse!$DB18</f>
        <v>9.6833580000000001</v>
      </c>
      <c r="CQ34" s="380">
        <f>[3]Gemüse!$BB18</f>
        <v>17.428498999999999</v>
      </c>
      <c r="CR34" s="380">
        <f>[3]Gemüse!$DD18</f>
        <v>8.2845519999999997</v>
      </c>
      <c r="CS34" s="468">
        <f>[3]Gemüse!$BC18</f>
        <v>6.5119730000000002</v>
      </c>
      <c r="CT34" s="468">
        <f>[3]Gemüse!$DE18</f>
        <v>6.7830519999999996</v>
      </c>
      <c r="CU34" s="380">
        <f>[3]Gemüse!$AJ18</f>
        <v>5.1709319999999996</v>
      </c>
      <c r="CV34" s="380">
        <f>[3]Gemüse!$CL18</f>
        <v>3.9075229999999999</v>
      </c>
      <c r="CW34" s="469" t="str">
        <f t="shared" si="30"/>
        <v>4</v>
      </c>
      <c r="CX34" s="343">
        <f>'Früchte Daten'!BQ34</f>
        <v>4</v>
      </c>
      <c r="CY34" s="471">
        <f>[3]Gemüse!DH18</f>
        <v>4325.0957974169996</v>
      </c>
      <c r="CZ34" s="471">
        <f>[3]Gemüse!DI18</f>
        <v>19697.699949108002</v>
      </c>
      <c r="DA34" s="471"/>
      <c r="DB34" s="473">
        <f>[3]Gemüse!DJ18</f>
        <v>394.06374884900004</v>
      </c>
      <c r="DC34" s="473">
        <f>[3]Gemüse!DK18</f>
        <v>1387.0011276750001</v>
      </c>
      <c r="DD34" s="471">
        <f>[3]Gemüse!DL18</f>
        <v>718.8412145530001</v>
      </c>
      <c r="DE34" s="471">
        <f>[3]Gemüse!DM18</f>
        <v>2011.0916200290001</v>
      </c>
      <c r="DF34" s="473">
        <f>[3]Gemüse!DN18</f>
        <v>215.194700549</v>
      </c>
      <c r="DG34" s="473">
        <f>[3]Gemüse!DO18</f>
        <v>1518.3001399660002</v>
      </c>
      <c r="DH34" s="471">
        <f>[3]Gemüse!DP18</f>
        <v>175.954369227</v>
      </c>
      <c r="DI34" s="471">
        <f>[3]Gemüse!DQ18</f>
        <v>1596.9057249</v>
      </c>
      <c r="DJ34" s="473">
        <f>[3]Gemüse!DR18</f>
        <v>349.97425637000003</v>
      </c>
      <c r="DK34" s="473">
        <f>[3]Gemüse!DS18</f>
        <v>924.762143025</v>
      </c>
      <c r="DN34" s="471"/>
      <c r="DO34" s="471">
        <f>[3]Gemüse!DT18</f>
        <v>29.432602974000002</v>
      </c>
      <c r="DP34" s="471">
        <f>[3]Gemüse!DU18</f>
        <v>268.17601130499997</v>
      </c>
      <c r="DQ34" s="473">
        <f>[3]Gemüse!DV18</f>
        <v>107.16144057300001</v>
      </c>
      <c r="DR34" s="473">
        <f>[3]Gemüse!DW18</f>
        <v>593.46805080199999</v>
      </c>
      <c r="DS34" s="471">
        <f>[3]Gemüse!DX18</f>
        <v>117.39076177500002</v>
      </c>
      <c r="DT34" s="471">
        <f>[3]Gemüse!DY18</f>
        <v>706.25409499500006</v>
      </c>
      <c r="DU34" s="473">
        <f>[3]Gemüse!DZ18</f>
        <v>4.4844663999999996</v>
      </c>
      <c r="DV34" s="473">
        <f>[3]Gemüse!EA18</f>
        <v>35.956211433000007</v>
      </c>
      <c r="DW34" s="471"/>
      <c r="DX34" s="471">
        <f>[3]Gemüse!EB18</f>
        <v>43.474991904000007</v>
      </c>
      <c r="DY34" s="471">
        <f>[3]Gemüse!EC18</f>
        <v>315.34568884399999</v>
      </c>
      <c r="DZ34" s="473">
        <f>[3]Gemüse!ED18</f>
        <v>62.832159046000001</v>
      </c>
      <c r="EA34" s="473">
        <f>[3]Gemüse!EE18</f>
        <v>475.79617202000003</v>
      </c>
      <c r="EB34" s="471">
        <f>[3]Gemüse!$EF18</f>
        <v>12.6821109</v>
      </c>
      <c r="EC34" s="471">
        <f>[3]Gemüse!EG18</f>
        <v>128.4350537</v>
      </c>
      <c r="ED34" s="473">
        <f>[3]Gemüse!EH18</f>
        <v>20.607945886000003</v>
      </c>
      <c r="EE34" s="473">
        <f>[3]Gemüse!EI18</f>
        <v>185.93960529100002</v>
      </c>
      <c r="EG34" s="471">
        <f>[3]Gemüse!$EJ18</f>
        <v>728.42956997800002</v>
      </c>
      <c r="EH34" s="471">
        <f>[3]Gemüse!EK18</f>
        <v>1971.1803105840002</v>
      </c>
      <c r="EI34" s="473">
        <f>[3]Gemüse!EL18</f>
        <v>9.5710608620000013</v>
      </c>
      <c r="EJ34" s="473">
        <f>[3]Gemüse!EM18</f>
        <v>102.20565832</v>
      </c>
      <c r="EK34" s="471">
        <f>[3]Gemüse!$EN18</f>
        <v>14.714506351000001</v>
      </c>
      <c r="EL34" s="471">
        <f>[3]Gemüse!EO18</f>
        <v>119.331246871</v>
      </c>
      <c r="EM34" s="473">
        <f>[3]Gemüse!EP18</f>
        <v>108.618830328</v>
      </c>
      <c r="EN34" s="473">
        <f>[3]Gemüse!EQ18</f>
        <v>140.88030945200001</v>
      </c>
      <c r="EO34" s="471"/>
      <c r="EP34" s="471">
        <f>[3]Gemüse!ER18</f>
        <v>13.622162645000001</v>
      </c>
      <c r="EQ34" s="471">
        <f>[3]Gemüse!ES18</f>
        <v>155.79027225199999</v>
      </c>
      <c r="ER34" s="471">
        <f>[3]Gemüse!$ET18</f>
        <v>200.51111504800002</v>
      </c>
      <c r="ES34" s="471">
        <f>[3]Gemüse!EU18</f>
        <v>1837.854416614</v>
      </c>
      <c r="ET34" s="471"/>
      <c r="EU34" s="473">
        <f>[3]Gemüse!$EV18</f>
        <v>85.245580154999999</v>
      </c>
      <c r="EV34" s="473">
        <f>[3]Gemüse!EW18</f>
        <v>373.127335088</v>
      </c>
      <c r="EX34" s="473">
        <f>[3]Gemüse!EX18</f>
        <v>44.705604241000003</v>
      </c>
      <c r="EY34" s="473">
        <f>[3]Gemüse!EY18</f>
        <v>228.42388281000001</v>
      </c>
    </row>
    <row r="35" spans="1:155" x14ac:dyDescent="0.2">
      <c r="A35" s="218"/>
      <c r="B35" s="189">
        <f>[3]Gemüse!A19</f>
        <v>45809</v>
      </c>
      <c r="C35" s="468">
        <f>[3]Gemüse!$B19</f>
        <v>7.1399460000000001</v>
      </c>
      <c r="D35" s="468">
        <f>[3]Gemüse!$BD19</f>
        <v>4.1357010000000001</v>
      </c>
      <c r="E35" s="380">
        <f>[3]Gemüse!$C19</f>
        <v>5.7186130000000004</v>
      </c>
      <c r="F35" s="380">
        <f>[3]Gemüse!$BE19</f>
        <v>3.945789</v>
      </c>
      <c r="G35" s="468">
        <f>[3]Gemüse!$D19</f>
        <v>2.2999999999999998</v>
      </c>
      <c r="H35" s="468">
        <f>[3]Gemüse!$BF19</f>
        <v>1.542483</v>
      </c>
      <c r="I35" s="380">
        <f>[3]Gemüse!$E19</f>
        <v>8.8895</v>
      </c>
      <c r="J35" s="380">
        <f>[3]Gemüse!$BG19</f>
        <v>3.437532</v>
      </c>
      <c r="K35" s="468">
        <f>[3]Gemüse!$F19</f>
        <v>0</v>
      </c>
      <c r="L35" s="468">
        <f>[3]Gemüse!$BH19</f>
        <v>9.8446829999999999</v>
      </c>
      <c r="M35" s="380">
        <f>[3]Gemüse!$G19</f>
        <v>19.353731</v>
      </c>
      <c r="N35" s="380">
        <f>[3]Gemüse!$BI19</f>
        <v>12.194138000000001</v>
      </c>
      <c r="O35" s="468">
        <f>[3]Gemüse!$H19</f>
        <v>15.91835</v>
      </c>
      <c r="P35" s="468">
        <f>[3]Gemüse!$BJ19</f>
        <v>13.322877999999999</v>
      </c>
      <c r="Q35" s="380">
        <f>[3]Gemüse!$J19</f>
        <v>8.5249140000000008</v>
      </c>
      <c r="R35" s="380">
        <f>[3]Gemüse!$BL19</f>
        <v>4.4298140000000004</v>
      </c>
      <c r="S35" s="380"/>
      <c r="T35" s="468">
        <f>[3]Gemüse!$K19</f>
        <v>7.9</v>
      </c>
      <c r="U35" s="468">
        <f>[3]Gemüse!$BM19</f>
        <v>3.847626</v>
      </c>
      <c r="V35" s="380">
        <f>[3]Gemüse!$L19</f>
        <v>8.4529549999999993</v>
      </c>
      <c r="W35" s="380">
        <f>[3]Gemüse!$BN19</f>
        <v>6.1298139999999997</v>
      </c>
      <c r="X35" s="468">
        <f>[3]Gemüse!$M19</f>
        <v>0</v>
      </c>
      <c r="Y35" s="468">
        <f>[3]Gemüse!$BO19</f>
        <v>1.714845</v>
      </c>
      <c r="Z35" s="380">
        <f>[3]Gemüse!$N19</f>
        <v>2.8141919999999998</v>
      </c>
      <c r="AA35" s="380">
        <f>[3]Gemüse!$BP19</f>
        <v>1.659087</v>
      </c>
      <c r="AB35" s="468">
        <f>[3]Gemüse!$R19</f>
        <v>2.7870750000000002</v>
      </c>
      <c r="AC35" s="468">
        <f>[3]Gemüse!$BT19</f>
        <v>1.430442</v>
      </c>
      <c r="AD35" s="380">
        <f>[3]Gemüse!$U19</f>
        <v>41.601801000000002</v>
      </c>
      <c r="AE35" s="380">
        <f>[3]Gemüse!$BW19</f>
        <v>25.522207000000002</v>
      </c>
      <c r="AF35" s="468">
        <f>[3]Gemüse!$V19</f>
        <v>28.73978</v>
      </c>
      <c r="AG35" s="468">
        <f>[3]Gemüse!$BX19</f>
        <v>8.2160670000000007</v>
      </c>
      <c r="AH35" s="380">
        <f>[3]Gemüse!$AX19</f>
        <v>21.668398</v>
      </c>
      <c r="AI35" s="380">
        <f>[3]Gemüse!$CZ19</f>
        <v>7.1214069999999996</v>
      </c>
      <c r="AJ35" s="468">
        <f>[3]Gemüse!$W19</f>
        <v>0</v>
      </c>
      <c r="AK35" s="468">
        <f>[3]Gemüse!$BY19</f>
        <v>0</v>
      </c>
      <c r="AL35" s="380"/>
      <c r="AM35" s="380">
        <f>[3]Gemüse!$X19</f>
        <v>8.9499999999999993</v>
      </c>
      <c r="AN35" s="380">
        <f>[3]Gemüse!$BZ19</f>
        <v>4.6787809999999999</v>
      </c>
      <c r="AO35" s="468">
        <f>[3]Gemüse!$Y19</f>
        <v>9.1470699999999994</v>
      </c>
      <c r="AP35" s="468">
        <f>[3]Gemüse!$CA19</f>
        <v>4.8433060000000001</v>
      </c>
      <c r="AQ35" s="380">
        <f>[3]Gemüse!$Z19</f>
        <v>5.95</v>
      </c>
      <c r="AR35" s="380">
        <f>[3]Gemüse!$CB19</f>
        <v>3.535933</v>
      </c>
      <c r="AS35" s="468">
        <f>[3]Gemüse!$AF19</f>
        <v>2.95</v>
      </c>
      <c r="AT35" s="468">
        <f>[3]Gemüse!$CH19</f>
        <v>1.588714</v>
      </c>
      <c r="AU35" s="380">
        <f>[3]Gemüse!$AB19</f>
        <v>5.8330200000000003</v>
      </c>
      <c r="AV35" s="380">
        <f>[3]Gemüse!$CD19</f>
        <v>2.3347509999999998</v>
      </c>
      <c r="AW35" s="468">
        <f>[3]Gemüse!$AC19</f>
        <v>5.95</v>
      </c>
      <c r="AX35" s="468">
        <f>[3]Gemüse!$CE19</f>
        <v>2.3436659999999998</v>
      </c>
      <c r="AY35" s="380">
        <f>[3]Gemüse!$AD19</f>
        <v>6.95</v>
      </c>
      <c r="AZ35" s="380">
        <f>[3]Gemüse!$CF19</f>
        <v>3.7645940000000002</v>
      </c>
      <c r="BA35" s="380"/>
      <c r="BB35" s="468">
        <f>[3]Gemüse!$AE19</f>
        <v>3.4257559999999998</v>
      </c>
      <c r="BC35" s="468">
        <f>[3]Gemüse!$CG19</f>
        <v>1.938687</v>
      </c>
      <c r="BD35" s="380">
        <f>[3]Gemüse!$AG19</f>
        <v>0</v>
      </c>
      <c r="BE35" s="380">
        <f>[3]Gemüse!$CI19</f>
        <v>2.3638309999999998</v>
      </c>
      <c r="BF35" s="468">
        <f>[3]Gemüse!$AH19</f>
        <v>0</v>
      </c>
      <c r="BG35" s="468">
        <f>[3]Gemüse!$CJ19</f>
        <v>1.6077729999999999</v>
      </c>
      <c r="BH35" s="380">
        <f>[3]Gemüse!$AI19</f>
        <v>7.2609089999999998</v>
      </c>
      <c r="BI35" s="380">
        <f>[3]Gemüse!$CK19</f>
        <v>3.951673</v>
      </c>
      <c r="BJ35" s="380"/>
      <c r="BK35" s="468">
        <f>[3]Gemüse!$AK19</f>
        <v>3.1560199999999998</v>
      </c>
      <c r="BL35" s="468">
        <f>[3]Gemüse!$CM19</f>
        <v>1.6852259999999999</v>
      </c>
      <c r="BM35" s="380">
        <f>[3]Gemüse!$AL19</f>
        <v>17.833106000000001</v>
      </c>
      <c r="BN35" s="380">
        <f>[3]Gemüse!$CN19</f>
        <v>6.3319749999999999</v>
      </c>
      <c r="BO35" s="468">
        <f>[3]Gemüse!$AM19</f>
        <v>7.5115679999999996</v>
      </c>
      <c r="BP35" s="468">
        <f>[3]Gemüse!$CO19</f>
        <v>4.9971959999999997</v>
      </c>
      <c r="BQ35" s="380">
        <f>[3]Gemüse!$AN19</f>
        <v>5.9</v>
      </c>
      <c r="BR35" s="380">
        <f>[3]Gemüse!$CP19</f>
        <v>2.101817</v>
      </c>
      <c r="BS35" s="380"/>
      <c r="BT35" s="380">
        <f>[3]Gemüse!$AO19</f>
        <v>7.580476</v>
      </c>
      <c r="BU35" s="380">
        <f>[3]Gemüse!$CQ19</f>
        <v>3.8980950000000001</v>
      </c>
      <c r="BV35" s="468">
        <f>[3]Gemüse!$AW19</f>
        <v>0</v>
      </c>
      <c r="BW35" s="468">
        <f>[3]Gemüse!$CY19</f>
        <v>7.8731780000000002</v>
      </c>
      <c r="BX35" s="380">
        <f>[3]Gemüse!$AP19</f>
        <v>9.5</v>
      </c>
      <c r="BY35" s="380">
        <f>[3]Gemüse!$CR19</f>
        <v>8.3138609999999993</v>
      </c>
      <c r="BZ35" s="468">
        <f>[3]Gemüse!$AQ19</f>
        <v>8.6741019999999995</v>
      </c>
      <c r="CA35" s="468">
        <f>[3]Gemüse!$CS19</f>
        <v>5.2735839999999996</v>
      </c>
      <c r="CB35" s="380">
        <f>[3]Gemüse!$AS19</f>
        <v>0</v>
      </c>
      <c r="CC35" s="380">
        <f>[3]Gemüse!$CU19</f>
        <v>20.142167000000001</v>
      </c>
      <c r="CD35" s="468">
        <f>[3]Gemüse!$AT19</f>
        <v>12.769475999999999</v>
      </c>
      <c r="CE35" s="468">
        <f>[3]Gemüse!$CV19</f>
        <v>9.1606260000000006</v>
      </c>
      <c r="CF35" s="380">
        <f>[3]Gemüse!$AU19</f>
        <v>0</v>
      </c>
      <c r="CG35" s="380">
        <f>[3]Gemüse!$CW19</f>
        <v>10.515836</v>
      </c>
      <c r="CH35" s="380"/>
      <c r="CI35" s="468">
        <f>[3]Gemüse!$AV19</f>
        <v>0</v>
      </c>
      <c r="CJ35" s="468">
        <f>[3]Gemüse!$CX19</f>
        <v>5.9829299999999996</v>
      </c>
      <c r="CK35" s="380"/>
      <c r="CL35" s="380">
        <f>[3]Gemüse!$AY19</f>
        <v>15.562689000000001</v>
      </c>
      <c r="CM35" s="380">
        <f>[3]Gemüse!$DA19</f>
        <v>9.0255720000000004</v>
      </c>
      <c r="CN35" s="380"/>
      <c r="CO35" s="468">
        <f>[3]Gemüse!$AZ19</f>
        <v>15.331493</v>
      </c>
      <c r="CP35" s="468">
        <f>[3]Gemüse!$DB19</f>
        <v>9.6979209999999991</v>
      </c>
      <c r="CQ35" s="380">
        <f>[3]Gemüse!$BB19</f>
        <v>17.457498000000001</v>
      </c>
      <c r="CR35" s="380">
        <f>[3]Gemüse!$DD19</f>
        <v>8.2931329999999992</v>
      </c>
      <c r="CS35" s="468">
        <f>[3]Gemüse!$BC19</f>
        <v>6.4446640000000004</v>
      </c>
      <c r="CT35" s="468">
        <f>[3]Gemüse!$DE19</f>
        <v>6.7830519999999996</v>
      </c>
      <c r="CU35" s="380">
        <f>[3]Gemüse!$AJ19</f>
        <v>5.1740469999999998</v>
      </c>
      <c r="CV35" s="380">
        <f>[3]Gemüse!$CL19</f>
        <v>3.9075229999999999</v>
      </c>
      <c r="CW35" s="469" t="str">
        <f t="shared" si="30"/>
        <v>5</v>
      </c>
      <c r="CX35" s="343">
        <f>'Früchte Daten'!BQ35</f>
        <v>5</v>
      </c>
      <c r="CY35" s="471">
        <f>[3]Gemüse!DH19</f>
        <v>5968.7435527540001</v>
      </c>
      <c r="CZ35" s="471">
        <f>[3]Gemüse!DI19</f>
        <v>28366.928300218002</v>
      </c>
      <c r="DA35" s="471"/>
      <c r="DB35" s="473">
        <f>[3]Gemüse!DJ19</f>
        <v>598.52033802899996</v>
      </c>
      <c r="DC35" s="473">
        <f>[3]Gemüse!DK19</f>
        <v>2033.2364094459999</v>
      </c>
      <c r="DD35" s="471">
        <f>[3]Gemüse!DL19</f>
        <v>955.02133731700008</v>
      </c>
      <c r="DE35" s="471">
        <f>[3]Gemüse!DM19</f>
        <v>3329.9129916730003</v>
      </c>
      <c r="DF35" s="473">
        <f>[3]Gemüse!DN19</f>
        <v>287.35531195800002</v>
      </c>
      <c r="DG35" s="473">
        <f>[3]Gemüse!DO19</f>
        <v>2256.0906952769997</v>
      </c>
      <c r="DH35" s="471">
        <f>[3]Gemüse!DP19</f>
        <v>165.77396954699998</v>
      </c>
      <c r="DI35" s="471">
        <f>[3]Gemüse!DQ19</f>
        <v>2133.8802780320002</v>
      </c>
      <c r="DJ35" s="473">
        <f>[3]Gemüse!DR19</f>
        <v>464.60392913499999</v>
      </c>
      <c r="DK35" s="473">
        <f>[3]Gemüse!DS19</f>
        <v>1327.495336277</v>
      </c>
      <c r="DN35" s="471"/>
      <c r="DO35" s="471">
        <f>[3]Gemüse!DT19</f>
        <v>56.917600016999998</v>
      </c>
      <c r="DP35" s="471">
        <f>[3]Gemüse!DU19</f>
        <v>350.98486421299998</v>
      </c>
      <c r="DQ35" s="473">
        <f>[3]Gemüse!DV19</f>
        <v>146.61765915000001</v>
      </c>
      <c r="DR35" s="473">
        <f>[3]Gemüse!DW19</f>
        <v>830.40194779000001</v>
      </c>
      <c r="DS35" s="471">
        <f>[3]Gemüse!DX19</f>
        <v>157.27638684499999</v>
      </c>
      <c r="DT35" s="471">
        <f>[3]Gemüse!DY19</f>
        <v>831.39997498599996</v>
      </c>
      <c r="DU35" s="473">
        <f>[3]Gemüse!DZ19</f>
        <v>11.23129647</v>
      </c>
      <c r="DV35" s="473">
        <f>[3]Gemüse!EA19</f>
        <v>66.898223111000007</v>
      </c>
      <c r="DW35" s="471"/>
      <c r="DX35" s="471">
        <f>[3]Gemüse!EB19</f>
        <v>82.466658504000009</v>
      </c>
      <c r="DY35" s="471">
        <f>[3]Gemüse!EC19</f>
        <v>493.87976186600002</v>
      </c>
      <c r="DZ35" s="473">
        <f>[3]Gemüse!ED19</f>
        <v>141.13789387400001</v>
      </c>
      <c r="EA35" s="473">
        <f>[3]Gemüse!EE19</f>
        <v>731.310952112</v>
      </c>
      <c r="EB35" s="471">
        <f>[3]Gemüse!$EF19</f>
        <v>21.041902999999998</v>
      </c>
      <c r="EC35" s="471">
        <f>[3]Gemüse!EG19</f>
        <v>158.353917</v>
      </c>
      <c r="ED35" s="473">
        <f>[3]Gemüse!EH19</f>
        <v>30.809104246</v>
      </c>
      <c r="EE35" s="473">
        <f>[3]Gemüse!EI19</f>
        <v>307.74524687899998</v>
      </c>
      <c r="EG35" s="471">
        <f>[3]Gemüse!$EJ19</f>
        <v>1007.444117155</v>
      </c>
      <c r="EH35" s="471">
        <f>[3]Gemüse!EK19</f>
        <v>2700.7195788420004</v>
      </c>
      <c r="EI35" s="473">
        <f>[3]Gemüse!EL19</f>
        <v>16.300927227999999</v>
      </c>
      <c r="EJ35" s="473">
        <f>[3]Gemüse!EM19</f>
        <v>144.30060423800001</v>
      </c>
      <c r="EK35" s="471">
        <f>[3]Gemüse!$EN19</f>
        <v>23.292649193000003</v>
      </c>
      <c r="EL35" s="471">
        <f>[3]Gemüse!EO19</f>
        <v>194.48454303</v>
      </c>
      <c r="EM35" s="473">
        <f>[3]Gemüse!EP19</f>
        <v>153.41442301900003</v>
      </c>
      <c r="EN35" s="473">
        <f>[3]Gemüse!EQ19</f>
        <v>193.87800486700002</v>
      </c>
      <c r="EO35" s="471"/>
      <c r="EP35" s="471">
        <f>[3]Gemüse!ER19</f>
        <v>22.402989847000001</v>
      </c>
      <c r="EQ35" s="471">
        <f>[3]Gemüse!ES19</f>
        <v>175.351687301</v>
      </c>
      <c r="ER35" s="471">
        <f>[3]Gemüse!$ET19</f>
        <v>233.73753118400001</v>
      </c>
      <c r="ES35" s="471">
        <f>[3]Gemüse!EU19</f>
        <v>2542.3354070999999</v>
      </c>
      <c r="ET35" s="471"/>
      <c r="EU35" s="473">
        <f>[3]Gemüse!$EV19</f>
        <v>127.83179711800001</v>
      </c>
      <c r="EV35" s="473">
        <f>[3]Gemüse!EW19</f>
        <v>508.644207456</v>
      </c>
      <c r="EX35" s="473">
        <f>[3]Gemüse!EX19</f>
        <v>83.719090248000001</v>
      </c>
      <c r="EY35" s="473">
        <f>[3]Gemüse!EY19</f>
        <v>334.402995127</v>
      </c>
    </row>
    <row r="36" spans="1:155" x14ac:dyDescent="0.2">
      <c r="A36" s="218"/>
      <c r="B36" s="189">
        <f>[3]Gemüse!A20</f>
        <v>45778</v>
      </c>
      <c r="C36" s="468">
        <f>[3]Gemüse!$B20</f>
        <v>5.8132979999999996</v>
      </c>
      <c r="D36" s="468">
        <f>[3]Gemüse!$BD20</f>
        <v>2.8603079999999999</v>
      </c>
      <c r="E36" s="380">
        <f>[3]Gemüse!$C20</f>
        <v>6.2443220000000004</v>
      </c>
      <c r="F36" s="380">
        <f>[3]Gemüse!$BE20</f>
        <v>4.3485250000000004</v>
      </c>
      <c r="G36" s="468">
        <f>[3]Gemüse!$D20</f>
        <v>2.6351249999999999</v>
      </c>
      <c r="H36" s="468">
        <f>[3]Gemüse!$BF20</f>
        <v>1.648083</v>
      </c>
      <c r="I36" s="380">
        <f>[3]Gemüse!$E20</f>
        <v>7.3084160000000002</v>
      </c>
      <c r="J36" s="380">
        <f>[3]Gemüse!$BG20</f>
        <v>3.6584439999999998</v>
      </c>
      <c r="K36" s="468">
        <f>[3]Gemüse!$F20</f>
        <v>0</v>
      </c>
      <c r="L36" s="468">
        <f>[3]Gemüse!$BH20</f>
        <v>8.8283330000000007</v>
      </c>
      <c r="M36" s="380">
        <f>[3]Gemüse!$G20</f>
        <v>13.34909</v>
      </c>
      <c r="N36" s="380">
        <f>[3]Gemüse!$BI20</f>
        <v>9.9043150000000004</v>
      </c>
      <c r="O36" s="468">
        <f>[3]Gemüse!$H20</f>
        <v>14.121216</v>
      </c>
      <c r="P36" s="468">
        <f>[3]Gemüse!$BJ20</f>
        <v>11.925428</v>
      </c>
      <c r="Q36" s="380">
        <f>[3]Gemüse!$J20</f>
        <v>4.9939260000000001</v>
      </c>
      <c r="R36" s="380">
        <f>[3]Gemüse!$BL20</f>
        <v>3.2550249999999998</v>
      </c>
      <c r="S36" s="380"/>
      <c r="T36" s="468">
        <f>[3]Gemüse!$K20</f>
        <v>7.9</v>
      </c>
      <c r="U36" s="468">
        <f>[3]Gemüse!$BM20</f>
        <v>4.3999889999999997</v>
      </c>
      <c r="V36" s="380">
        <f>[3]Gemüse!$L20</f>
        <v>8.3351659999999992</v>
      </c>
      <c r="W36" s="380">
        <f>[3]Gemüse!$BN20</f>
        <v>6.0489730000000002</v>
      </c>
      <c r="X36" s="468">
        <f>[3]Gemüse!$M20</f>
        <v>0</v>
      </c>
      <c r="Y36" s="468">
        <f>[3]Gemüse!$BO20</f>
        <v>1.774875</v>
      </c>
      <c r="Z36" s="380">
        <f>[3]Gemüse!$N20</f>
        <v>2.969703</v>
      </c>
      <c r="AA36" s="380">
        <f>[3]Gemüse!$BP20</f>
        <v>2.2528160000000002</v>
      </c>
      <c r="AB36" s="468">
        <f>[3]Gemüse!$R20</f>
        <v>2.9144030000000001</v>
      </c>
      <c r="AC36" s="468">
        <f>[3]Gemüse!$BT20</f>
        <v>1.6371100000000001</v>
      </c>
      <c r="AD36" s="380">
        <f>[3]Gemüse!$U20</f>
        <v>41.515101999999999</v>
      </c>
      <c r="AE36" s="380">
        <f>[3]Gemüse!$BW20</f>
        <v>24.926300000000001</v>
      </c>
      <c r="AF36" s="468">
        <f>[3]Gemüse!$V20</f>
        <v>29.13513</v>
      </c>
      <c r="AG36" s="468">
        <f>[3]Gemüse!$BX20</f>
        <v>7.9340070000000003</v>
      </c>
      <c r="AH36" s="380">
        <f>[3]Gemüse!$AX20</f>
        <v>20.276952000000001</v>
      </c>
      <c r="AI36" s="380">
        <f>[3]Gemüse!$CZ20</f>
        <v>7.1053610000000003</v>
      </c>
      <c r="AJ36" s="468">
        <f>[3]Gemüse!$W20</f>
        <v>0</v>
      </c>
      <c r="AK36" s="468">
        <f>[3]Gemüse!$BY20</f>
        <v>0</v>
      </c>
      <c r="AL36" s="380"/>
      <c r="AM36" s="380">
        <f>[3]Gemüse!$X20</f>
        <v>7.2389409999999996</v>
      </c>
      <c r="AN36" s="380">
        <f>[3]Gemüse!$BZ20</f>
        <v>4.1417149999999996</v>
      </c>
      <c r="AO36" s="468">
        <f>[3]Gemüse!$Y20</f>
        <v>6.2127650000000001</v>
      </c>
      <c r="AP36" s="468">
        <f>[3]Gemüse!$CA20</f>
        <v>4.6406590000000003</v>
      </c>
      <c r="AQ36" s="380">
        <f>[3]Gemüse!$Z20</f>
        <v>5.95</v>
      </c>
      <c r="AR36" s="380">
        <f>[3]Gemüse!$CB20</f>
        <v>3.7081110000000002</v>
      </c>
      <c r="AS36" s="468">
        <f>[3]Gemüse!$AF20</f>
        <v>0</v>
      </c>
      <c r="AT36" s="468">
        <f>[3]Gemüse!$CH20</f>
        <v>1.767301</v>
      </c>
      <c r="AU36" s="380">
        <f>[3]Gemüse!$AB20</f>
        <v>0</v>
      </c>
      <c r="AV36" s="380">
        <f>[3]Gemüse!$CD20</f>
        <v>2.322711</v>
      </c>
      <c r="AW36" s="468">
        <f>[3]Gemüse!$AC20</f>
        <v>5.5983029999999996</v>
      </c>
      <c r="AX36" s="468">
        <f>[3]Gemüse!$CE20</f>
        <v>2.4080759999999999</v>
      </c>
      <c r="AY36" s="380">
        <f>[3]Gemüse!$AD20</f>
        <v>6.8031069999999998</v>
      </c>
      <c r="AZ36" s="380">
        <f>[3]Gemüse!$CF20</f>
        <v>3.5098050000000001</v>
      </c>
      <c r="BA36" s="380"/>
      <c r="BB36" s="468">
        <f>[3]Gemüse!$AE20</f>
        <v>3.1701839999999999</v>
      </c>
      <c r="BC36" s="468">
        <f>[3]Gemüse!$CG20</f>
        <v>1.3740110000000001</v>
      </c>
      <c r="BD36" s="380">
        <f>[3]Gemüse!$AG20</f>
        <v>5.3</v>
      </c>
      <c r="BE36" s="380">
        <f>[3]Gemüse!$CI20</f>
        <v>2.3591579999999999</v>
      </c>
      <c r="BF36" s="468">
        <f>[3]Gemüse!$AH20</f>
        <v>0</v>
      </c>
      <c r="BG36" s="468">
        <f>[3]Gemüse!$CJ20</f>
        <v>1.6041859999999999</v>
      </c>
      <c r="BH36" s="380">
        <f>[3]Gemüse!$AI20</f>
        <v>7.5</v>
      </c>
      <c r="BI36" s="380">
        <f>[3]Gemüse!$CK20</f>
        <v>3.9492370000000001</v>
      </c>
      <c r="BJ36" s="380"/>
      <c r="BK36" s="468">
        <f>[3]Gemüse!$AK20</f>
        <v>3.2</v>
      </c>
      <c r="BL36" s="468">
        <f>[3]Gemüse!$CM20</f>
        <v>1.6229709999999999</v>
      </c>
      <c r="BM36" s="380">
        <f>[3]Gemüse!$AL20</f>
        <v>17.778403000000001</v>
      </c>
      <c r="BN36" s="380">
        <f>[3]Gemüse!$CN20</f>
        <v>6.146058</v>
      </c>
      <c r="BO36" s="468">
        <f>[3]Gemüse!$AM20</f>
        <v>7.5183410000000004</v>
      </c>
      <c r="BP36" s="468">
        <f>[3]Gemüse!$CO20</f>
        <v>4.4263690000000002</v>
      </c>
      <c r="BQ36" s="380">
        <f>[3]Gemüse!$AN20</f>
        <v>5.7317790000000004</v>
      </c>
      <c r="BR36" s="380">
        <f>[3]Gemüse!$CP20</f>
        <v>1.68432</v>
      </c>
      <c r="BS36" s="380"/>
      <c r="BT36" s="380">
        <f>[3]Gemüse!$AO20</f>
        <v>6.9077159999999997</v>
      </c>
      <c r="BU36" s="380">
        <f>[3]Gemüse!$CQ20</f>
        <v>3.8094730000000001</v>
      </c>
      <c r="BV36" s="468">
        <f>[3]Gemüse!$AW20</f>
        <v>0</v>
      </c>
      <c r="BW36" s="468">
        <f>[3]Gemüse!$CY20</f>
        <v>7.874657</v>
      </c>
      <c r="BX36" s="380">
        <f>[3]Gemüse!$AP20</f>
        <v>9.5</v>
      </c>
      <c r="BY36" s="380">
        <f>[3]Gemüse!$CR20</f>
        <v>7.9308750000000003</v>
      </c>
      <c r="BZ36" s="468">
        <f>[3]Gemüse!$AQ20</f>
        <v>5.8605910000000003</v>
      </c>
      <c r="CA36" s="468">
        <f>[3]Gemüse!$CS20</f>
        <v>3.5542889999999998</v>
      </c>
      <c r="CB36" s="380">
        <f>[3]Gemüse!$AS20</f>
        <v>20.121258000000001</v>
      </c>
      <c r="CC36" s="380">
        <f>[3]Gemüse!$CU20</f>
        <v>20.672177000000001</v>
      </c>
      <c r="CD36" s="468">
        <f>[3]Gemüse!$AT20</f>
        <v>14.078438999999999</v>
      </c>
      <c r="CE36" s="468">
        <f>[3]Gemüse!$CV20</f>
        <v>8.9711680000000005</v>
      </c>
      <c r="CF36" s="380">
        <f>[3]Gemüse!$AU20</f>
        <v>17.317471999999999</v>
      </c>
      <c r="CG36" s="380">
        <f>[3]Gemüse!$CW20</f>
        <v>10.784287000000001</v>
      </c>
      <c r="CH36" s="380"/>
      <c r="CI36" s="468">
        <f>[3]Gemüse!$AV20</f>
        <v>10.799999</v>
      </c>
      <c r="CJ36" s="468">
        <f>[3]Gemüse!$CX20</f>
        <v>5.5013730000000001</v>
      </c>
      <c r="CK36" s="380"/>
      <c r="CL36" s="380">
        <f>[3]Gemüse!$AY20</f>
        <v>16.410796999999999</v>
      </c>
      <c r="CM36" s="380">
        <f>[3]Gemüse!$DA20</f>
        <v>9.283944</v>
      </c>
      <c r="CN36" s="380"/>
      <c r="CO36" s="468">
        <f>[3]Gemüse!$AZ20</f>
        <v>15.331466000000001</v>
      </c>
      <c r="CP36" s="468">
        <f>[3]Gemüse!$DB20</f>
        <v>9.7153840000000002</v>
      </c>
      <c r="CQ36" s="380">
        <f>[3]Gemüse!$BB20</f>
        <v>17.428498999999999</v>
      </c>
      <c r="CR36" s="380">
        <f>[3]Gemüse!$DD20</f>
        <v>8.2795369999999995</v>
      </c>
      <c r="CS36" s="468">
        <f>[3]Gemüse!$BC20</f>
        <v>6.4955210000000001</v>
      </c>
      <c r="CT36" s="468">
        <f>[3]Gemüse!$DE20</f>
        <v>5.721768</v>
      </c>
      <c r="CU36" s="380">
        <f>[3]Gemüse!$AJ20</f>
        <v>5.1709319999999996</v>
      </c>
      <c r="CV36" s="380">
        <f>[3]Gemüse!$CL20</f>
        <v>3.907524</v>
      </c>
      <c r="CW36" s="469" t="str">
        <f t="shared" si="30"/>
        <v>4</v>
      </c>
      <c r="CX36" s="343">
        <f>'Früchte Daten'!BQ36</f>
        <v>4</v>
      </c>
      <c r="CY36" s="471">
        <f>[3]Gemüse!DH20</f>
        <v>5595.5193138190007</v>
      </c>
      <c r="CZ36" s="471">
        <f>[3]Gemüse!DI20</f>
        <v>23541.8367239</v>
      </c>
      <c r="DA36" s="471"/>
      <c r="DB36" s="473">
        <f>[3]Gemüse!DJ20</f>
        <v>461.63985939700001</v>
      </c>
      <c r="DC36" s="473">
        <f>[3]Gemüse!DK20</f>
        <v>1661.1090283600001</v>
      </c>
      <c r="DD36" s="471">
        <f>[3]Gemüse!DL20</f>
        <v>681.93083611600002</v>
      </c>
      <c r="DE36" s="471">
        <f>[3]Gemüse!DM20</f>
        <v>2144.78054238</v>
      </c>
      <c r="DF36" s="473">
        <f>[3]Gemüse!DN20</f>
        <v>382.03283987700001</v>
      </c>
      <c r="DG36" s="473">
        <f>[3]Gemüse!DO20</f>
        <v>1784.3860629189999</v>
      </c>
      <c r="DH36" s="471">
        <f>[3]Gemüse!DP20</f>
        <v>120.07959783100002</v>
      </c>
      <c r="DI36" s="471">
        <f>[3]Gemüse!DQ20</f>
        <v>1243.960906</v>
      </c>
      <c r="DJ36" s="473">
        <f>[3]Gemüse!DR20</f>
        <v>519.94220193199999</v>
      </c>
      <c r="DK36" s="473">
        <f>[3]Gemüse!DS20</f>
        <v>909.477081914</v>
      </c>
      <c r="DN36" s="471"/>
      <c r="DO36" s="471">
        <f>[3]Gemüse!DT20</f>
        <v>66.87907731</v>
      </c>
      <c r="DP36" s="471">
        <f>[3]Gemüse!DU20</f>
        <v>346.15799284800005</v>
      </c>
      <c r="DQ36" s="473">
        <f>[3]Gemüse!DV20</f>
        <v>132.50177657200001</v>
      </c>
      <c r="DR36" s="473">
        <f>[3]Gemüse!DW20</f>
        <v>616.72255616399991</v>
      </c>
      <c r="DS36" s="471">
        <f>[3]Gemüse!DX20</f>
        <v>148.592968455</v>
      </c>
      <c r="DT36" s="471">
        <f>[3]Gemüse!DY20</f>
        <v>739.59923422300005</v>
      </c>
      <c r="DU36" s="473">
        <f>[3]Gemüse!DZ20</f>
        <v>13.717103666000002</v>
      </c>
      <c r="DV36" s="473">
        <f>[3]Gemüse!EA20</f>
        <v>82.213286479000004</v>
      </c>
      <c r="DW36" s="471"/>
      <c r="DX36" s="471">
        <f>[3]Gemüse!EB20</f>
        <v>72.161030975999992</v>
      </c>
      <c r="DY36" s="471">
        <f>[3]Gemüse!EC20</f>
        <v>483.046673344</v>
      </c>
      <c r="DZ36" s="473">
        <f>[3]Gemüse!ED20</f>
        <v>179.484040212</v>
      </c>
      <c r="EA36" s="473">
        <f>[3]Gemüse!EE20</f>
        <v>608.59269566800003</v>
      </c>
      <c r="EB36" s="471">
        <f>[3]Gemüse!$EF20</f>
        <v>11.943885</v>
      </c>
      <c r="EC36" s="471">
        <f>[3]Gemüse!EG20</f>
        <v>145.20401999999999</v>
      </c>
      <c r="ED36" s="473">
        <f>[3]Gemüse!EH20</f>
        <v>19.278934244000002</v>
      </c>
      <c r="EE36" s="473">
        <f>[3]Gemüse!EI20</f>
        <v>243.15564762</v>
      </c>
      <c r="EG36" s="471">
        <f>[3]Gemüse!$EJ20</f>
        <v>996.13699473300005</v>
      </c>
      <c r="EH36" s="471">
        <f>[3]Gemüse!EK20</f>
        <v>2339.1836721450004</v>
      </c>
      <c r="EI36" s="473">
        <f>[3]Gemüse!EL20</f>
        <v>22.586234504</v>
      </c>
      <c r="EJ36" s="473">
        <f>[3]Gemüse!EM20</f>
        <v>138.86906026299999</v>
      </c>
      <c r="EK36" s="471">
        <f>[3]Gemüse!$EN20</f>
        <v>19.842012727</v>
      </c>
      <c r="EL36" s="471">
        <f>[3]Gemüse!EO20</f>
        <v>165.228844786</v>
      </c>
      <c r="EM36" s="473">
        <f>[3]Gemüse!EP20</f>
        <v>131.47505376800001</v>
      </c>
      <c r="EN36" s="473">
        <f>[3]Gemüse!EQ20</f>
        <v>171.69533389899999</v>
      </c>
      <c r="EO36" s="471"/>
      <c r="EP36" s="471">
        <f>[3]Gemüse!ER20</f>
        <v>29.976188181000001</v>
      </c>
      <c r="EQ36" s="471">
        <f>[3]Gemüse!ES20</f>
        <v>271.82577420500002</v>
      </c>
      <c r="ER36" s="471">
        <f>[3]Gemüse!$ET20</f>
        <v>205.54855557299999</v>
      </c>
      <c r="ES36" s="471">
        <f>[3]Gemüse!EU20</f>
        <v>2255.8466564280002</v>
      </c>
      <c r="ET36" s="471"/>
      <c r="EU36" s="473">
        <f>[3]Gemüse!$EV20</f>
        <v>113.620131664</v>
      </c>
      <c r="EV36" s="473">
        <f>[3]Gemüse!EW20</f>
        <v>460.07113452199997</v>
      </c>
      <c r="EX36" s="473">
        <f>[3]Gemüse!EX20</f>
        <v>82.99076640700001</v>
      </c>
      <c r="EY36" s="473">
        <f>[3]Gemüse!EY20</f>
        <v>368.37748474099999</v>
      </c>
    </row>
    <row r="37" spans="1:155" x14ac:dyDescent="0.2">
      <c r="A37" s="218"/>
      <c r="B37" s="189">
        <f>[3]Gemüse!A21</f>
        <v>45748</v>
      </c>
      <c r="C37" s="468">
        <f>[3]Gemüse!$B21</f>
        <v>4.9491019999999999</v>
      </c>
      <c r="D37" s="468">
        <f>[3]Gemüse!$BD21</f>
        <v>2.5491600000000001</v>
      </c>
      <c r="E37" s="380">
        <f>[3]Gemüse!$C21</f>
        <v>6.6199979999999998</v>
      </c>
      <c r="F37" s="380">
        <f>[3]Gemüse!$BE21</f>
        <v>4.6101150000000004</v>
      </c>
      <c r="G37" s="468">
        <f>[3]Gemüse!$D21</f>
        <v>1.5680080000000001</v>
      </c>
      <c r="H37" s="468">
        <f>[3]Gemüse!$BF21</f>
        <v>1.3535109999999999</v>
      </c>
      <c r="I37" s="380">
        <f>[3]Gemüse!$E21</f>
        <v>6.5919080000000001</v>
      </c>
      <c r="J37" s="380">
        <f>[3]Gemüse!$BG21</f>
        <v>2.6704249999999998</v>
      </c>
      <c r="K37" s="468">
        <f>[3]Gemüse!$F21</f>
        <v>0</v>
      </c>
      <c r="L37" s="468">
        <f>[3]Gemüse!$BH21</f>
        <v>6.3868429999999998</v>
      </c>
      <c r="M37" s="380">
        <f>[3]Gemüse!$G21</f>
        <v>0</v>
      </c>
      <c r="N37" s="380">
        <f>[3]Gemüse!$BI21</f>
        <v>9.2104300000000006</v>
      </c>
      <c r="O37" s="468">
        <f>[3]Gemüse!$H21</f>
        <v>7.9947889999999999</v>
      </c>
      <c r="P37" s="468">
        <f>[3]Gemüse!$BJ21</f>
        <v>9.3942700000000006</v>
      </c>
      <c r="Q37" s="380">
        <f>[3]Gemüse!$J21</f>
        <v>3.2498170000000002</v>
      </c>
      <c r="R37" s="380">
        <f>[3]Gemüse!$BL21</f>
        <v>2.6961930000000001</v>
      </c>
      <c r="S37" s="380"/>
      <c r="T37" s="468">
        <f>[3]Gemüse!$K21</f>
        <v>7.9</v>
      </c>
      <c r="U37" s="468">
        <f>[3]Gemüse!$BM21</f>
        <v>4.5121570000000002</v>
      </c>
      <c r="V37" s="380">
        <f>[3]Gemüse!$L21</f>
        <v>0</v>
      </c>
      <c r="W37" s="380">
        <f>[3]Gemüse!$BN21</f>
        <v>5.9507570000000003</v>
      </c>
      <c r="X37" s="468">
        <f>[3]Gemüse!$M21</f>
        <v>3.0540050000000001</v>
      </c>
      <c r="Y37" s="468">
        <f>[3]Gemüse!$BO21</f>
        <v>1.882142</v>
      </c>
      <c r="Z37" s="380">
        <f>[3]Gemüse!$N21</f>
        <v>2.314378</v>
      </c>
      <c r="AA37" s="380">
        <f>[3]Gemüse!$BP21</f>
        <v>1.5033879999999999</v>
      </c>
      <c r="AB37" s="468">
        <f>[3]Gemüse!$R21</f>
        <v>3.0539230000000002</v>
      </c>
      <c r="AC37" s="468">
        <f>[3]Gemüse!$BT21</f>
        <v>1.6709240000000001</v>
      </c>
      <c r="AD37" s="380">
        <f>[3]Gemüse!$U21</f>
        <v>40.245413999999997</v>
      </c>
      <c r="AE37" s="380">
        <f>[3]Gemüse!$BW21</f>
        <v>22.518917999999999</v>
      </c>
      <c r="AF37" s="468">
        <f>[3]Gemüse!$V21</f>
        <v>29.272376000000001</v>
      </c>
      <c r="AG37" s="468">
        <f>[3]Gemüse!$BX21</f>
        <v>7.8088949999999997</v>
      </c>
      <c r="AH37" s="380">
        <f>[3]Gemüse!$AX21</f>
        <v>20.217631999999998</v>
      </c>
      <c r="AI37" s="380">
        <f>[3]Gemüse!$CZ21</f>
        <v>7.0837810000000001</v>
      </c>
      <c r="AJ37" s="468">
        <f>[3]Gemüse!$W21</f>
        <v>0</v>
      </c>
      <c r="AK37" s="468">
        <f>[3]Gemüse!$BY21</f>
        <v>3.6159520000000001</v>
      </c>
      <c r="AL37" s="380"/>
      <c r="AM37" s="380">
        <f>[3]Gemüse!$X21</f>
        <v>5.3382069999999997</v>
      </c>
      <c r="AN37" s="380">
        <f>[3]Gemüse!$BZ21</f>
        <v>2.2409240000000001</v>
      </c>
      <c r="AO37" s="468">
        <f>[3]Gemüse!$Y21</f>
        <v>3.9153319999999998</v>
      </c>
      <c r="AP37" s="468">
        <f>[3]Gemüse!$CA21</f>
        <v>2.7484410000000001</v>
      </c>
      <c r="AQ37" s="380">
        <f>[3]Gemüse!$Z21</f>
        <v>0</v>
      </c>
      <c r="AR37" s="380">
        <f>[3]Gemüse!$CB21</f>
        <v>3.0961889999999999</v>
      </c>
      <c r="AS37" s="468">
        <f>[3]Gemüse!$AF21</f>
        <v>0</v>
      </c>
      <c r="AT37" s="468">
        <f>[3]Gemüse!$CH21</f>
        <v>1.225965</v>
      </c>
      <c r="AU37" s="380">
        <f>[3]Gemüse!$AB21</f>
        <v>5.3153990000000002</v>
      </c>
      <c r="AV37" s="380">
        <f>[3]Gemüse!$CD21</f>
        <v>2.3158249999999998</v>
      </c>
      <c r="AW37" s="468">
        <f>[3]Gemüse!$AC21</f>
        <v>0</v>
      </c>
      <c r="AX37" s="468">
        <f>[3]Gemüse!$CE21</f>
        <v>2.3159019999999999</v>
      </c>
      <c r="AY37" s="380">
        <f>[3]Gemüse!$AD21</f>
        <v>6.2540480000000001</v>
      </c>
      <c r="AZ37" s="380">
        <f>[3]Gemüse!$CF21</f>
        <v>2.9491079999999998</v>
      </c>
      <c r="BA37" s="380"/>
      <c r="BB37" s="468">
        <f>[3]Gemüse!$AE21</f>
        <v>3.1905350000000001</v>
      </c>
      <c r="BC37" s="468">
        <f>[3]Gemüse!$CG21</f>
        <v>1.365915</v>
      </c>
      <c r="BD37" s="380">
        <f>[3]Gemüse!$AG21</f>
        <v>5.3</v>
      </c>
      <c r="BE37" s="380">
        <f>[3]Gemüse!$CI21</f>
        <v>2.359531</v>
      </c>
      <c r="BF37" s="468">
        <f>[3]Gemüse!$AH21</f>
        <v>0</v>
      </c>
      <c r="BG37" s="468">
        <f>[3]Gemüse!$CJ21</f>
        <v>1.467398</v>
      </c>
      <c r="BH37" s="380">
        <f>[3]Gemüse!$AI21</f>
        <v>7.5</v>
      </c>
      <c r="BI37" s="380">
        <f>[3]Gemüse!$CK21</f>
        <v>3.946164</v>
      </c>
      <c r="BJ37" s="380"/>
      <c r="BK37" s="468">
        <f>[3]Gemüse!$AK21</f>
        <v>3.2841629999999999</v>
      </c>
      <c r="BL37" s="468">
        <f>[3]Gemüse!$CM21</f>
        <v>1.6397219999999999</v>
      </c>
      <c r="BM37" s="380">
        <f>[3]Gemüse!$AL21</f>
        <v>17.763860999999999</v>
      </c>
      <c r="BN37" s="380">
        <f>[3]Gemüse!$CN21</f>
        <v>5.1767219999999998</v>
      </c>
      <c r="BO37" s="468">
        <f>[3]Gemüse!$AM21</f>
        <v>7.5</v>
      </c>
      <c r="BP37" s="468">
        <f>[3]Gemüse!$CO21</f>
        <v>4.3190059999999999</v>
      </c>
      <c r="BQ37" s="380">
        <f>[3]Gemüse!$AN21</f>
        <v>5.7</v>
      </c>
      <c r="BR37" s="380">
        <f>[3]Gemüse!$CP21</f>
        <v>1.6847510000000001</v>
      </c>
      <c r="BS37" s="380"/>
      <c r="BT37" s="380">
        <f>[3]Gemüse!$AO21</f>
        <v>5.3403359999999997</v>
      </c>
      <c r="BU37" s="380">
        <f>[3]Gemüse!$CQ21</f>
        <v>2.457103</v>
      </c>
      <c r="BV37" s="468">
        <f>[3]Gemüse!$AW21</f>
        <v>0</v>
      </c>
      <c r="BW37" s="468">
        <f>[3]Gemüse!$CY21</f>
        <v>7.8382540000000001</v>
      </c>
      <c r="BX37" s="380">
        <f>[3]Gemüse!$AP21</f>
        <v>0</v>
      </c>
      <c r="BY37" s="380">
        <f>[3]Gemüse!$CR21</f>
        <v>8.8223710000000004</v>
      </c>
      <c r="BZ37" s="468">
        <f>[3]Gemüse!$AQ21</f>
        <v>4.9161890000000001</v>
      </c>
      <c r="CA37" s="468">
        <f>[3]Gemüse!$CS21</f>
        <v>2.9644339999999998</v>
      </c>
      <c r="CB37" s="380">
        <f>[3]Gemüse!$AS21</f>
        <v>0</v>
      </c>
      <c r="CC37" s="380">
        <f>[3]Gemüse!$CU21</f>
        <v>24.132052999999999</v>
      </c>
      <c r="CD37" s="468">
        <f>[3]Gemüse!$AT21</f>
        <v>13.407899</v>
      </c>
      <c r="CE37" s="468">
        <f>[3]Gemüse!$CV21</f>
        <v>9.4444859999999995</v>
      </c>
      <c r="CF37" s="380">
        <f>[3]Gemüse!$AU21</f>
        <v>24.390737000000001</v>
      </c>
      <c r="CG37" s="380">
        <f>[3]Gemüse!$CW21</f>
        <v>12.260448</v>
      </c>
      <c r="CH37" s="380"/>
      <c r="CI37" s="468">
        <f>[3]Gemüse!$AV21</f>
        <v>10.799999</v>
      </c>
      <c r="CJ37" s="468">
        <f>[3]Gemüse!$CX21</f>
        <v>5.5690989999999996</v>
      </c>
      <c r="CK37" s="380"/>
      <c r="CL37" s="380">
        <f>[3]Gemüse!$AY21</f>
        <v>16.419505000000001</v>
      </c>
      <c r="CM37" s="380">
        <f>[3]Gemüse!$DA21</f>
        <v>9.7491520000000005</v>
      </c>
      <c r="CN37" s="380"/>
      <c r="CO37" s="468">
        <f>[3]Gemüse!$AZ21</f>
        <v>15.331466000000001</v>
      </c>
      <c r="CP37" s="468">
        <f>[3]Gemüse!$DB21</f>
        <v>9.6476109999999995</v>
      </c>
      <c r="CQ37" s="380">
        <f>[3]Gemüse!$BB21</f>
        <v>17.42755</v>
      </c>
      <c r="CR37" s="380">
        <f>[3]Gemüse!$DD21</f>
        <v>8.2937589999999997</v>
      </c>
      <c r="CS37" s="468">
        <f>[3]Gemüse!$BC21</f>
        <v>6.5120240000000003</v>
      </c>
      <c r="CT37" s="468">
        <f>[3]Gemüse!$DE21</f>
        <v>5.9064399999999999</v>
      </c>
      <c r="CU37" s="380">
        <f>[3]Gemüse!$AJ21</f>
        <v>5.1708309999999997</v>
      </c>
      <c r="CV37" s="380">
        <f>[3]Gemüse!$CL21</f>
        <v>3.9075229999999999</v>
      </c>
      <c r="CW37" s="469" t="str">
        <f t="shared" si="30"/>
        <v>4</v>
      </c>
      <c r="CX37" s="343">
        <f>'Früchte Daten'!BQ37</f>
        <v>4</v>
      </c>
      <c r="CY37" s="471">
        <f>[3]Gemüse!DH21</f>
        <v>5565.4456596459995</v>
      </c>
      <c r="CZ37" s="471">
        <f>[3]Gemüse!DI21</f>
        <v>22653.822474718003</v>
      </c>
      <c r="DA37" s="471"/>
      <c r="DB37" s="473">
        <f>[3]Gemüse!DJ21</f>
        <v>394.83840859399999</v>
      </c>
      <c r="DC37" s="473">
        <f>[3]Gemüse!DK21</f>
        <v>1454.035792827</v>
      </c>
      <c r="DD37" s="471">
        <f>[3]Gemüse!DL21</f>
        <v>723.57720153800005</v>
      </c>
      <c r="DE37" s="471">
        <f>[3]Gemüse!DM21</f>
        <v>1940.557184688</v>
      </c>
      <c r="DF37" s="473">
        <f>[3]Gemüse!DN21</f>
        <v>364.04168569699999</v>
      </c>
      <c r="DG37" s="473">
        <f>[3]Gemüse!DO21</f>
        <v>1458.128999758</v>
      </c>
      <c r="DH37" s="471">
        <f>[3]Gemüse!DP21</f>
        <v>135.063682787</v>
      </c>
      <c r="DI37" s="471">
        <f>[3]Gemüse!DQ21</f>
        <v>963.18929243100001</v>
      </c>
      <c r="DJ37" s="473">
        <f>[3]Gemüse!DR21</f>
        <v>538.54716116200007</v>
      </c>
      <c r="DK37" s="473">
        <f>[3]Gemüse!DS21</f>
        <v>854.14266937000002</v>
      </c>
      <c r="DN37" s="471"/>
      <c r="DO37" s="471">
        <f>[3]Gemüse!DT21</f>
        <v>98.472861760000001</v>
      </c>
      <c r="DP37" s="471">
        <f>[3]Gemüse!DU21</f>
        <v>425.43047579400002</v>
      </c>
      <c r="DQ37" s="473">
        <f>[3]Gemüse!DV21</f>
        <v>119.971408373</v>
      </c>
      <c r="DR37" s="473">
        <f>[3]Gemüse!DW21</f>
        <v>686.95707684600006</v>
      </c>
      <c r="DS37" s="471">
        <f>[3]Gemüse!DX21</f>
        <v>70.637531680999999</v>
      </c>
      <c r="DT37" s="471">
        <f>[3]Gemüse!DY21</f>
        <v>642.16423669799997</v>
      </c>
      <c r="DU37" s="473">
        <f>[3]Gemüse!DZ21</f>
        <v>21.782927895</v>
      </c>
      <c r="DV37" s="473">
        <f>[3]Gemüse!EA21</f>
        <v>155.40194023700002</v>
      </c>
      <c r="DW37" s="471"/>
      <c r="DX37" s="471">
        <f>[3]Gemüse!EB21</f>
        <v>116.665670459</v>
      </c>
      <c r="DY37" s="471">
        <f>[3]Gemüse!EC21</f>
        <v>563.16554677900001</v>
      </c>
      <c r="DZ37" s="473">
        <f>[3]Gemüse!ED21</f>
        <v>204.48598398799999</v>
      </c>
      <c r="EA37" s="473">
        <f>[3]Gemüse!EE21</f>
        <v>672.40001018900011</v>
      </c>
      <c r="EB37" s="471">
        <f>[3]Gemüse!$EF21</f>
        <v>7.1950510000000003</v>
      </c>
      <c r="EC37" s="471">
        <f>[3]Gemüse!EG21</f>
        <v>138.06610500000002</v>
      </c>
      <c r="ED37" s="473">
        <f>[3]Gemüse!EH21</f>
        <v>15.075289256</v>
      </c>
      <c r="EE37" s="473">
        <f>[3]Gemüse!EI21</f>
        <v>253.25629128</v>
      </c>
      <c r="EG37" s="471">
        <f>[3]Gemüse!$EJ21</f>
        <v>982.06417230400007</v>
      </c>
      <c r="EH37" s="471">
        <f>[3]Gemüse!EK21</f>
        <v>2380.161819377</v>
      </c>
      <c r="EI37" s="473">
        <f>[3]Gemüse!EL21</f>
        <v>35.194787755999997</v>
      </c>
      <c r="EJ37" s="473">
        <f>[3]Gemüse!EM21</f>
        <v>154.61168328799999</v>
      </c>
      <c r="EK37" s="471">
        <f>[3]Gemüse!$EN21</f>
        <v>16.868005534000002</v>
      </c>
      <c r="EL37" s="471">
        <f>[3]Gemüse!EO21</f>
        <v>160.12792831300001</v>
      </c>
      <c r="EM37" s="473">
        <f>[3]Gemüse!EP21</f>
        <v>181.87121695100001</v>
      </c>
      <c r="EN37" s="473">
        <f>[3]Gemüse!EQ21</f>
        <v>186.920562762</v>
      </c>
      <c r="EO37" s="471"/>
      <c r="EP37" s="471">
        <f>[3]Gemüse!ER21</f>
        <v>39.479975822</v>
      </c>
      <c r="EQ37" s="471">
        <f>[3]Gemüse!ES21</f>
        <v>283.96404813700002</v>
      </c>
      <c r="ER37" s="471">
        <f>[3]Gemüse!$ET21</f>
        <v>199.793644943</v>
      </c>
      <c r="ES37" s="471">
        <f>[3]Gemüse!EU21</f>
        <v>2230.6013819909999</v>
      </c>
      <c r="ET37" s="471"/>
      <c r="EU37" s="473">
        <f>[3]Gemüse!$EV21</f>
        <v>116.04504609200001</v>
      </c>
      <c r="EV37" s="473">
        <f>[3]Gemüse!EW21</f>
        <v>459.49013445999998</v>
      </c>
      <c r="EX37" s="473">
        <f>[3]Gemüse!EX21</f>
        <v>97.839916408999997</v>
      </c>
      <c r="EY37" s="473">
        <f>[3]Gemüse!EY21</f>
        <v>470.73715337300001</v>
      </c>
    </row>
    <row r="38" spans="1:155" x14ac:dyDescent="0.2">
      <c r="A38" s="218"/>
      <c r="B38" s="189">
        <f>[3]Gemüse!A22</f>
        <v>45717</v>
      </c>
      <c r="C38" s="468">
        <f>[3]Gemüse!$B22</f>
        <v>4.9289839999999998</v>
      </c>
      <c r="D38" s="468">
        <f>[3]Gemüse!$BD22</f>
        <v>2.3208760000000002</v>
      </c>
      <c r="E38" s="380">
        <f>[3]Gemüse!$C22</f>
        <v>5.8383000000000003</v>
      </c>
      <c r="F38" s="380">
        <f>[3]Gemüse!$BE22</f>
        <v>4.2398020000000001</v>
      </c>
      <c r="G38" s="468">
        <f>[3]Gemüse!$D22</f>
        <v>1.0936870000000001</v>
      </c>
      <c r="H38" s="468">
        <f>[3]Gemüse!$BF22</f>
        <v>0.97093200000000002</v>
      </c>
      <c r="I38" s="380">
        <f>[3]Gemüse!$E22</f>
        <v>6.1476350000000002</v>
      </c>
      <c r="J38" s="380">
        <f>[3]Gemüse!$BG22</f>
        <v>2.243239</v>
      </c>
      <c r="K38" s="468">
        <f>[3]Gemüse!$F22</f>
        <v>0</v>
      </c>
      <c r="L38" s="468">
        <f>[3]Gemüse!$BH22</f>
        <v>5.9345410000000003</v>
      </c>
      <c r="M38" s="380">
        <f>[3]Gemüse!$G22</f>
        <v>0</v>
      </c>
      <c r="N38" s="380">
        <f>[3]Gemüse!$BI22</f>
        <v>8.6644600000000001</v>
      </c>
      <c r="O38" s="468">
        <f>[3]Gemüse!$H22</f>
        <v>7.2395899999999997</v>
      </c>
      <c r="P38" s="468">
        <f>[3]Gemüse!$BJ22</f>
        <v>7.8674609999999996</v>
      </c>
      <c r="Q38" s="380">
        <f>[3]Gemüse!$J22</f>
        <v>3.8988070000000001</v>
      </c>
      <c r="R38" s="380">
        <f>[3]Gemüse!$BL22</f>
        <v>2.6565569999999998</v>
      </c>
      <c r="S38" s="380"/>
      <c r="T38" s="468">
        <f>[3]Gemüse!$K22</f>
        <v>7.6401089999999998</v>
      </c>
      <c r="U38" s="468">
        <f>[3]Gemüse!$BM22</f>
        <v>4.5468539999999997</v>
      </c>
      <c r="V38" s="380">
        <f>[3]Gemüse!$L22</f>
        <v>0</v>
      </c>
      <c r="W38" s="380">
        <f>[3]Gemüse!$BN22</f>
        <v>6.0723149999999997</v>
      </c>
      <c r="X38" s="468">
        <f>[3]Gemüse!$M22</f>
        <v>2.9113869999999999</v>
      </c>
      <c r="Y38" s="468">
        <f>[3]Gemüse!$BO22</f>
        <v>1.823666</v>
      </c>
      <c r="Z38" s="380">
        <f>[3]Gemüse!$N22</f>
        <v>2.2075589999999998</v>
      </c>
      <c r="AA38" s="380">
        <f>[3]Gemüse!$BP22</f>
        <v>1.3168550000000001</v>
      </c>
      <c r="AB38" s="468">
        <f>[3]Gemüse!$R22</f>
        <v>0</v>
      </c>
      <c r="AC38" s="468">
        <f>[3]Gemüse!$BT22</f>
        <v>1.696753</v>
      </c>
      <c r="AD38" s="380">
        <f>[3]Gemüse!$U22</f>
        <v>40.257223000000003</v>
      </c>
      <c r="AE38" s="380">
        <f>[3]Gemüse!$BW22</f>
        <v>21.590726</v>
      </c>
      <c r="AF38" s="468">
        <f>[3]Gemüse!$V22</f>
        <v>17.809984</v>
      </c>
      <c r="AG38" s="468">
        <f>[3]Gemüse!$BX22</f>
        <v>7.5731109999999999</v>
      </c>
      <c r="AH38" s="380">
        <f>[3]Gemüse!$AX22</f>
        <v>20.544225000000001</v>
      </c>
      <c r="AI38" s="380">
        <f>[3]Gemüse!$CZ22</f>
        <v>6.0340100000000003</v>
      </c>
      <c r="AJ38" s="468">
        <f>[3]Gemüse!$W22</f>
        <v>4.5846780000000003</v>
      </c>
      <c r="AK38" s="468">
        <f>[3]Gemüse!$BY22</f>
        <v>3.8986700000000001</v>
      </c>
      <c r="AL38" s="380"/>
      <c r="AM38" s="380">
        <f>[3]Gemüse!$X22</f>
        <v>5.3</v>
      </c>
      <c r="AN38" s="380">
        <f>[3]Gemüse!$BZ22</f>
        <v>2.2314240000000001</v>
      </c>
      <c r="AO38" s="468">
        <f>[3]Gemüse!$Y22</f>
        <v>3.7456360000000002</v>
      </c>
      <c r="AP38" s="468">
        <f>[3]Gemüse!$CA22</f>
        <v>2.8425509999999998</v>
      </c>
      <c r="AQ38" s="380">
        <f>[3]Gemüse!$Z22</f>
        <v>5.9371780000000003</v>
      </c>
      <c r="AR38" s="380">
        <f>[3]Gemüse!$CB22</f>
        <v>2.5576639999999999</v>
      </c>
      <c r="AS38" s="468">
        <f>[3]Gemüse!$AF22</f>
        <v>1.95</v>
      </c>
      <c r="AT38" s="468">
        <f>[3]Gemüse!$CH22</f>
        <v>0.71138500000000005</v>
      </c>
      <c r="AU38" s="380">
        <f>[3]Gemüse!$AB22</f>
        <v>0</v>
      </c>
      <c r="AV38" s="380">
        <f>[3]Gemüse!$CD22</f>
        <v>2.3156699999999999</v>
      </c>
      <c r="AW38" s="468">
        <f>[3]Gemüse!$AC22</f>
        <v>4.95</v>
      </c>
      <c r="AX38" s="468">
        <f>[3]Gemüse!$CE22</f>
        <v>2.3156699999999999</v>
      </c>
      <c r="AY38" s="380">
        <f>[3]Gemüse!$AD22</f>
        <v>6.0431549999999996</v>
      </c>
      <c r="AZ38" s="380">
        <f>[3]Gemüse!$CF22</f>
        <v>2.8740999999999999</v>
      </c>
      <c r="BA38" s="380"/>
      <c r="BB38" s="468">
        <f>[3]Gemüse!$AE22</f>
        <v>2.949843</v>
      </c>
      <c r="BC38" s="468">
        <f>[3]Gemüse!$CG22</f>
        <v>1.3642080000000001</v>
      </c>
      <c r="BD38" s="380">
        <f>[3]Gemüse!$AG22</f>
        <v>5.3</v>
      </c>
      <c r="BE38" s="380">
        <f>[3]Gemüse!$CI22</f>
        <v>2.3594270000000002</v>
      </c>
      <c r="BF38" s="468">
        <f>[3]Gemüse!$AH22</f>
        <v>2.8161070000000001</v>
      </c>
      <c r="BG38" s="468">
        <f>[3]Gemüse!$CJ22</f>
        <v>1.555472</v>
      </c>
      <c r="BH38" s="380">
        <f>[3]Gemüse!$AI22</f>
        <v>7.5</v>
      </c>
      <c r="BI38" s="380">
        <f>[3]Gemüse!$CK22</f>
        <v>3.8685670000000001</v>
      </c>
      <c r="BJ38" s="380"/>
      <c r="BK38" s="468">
        <f>[3]Gemüse!$AK22</f>
        <v>3.1591279999999999</v>
      </c>
      <c r="BL38" s="468">
        <f>[3]Gemüse!$CM22</f>
        <v>0.84897500000000004</v>
      </c>
      <c r="BM38" s="380">
        <f>[3]Gemüse!$AL22</f>
        <v>17.704032000000002</v>
      </c>
      <c r="BN38" s="380">
        <f>[3]Gemüse!$CN22</f>
        <v>5.1682899999999998</v>
      </c>
      <c r="BO38" s="468">
        <f>[3]Gemüse!$AM22</f>
        <v>7.5</v>
      </c>
      <c r="BP38" s="468">
        <f>[3]Gemüse!$CO22</f>
        <v>4.312754</v>
      </c>
      <c r="BQ38" s="380">
        <f>[3]Gemüse!$AN22</f>
        <v>5.7</v>
      </c>
      <c r="BR38" s="380">
        <f>[3]Gemüse!$CP22</f>
        <v>1.6788209999999999</v>
      </c>
      <c r="BS38" s="380"/>
      <c r="BT38" s="380">
        <f>[3]Gemüse!$AO22</f>
        <v>4.9082689999999998</v>
      </c>
      <c r="BU38" s="380">
        <f>[3]Gemüse!$CQ22</f>
        <v>2.4534470000000002</v>
      </c>
      <c r="BV38" s="468">
        <f>[3]Gemüse!$AW22</f>
        <v>8.6498120000000007</v>
      </c>
      <c r="BW38" s="468">
        <f>[3]Gemüse!$CY22</f>
        <v>6.0219310000000004</v>
      </c>
      <c r="BX38" s="380">
        <f>[3]Gemüse!$AP22</f>
        <v>0</v>
      </c>
      <c r="BY38" s="380">
        <f>[3]Gemüse!$CR22</f>
        <v>8.9934150000000006</v>
      </c>
      <c r="BZ38" s="468">
        <f>[3]Gemüse!$AQ22</f>
        <v>4.9413299999999998</v>
      </c>
      <c r="CA38" s="468">
        <f>[3]Gemüse!$CS22</f>
        <v>2.964766</v>
      </c>
      <c r="CB38" s="380">
        <f>[3]Gemüse!$AS22</f>
        <v>0</v>
      </c>
      <c r="CC38" s="380">
        <f>[3]Gemüse!$CU22</f>
        <v>0</v>
      </c>
      <c r="CD38" s="468">
        <f>[3]Gemüse!$AT22</f>
        <v>16.335687</v>
      </c>
      <c r="CE38" s="468">
        <f>[3]Gemüse!$CV22</f>
        <v>10.261361000000001</v>
      </c>
      <c r="CF38" s="380">
        <f>[3]Gemüse!$AU22</f>
        <v>0</v>
      </c>
      <c r="CG38" s="380">
        <f>[3]Gemüse!$CW22</f>
        <v>9.675027</v>
      </c>
      <c r="CH38" s="380"/>
      <c r="CI38" s="468">
        <f>[3]Gemüse!$AV22</f>
        <v>10.799999</v>
      </c>
      <c r="CJ38" s="468">
        <f>[3]Gemüse!$CX22</f>
        <v>5.046945</v>
      </c>
      <c r="CK38" s="380"/>
      <c r="CL38" s="380">
        <f>[3]Gemüse!$AY22</f>
        <v>15.598826000000001</v>
      </c>
      <c r="CM38" s="380">
        <f>[3]Gemüse!$DA22</f>
        <v>9.8052600000000005</v>
      </c>
      <c r="CN38" s="380"/>
      <c r="CO38" s="468">
        <f>[3]Gemüse!$AZ22</f>
        <v>15.331493</v>
      </c>
      <c r="CP38" s="468">
        <f>[3]Gemüse!$DB22</f>
        <v>9.6815429999999996</v>
      </c>
      <c r="CQ38" s="380">
        <f>[3]Gemüse!$BB22</f>
        <v>17.457498000000001</v>
      </c>
      <c r="CR38" s="380">
        <f>[3]Gemüse!$DD22</f>
        <v>8.2479180000000003</v>
      </c>
      <c r="CS38" s="468">
        <f>[3]Gemüse!$BC22</f>
        <v>6.3394550000000001</v>
      </c>
      <c r="CT38" s="468">
        <f>[3]Gemüse!$DE22</f>
        <v>6.454237</v>
      </c>
      <c r="CU38" s="380">
        <f>[3]Gemüse!$AJ22</f>
        <v>5.1740469999999998</v>
      </c>
      <c r="CV38" s="380">
        <f>[3]Gemüse!$CL22</f>
        <v>3.907702</v>
      </c>
      <c r="CW38" s="469" t="str">
        <f t="shared" si="30"/>
        <v>5</v>
      </c>
      <c r="CX38" s="343">
        <f>'Früchte Daten'!BQ38</f>
        <v>5</v>
      </c>
      <c r="CY38" s="471">
        <f>[3]Gemüse!DH22</f>
        <v>7041.6240816999989</v>
      </c>
      <c r="CZ38" s="471">
        <f>[3]Gemüse!DI22</f>
        <v>29095.092888177001</v>
      </c>
      <c r="DA38" s="471"/>
      <c r="DB38" s="473">
        <f>[3]Gemüse!DJ22</f>
        <v>528.69426884999996</v>
      </c>
      <c r="DC38" s="473">
        <f>[3]Gemüse!DK22</f>
        <v>1887.5937241430001</v>
      </c>
      <c r="DD38" s="471">
        <f>[3]Gemüse!DL22</f>
        <v>871.94249720800008</v>
      </c>
      <c r="DE38" s="471">
        <f>[3]Gemüse!DM22</f>
        <v>2272.3581592370001</v>
      </c>
      <c r="DF38" s="473">
        <f>[3]Gemüse!DN22</f>
        <v>508.06669676000001</v>
      </c>
      <c r="DG38" s="473">
        <f>[3]Gemüse!DO22</f>
        <v>1664.739852982</v>
      </c>
      <c r="DH38" s="471">
        <f>[3]Gemüse!DP22</f>
        <v>195.614411257</v>
      </c>
      <c r="DI38" s="471">
        <f>[3]Gemüse!DQ22</f>
        <v>1163.5949779999999</v>
      </c>
      <c r="DJ38" s="473">
        <f>[3]Gemüse!DR22</f>
        <v>456.681355553</v>
      </c>
      <c r="DK38" s="473">
        <f>[3]Gemüse!DS22</f>
        <v>1237.3556478089999</v>
      </c>
      <c r="DN38" s="471"/>
      <c r="DO38" s="471">
        <f>[3]Gemüse!DT22</f>
        <v>157.90976462999998</v>
      </c>
      <c r="DP38" s="471">
        <f>[3]Gemüse!DU22</f>
        <v>639.80436873600001</v>
      </c>
      <c r="DQ38" s="473">
        <f>[3]Gemüse!DV22</f>
        <v>172.877973051</v>
      </c>
      <c r="DR38" s="473">
        <f>[3]Gemüse!DW22</f>
        <v>825.31937230100004</v>
      </c>
      <c r="DS38" s="471">
        <f>[3]Gemüse!DX22</f>
        <v>34.590876260999998</v>
      </c>
      <c r="DT38" s="471">
        <f>[3]Gemüse!DY22</f>
        <v>615.37050802600004</v>
      </c>
      <c r="DU38" s="473">
        <f>[3]Gemüse!DZ22</f>
        <v>48.471531550000002</v>
      </c>
      <c r="DV38" s="473">
        <f>[3]Gemüse!EA22</f>
        <v>223.19237670500002</v>
      </c>
      <c r="DW38" s="471"/>
      <c r="DX38" s="471">
        <f>[3]Gemüse!EB22</f>
        <v>185.06566734200001</v>
      </c>
      <c r="DY38" s="471">
        <f>[3]Gemüse!EC22</f>
        <v>942.78154676700001</v>
      </c>
      <c r="DZ38" s="473">
        <f>[3]Gemüse!ED22</f>
        <v>313.26843877299996</v>
      </c>
      <c r="EA38" s="473">
        <f>[3]Gemüse!EE22</f>
        <v>946.57441370799995</v>
      </c>
      <c r="EB38" s="471">
        <f>[3]Gemüse!$EF22</f>
        <v>32.924866000000002</v>
      </c>
      <c r="EC38" s="471">
        <f>[3]Gemüse!EG22</f>
        <v>205.488361</v>
      </c>
      <c r="ED38" s="473">
        <f>[3]Gemüse!EH22</f>
        <v>30.105578107000003</v>
      </c>
      <c r="EE38" s="473">
        <f>[3]Gemüse!EI22</f>
        <v>386.59998416900004</v>
      </c>
      <c r="EG38" s="471">
        <f>[3]Gemüse!$EJ22</f>
        <v>1341.7274555500001</v>
      </c>
      <c r="EH38" s="471">
        <f>[3]Gemüse!EK22</f>
        <v>3465.1343467080001</v>
      </c>
      <c r="EI38" s="473">
        <f>[3]Gemüse!EL22</f>
        <v>66.233435448999998</v>
      </c>
      <c r="EJ38" s="473">
        <f>[3]Gemüse!EM22</f>
        <v>247.60325793800001</v>
      </c>
      <c r="EK38" s="471">
        <f>[3]Gemüse!$EN22</f>
        <v>11.673267490000001</v>
      </c>
      <c r="EL38" s="471">
        <f>[3]Gemüse!EO22</f>
        <v>126.682213534</v>
      </c>
      <c r="EM38" s="473">
        <f>[3]Gemüse!EP22</f>
        <v>269.35352217200005</v>
      </c>
      <c r="EN38" s="473">
        <f>[3]Gemüse!EQ22</f>
        <v>274.21409709600005</v>
      </c>
      <c r="EO38" s="471"/>
      <c r="EP38" s="471">
        <f>[3]Gemüse!ER22</f>
        <v>55.309847286</v>
      </c>
      <c r="EQ38" s="471">
        <f>[3]Gemüse!ES22</f>
        <v>513.19718173199999</v>
      </c>
      <c r="ER38" s="471">
        <f>[3]Gemüse!$ET22</f>
        <v>224.25527806600002</v>
      </c>
      <c r="ES38" s="471">
        <f>[3]Gemüse!EU22</f>
        <v>2960.83013983</v>
      </c>
      <c r="ET38" s="471"/>
      <c r="EU38" s="473">
        <f>[3]Gemüse!$EV22</f>
        <v>170.67055215400001</v>
      </c>
      <c r="EV38" s="473">
        <f>[3]Gemüse!EW22</f>
        <v>596.69480004799993</v>
      </c>
      <c r="EX38" s="473">
        <f>[3]Gemüse!EX22</f>
        <v>183.19813527700001</v>
      </c>
      <c r="EY38" s="473">
        <f>[3]Gemüse!EY22</f>
        <v>658.68306632600002</v>
      </c>
    </row>
    <row r="39" spans="1:155" x14ac:dyDescent="0.2">
      <c r="A39" s="218"/>
      <c r="B39" s="189">
        <f>[3]Gemüse!A23</f>
        <v>45689</v>
      </c>
      <c r="C39" s="468">
        <f>[3]Gemüse!$B23</f>
        <v>4.9232469999999999</v>
      </c>
      <c r="D39" s="468">
        <f>[3]Gemüse!$BD23</f>
        <v>2.35704</v>
      </c>
      <c r="E39" s="380">
        <f>[3]Gemüse!$C23</f>
        <v>5.4293079999999998</v>
      </c>
      <c r="F39" s="380">
        <f>[3]Gemüse!$BE23</f>
        <v>3.6282830000000001</v>
      </c>
      <c r="G39" s="468">
        <f>[3]Gemüse!$D23</f>
        <v>1.0914740000000001</v>
      </c>
      <c r="H39" s="468">
        <f>[3]Gemüse!$BF23</f>
        <v>0.90056199999999997</v>
      </c>
      <c r="I39" s="380">
        <f>[3]Gemüse!$E23</f>
        <v>6.3556809999999997</v>
      </c>
      <c r="J39" s="380">
        <f>[3]Gemüse!$BG23</f>
        <v>2.2155079999999998</v>
      </c>
      <c r="K39" s="468">
        <f>[3]Gemüse!$F23</f>
        <v>0</v>
      </c>
      <c r="L39" s="468">
        <f>[3]Gemüse!$BH23</f>
        <v>6.0093310000000004</v>
      </c>
      <c r="M39" s="380">
        <f>[3]Gemüse!$G23</f>
        <v>0</v>
      </c>
      <c r="N39" s="380">
        <f>[3]Gemüse!$BI23</f>
        <v>8.0592100000000002</v>
      </c>
      <c r="O39" s="468">
        <f>[3]Gemüse!$H23</f>
        <v>5.9852299999999996</v>
      </c>
      <c r="P39" s="468">
        <f>[3]Gemüse!$BJ23</f>
        <v>6.7303930000000003</v>
      </c>
      <c r="Q39" s="380">
        <f>[3]Gemüse!$J23</f>
        <v>4.2748749999999998</v>
      </c>
      <c r="R39" s="380">
        <f>[3]Gemüse!$BL23</f>
        <v>2.7111499999999999</v>
      </c>
      <c r="S39" s="380"/>
      <c r="T39" s="468">
        <f>[3]Gemüse!$K23</f>
        <v>7.7283369999999998</v>
      </c>
      <c r="U39" s="468">
        <f>[3]Gemüse!$BM23</f>
        <v>4.3626440000000004</v>
      </c>
      <c r="V39" s="380">
        <f>[3]Gemüse!$L23</f>
        <v>0</v>
      </c>
      <c r="W39" s="380">
        <f>[3]Gemüse!$BN23</f>
        <v>6.0701580000000002</v>
      </c>
      <c r="X39" s="468">
        <f>[3]Gemüse!$M23</f>
        <v>2.6769829999999999</v>
      </c>
      <c r="Y39" s="468">
        <f>[3]Gemüse!$BO23</f>
        <v>1.530384</v>
      </c>
      <c r="Z39" s="380">
        <f>[3]Gemüse!$N23</f>
        <v>2.2058119999999999</v>
      </c>
      <c r="AA39" s="380">
        <f>[3]Gemüse!$BP23</f>
        <v>1.280969</v>
      </c>
      <c r="AB39" s="468">
        <f>[3]Gemüse!$R23</f>
        <v>0</v>
      </c>
      <c r="AC39" s="468">
        <f>[3]Gemüse!$BT23</f>
        <v>1.3765229999999999</v>
      </c>
      <c r="AD39" s="380">
        <f>[3]Gemüse!$U23</f>
        <v>40.200946999999999</v>
      </c>
      <c r="AE39" s="380">
        <f>[3]Gemüse!$BW23</f>
        <v>22.167341</v>
      </c>
      <c r="AF39" s="468">
        <f>[3]Gemüse!$V23</f>
        <v>15.999999000000001</v>
      </c>
      <c r="AG39" s="468">
        <f>[3]Gemüse!$BX23</f>
        <v>7.5756030000000001</v>
      </c>
      <c r="AH39" s="380">
        <f>[3]Gemüse!$AX23</f>
        <v>14.865304999999999</v>
      </c>
      <c r="AI39" s="380">
        <f>[3]Gemüse!$CZ23</f>
        <v>4.1782339999999998</v>
      </c>
      <c r="AJ39" s="468">
        <f>[3]Gemüse!$W23</f>
        <v>4.6908469999999998</v>
      </c>
      <c r="AK39" s="468">
        <f>[3]Gemüse!$BY23</f>
        <v>3.9776370000000001</v>
      </c>
      <c r="AL39" s="380"/>
      <c r="AM39" s="380">
        <f>[3]Gemüse!$X23</f>
        <v>5.15435</v>
      </c>
      <c r="AN39" s="380">
        <f>[3]Gemüse!$BZ23</f>
        <v>2.2876240000000001</v>
      </c>
      <c r="AO39" s="468">
        <f>[3]Gemüse!$Y23</f>
        <v>3.9122279999999998</v>
      </c>
      <c r="AP39" s="468">
        <f>[3]Gemüse!$CA23</f>
        <v>2.3316940000000002</v>
      </c>
      <c r="AQ39" s="380">
        <f>[3]Gemüse!$Z23</f>
        <v>5.7592150000000002</v>
      </c>
      <c r="AR39" s="380">
        <f>[3]Gemüse!$CB23</f>
        <v>2.5265369999999998</v>
      </c>
      <c r="AS39" s="468">
        <f>[3]Gemüse!$AF23</f>
        <v>1.95</v>
      </c>
      <c r="AT39" s="468">
        <f>[3]Gemüse!$CH23</f>
        <v>0.71186000000000005</v>
      </c>
      <c r="AU39" s="380">
        <f>[3]Gemüse!$AB23</f>
        <v>5.0091890000000001</v>
      </c>
      <c r="AV39" s="380">
        <f>[3]Gemüse!$CD23</f>
        <v>2.3293979999999999</v>
      </c>
      <c r="AW39" s="468">
        <f>[3]Gemüse!$AC23</f>
        <v>4.95</v>
      </c>
      <c r="AX39" s="468">
        <f>[3]Gemüse!$CE23</f>
        <v>2.3293979999999999</v>
      </c>
      <c r="AY39" s="380">
        <f>[3]Gemüse!$AD23</f>
        <v>5.95</v>
      </c>
      <c r="AZ39" s="380">
        <f>[3]Gemüse!$CF23</f>
        <v>2.8620670000000001</v>
      </c>
      <c r="BA39" s="380"/>
      <c r="BB39" s="468">
        <f>[3]Gemüse!$AE23</f>
        <v>2.684374</v>
      </c>
      <c r="BC39" s="468">
        <f>[3]Gemüse!$CG23</f>
        <v>1.3692420000000001</v>
      </c>
      <c r="BD39" s="380">
        <f>[3]Gemüse!$AG23</f>
        <v>5.2999989999999997</v>
      </c>
      <c r="BE39" s="380">
        <f>[3]Gemüse!$CI23</f>
        <v>2.3591869999999999</v>
      </c>
      <c r="BF39" s="468">
        <f>[3]Gemüse!$AH23</f>
        <v>2.6942550000000001</v>
      </c>
      <c r="BG39" s="468">
        <f>[3]Gemüse!$CJ23</f>
        <v>1.3444480000000001</v>
      </c>
      <c r="BH39" s="380">
        <f>[3]Gemüse!$AI23</f>
        <v>7.5</v>
      </c>
      <c r="BI39" s="380">
        <f>[3]Gemüse!$CK23</f>
        <v>3.8978510000000002</v>
      </c>
      <c r="BJ39" s="380"/>
      <c r="BK39" s="468">
        <f>[3]Gemüse!$AK23</f>
        <v>3.2477459999999998</v>
      </c>
      <c r="BL39" s="468">
        <f>[3]Gemüse!$CM23</f>
        <v>0.73186499999999999</v>
      </c>
      <c r="BM39" s="380">
        <f>[3]Gemüse!$AL23</f>
        <v>17.894098</v>
      </c>
      <c r="BN39" s="380">
        <f>[3]Gemüse!$CN23</f>
        <v>5.1682899999999998</v>
      </c>
      <c r="BO39" s="468">
        <f>[3]Gemüse!$AM23</f>
        <v>7.5</v>
      </c>
      <c r="BP39" s="468">
        <f>[3]Gemüse!$CO23</f>
        <v>4.3168850000000001</v>
      </c>
      <c r="BQ39" s="380">
        <f>[3]Gemüse!$AN23</f>
        <v>5.7026680000000001</v>
      </c>
      <c r="BR39" s="380">
        <f>[3]Gemüse!$CP23</f>
        <v>1.687924</v>
      </c>
      <c r="BS39" s="380"/>
      <c r="BT39" s="380">
        <f>[3]Gemüse!$AO23</f>
        <v>5.1554500000000001</v>
      </c>
      <c r="BU39" s="380">
        <f>[3]Gemüse!$CQ23</f>
        <v>2.425297</v>
      </c>
      <c r="BV39" s="468">
        <f>[3]Gemüse!$AW23</f>
        <v>7.6838449999999998</v>
      </c>
      <c r="BW39" s="468">
        <f>[3]Gemüse!$CY23</f>
        <v>5.3904269999999999</v>
      </c>
      <c r="BX39" s="380">
        <f>[3]Gemüse!$AP23</f>
        <v>0</v>
      </c>
      <c r="BY39" s="380">
        <f>[3]Gemüse!$CR23</f>
        <v>8.8999989999999993</v>
      </c>
      <c r="BZ39" s="468">
        <f>[3]Gemüse!$AQ23</f>
        <v>4.949999</v>
      </c>
      <c r="CA39" s="468">
        <f>[3]Gemüse!$CS23</f>
        <v>2.9505059999999999</v>
      </c>
      <c r="CB39" s="380">
        <f>[3]Gemüse!$AS23</f>
        <v>0</v>
      </c>
      <c r="CC39" s="380">
        <f>[3]Gemüse!$CU23</f>
        <v>0</v>
      </c>
      <c r="CD39" s="468">
        <f>[3]Gemüse!$AT23</f>
        <v>0</v>
      </c>
      <c r="CE39" s="468">
        <f>[3]Gemüse!$CV23</f>
        <v>10.779915000000001</v>
      </c>
      <c r="CF39" s="380">
        <f>[3]Gemüse!$AU23</f>
        <v>0</v>
      </c>
      <c r="CG39" s="380">
        <f>[3]Gemüse!$CW23</f>
        <v>9.3943659999999998</v>
      </c>
      <c r="CH39" s="380"/>
      <c r="CI39" s="468">
        <f>[3]Gemüse!$AV23</f>
        <v>10.799999</v>
      </c>
      <c r="CJ39" s="468">
        <f>[3]Gemüse!$CX23</f>
        <v>5.221641</v>
      </c>
      <c r="CK39" s="380"/>
      <c r="CL39" s="380">
        <f>[3]Gemüse!$AY23</f>
        <v>15.820694</v>
      </c>
      <c r="CM39" s="380">
        <f>[3]Gemüse!$DA23</f>
        <v>9.803858</v>
      </c>
      <c r="CN39" s="380"/>
      <c r="CO39" s="468">
        <f>[3]Gemüse!$AZ23</f>
        <v>15.331464</v>
      </c>
      <c r="CP39" s="468">
        <f>[3]Gemüse!$DB23</f>
        <v>9.6970840000000003</v>
      </c>
      <c r="CQ39" s="380">
        <f>[3]Gemüse!$BB23</f>
        <v>17.425452</v>
      </c>
      <c r="CR39" s="380">
        <f>[3]Gemüse!$DD23</f>
        <v>8.1842299999999994</v>
      </c>
      <c r="CS39" s="468">
        <f>[3]Gemüse!$BC23</f>
        <v>6.2878619999999996</v>
      </c>
      <c r="CT39" s="468">
        <f>[3]Gemüse!$DE23</f>
        <v>6.4533480000000001</v>
      </c>
      <c r="CU39" s="380">
        <f>[3]Gemüse!$AJ23</f>
        <v>5.1706050000000001</v>
      </c>
      <c r="CV39" s="380">
        <f>[3]Gemüse!$CL23</f>
        <v>3.907721</v>
      </c>
      <c r="CW39" s="383"/>
      <c r="CX39" s="343">
        <f>'Früchte Daten'!BQ39</f>
        <v>4</v>
      </c>
      <c r="CY39" s="471">
        <f>[3]Gemüse!DH23</f>
        <v>5553.3687656789998</v>
      </c>
      <c r="CZ39" s="471">
        <f>[3]Gemüse!DI23</f>
        <v>21840.992603328999</v>
      </c>
      <c r="DA39" s="471"/>
      <c r="DB39" s="473">
        <f>[3]Gemüse!DJ23</f>
        <v>387.86459322799999</v>
      </c>
      <c r="DC39" s="473">
        <f>[3]Gemüse!DK23</f>
        <v>1505.5064275889999</v>
      </c>
      <c r="DD39" s="471">
        <f>[3]Gemüse!DL23</f>
        <v>657.77631652500008</v>
      </c>
      <c r="DE39" s="471">
        <f>[3]Gemüse!DM23</f>
        <v>1517.5722256410002</v>
      </c>
      <c r="DF39" s="473">
        <f>[3]Gemüse!DN23</f>
        <v>358.14945263700002</v>
      </c>
      <c r="DG39" s="473">
        <f>[3]Gemüse!DO23</f>
        <v>1188.5042783919998</v>
      </c>
      <c r="DH39" s="471">
        <f>[3]Gemüse!DP23</f>
        <v>133.10762159200002</v>
      </c>
      <c r="DI39" s="471">
        <f>[3]Gemüse!DQ23</f>
        <v>737.91456200000005</v>
      </c>
      <c r="DJ39" s="473">
        <f>[3]Gemüse!DR23</f>
        <v>416.64780574400004</v>
      </c>
      <c r="DK39" s="473">
        <f>[3]Gemüse!DS23</f>
        <v>786.82881106800005</v>
      </c>
      <c r="DN39" s="471"/>
      <c r="DO39" s="471">
        <f>[3]Gemüse!DT23</f>
        <v>142.51706560700001</v>
      </c>
      <c r="DP39" s="471">
        <f>[3]Gemüse!DU23</f>
        <v>570.76774420800007</v>
      </c>
      <c r="DQ39" s="473">
        <f>[3]Gemüse!DV23</f>
        <v>122.913321352</v>
      </c>
      <c r="DR39" s="473">
        <f>[3]Gemüse!DW23</f>
        <v>631.08831094899995</v>
      </c>
      <c r="DS39" s="471">
        <f>[3]Gemüse!DX23</f>
        <v>22.966771646000002</v>
      </c>
      <c r="DT39" s="471">
        <f>[3]Gemüse!DY23</f>
        <v>521.32613305000007</v>
      </c>
      <c r="DU39" s="473">
        <f>[3]Gemüse!DZ23</f>
        <v>45.843420832000007</v>
      </c>
      <c r="DV39" s="473">
        <f>[3]Gemüse!EA23</f>
        <v>175.047572949</v>
      </c>
      <c r="DW39" s="471"/>
      <c r="DX39" s="471">
        <f>[3]Gemüse!EB23</f>
        <v>137.42870531200001</v>
      </c>
      <c r="DY39" s="471">
        <f>[3]Gemüse!EC23</f>
        <v>622.79425132299991</v>
      </c>
      <c r="DZ39" s="473">
        <f>[3]Gemüse!ED23</f>
        <v>274.34762247499998</v>
      </c>
      <c r="EA39" s="473">
        <f>[3]Gemüse!EE23</f>
        <v>1071.063620054</v>
      </c>
      <c r="EB39" s="471">
        <f>[3]Gemüse!$EF23</f>
        <v>37.835450318000007</v>
      </c>
      <c r="EC39" s="471">
        <f>[3]Gemüse!EG23</f>
        <v>179.042799</v>
      </c>
      <c r="ED39" s="473">
        <f>[3]Gemüse!EH23</f>
        <v>21.960269433000001</v>
      </c>
      <c r="EE39" s="473">
        <f>[3]Gemüse!EI23</f>
        <v>306.92749581499999</v>
      </c>
      <c r="EG39" s="471">
        <f>[3]Gemüse!$EJ23</f>
        <v>1085.707813084</v>
      </c>
      <c r="EH39" s="471">
        <f>[3]Gemüse!EK23</f>
        <v>2605.0534860600001</v>
      </c>
      <c r="EI39" s="473">
        <f>[3]Gemüse!EL23</f>
        <v>62.875000084</v>
      </c>
      <c r="EJ39" s="473">
        <f>[3]Gemüse!EM23</f>
        <v>235.89510761700001</v>
      </c>
      <c r="EK39" s="471">
        <f>[3]Gemüse!$EN23</f>
        <v>2.4254785929999998</v>
      </c>
      <c r="EL39" s="471">
        <f>[3]Gemüse!EO23</f>
        <v>70.890910306000009</v>
      </c>
      <c r="EM39" s="473">
        <f>[3]Gemüse!EP23</f>
        <v>231.86568837800002</v>
      </c>
      <c r="EN39" s="473">
        <f>[3]Gemüse!EQ23</f>
        <v>233.73772488600002</v>
      </c>
      <c r="EO39" s="471"/>
      <c r="EP39" s="471">
        <f>[3]Gemüse!ER23</f>
        <v>62.800547125000001</v>
      </c>
      <c r="EQ39" s="471">
        <f>[3]Gemüse!ES23</f>
        <v>501.34563283700004</v>
      </c>
      <c r="ER39" s="471">
        <f>[3]Gemüse!$ET23</f>
        <v>179.18975463800001</v>
      </c>
      <c r="ES39" s="471">
        <f>[3]Gemüse!EU23</f>
        <v>2248.8757127580002</v>
      </c>
      <c r="ET39" s="471"/>
      <c r="EU39" s="473">
        <f>[3]Gemüse!$EV23</f>
        <v>139.77377850799999</v>
      </c>
      <c r="EV39" s="473">
        <f>[3]Gemüse!EW23</f>
        <v>485.20780663800002</v>
      </c>
      <c r="EX39" s="473">
        <f>[3]Gemüse!EX23</f>
        <v>143.05419395799998</v>
      </c>
      <c r="EY39" s="473">
        <f>[3]Gemüse!EY23</f>
        <v>590.72756880200006</v>
      </c>
    </row>
    <row r="40" spans="1:155" x14ac:dyDescent="0.2">
      <c r="A40" s="218"/>
      <c r="B40" s="189">
        <f>[3]Gemüse!A24</f>
        <v>45658</v>
      </c>
      <c r="C40" s="468">
        <f>[3]Gemüse!$B24</f>
        <v>4.9230390000000002</v>
      </c>
      <c r="D40" s="468">
        <f>[3]Gemüse!$BD24</f>
        <v>2.360608</v>
      </c>
      <c r="E40" s="380">
        <f>[3]Gemüse!$C24</f>
        <v>5.5574779999999997</v>
      </c>
      <c r="F40" s="380">
        <f>[3]Gemüse!$BE24</f>
        <v>3.4880460000000002</v>
      </c>
      <c r="G40" s="468">
        <f>[3]Gemüse!$D24</f>
        <v>1.0709470000000001</v>
      </c>
      <c r="H40" s="468">
        <f>[3]Gemüse!$BF24</f>
        <v>0.89227800000000002</v>
      </c>
      <c r="I40" s="380">
        <f>[3]Gemüse!$E24</f>
        <v>6.2834079999999997</v>
      </c>
      <c r="J40" s="380">
        <f>[3]Gemüse!$BG24</f>
        <v>2.3707940000000001</v>
      </c>
      <c r="K40" s="468">
        <f>[3]Gemüse!$F24</f>
        <v>0</v>
      </c>
      <c r="L40" s="468">
        <f>[3]Gemüse!$BH24</f>
        <v>5.9504330000000003</v>
      </c>
      <c r="M40" s="380">
        <f>[3]Gemüse!$G24</f>
        <v>0</v>
      </c>
      <c r="N40" s="380">
        <f>[3]Gemüse!$BI24</f>
        <v>8.0592100000000002</v>
      </c>
      <c r="O40" s="468">
        <f>[3]Gemüse!$H24</f>
        <v>5.615132</v>
      </c>
      <c r="P40" s="468">
        <f>[3]Gemüse!$BJ24</f>
        <v>6.8355699999999997</v>
      </c>
      <c r="Q40" s="380">
        <f>[3]Gemüse!$J24</f>
        <v>4.1514860000000002</v>
      </c>
      <c r="R40" s="380">
        <f>[3]Gemüse!$BL24</f>
        <v>2.7454010000000002</v>
      </c>
      <c r="S40" s="380"/>
      <c r="T40" s="468">
        <f>[3]Gemüse!$K24</f>
        <v>7.6952059999999998</v>
      </c>
      <c r="U40" s="468">
        <f>[3]Gemüse!$BM24</f>
        <v>3.9876149999999999</v>
      </c>
      <c r="V40" s="380">
        <f>[3]Gemüse!$L24</f>
        <v>0</v>
      </c>
      <c r="W40" s="380">
        <f>[3]Gemüse!$BN24</f>
        <v>6.3875469999999996</v>
      </c>
      <c r="X40" s="468">
        <f>[3]Gemüse!$M24</f>
        <v>0</v>
      </c>
      <c r="Y40" s="468">
        <f>[3]Gemüse!$BO24</f>
        <v>1.5178259999999999</v>
      </c>
      <c r="Z40" s="380">
        <f>[3]Gemüse!$N24</f>
        <v>2.125902</v>
      </c>
      <c r="AA40" s="380">
        <f>[3]Gemüse!$BP24</f>
        <v>1.3379179999999999</v>
      </c>
      <c r="AB40" s="468">
        <f>[3]Gemüse!$R24</f>
        <v>0</v>
      </c>
      <c r="AC40" s="468">
        <f>[3]Gemüse!$BT24</f>
        <v>1.3613980000000001</v>
      </c>
      <c r="AD40" s="380">
        <f>[3]Gemüse!$U24</f>
        <v>38.685060999999997</v>
      </c>
      <c r="AE40" s="380">
        <f>[3]Gemüse!$BW24</f>
        <v>22.043975</v>
      </c>
      <c r="AF40" s="468">
        <f>[3]Gemüse!$V24</f>
        <v>15.999999000000001</v>
      </c>
      <c r="AG40" s="468">
        <f>[3]Gemüse!$BX24</f>
        <v>7.5731109999999999</v>
      </c>
      <c r="AH40" s="380">
        <f>[3]Gemüse!$AX24</f>
        <v>16.815472</v>
      </c>
      <c r="AI40" s="380">
        <f>[3]Gemüse!$CZ24</f>
        <v>4.4974829999999999</v>
      </c>
      <c r="AJ40" s="468">
        <f>[3]Gemüse!$W24</f>
        <v>4.6896579999999997</v>
      </c>
      <c r="AK40" s="468">
        <f>[3]Gemüse!$BY24</f>
        <v>3.9732430000000001</v>
      </c>
      <c r="AL40" s="380"/>
      <c r="AM40" s="380">
        <f>[3]Gemüse!$X24</f>
        <v>5.4333150000000003</v>
      </c>
      <c r="AN40" s="380">
        <f>[3]Gemüse!$BZ24</f>
        <v>2.2750270000000001</v>
      </c>
      <c r="AO40" s="468">
        <f>[3]Gemüse!$Y24</f>
        <v>3.646433</v>
      </c>
      <c r="AP40" s="468">
        <f>[3]Gemüse!$CA24</f>
        <v>2.861888</v>
      </c>
      <c r="AQ40" s="380">
        <f>[3]Gemüse!$Z24</f>
        <v>5.695252</v>
      </c>
      <c r="AR40" s="380">
        <f>[3]Gemüse!$CB24</f>
        <v>2.6235080000000002</v>
      </c>
      <c r="AS40" s="468">
        <f>[3]Gemüse!$AF24</f>
        <v>0</v>
      </c>
      <c r="AT40" s="468">
        <f>[3]Gemüse!$CH24</f>
        <v>0.72839500000000001</v>
      </c>
      <c r="AU40" s="380">
        <f>[3]Gemüse!$AB24</f>
        <v>5.0057130000000001</v>
      </c>
      <c r="AV40" s="380">
        <f>[3]Gemüse!$CD24</f>
        <v>2.3236970000000001</v>
      </c>
      <c r="AW40" s="468">
        <f>[3]Gemüse!$AC24</f>
        <v>4.95</v>
      </c>
      <c r="AX40" s="468">
        <f>[3]Gemüse!$CE24</f>
        <v>2.3147160000000002</v>
      </c>
      <c r="AY40" s="380">
        <f>[3]Gemüse!$AD24</f>
        <v>5.95</v>
      </c>
      <c r="AZ40" s="380">
        <f>[3]Gemüse!$CF24</f>
        <v>2.9092959999999999</v>
      </c>
      <c r="BA40" s="380"/>
      <c r="BB40" s="468">
        <f>[3]Gemüse!$AE24</f>
        <v>2.8082699999999998</v>
      </c>
      <c r="BC40" s="468">
        <f>[3]Gemüse!$CG24</f>
        <v>1.34138</v>
      </c>
      <c r="BD40" s="380">
        <f>[3]Gemüse!$AG24</f>
        <v>5.3</v>
      </c>
      <c r="BE40" s="380">
        <f>[3]Gemüse!$CI24</f>
        <v>2.359051</v>
      </c>
      <c r="BF40" s="468">
        <f>[3]Gemüse!$AH24</f>
        <v>0</v>
      </c>
      <c r="BG40" s="468">
        <f>[3]Gemüse!$CJ24</f>
        <v>1.3045819999999999</v>
      </c>
      <c r="BH40" s="380">
        <f>[3]Gemüse!$AI24</f>
        <v>7.358187</v>
      </c>
      <c r="BI40" s="380">
        <f>[3]Gemüse!$CK24</f>
        <v>3.8858069999999998</v>
      </c>
      <c r="BJ40" s="380"/>
      <c r="BK40" s="468">
        <f>[3]Gemüse!$AK24</f>
        <v>3.1314150000000001</v>
      </c>
      <c r="BL40" s="468">
        <f>[3]Gemüse!$CM24</f>
        <v>0.74876900000000002</v>
      </c>
      <c r="BM40" s="380">
        <f>[3]Gemüse!$AL24</f>
        <v>18</v>
      </c>
      <c r="BN40" s="380">
        <f>[3]Gemüse!$CN24</f>
        <v>5.1682899999999998</v>
      </c>
      <c r="BO40" s="468">
        <f>[3]Gemüse!$AM24</f>
        <v>7.6147400000000003</v>
      </c>
      <c r="BP40" s="468">
        <f>[3]Gemüse!$CO24</f>
        <v>4.3298870000000003</v>
      </c>
      <c r="BQ40" s="380">
        <f>[3]Gemüse!$AN24</f>
        <v>5.7009189999999998</v>
      </c>
      <c r="BR40" s="380">
        <f>[3]Gemüse!$CP24</f>
        <v>1.7321709999999999</v>
      </c>
      <c r="BS40" s="380"/>
      <c r="BT40" s="380">
        <f>[3]Gemüse!$AO24</f>
        <v>5.1470989999999999</v>
      </c>
      <c r="BU40" s="380">
        <f>[3]Gemüse!$CQ24</f>
        <v>2.4235250000000002</v>
      </c>
      <c r="BV40" s="468">
        <f>[3]Gemüse!$AW24</f>
        <v>7.3856250000000001</v>
      </c>
      <c r="BW40" s="468">
        <f>[3]Gemüse!$CY24</f>
        <v>5.4534659999999997</v>
      </c>
      <c r="BX40" s="380">
        <f>[3]Gemüse!$AP24</f>
        <v>0</v>
      </c>
      <c r="BY40" s="380">
        <f>[3]Gemüse!$CR24</f>
        <v>0</v>
      </c>
      <c r="BZ40" s="468">
        <f>[3]Gemüse!$AQ24</f>
        <v>4.949999</v>
      </c>
      <c r="CA40" s="468">
        <f>[3]Gemüse!$CS24</f>
        <v>2.9811130000000001</v>
      </c>
      <c r="CB40" s="380">
        <f>[3]Gemüse!$AS24</f>
        <v>0</v>
      </c>
      <c r="CC40" s="380">
        <f>[3]Gemüse!$CU24</f>
        <v>0</v>
      </c>
      <c r="CD40" s="468">
        <f>[3]Gemüse!$AT24</f>
        <v>0</v>
      </c>
      <c r="CE40" s="468">
        <f>[3]Gemüse!$CV24</f>
        <v>10.595124</v>
      </c>
      <c r="CF40" s="380">
        <f>[3]Gemüse!$AU24</f>
        <v>0</v>
      </c>
      <c r="CG40" s="380">
        <f>[3]Gemüse!$CW24</f>
        <v>0</v>
      </c>
      <c r="CH40" s="380"/>
      <c r="CI40" s="468">
        <f>[3]Gemüse!$AV24</f>
        <v>10.799999</v>
      </c>
      <c r="CJ40" s="468">
        <f>[3]Gemüse!$CX24</f>
        <v>5.4910350000000001</v>
      </c>
      <c r="CK40" s="380"/>
      <c r="CL40" s="380">
        <f>[3]Gemüse!$AY24</f>
        <v>15.804791</v>
      </c>
      <c r="CM40" s="380">
        <f>[3]Gemüse!$DA24</f>
        <v>9.7546940000000006</v>
      </c>
      <c r="CN40" s="380"/>
      <c r="CO40" s="468">
        <f>[3]Gemüse!$AZ24</f>
        <v>15.331466000000001</v>
      </c>
      <c r="CP40" s="468">
        <f>[3]Gemüse!$DB24</f>
        <v>9.6983510000000006</v>
      </c>
      <c r="CQ40" s="380">
        <f>[3]Gemüse!$BB24</f>
        <v>17.428498999999999</v>
      </c>
      <c r="CR40" s="380">
        <f>[3]Gemüse!$DD24</f>
        <v>8.2450539999999997</v>
      </c>
      <c r="CS40" s="468">
        <f>[3]Gemüse!$BC24</f>
        <v>6.2880269999999996</v>
      </c>
      <c r="CT40" s="468">
        <f>[3]Gemüse!$DE24</f>
        <v>6.454237</v>
      </c>
      <c r="CU40" s="380">
        <f>[3]Gemüse!$AJ24</f>
        <v>5.1709319999999996</v>
      </c>
      <c r="CV40" s="380">
        <f>[3]Gemüse!$CL24</f>
        <v>3.907702</v>
      </c>
      <c r="CW40" s="383"/>
      <c r="CX40" s="343">
        <f>'Früchte Daten'!BQ40</f>
        <v>4</v>
      </c>
      <c r="CY40" s="471">
        <f>[3]Gemüse!DH24</f>
        <v>5460.2942463879999</v>
      </c>
      <c r="CZ40" s="471">
        <f>[3]Gemüse!DI24</f>
        <v>22538.508446479002</v>
      </c>
      <c r="DA40" s="471"/>
      <c r="DB40" s="473">
        <f>[3]Gemüse!DJ24</f>
        <v>356.42822602500001</v>
      </c>
      <c r="DC40" s="473">
        <f>[3]Gemüse!DK24</f>
        <v>1453.3261552619999</v>
      </c>
      <c r="DD40" s="471">
        <f>[3]Gemüse!DL24</f>
        <v>566.9768135600001</v>
      </c>
      <c r="DE40" s="471">
        <f>[3]Gemüse!DM24</f>
        <v>1588.3367414279999</v>
      </c>
      <c r="DF40" s="473">
        <f>[3]Gemüse!DN24</f>
        <v>307.85328546</v>
      </c>
      <c r="DG40" s="473">
        <f>[3]Gemüse!DO24</f>
        <v>1213.702553111</v>
      </c>
      <c r="DH40" s="471">
        <f>[3]Gemüse!DP24</f>
        <v>127.368198651</v>
      </c>
      <c r="DI40" s="471">
        <f>[3]Gemüse!DQ24</f>
        <v>726.14681700000006</v>
      </c>
      <c r="DJ40" s="473">
        <f>[3]Gemüse!DR24</f>
        <v>378.55957954800004</v>
      </c>
      <c r="DK40" s="473">
        <f>[3]Gemüse!DS24</f>
        <v>791.95568481200007</v>
      </c>
      <c r="DN40" s="471"/>
      <c r="DO40" s="471">
        <f>[3]Gemüse!DT24</f>
        <v>121.30186753800001</v>
      </c>
      <c r="DP40" s="471">
        <f>[3]Gemüse!DU24</f>
        <v>680.22277247500006</v>
      </c>
      <c r="DQ40" s="473">
        <f>[3]Gemüse!DV24</f>
        <v>134.83470012800001</v>
      </c>
      <c r="DR40" s="473">
        <f>[3]Gemüse!DW24</f>
        <v>676.44404600900009</v>
      </c>
      <c r="DS40" s="471">
        <f>[3]Gemüse!DX24</f>
        <v>25.578745364</v>
      </c>
      <c r="DT40" s="471">
        <f>[3]Gemüse!DY24</f>
        <v>454.36878675200001</v>
      </c>
      <c r="DU40" s="473">
        <f>[3]Gemüse!DZ24</f>
        <v>53.666603099</v>
      </c>
      <c r="DV40" s="473">
        <f>[3]Gemüse!EA24</f>
        <v>192.65973845300005</v>
      </c>
      <c r="DW40" s="471"/>
      <c r="DX40" s="471">
        <f>[3]Gemüse!EB24</f>
        <v>202.25728340700002</v>
      </c>
      <c r="DY40" s="471">
        <f>[3]Gemüse!EC24</f>
        <v>686.22062448400004</v>
      </c>
      <c r="DZ40" s="473">
        <f>[3]Gemüse!ED24</f>
        <v>303.45862457999999</v>
      </c>
      <c r="EA40" s="473">
        <f>[3]Gemüse!EE24</f>
        <v>892.58284753000009</v>
      </c>
      <c r="EB40" s="471">
        <f>[3]Gemüse!$EF24</f>
        <v>46.322454805</v>
      </c>
      <c r="EC40" s="471">
        <f>[3]Gemüse!EG24</f>
        <v>218.52846100000002</v>
      </c>
      <c r="ED40" s="473">
        <f>[3]Gemüse!EH24</f>
        <v>30.396150462000001</v>
      </c>
      <c r="EE40" s="473">
        <f>[3]Gemüse!EI24</f>
        <v>289.14044472500001</v>
      </c>
      <c r="EG40" s="471">
        <f>[3]Gemüse!$EJ24</f>
        <v>1047.0491551759999</v>
      </c>
      <c r="EH40" s="471">
        <f>[3]Gemüse!EK24</f>
        <v>2888.9563759499997</v>
      </c>
      <c r="EI40" s="473">
        <f>[3]Gemüse!EL24</f>
        <v>50.986059343000001</v>
      </c>
      <c r="EJ40" s="473">
        <f>[3]Gemüse!EM24</f>
        <v>274.33242367500003</v>
      </c>
      <c r="EK40" s="471">
        <f>[3]Gemüse!$EN24</f>
        <v>0.52295287000000001</v>
      </c>
      <c r="EL40" s="471">
        <f>[3]Gemüse!EO24</f>
        <v>62.123705559000001</v>
      </c>
      <c r="EM40" s="473">
        <f>[3]Gemüse!EP24</f>
        <v>213.429287563</v>
      </c>
      <c r="EN40" s="473">
        <f>[3]Gemüse!EQ24</f>
        <v>235.35499619600003</v>
      </c>
      <c r="EO40" s="471"/>
      <c r="EP40" s="471">
        <f>[3]Gemüse!ER24</f>
        <v>71.028957835</v>
      </c>
      <c r="EQ40" s="471">
        <f>[3]Gemüse!ES24</f>
        <v>542.31625761800001</v>
      </c>
      <c r="ER40" s="471">
        <f>[3]Gemüse!$ET24</f>
        <v>192.912075028</v>
      </c>
      <c r="ES40" s="471">
        <f>[3]Gemüse!EU24</f>
        <v>2277.8158583680001</v>
      </c>
      <c r="ET40" s="471"/>
      <c r="EU40" s="473">
        <f>[3]Gemüse!$EV24</f>
        <v>151.26308045800002</v>
      </c>
      <c r="EV40" s="473">
        <f>[3]Gemüse!EW24</f>
        <v>511.53062083399999</v>
      </c>
      <c r="EX40" s="473">
        <f>[3]Gemüse!EX24</f>
        <v>131.41397567199999</v>
      </c>
      <c r="EY40" s="473">
        <f>[3]Gemüse!EY24</f>
        <v>530.76038615799996</v>
      </c>
    </row>
    <row r="41" spans="1:155" x14ac:dyDescent="0.2">
      <c r="A41" s="218"/>
      <c r="B41" s="189">
        <f>[3]Gemüse!A25</f>
        <v>45627</v>
      </c>
      <c r="C41" s="468">
        <f>[3]Gemüse!$B25</f>
        <v>4.9263659999999998</v>
      </c>
      <c r="D41" s="468">
        <f>[3]Gemüse!$BD25</f>
        <v>2.3306990000000001</v>
      </c>
      <c r="E41" s="380">
        <f>[3]Gemüse!$C25</f>
        <v>5.4963129999999998</v>
      </c>
      <c r="F41" s="380">
        <f>[3]Gemüse!$BE25</f>
        <v>3.435873</v>
      </c>
      <c r="G41" s="468">
        <f>[3]Gemüse!$D25</f>
        <v>1.057644</v>
      </c>
      <c r="H41" s="468">
        <f>[3]Gemüse!$BF25</f>
        <v>0.90168300000000001</v>
      </c>
      <c r="I41" s="380">
        <f>[3]Gemüse!$E25</f>
        <v>6.0513019999999997</v>
      </c>
      <c r="J41" s="380">
        <f>[3]Gemüse!$BG25</f>
        <v>2.783814</v>
      </c>
      <c r="K41" s="468">
        <f>[3]Gemüse!$F25</f>
        <v>0</v>
      </c>
      <c r="L41" s="468">
        <f>[3]Gemüse!$BH25</f>
        <v>6.2187359999999998</v>
      </c>
      <c r="M41" s="380">
        <f>[3]Gemüse!$G25</f>
        <v>0</v>
      </c>
      <c r="N41" s="380">
        <f>[3]Gemüse!$BI25</f>
        <v>8.1650559999999999</v>
      </c>
      <c r="O41" s="468">
        <f>[3]Gemüse!$H25</f>
        <v>6.1607799999999999</v>
      </c>
      <c r="P41" s="468">
        <f>[3]Gemüse!$BJ25</f>
        <v>7.7549070000000002</v>
      </c>
      <c r="Q41" s="380">
        <f>[3]Gemüse!$J25</f>
        <v>4.1245000000000003</v>
      </c>
      <c r="R41" s="380">
        <f>[3]Gemüse!$BL25</f>
        <v>2.2600500000000001</v>
      </c>
      <c r="S41" s="380"/>
      <c r="T41" s="468">
        <f>[3]Gemüse!$K25</f>
        <v>7.3887980000000004</v>
      </c>
      <c r="U41" s="468">
        <f>[3]Gemüse!$BM25</f>
        <v>4.3005120000000003</v>
      </c>
      <c r="V41" s="380">
        <f>[3]Gemüse!$L25</f>
        <v>0</v>
      </c>
      <c r="W41" s="380">
        <f>[3]Gemüse!$BN25</f>
        <v>6.627796</v>
      </c>
      <c r="X41" s="468">
        <f>[3]Gemüse!$M25</f>
        <v>0</v>
      </c>
      <c r="Y41" s="468">
        <f>[3]Gemüse!$BO25</f>
        <v>1.5974980000000001</v>
      </c>
      <c r="Z41" s="380">
        <f>[3]Gemüse!$N25</f>
        <v>2.2294130000000001</v>
      </c>
      <c r="AA41" s="380">
        <f>[3]Gemüse!$BP25</f>
        <v>1.3390169999999999</v>
      </c>
      <c r="AB41" s="468">
        <f>[3]Gemüse!$R25</f>
        <v>0</v>
      </c>
      <c r="AC41" s="468">
        <f>[3]Gemüse!$BT25</f>
        <v>1.3812180000000001</v>
      </c>
      <c r="AD41" s="380">
        <f>[3]Gemüse!$U25</f>
        <v>37.968240999999999</v>
      </c>
      <c r="AE41" s="380">
        <f>[3]Gemüse!$BW25</f>
        <v>20.004276000000001</v>
      </c>
      <c r="AF41" s="468">
        <f>[3]Gemüse!$V25</f>
        <v>16.729588</v>
      </c>
      <c r="AG41" s="468">
        <f>[3]Gemüse!$BX25</f>
        <v>7.6907209999999999</v>
      </c>
      <c r="AH41" s="380">
        <f>[3]Gemüse!$AX25</f>
        <v>19.855101000000001</v>
      </c>
      <c r="AI41" s="380">
        <f>[3]Gemüse!$CZ25</f>
        <v>6.3170310000000001</v>
      </c>
      <c r="AJ41" s="468">
        <f>[3]Gemüse!$W25</f>
        <v>4.2458720000000003</v>
      </c>
      <c r="AK41" s="468">
        <f>[3]Gemüse!$BY25</f>
        <v>4.1205509999999999</v>
      </c>
      <c r="AL41" s="380"/>
      <c r="AM41" s="380">
        <f>[3]Gemüse!$X25</f>
        <v>5.0929469999999997</v>
      </c>
      <c r="AN41" s="380">
        <f>[3]Gemüse!$BZ25</f>
        <v>2.4897450000000001</v>
      </c>
      <c r="AO41" s="468">
        <f>[3]Gemüse!$Y25</f>
        <v>4.6629019999999999</v>
      </c>
      <c r="AP41" s="468">
        <f>[3]Gemüse!$CA25</f>
        <v>3.6780979999999999</v>
      </c>
      <c r="AQ41" s="380">
        <f>[3]Gemüse!$Z25</f>
        <v>5.7788219999999999</v>
      </c>
      <c r="AR41" s="380">
        <f>[3]Gemüse!$CB25</f>
        <v>2.7793450000000002</v>
      </c>
      <c r="AS41" s="468">
        <f>[3]Gemüse!$AF25</f>
        <v>0</v>
      </c>
      <c r="AT41" s="468">
        <f>[3]Gemüse!$CH25</f>
        <v>0.94265699999999997</v>
      </c>
      <c r="AU41" s="380">
        <f>[3]Gemüse!$AB25</f>
        <v>5.000604</v>
      </c>
      <c r="AV41" s="380">
        <f>[3]Gemüse!$CD25</f>
        <v>2.3226420000000001</v>
      </c>
      <c r="AW41" s="468">
        <f>[3]Gemüse!$AC25</f>
        <v>4.95</v>
      </c>
      <c r="AX41" s="468">
        <f>[3]Gemüse!$CE25</f>
        <v>2.3226420000000001</v>
      </c>
      <c r="AY41" s="380">
        <f>[3]Gemüse!$AD25</f>
        <v>5.95</v>
      </c>
      <c r="AZ41" s="380">
        <f>[3]Gemüse!$CF25</f>
        <v>3.1337769999999998</v>
      </c>
      <c r="BA41" s="380"/>
      <c r="BB41" s="468">
        <f>[3]Gemüse!$AE25</f>
        <v>2.832751</v>
      </c>
      <c r="BC41" s="468">
        <f>[3]Gemüse!$CG25</f>
        <v>1.3705769999999999</v>
      </c>
      <c r="BD41" s="380">
        <f>[3]Gemüse!$AG25</f>
        <v>5.3</v>
      </c>
      <c r="BE41" s="380">
        <f>[3]Gemüse!$CI25</f>
        <v>2.3632330000000001</v>
      </c>
      <c r="BF41" s="468">
        <f>[3]Gemüse!$AH25</f>
        <v>0</v>
      </c>
      <c r="BG41" s="468">
        <f>[3]Gemüse!$CJ25</f>
        <v>1.294478</v>
      </c>
      <c r="BH41" s="380">
        <f>[3]Gemüse!$AI25</f>
        <v>6.4782929999999999</v>
      </c>
      <c r="BI41" s="380">
        <f>[3]Gemüse!$CK25</f>
        <v>3.8665440000000002</v>
      </c>
      <c r="BJ41" s="380"/>
      <c r="BK41" s="468">
        <f>[3]Gemüse!$AK25</f>
        <v>2.9647480000000002</v>
      </c>
      <c r="BL41" s="468">
        <f>[3]Gemüse!$CM25</f>
        <v>0.75174399999999997</v>
      </c>
      <c r="BM41" s="380">
        <f>[3]Gemüse!$AL25</f>
        <v>18</v>
      </c>
      <c r="BN41" s="380">
        <f>[3]Gemüse!$CN25</f>
        <v>5.1682899999999998</v>
      </c>
      <c r="BO41" s="468">
        <f>[3]Gemüse!$AM25</f>
        <v>7.5</v>
      </c>
      <c r="BP41" s="468">
        <f>[3]Gemüse!$CO25</f>
        <v>4.3248189999999997</v>
      </c>
      <c r="BQ41" s="380">
        <f>[3]Gemüse!$AN25</f>
        <v>5.750292</v>
      </c>
      <c r="BR41" s="380">
        <f>[3]Gemüse!$CP25</f>
        <v>2.0561780000000001</v>
      </c>
      <c r="BS41" s="380"/>
      <c r="BT41" s="380">
        <f>[3]Gemüse!$AO25</f>
        <v>5.814419</v>
      </c>
      <c r="BU41" s="380">
        <f>[3]Gemüse!$CQ25</f>
        <v>3.2139030000000002</v>
      </c>
      <c r="BV41" s="468">
        <f>[3]Gemüse!$AW25</f>
        <v>7.3881170000000003</v>
      </c>
      <c r="BW41" s="468">
        <f>[3]Gemüse!$CY25</f>
        <v>5.7409619999999997</v>
      </c>
      <c r="BX41" s="380">
        <f>[3]Gemüse!$AP25</f>
        <v>0</v>
      </c>
      <c r="BY41" s="380">
        <f>[3]Gemüse!$CR25</f>
        <v>0</v>
      </c>
      <c r="BZ41" s="468">
        <f>[3]Gemüse!$AQ25</f>
        <v>5.9144819999999996</v>
      </c>
      <c r="CA41" s="468">
        <f>[3]Gemüse!$CS25</f>
        <v>3.9131109999999998</v>
      </c>
      <c r="CB41" s="380">
        <f>[3]Gemüse!$AS25</f>
        <v>0</v>
      </c>
      <c r="CC41" s="380">
        <f>[3]Gemüse!$CU25</f>
        <v>0</v>
      </c>
      <c r="CD41" s="468">
        <f>[3]Gemüse!$AT25</f>
        <v>0</v>
      </c>
      <c r="CE41" s="468">
        <f>[3]Gemüse!$CV25</f>
        <v>0</v>
      </c>
      <c r="CF41" s="380">
        <f>[3]Gemüse!$AU25</f>
        <v>0</v>
      </c>
      <c r="CG41" s="380">
        <f>[3]Gemüse!$CW25</f>
        <v>0</v>
      </c>
      <c r="CH41" s="380"/>
      <c r="CI41" s="468">
        <f>[3]Gemüse!$AV25</f>
        <v>10.799999</v>
      </c>
      <c r="CJ41" s="468">
        <f>[3]Gemüse!$CX25</f>
        <v>5.8259860000000003</v>
      </c>
      <c r="CK41" s="380"/>
      <c r="CL41" s="380">
        <f>[3]Gemüse!$AY25</f>
        <v>16.930122000000001</v>
      </c>
      <c r="CM41" s="380">
        <f>[3]Gemüse!$DA25</f>
        <v>9.7232099999999999</v>
      </c>
      <c r="CN41" s="380"/>
      <c r="CO41" s="468">
        <f>[3]Gemüse!$AZ25</f>
        <v>15.33278</v>
      </c>
      <c r="CP41" s="468">
        <f>[3]Gemüse!$DB25</f>
        <v>9.6910480000000003</v>
      </c>
      <c r="CQ41" s="380">
        <f>[3]Gemüse!$BB25</f>
        <v>18.886536</v>
      </c>
      <c r="CR41" s="380">
        <f>[3]Gemüse!$DD25</f>
        <v>8.2663790000000006</v>
      </c>
      <c r="CS41" s="468">
        <f>[3]Gemüse!$BC25</f>
        <v>6.3668389999999997</v>
      </c>
      <c r="CT41" s="468">
        <f>[3]Gemüse!$DE25</f>
        <v>6.454237</v>
      </c>
      <c r="CU41" s="380">
        <f>[3]Gemüse!$AJ25</f>
        <v>5.3307450000000003</v>
      </c>
      <c r="CV41" s="380">
        <f>[3]Gemüse!$CL25</f>
        <v>3.9073530000000001</v>
      </c>
      <c r="CW41" s="383"/>
      <c r="CX41" s="343">
        <f>'Früchte Daten'!BQ41</f>
        <v>5</v>
      </c>
      <c r="CY41" s="471">
        <f>[3]Gemüse!DH25</f>
        <v>6301.4694238339998</v>
      </c>
      <c r="CZ41" s="471">
        <f>[3]Gemüse!DI25</f>
        <v>25435.194216451997</v>
      </c>
      <c r="DA41" s="471"/>
      <c r="DB41" s="473">
        <f>[3]Gemüse!DJ25</f>
        <v>419.09595138599997</v>
      </c>
      <c r="DC41" s="473">
        <f>[3]Gemüse!DK25</f>
        <v>1558.0312637320001</v>
      </c>
      <c r="DD41" s="471">
        <f>[3]Gemüse!DL25</f>
        <v>677.80321093299995</v>
      </c>
      <c r="DE41" s="471">
        <f>[3]Gemüse!DM25</f>
        <v>1794.5776642660001</v>
      </c>
      <c r="DF41" s="473">
        <f>[3]Gemüse!DN25</f>
        <v>440.94573986099999</v>
      </c>
      <c r="DG41" s="473">
        <f>[3]Gemüse!DO25</f>
        <v>1346.8774127470001</v>
      </c>
      <c r="DH41" s="471">
        <f>[3]Gemüse!DP25</f>
        <v>177.54667854900001</v>
      </c>
      <c r="DI41" s="471">
        <f>[3]Gemüse!DQ25</f>
        <v>865.083529</v>
      </c>
      <c r="DJ41" s="473">
        <f>[3]Gemüse!DR25</f>
        <v>369.82599613799999</v>
      </c>
      <c r="DK41" s="473">
        <f>[3]Gemüse!DS25</f>
        <v>955.83400222599994</v>
      </c>
      <c r="DN41" s="471"/>
      <c r="DO41" s="471">
        <f>[3]Gemüse!DT25</f>
        <v>125.59999932300001</v>
      </c>
      <c r="DP41" s="471">
        <f>[3]Gemüse!DU25</f>
        <v>730.48233445800008</v>
      </c>
      <c r="DQ41" s="473">
        <f>[3]Gemüse!DV25</f>
        <v>157.674524483</v>
      </c>
      <c r="DR41" s="473">
        <f>[3]Gemüse!DW25</f>
        <v>697.19066442999997</v>
      </c>
      <c r="DS41" s="471">
        <f>[3]Gemüse!DX25</f>
        <v>32.757374338000005</v>
      </c>
      <c r="DT41" s="471">
        <f>[3]Gemüse!DY25</f>
        <v>500.074223346</v>
      </c>
      <c r="DU41" s="473">
        <f>[3]Gemüse!DZ25</f>
        <v>85.148614468999995</v>
      </c>
      <c r="DV41" s="473">
        <f>[3]Gemüse!EA25</f>
        <v>280.55244797900002</v>
      </c>
      <c r="DW41" s="471"/>
      <c r="DX41" s="471">
        <f>[3]Gemüse!EB25</f>
        <v>173.65545829000001</v>
      </c>
      <c r="DY41" s="471">
        <f>[3]Gemüse!EC25</f>
        <v>917.69516512500013</v>
      </c>
      <c r="DZ41" s="473">
        <f>[3]Gemüse!ED25</f>
        <v>293.106750267</v>
      </c>
      <c r="EA41" s="473">
        <f>[3]Gemüse!EE25</f>
        <v>991.51016525199998</v>
      </c>
      <c r="EB41" s="471">
        <f>[3]Gemüse!$EF25</f>
        <v>57.661297644000001</v>
      </c>
      <c r="EC41" s="471">
        <f>[3]Gemüse!EG25</f>
        <v>216.726111</v>
      </c>
      <c r="ED41" s="473">
        <f>[3]Gemüse!EH25</f>
        <v>32.862280503000001</v>
      </c>
      <c r="EE41" s="473">
        <f>[3]Gemüse!EI25</f>
        <v>281.50670249499996</v>
      </c>
      <c r="EG41" s="471">
        <f>[3]Gemüse!$EJ25</f>
        <v>1235.2622251550001</v>
      </c>
      <c r="EH41" s="471">
        <f>[3]Gemüse!EK25</f>
        <v>3177.0344162699998</v>
      </c>
      <c r="EI41" s="473">
        <f>[3]Gemüse!EL25</f>
        <v>65.309870480000001</v>
      </c>
      <c r="EJ41" s="473">
        <f>[3]Gemüse!EM25</f>
        <v>334.29897466</v>
      </c>
      <c r="EK41" s="471">
        <f>[3]Gemüse!$EN25</f>
        <v>1.353786283</v>
      </c>
      <c r="EL41" s="471">
        <f>[3]Gemüse!EO25</f>
        <v>69.143066536000006</v>
      </c>
      <c r="EM41" s="473">
        <f>[3]Gemüse!EP25</f>
        <v>271.41562537199997</v>
      </c>
      <c r="EN41" s="473">
        <f>[3]Gemüse!EQ25</f>
        <v>291.08199483600004</v>
      </c>
      <c r="EO41" s="471"/>
      <c r="EP41" s="471">
        <f>[3]Gemüse!ER25</f>
        <v>85.512666406999998</v>
      </c>
      <c r="EQ41" s="471">
        <f>[3]Gemüse!ES25</f>
        <v>569.97933276400011</v>
      </c>
      <c r="ER41" s="471">
        <f>[3]Gemüse!$ET25</f>
        <v>240.08137536699999</v>
      </c>
      <c r="ES41" s="471">
        <f>[3]Gemüse!EU25</f>
        <v>2682.4953941690001</v>
      </c>
      <c r="ET41" s="471"/>
      <c r="EU41" s="473">
        <f>[3]Gemüse!$EV25</f>
        <v>174.06096468199999</v>
      </c>
      <c r="EV41" s="473">
        <f>[3]Gemüse!EW25</f>
        <v>627.07545722199995</v>
      </c>
      <c r="EX41" s="473">
        <f>[3]Gemüse!EX25</f>
        <v>111.62670239900001</v>
      </c>
      <c r="EY41" s="473">
        <f>[3]Gemüse!EY25</f>
        <v>641.95322893600007</v>
      </c>
    </row>
    <row r="42" spans="1:155" x14ac:dyDescent="0.2">
      <c r="A42" s="218"/>
      <c r="B42" s="189">
        <f>[3]Gemüse!A26</f>
        <v>45597</v>
      </c>
      <c r="C42" s="468">
        <f>[3]Gemüse!$B26</f>
        <v>4.9879239999999996</v>
      </c>
      <c r="D42" s="468">
        <f>[3]Gemüse!$BD26</f>
        <v>2.3423880000000001</v>
      </c>
      <c r="E42" s="380">
        <f>[3]Gemüse!$C26</f>
        <v>5.3867229999999999</v>
      </c>
      <c r="F42" s="380">
        <f>[3]Gemüse!$BE26</f>
        <v>3.444782</v>
      </c>
      <c r="G42" s="468">
        <f>[3]Gemüse!$D26</f>
        <v>1.070951</v>
      </c>
      <c r="H42" s="468">
        <f>[3]Gemüse!$BF26</f>
        <v>0.91036099999999998</v>
      </c>
      <c r="I42" s="380">
        <f>[3]Gemüse!$E26</f>
        <v>5.9161289999999997</v>
      </c>
      <c r="J42" s="380">
        <f>[3]Gemüse!$BG26</f>
        <v>3.4189509999999999</v>
      </c>
      <c r="K42" s="468">
        <f>[3]Gemüse!$F26</f>
        <v>0</v>
      </c>
      <c r="L42" s="468">
        <f>[3]Gemüse!$BH26</f>
        <v>8.2091829999999995</v>
      </c>
      <c r="M42" s="380">
        <f>[3]Gemüse!$G26</f>
        <v>0</v>
      </c>
      <c r="N42" s="380">
        <f>[3]Gemüse!$BI26</f>
        <v>9.9790189999999992</v>
      </c>
      <c r="O42" s="468">
        <f>[3]Gemüse!$H26</f>
        <v>13.170712999999999</v>
      </c>
      <c r="P42" s="468">
        <f>[3]Gemüse!$BJ26</f>
        <v>6.4683190000000002</v>
      </c>
      <c r="Q42" s="380">
        <f>[3]Gemüse!$J26</f>
        <v>4.3141660000000002</v>
      </c>
      <c r="R42" s="380">
        <f>[3]Gemüse!$BL26</f>
        <v>2.837726</v>
      </c>
      <c r="S42" s="380"/>
      <c r="T42" s="468">
        <f>[3]Gemüse!$K26</f>
        <v>7.6491360000000004</v>
      </c>
      <c r="U42" s="468">
        <f>[3]Gemüse!$BM26</f>
        <v>4.471654</v>
      </c>
      <c r="V42" s="380">
        <f>[3]Gemüse!$L26</f>
        <v>7.7736169999999998</v>
      </c>
      <c r="W42" s="380">
        <f>[3]Gemüse!$BN26</f>
        <v>6.5360550000000002</v>
      </c>
      <c r="X42" s="468">
        <f>[3]Gemüse!$M26</f>
        <v>0</v>
      </c>
      <c r="Y42" s="468">
        <f>[3]Gemüse!$BO26</f>
        <v>1.628058</v>
      </c>
      <c r="Z42" s="380">
        <f>[3]Gemüse!$N26</f>
        <v>2.462024</v>
      </c>
      <c r="AA42" s="380">
        <f>[3]Gemüse!$BP26</f>
        <v>1.671994</v>
      </c>
      <c r="AB42" s="468">
        <f>[3]Gemüse!$R26</f>
        <v>2.2088739999999998</v>
      </c>
      <c r="AC42" s="468">
        <f>[3]Gemüse!$BT26</f>
        <v>1.530672</v>
      </c>
      <c r="AD42" s="380">
        <f>[3]Gemüse!$U26</f>
        <v>38.391331999999998</v>
      </c>
      <c r="AE42" s="380">
        <f>[3]Gemüse!$BW26</f>
        <v>21.448640000000001</v>
      </c>
      <c r="AF42" s="468">
        <f>[3]Gemüse!$V26</f>
        <v>19.372596000000001</v>
      </c>
      <c r="AG42" s="468">
        <f>[3]Gemüse!$BX26</f>
        <v>7.9737410000000004</v>
      </c>
      <c r="AH42" s="380">
        <f>[3]Gemüse!$AX26</f>
        <v>20.205286000000001</v>
      </c>
      <c r="AI42" s="380">
        <f>[3]Gemüse!$CZ26</f>
        <v>6.6884940000000004</v>
      </c>
      <c r="AJ42" s="468">
        <f>[3]Gemüse!$W26</f>
        <v>4.6750489999999996</v>
      </c>
      <c r="AK42" s="468">
        <f>[3]Gemüse!$BY26</f>
        <v>4.2911679999999999</v>
      </c>
      <c r="AL42" s="380"/>
      <c r="AM42" s="380">
        <f>[3]Gemüse!$X26</f>
        <v>6.5730930000000001</v>
      </c>
      <c r="AN42" s="380">
        <f>[3]Gemüse!$BZ26</f>
        <v>3.8504</v>
      </c>
      <c r="AO42" s="468">
        <f>[3]Gemüse!$Y26</f>
        <v>7.0778220000000003</v>
      </c>
      <c r="AP42" s="468">
        <f>[3]Gemüse!$CA26</f>
        <v>4.478707</v>
      </c>
      <c r="AQ42" s="380">
        <f>[3]Gemüse!$Z26</f>
        <v>6.4759640000000003</v>
      </c>
      <c r="AR42" s="380">
        <f>[3]Gemüse!$CB26</f>
        <v>2.7944010000000001</v>
      </c>
      <c r="AS42" s="468">
        <f>[3]Gemüse!$AF26</f>
        <v>2.4922070000000001</v>
      </c>
      <c r="AT42" s="468">
        <f>[3]Gemüse!$CH26</f>
        <v>1.3755999999999999</v>
      </c>
      <c r="AU42" s="380">
        <f>[3]Gemüse!$AB26</f>
        <v>5.097137</v>
      </c>
      <c r="AV42" s="380">
        <f>[3]Gemüse!$CD26</f>
        <v>2.3297690000000002</v>
      </c>
      <c r="AW42" s="468">
        <f>[3]Gemüse!$AC26</f>
        <v>4.95</v>
      </c>
      <c r="AX42" s="468">
        <f>[3]Gemüse!$CE26</f>
        <v>2.322657</v>
      </c>
      <c r="AY42" s="380">
        <f>[3]Gemüse!$AD26</f>
        <v>5.95</v>
      </c>
      <c r="AZ42" s="380">
        <f>[3]Gemüse!$CF26</f>
        <v>3.288986</v>
      </c>
      <c r="BA42" s="380"/>
      <c r="BB42" s="468">
        <f>[3]Gemüse!$AE26</f>
        <v>3.0558040000000002</v>
      </c>
      <c r="BC42" s="468">
        <f>[3]Gemüse!$CG26</f>
        <v>1.6249309999999999</v>
      </c>
      <c r="BD42" s="380">
        <f>[3]Gemüse!$AG26</f>
        <v>5.3180160000000001</v>
      </c>
      <c r="BE42" s="380">
        <f>[3]Gemüse!$CI26</f>
        <v>2.5043600000000001</v>
      </c>
      <c r="BF42" s="468">
        <f>[3]Gemüse!$AH26</f>
        <v>0</v>
      </c>
      <c r="BG42" s="468">
        <f>[3]Gemüse!$CJ26</f>
        <v>1.5166839999999999</v>
      </c>
      <c r="BH42" s="380">
        <f>[3]Gemüse!$AI26</f>
        <v>7.0411140000000003</v>
      </c>
      <c r="BI42" s="380">
        <f>[3]Gemüse!$CK26</f>
        <v>3.8709319999999998</v>
      </c>
      <c r="BJ42" s="380"/>
      <c r="BK42" s="468">
        <f>[3]Gemüse!$AK26</f>
        <v>0</v>
      </c>
      <c r="BL42" s="468">
        <f>[3]Gemüse!$CM26</f>
        <v>1.0685309999999999</v>
      </c>
      <c r="BM42" s="380">
        <f>[3]Gemüse!$AL26</f>
        <v>17.847207999999998</v>
      </c>
      <c r="BN42" s="380">
        <f>[3]Gemüse!$CN26</f>
        <v>5.1702250000000003</v>
      </c>
      <c r="BO42" s="468">
        <f>[3]Gemüse!$AM26</f>
        <v>7.5</v>
      </c>
      <c r="BP42" s="468">
        <f>[3]Gemüse!$CO26</f>
        <v>4.1731730000000002</v>
      </c>
      <c r="BQ42" s="380">
        <f>[3]Gemüse!$AN26</f>
        <v>5.7</v>
      </c>
      <c r="BR42" s="380">
        <f>[3]Gemüse!$CP26</f>
        <v>2.12676</v>
      </c>
      <c r="BS42" s="380"/>
      <c r="BT42" s="380">
        <f>[3]Gemüse!$AO26</f>
        <v>6.1852309999999999</v>
      </c>
      <c r="BU42" s="380">
        <f>[3]Gemüse!$CQ26</f>
        <v>3.7711519999999998</v>
      </c>
      <c r="BV42" s="468">
        <f>[3]Gemüse!$AW26</f>
        <v>9.8169109999999993</v>
      </c>
      <c r="BW42" s="468">
        <f>[3]Gemüse!$CY26</f>
        <v>7.4805630000000001</v>
      </c>
      <c r="BX42" s="380">
        <f>[3]Gemüse!$AP26</f>
        <v>0</v>
      </c>
      <c r="BY42" s="380">
        <f>[3]Gemüse!$CR26</f>
        <v>0</v>
      </c>
      <c r="BZ42" s="468">
        <f>[3]Gemüse!$AQ26</f>
        <v>8.2686860000000006</v>
      </c>
      <c r="CA42" s="468">
        <f>[3]Gemüse!$CS26</f>
        <v>5.0998080000000003</v>
      </c>
      <c r="CB42" s="380">
        <f>[3]Gemüse!$AS26</f>
        <v>0</v>
      </c>
      <c r="CC42" s="380">
        <f>[3]Gemüse!$CU26</f>
        <v>0</v>
      </c>
      <c r="CD42" s="468">
        <f>[3]Gemüse!$AT26</f>
        <v>0</v>
      </c>
      <c r="CE42" s="468">
        <f>[3]Gemüse!$CV26</f>
        <v>0</v>
      </c>
      <c r="CF42" s="380">
        <f>[3]Gemüse!$AU26</f>
        <v>0</v>
      </c>
      <c r="CG42" s="380">
        <f>[3]Gemüse!$CW26</f>
        <v>0</v>
      </c>
      <c r="CH42" s="380"/>
      <c r="CI42" s="468">
        <f>[3]Gemüse!$AV26</f>
        <v>10.688931999999999</v>
      </c>
      <c r="CJ42" s="468">
        <f>[3]Gemüse!$CX26</f>
        <v>5.1566939999999999</v>
      </c>
      <c r="CK42" s="380"/>
      <c r="CL42" s="380">
        <f>[3]Gemüse!$AY26</f>
        <v>17.000796000000001</v>
      </c>
      <c r="CM42" s="380">
        <f>[3]Gemüse!$DA26</f>
        <v>9.9148700000000005</v>
      </c>
      <c r="CN42" s="380"/>
      <c r="CO42" s="468">
        <f>[3]Gemüse!$AZ26</f>
        <v>15.33175</v>
      </c>
      <c r="CP42" s="468">
        <f>[3]Gemüse!$DB26</f>
        <v>9.6401289999999999</v>
      </c>
      <c r="CQ42" s="380">
        <f>[3]Gemüse!$BB26</f>
        <v>17.743611999999999</v>
      </c>
      <c r="CR42" s="380">
        <f>[3]Gemüse!$DD26</f>
        <v>8.2051839999999991</v>
      </c>
      <c r="CS42" s="468">
        <f>[3]Gemüse!$BC26</f>
        <v>6.3050600000000001</v>
      </c>
      <c r="CT42" s="468">
        <f>[3]Gemüse!$DE26</f>
        <v>6.4223670000000004</v>
      </c>
      <c r="CU42" s="380">
        <f>[3]Gemüse!$AJ26</f>
        <v>5.2049149999999997</v>
      </c>
      <c r="CV42" s="380">
        <f>[3]Gemüse!$CL26</f>
        <v>3.905494</v>
      </c>
      <c r="CW42" s="383"/>
      <c r="CX42" s="343">
        <f>'Früchte Daten'!BQ42</f>
        <v>4</v>
      </c>
      <c r="CY42" s="471">
        <f>[3]Gemüse!DH26</f>
        <v>4906.2659901969992</v>
      </c>
      <c r="CZ42" s="471">
        <f>[3]Gemüse!DI26</f>
        <v>21235.673629280001</v>
      </c>
      <c r="DA42" s="471"/>
      <c r="DB42" s="473">
        <f>[3]Gemüse!DJ26</f>
        <v>280.36748217899998</v>
      </c>
      <c r="DC42" s="473">
        <f>[3]Gemüse!DK26</f>
        <v>1320.131058617</v>
      </c>
      <c r="DD42" s="471">
        <f>[3]Gemüse!DL26</f>
        <v>674.50460585199994</v>
      </c>
      <c r="DE42" s="471">
        <f>[3]Gemüse!DM26</f>
        <v>1484.4329202370002</v>
      </c>
      <c r="DF42" s="473">
        <f>[3]Gemüse!DN26</f>
        <v>187.47963958</v>
      </c>
      <c r="DG42" s="473">
        <f>[3]Gemüse!DO26</f>
        <v>1327.5092498929998</v>
      </c>
      <c r="DH42" s="471">
        <f>[3]Gemüse!DP26</f>
        <v>129.37037820800001</v>
      </c>
      <c r="DI42" s="471">
        <f>[3]Gemüse!DQ26</f>
        <v>770.59013200000004</v>
      </c>
      <c r="DJ42" s="473">
        <f>[3]Gemüse!DR26</f>
        <v>306.36808406599999</v>
      </c>
      <c r="DK42" s="473">
        <f>[3]Gemüse!DS26</f>
        <v>765.81700634200001</v>
      </c>
      <c r="DN42" s="471"/>
      <c r="DO42" s="471">
        <f>[3]Gemüse!DT26</f>
        <v>96.917990641000003</v>
      </c>
      <c r="DP42" s="471">
        <f>[3]Gemüse!DU26</f>
        <v>488.02350623000001</v>
      </c>
      <c r="DQ42" s="473">
        <f>[3]Gemüse!DV26</f>
        <v>111.173797119</v>
      </c>
      <c r="DR42" s="473">
        <f>[3]Gemüse!DW26</f>
        <v>585.73572251100006</v>
      </c>
      <c r="DS42" s="471">
        <f>[3]Gemüse!DX26</f>
        <v>46.663022962000007</v>
      </c>
      <c r="DT42" s="471">
        <f>[3]Gemüse!DY26</f>
        <v>384.70277382099999</v>
      </c>
      <c r="DU42" s="473">
        <f>[3]Gemüse!DZ26</f>
        <v>54.095449273</v>
      </c>
      <c r="DV42" s="473">
        <f>[3]Gemüse!EA26</f>
        <v>184.66093690400001</v>
      </c>
      <c r="DW42" s="471"/>
      <c r="DX42" s="471">
        <f>[3]Gemüse!EB26</f>
        <v>89.37218704</v>
      </c>
      <c r="DY42" s="471">
        <f>[3]Gemüse!EC26</f>
        <v>573.06551690100002</v>
      </c>
      <c r="DZ42" s="473">
        <f>[3]Gemüse!ED26</f>
        <v>135.47388172699999</v>
      </c>
      <c r="EA42" s="473">
        <f>[3]Gemüse!EE26</f>
        <v>851.49250605500004</v>
      </c>
      <c r="EB42" s="471">
        <f>[3]Gemüse!$EF26</f>
        <v>42.131769192</v>
      </c>
      <c r="EC42" s="471">
        <f>[3]Gemüse!EG26</f>
        <v>216.887418</v>
      </c>
      <c r="ED42" s="473">
        <f>[3]Gemüse!EH26</f>
        <v>29.326394024000003</v>
      </c>
      <c r="EE42" s="473">
        <f>[3]Gemüse!EI26</f>
        <v>155.054427554</v>
      </c>
      <c r="EG42" s="471">
        <f>[3]Gemüse!$EJ26</f>
        <v>1008.6572040120001</v>
      </c>
      <c r="EH42" s="471">
        <f>[3]Gemüse!EK26</f>
        <v>2449.1561476010002</v>
      </c>
      <c r="EI42" s="473">
        <f>[3]Gemüse!EL26</f>
        <v>58.034206345999998</v>
      </c>
      <c r="EJ42" s="473">
        <f>[3]Gemüse!EM26</f>
        <v>266.350189376</v>
      </c>
      <c r="EK42" s="471">
        <f>[3]Gemüse!$EN26</f>
        <v>3.6427708290000003</v>
      </c>
      <c r="EL42" s="471">
        <f>[3]Gemüse!EO26</f>
        <v>55.886233077</v>
      </c>
      <c r="EM42" s="473">
        <f>[3]Gemüse!EP26</f>
        <v>199.817829988</v>
      </c>
      <c r="EN42" s="473">
        <f>[3]Gemüse!EQ26</f>
        <v>207.055450162</v>
      </c>
      <c r="EO42" s="471"/>
      <c r="EP42" s="471">
        <f>[3]Gemüse!ER26</f>
        <v>63.373565401</v>
      </c>
      <c r="EQ42" s="471">
        <f>[3]Gemüse!ES26</f>
        <v>523.64329498699999</v>
      </c>
      <c r="ER42" s="471">
        <f>[3]Gemüse!$ET26</f>
        <v>194.577293494</v>
      </c>
      <c r="ES42" s="471">
        <f>[3]Gemüse!EU26</f>
        <v>2148.5557692860002</v>
      </c>
      <c r="ET42" s="471"/>
      <c r="EU42" s="473">
        <f>[3]Gemüse!$EV26</f>
        <v>130.96608690599999</v>
      </c>
      <c r="EV42" s="473">
        <f>[3]Gemüse!EW26</f>
        <v>495.080802775</v>
      </c>
      <c r="EX42" s="473">
        <f>[3]Gemüse!EX26</f>
        <v>72.552032437000008</v>
      </c>
      <c r="EY42" s="473">
        <f>[3]Gemüse!EY26</f>
        <v>312.76149148999997</v>
      </c>
    </row>
    <row r="43" spans="1:155" x14ac:dyDescent="0.2">
      <c r="A43" s="218"/>
      <c r="B43" s="189">
        <f>[3]Gemüse!A27</f>
        <v>45566</v>
      </c>
      <c r="C43" s="468">
        <f>[3]Gemüse!$B27</f>
        <v>6.3420949999999996</v>
      </c>
      <c r="D43" s="468">
        <f>[3]Gemüse!$BD27</f>
        <v>3.7991060000000001</v>
      </c>
      <c r="E43" s="380">
        <f>[3]Gemüse!$C27</f>
        <v>5.9025939999999997</v>
      </c>
      <c r="F43" s="380">
        <f>[3]Gemüse!$BE27</f>
        <v>3.6184620000000001</v>
      </c>
      <c r="G43" s="468">
        <f>[3]Gemüse!$D27</f>
        <v>1.763576</v>
      </c>
      <c r="H43" s="468">
        <f>[3]Gemüse!$BF27</f>
        <v>1.4264129999999999</v>
      </c>
      <c r="I43" s="380">
        <f>[3]Gemüse!$E27</f>
        <v>6.5761320000000003</v>
      </c>
      <c r="J43" s="380">
        <f>[3]Gemüse!$BG27</f>
        <v>3.5251939999999999</v>
      </c>
      <c r="K43" s="468">
        <f>[3]Gemüse!$F27</f>
        <v>0</v>
      </c>
      <c r="L43" s="468">
        <f>[3]Gemüse!$BH27</f>
        <v>9.1465119999999995</v>
      </c>
      <c r="M43" s="380">
        <f>[3]Gemüse!$G27</f>
        <v>19.023374</v>
      </c>
      <c r="N43" s="380">
        <f>[3]Gemüse!$BI27</f>
        <v>11.554144000000001</v>
      </c>
      <c r="O43" s="468">
        <f>[3]Gemüse!$H27</f>
        <v>16.386407999999999</v>
      </c>
      <c r="P43" s="468">
        <f>[3]Gemüse!$BJ27</f>
        <v>13.662105</v>
      </c>
      <c r="Q43" s="380">
        <f>[3]Gemüse!$J27</f>
        <v>5.7557369999999999</v>
      </c>
      <c r="R43" s="380">
        <f>[3]Gemüse!$BL27</f>
        <v>3.5510989999999998</v>
      </c>
      <c r="S43" s="380"/>
      <c r="T43" s="468">
        <f>[3]Gemüse!$K27</f>
        <v>8.3326949999999993</v>
      </c>
      <c r="U43" s="468">
        <f>[3]Gemüse!$BM27</f>
        <v>4.9483040000000003</v>
      </c>
      <c r="V43" s="380">
        <f>[3]Gemüse!$L27</f>
        <v>7.7831840000000003</v>
      </c>
      <c r="W43" s="380">
        <f>[3]Gemüse!$BN27</f>
        <v>6.6048309999999999</v>
      </c>
      <c r="X43" s="468">
        <f>[3]Gemüse!$M27</f>
        <v>0</v>
      </c>
      <c r="Y43" s="468">
        <f>[3]Gemüse!$BO27</f>
        <v>1.7977609999999999</v>
      </c>
      <c r="Z43" s="380">
        <f>[3]Gemüse!$N27</f>
        <v>2.65577</v>
      </c>
      <c r="AA43" s="380">
        <f>[3]Gemüse!$BP27</f>
        <v>1.8353710000000001</v>
      </c>
      <c r="AB43" s="468">
        <f>[3]Gemüse!$R27</f>
        <v>2.4664779999999999</v>
      </c>
      <c r="AC43" s="468">
        <f>[3]Gemüse!$BT27</f>
        <v>1.6728749999999999</v>
      </c>
      <c r="AD43" s="380">
        <f>[3]Gemüse!$U27</f>
        <v>39.459628000000002</v>
      </c>
      <c r="AE43" s="380">
        <f>[3]Gemüse!$BW27</f>
        <v>25.932562999999998</v>
      </c>
      <c r="AF43" s="468">
        <f>[3]Gemüse!$V27</f>
        <v>22.486878999999998</v>
      </c>
      <c r="AG43" s="468">
        <f>[3]Gemüse!$BX27</f>
        <v>8.8315590000000004</v>
      </c>
      <c r="AH43" s="380">
        <f>[3]Gemüse!$AX27</f>
        <v>20.631858000000001</v>
      </c>
      <c r="AI43" s="380">
        <f>[3]Gemüse!$CZ27</f>
        <v>8.0565879999999996</v>
      </c>
      <c r="AJ43" s="468">
        <f>[3]Gemüse!$W27</f>
        <v>4.9337920000000004</v>
      </c>
      <c r="AK43" s="468">
        <f>[3]Gemüse!$BY27</f>
        <v>4.3846410000000002</v>
      </c>
      <c r="AL43" s="380"/>
      <c r="AM43" s="380">
        <f>[3]Gemüse!$X27</f>
        <v>7.7730249999999996</v>
      </c>
      <c r="AN43" s="380">
        <f>[3]Gemüse!$BZ27</f>
        <v>4.8462350000000001</v>
      </c>
      <c r="AO43" s="468">
        <f>[3]Gemüse!$Y27</f>
        <v>7.9218469999999996</v>
      </c>
      <c r="AP43" s="468">
        <f>[3]Gemüse!$CA27</f>
        <v>5.432194</v>
      </c>
      <c r="AQ43" s="380">
        <f>[3]Gemüse!$Z27</f>
        <v>6.7638290000000003</v>
      </c>
      <c r="AR43" s="380">
        <f>[3]Gemüse!$CB27</f>
        <v>3.3924650000000001</v>
      </c>
      <c r="AS43" s="468">
        <f>[3]Gemüse!$AF27</f>
        <v>0</v>
      </c>
      <c r="AT43" s="468">
        <f>[3]Gemüse!$CH27</f>
        <v>1.497714</v>
      </c>
      <c r="AU43" s="380">
        <f>[3]Gemüse!$AB27</f>
        <v>5.3114929999999996</v>
      </c>
      <c r="AV43" s="380">
        <f>[3]Gemüse!$CD27</f>
        <v>2.4438930000000001</v>
      </c>
      <c r="AW43" s="468">
        <f>[3]Gemüse!$AC27</f>
        <v>5.1415410000000001</v>
      </c>
      <c r="AX43" s="468">
        <f>[3]Gemüse!$CE27</f>
        <v>2.3576969999999999</v>
      </c>
      <c r="AY43" s="380">
        <f>[3]Gemüse!$AD27</f>
        <v>5.95</v>
      </c>
      <c r="AZ43" s="380">
        <f>[3]Gemüse!$CF27</f>
        <v>3.978399</v>
      </c>
      <c r="BA43" s="380"/>
      <c r="BB43" s="468">
        <f>[3]Gemüse!$AE27</f>
        <v>3.6314350000000002</v>
      </c>
      <c r="BC43" s="468">
        <f>[3]Gemüse!$CG27</f>
        <v>1.994086</v>
      </c>
      <c r="BD43" s="380">
        <f>[3]Gemüse!$AG27</f>
        <v>5.3433659999999996</v>
      </c>
      <c r="BE43" s="380">
        <f>[3]Gemüse!$CI27</f>
        <v>3.0489250000000001</v>
      </c>
      <c r="BF43" s="468">
        <f>[3]Gemüse!$AH27</f>
        <v>2.3850470000000001</v>
      </c>
      <c r="BG43" s="468">
        <f>[3]Gemüse!$CJ27</f>
        <v>1.530305</v>
      </c>
      <c r="BH43" s="380">
        <f>[3]Gemüse!$AI27</f>
        <v>7.4884760000000004</v>
      </c>
      <c r="BI43" s="380">
        <f>[3]Gemüse!$CK27</f>
        <v>3.874679</v>
      </c>
      <c r="BJ43" s="380"/>
      <c r="BK43" s="468">
        <f>[3]Gemüse!$AK27</f>
        <v>0</v>
      </c>
      <c r="BL43" s="468">
        <f>[3]Gemüse!$CM27</f>
        <v>1.598214</v>
      </c>
      <c r="BM43" s="380">
        <f>[3]Gemüse!$AL27</f>
        <v>18.150755</v>
      </c>
      <c r="BN43" s="380">
        <f>[3]Gemüse!$CN27</f>
        <v>5.3435980000000001</v>
      </c>
      <c r="BO43" s="468">
        <f>[3]Gemüse!$AM27</f>
        <v>7.5</v>
      </c>
      <c r="BP43" s="468">
        <f>[3]Gemüse!$CO27</f>
        <v>4.5521380000000002</v>
      </c>
      <c r="BQ43" s="380">
        <f>[3]Gemüse!$AN27</f>
        <v>5.7</v>
      </c>
      <c r="BR43" s="380">
        <f>[3]Gemüse!$CP27</f>
        <v>2.3082729999999998</v>
      </c>
      <c r="BS43" s="380"/>
      <c r="BT43" s="380">
        <f>[3]Gemüse!$AO27</f>
        <v>6.31942</v>
      </c>
      <c r="BU43" s="380">
        <f>[3]Gemüse!$CQ27</f>
        <v>4.1117900000000001</v>
      </c>
      <c r="BV43" s="468">
        <f>[3]Gemüse!$AW27</f>
        <v>0</v>
      </c>
      <c r="BW43" s="468">
        <f>[3]Gemüse!$CY27</f>
        <v>7.5708650000000004</v>
      </c>
      <c r="BX43" s="380">
        <f>[3]Gemüse!$AP27</f>
        <v>0</v>
      </c>
      <c r="BY43" s="380">
        <f>[3]Gemüse!$CR27</f>
        <v>0</v>
      </c>
      <c r="BZ43" s="468">
        <f>[3]Gemüse!$AQ27</f>
        <v>8.7396060000000002</v>
      </c>
      <c r="CA43" s="468">
        <f>[3]Gemüse!$CS27</f>
        <v>5.1374240000000002</v>
      </c>
      <c r="CB43" s="380">
        <f>[3]Gemüse!$AS27</f>
        <v>0</v>
      </c>
      <c r="CC43" s="380">
        <f>[3]Gemüse!$CU27</f>
        <v>0</v>
      </c>
      <c r="CD43" s="468">
        <f>[3]Gemüse!$AT27</f>
        <v>0</v>
      </c>
      <c r="CE43" s="468">
        <f>[3]Gemüse!$CV27</f>
        <v>0</v>
      </c>
      <c r="CF43" s="380">
        <f>[3]Gemüse!$AU27</f>
        <v>0</v>
      </c>
      <c r="CG43" s="380">
        <f>[3]Gemüse!$CW27</f>
        <v>0</v>
      </c>
      <c r="CH43" s="380"/>
      <c r="CI43" s="468">
        <f>[3]Gemüse!$AV27</f>
        <v>10.577415</v>
      </c>
      <c r="CJ43" s="468">
        <f>[3]Gemüse!$CX27</f>
        <v>7.1272630000000001</v>
      </c>
      <c r="CK43" s="380"/>
      <c r="CL43" s="380">
        <f>[3]Gemüse!$AY27</f>
        <v>16.585618</v>
      </c>
      <c r="CM43" s="380">
        <f>[3]Gemüse!$DA27</f>
        <v>9.7999849999999995</v>
      </c>
      <c r="CN43" s="380"/>
      <c r="CO43" s="468">
        <f>[3]Gemüse!$AZ27</f>
        <v>15.331466000000001</v>
      </c>
      <c r="CP43" s="468">
        <f>[3]Gemüse!$DB27</f>
        <v>9.6803980000000003</v>
      </c>
      <c r="CQ43" s="380">
        <f>[3]Gemüse!$BB27</f>
        <v>17.428498999999999</v>
      </c>
      <c r="CR43" s="380">
        <f>[3]Gemüse!$DD27</f>
        <v>8.6261019999999995</v>
      </c>
      <c r="CS43" s="468">
        <f>[3]Gemüse!$BC27</f>
        <v>6.193549</v>
      </c>
      <c r="CT43" s="468">
        <f>[3]Gemüse!$DE27</f>
        <v>6.3018369999999999</v>
      </c>
      <c r="CU43" s="380">
        <f>[3]Gemüse!$AJ27</f>
        <v>5.1387200000000002</v>
      </c>
      <c r="CV43" s="380">
        <f>[3]Gemüse!$CL27</f>
        <v>3.9056329999999999</v>
      </c>
      <c r="CW43" s="383"/>
      <c r="CX43" s="343">
        <f>'Früchte Daten'!BQ43</f>
        <v>4</v>
      </c>
      <c r="CY43" s="471">
        <f>[3]Gemüse!DH27</f>
        <v>4273.3201747459998</v>
      </c>
      <c r="CZ43" s="471">
        <f>[3]Gemüse!DI27</f>
        <v>20931.587258378</v>
      </c>
      <c r="DA43" s="471"/>
      <c r="DB43" s="473">
        <f>[3]Gemüse!DJ27</f>
        <v>266.31093346500001</v>
      </c>
      <c r="DC43" s="473">
        <f>[3]Gemüse!DK27</f>
        <v>1230.6010941290001</v>
      </c>
      <c r="DD43" s="471">
        <f>[3]Gemüse!DL27</f>
        <v>400.90414854400001</v>
      </c>
      <c r="DE43" s="471">
        <f>[3]Gemüse!DM27</f>
        <v>1712.532090814</v>
      </c>
      <c r="DF43" s="473">
        <f>[3]Gemüse!DN27</f>
        <v>143.20489599200002</v>
      </c>
      <c r="DG43" s="473">
        <f>[3]Gemüse!DO27</f>
        <v>1054.7249968880001</v>
      </c>
      <c r="DH43" s="471">
        <f>[3]Gemüse!DP27</f>
        <v>98.217025280000001</v>
      </c>
      <c r="DI43" s="471">
        <f>[3]Gemüse!DQ27</f>
        <v>964.86467800000003</v>
      </c>
      <c r="DJ43" s="473">
        <f>[3]Gemüse!DR27</f>
        <v>279.78154532500002</v>
      </c>
      <c r="DK43" s="473">
        <f>[3]Gemüse!DS27</f>
        <v>793.29642081299994</v>
      </c>
      <c r="DN43" s="471"/>
      <c r="DO43" s="471">
        <f>[3]Gemüse!DT27</f>
        <v>85.757514714999999</v>
      </c>
      <c r="DP43" s="471">
        <f>[3]Gemüse!DU27</f>
        <v>360.27909111500003</v>
      </c>
      <c r="DQ43" s="473">
        <f>[3]Gemüse!DV27</f>
        <v>106.230623364</v>
      </c>
      <c r="DR43" s="473">
        <f>[3]Gemüse!DW27</f>
        <v>605.53243361099999</v>
      </c>
      <c r="DS43" s="471">
        <f>[3]Gemüse!DX27</f>
        <v>112.223088729</v>
      </c>
      <c r="DT43" s="471">
        <f>[3]Gemüse!DY27</f>
        <v>458.20580983899998</v>
      </c>
      <c r="DU43" s="473">
        <f>[3]Gemüse!DZ27</f>
        <v>35.711293855000001</v>
      </c>
      <c r="DV43" s="473">
        <f>[3]Gemüse!EA27</f>
        <v>121.857451803</v>
      </c>
      <c r="DW43" s="471"/>
      <c r="DX43" s="471">
        <f>[3]Gemüse!EB27</f>
        <v>65.576674379000011</v>
      </c>
      <c r="DY43" s="471">
        <f>[3]Gemüse!EC27</f>
        <v>539.83888312099998</v>
      </c>
      <c r="DZ43" s="473">
        <f>[3]Gemüse!ED27</f>
        <v>106.511250858</v>
      </c>
      <c r="EA43" s="473">
        <f>[3]Gemüse!EE27</f>
        <v>647.16073671100003</v>
      </c>
      <c r="EB43" s="471">
        <f>[3]Gemüse!$EF27</f>
        <v>25.000166662000002</v>
      </c>
      <c r="EC43" s="471">
        <f>[3]Gemüse!EG27</f>
        <v>307.4715923</v>
      </c>
      <c r="ED43" s="473">
        <f>[3]Gemüse!EH27</f>
        <v>20.451377886</v>
      </c>
      <c r="EE43" s="473">
        <f>[3]Gemüse!EI27</f>
        <v>224.33241589599999</v>
      </c>
      <c r="EG43" s="471">
        <f>[3]Gemüse!$EJ27</f>
        <v>852.847653143</v>
      </c>
      <c r="EH43" s="471">
        <f>[3]Gemüse!EK27</f>
        <v>2307.3526566650003</v>
      </c>
      <c r="EI43" s="473">
        <f>[3]Gemüse!EL27</f>
        <v>40.711163667000001</v>
      </c>
      <c r="EJ43" s="473">
        <f>[3]Gemüse!EM27</f>
        <v>212.87850667400002</v>
      </c>
      <c r="EK43" s="471">
        <f>[3]Gemüse!$EN27</f>
        <v>10.67649604</v>
      </c>
      <c r="EL43" s="471">
        <f>[3]Gemüse!EO27</f>
        <v>61.007577353000002</v>
      </c>
      <c r="EM43" s="473">
        <f>[3]Gemüse!EP27</f>
        <v>172.47315495399999</v>
      </c>
      <c r="EN43" s="473">
        <f>[3]Gemüse!EQ27</f>
        <v>188.339429051</v>
      </c>
      <c r="EO43" s="471"/>
      <c r="EP43" s="471">
        <f>[3]Gemüse!ER27</f>
        <v>52.157648446000003</v>
      </c>
      <c r="EQ43" s="471">
        <f>[3]Gemüse!ES27</f>
        <v>503.32765282700001</v>
      </c>
      <c r="ER43" s="471">
        <f>[3]Gemüse!$ET27</f>
        <v>199.28804316900002</v>
      </c>
      <c r="ES43" s="471">
        <f>[3]Gemüse!EU27</f>
        <v>2029.4201637460001</v>
      </c>
      <c r="ET43" s="471"/>
      <c r="EU43" s="473">
        <f>[3]Gemüse!$EV27</f>
        <v>124.91657276500001</v>
      </c>
      <c r="EV43" s="473">
        <f>[3]Gemüse!EW27</f>
        <v>433.60953798099996</v>
      </c>
      <c r="EX43" s="473">
        <f>[3]Gemüse!EX27</f>
        <v>83.839457550000006</v>
      </c>
      <c r="EY43" s="473">
        <f>[3]Gemüse!EY27</f>
        <v>298.59596653400001</v>
      </c>
    </row>
    <row r="44" spans="1:155" x14ac:dyDescent="0.2">
      <c r="A44" s="218"/>
      <c r="B44" s="189">
        <f>[3]Gemüse!A28</f>
        <v>45536</v>
      </c>
      <c r="C44" s="468">
        <f>[3]Gemüse!$B28</f>
        <v>6.9</v>
      </c>
      <c r="D44" s="468">
        <f>[3]Gemüse!$BD28</f>
        <v>4.4783790000000003</v>
      </c>
      <c r="E44" s="380">
        <f>[3]Gemüse!$C28</f>
        <v>6.4233250000000002</v>
      </c>
      <c r="F44" s="380">
        <f>[3]Gemüse!$BE28</f>
        <v>3.7353190000000001</v>
      </c>
      <c r="G44" s="468">
        <f>[3]Gemüse!$D28</f>
        <v>2.4221010000000001</v>
      </c>
      <c r="H44" s="468">
        <f>[3]Gemüse!$BF28</f>
        <v>1.7417020000000001</v>
      </c>
      <c r="I44" s="380">
        <f>[3]Gemüse!$E28</f>
        <v>8.4938450000000003</v>
      </c>
      <c r="J44" s="380">
        <f>[3]Gemüse!$BG28</f>
        <v>3.6850700000000001</v>
      </c>
      <c r="K44" s="468">
        <f>[3]Gemüse!$F28</f>
        <v>0</v>
      </c>
      <c r="L44" s="468">
        <f>[3]Gemüse!$BH28</f>
        <v>9.9483800000000002</v>
      </c>
      <c r="M44" s="380">
        <f>[3]Gemüse!$G28</f>
        <v>19.340910000000001</v>
      </c>
      <c r="N44" s="380">
        <f>[3]Gemüse!$BI28</f>
        <v>11.722937</v>
      </c>
      <c r="O44" s="468">
        <f>[3]Gemüse!$H28</f>
        <v>16.998799999999999</v>
      </c>
      <c r="P44" s="468">
        <f>[3]Gemüse!$BJ28</f>
        <v>13.141817</v>
      </c>
      <c r="Q44" s="380">
        <f>[3]Gemüse!$J28</f>
        <v>6.9308009999999998</v>
      </c>
      <c r="R44" s="380">
        <f>[3]Gemüse!$BL28</f>
        <v>3.9586739999999998</v>
      </c>
      <c r="S44" s="380"/>
      <c r="T44" s="468">
        <f>[3]Gemüse!$K28</f>
        <v>8.1113459999999993</v>
      </c>
      <c r="U44" s="468">
        <f>[3]Gemüse!$BM28</f>
        <v>5.040216</v>
      </c>
      <c r="V44" s="380">
        <f>[3]Gemüse!$L28</f>
        <v>7.7758219999999998</v>
      </c>
      <c r="W44" s="380">
        <f>[3]Gemüse!$BN28</f>
        <v>6.5798319999999997</v>
      </c>
      <c r="X44" s="468">
        <f>[3]Gemüse!$M28</f>
        <v>0</v>
      </c>
      <c r="Y44" s="468">
        <f>[3]Gemüse!$BO28</f>
        <v>1.8662399999999999</v>
      </c>
      <c r="Z44" s="380">
        <f>[3]Gemüse!$N28</f>
        <v>2.682401</v>
      </c>
      <c r="AA44" s="380">
        <f>[3]Gemüse!$BP28</f>
        <v>1.8042879999999999</v>
      </c>
      <c r="AB44" s="468">
        <f>[3]Gemüse!$R28</f>
        <v>2.573245</v>
      </c>
      <c r="AC44" s="468">
        <f>[3]Gemüse!$BT28</f>
        <v>1.7202660000000001</v>
      </c>
      <c r="AD44" s="380">
        <f>[3]Gemüse!$U28</f>
        <v>43.191830000000003</v>
      </c>
      <c r="AE44" s="380">
        <f>[3]Gemüse!$BW28</f>
        <v>30.358539</v>
      </c>
      <c r="AF44" s="468">
        <f>[3]Gemüse!$V28</f>
        <v>23.69829</v>
      </c>
      <c r="AG44" s="468">
        <f>[3]Gemüse!$BX28</f>
        <v>9.5893719999999991</v>
      </c>
      <c r="AH44" s="380">
        <f>[3]Gemüse!$AX28</f>
        <v>21.182444</v>
      </c>
      <c r="AI44" s="380">
        <f>[3]Gemüse!$CZ28</f>
        <v>8.1266660000000002</v>
      </c>
      <c r="AJ44" s="468">
        <f>[3]Gemüse!$W28</f>
        <v>5.1045689999999997</v>
      </c>
      <c r="AK44" s="468">
        <f>[3]Gemüse!$BY28</f>
        <v>4.5992449999999998</v>
      </c>
      <c r="AL44" s="380"/>
      <c r="AM44" s="380">
        <f>[3]Gemüse!$X28</f>
        <v>7.9</v>
      </c>
      <c r="AN44" s="380">
        <f>[3]Gemüse!$BZ28</f>
        <v>4.9254490000000004</v>
      </c>
      <c r="AO44" s="468">
        <f>[3]Gemüse!$Y28</f>
        <v>8.1526720000000008</v>
      </c>
      <c r="AP44" s="468">
        <f>[3]Gemüse!$CA28</f>
        <v>5.1831500000000004</v>
      </c>
      <c r="AQ44" s="380">
        <f>[3]Gemüse!$Z28</f>
        <v>6.7744450000000001</v>
      </c>
      <c r="AR44" s="380">
        <f>[3]Gemüse!$CB28</f>
        <v>3.453462</v>
      </c>
      <c r="AS44" s="468">
        <f>[3]Gemüse!$AF28</f>
        <v>0</v>
      </c>
      <c r="AT44" s="468">
        <f>[3]Gemüse!$CH28</f>
        <v>1.5683910000000001</v>
      </c>
      <c r="AU44" s="380">
        <f>[3]Gemüse!$AB28</f>
        <v>5.4283359999999998</v>
      </c>
      <c r="AV44" s="380">
        <f>[3]Gemüse!$CD28</f>
        <v>2.3937210000000002</v>
      </c>
      <c r="AW44" s="468">
        <f>[3]Gemüse!$AC28</f>
        <v>5.2941820000000002</v>
      </c>
      <c r="AX44" s="468">
        <f>[3]Gemüse!$CE28</f>
        <v>2.3474330000000001</v>
      </c>
      <c r="AY44" s="380">
        <f>[3]Gemüse!$AD28</f>
        <v>6.1335740000000003</v>
      </c>
      <c r="AZ44" s="380">
        <f>[3]Gemüse!$CF28</f>
        <v>4.1512500000000001</v>
      </c>
      <c r="BA44" s="380"/>
      <c r="BB44" s="468">
        <f>[3]Gemüse!$AE28</f>
        <v>2.8985059999999998</v>
      </c>
      <c r="BC44" s="468">
        <f>[3]Gemüse!$CG28</f>
        <v>2.0349179999999998</v>
      </c>
      <c r="BD44" s="380">
        <f>[3]Gemüse!$AG28</f>
        <v>5.4433400000000001</v>
      </c>
      <c r="BE44" s="380">
        <f>[3]Gemüse!$CI28</f>
        <v>3.879508</v>
      </c>
      <c r="BF44" s="468">
        <f>[3]Gemüse!$AH28</f>
        <v>2.5044339999999998</v>
      </c>
      <c r="BG44" s="468">
        <f>[3]Gemüse!$CJ28</f>
        <v>1.5146219999999999</v>
      </c>
      <c r="BH44" s="380">
        <f>[3]Gemüse!$AI28</f>
        <v>6.4759440000000001</v>
      </c>
      <c r="BI44" s="380">
        <f>[3]Gemüse!$CK28</f>
        <v>3.8959079999999999</v>
      </c>
      <c r="BJ44" s="380"/>
      <c r="BK44" s="468">
        <f>[3]Gemüse!$AK28</f>
        <v>0</v>
      </c>
      <c r="BL44" s="468">
        <f>[3]Gemüse!$CM28</f>
        <v>1.7785660000000001</v>
      </c>
      <c r="BM44" s="380">
        <f>[3]Gemüse!$AL28</f>
        <v>18.667997</v>
      </c>
      <c r="BN44" s="380">
        <f>[3]Gemüse!$CN28</f>
        <v>5.7085499999999998</v>
      </c>
      <c r="BO44" s="468">
        <f>[3]Gemüse!$AM28</f>
        <v>7.5186710000000003</v>
      </c>
      <c r="BP44" s="468">
        <f>[3]Gemüse!$CO28</f>
        <v>4.5495539999999997</v>
      </c>
      <c r="BQ44" s="380">
        <f>[3]Gemüse!$AN28</f>
        <v>5.7</v>
      </c>
      <c r="BR44" s="380">
        <f>[3]Gemüse!$CP28</f>
        <v>2.1011639999999998</v>
      </c>
      <c r="BS44" s="380"/>
      <c r="BT44" s="380">
        <f>[3]Gemüse!$AO28</f>
        <v>6.7900960000000001</v>
      </c>
      <c r="BU44" s="380">
        <f>[3]Gemüse!$CQ28</f>
        <v>4.2345839999999999</v>
      </c>
      <c r="BV44" s="468">
        <f>[3]Gemüse!$AW28</f>
        <v>10.035994000000001</v>
      </c>
      <c r="BW44" s="468">
        <f>[3]Gemüse!$CY28</f>
        <v>7.6298649999999997</v>
      </c>
      <c r="BX44" s="380">
        <f>[3]Gemüse!$AP28</f>
        <v>0</v>
      </c>
      <c r="BY44" s="380">
        <f>[3]Gemüse!$CR28</f>
        <v>0</v>
      </c>
      <c r="BZ44" s="468">
        <f>[3]Gemüse!$AQ28</f>
        <v>8.7341630000000006</v>
      </c>
      <c r="CA44" s="468">
        <f>[3]Gemüse!$CS28</f>
        <v>5.1291209999999996</v>
      </c>
      <c r="CB44" s="380">
        <f>[3]Gemüse!$AS28</f>
        <v>0</v>
      </c>
      <c r="CC44" s="380">
        <f>[3]Gemüse!$CU28</f>
        <v>0</v>
      </c>
      <c r="CD44" s="468">
        <f>[3]Gemüse!$AT28</f>
        <v>0</v>
      </c>
      <c r="CE44" s="468">
        <f>[3]Gemüse!$CV28</f>
        <v>0</v>
      </c>
      <c r="CF44" s="380">
        <f>[3]Gemüse!$AU28</f>
        <v>0</v>
      </c>
      <c r="CG44" s="380">
        <f>[3]Gemüse!$CW28</f>
        <v>0</v>
      </c>
      <c r="CH44" s="380"/>
      <c r="CI44" s="468">
        <f>[3]Gemüse!$AV28</f>
        <v>10.060822</v>
      </c>
      <c r="CJ44" s="468">
        <f>[3]Gemüse!$CX28</f>
        <v>7.2595090000000004</v>
      </c>
      <c r="CK44" s="380"/>
      <c r="CL44" s="380">
        <f>[3]Gemüse!$AY28</f>
        <v>15.150119999999999</v>
      </c>
      <c r="CM44" s="380">
        <f>[3]Gemüse!$DA28</f>
        <v>9.693543</v>
      </c>
      <c r="CN44" s="380"/>
      <c r="CO44" s="468">
        <f>[3]Gemüse!$AZ28</f>
        <v>15.331466000000001</v>
      </c>
      <c r="CP44" s="468">
        <f>[3]Gemüse!$DB28</f>
        <v>9.7106650000000005</v>
      </c>
      <c r="CQ44" s="380">
        <f>[3]Gemüse!$BB28</f>
        <v>17.42755</v>
      </c>
      <c r="CR44" s="380">
        <f>[3]Gemüse!$DD28</f>
        <v>8.8159659999999995</v>
      </c>
      <c r="CS44" s="468">
        <f>[3]Gemüse!$BC28</f>
        <v>6.1199389999999996</v>
      </c>
      <c r="CT44" s="468">
        <f>[3]Gemüse!$DE28</f>
        <v>6.3766740000000004</v>
      </c>
      <c r="CU44" s="380">
        <f>[3]Gemüse!$AJ28</f>
        <v>5.1135380000000001</v>
      </c>
      <c r="CV44" s="380">
        <f>[3]Gemüse!$CL28</f>
        <v>3.9074080000000002</v>
      </c>
      <c r="CW44" s="383"/>
      <c r="CX44" s="343">
        <f>'Früchte Daten'!BQ44</f>
        <v>5</v>
      </c>
      <c r="CY44" s="471">
        <f>[3]Gemüse!DH28</f>
        <v>5032.871889733</v>
      </c>
      <c r="CZ44" s="471">
        <f>[3]Gemüse!DI28</f>
        <v>25504.185216567002</v>
      </c>
      <c r="DA44" s="471"/>
      <c r="DB44" s="473">
        <f>[3]Gemüse!DJ28</f>
        <v>319.26266288199997</v>
      </c>
      <c r="DC44" s="473">
        <f>[3]Gemüse!DK28</f>
        <v>1699.467465058</v>
      </c>
      <c r="DD44" s="471">
        <f>[3]Gemüse!DL28</f>
        <v>531.39679087599995</v>
      </c>
      <c r="DE44" s="471">
        <f>[3]Gemüse!DM28</f>
        <v>2272.694845775</v>
      </c>
      <c r="DF44" s="473">
        <f>[3]Gemüse!DN28</f>
        <v>192.418733121</v>
      </c>
      <c r="DG44" s="473">
        <f>[3]Gemüse!DO28</f>
        <v>1368.347711095</v>
      </c>
      <c r="DH44" s="471">
        <f>[3]Gemüse!DP28</f>
        <v>167.35558969900001</v>
      </c>
      <c r="DI44" s="471">
        <f>[3]Gemüse!DQ28</f>
        <v>1597.4975537</v>
      </c>
      <c r="DJ44" s="473">
        <f>[3]Gemüse!DR28</f>
        <v>361.48537862199998</v>
      </c>
      <c r="DK44" s="473">
        <f>[3]Gemüse!DS28</f>
        <v>1035.5197700690001</v>
      </c>
      <c r="DN44" s="471"/>
      <c r="DO44" s="471">
        <f>[3]Gemüse!DT28</f>
        <v>49.999891394000002</v>
      </c>
      <c r="DP44" s="471">
        <f>[3]Gemüse!DU28</f>
        <v>336.12098880000002</v>
      </c>
      <c r="DQ44" s="473">
        <f>[3]Gemüse!DV28</f>
        <v>139.19061041200001</v>
      </c>
      <c r="DR44" s="473">
        <f>[3]Gemüse!DW28</f>
        <v>779.67294641500007</v>
      </c>
      <c r="DS44" s="471">
        <f>[3]Gemüse!DX28</f>
        <v>160.066581595</v>
      </c>
      <c r="DT44" s="471">
        <f>[3]Gemüse!DY28</f>
        <v>718.5766259080001</v>
      </c>
      <c r="DU44" s="473">
        <f>[3]Gemüse!DZ28</f>
        <v>10.580183361</v>
      </c>
      <c r="DV44" s="473">
        <f>[3]Gemüse!EA28</f>
        <v>69.563153080999996</v>
      </c>
      <c r="DW44" s="471"/>
      <c r="DX44" s="471">
        <f>[3]Gemüse!EB28</f>
        <v>59.632005254999996</v>
      </c>
      <c r="DY44" s="471">
        <f>[3]Gemüse!EC28</f>
        <v>482.29020335299998</v>
      </c>
      <c r="DZ44" s="473">
        <f>[3]Gemüse!ED28</f>
        <v>61.231052318000003</v>
      </c>
      <c r="EA44" s="473">
        <f>[3]Gemüse!EE28</f>
        <v>727.90678824999998</v>
      </c>
      <c r="EB44" s="471">
        <f>[3]Gemüse!$EF28</f>
        <v>24.130686000000001</v>
      </c>
      <c r="EC44" s="471">
        <f>[3]Gemüse!EG28</f>
        <v>294.78708219999999</v>
      </c>
      <c r="ED44" s="473">
        <f>[3]Gemüse!EH28</f>
        <v>20.462410947000002</v>
      </c>
      <c r="EE44" s="473">
        <f>[3]Gemüse!EI28</f>
        <v>251.37419784899998</v>
      </c>
      <c r="EG44" s="471">
        <f>[3]Gemüse!$EJ28</f>
        <v>1014.08833529</v>
      </c>
      <c r="EH44" s="471">
        <f>[3]Gemüse!EK28</f>
        <v>2784.2345726740004</v>
      </c>
      <c r="EI44" s="473">
        <f>[3]Gemüse!EL28</f>
        <v>41.694226430000001</v>
      </c>
      <c r="EJ44" s="473">
        <f>[3]Gemüse!EM28</f>
        <v>190.04552441400003</v>
      </c>
      <c r="EK44" s="471">
        <f>[3]Gemüse!$EN28</f>
        <v>11.09372127</v>
      </c>
      <c r="EL44" s="471">
        <f>[3]Gemüse!EO28</f>
        <v>104.394025692</v>
      </c>
      <c r="EM44" s="473">
        <f>[3]Gemüse!EP28</f>
        <v>184.56300752799999</v>
      </c>
      <c r="EN44" s="473">
        <f>[3]Gemüse!EQ28</f>
        <v>207.191830678</v>
      </c>
      <c r="EO44" s="471"/>
      <c r="EP44" s="471">
        <f>[3]Gemüse!ER28</f>
        <v>45.914305726000002</v>
      </c>
      <c r="EQ44" s="471">
        <f>[3]Gemüse!ES28</f>
        <v>525.53492248399994</v>
      </c>
      <c r="ER44" s="471">
        <f>[3]Gemüse!$ET28</f>
        <v>216.19449234000001</v>
      </c>
      <c r="ES44" s="471">
        <f>[3]Gemüse!EU28</f>
        <v>2552.5040086090003</v>
      </c>
      <c r="ET44" s="471"/>
      <c r="EU44" s="473">
        <f>[3]Gemüse!$EV28</f>
        <v>151.98085717199999</v>
      </c>
      <c r="EV44" s="473">
        <f>[3]Gemüse!EW28</f>
        <v>503.86739146399998</v>
      </c>
      <c r="EX44" s="473">
        <f>[3]Gemüse!EX28</f>
        <v>71.582495863999995</v>
      </c>
      <c r="EY44" s="473">
        <f>[3]Gemüse!EY28</f>
        <v>302.53369770199998</v>
      </c>
    </row>
    <row r="45" spans="1:155" x14ac:dyDescent="0.2">
      <c r="A45" s="218"/>
      <c r="B45" s="189">
        <f>[3]Gemüse!A29</f>
        <v>45505</v>
      </c>
      <c r="C45" s="468">
        <f>[3]Gemüse!$B29</f>
        <v>6.9</v>
      </c>
      <c r="D45" s="468">
        <f>[3]Gemüse!$BD29</f>
        <v>4.5027379999999999</v>
      </c>
      <c r="E45" s="380">
        <f>[3]Gemüse!$C29</f>
        <v>6.196377</v>
      </c>
      <c r="F45" s="380">
        <f>[3]Gemüse!$BE29</f>
        <v>3.6248930000000001</v>
      </c>
      <c r="G45" s="468">
        <f>[3]Gemüse!$D29</f>
        <v>2.4303469999999998</v>
      </c>
      <c r="H45" s="468">
        <f>[3]Gemüse!$BF29</f>
        <v>1.6059330000000001</v>
      </c>
      <c r="I45" s="380">
        <f>[3]Gemüse!$E29</f>
        <v>7.3818390000000003</v>
      </c>
      <c r="J45" s="380">
        <f>[3]Gemüse!$BG29</f>
        <v>3.7535069999999999</v>
      </c>
      <c r="K45" s="468">
        <f>[3]Gemüse!$F29</f>
        <v>0</v>
      </c>
      <c r="L45" s="468">
        <f>[3]Gemüse!$BH29</f>
        <v>9.5241530000000001</v>
      </c>
      <c r="M45" s="380">
        <f>[3]Gemüse!$G29</f>
        <v>16.982993</v>
      </c>
      <c r="N45" s="380">
        <f>[3]Gemüse!$BI29</f>
        <v>11.833529</v>
      </c>
      <c r="O45" s="468">
        <f>[3]Gemüse!$H29</f>
        <v>15.996824999999999</v>
      </c>
      <c r="P45" s="468">
        <f>[3]Gemüse!$BJ29</f>
        <v>13.122553</v>
      </c>
      <c r="Q45" s="380">
        <f>[3]Gemüse!$J29</f>
        <v>6.8672779999999998</v>
      </c>
      <c r="R45" s="380">
        <f>[3]Gemüse!$BL29</f>
        <v>3.6200770000000002</v>
      </c>
      <c r="S45" s="380"/>
      <c r="T45" s="468">
        <f>[3]Gemüse!$K29</f>
        <v>0</v>
      </c>
      <c r="U45" s="468">
        <f>[3]Gemüse!$BM29</f>
        <v>5.2420400000000003</v>
      </c>
      <c r="V45" s="380">
        <f>[3]Gemüse!$L29</f>
        <v>7.8028000000000004</v>
      </c>
      <c r="W45" s="380">
        <f>[3]Gemüse!$BN29</f>
        <v>6.6094499999999998</v>
      </c>
      <c r="X45" s="468">
        <f>[3]Gemüse!$M29</f>
        <v>0</v>
      </c>
      <c r="Y45" s="468">
        <f>[3]Gemüse!$BO29</f>
        <v>1.8165750000000001</v>
      </c>
      <c r="Z45" s="380">
        <f>[3]Gemüse!$N29</f>
        <v>2.548556</v>
      </c>
      <c r="AA45" s="380">
        <f>[3]Gemüse!$BP29</f>
        <v>1.768991</v>
      </c>
      <c r="AB45" s="468">
        <f>[3]Gemüse!$R29</f>
        <v>2.5882770000000002</v>
      </c>
      <c r="AC45" s="468">
        <f>[3]Gemüse!$BT29</f>
        <v>1.6089610000000001</v>
      </c>
      <c r="AD45" s="380">
        <f>[3]Gemüse!$U29</f>
        <v>0</v>
      </c>
      <c r="AE45" s="380">
        <f>[3]Gemüse!$BW29</f>
        <v>29.920210000000001</v>
      </c>
      <c r="AF45" s="468">
        <f>[3]Gemüse!$V29</f>
        <v>23.876370000000001</v>
      </c>
      <c r="AG45" s="468">
        <f>[3]Gemüse!$BX29</f>
        <v>9.0874989999999993</v>
      </c>
      <c r="AH45" s="380">
        <f>[3]Gemüse!$AX29</f>
        <v>0</v>
      </c>
      <c r="AI45" s="380">
        <f>[3]Gemüse!$CZ29</f>
        <v>7.9916080000000003</v>
      </c>
      <c r="AJ45" s="468">
        <f>[3]Gemüse!$W29</f>
        <v>0</v>
      </c>
      <c r="AK45" s="468">
        <f>[3]Gemüse!$BY29</f>
        <v>4.9892000000000003</v>
      </c>
      <c r="AL45" s="380"/>
      <c r="AM45" s="380">
        <f>[3]Gemüse!$X29</f>
        <v>7.9102699999999997</v>
      </c>
      <c r="AN45" s="380">
        <f>[3]Gemüse!$BZ29</f>
        <v>4.8269719999999996</v>
      </c>
      <c r="AO45" s="468">
        <f>[3]Gemüse!$Y29</f>
        <v>0</v>
      </c>
      <c r="AP45" s="468">
        <f>[3]Gemüse!$CA29</f>
        <v>5.2091099999999999</v>
      </c>
      <c r="AQ45" s="380">
        <f>[3]Gemüse!$Z29</f>
        <v>6.731732</v>
      </c>
      <c r="AR45" s="380">
        <f>[3]Gemüse!$CB29</f>
        <v>3.427743</v>
      </c>
      <c r="AS45" s="468">
        <f>[3]Gemüse!$AF29</f>
        <v>0</v>
      </c>
      <c r="AT45" s="468">
        <f>[3]Gemüse!$CH29</f>
        <v>1.6204130000000001</v>
      </c>
      <c r="AU45" s="380">
        <f>[3]Gemüse!$AB29</f>
        <v>5.6312930000000003</v>
      </c>
      <c r="AV45" s="380">
        <f>[3]Gemüse!$CD29</f>
        <v>2.7544050000000002</v>
      </c>
      <c r="AW45" s="468">
        <f>[3]Gemüse!$AC29</f>
        <v>5.4876889999999996</v>
      </c>
      <c r="AX45" s="468">
        <f>[3]Gemüse!$CE29</f>
        <v>2.5869949999999999</v>
      </c>
      <c r="AY45" s="380">
        <f>[3]Gemüse!$AD29</f>
        <v>6.7934289999999997</v>
      </c>
      <c r="AZ45" s="380">
        <f>[3]Gemüse!$CF29</f>
        <v>4.305593</v>
      </c>
      <c r="BA45" s="380"/>
      <c r="BB45" s="468">
        <f>[3]Gemüse!$AE29</f>
        <v>3.4496709999999999</v>
      </c>
      <c r="BC45" s="468">
        <f>[3]Gemüse!$CG29</f>
        <v>2.0773540000000001</v>
      </c>
      <c r="BD45" s="380">
        <f>[3]Gemüse!$AG29</f>
        <v>5.4449459999999998</v>
      </c>
      <c r="BE45" s="380">
        <f>[3]Gemüse!$CI29</f>
        <v>4.391337</v>
      </c>
      <c r="BF45" s="468">
        <f>[3]Gemüse!$AH29</f>
        <v>2.6106039999999999</v>
      </c>
      <c r="BG45" s="468">
        <f>[3]Gemüse!$CJ29</f>
        <v>1.5110749999999999</v>
      </c>
      <c r="BH45" s="380">
        <f>[3]Gemüse!$AI29</f>
        <v>6.5522729999999996</v>
      </c>
      <c r="BI45" s="380">
        <f>[3]Gemüse!$CK29</f>
        <v>3.9144459999999999</v>
      </c>
      <c r="BJ45" s="380"/>
      <c r="BK45" s="468">
        <f>[3]Gemüse!$AK29</f>
        <v>0</v>
      </c>
      <c r="BL45" s="468">
        <f>[3]Gemüse!$CM29</f>
        <v>1.765744</v>
      </c>
      <c r="BM45" s="380">
        <f>[3]Gemüse!$AL29</f>
        <v>19.158421000000001</v>
      </c>
      <c r="BN45" s="380">
        <f>[3]Gemüse!$CN29</f>
        <v>5.7014279999999999</v>
      </c>
      <c r="BO45" s="468">
        <f>[3]Gemüse!$AM29</f>
        <v>7.6607399999999997</v>
      </c>
      <c r="BP45" s="468">
        <f>[3]Gemüse!$CO29</f>
        <v>5.2267900000000003</v>
      </c>
      <c r="BQ45" s="380">
        <f>[3]Gemüse!$AN29</f>
        <v>5.6423829999999997</v>
      </c>
      <c r="BR45" s="380">
        <f>[3]Gemüse!$CP29</f>
        <v>2.053903</v>
      </c>
      <c r="BS45" s="380"/>
      <c r="BT45" s="380">
        <f>[3]Gemüse!$AO29</f>
        <v>7.057906</v>
      </c>
      <c r="BU45" s="380">
        <f>[3]Gemüse!$CQ29</f>
        <v>4.3333269999999997</v>
      </c>
      <c r="BV45" s="468">
        <f>[3]Gemüse!$AW29</f>
        <v>0</v>
      </c>
      <c r="BW45" s="468">
        <f>[3]Gemüse!$CY29</f>
        <v>7.6595789999999999</v>
      </c>
      <c r="BX45" s="380">
        <f>[3]Gemüse!$AP29</f>
        <v>0</v>
      </c>
      <c r="BY45" s="380">
        <f>[3]Gemüse!$CR29</f>
        <v>0</v>
      </c>
      <c r="BZ45" s="468">
        <f>[3]Gemüse!$AQ29</f>
        <v>8.7269020000000008</v>
      </c>
      <c r="CA45" s="468">
        <f>[3]Gemüse!$CS29</f>
        <v>5.1354319999999998</v>
      </c>
      <c r="CB45" s="380">
        <f>[3]Gemüse!$AS29</f>
        <v>0</v>
      </c>
      <c r="CC45" s="380">
        <f>[3]Gemüse!$CU29</f>
        <v>0</v>
      </c>
      <c r="CD45" s="468">
        <f>[3]Gemüse!$AT29</f>
        <v>0</v>
      </c>
      <c r="CE45" s="468">
        <f>[3]Gemüse!$CV29</f>
        <v>0</v>
      </c>
      <c r="CF45" s="380">
        <f>[3]Gemüse!$AU29</f>
        <v>0</v>
      </c>
      <c r="CG45" s="380">
        <f>[3]Gemüse!$CW29</f>
        <v>0</v>
      </c>
      <c r="CH45" s="380"/>
      <c r="CI45" s="468">
        <f>[3]Gemüse!$AV29</f>
        <v>10.692766000000001</v>
      </c>
      <c r="CJ45" s="468">
        <f>[3]Gemüse!$CX29</f>
        <v>7.3655549999999996</v>
      </c>
      <c r="CK45" s="380"/>
      <c r="CL45" s="380">
        <f>[3]Gemüse!$AY29</f>
        <v>15.852429000000001</v>
      </c>
      <c r="CM45" s="380">
        <f>[3]Gemüse!$DA29</f>
        <v>9.4898830000000007</v>
      </c>
      <c r="CN45" s="380"/>
      <c r="CO45" s="468">
        <f>[3]Gemüse!$AZ29</f>
        <v>15.331466000000001</v>
      </c>
      <c r="CP45" s="468">
        <f>[3]Gemüse!$DB29</f>
        <v>9.7018620000000002</v>
      </c>
      <c r="CQ45" s="380">
        <f>[3]Gemüse!$BB29</f>
        <v>17.428498999999999</v>
      </c>
      <c r="CR45" s="380">
        <f>[3]Gemüse!$DD29</f>
        <v>9.8508580000000006</v>
      </c>
      <c r="CS45" s="468">
        <f>[3]Gemüse!$BC29</f>
        <v>6.1200669999999997</v>
      </c>
      <c r="CT45" s="468">
        <f>[3]Gemüse!$DE29</f>
        <v>6.7830519999999996</v>
      </c>
      <c r="CU45" s="380">
        <f>[3]Gemüse!$AJ29</f>
        <v>5.1136660000000003</v>
      </c>
      <c r="CV45" s="380">
        <f>[3]Gemüse!$CL29</f>
        <v>3.9074119999999999</v>
      </c>
      <c r="CW45" s="383"/>
      <c r="CX45" s="343">
        <f>'Früchte Daten'!BQ45</f>
        <v>4</v>
      </c>
      <c r="CY45" s="471">
        <f>[3]Gemüse!DH29</f>
        <v>4155.4164832340002</v>
      </c>
      <c r="CZ45" s="471">
        <f>[3]Gemüse!DI29</f>
        <v>20652.805685497002</v>
      </c>
      <c r="DA45" s="471"/>
      <c r="DB45" s="473">
        <f>[3]Gemüse!DJ29</f>
        <v>319.28161316299997</v>
      </c>
      <c r="DC45" s="473">
        <f>[3]Gemüse!DK29</f>
        <v>1565.3790100599999</v>
      </c>
      <c r="DD45" s="471">
        <f>[3]Gemüse!DL29</f>
        <v>578.13951294200001</v>
      </c>
      <c r="DE45" s="471">
        <f>[3]Gemüse!DM29</f>
        <v>2228.5933991100001</v>
      </c>
      <c r="DF45" s="473">
        <f>[3]Gemüse!DN29</f>
        <v>195.36928112199999</v>
      </c>
      <c r="DG45" s="473">
        <f>[3]Gemüse!DO29</f>
        <v>1413.085053926</v>
      </c>
      <c r="DH45" s="471">
        <f>[3]Gemüse!DP29</f>
        <v>177.235914417</v>
      </c>
      <c r="DI45" s="471">
        <f>[3]Gemüse!DQ29</f>
        <v>1505.016684251</v>
      </c>
      <c r="DJ45" s="473">
        <f>[3]Gemüse!DR29</f>
        <v>338.22122899799996</v>
      </c>
      <c r="DK45" s="473">
        <f>[3]Gemüse!DS29</f>
        <v>976.39438592300007</v>
      </c>
      <c r="DN45" s="471"/>
      <c r="DO45" s="471">
        <f>[3]Gemüse!DT29</f>
        <v>32.661495327000004</v>
      </c>
      <c r="DP45" s="471">
        <f>[3]Gemüse!DU29</f>
        <v>227.11452927900001</v>
      </c>
      <c r="DQ45" s="473">
        <f>[3]Gemüse!DV29</f>
        <v>132.26251415800002</v>
      </c>
      <c r="DR45" s="473">
        <f>[3]Gemüse!DW29</f>
        <v>733.42014301899997</v>
      </c>
      <c r="DS45" s="471">
        <f>[3]Gemüse!DX29</f>
        <v>153.49171312999999</v>
      </c>
      <c r="DT45" s="471">
        <f>[3]Gemüse!DY29</f>
        <v>635.66907912099998</v>
      </c>
      <c r="DU45" s="473">
        <f>[3]Gemüse!DZ29</f>
        <v>2.3189904000000001</v>
      </c>
      <c r="DV45" s="473">
        <f>[3]Gemüse!EA29</f>
        <v>32.453268319999999</v>
      </c>
      <c r="DW45" s="471"/>
      <c r="DX45" s="471">
        <f>[3]Gemüse!EB29</f>
        <v>42.623951738000002</v>
      </c>
      <c r="DY45" s="471">
        <f>[3]Gemüse!EC29</f>
        <v>327.56813278500005</v>
      </c>
      <c r="DZ45" s="473">
        <f>[3]Gemüse!ED29</f>
        <v>38.518658483999999</v>
      </c>
      <c r="EA45" s="473">
        <f>[3]Gemüse!EE29</f>
        <v>405.98218016100003</v>
      </c>
      <c r="EB45" s="471">
        <f>[3]Gemüse!$EF29</f>
        <v>13.279984000000001</v>
      </c>
      <c r="EC45" s="471">
        <f>[3]Gemüse!EG29</f>
        <v>135.28533329999999</v>
      </c>
      <c r="ED45" s="473">
        <f>[3]Gemüse!EH29</f>
        <v>16.055283042999999</v>
      </c>
      <c r="EE45" s="473">
        <f>[3]Gemüse!EI29</f>
        <v>170.45975088</v>
      </c>
      <c r="EG45" s="471">
        <f>[3]Gemüse!$EJ29</f>
        <v>742.93791055399993</v>
      </c>
      <c r="EH45" s="471">
        <f>[3]Gemüse!EK29</f>
        <v>2199.7433729889999</v>
      </c>
      <c r="EI45" s="473">
        <f>[3]Gemüse!EL29</f>
        <v>17.492284642999998</v>
      </c>
      <c r="EJ45" s="473">
        <f>[3]Gemüse!EM29</f>
        <v>92.214450380000002</v>
      </c>
      <c r="EK45" s="471">
        <f>[3]Gemüse!$EN29</f>
        <v>11.971704908</v>
      </c>
      <c r="EL45" s="471">
        <f>[3]Gemüse!EO29</f>
        <v>116.49711000400001</v>
      </c>
      <c r="EM45" s="473">
        <f>[3]Gemüse!EP29</f>
        <v>101.372646739</v>
      </c>
      <c r="EN45" s="473">
        <f>[3]Gemüse!EQ29</f>
        <v>142.98618493500001</v>
      </c>
      <c r="EO45" s="471"/>
      <c r="EP45" s="471">
        <f>[3]Gemüse!ER29</f>
        <v>14.441511259</v>
      </c>
      <c r="EQ45" s="471">
        <f>[3]Gemüse!ES29</f>
        <v>185.048642726</v>
      </c>
      <c r="ER45" s="471">
        <f>[3]Gemüse!$ET29</f>
        <v>178.280315043</v>
      </c>
      <c r="ES45" s="471">
        <f>[3]Gemüse!EU29</f>
        <v>1998.2369207690001</v>
      </c>
      <c r="ET45" s="471"/>
      <c r="EU45" s="473">
        <f>[3]Gemüse!$EV29</f>
        <v>95.312608093000009</v>
      </c>
      <c r="EV45" s="473">
        <f>[3]Gemüse!EW29</f>
        <v>383.70431411699997</v>
      </c>
      <c r="EX45" s="473">
        <f>[3]Gemüse!EX29</f>
        <v>50.997735552999998</v>
      </c>
      <c r="EY45" s="473">
        <f>[3]Gemüse!EY29</f>
        <v>192.55477404300001</v>
      </c>
    </row>
    <row r="46" spans="1:155" x14ac:dyDescent="0.2">
      <c r="A46" s="218"/>
      <c r="B46" s="189">
        <f>[3]Gemüse!A30</f>
        <v>45474</v>
      </c>
      <c r="C46" s="468">
        <f>[3]Gemüse!$B30</f>
        <v>6.8182910000000003</v>
      </c>
      <c r="D46" s="468">
        <f>[3]Gemüse!$BD30</f>
        <v>4.7279689999999999</v>
      </c>
      <c r="E46" s="380">
        <f>[3]Gemüse!$C30</f>
        <v>6.0235960000000004</v>
      </c>
      <c r="F46" s="380">
        <f>[3]Gemüse!$BE30</f>
        <v>3.5512990000000002</v>
      </c>
      <c r="G46" s="468">
        <f>[3]Gemüse!$D30</f>
        <v>2.2432400000000001</v>
      </c>
      <c r="H46" s="468">
        <f>[3]Gemüse!$BF30</f>
        <v>1.705543</v>
      </c>
      <c r="I46" s="380">
        <f>[3]Gemüse!$E30</f>
        <v>8.1347360000000002</v>
      </c>
      <c r="J46" s="380">
        <f>[3]Gemüse!$BG30</f>
        <v>3.6569609999999999</v>
      </c>
      <c r="K46" s="468">
        <f>[3]Gemüse!$F30</f>
        <v>0</v>
      </c>
      <c r="L46" s="468">
        <f>[3]Gemüse!$BH30</f>
        <v>10.976995000000001</v>
      </c>
      <c r="M46" s="380">
        <f>[3]Gemüse!$G30</f>
        <v>18.487223</v>
      </c>
      <c r="N46" s="380">
        <f>[3]Gemüse!$BI30</f>
        <v>11.569585</v>
      </c>
      <c r="O46" s="468">
        <f>[3]Gemüse!$H30</f>
        <v>16.642909</v>
      </c>
      <c r="P46" s="468">
        <f>[3]Gemüse!$BJ30</f>
        <v>13.033035</v>
      </c>
      <c r="Q46" s="380">
        <f>[3]Gemüse!$J30</f>
        <v>7.4750129999999997</v>
      </c>
      <c r="R46" s="380">
        <f>[3]Gemüse!$BL30</f>
        <v>3.7103060000000001</v>
      </c>
      <c r="S46" s="380"/>
      <c r="T46" s="468">
        <f>[3]Gemüse!$K30</f>
        <v>0</v>
      </c>
      <c r="U46" s="468">
        <f>[3]Gemüse!$BM30</f>
        <v>5.3748120000000004</v>
      </c>
      <c r="V46" s="380">
        <f>[3]Gemüse!$L30</f>
        <v>7.8037219999999996</v>
      </c>
      <c r="W46" s="380">
        <f>[3]Gemüse!$BN30</f>
        <v>6.3363820000000004</v>
      </c>
      <c r="X46" s="468">
        <f>[3]Gemüse!$M30</f>
        <v>0</v>
      </c>
      <c r="Y46" s="468">
        <f>[3]Gemüse!$BO30</f>
        <v>1.8328180000000001</v>
      </c>
      <c r="Z46" s="380">
        <f>[3]Gemüse!$N30</f>
        <v>2.6225429999999998</v>
      </c>
      <c r="AA46" s="380">
        <f>[3]Gemüse!$BP30</f>
        <v>1.7219420000000001</v>
      </c>
      <c r="AB46" s="468">
        <f>[3]Gemüse!$R30</f>
        <v>2.5096039999999999</v>
      </c>
      <c r="AC46" s="468">
        <f>[3]Gemüse!$BT30</f>
        <v>1.531282</v>
      </c>
      <c r="AD46" s="380">
        <f>[3]Gemüse!$U30</f>
        <v>48.589782</v>
      </c>
      <c r="AE46" s="380">
        <f>[3]Gemüse!$BW30</f>
        <v>26.700187</v>
      </c>
      <c r="AF46" s="468">
        <f>[3]Gemüse!$V30</f>
        <v>25.853905000000001</v>
      </c>
      <c r="AG46" s="468">
        <f>[3]Gemüse!$BX30</f>
        <v>8.9858569999999993</v>
      </c>
      <c r="AH46" s="380">
        <f>[3]Gemüse!$AX30</f>
        <v>0</v>
      </c>
      <c r="AI46" s="380">
        <f>[3]Gemüse!$CZ30</f>
        <v>7.9534940000000001</v>
      </c>
      <c r="AJ46" s="468">
        <f>[3]Gemüse!$W30</f>
        <v>0</v>
      </c>
      <c r="AK46" s="468">
        <f>[3]Gemüse!$BY30</f>
        <v>4.8284580000000004</v>
      </c>
      <c r="AL46" s="380"/>
      <c r="AM46" s="380">
        <f>[3]Gemüse!$X30</f>
        <v>8.1943260000000002</v>
      </c>
      <c r="AN46" s="380">
        <f>[3]Gemüse!$BZ30</f>
        <v>4.9883550000000003</v>
      </c>
      <c r="AO46" s="468">
        <f>[3]Gemüse!$Y30</f>
        <v>8.2836210000000001</v>
      </c>
      <c r="AP46" s="468">
        <f>[3]Gemüse!$CA30</f>
        <v>5.4186649999999998</v>
      </c>
      <c r="AQ46" s="380">
        <f>[3]Gemüse!$Z30</f>
        <v>6.8587569999999998</v>
      </c>
      <c r="AR46" s="380">
        <f>[3]Gemüse!$CB30</f>
        <v>3.42435</v>
      </c>
      <c r="AS46" s="468">
        <f>[3]Gemüse!$AF30</f>
        <v>0</v>
      </c>
      <c r="AT46" s="468">
        <f>[3]Gemüse!$CH30</f>
        <v>1.6944589999999999</v>
      </c>
      <c r="AU46" s="380">
        <f>[3]Gemüse!$AB30</f>
        <v>5.7544919999999999</v>
      </c>
      <c r="AV46" s="380">
        <f>[3]Gemüse!$CD30</f>
        <v>3.066268</v>
      </c>
      <c r="AW46" s="468">
        <f>[3]Gemüse!$AC30</f>
        <v>5.6190300000000004</v>
      </c>
      <c r="AX46" s="468">
        <f>[3]Gemüse!$CE30</f>
        <v>2.8095159999999999</v>
      </c>
      <c r="AY46" s="380">
        <f>[3]Gemüse!$AD30</f>
        <v>6.7634280000000002</v>
      </c>
      <c r="AZ46" s="380">
        <f>[3]Gemüse!$CF30</f>
        <v>4.6549069999999997</v>
      </c>
      <c r="BA46" s="380"/>
      <c r="BB46" s="468">
        <f>[3]Gemüse!$AE30</f>
        <v>4.0315859999999999</v>
      </c>
      <c r="BC46" s="468">
        <f>[3]Gemüse!$CG30</f>
        <v>2.248021</v>
      </c>
      <c r="BD46" s="380">
        <f>[3]Gemüse!$AG30</f>
        <v>5.4540980000000001</v>
      </c>
      <c r="BE46" s="380">
        <f>[3]Gemüse!$CI30</f>
        <v>2.3981159999999999</v>
      </c>
      <c r="BF46" s="468">
        <f>[3]Gemüse!$AH30</f>
        <v>2.5019900000000002</v>
      </c>
      <c r="BG46" s="468">
        <f>[3]Gemüse!$CJ30</f>
        <v>1.519371</v>
      </c>
      <c r="BH46" s="380">
        <f>[3]Gemüse!$AI30</f>
        <v>5.945894</v>
      </c>
      <c r="BI46" s="380">
        <f>[3]Gemüse!$CK30</f>
        <v>4.2797660000000004</v>
      </c>
      <c r="BJ46" s="380"/>
      <c r="BK46" s="468">
        <f>[3]Gemüse!$AK30</f>
        <v>2.8308460000000002</v>
      </c>
      <c r="BL46" s="468">
        <f>[3]Gemüse!$CM30</f>
        <v>1.7701720000000001</v>
      </c>
      <c r="BM46" s="380">
        <f>[3]Gemüse!$AL30</f>
        <v>16.871690999999998</v>
      </c>
      <c r="BN46" s="380">
        <f>[3]Gemüse!$CN30</f>
        <v>5.6130449999999996</v>
      </c>
      <c r="BO46" s="468">
        <f>[3]Gemüse!$AM30</f>
        <v>0</v>
      </c>
      <c r="BP46" s="468">
        <f>[3]Gemüse!$CO30</f>
        <v>5.3578840000000003</v>
      </c>
      <c r="BQ46" s="380">
        <f>[3]Gemüse!$AN30</f>
        <v>5.8611649999999997</v>
      </c>
      <c r="BR46" s="380">
        <f>[3]Gemüse!$CP30</f>
        <v>2.2061060000000001</v>
      </c>
      <c r="BS46" s="380"/>
      <c r="BT46" s="380">
        <f>[3]Gemüse!$AO30</f>
        <v>7.1721089999999998</v>
      </c>
      <c r="BU46" s="380">
        <f>[3]Gemüse!$CQ30</f>
        <v>4.629308</v>
      </c>
      <c r="BV46" s="468">
        <f>[3]Gemüse!$AW30</f>
        <v>0</v>
      </c>
      <c r="BW46" s="468">
        <f>[3]Gemüse!$CY30</f>
        <v>7.6248209999999998</v>
      </c>
      <c r="BX46" s="380">
        <f>[3]Gemüse!$AP30</f>
        <v>0</v>
      </c>
      <c r="BY46" s="380">
        <f>[3]Gemüse!$CR30</f>
        <v>0</v>
      </c>
      <c r="BZ46" s="468">
        <f>[3]Gemüse!$AQ30</f>
        <v>8.8420620000000003</v>
      </c>
      <c r="CA46" s="468">
        <f>[3]Gemüse!$CS30</f>
        <v>5.1792540000000002</v>
      </c>
      <c r="CB46" s="380">
        <f>[3]Gemüse!$AS30</f>
        <v>0</v>
      </c>
      <c r="CC46" s="380">
        <f>[3]Gemüse!$CU30</f>
        <v>0</v>
      </c>
      <c r="CD46" s="468">
        <f>[3]Gemüse!$AT30</f>
        <v>0</v>
      </c>
      <c r="CE46" s="468">
        <f>[3]Gemüse!$CV30</f>
        <v>0</v>
      </c>
      <c r="CF46" s="380">
        <f>[3]Gemüse!$AU30</f>
        <v>0</v>
      </c>
      <c r="CG46" s="380">
        <f>[3]Gemüse!$CW30</f>
        <v>0</v>
      </c>
      <c r="CH46" s="380"/>
      <c r="CI46" s="468">
        <f>[3]Gemüse!$AV30</f>
        <v>11.445198</v>
      </c>
      <c r="CJ46" s="468">
        <f>[3]Gemüse!$CX30</f>
        <v>8.8643859999999997</v>
      </c>
      <c r="CK46" s="380"/>
      <c r="CL46" s="380">
        <f>[3]Gemüse!$AY30</f>
        <v>15.738538</v>
      </c>
      <c r="CM46" s="380">
        <f>[3]Gemüse!$DA30</f>
        <v>9.822559</v>
      </c>
      <c r="CN46" s="380"/>
      <c r="CO46" s="468">
        <f>[3]Gemüse!$AZ30</f>
        <v>15.331466000000001</v>
      </c>
      <c r="CP46" s="468">
        <f>[3]Gemüse!$DB30</f>
        <v>9.7106650000000005</v>
      </c>
      <c r="CQ46" s="380">
        <f>[3]Gemüse!$BB30</f>
        <v>17.428498999999999</v>
      </c>
      <c r="CR46" s="380">
        <f>[3]Gemüse!$DD30</f>
        <v>9.8986049999999999</v>
      </c>
      <c r="CS46" s="468">
        <f>[3]Gemüse!$BC30</f>
        <v>6.1200669999999997</v>
      </c>
      <c r="CT46" s="468">
        <f>[3]Gemüse!$DE30</f>
        <v>6.4697040000000001</v>
      </c>
      <c r="CU46" s="380">
        <f>[3]Gemüse!$AJ30</f>
        <v>5.1136660000000003</v>
      </c>
      <c r="CV46" s="380">
        <f>[3]Gemüse!$CL30</f>
        <v>3.9075229999999999</v>
      </c>
      <c r="CW46" s="383"/>
      <c r="CX46" s="343">
        <f>'Früchte Daten'!BQ46</f>
        <v>4</v>
      </c>
      <c r="CY46" s="471">
        <f>[3]Gemüse!DH30</f>
        <v>4230.1540311739991</v>
      </c>
      <c r="CZ46" s="471">
        <f>[3]Gemüse!DI30</f>
        <v>19587.374738332001</v>
      </c>
      <c r="DA46" s="471"/>
      <c r="DB46" s="473">
        <f>[3]Gemüse!DJ30</f>
        <v>393.29428563400006</v>
      </c>
      <c r="DC46" s="473">
        <f>[3]Gemüse!DK30</f>
        <v>1417.6705005490001</v>
      </c>
      <c r="DD46" s="471">
        <f>[3]Gemüse!DL30</f>
        <v>600.12298903999999</v>
      </c>
      <c r="DE46" s="471">
        <f>[3]Gemüse!DM30</f>
        <v>1975.909029016</v>
      </c>
      <c r="DF46" s="473">
        <f>[3]Gemüse!DN30</f>
        <v>230.51048555899999</v>
      </c>
      <c r="DG46" s="473">
        <f>[3]Gemüse!DO30</f>
        <v>1426.8924455240001</v>
      </c>
      <c r="DH46" s="471">
        <f>[3]Gemüse!DP30</f>
        <v>207.805826674</v>
      </c>
      <c r="DI46" s="471">
        <f>[3]Gemüse!DQ30</f>
        <v>1617.7663443930001</v>
      </c>
      <c r="DJ46" s="473">
        <f>[3]Gemüse!DR30</f>
        <v>328.43200814200003</v>
      </c>
      <c r="DK46" s="473">
        <f>[3]Gemüse!DS30</f>
        <v>1061.7343901190002</v>
      </c>
      <c r="DN46" s="471"/>
      <c r="DO46" s="471">
        <f>[3]Gemüse!DT30</f>
        <v>31.934259109999999</v>
      </c>
      <c r="DP46" s="471">
        <f>[3]Gemüse!DU30</f>
        <v>219.58159805</v>
      </c>
      <c r="DQ46" s="473">
        <f>[3]Gemüse!DV30</f>
        <v>108.93347918399999</v>
      </c>
      <c r="DR46" s="473">
        <f>[3]Gemüse!DW30</f>
        <v>672.88196990100005</v>
      </c>
      <c r="DS46" s="471">
        <f>[3]Gemüse!DX30</f>
        <v>131.27129226399998</v>
      </c>
      <c r="DT46" s="471">
        <f>[3]Gemüse!DY30</f>
        <v>622.65671153200003</v>
      </c>
      <c r="DU46" s="473">
        <f>[3]Gemüse!DZ30</f>
        <v>5.1601729999999995</v>
      </c>
      <c r="DV46" s="473">
        <f>[3]Gemüse!EA30</f>
        <v>37.831800687000005</v>
      </c>
      <c r="DW46" s="471"/>
      <c r="DX46" s="471">
        <f>[3]Gemüse!EB30</f>
        <v>45.121219949</v>
      </c>
      <c r="DY46" s="471">
        <f>[3]Gemüse!EC30</f>
        <v>376.334364865</v>
      </c>
      <c r="DZ46" s="473">
        <f>[3]Gemüse!ED30</f>
        <v>65.246475942000004</v>
      </c>
      <c r="EA46" s="473">
        <f>[3]Gemüse!EE30</f>
        <v>430.05732352400003</v>
      </c>
      <c r="EB46" s="471">
        <f>[3]Gemüse!$EF30</f>
        <v>12.429043</v>
      </c>
      <c r="EC46" s="471">
        <f>[3]Gemüse!EG30</f>
        <v>141.446449</v>
      </c>
      <c r="ED46" s="473">
        <f>[3]Gemüse!EH30</f>
        <v>17.004474827999999</v>
      </c>
      <c r="EE46" s="473">
        <f>[3]Gemüse!EI30</f>
        <v>190.88441699800001</v>
      </c>
      <c r="EG46" s="471">
        <f>[3]Gemüse!$EJ30</f>
        <v>757.31699611199997</v>
      </c>
      <c r="EH46" s="471">
        <f>[3]Gemüse!EK30</f>
        <v>1994.260776799</v>
      </c>
      <c r="EI46" s="473">
        <f>[3]Gemüse!EL30</f>
        <v>19.367614387000003</v>
      </c>
      <c r="EJ46" s="473">
        <f>[3]Gemüse!EM30</f>
        <v>98.946954371000004</v>
      </c>
      <c r="EK46" s="471">
        <f>[3]Gemüse!$EN30</f>
        <v>12.193136128000001</v>
      </c>
      <c r="EL46" s="471">
        <f>[3]Gemüse!EO30</f>
        <v>134.18809783099999</v>
      </c>
      <c r="EM46" s="473">
        <f>[3]Gemüse!EP30</f>
        <v>109.111771011</v>
      </c>
      <c r="EN46" s="473">
        <f>[3]Gemüse!EQ30</f>
        <v>135.89499987900001</v>
      </c>
      <c r="EO46" s="471"/>
      <c r="EP46" s="471">
        <f>[3]Gemüse!ER30</f>
        <v>8.7807579039999997</v>
      </c>
      <c r="EQ46" s="471">
        <f>[3]Gemüse!ES30</f>
        <v>142.716948981</v>
      </c>
      <c r="ER46" s="471">
        <f>[3]Gemüse!$ET30</f>
        <v>187.89066871900002</v>
      </c>
      <c r="ES46" s="471">
        <f>[3]Gemüse!EU30</f>
        <v>1789.282023384</v>
      </c>
      <c r="ET46" s="471"/>
      <c r="EU46" s="473">
        <f>[3]Gemüse!$EV30</f>
        <v>94.962753911999997</v>
      </c>
      <c r="EV46" s="473">
        <f>[3]Gemüse!EW30</f>
        <v>368.99060484099999</v>
      </c>
      <c r="EX46" s="473">
        <f>[3]Gemüse!EX30</f>
        <v>61.016810785000004</v>
      </c>
      <c r="EY46" s="473">
        <f>[3]Gemüse!EY30</f>
        <v>211.70714377900001</v>
      </c>
    </row>
    <row r="47" spans="1:155" x14ac:dyDescent="0.2">
      <c r="A47" s="218"/>
      <c r="B47" s="189">
        <f>[3]Gemüse!A31</f>
        <v>45444</v>
      </c>
      <c r="C47" s="468">
        <f>[3]Gemüse!$B31</f>
        <v>7.7203249999999999</v>
      </c>
      <c r="D47" s="468">
        <f>[3]Gemüse!$BD31</f>
        <v>4.0794290000000002</v>
      </c>
      <c r="E47" s="380">
        <f>[3]Gemüse!$C31</f>
        <v>5.4382669999999997</v>
      </c>
      <c r="F47" s="380">
        <f>[3]Gemüse!$BE31</f>
        <v>3.7163889999999999</v>
      </c>
      <c r="G47" s="468">
        <f>[3]Gemüse!$D31</f>
        <v>2.4677560000000001</v>
      </c>
      <c r="H47" s="468">
        <f>[3]Gemüse!$BF31</f>
        <v>1.526923</v>
      </c>
      <c r="I47" s="380">
        <f>[3]Gemüse!$E31</f>
        <v>7.1182169999999996</v>
      </c>
      <c r="J47" s="380">
        <f>[3]Gemüse!$BG31</f>
        <v>4.0560559999999999</v>
      </c>
      <c r="K47" s="468">
        <f>[3]Gemüse!$F31</f>
        <v>0</v>
      </c>
      <c r="L47" s="468">
        <f>[3]Gemüse!$BH31</f>
        <v>10.04876</v>
      </c>
      <c r="M47" s="380">
        <f>[3]Gemüse!$G31</f>
        <v>18.697761</v>
      </c>
      <c r="N47" s="380">
        <f>[3]Gemüse!$BI31</f>
        <v>9.9817970000000003</v>
      </c>
      <c r="O47" s="468">
        <f>[3]Gemüse!$H31</f>
        <v>17.905168</v>
      </c>
      <c r="P47" s="468">
        <f>[3]Gemüse!$BJ31</f>
        <v>12.342282000000001</v>
      </c>
      <c r="Q47" s="380">
        <f>[3]Gemüse!$J31</f>
        <v>6.3477800000000002</v>
      </c>
      <c r="R47" s="380">
        <f>[3]Gemüse!$BL31</f>
        <v>4.4935980000000004</v>
      </c>
      <c r="S47" s="380"/>
      <c r="T47" s="468">
        <f>[3]Gemüse!$K31</f>
        <v>0</v>
      </c>
      <c r="U47" s="468">
        <f>[3]Gemüse!$BM31</f>
        <v>5.2964200000000003</v>
      </c>
      <c r="V47" s="380">
        <f>[3]Gemüse!$L31</f>
        <v>0</v>
      </c>
      <c r="W47" s="380">
        <f>[3]Gemüse!$BN31</f>
        <v>6.5487019999999996</v>
      </c>
      <c r="X47" s="468">
        <f>[3]Gemüse!$M31</f>
        <v>0</v>
      </c>
      <c r="Y47" s="468">
        <f>[3]Gemüse!$BO31</f>
        <v>1.7690520000000001</v>
      </c>
      <c r="Z47" s="380">
        <f>[3]Gemüse!$N31</f>
        <v>2.902685</v>
      </c>
      <c r="AA47" s="380">
        <f>[3]Gemüse!$BP31</f>
        <v>1.7400869999999999</v>
      </c>
      <c r="AB47" s="468">
        <f>[3]Gemüse!$R31</f>
        <v>2.4701369999999998</v>
      </c>
      <c r="AC47" s="468">
        <f>[3]Gemüse!$BT31</f>
        <v>1.388474</v>
      </c>
      <c r="AD47" s="380">
        <f>[3]Gemüse!$U31</f>
        <v>42.227680999999997</v>
      </c>
      <c r="AE47" s="380">
        <f>[3]Gemüse!$BW31</f>
        <v>24.848545000000001</v>
      </c>
      <c r="AF47" s="468">
        <f>[3]Gemüse!$V31</f>
        <v>22.871700000000001</v>
      </c>
      <c r="AG47" s="468">
        <f>[3]Gemüse!$BX31</f>
        <v>9.7276810000000005</v>
      </c>
      <c r="AH47" s="380">
        <f>[3]Gemüse!$AX31</f>
        <v>21.416682999999999</v>
      </c>
      <c r="AI47" s="380">
        <f>[3]Gemüse!$CZ31</f>
        <v>7.893497</v>
      </c>
      <c r="AJ47" s="468">
        <f>[3]Gemüse!$W31</f>
        <v>0</v>
      </c>
      <c r="AK47" s="468">
        <f>[3]Gemüse!$BY31</f>
        <v>5.3313170000000003</v>
      </c>
      <c r="AL47" s="380"/>
      <c r="AM47" s="380">
        <f>[3]Gemüse!$X31</f>
        <v>8.5397499999999997</v>
      </c>
      <c r="AN47" s="380">
        <f>[3]Gemüse!$BZ31</f>
        <v>5.5119059999999998</v>
      </c>
      <c r="AO47" s="468">
        <f>[3]Gemüse!$Y31</f>
        <v>8.5542890000000007</v>
      </c>
      <c r="AP47" s="468">
        <f>[3]Gemüse!$CA31</f>
        <v>5.8759860000000002</v>
      </c>
      <c r="AQ47" s="380">
        <f>[3]Gemüse!$Z31</f>
        <v>6.7805359999999997</v>
      </c>
      <c r="AR47" s="380">
        <f>[3]Gemüse!$CB31</f>
        <v>3.747007</v>
      </c>
      <c r="AS47" s="468">
        <f>[3]Gemüse!$AF31</f>
        <v>0</v>
      </c>
      <c r="AT47" s="468">
        <f>[3]Gemüse!$CH31</f>
        <v>1.7533859999999999</v>
      </c>
      <c r="AU47" s="380">
        <f>[3]Gemüse!$AB31</f>
        <v>5.9557190000000002</v>
      </c>
      <c r="AV47" s="380">
        <f>[3]Gemüse!$CD31</f>
        <v>2.9662739999999999</v>
      </c>
      <c r="AW47" s="468">
        <f>[3]Gemüse!$AC31</f>
        <v>5.975536</v>
      </c>
      <c r="AX47" s="468">
        <f>[3]Gemüse!$CE31</f>
        <v>2.938272</v>
      </c>
      <c r="AY47" s="380">
        <f>[3]Gemüse!$AD31</f>
        <v>6.2311110000000003</v>
      </c>
      <c r="AZ47" s="380">
        <f>[3]Gemüse!$CF31</f>
        <v>4.7938330000000002</v>
      </c>
      <c r="BA47" s="380"/>
      <c r="BB47" s="468">
        <f>[3]Gemüse!$AE31</f>
        <v>3.6983169999999999</v>
      </c>
      <c r="BC47" s="468">
        <f>[3]Gemüse!$CG31</f>
        <v>2.2150110000000001</v>
      </c>
      <c r="BD47" s="380">
        <f>[3]Gemüse!$AG31</f>
        <v>5.3361039999999997</v>
      </c>
      <c r="BE47" s="380">
        <f>[3]Gemüse!$CI31</f>
        <v>2.1245500000000002</v>
      </c>
      <c r="BF47" s="468">
        <f>[3]Gemüse!$AH31</f>
        <v>2.617791</v>
      </c>
      <c r="BG47" s="468">
        <f>[3]Gemüse!$CJ31</f>
        <v>1.523792</v>
      </c>
      <c r="BH47" s="380">
        <f>[3]Gemüse!$AI31</f>
        <v>7.1535339999999996</v>
      </c>
      <c r="BI47" s="380">
        <f>[3]Gemüse!$CK31</f>
        <v>3.9842379999999999</v>
      </c>
      <c r="BJ47" s="380"/>
      <c r="BK47" s="468">
        <f>[3]Gemüse!$AK31</f>
        <v>2.8766600000000002</v>
      </c>
      <c r="BL47" s="468">
        <f>[3]Gemüse!$CM31</f>
        <v>1.78654</v>
      </c>
      <c r="BM47" s="380">
        <f>[3]Gemüse!$AL31</f>
        <v>15.031171000000001</v>
      </c>
      <c r="BN47" s="380">
        <f>[3]Gemüse!$CN31</f>
        <v>5.785037</v>
      </c>
      <c r="BO47" s="468">
        <f>[3]Gemüse!$AM31</f>
        <v>6.7536040000000002</v>
      </c>
      <c r="BP47" s="468">
        <f>[3]Gemüse!$CO31</f>
        <v>4.6801250000000003</v>
      </c>
      <c r="BQ47" s="380">
        <f>[3]Gemüse!$AN31</f>
        <v>5.8378909999999999</v>
      </c>
      <c r="BR47" s="380">
        <f>[3]Gemüse!$CP31</f>
        <v>2.1989399999999999</v>
      </c>
      <c r="BS47" s="380"/>
      <c r="BT47" s="380">
        <f>[3]Gemüse!$AO31</f>
        <v>8.1990970000000001</v>
      </c>
      <c r="BU47" s="380">
        <f>[3]Gemüse!$CQ31</f>
        <v>4.7920590000000001</v>
      </c>
      <c r="BV47" s="468">
        <f>[3]Gemüse!$AW31</f>
        <v>0</v>
      </c>
      <c r="BW47" s="468">
        <f>[3]Gemüse!$CY31</f>
        <v>7.6701969999999999</v>
      </c>
      <c r="BX47" s="380">
        <f>[3]Gemüse!$AP31</f>
        <v>0</v>
      </c>
      <c r="BY47" s="380">
        <f>[3]Gemüse!$CR31</f>
        <v>8.8560470000000002</v>
      </c>
      <c r="BZ47" s="468">
        <f>[3]Gemüse!$AQ31</f>
        <v>6.0108199999999998</v>
      </c>
      <c r="CA47" s="468">
        <f>[3]Gemüse!$CS31</f>
        <v>5.0413959999999998</v>
      </c>
      <c r="CB47" s="380">
        <f>[3]Gemüse!$AS31</f>
        <v>0</v>
      </c>
      <c r="CC47" s="380">
        <f>[3]Gemüse!$CU31</f>
        <v>18.375861</v>
      </c>
      <c r="CD47" s="468">
        <f>[3]Gemüse!$AT31</f>
        <v>16.647373999999999</v>
      </c>
      <c r="CE47" s="468">
        <f>[3]Gemüse!$CV31</f>
        <v>7.7366359999999998</v>
      </c>
      <c r="CF47" s="380">
        <f>[3]Gemüse!$AU31</f>
        <v>19.16358</v>
      </c>
      <c r="CG47" s="380">
        <f>[3]Gemüse!$CW31</f>
        <v>11.8065</v>
      </c>
      <c r="CH47" s="380"/>
      <c r="CI47" s="468">
        <f>[3]Gemüse!$AV31</f>
        <v>9.9508399999999995</v>
      </c>
      <c r="CJ47" s="468">
        <f>[3]Gemüse!$CX31</f>
        <v>5.2393799999999997</v>
      </c>
      <c r="CK47" s="380"/>
      <c r="CL47" s="380">
        <f>[3]Gemüse!$AY31</f>
        <v>15.300634000000001</v>
      </c>
      <c r="CM47" s="380">
        <f>[3]Gemüse!$DA31</f>
        <v>9.8207109999999993</v>
      </c>
      <c r="CN47" s="380"/>
      <c r="CO47" s="468">
        <f>[3]Gemüse!$AZ31</f>
        <v>15.331493</v>
      </c>
      <c r="CP47" s="468">
        <f>[3]Gemüse!$DB31</f>
        <v>9.7015670000000007</v>
      </c>
      <c r="CQ47" s="380">
        <f>[3]Gemüse!$BB31</f>
        <v>17.457498000000001</v>
      </c>
      <c r="CR47" s="380">
        <f>[3]Gemüse!$DD31</f>
        <v>9.8887730000000005</v>
      </c>
      <c r="CS47" s="468">
        <f>[3]Gemüse!$BC31</f>
        <v>6.1239860000000004</v>
      </c>
      <c r="CT47" s="468">
        <f>[3]Gemüse!$DE31</f>
        <v>6.7830519999999996</v>
      </c>
      <c r="CU47" s="380">
        <f>[3]Gemüse!$AJ31</f>
        <v>5.117559</v>
      </c>
      <c r="CV47" s="380">
        <f>[3]Gemüse!$CL31</f>
        <v>3.9075229999999999</v>
      </c>
      <c r="CW47" s="383"/>
      <c r="CX47" s="343">
        <f>'Früchte Daten'!BQ47</f>
        <v>5</v>
      </c>
      <c r="CY47" s="471">
        <f>[3]Gemüse!DH31</f>
        <v>5915.2986851239993</v>
      </c>
      <c r="CZ47" s="471">
        <f>[3]Gemüse!DI31</f>
        <v>27227.422064936</v>
      </c>
      <c r="DA47" s="471"/>
      <c r="DB47" s="473">
        <f>[3]Gemüse!DJ31</f>
        <v>514.98809792099996</v>
      </c>
      <c r="DC47" s="473">
        <f>[3]Gemüse!DK31</f>
        <v>1882.447056724</v>
      </c>
      <c r="DD47" s="471">
        <f>[3]Gemüse!DL31</f>
        <v>790.074814145</v>
      </c>
      <c r="DE47" s="471">
        <f>[3]Gemüse!DM31</f>
        <v>2880.6111094869998</v>
      </c>
      <c r="DF47" s="473">
        <f>[3]Gemüse!DN31</f>
        <v>335.209642137</v>
      </c>
      <c r="DG47" s="473">
        <f>[3]Gemüse!DO31</f>
        <v>1988.9220491140002</v>
      </c>
      <c r="DH47" s="471">
        <f>[3]Gemüse!DP31</f>
        <v>222.93867602000003</v>
      </c>
      <c r="DI47" s="471">
        <f>[3]Gemüse!DQ31</f>
        <v>1825.6168283440002</v>
      </c>
      <c r="DJ47" s="473">
        <f>[3]Gemüse!DR31</f>
        <v>403.41399670900006</v>
      </c>
      <c r="DK47" s="473">
        <f>[3]Gemüse!DS31</f>
        <v>1304.4588292000001</v>
      </c>
      <c r="DN47" s="471"/>
      <c r="DO47" s="471">
        <f>[3]Gemüse!DT31</f>
        <v>55.470439915000007</v>
      </c>
      <c r="DP47" s="471">
        <f>[3]Gemüse!DU31</f>
        <v>325.47890593200003</v>
      </c>
      <c r="DQ47" s="473">
        <f>[3]Gemüse!DV31</f>
        <v>154.819445325</v>
      </c>
      <c r="DR47" s="473">
        <f>[3]Gemüse!DW31</f>
        <v>866.92749397399996</v>
      </c>
      <c r="DS47" s="471">
        <f>[3]Gemüse!DX31</f>
        <v>215.96802801699999</v>
      </c>
      <c r="DT47" s="471">
        <f>[3]Gemüse!DY31</f>
        <v>901.4035351230001</v>
      </c>
      <c r="DU47" s="473">
        <f>[3]Gemüse!DZ31</f>
        <v>10.988989136000001</v>
      </c>
      <c r="DV47" s="473">
        <f>[3]Gemüse!EA31</f>
        <v>65.954675749999993</v>
      </c>
      <c r="DW47" s="471"/>
      <c r="DX47" s="471">
        <f>[3]Gemüse!EB31</f>
        <v>79.103176340000005</v>
      </c>
      <c r="DY47" s="471">
        <f>[3]Gemüse!EC31</f>
        <v>501.26729133399999</v>
      </c>
      <c r="DZ47" s="473">
        <f>[3]Gemüse!ED31</f>
        <v>135.97064785199998</v>
      </c>
      <c r="EA47" s="473">
        <f>[3]Gemüse!EE31</f>
        <v>708.00801106100005</v>
      </c>
      <c r="EB47" s="471">
        <f>[3]Gemüse!$EF31</f>
        <v>17.52956</v>
      </c>
      <c r="EC47" s="471">
        <f>[3]Gemüse!EG31</f>
        <v>164.82078000000001</v>
      </c>
      <c r="ED47" s="473">
        <f>[3]Gemüse!EH31</f>
        <v>27.350919765</v>
      </c>
      <c r="EE47" s="473">
        <f>[3]Gemüse!EI31</f>
        <v>352.11621147199997</v>
      </c>
      <c r="EG47" s="471">
        <f>[3]Gemüse!$EJ31</f>
        <v>1124.1508652270002</v>
      </c>
      <c r="EH47" s="471">
        <f>[3]Gemüse!EK31</f>
        <v>2761.1231324750001</v>
      </c>
      <c r="EI47" s="473">
        <f>[3]Gemüse!EL31</f>
        <v>39.178102756000001</v>
      </c>
      <c r="EJ47" s="473">
        <f>[3]Gemüse!EM31</f>
        <v>154.58392504599999</v>
      </c>
      <c r="EK47" s="471">
        <f>[3]Gemüse!$EN31</f>
        <v>18.550796743999999</v>
      </c>
      <c r="EL47" s="471">
        <f>[3]Gemüse!EO31</f>
        <v>177.57972367899998</v>
      </c>
      <c r="EM47" s="473">
        <f>[3]Gemüse!EP31</f>
        <v>142.34800253</v>
      </c>
      <c r="EN47" s="473">
        <f>[3]Gemüse!EQ31</f>
        <v>200.46073613099998</v>
      </c>
      <c r="EO47" s="471"/>
      <c r="EP47" s="471">
        <f>[3]Gemüse!ER31</f>
        <v>31.085047125000003</v>
      </c>
      <c r="EQ47" s="471">
        <f>[3]Gemüse!ES31</f>
        <v>279.46852272500001</v>
      </c>
      <c r="ER47" s="471">
        <f>[3]Gemüse!$ET31</f>
        <v>304.27536843700005</v>
      </c>
      <c r="ES47" s="471">
        <f>[3]Gemüse!EU31</f>
        <v>2584.7676581410001</v>
      </c>
      <c r="ET47" s="471"/>
      <c r="EU47" s="473">
        <f>[3]Gemüse!$EV31</f>
        <v>137.06676017299998</v>
      </c>
      <c r="EV47" s="473">
        <f>[3]Gemüse!EW31</f>
        <v>531.18519340500006</v>
      </c>
      <c r="EX47" s="473">
        <f>[3]Gemüse!EX31</f>
        <v>77.659536506000009</v>
      </c>
      <c r="EY47" s="473">
        <f>[3]Gemüse!EY31</f>
        <v>382.76086505500001</v>
      </c>
    </row>
    <row r="48" spans="1:155" x14ac:dyDescent="0.2">
      <c r="A48" s="218"/>
      <c r="B48" s="189">
        <f>[3]Gemüse!A32</f>
        <v>45413</v>
      </c>
      <c r="C48" s="468">
        <f>[3]Gemüse!$B32</f>
        <v>5.3569570000000004</v>
      </c>
      <c r="D48" s="468">
        <f>[3]Gemüse!$BD32</f>
        <v>3.3689360000000002</v>
      </c>
      <c r="E48" s="380">
        <f>[3]Gemüse!$C32</f>
        <v>5.4313219999999998</v>
      </c>
      <c r="F48" s="380">
        <f>[3]Gemüse!$BE32</f>
        <v>3.7169660000000002</v>
      </c>
      <c r="G48" s="468">
        <f>[3]Gemüse!$D32</f>
        <v>2.7923879999999999</v>
      </c>
      <c r="H48" s="468">
        <f>[3]Gemüse!$BF32</f>
        <v>1.5892139999999999</v>
      </c>
      <c r="I48" s="380">
        <f>[3]Gemüse!$E32</f>
        <v>4.9038040000000001</v>
      </c>
      <c r="J48" s="380">
        <f>[3]Gemüse!$BG32</f>
        <v>3.8181769999999999</v>
      </c>
      <c r="K48" s="468">
        <f>[3]Gemüse!$F32</f>
        <v>0</v>
      </c>
      <c r="L48" s="468">
        <f>[3]Gemüse!$BH32</f>
        <v>8.5121179999999992</v>
      </c>
      <c r="M48" s="380">
        <f>[3]Gemüse!$G32</f>
        <v>11.957413000000001</v>
      </c>
      <c r="N48" s="380">
        <f>[3]Gemüse!$BI32</f>
        <v>9.9634</v>
      </c>
      <c r="O48" s="468">
        <f>[3]Gemüse!$H32</f>
        <v>9.0172100000000004</v>
      </c>
      <c r="P48" s="468">
        <f>[3]Gemüse!$BJ32</f>
        <v>10.348513000000001</v>
      </c>
      <c r="Q48" s="380">
        <f>[3]Gemüse!$J32</f>
        <v>3.37805</v>
      </c>
      <c r="R48" s="380">
        <f>[3]Gemüse!$BL32</f>
        <v>2.734407</v>
      </c>
      <c r="S48" s="380"/>
      <c r="T48" s="468">
        <f>[3]Gemüse!$K32</f>
        <v>7.7733220000000003</v>
      </c>
      <c r="U48" s="468">
        <f>[3]Gemüse!$BM32</f>
        <v>5.254696</v>
      </c>
      <c r="V48" s="380">
        <f>[3]Gemüse!$L32</f>
        <v>0</v>
      </c>
      <c r="W48" s="380">
        <f>[3]Gemüse!$BN32</f>
        <v>6.2008089999999996</v>
      </c>
      <c r="X48" s="468">
        <f>[3]Gemüse!$M32</f>
        <v>2.4304969999999999</v>
      </c>
      <c r="Y48" s="468">
        <f>[3]Gemüse!$BO32</f>
        <v>1.8126580000000001</v>
      </c>
      <c r="Z48" s="380">
        <f>[3]Gemüse!$N32</f>
        <v>2.7628149999999998</v>
      </c>
      <c r="AA48" s="380">
        <f>[3]Gemüse!$BP32</f>
        <v>1.938104</v>
      </c>
      <c r="AB48" s="468">
        <f>[3]Gemüse!$R32</f>
        <v>2.3529209999999998</v>
      </c>
      <c r="AC48" s="468">
        <f>[3]Gemüse!$BT32</f>
        <v>1.527404</v>
      </c>
      <c r="AD48" s="380">
        <f>[3]Gemüse!$U32</f>
        <v>46.312958000000002</v>
      </c>
      <c r="AE48" s="380">
        <f>[3]Gemüse!$BW32</f>
        <v>23.514116000000001</v>
      </c>
      <c r="AF48" s="468">
        <f>[3]Gemüse!$V32</f>
        <v>23.764986</v>
      </c>
      <c r="AG48" s="468">
        <f>[3]Gemüse!$BX32</f>
        <v>9.1372020000000003</v>
      </c>
      <c r="AH48" s="380">
        <f>[3]Gemüse!$AX32</f>
        <v>22.733132000000001</v>
      </c>
      <c r="AI48" s="380">
        <f>[3]Gemüse!$CZ32</f>
        <v>7.6499899999999998</v>
      </c>
      <c r="AJ48" s="468">
        <f>[3]Gemüse!$W32</f>
        <v>0</v>
      </c>
      <c r="AK48" s="468">
        <f>[3]Gemüse!$BY32</f>
        <v>4.7817720000000001</v>
      </c>
      <c r="AL48" s="380"/>
      <c r="AM48" s="380">
        <f>[3]Gemüse!$X32</f>
        <v>5.6757850000000003</v>
      </c>
      <c r="AN48" s="380">
        <f>[3]Gemüse!$BZ32</f>
        <v>4.6531739999999999</v>
      </c>
      <c r="AO48" s="468">
        <f>[3]Gemüse!$Y32</f>
        <v>5.3579140000000001</v>
      </c>
      <c r="AP48" s="468">
        <f>[3]Gemüse!$CA32</f>
        <v>4.3087780000000002</v>
      </c>
      <c r="AQ48" s="380">
        <f>[3]Gemüse!$Z32</f>
        <v>6.8314859999999999</v>
      </c>
      <c r="AR48" s="380">
        <f>[3]Gemüse!$CB32</f>
        <v>4.0763400000000001</v>
      </c>
      <c r="AS48" s="468">
        <f>[3]Gemüse!$AF32</f>
        <v>0</v>
      </c>
      <c r="AT48" s="468">
        <f>[3]Gemüse!$CH32</f>
        <v>1.9551179999999999</v>
      </c>
      <c r="AU48" s="380">
        <f>[3]Gemüse!$AB32</f>
        <v>0</v>
      </c>
      <c r="AV48" s="380">
        <f>[3]Gemüse!$CD32</f>
        <v>1.7564820000000001</v>
      </c>
      <c r="AW48" s="468">
        <f>[3]Gemüse!$AC32</f>
        <v>5.95</v>
      </c>
      <c r="AX48" s="468">
        <f>[3]Gemüse!$CE32</f>
        <v>1.795949</v>
      </c>
      <c r="AY48" s="380">
        <f>[3]Gemüse!$AD32</f>
        <v>6.2469970000000004</v>
      </c>
      <c r="AZ48" s="380">
        <f>[3]Gemüse!$CF32</f>
        <v>3.714118</v>
      </c>
      <c r="BA48" s="380"/>
      <c r="BB48" s="468">
        <f>[3]Gemüse!$AE32</f>
        <v>3.1378729999999999</v>
      </c>
      <c r="BC48" s="468">
        <f>[3]Gemüse!$CG32</f>
        <v>1.814997</v>
      </c>
      <c r="BD48" s="380">
        <f>[3]Gemüse!$AG32</f>
        <v>5.3</v>
      </c>
      <c r="BE48" s="380">
        <f>[3]Gemüse!$CI32</f>
        <v>2.1734049999999998</v>
      </c>
      <c r="BF48" s="468">
        <f>[3]Gemüse!$AH32</f>
        <v>2.6553239999999998</v>
      </c>
      <c r="BG48" s="468">
        <f>[3]Gemüse!$CJ32</f>
        <v>1.574265</v>
      </c>
      <c r="BH48" s="380">
        <f>[3]Gemüse!$AI32</f>
        <v>7.4688569999999999</v>
      </c>
      <c r="BI48" s="380">
        <f>[3]Gemüse!$CK32</f>
        <v>3.8554560000000002</v>
      </c>
      <c r="BJ48" s="380"/>
      <c r="BK48" s="468">
        <f>[3]Gemüse!$AK32</f>
        <v>2.8350719999999998</v>
      </c>
      <c r="BL48" s="468">
        <f>[3]Gemüse!$CM32</f>
        <v>1.5553809999999999</v>
      </c>
      <c r="BM48" s="380">
        <f>[3]Gemüse!$AL32</f>
        <v>14.69326</v>
      </c>
      <c r="BN48" s="380">
        <f>[3]Gemüse!$CN32</f>
        <v>5.7483170000000001</v>
      </c>
      <c r="BO48" s="468">
        <f>[3]Gemüse!$AM32</f>
        <v>7.1916529999999996</v>
      </c>
      <c r="BP48" s="468">
        <f>[3]Gemüse!$CO32</f>
        <v>3.451057</v>
      </c>
      <c r="BQ48" s="380">
        <f>[3]Gemüse!$AN32</f>
        <v>4.9218780000000004</v>
      </c>
      <c r="BR48" s="380">
        <f>[3]Gemüse!$CP32</f>
        <v>1.9934339999999999</v>
      </c>
      <c r="BS48" s="380"/>
      <c r="BT48" s="380">
        <f>[3]Gemüse!$AO32</f>
        <v>5.8141439999999998</v>
      </c>
      <c r="BU48" s="380">
        <f>[3]Gemüse!$CQ32</f>
        <v>3.8408679999999999</v>
      </c>
      <c r="BV48" s="468">
        <f>[3]Gemüse!$AW32</f>
        <v>0</v>
      </c>
      <c r="BW48" s="468">
        <f>[3]Gemüse!$CY32</f>
        <v>7.8293809999999997</v>
      </c>
      <c r="BX48" s="380">
        <f>[3]Gemüse!$AP32</f>
        <v>8.3658940000000008</v>
      </c>
      <c r="BY48" s="380">
        <f>[3]Gemüse!$CR32</f>
        <v>8.3114369999999997</v>
      </c>
      <c r="BZ48" s="468">
        <f>[3]Gemüse!$AQ32</f>
        <v>5.0786730000000002</v>
      </c>
      <c r="CA48" s="468">
        <f>[3]Gemüse!$CS32</f>
        <v>3.1934100000000001</v>
      </c>
      <c r="CB48" s="380">
        <f>[3]Gemüse!$AS32</f>
        <v>28.582339000000001</v>
      </c>
      <c r="CC48" s="380">
        <f>[3]Gemüse!$CU32</f>
        <v>20.59789</v>
      </c>
      <c r="CD48" s="468">
        <f>[3]Gemüse!$AT32</f>
        <v>16.602692000000001</v>
      </c>
      <c r="CE48" s="468">
        <f>[3]Gemüse!$CV32</f>
        <v>7.2029189999999996</v>
      </c>
      <c r="CF48" s="380">
        <f>[3]Gemüse!$AU32</f>
        <v>19.019964000000002</v>
      </c>
      <c r="CG48" s="380">
        <f>[3]Gemüse!$CW32</f>
        <v>10.034029</v>
      </c>
      <c r="CH48" s="380"/>
      <c r="CI48" s="468">
        <f>[3]Gemüse!$AV32</f>
        <v>9.8100079999999998</v>
      </c>
      <c r="CJ48" s="468">
        <f>[3]Gemüse!$CX32</f>
        <v>5.3481940000000003</v>
      </c>
      <c r="CK48" s="380"/>
      <c r="CL48" s="380">
        <f>[3]Gemüse!$AY32</f>
        <v>15.921856</v>
      </c>
      <c r="CM48" s="380">
        <f>[3]Gemüse!$DA32</f>
        <v>9.7867180000000005</v>
      </c>
      <c r="CN48" s="380"/>
      <c r="CO48" s="468">
        <f>[3]Gemüse!$AZ32</f>
        <v>15.331466000000001</v>
      </c>
      <c r="CP48" s="468">
        <f>[3]Gemüse!$DB32</f>
        <v>9.7106650000000005</v>
      </c>
      <c r="CQ48" s="380">
        <f>[3]Gemüse!$BB32</f>
        <v>17.428498999999999</v>
      </c>
      <c r="CR48" s="380">
        <f>[3]Gemüse!$DD32</f>
        <v>9.8319890000000001</v>
      </c>
      <c r="CS48" s="468">
        <f>[3]Gemüse!$BC32</f>
        <v>6.3300159999999996</v>
      </c>
      <c r="CT48" s="468">
        <f>[3]Gemüse!$DE32</f>
        <v>6.4830379999999996</v>
      </c>
      <c r="CU48" s="380">
        <f>[3]Gemüse!$AJ32</f>
        <v>5.1136660000000003</v>
      </c>
      <c r="CV48" s="380">
        <f>[3]Gemüse!$CL32</f>
        <v>3.9075229999999999</v>
      </c>
      <c r="CW48" s="383"/>
      <c r="CX48" s="343">
        <f>'Früchte Daten'!BQ48</f>
        <v>4</v>
      </c>
      <c r="CY48" s="471">
        <f>[3]Gemüse!DH32</f>
        <v>5592.2418617920002</v>
      </c>
      <c r="CZ48" s="471">
        <f>[3]Gemüse!DI32</f>
        <v>22598.967499838003</v>
      </c>
      <c r="DA48" s="471"/>
      <c r="DB48" s="473">
        <f>[3]Gemüse!DJ32</f>
        <v>428.73718814</v>
      </c>
      <c r="DC48" s="473">
        <f>[3]Gemüse!DK32</f>
        <v>1634.498360517</v>
      </c>
      <c r="DD48" s="471">
        <f>[3]Gemüse!DL32</f>
        <v>645.38660673200002</v>
      </c>
      <c r="DE48" s="471">
        <f>[3]Gemüse!DM32</f>
        <v>1934.4271218250001</v>
      </c>
      <c r="DF48" s="473">
        <f>[3]Gemüse!DN32</f>
        <v>327.70370303600004</v>
      </c>
      <c r="DG48" s="473">
        <f>[3]Gemüse!DO32</f>
        <v>1632.532555342</v>
      </c>
      <c r="DH48" s="471">
        <f>[3]Gemüse!DP32</f>
        <v>174.755966035</v>
      </c>
      <c r="DI48" s="471">
        <f>[3]Gemüse!DQ32</f>
        <v>1158.426511997</v>
      </c>
      <c r="DJ48" s="473">
        <f>[3]Gemüse!DR32</f>
        <v>399.73560813</v>
      </c>
      <c r="DK48" s="473">
        <f>[3]Gemüse!DS32</f>
        <v>990.21952541899998</v>
      </c>
      <c r="DN48" s="471"/>
      <c r="DO48" s="471">
        <f>[3]Gemüse!DT32</f>
        <v>81.549948547000014</v>
      </c>
      <c r="DP48" s="471">
        <f>[3]Gemüse!DU32</f>
        <v>313.50745585000004</v>
      </c>
      <c r="DQ48" s="473">
        <f>[3]Gemüse!DV32</f>
        <v>143.880986181</v>
      </c>
      <c r="DR48" s="473">
        <f>[3]Gemüse!DW32</f>
        <v>676.02647328</v>
      </c>
      <c r="DS48" s="471">
        <f>[3]Gemüse!DX32</f>
        <v>185.880654376</v>
      </c>
      <c r="DT48" s="471">
        <f>[3]Gemüse!DY32</f>
        <v>640.81795233799994</v>
      </c>
      <c r="DU48" s="473">
        <f>[3]Gemüse!DZ32</f>
        <v>14.948411162000001</v>
      </c>
      <c r="DV48" s="473">
        <f>[3]Gemüse!EA32</f>
        <v>69.902802792999992</v>
      </c>
      <c r="DW48" s="471"/>
      <c r="DX48" s="471">
        <f>[3]Gemüse!EB32</f>
        <v>87.394138624000007</v>
      </c>
      <c r="DY48" s="471">
        <f>[3]Gemüse!EC32</f>
        <v>331.70391206699998</v>
      </c>
      <c r="DZ48" s="473">
        <f>[3]Gemüse!ED32</f>
        <v>185.04962802100002</v>
      </c>
      <c r="EA48" s="473">
        <f>[3]Gemüse!EE32</f>
        <v>656.439013649</v>
      </c>
      <c r="EB48" s="471">
        <f>[3]Gemüse!$EF32</f>
        <v>6.2164279999999996</v>
      </c>
      <c r="EC48" s="471">
        <f>[3]Gemüse!EG32</f>
        <v>121.2963312</v>
      </c>
      <c r="ED48" s="473">
        <f>[3]Gemüse!EH32</f>
        <v>27.209920645</v>
      </c>
      <c r="EE48" s="473">
        <f>[3]Gemüse!EI32</f>
        <v>242.94002072100002</v>
      </c>
      <c r="EG48" s="471">
        <f>[3]Gemüse!$EJ32</f>
        <v>949.96079056800011</v>
      </c>
      <c r="EH48" s="471">
        <f>[3]Gemüse!EK32</f>
        <v>2361.8610614519998</v>
      </c>
      <c r="EI48" s="473">
        <f>[3]Gemüse!EL32</f>
        <v>36.675098403999996</v>
      </c>
      <c r="EJ48" s="473">
        <f>[3]Gemüse!EM32</f>
        <v>143.08054174</v>
      </c>
      <c r="EK48" s="471">
        <f>[3]Gemüse!$EN32</f>
        <v>19.068495250000002</v>
      </c>
      <c r="EL48" s="471">
        <f>[3]Gemüse!EO32</f>
        <v>142.630391293</v>
      </c>
      <c r="EM48" s="473">
        <f>[3]Gemüse!EP32</f>
        <v>147.86624475099998</v>
      </c>
      <c r="EN48" s="473">
        <f>[3]Gemüse!EQ32</f>
        <v>170.75944739599998</v>
      </c>
      <c r="EO48" s="471"/>
      <c r="EP48" s="471">
        <f>[3]Gemüse!ER32</f>
        <v>87.422832894999999</v>
      </c>
      <c r="EQ48" s="471">
        <f>[3]Gemüse!ES32</f>
        <v>279.84298759199999</v>
      </c>
      <c r="ER48" s="471">
        <f>[3]Gemüse!$ET32</f>
        <v>279.60556304600004</v>
      </c>
      <c r="ES48" s="471">
        <f>[3]Gemüse!EU32</f>
        <v>2098.672236546</v>
      </c>
      <c r="ET48" s="471"/>
      <c r="EU48" s="473">
        <f>[3]Gemüse!$EV32</f>
        <v>130.86403424900001</v>
      </c>
      <c r="EV48" s="473">
        <f>[3]Gemüse!EW32</f>
        <v>462.08404750099999</v>
      </c>
      <c r="EX48" s="473">
        <f>[3]Gemüse!EX32</f>
        <v>77.487884183999995</v>
      </c>
      <c r="EY48" s="473">
        <f>[3]Gemüse!EY32</f>
        <v>380.35151152100002</v>
      </c>
    </row>
    <row r="49" spans="1:155" x14ac:dyDescent="0.2">
      <c r="A49" s="218"/>
      <c r="B49" s="189">
        <f>[3]Gemüse!A33</f>
        <v>45383</v>
      </c>
      <c r="C49" s="468">
        <f>[3]Gemüse!$B33</f>
        <v>4.621124</v>
      </c>
      <c r="D49" s="468">
        <f>[3]Gemüse!$BD33</f>
        <v>3.0787930000000001</v>
      </c>
      <c r="E49" s="380">
        <f>[3]Gemüse!$C33</f>
        <v>5.6221120000000004</v>
      </c>
      <c r="F49" s="380">
        <f>[3]Gemüse!$BE33</f>
        <v>3.4808300000000001</v>
      </c>
      <c r="G49" s="468">
        <f>[3]Gemüse!$D33</f>
        <v>1.8121689999999999</v>
      </c>
      <c r="H49" s="468">
        <f>[3]Gemüse!$BF33</f>
        <v>1.110249</v>
      </c>
      <c r="I49" s="380">
        <f>[3]Gemüse!$E33</f>
        <v>4.9905650000000001</v>
      </c>
      <c r="J49" s="380">
        <f>[3]Gemüse!$BG33</f>
        <v>3.2539889999999998</v>
      </c>
      <c r="K49" s="468">
        <f>[3]Gemüse!$F33</f>
        <v>0</v>
      </c>
      <c r="L49" s="468">
        <f>[3]Gemüse!$BH33</f>
        <v>7.8923370000000004</v>
      </c>
      <c r="M49" s="380">
        <f>[3]Gemüse!$G33</f>
        <v>9.6212660000000003</v>
      </c>
      <c r="N49" s="380">
        <f>[3]Gemüse!$BI33</f>
        <v>10.369315</v>
      </c>
      <c r="O49" s="468">
        <f>[3]Gemüse!$H33</f>
        <v>7.3733820000000003</v>
      </c>
      <c r="P49" s="468">
        <f>[3]Gemüse!$BJ33</f>
        <v>9.9003700000000006</v>
      </c>
      <c r="Q49" s="380">
        <f>[3]Gemüse!$J33</f>
        <v>2.974577</v>
      </c>
      <c r="R49" s="380">
        <f>[3]Gemüse!$BL33</f>
        <v>2.2694969999999999</v>
      </c>
      <c r="S49" s="380"/>
      <c r="T49" s="468">
        <f>[3]Gemüse!$K33</f>
        <v>8.2750699999999995</v>
      </c>
      <c r="U49" s="468">
        <f>[3]Gemüse!$BM33</f>
        <v>5.1119149999999998</v>
      </c>
      <c r="V49" s="380">
        <f>[3]Gemüse!$L33</f>
        <v>0</v>
      </c>
      <c r="W49" s="380">
        <f>[3]Gemüse!$BN33</f>
        <v>6.0220459999999996</v>
      </c>
      <c r="X49" s="468">
        <f>[3]Gemüse!$M33</f>
        <v>2.7101649999999999</v>
      </c>
      <c r="Y49" s="468">
        <f>[3]Gemüse!$BO33</f>
        <v>1.7735209999999999</v>
      </c>
      <c r="Z49" s="380">
        <f>[3]Gemüse!$N33</f>
        <v>2.1376729999999999</v>
      </c>
      <c r="AA49" s="380">
        <f>[3]Gemüse!$BP33</f>
        <v>1.298074</v>
      </c>
      <c r="AB49" s="468">
        <f>[3]Gemüse!$R33</f>
        <v>2.5953189999999999</v>
      </c>
      <c r="AC49" s="468">
        <f>[3]Gemüse!$BT33</f>
        <v>1.6905030000000001</v>
      </c>
      <c r="AD49" s="380">
        <f>[3]Gemüse!$U33</f>
        <v>40.080905999999999</v>
      </c>
      <c r="AE49" s="380">
        <f>[3]Gemüse!$BW33</f>
        <v>19.605841999999999</v>
      </c>
      <c r="AF49" s="468">
        <f>[3]Gemüse!$V33</f>
        <v>24.101088000000001</v>
      </c>
      <c r="AG49" s="468">
        <f>[3]Gemüse!$BX33</f>
        <v>8.5123639999999998</v>
      </c>
      <c r="AH49" s="380">
        <f>[3]Gemüse!$AX33</f>
        <v>19.729863999999999</v>
      </c>
      <c r="AI49" s="380">
        <f>[3]Gemüse!$CZ33</f>
        <v>7.811312</v>
      </c>
      <c r="AJ49" s="468">
        <f>[3]Gemüse!$W33</f>
        <v>4.7854739999999998</v>
      </c>
      <c r="AK49" s="468">
        <f>[3]Gemüse!$BY33</f>
        <v>4.4114250000000004</v>
      </c>
      <c r="AL49" s="380"/>
      <c r="AM49" s="380">
        <f>[3]Gemüse!$X33</f>
        <v>4.5880349999999996</v>
      </c>
      <c r="AN49" s="380">
        <f>[3]Gemüse!$BZ33</f>
        <v>2.9925290000000002</v>
      </c>
      <c r="AO49" s="468">
        <f>[3]Gemüse!$Y33</f>
        <v>4.0723580000000004</v>
      </c>
      <c r="AP49" s="468">
        <f>[3]Gemüse!$CA33</f>
        <v>3.2148870000000001</v>
      </c>
      <c r="AQ49" s="380">
        <f>[3]Gemüse!$Z33</f>
        <v>0</v>
      </c>
      <c r="AR49" s="380">
        <f>[3]Gemüse!$CB33</f>
        <v>2.975816</v>
      </c>
      <c r="AS49" s="468">
        <f>[3]Gemüse!$AF33</f>
        <v>0</v>
      </c>
      <c r="AT49" s="468">
        <f>[3]Gemüse!$CH33</f>
        <v>1.568055</v>
      </c>
      <c r="AU49" s="380">
        <f>[3]Gemüse!$AB33</f>
        <v>5.0482529999999999</v>
      </c>
      <c r="AV49" s="380">
        <f>[3]Gemüse!$CD33</f>
        <v>1.7096009999999999</v>
      </c>
      <c r="AW49" s="468">
        <f>[3]Gemüse!$AC33</f>
        <v>0</v>
      </c>
      <c r="AX49" s="468">
        <f>[3]Gemüse!$CE33</f>
        <v>1.7096009999999999</v>
      </c>
      <c r="AY49" s="380">
        <f>[3]Gemüse!$AD33</f>
        <v>5.9061000000000003</v>
      </c>
      <c r="AZ49" s="380">
        <f>[3]Gemüse!$CF33</f>
        <v>3.1146449999999999</v>
      </c>
      <c r="BA49" s="380"/>
      <c r="BB49" s="468">
        <f>[3]Gemüse!$AE33</f>
        <v>2.772856</v>
      </c>
      <c r="BC49" s="468">
        <f>[3]Gemüse!$CG33</f>
        <v>1.879575</v>
      </c>
      <c r="BD49" s="380">
        <f>[3]Gemüse!$AG33</f>
        <v>5.3</v>
      </c>
      <c r="BE49" s="380">
        <f>[3]Gemüse!$CI33</f>
        <v>2.2713489999999998</v>
      </c>
      <c r="BF49" s="468">
        <f>[3]Gemüse!$AH33</f>
        <v>2.5873599999999999</v>
      </c>
      <c r="BG49" s="468">
        <f>[3]Gemüse!$CJ33</f>
        <v>1.4364459999999999</v>
      </c>
      <c r="BH49" s="380">
        <f>[3]Gemüse!$AI33</f>
        <v>7.5225619999999997</v>
      </c>
      <c r="BI49" s="380">
        <f>[3]Gemüse!$CK33</f>
        <v>5.3025450000000003</v>
      </c>
      <c r="BJ49" s="380"/>
      <c r="BK49" s="468">
        <f>[3]Gemüse!$AK33</f>
        <v>3.1151930000000001</v>
      </c>
      <c r="BL49" s="468">
        <f>[3]Gemüse!$CM33</f>
        <v>1.8016190000000001</v>
      </c>
      <c r="BM49" s="380">
        <f>[3]Gemüse!$AL33</f>
        <v>15.445347</v>
      </c>
      <c r="BN49" s="380">
        <f>[3]Gemüse!$CN33</f>
        <v>5.481115</v>
      </c>
      <c r="BO49" s="468">
        <f>[3]Gemüse!$AM33</f>
        <v>7.488035</v>
      </c>
      <c r="BP49" s="468">
        <f>[3]Gemüse!$CO33</f>
        <v>3.4783439999999999</v>
      </c>
      <c r="BQ49" s="380">
        <f>[3]Gemüse!$AN33</f>
        <v>4.8</v>
      </c>
      <c r="BR49" s="380">
        <f>[3]Gemüse!$CP33</f>
        <v>2.098395</v>
      </c>
      <c r="BS49" s="380"/>
      <c r="BT49" s="380">
        <f>[3]Gemüse!$AO33</f>
        <v>4.5888960000000001</v>
      </c>
      <c r="BU49" s="380">
        <f>[3]Gemüse!$CQ33</f>
        <v>2.4411870000000002</v>
      </c>
      <c r="BV49" s="468">
        <f>[3]Gemüse!$AW33</f>
        <v>0</v>
      </c>
      <c r="BW49" s="468">
        <f>[3]Gemüse!$CY33</f>
        <v>8.0234729999999992</v>
      </c>
      <c r="BX49" s="380">
        <f>[3]Gemüse!$AP33</f>
        <v>8.7777709999999995</v>
      </c>
      <c r="BY49" s="380">
        <f>[3]Gemüse!$CR33</f>
        <v>8.3308319999999991</v>
      </c>
      <c r="BZ49" s="468">
        <f>[3]Gemüse!$AQ33</f>
        <v>4.8090529999999996</v>
      </c>
      <c r="CA49" s="468">
        <f>[3]Gemüse!$CS33</f>
        <v>2.5935220000000001</v>
      </c>
      <c r="CB49" s="380">
        <f>[3]Gemüse!$AS33</f>
        <v>28.733801</v>
      </c>
      <c r="CC49" s="380">
        <f>[3]Gemüse!$CU33</f>
        <v>24.260954999999999</v>
      </c>
      <c r="CD49" s="468">
        <f>[3]Gemüse!$AT33</f>
        <v>17.960723000000002</v>
      </c>
      <c r="CE49" s="468">
        <f>[3]Gemüse!$CV33</f>
        <v>7.738861</v>
      </c>
      <c r="CF49" s="380">
        <f>[3]Gemüse!$AU33</f>
        <v>22.018402999999999</v>
      </c>
      <c r="CG49" s="380">
        <f>[3]Gemüse!$CW33</f>
        <v>11.595639</v>
      </c>
      <c r="CH49" s="380"/>
      <c r="CI49" s="468">
        <f>[3]Gemüse!$AV33</f>
        <v>10.183074</v>
      </c>
      <c r="CJ49" s="468">
        <f>[3]Gemüse!$CX33</f>
        <v>5.3368739999999999</v>
      </c>
      <c r="CK49" s="380"/>
      <c r="CL49" s="380">
        <f>[3]Gemüse!$AY33</f>
        <v>15.889670000000001</v>
      </c>
      <c r="CM49" s="380">
        <f>[3]Gemüse!$DA33</f>
        <v>9.8281989999999997</v>
      </c>
      <c r="CN49" s="380"/>
      <c r="CO49" s="468">
        <f>[3]Gemüse!$AZ33</f>
        <v>15.331493</v>
      </c>
      <c r="CP49" s="468">
        <f>[3]Gemüse!$DB33</f>
        <v>9.7024170000000005</v>
      </c>
      <c r="CQ49" s="380">
        <f>[3]Gemüse!$BB33</f>
        <v>17.457498000000001</v>
      </c>
      <c r="CR49" s="380">
        <f>[3]Gemüse!$DD33</f>
        <v>9.8437059999999992</v>
      </c>
      <c r="CS49" s="468">
        <f>[3]Gemüse!$BC33</f>
        <v>6.4</v>
      </c>
      <c r="CT49" s="468">
        <f>[3]Gemüse!$DE33</f>
        <v>6.2981480000000003</v>
      </c>
      <c r="CU49" s="380">
        <f>[3]Gemüse!$AJ33</f>
        <v>5.117559</v>
      </c>
      <c r="CV49" s="380">
        <f>[3]Gemüse!$CL33</f>
        <v>3.907524</v>
      </c>
      <c r="CW49" s="383"/>
      <c r="CX49" s="343">
        <f>'Früchte Daten'!BQ49</f>
        <v>4</v>
      </c>
      <c r="CY49" s="471">
        <f>[3]Gemüse!DH33</f>
        <v>5740.4888463660009</v>
      </c>
      <c r="CZ49" s="471">
        <f>[3]Gemüse!DI33</f>
        <v>22053.065264957</v>
      </c>
      <c r="DA49" s="471"/>
      <c r="DB49" s="473">
        <f>[3]Gemüse!DJ33</f>
        <v>422.28393424199999</v>
      </c>
      <c r="DC49" s="473">
        <f>[3]Gemüse!DK33</f>
        <v>1471.6335459930001</v>
      </c>
      <c r="DD49" s="471">
        <f>[3]Gemüse!DL33</f>
        <v>549.08315644900006</v>
      </c>
      <c r="DE49" s="471">
        <f>[3]Gemüse!DM33</f>
        <v>1874.5110057750001</v>
      </c>
      <c r="DF49" s="473">
        <f>[3]Gemüse!DN33</f>
        <v>394.90712490700002</v>
      </c>
      <c r="DG49" s="473">
        <f>[3]Gemüse!DO33</f>
        <v>1354.1937978020001</v>
      </c>
      <c r="DH49" s="471">
        <f>[3]Gemüse!DP33</f>
        <v>179.81740958400002</v>
      </c>
      <c r="DI49" s="471">
        <f>[3]Gemüse!DQ33</f>
        <v>875.7840625</v>
      </c>
      <c r="DJ49" s="473">
        <f>[3]Gemüse!DR33</f>
        <v>520.39412154900003</v>
      </c>
      <c r="DK49" s="473">
        <f>[3]Gemüse!DS33</f>
        <v>878.66378039599999</v>
      </c>
      <c r="DN49" s="471"/>
      <c r="DO49" s="471">
        <f>[3]Gemüse!DT33</f>
        <v>87.499593031000003</v>
      </c>
      <c r="DP49" s="471">
        <f>[3]Gemüse!DU33</f>
        <v>413.86051475799997</v>
      </c>
      <c r="DQ49" s="473">
        <f>[3]Gemüse!DV33</f>
        <v>145.52492336</v>
      </c>
      <c r="DR49" s="473">
        <f>[3]Gemüse!DW33</f>
        <v>695.17645172200002</v>
      </c>
      <c r="DS49" s="471">
        <f>[3]Gemüse!DX33</f>
        <v>133.26726734300001</v>
      </c>
      <c r="DT49" s="471">
        <f>[3]Gemüse!DY33</f>
        <v>534.83759825100003</v>
      </c>
      <c r="DU49" s="473">
        <f>[3]Gemüse!DZ33</f>
        <v>30.599299473999999</v>
      </c>
      <c r="DV49" s="473">
        <f>[3]Gemüse!EA33</f>
        <v>125.508142811</v>
      </c>
      <c r="DW49" s="471"/>
      <c r="DX49" s="471">
        <f>[3]Gemüse!EB33</f>
        <v>146.85133459400001</v>
      </c>
      <c r="DY49" s="471">
        <f>[3]Gemüse!EC33</f>
        <v>485.63445208100006</v>
      </c>
      <c r="DZ49" s="473">
        <f>[3]Gemüse!ED33</f>
        <v>205.88724726900003</v>
      </c>
      <c r="EA49" s="473">
        <f>[3]Gemüse!EE33</f>
        <v>645.88185372800001</v>
      </c>
      <c r="EB49" s="471">
        <f>[3]Gemüse!$EF33</f>
        <v>4.5303280000000008</v>
      </c>
      <c r="EC49" s="471">
        <f>[3]Gemüse!EG33</f>
        <v>155.63886400000001</v>
      </c>
      <c r="ED49" s="473">
        <f>[3]Gemüse!EH33</f>
        <v>20.769019457999999</v>
      </c>
      <c r="EE49" s="473">
        <f>[3]Gemüse!EI33</f>
        <v>215.144176262</v>
      </c>
      <c r="EG49" s="471">
        <f>[3]Gemüse!$EJ33</f>
        <v>948.63336505799998</v>
      </c>
      <c r="EH49" s="471">
        <f>[3]Gemüse!EK33</f>
        <v>2643.1147563109998</v>
      </c>
      <c r="EI49" s="473">
        <f>[3]Gemüse!EL33</f>
        <v>33.818681187000003</v>
      </c>
      <c r="EJ49" s="473">
        <f>[3]Gemüse!EM33</f>
        <v>155.00690620399999</v>
      </c>
      <c r="EK49" s="471">
        <f>[3]Gemüse!$EN33</f>
        <v>16.689271794</v>
      </c>
      <c r="EL49" s="471">
        <f>[3]Gemüse!EO33</f>
        <v>142.18428482800002</v>
      </c>
      <c r="EM49" s="473">
        <f>[3]Gemüse!EP33</f>
        <v>167.94035470900002</v>
      </c>
      <c r="EN49" s="473">
        <f>[3]Gemüse!EQ33</f>
        <v>176.247397724</v>
      </c>
      <c r="EO49" s="471"/>
      <c r="EP49" s="471">
        <f>[3]Gemüse!ER33</f>
        <v>65.498028383000005</v>
      </c>
      <c r="EQ49" s="471">
        <f>[3]Gemüse!ES33</f>
        <v>343.96873537100004</v>
      </c>
      <c r="ER49" s="471">
        <f>[3]Gemüse!$ET33</f>
        <v>257.45126636999998</v>
      </c>
      <c r="ES49" s="471">
        <f>[3]Gemüse!EU33</f>
        <v>2017.4053126389999</v>
      </c>
      <c r="ET49" s="471"/>
      <c r="EU49" s="473">
        <f>[3]Gemüse!$EV33</f>
        <v>116.743415472</v>
      </c>
      <c r="EV49" s="473">
        <f>[3]Gemüse!EW33</f>
        <v>453.796904165</v>
      </c>
      <c r="EX49" s="473">
        <f>[3]Gemüse!EX33</f>
        <v>107.767441597</v>
      </c>
      <c r="EY49" s="473">
        <f>[3]Gemüse!EY33</f>
        <v>441.45039289100004</v>
      </c>
    </row>
    <row r="50" spans="1:155" x14ac:dyDescent="0.2">
      <c r="A50" s="218"/>
      <c r="B50" s="189">
        <f>[3]Gemüse!A34</f>
        <v>45352</v>
      </c>
      <c r="C50" s="468">
        <f>[3]Gemüse!$B34</f>
        <v>4.5998130000000002</v>
      </c>
      <c r="D50" s="468">
        <f>[3]Gemüse!$BD34</f>
        <v>2.3607429999999998</v>
      </c>
      <c r="E50" s="380">
        <f>[3]Gemüse!$C34</f>
        <v>5.4756419999999997</v>
      </c>
      <c r="F50" s="380">
        <f>[3]Gemüse!$BE34</f>
        <v>3.249816</v>
      </c>
      <c r="G50" s="468">
        <f>[3]Gemüse!$D34</f>
        <v>1.356107</v>
      </c>
      <c r="H50" s="468">
        <f>[3]Gemüse!$BF34</f>
        <v>1.0978699999999999</v>
      </c>
      <c r="I50" s="380">
        <f>[3]Gemüse!$E34</f>
        <v>4.8779019999999997</v>
      </c>
      <c r="J50" s="380">
        <f>[3]Gemüse!$BG34</f>
        <v>2.9244919999999999</v>
      </c>
      <c r="K50" s="468">
        <f>[3]Gemüse!$F34</f>
        <v>0</v>
      </c>
      <c r="L50" s="468">
        <f>[3]Gemüse!$BH34</f>
        <v>6.384125</v>
      </c>
      <c r="M50" s="380">
        <f>[3]Gemüse!$G34</f>
        <v>9.5996520000000007</v>
      </c>
      <c r="N50" s="380">
        <f>[3]Gemüse!$BI34</f>
        <v>9.1229060000000004</v>
      </c>
      <c r="O50" s="468">
        <f>[3]Gemüse!$H34</f>
        <v>6.6997169999999997</v>
      </c>
      <c r="P50" s="468">
        <f>[3]Gemüse!$BJ34</f>
        <v>8.8190000000000008</v>
      </c>
      <c r="Q50" s="380">
        <f>[3]Gemüse!$J34</f>
        <v>3.8345820000000002</v>
      </c>
      <c r="R50" s="380">
        <f>[3]Gemüse!$BL34</f>
        <v>2.2860230000000001</v>
      </c>
      <c r="S50" s="380"/>
      <c r="T50" s="468">
        <f>[3]Gemüse!$K34</f>
        <v>8.4171130000000005</v>
      </c>
      <c r="U50" s="468">
        <f>[3]Gemüse!$BM34</f>
        <v>5.0401340000000001</v>
      </c>
      <c r="V50" s="380">
        <f>[3]Gemüse!$L34</f>
        <v>0</v>
      </c>
      <c r="W50" s="380">
        <f>[3]Gemüse!$BN34</f>
        <v>6.0388529999999996</v>
      </c>
      <c r="X50" s="468">
        <f>[3]Gemüse!$M34</f>
        <v>2.8405499999999999</v>
      </c>
      <c r="Y50" s="468">
        <f>[3]Gemüse!$BO34</f>
        <v>1.9807239999999999</v>
      </c>
      <c r="Z50" s="380">
        <f>[3]Gemüse!$N34</f>
        <v>2.2093189999999998</v>
      </c>
      <c r="AA50" s="380">
        <f>[3]Gemüse!$BP34</f>
        <v>1.216221</v>
      </c>
      <c r="AB50" s="468">
        <f>[3]Gemüse!$R34</f>
        <v>2.898596</v>
      </c>
      <c r="AC50" s="468">
        <f>[3]Gemüse!$BT34</f>
        <v>1.84456</v>
      </c>
      <c r="AD50" s="380">
        <f>[3]Gemüse!$U34</f>
        <v>41.640881999999998</v>
      </c>
      <c r="AE50" s="380">
        <f>[3]Gemüse!$BW34</f>
        <v>20.569455999999999</v>
      </c>
      <c r="AF50" s="468">
        <f>[3]Gemüse!$V34</f>
        <v>19.496673000000001</v>
      </c>
      <c r="AG50" s="468">
        <f>[3]Gemüse!$BX34</f>
        <v>8.1389270000000007</v>
      </c>
      <c r="AH50" s="380">
        <f>[3]Gemüse!$AX34</f>
        <v>19.032112000000001</v>
      </c>
      <c r="AI50" s="380">
        <f>[3]Gemüse!$CZ34</f>
        <v>7.0366280000000003</v>
      </c>
      <c r="AJ50" s="468">
        <f>[3]Gemüse!$W34</f>
        <v>4.9123710000000003</v>
      </c>
      <c r="AK50" s="468">
        <f>[3]Gemüse!$BY34</f>
        <v>4.1491150000000001</v>
      </c>
      <c r="AL50" s="380"/>
      <c r="AM50" s="380">
        <f>[3]Gemüse!$X34</f>
        <v>4.9985910000000002</v>
      </c>
      <c r="AN50" s="380">
        <f>[3]Gemüse!$BZ34</f>
        <v>2.989385</v>
      </c>
      <c r="AO50" s="468">
        <f>[3]Gemüse!$Y34</f>
        <v>3.3802379999999999</v>
      </c>
      <c r="AP50" s="468">
        <f>[3]Gemüse!$CA34</f>
        <v>3.2792249999999998</v>
      </c>
      <c r="AQ50" s="380">
        <f>[3]Gemüse!$Z34</f>
        <v>6.3</v>
      </c>
      <c r="AR50" s="380">
        <f>[3]Gemüse!$CB34</f>
        <v>2.7602340000000001</v>
      </c>
      <c r="AS50" s="468">
        <f>[3]Gemüse!$AF34</f>
        <v>0</v>
      </c>
      <c r="AT50" s="468">
        <f>[3]Gemüse!$CH34</f>
        <v>0.93635199999999996</v>
      </c>
      <c r="AU50" s="380">
        <f>[3]Gemüse!$AB34</f>
        <v>4.966164</v>
      </c>
      <c r="AV50" s="380">
        <f>[3]Gemüse!$CD34</f>
        <v>1.774205</v>
      </c>
      <c r="AW50" s="468">
        <f>[3]Gemüse!$AC34</f>
        <v>4.8499999999999996</v>
      </c>
      <c r="AX50" s="468">
        <f>[3]Gemüse!$CE34</f>
        <v>1.755298</v>
      </c>
      <c r="AY50" s="380">
        <f>[3]Gemüse!$AD34</f>
        <v>5.9189970000000001</v>
      </c>
      <c r="AZ50" s="380">
        <f>[3]Gemüse!$CF34</f>
        <v>3.1240770000000002</v>
      </c>
      <c r="BA50" s="380"/>
      <c r="BB50" s="468">
        <f>[3]Gemüse!$AE34</f>
        <v>3.0614530000000002</v>
      </c>
      <c r="BC50" s="468">
        <f>[3]Gemüse!$CG34</f>
        <v>1.9188590000000001</v>
      </c>
      <c r="BD50" s="380">
        <f>[3]Gemüse!$AG34</f>
        <v>5.3</v>
      </c>
      <c r="BE50" s="380">
        <f>[3]Gemüse!$CI34</f>
        <v>2.5963790000000002</v>
      </c>
      <c r="BF50" s="468">
        <f>[3]Gemüse!$AH34</f>
        <v>2.8278370000000002</v>
      </c>
      <c r="BG50" s="468">
        <f>[3]Gemüse!$CJ34</f>
        <v>1.627796</v>
      </c>
      <c r="BH50" s="380">
        <f>[3]Gemüse!$AI34</f>
        <v>7.4933149999999999</v>
      </c>
      <c r="BI50" s="380">
        <f>[3]Gemüse!$CK34</f>
        <v>3.830028</v>
      </c>
      <c r="BJ50" s="380"/>
      <c r="BK50" s="468">
        <f>[3]Gemüse!$AK34</f>
        <v>3.2745829999999998</v>
      </c>
      <c r="BL50" s="468">
        <f>[3]Gemüse!$CM34</f>
        <v>1.3476490000000001</v>
      </c>
      <c r="BM50" s="380">
        <f>[3]Gemüse!$AL34</f>
        <v>15.382107</v>
      </c>
      <c r="BN50" s="380">
        <f>[3]Gemüse!$CN34</f>
        <v>5.5033960000000004</v>
      </c>
      <c r="BO50" s="468">
        <f>[3]Gemüse!$AM34</f>
        <v>7.1581450000000002</v>
      </c>
      <c r="BP50" s="468">
        <f>[3]Gemüse!$CO34</f>
        <v>3.68879</v>
      </c>
      <c r="BQ50" s="380">
        <f>[3]Gemüse!$AN34</f>
        <v>4.7999989999999997</v>
      </c>
      <c r="BR50" s="380">
        <f>[3]Gemüse!$CP34</f>
        <v>2.4191020000000001</v>
      </c>
      <c r="BS50" s="380"/>
      <c r="BT50" s="380">
        <f>[3]Gemüse!$AO34</f>
        <v>4.5713689999999998</v>
      </c>
      <c r="BU50" s="380">
        <f>[3]Gemüse!$CQ34</f>
        <v>2.6142970000000001</v>
      </c>
      <c r="BV50" s="468">
        <f>[3]Gemüse!$AW34</f>
        <v>8.5476799999999997</v>
      </c>
      <c r="BW50" s="468">
        <f>[3]Gemüse!$CY34</f>
        <v>6.6729700000000003</v>
      </c>
      <c r="BX50" s="380">
        <f>[3]Gemüse!$AP34</f>
        <v>0</v>
      </c>
      <c r="BY50" s="380">
        <f>[3]Gemüse!$CR34</f>
        <v>8.703519</v>
      </c>
      <c r="BZ50" s="468">
        <f>[3]Gemüse!$AQ34</f>
        <v>4.8071060000000001</v>
      </c>
      <c r="CA50" s="468">
        <f>[3]Gemüse!$CS34</f>
        <v>3.0489609999999998</v>
      </c>
      <c r="CB50" s="380">
        <f>[3]Gemüse!$AS34</f>
        <v>0</v>
      </c>
      <c r="CC50" s="380">
        <f>[3]Gemüse!$CU34</f>
        <v>0</v>
      </c>
      <c r="CD50" s="468">
        <f>[3]Gemüse!$AT34</f>
        <v>19.228608999999999</v>
      </c>
      <c r="CE50" s="468">
        <f>[3]Gemüse!$CV34</f>
        <v>8.8069260000000007</v>
      </c>
      <c r="CF50" s="380">
        <f>[3]Gemüse!$AU34</f>
        <v>26.389975</v>
      </c>
      <c r="CG50" s="380">
        <f>[3]Gemüse!$CW34</f>
        <v>10.952055</v>
      </c>
      <c r="CH50" s="380"/>
      <c r="CI50" s="468">
        <f>[3]Gemüse!$AV34</f>
        <v>10.446183</v>
      </c>
      <c r="CJ50" s="468">
        <f>[3]Gemüse!$CX34</f>
        <v>5.0272690000000004</v>
      </c>
      <c r="CK50" s="380"/>
      <c r="CL50" s="380">
        <f>[3]Gemüse!$AY34</f>
        <v>15.907128</v>
      </c>
      <c r="CM50" s="380">
        <f>[3]Gemüse!$DA34</f>
        <v>9.8117380000000001</v>
      </c>
      <c r="CN50" s="380"/>
      <c r="CO50" s="468">
        <f>[3]Gemüse!$AZ34</f>
        <v>15.331466000000001</v>
      </c>
      <c r="CP50" s="468">
        <f>[3]Gemüse!$DB34</f>
        <v>9.69252</v>
      </c>
      <c r="CQ50" s="380">
        <f>[3]Gemüse!$BB34</f>
        <v>17.428498999999999</v>
      </c>
      <c r="CR50" s="380">
        <f>[3]Gemüse!$DD34</f>
        <v>9.6669540000000005</v>
      </c>
      <c r="CS50" s="468">
        <f>[3]Gemüse!$BC34</f>
        <v>6.4</v>
      </c>
      <c r="CT50" s="468">
        <f>[3]Gemüse!$DE34</f>
        <v>6.2789510000000002</v>
      </c>
      <c r="CU50" s="380">
        <f>[3]Gemüse!$AJ34</f>
        <v>5.1136660000000003</v>
      </c>
      <c r="CV50" s="380">
        <f>[3]Gemüse!$CL34</f>
        <v>3.9114680000000002</v>
      </c>
      <c r="CW50" s="383"/>
      <c r="CX50" s="343">
        <f>'Früchte Daten'!BQ50</f>
        <v>5</v>
      </c>
      <c r="CY50" s="471">
        <f>[3]Gemüse!DH34</f>
        <v>6986.1722620020009</v>
      </c>
      <c r="CZ50" s="471">
        <f>[3]Gemüse!DI34</f>
        <v>27620.994000032999</v>
      </c>
      <c r="DA50" s="471"/>
      <c r="DB50" s="473">
        <f>[3]Gemüse!DJ34</f>
        <v>562.32229550200009</v>
      </c>
      <c r="DC50" s="473">
        <f>[3]Gemüse!DK34</f>
        <v>1807.5015284760002</v>
      </c>
      <c r="DD50" s="471">
        <f>[3]Gemüse!DL34</f>
        <v>808.34867914100005</v>
      </c>
      <c r="DE50" s="471">
        <f>[3]Gemüse!DM34</f>
        <v>2100.7537776449999</v>
      </c>
      <c r="DF50" s="473">
        <f>[3]Gemüse!DN34</f>
        <v>388.47367410000004</v>
      </c>
      <c r="DG50" s="473">
        <f>[3]Gemüse!DO34</f>
        <v>1620.2646943770001</v>
      </c>
      <c r="DH50" s="471">
        <f>[3]Gemüse!DP34</f>
        <v>243.54747071600002</v>
      </c>
      <c r="DI50" s="471">
        <f>[3]Gemüse!DQ34</f>
        <v>972.6984314</v>
      </c>
      <c r="DJ50" s="473">
        <f>[3]Gemüse!DR34</f>
        <v>433.41956601499999</v>
      </c>
      <c r="DK50" s="473">
        <f>[3]Gemüse!DS34</f>
        <v>1106.1824090179998</v>
      </c>
      <c r="DN50" s="471"/>
      <c r="DO50" s="471">
        <f>[3]Gemüse!DT34</f>
        <v>141.18186086</v>
      </c>
      <c r="DP50" s="471">
        <f>[3]Gemüse!DU34</f>
        <v>645.79426095100007</v>
      </c>
      <c r="DQ50" s="473">
        <f>[3]Gemüse!DV34</f>
        <v>184.04208790600001</v>
      </c>
      <c r="DR50" s="473">
        <f>[3]Gemüse!DW34</f>
        <v>923.81640486699996</v>
      </c>
      <c r="DS50" s="471">
        <f>[3]Gemüse!DX34</f>
        <v>105.22363959100001</v>
      </c>
      <c r="DT50" s="471">
        <f>[3]Gemüse!DY34</f>
        <v>581.86000396600002</v>
      </c>
      <c r="DU50" s="473">
        <f>[3]Gemüse!DZ34</f>
        <v>54.985071336000004</v>
      </c>
      <c r="DV50" s="473">
        <f>[3]Gemüse!EA34</f>
        <v>239.967806688</v>
      </c>
      <c r="DW50" s="471"/>
      <c r="DX50" s="471">
        <f>[3]Gemüse!EB34</f>
        <v>214.798572089</v>
      </c>
      <c r="DY50" s="471">
        <f>[3]Gemüse!EC34</f>
        <v>691.78518394799994</v>
      </c>
      <c r="DZ50" s="473">
        <f>[3]Gemüse!ED34</f>
        <v>320.56257651800001</v>
      </c>
      <c r="EA50" s="473">
        <f>[3]Gemüse!EE34</f>
        <v>960.32601634100001</v>
      </c>
      <c r="EB50" s="471">
        <f>[3]Gemüse!$EF34</f>
        <v>22.907871</v>
      </c>
      <c r="EC50" s="471">
        <f>[3]Gemüse!EG34</f>
        <v>213.196451</v>
      </c>
      <c r="ED50" s="473">
        <f>[3]Gemüse!EH34</f>
        <v>37.844441621000001</v>
      </c>
      <c r="EE50" s="473">
        <f>[3]Gemüse!EI34</f>
        <v>346.09881426499999</v>
      </c>
      <c r="EG50" s="471">
        <f>[3]Gemüse!$EJ34</f>
        <v>1214.4371993929999</v>
      </c>
      <c r="EH50" s="471">
        <f>[3]Gemüse!EK34</f>
        <v>3397.9328616809998</v>
      </c>
      <c r="EI50" s="473">
        <f>[3]Gemüse!EL34</f>
        <v>59.850911830999998</v>
      </c>
      <c r="EJ50" s="473">
        <f>[3]Gemüse!EM34</f>
        <v>243.21581306100001</v>
      </c>
      <c r="EK50" s="471">
        <f>[3]Gemüse!$EN34</f>
        <v>16.716644179999999</v>
      </c>
      <c r="EL50" s="471">
        <f>[3]Gemüse!EO34</f>
        <v>126.84605580900001</v>
      </c>
      <c r="EM50" s="473">
        <f>[3]Gemüse!EP34</f>
        <v>236.61200558100001</v>
      </c>
      <c r="EN50" s="473">
        <f>[3]Gemüse!EQ34</f>
        <v>258.56935907000002</v>
      </c>
      <c r="EO50" s="471"/>
      <c r="EP50" s="471">
        <f>[3]Gemüse!ER34</f>
        <v>85.462408535999998</v>
      </c>
      <c r="EQ50" s="471">
        <f>[3]Gemüse!ES34</f>
        <v>511.177494658</v>
      </c>
      <c r="ER50" s="471">
        <f>[3]Gemüse!$ET34</f>
        <v>348.05398320700004</v>
      </c>
      <c r="ES50" s="471">
        <f>[3]Gemüse!EU34</f>
        <v>2671.8215772419999</v>
      </c>
      <c r="ET50" s="471"/>
      <c r="EU50" s="473">
        <f>[3]Gemüse!$EV34</f>
        <v>176.0087656</v>
      </c>
      <c r="EV50" s="473">
        <f>[3]Gemüse!EW34</f>
        <v>595.05846384400002</v>
      </c>
      <c r="EX50" s="473">
        <f>[3]Gemüse!EX34</f>
        <v>144.211716392</v>
      </c>
      <c r="EY50" s="473">
        <f>[3]Gemüse!EY34</f>
        <v>643.01237884900002</v>
      </c>
    </row>
    <row r="51" spans="1:155" x14ac:dyDescent="0.2">
      <c r="A51" s="218"/>
      <c r="B51" s="189">
        <f>[3]Gemüse!A35</f>
        <v>45323</v>
      </c>
      <c r="C51" s="468">
        <f>[3]Gemüse!$B35</f>
        <v>4.726458</v>
      </c>
      <c r="D51" s="468">
        <f>[3]Gemüse!$BD35</f>
        <v>2.443705</v>
      </c>
      <c r="E51" s="380">
        <f>[3]Gemüse!$C35</f>
        <v>5.2100470000000003</v>
      </c>
      <c r="F51" s="380">
        <f>[3]Gemüse!$BE35</f>
        <v>3.207703</v>
      </c>
      <c r="G51" s="468">
        <f>[3]Gemüse!$D35</f>
        <v>1.3773439999999999</v>
      </c>
      <c r="H51" s="468">
        <f>[3]Gemüse!$BF35</f>
        <v>1.075224</v>
      </c>
      <c r="I51" s="380">
        <f>[3]Gemüse!$E35</f>
        <v>4.666201</v>
      </c>
      <c r="J51" s="380">
        <f>[3]Gemüse!$BG35</f>
        <v>2.9218199999999999</v>
      </c>
      <c r="K51" s="468">
        <f>[3]Gemüse!$F35</f>
        <v>0</v>
      </c>
      <c r="L51" s="468">
        <f>[3]Gemüse!$BH35</f>
        <v>6.8187870000000004</v>
      </c>
      <c r="M51" s="380">
        <f>[3]Gemüse!$G35</f>
        <v>9.6476419999999994</v>
      </c>
      <c r="N51" s="380">
        <f>[3]Gemüse!$BI35</f>
        <v>8.6242450000000002</v>
      </c>
      <c r="O51" s="468">
        <f>[3]Gemüse!$H35</f>
        <v>6.5961040000000004</v>
      </c>
      <c r="P51" s="468">
        <f>[3]Gemüse!$BJ35</f>
        <v>7.9974590000000001</v>
      </c>
      <c r="Q51" s="380">
        <f>[3]Gemüse!$J35</f>
        <v>4.3817969999999997</v>
      </c>
      <c r="R51" s="380">
        <f>[3]Gemüse!$BL35</f>
        <v>2.871273</v>
      </c>
      <c r="S51" s="380"/>
      <c r="T51" s="468">
        <f>[3]Gemüse!$K35</f>
        <v>7.7856209999999999</v>
      </c>
      <c r="U51" s="468">
        <f>[3]Gemüse!$BM35</f>
        <v>4.9084199999999996</v>
      </c>
      <c r="V51" s="380">
        <f>[3]Gemüse!$L35</f>
        <v>0</v>
      </c>
      <c r="W51" s="380">
        <f>[3]Gemüse!$BN35</f>
        <v>6.0197669999999999</v>
      </c>
      <c r="X51" s="468">
        <f>[3]Gemüse!$M35</f>
        <v>2.733247</v>
      </c>
      <c r="Y51" s="468">
        <f>[3]Gemüse!$BO35</f>
        <v>1.7842249999999999</v>
      </c>
      <c r="Z51" s="380">
        <f>[3]Gemüse!$N35</f>
        <v>2.198712</v>
      </c>
      <c r="AA51" s="380">
        <f>[3]Gemüse!$BP35</f>
        <v>1.348325</v>
      </c>
      <c r="AB51" s="468">
        <f>[3]Gemüse!$R35</f>
        <v>0</v>
      </c>
      <c r="AC51" s="468">
        <f>[3]Gemüse!$BT35</f>
        <v>1.518465</v>
      </c>
      <c r="AD51" s="380">
        <f>[3]Gemüse!$U35</f>
        <v>38.390818000000003</v>
      </c>
      <c r="AE51" s="380">
        <f>[3]Gemüse!$BW35</f>
        <v>23.732583000000002</v>
      </c>
      <c r="AF51" s="468">
        <f>[3]Gemüse!$V35</f>
        <v>17.382121000000001</v>
      </c>
      <c r="AG51" s="468">
        <f>[3]Gemüse!$BX35</f>
        <v>7.4540119999999996</v>
      </c>
      <c r="AH51" s="380">
        <f>[3]Gemüse!$AX35</f>
        <v>18.309535</v>
      </c>
      <c r="AI51" s="380">
        <f>[3]Gemüse!$CZ35</f>
        <v>4.8023309999999997</v>
      </c>
      <c r="AJ51" s="468">
        <f>[3]Gemüse!$W35</f>
        <v>4.9412120000000002</v>
      </c>
      <c r="AK51" s="468">
        <f>[3]Gemüse!$BY35</f>
        <v>3.9600629999999999</v>
      </c>
      <c r="AL51" s="380"/>
      <c r="AM51" s="380">
        <f>[3]Gemüse!$X35</f>
        <v>5.6293920000000002</v>
      </c>
      <c r="AN51" s="380">
        <f>[3]Gemüse!$BZ35</f>
        <v>3.610258</v>
      </c>
      <c r="AO51" s="468">
        <f>[3]Gemüse!$Y35</f>
        <v>3.9577230000000001</v>
      </c>
      <c r="AP51" s="468">
        <f>[3]Gemüse!$CA35</f>
        <v>3.304459</v>
      </c>
      <c r="AQ51" s="380">
        <f>[3]Gemüse!$Z35</f>
        <v>6.3577839999999997</v>
      </c>
      <c r="AR51" s="380">
        <f>[3]Gemüse!$CB35</f>
        <v>2.9708000000000001</v>
      </c>
      <c r="AS51" s="468">
        <f>[3]Gemüse!$AF35</f>
        <v>0</v>
      </c>
      <c r="AT51" s="468">
        <f>[3]Gemüse!$CH35</f>
        <v>0.94352999999999998</v>
      </c>
      <c r="AU51" s="380">
        <f>[3]Gemüse!$AB35</f>
        <v>4.9166829999999999</v>
      </c>
      <c r="AV51" s="380">
        <f>[3]Gemüse!$CD35</f>
        <v>1.769182</v>
      </c>
      <c r="AW51" s="468">
        <f>[3]Gemüse!$AC35</f>
        <v>4.8975340000000003</v>
      </c>
      <c r="AX51" s="468">
        <f>[3]Gemüse!$CE35</f>
        <v>1.7780400000000001</v>
      </c>
      <c r="AY51" s="380">
        <f>[3]Gemüse!$AD35</f>
        <v>6.1575480000000002</v>
      </c>
      <c r="AZ51" s="380">
        <f>[3]Gemüse!$CF35</f>
        <v>3.2351760000000001</v>
      </c>
      <c r="BA51" s="380"/>
      <c r="BB51" s="468">
        <f>[3]Gemüse!$AE35</f>
        <v>3.0730870000000001</v>
      </c>
      <c r="BC51" s="468">
        <f>[3]Gemüse!$CG35</f>
        <v>2.004562</v>
      </c>
      <c r="BD51" s="380">
        <f>[3]Gemüse!$AG35</f>
        <v>5.3060859999999996</v>
      </c>
      <c r="BE51" s="380">
        <f>[3]Gemüse!$CI35</f>
        <v>2.829653</v>
      </c>
      <c r="BF51" s="468">
        <f>[3]Gemüse!$AH35</f>
        <v>2.995384</v>
      </c>
      <c r="BG51" s="468">
        <f>[3]Gemüse!$CJ35</f>
        <v>1.5973649999999999</v>
      </c>
      <c r="BH51" s="380">
        <f>[3]Gemüse!$AI35</f>
        <v>7.717441</v>
      </c>
      <c r="BI51" s="380">
        <f>[3]Gemüse!$CK35</f>
        <v>5.1298279999999998</v>
      </c>
      <c r="BJ51" s="380"/>
      <c r="BK51" s="468">
        <f>[3]Gemüse!$AK35</f>
        <v>3.1772499999999999</v>
      </c>
      <c r="BL51" s="468">
        <f>[3]Gemüse!$CM35</f>
        <v>0.90229400000000004</v>
      </c>
      <c r="BM51" s="380">
        <f>[3]Gemüse!$AL35</f>
        <v>16.054213000000001</v>
      </c>
      <c r="BN51" s="380">
        <f>[3]Gemüse!$CN35</f>
        <v>5.3865499999999997</v>
      </c>
      <c r="BO51" s="468">
        <f>[3]Gemüse!$AM35</f>
        <v>7.222486</v>
      </c>
      <c r="BP51" s="468">
        <f>[3]Gemüse!$CO35</f>
        <v>3.4933070000000002</v>
      </c>
      <c r="BQ51" s="380">
        <f>[3]Gemüse!$AN35</f>
        <v>4.9446839999999996</v>
      </c>
      <c r="BR51" s="380">
        <f>[3]Gemüse!$CP35</f>
        <v>2.4307270000000001</v>
      </c>
      <c r="BS51" s="380"/>
      <c r="BT51" s="380">
        <f>[3]Gemüse!$AO35</f>
        <v>5.0318949999999996</v>
      </c>
      <c r="BU51" s="380">
        <f>[3]Gemüse!$CQ35</f>
        <v>2.4252129999999998</v>
      </c>
      <c r="BV51" s="468">
        <f>[3]Gemüse!$AW35</f>
        <v>7.3198569999999998</v>
      </c>
      <c r="BW51" s="468">
        <f>[3]Gemüse!$CY35</f>
        <v>4.8720829999999999</v>
      </c>
      <c r="BX51" s="380">
        <f>[3]Gemüse!$AP35</f>
        <v>0</v>
      </c>
      <c r="BY51" s="380">
        <f>[3]Gemüse!$CR35</f>
        <v>8.7452240000000003</v>
      </c>
      <c r="BZ51" s="468">
        <f>[3]Gemüse!$AQ35</f>
        <v>5.5096990000000003</v>
      </c>
      <c r="CA51" s="468">
        <f>[3]Gemüse!$CS35</f>
        <v>3.468213</v>
      </c>
      <c r="CB51" s="380">
        <f>[3]Gemüse!$AS35</f>
        <v>0</v>
      </c>
      <c r="CC51" s="380">
        <f>[3]Gemüse!$CU35</f>
        <v>0</v>
      </c>
      <c r="CD51" s="468">
        <f>[3]Gemüse!$AT35</f>
        <v>21.909482000000001</v>
      </c>
      <c r="CE51" s="468">
        <f>[3]Gemüse!$CV35</f>
        <v>10.727565</v>
      </c>
      <c r="CF51" s="380">
        <f>[3]Gemüse!$AU35</f>
        <v>26.017074999999998</v>
      </c>
      <c r="CG51" s="380">
        <f>[3]Gemüse!$CW35</f>
        <v>9.7638630000000006</v>
      </c>
      <c r="CH51" s="380"/>
      <c r="CI51" s="468">
        <f>[3]Gemüse!$AV35</f>
        <v>9.9993730000000003</v>
      </c>
      <c r="CJ51" s="468">
        <f>[3]Gemüse!$CX35</f>
        <v>4.9408770000000004</v>
      </c>
      <c r="CK51" s="380"/>
      <c r="CL51" s="380">
        <f>[3]Gemüse!$AY35</f>
        <v>15.921754</v>
      </c>
      <c r="CM51" s="380">
        <f>[3]Gemüse!$DA35</f>
        <v>9.8141979999999993</v>
      </c>
      <c r="CN51" s="380"/>
      <c r="CO51" s="468">
        <f>[3]Gemüse!$AZ35</f>
        <v>15.331465</v>
      </c>
      <c r="CP51" s="468">
        <f>[3]Gemüse!$DB35</f>
        <v>9.6972020000000008</v>
      </c>
      <c r="CQ51" s="380">
        <f>[3]Gemüse!$BB35</f>
        <v>17.426535999999999</v>
      </c>
      <c r="CR51" s="380">
        <f>[3]Gemüse!$DD35</f>
        <v>9.580603</v>
      </c>
      <c r="CS51" s="468">
        <f>[3]Gemüse!$BC35</f>
        <v>6.4</v>
      </c>
      <c r="CT51" s="468">
        <f>[3]Gemüse!$DE35</f>
        <v>6.2765709999999997</v>
      </c>
      <c r="CU51" s="380">
        <f>[3]Gemüse!$AJ35</f>
        <v>5.1134019999999998</v>
      </c>
      <c r="CV51" s="380">
        <f>[3]Gemüse!$CL35</f>
        <v>4.0317299999999996</v>
      </c>
      <c r="CW51" s="383"/>
      <c r="CX51" s="343">
        <f>'Früchte Daten'!BQ51</f>
        <v>4</v>
      </c>
      <c r="CY51" s="471">
        <f>[3]Gemüse!DH35</f>
        <v>5396.641949375</v>
      </c>
      <c r="CZ51" s="471">
        <f>[3]Gemüse!DI35</f>
        <v>21221.721535048</v>
      </c>
      <c r="DA51" s="471"/>
      <c r="DB51" s="473">
        <f>[3]Gemüse!DJ35</f>
        <v>404.11276513600001</v>
      </c>
      <c r="DC51" s="473">
        <f>[3]Gemüse!DK35</f>
        <v>1423.2185489419999</v>
      </c>
      <c r="DD51" s="471">
        <f>[3]Gemüse!DL35</f>
        <v>478.49568395099999</v>
      </c>
      <c r="DE51" s="471">
        <f>[3]Gemüse!DM35</f>
        <v>1474.180947024</v>
      </c>
      <c r="DF51" s="473">
        <f>[3]Gemüse!DN35</f>
        <v>286.33968288400001</v>
      </c>
      <c r="DG51" s="473">
        <f>[3]Gemüse!DO35</f>
        <v>1129.750590483</v>
      </c>
      <c r="DH51" s="471">
        <f>[3]Gemüse!DP35</f>
        <v>185.148568944</v>
      </c>
      <c r="DI51" s="471">
        <f>[3]Gemüse!DQ35</f>
        <v>747.05835863100003</v>
      </c>
      <c r="DJ51" s="473">
        <f>[3]Gemüse!DR35</f>
        <v>311.88440907099999</v>
      </c>
      <c r="DK51" s="473">
        <f>[3]Gemüse!DS35</f>
        <v>805.22751800900005</v>
      </c>
      <c r="DN51" s="471"/>
      <c r="DO51" s="471">
        <f>[3]Gemüse!DT35</f>
        <v>152.31825429599999</v>
      </c>
      <c r="DP51" s="471">
        <f>[3]Gemüse!DU35</f>
        <v>607.02797507499997</v>
      </c>
      <c r="DQ51" s="473">
        <f>[3]Gemüse!DV35</f>
        <v>153.58187274300002</v>
      </c>
      <c r="DR51" s="473">
        <f>[3]Gemüse!DW35</f>
        <v>631.00991768599999</v>
      </c>
      <c r="DS51" s="471">
        <f>[3]Gemüse!DX35</f>
        <v>30.305069994000004</v>
      </c>
      <c r="DT51" s="471">
        <f>[3]Gemüse!DY35</f>
        <v>468.93802701199996</v>
      </c>
      <c r="DU51" s="473">
        <f>[3]Gemüse!DZ35</f>
        <v>59.893477738000001</v>
      </c>
      <c r="DV51" s="473">
        <f>[3]Gemüse!EA35</f>
        <v>165.91235349300001</v>
      </c>
      <c r="DW51" s="471"/>
      <c r="DX51" s="471">
        <f>[3]Gemüse!EB35</f>
        <v>138.624146567</v>
      </c>
      <c r="DY51" s="471">
        <f>[3]Gemüse!EC35</f>
        <v>691.181276637</v>
      </c>
      <c r="DZ51" s="473">
        <f>[3]Gemüse!ED35</f>
        <v>211.79522165</v>
      </c>
      <c r="EA51" s="473">
        <f>[3]Gemüse!EE35</f>
        <v>862.78725605199998</v>
      </c>
      <c r="EB51" s="471">
        <f>[3]Gemüse!$EF35</f>
        <v>38.787618693999995</v>
      </c>
      <c r="EC51" s="471">
        <f>[3]Gemüse!EG35</f>
        <v>173.20106400000003</v>
      </c>
      <c r="ED51" s="473">
        <f>[3]Gemüse!EH35</f>
        <v>29.208900609000001</v>
      </c>
      <c r="EE51" s="473">
        <f>[3]Gemüse!EI35</f>
        <v>297.11853351500002</v>
      </c>
      <c r="EG51" s="471">
        <f>[3]Gemüse!$EJ35</f>
        <v>1029.0609510910001</v>
      </c>
      <c r="EH51" s="471">
        <f>[3]Gemüse!EK35</f>
        <v>2693.4869525230001</v>
      </c>
      <c r="EI51" s="473">
        <f>[3]Gemüse!EL35</f>
        <v>57.074142696000003</v>
      </c>
      <c r="EJ51" s="473">
        <f>[3]Gemüse!EM35</f>
        <v>220.53058225400002</v>
      </c>
      <c r="EK51" s="471">
        <f>[3]Gemüse!$EN35</f>
        <v>2.234191998</v>
      </c>
      <c r="EL51" s="471">
        <f>[3]Gemüse!EO35</f>
        <v>69.594552133000008</v>
      </c>
      <c r="EM51" s="473">
        <f>[3]Gemüse!EP35</f>
        <v>220.917260801</v>
      </c>
      <c r="EN51" s="473">
        <f>[3]Gemüse!EQ35</f>
        <v>222.35712486000003</v>
      </c>
      <c r="EO51" s="471"/>
      <c r="EP51" s="471">
        <f>[3]Gemüse!ER35</f>
        <v>79.352169427000007</v>
      </c>
      <c r="EQ51" s="471">
        <f>[3]Gemüse!ES35</f>
        <v>482.56778391800003</v>
      </c>
      <c r="ER51" s="471">
        <f>[3]Gemüse!$ET35</f>
        <v>272.62461074800001</v>
      </c>
      <c r="ES51" s="471">
        <f>[3]Gemüse!EU35</f>
        <v>2030.0643722029999</v>
      </c>
      <c r="ET51" s="471"/>
      <c r="EU51" s="473">
        <f>[3]Gemüse!$EV35</f>
        <v>139.940202669</v>
      </c>
      <c r="EV51" s="473">
        <f>[3]Gemüse!EW35</f>
        <v>471.262705203</v>
      </c>
      <c r="EX51" s="473">
        <f>[3]Gemüse!EX35</f>
        <v>111.950199427</v>
      </c>
      <c r="EY51" s="473">
        <f>[3]Gemüse!EY35</f>
        <v>647.83663297800001</v>
      </c>
    </row>
    <row r="52" spans="1:155" x14ac:dyDescent="0.2">
      <c r="A52" s="218"/>
      <c r="B52" s="189">
        <f>[3]Gemüse!A36</f>
        <v>45292</v>
      </c>
      <c r="C52" s="468">
        <f>[3]Gemüse!$B36</f>
        <v>4.4653119999999999</v>
      </c>
      <c r="D52" s="468">
        <f>[3]Gemüse!$BD36</f>
        <v>2.8245269999999998</v>
      </c>
      <c r="E52" s="380">
        <f>[3]Gemüse!$C36</f>
        <v>4.998043</v>
      </c>
      <c r="F52" s="380">
        <f>[3]Gemüse!$BE36</f>
        <v>3.2520579999999999</v>
      </c>
      <c r="G52" s="468">
        <f>[3]Gemüse!$D36</f>
        <v>1.3696109999999999</v>
      </c>
      <c r="H52" s="468">
        <f>[3]Gemüse!$BF36</f>
        <v>0.87164900000000001</v>
      </c>
      <c r="I52" s="380">
        <f>[3]Gemüse!$E36</f>
        <v>5.3439930000000002</v>
      </c>
      <c r="J52" s="380">
        <f>[3]Gemüse!$BG36</f>
        <v>3.5382530000000001</v>
      </c>
      <c r="K52" s="468">
        <f>[3]Gemüse!$F36</f>
        <v>0</v>
      </c>
      <c r="L52" s="468">
        <f>[3]Gemüse!$BH36</f>
        <v>6.3898789999999996</v>
      </c>
      <c r="M52" s="380">
        <f>[3]Gemüse!$G36</f>
        <v>9.7509949999999996</v>
      </c>
      <c r="N52" s="380">
        <f>[3]Gemüse!$BI36</f>
        <v>9.4222009999999994</v>
      </c>
      <c r="O52" s="468">
        <f>[3]Gemüse!$H36</f>
        <v>6.9818730000000002</v>
      </c>
      <c r="P52" s="468">
        <f>[3]Gemüse!$BJ36</f>
        <v>7.3831259999999999</v>
      </c>
      <c r="Q52" s="380">
        <f>[3]Gemüse!$J36</f>
        <v>4.7924769999999999</v>
      </c>
      <c r="R52" s="380">
        <f>[3]Gemüse!$BL36</f>
        <v>3.18466</v>
      </c>
      <c r="S52" s="380"/>
      <c r="T52" s="468">
        <f>[3]Gemüse!$K36</f>
        <v>7.7578399999999998</v>
      </c>
      <c r="U52" s="468">
        <f>[3]Gemüse!$BM36</f>
        <v>5.053401</v>
      </c>
      <c r="V52" s="380">
        <f>[3]Gemüse!$L36</f>
        <v>0</v>
      </c>
      <c r="W52" s="380">
        <f>[3]Gemüse!$BN36</f>
        <v>5.9462109999999999</v>
      </c>
      <c r="X52" s="468">
        <f>[3]Gemüse!$M36</f>
        <v>0</v>
      </c>
      <c r="Y52" s="468">
        <f>[3]Gemüse!$BO36</f>
        <v>1.754</v>
      </c>
      <c r="Z52" s="380">
        <f>[3]Gemüse!$N36</f>
        <v>2.2426759999999999</v>
      </c>
      <c r="AA52" s="380">
        <f>[3]Gemüse!$BP36</f>
        <v>1.308622</v>
      </c>
      <c r="AB52" s="468">
        <f>[3]Gemüse!$R36</f>
        <v>0</v>
      </c>
      <c r="AC52" s="468">
        <f>[3]Gemüse!$BT36</f>
        <v>1.5156769999999999</v>
      </c>
      <c r="AD52" s="380">
        <f>[3]Gemüse!$U36</f>
        <v>40.341785999999999</v>
      </c>
      <c r="AE52" s="380">
        <f>[3]Gemüse!$BW36</f>
        <v>25.529921999999999</v>
      </c>
      <c r="AF52" s="468">
        <f>[3]Gemüse!$V36</f>
        <v>17.357972</v>
      </c>
      <c r="AG52" s="468">
        <f>[3]Gemüse!$BX36</f>
        <v>7.9716810000000002</v>
      </c>
      <c r="AH52" s="380">
        <f>[3]Gemüse!$AX36</f>
        <v>15.028992000000001</v>
      </c>
      <c r="AI52" s="380">
        <f>[3]Gemüse!$CZ36</f>
        <v>5.394927</v>
      </c>
      <c r="AJ52" s="468">
        <f>[3]Gemüse!$W36</f>
        <v>4.8430879999999998</v>
      </c>
      <c r="AK52" s="468">
        <f>[3]Gemüse!$BY36</f>
        <v>3.7449300000000001</v>
      </c>
      <c r="AL52" s="380"/>
      <c r="AM52" s="380">
        <f>[3]Gemüse!$X36</f>
        <v>5.337294</v>
      </c>
      <c r="AN52" s="380">
        <f>[3]Gemüse!$BZ36</f>
        <v>4.0213190000000001</v>
      </c>
      <c r="AO52" s="468">
        <f>[3]Gemüse!$Y36</f>
        <v>4.5629999999999997</v>
      </c>
      <c r="AP52" s="468">
        <f>[3]Gemüse!$CA36</f>
        <v>3.3945150000000002</v>
      </c>
      <c r="AQ52" s="380">
        <f>[3]Gemüse!$Z36</f>
        <v>6.5722120000000004</v>
      </c>
      <c r="AR52" s="380">
        <f>[3]Gemüse!$CB36</f>
        <v>3.549493</v>
      </c>
      <c r="AS52" s="468">
        <f>[3]Gemüse!$AF36</f>
        <v>0</v>
      </c>
      <c r="AT52" s="468">
        <f>[3]Gemüse!$CH36</f>
        <v>0.93933299999999997</v>
      </c>
      <c r="AU52" s="380">
        <f>[3]Gemüse!$AB36</f>
        <v>5.2831929999999998</v>
      </c>
      <c r="AV52" s="380">
        <f>[3]Gemüse!$CD36</f>
        <v>1.7747120000000001</v>
      </c>
      <c r="AW52" s="468">
        <f>[3]Gemüse!$AC36</f>
        <v>5.1530769999999997</v>
      </c>
      <c r="AX52" s="468">
        <f>[3]Gemüse!$CE36</f>
        <v>1.7747120000000001</v>
      </c>
      <c r="AY52" s="380">
        <f>[3]Gemüse!$AD36</f>
        <v>6.2</v>
      </c>
      <c r="AZ52" s="380">
        <f>[3]Gemüse!$CF36</f>
        <v>3.0997840000000001</v>
      </c>
      <c r="BA52" s="380"/>
      <c r="BB52" s="468">
        <f>[3]Gemüse!$AE36</f>
        <v>3.278181</v>
      </c>
      <c r="BC52" s="468">
        <f>[3]Gemüse!$CG36</f>
        <v>2.1015000000000001</v>
      </c>
      <c r="BD52" s="380">
        <f>[3]Gemüse!$AG36</f>
        <v>5.3015150000000002</v>
      </c>
      <c r="BE52" s="380">
        <f>[3]Gemüse!$CI36</f>
        <v>3.0039220000000002</v>
      </c>
      <c r="BF52" s="468">
        <f>[3]Gemüse!$AH36</f>
        <v>0</v>
      </c>
      <c r="BG52" s="468">
        <f>[3]Gemüse!$CJ36</f>
        <v>1.5414429999999999</v>
      </c>
      <c r="BH52" s="380">
        <f>[3]Gemüse!$AI36</f>
        <v>8.0052260000000004</v>
      </c>
      <c r="BI52" s="380">
        <f>[3]Gemüse!$CK36</f>
        <v>3.3554840000000001</v>
      </c>
      <c r="BJ52" s="380"/>
      <c r="BK52" s="468">
        <f>[3]Gemüse!$AK36</f>
        <v>3.0149710000000001</v>
      </c>
      <c r="BL52" s="468">
        <f>[3]Gemüse!$CM36</f>
        <v>1.2192369999999999</v>
      </c>
      <c r="BM52" s="380">
        <f>[3]Gemüse!$AL36</f>
        <v>17.722505000000002</v>
      </c>
      <c r="BN52" s="380">
        <f>[3]Gemüse!$CN36</f>
        <v>5.3865499999999997</v>
      </c>
      <c r="BO52" s="468">
        <f>[3]Gemüse!$AM36</f>
        <v>7.4999989999999999</v>
      </c>
      <c r="BP52" s="468">
        <f>[3]Gemüse!$CO36</f>
        <v>3.763204</v>
      </c>
      <c r="BQ52" s="380">
        <f>[3]Gemüse!$AN36</f>
        <v>4.8171569999999999</v>
      </c>
      <c r="BR52" s="380">
        <f>[3]Gemüse!$CP36</f>
        <v>2.4340160000000002</v>
      </c>
      <c r="BS52" s="380"/>
      <c r="BT52" s="380">
        <f>[3]Gemüse!$AO36</f>
        <v>4.942615</v>
      </c>
      <c r="BU52" s="380">
        <f>[3]Gemüse!$CQ36</f>
        <v>2.900369</v>
      </c>
      <c r="BV52" s="468">
        <f>[3]Gemüse!$AW36</f>
        <v>7.1466640000000003</v>
      </c>
      <c r="BW52" s="468">
        <f>[3]Gemüse!$CY36</f>
        <v>5.4308069999999997</v>
      </c>
      <c r="BX52" s="380">
        <f>[3]Gemüse!$AP36</f>
        <v>0</v>
      </c>
      <c r="BY52" s="380">
        <f>[3]Gemüse!$CR36</f>
        <v>0</v>
      </c>
      <c r="BZ52" s="468">
        <f>[3]Gemüse!$AQ36</f>
        <v>5.8194730000000003</v>
      </c>
      <c r="CA52" s="468">
        <f>[3]Gemüse!$CS36</f>
        <v>3.8366799999999999</v>
      </c>
      <c r="CB52" s="380">
        <f>[3]Gemüse!$AS36</f>
        <v>0</v>
      </c>
      <c r="CC52" s="380">
        <f>[3]Gemüse!$CU36</f>
        <v>0</v>
      </c>
      <c r="CD52" s="468">
        <f>[3]Gemüse!$AT36</f>
        <v>0</v>
      </c>
      <c r="CE52" s="468">
        <f>[3]Gemüse!$CV36</f>
        <v>0</v>
      </c>
      <c r="CF52" s="380">
        <f>[3]Gemüse!$AU36</f>
        <v>0</v>
      </c>
      <c r="CG52" s="380">
        <f>[3]Gemüse!$CW36</f>
        <v>0</v>
      </c>
      <c r="CH52" s="380"/>
      <c r="CI52" s="468">
        <f>[3]Gemüse!$AV36</f>
        <v>9.892023</v>
      </c>
      <c r="CJ52" s="468">
        <f>[3]Gemüse!$CX36</f>
        <v>4.9732079999999996</v>
      </c>
      <c r="CK52" s="380"/>
      <c r="CL52" s="380">
        <f>[3]Gemüse!$AY36</f>
        <v>15.919079</v>
      </c>
      <c r="CM52" s="380">
        <f>[3]Gemüse!$DA36</f>
        <v>9.7627729999999993</v>
      </c>
      <c r="CN52" s="380"/>
      <c r="CO52" s="468">
        <f>[3]Gemüse!$AZ36</f>
        <v>15.331466000000001</v>
      </c>
      <c r="CP52" s="468">
        <f>[3]Gemüse!$DB36</f>
        <v>9.6993130000000001</v>
      </c>
      <c r="CQ52" s="380">
        <f>[3]Gemüse!$BB36</f>
        <v>17.428498999999999</v>
      </c>
      <c r="CR52" s="380">
        <f>[3]Gemüse!$DD36</f>
        <v>9.6566320000000001</v>
      </c>
      <c r="CS52" s="468">
        <f>[3]Gemüse!$BC36</f>
        <v>6.4</v>
      </c>
      <c r="CT52" s="468">
        <f>[3]Gemüse!$DE36</f>
        <v>6.2838510000000003</v>
      </c>
      <c r="CU52" s="380">
        <f>[3]Gemüse!$AJ36</f>
        <v>5.1136660000000003</v>
      </c>
      <c r="CV52" s="380">
        <f>[3]Gemüse!$CL36</f>
        <v>3.9532259999999999</v>
      </c>
      <c r="CW52" s="383"/>
      <c r="CX52" s="343">
        <f>'Früchte Daten'!BQ52</f>
        <v>4</v>
      </c>
      <c r="CY52" s="471">
        <f>[3]Gemüse!DH36</f>
        <v>5317.8471795240002</v>
      </c>
      <c r="CZ52" s="471">
        <f>[3]Gemüse!DI36</f>
        <v>21230.077037267998</v>
      </c>
      <c r="DA52" s="471"/>
      <c r="DB52" s="473">
        <f>[3]Gemüse!DJ36</f>
        <v>345.06047672300002</v>
      </c>
      <c r="DC52" s="473">
        <f>[3]Gemüse!DK36</f>
        <v>1380.716635082</v>
      </c>
      <c r="DD52" s="471">
        <f>[3]Gemüse!DL36</f>
        <v>475.38921713100001</v>
      </c>
      <c r="DE52" s="471">
        <f>[3]Gemüse!DM36</f>
        <v>1518.3980649380001</v>
      </c>
      <c r="DF52" s="473">
        <f>[3]Gemüse!DN36</f>
        <v>335.06469292100002</v>
      </c>
      <c r="DG52" s="473">
        <f>[3]Gemüse!DO36</f>
        <v>1015.907183344</v>
      </c>
      <c r="DH52" s="471">
        <f>[3]Gemüse!DP36</f>
        <v>147.72438268400001</v>
      </c>
      <c r="DI52" s="471">
        <f>[3]Gemüse!DQ36</f>
        <v>699.76205101099993</v>
      </c>
      <c r="DJ52" s="473">
        <f>[3]Gemüse!DR36</f>
        <v>304.10441041000001</v>
      </c>
      <c r="DK52" s="473">
        <f>[3]Gemüse!DS36</f>
        <v>817.89905837800006</v>
      </c>
      <c r="DN52" s="471"/>
      <c r="DO52" s="471">
        <f>[3]Gemüse!DT36</f>
        <v>135.650647542</v>
      </c>
      <c r="DP52" s="471">
        <f>[3]Gemüse!DU36</f>
        <v>561.01222845099994</v>
      </c>
      <c r="DQ52" s="473">
        <f>[3]Gemüse!DV36</f>
        <v>122.58224240200001</v>
      </c>
      <c r="DR52" s="473">
        <f>[3]Gemüse!DW36</f>
        <v>632.434847408</v>
      </c>
      <c r="DS52" s="471">
        <f>[3]Gemüse!DX36</f>
        <v>26.520382789999999</v>
      </c>
      <c r="DT52" s="471">
        <f>[3]Gemüse!DY36</f>
        <v>422.69231642099999</v>
      </c>
      <c r="DU52" s="473">
        <f>[3]Gemüse!DZ36</f>
        <v>56.944636390999996</v>
      </c>
      <c r="DV52" s="473">
        <f>[3]Gemüse!EA36</f>
        <v>167.98356534199999</v>
      </c>
      <c r="DW52" s="471"/>
      <c r="DX52" s="471">
        <f>[3]Gemüse!EB36</f>
        <v>171.453742546</v>
      </c>
      <c r="DY52" s="471">
        <f>[3]Gemüse!EC36</f>
        <v>618.536053649</v>
      </c>
      <c r="DZ52" s="473">
        <f>[3]Gemüse!ED36</f>
        <v>242.97310335600002</v>
      </c>
      <c r="EA52" s="473">
        <f>[3]Gemüse!EE36</f>
        <v>806.33176307400004</v>
      </c>
      <c r="EB52" s="471">
        <f>[3]Gemüse!$EF36</f>
        <v>39.997229137000005</v>
      </c>
      <c r="EC52" s="471">
        <f>[3]Gemüse!EG36</f>
        <v>201.6717611</v>
      </c>
      <c r="ED52" s="473">
        <f>[3]Gemüse!EH36</f>
        <v>28.467714451999999</v>
      </c>
      <c r="EE52" s="473">
        <f>[3]Gemüse!EI36</f>
        <v>308.02423537499999</v>
      </c>
      <c r="EG52" s="471">
        <f>[3]Gemüse!$EJ36</f>
        <v>1122.3224079040001</v>
      </c>
      <c r="EH52" s="471">
        <f>[3]Gemüse!EK36</f>
        <v>2691.517331343</v>
      </c>
      <c r="EI52" s="473">
        <f>[3]Gemüse!EL36</f>
        <v>57.449216214000003</v>
      </c>
      <c r="EJ52" s="473">
        <f>[3]Gemüse!EM36</f>
        <v>261.85196124000004</v>
      </c>
      <c r="EK52" s="471">
        <f>[3]Gemüse!$EN36</f>
        <v>1.9063176450000001</v>
      </c>
      <c r="EL52" s="471">
        <f>[3]Gemüse!EO36</f>
        <v>60.47113298</v>
      </c>
      <c r="EM52" s="473">
        <f>[3]Gemüse!EP36</f>
        <v>214.677463985</v>
      </c>
      <c r="EN52" s="473">
        <f>[3]Gemüse!EQ36</f>
        <v>227.846372729</v>
      </c>
      <c r="EO52" s="471"/>
      <c r="EP52" s="471">
        <f>[3]Gemüse!ER36</f>
        <v>89.061376676999998</v>
      </c>
      <c r="EQ52" s="471">
        <f>[3]Gemüse!ES36</f>
        <v>549.10844160699992</v>
      </c>
      <c r="ER52" s="471">
        <f>[3]Gemüse!$ET36</f>
        <v>244.77569894900003</v>
      </c>
      <c r="ES52" s="471">
        <f>[3]Gemüse!EU36</f>
        <v>2021.0618823470002</v>
      </c>
      <c r="ET52" s="471"/>
      <c r="EU52" s="473">
        <f>[3]Gemüse!$EV36</f>
        <v>141.49253214500001</v>
      </c>
      <c r="EV52" s="473">
        <f>[3]Gemüse!EW36</f>
        <v>470.33168754000002</v>
      </c>
      <c r="EX52" s="473">
        <f>[3]Gemüse!EX36</f>
        <v>147.91455839699998</v>
      </c>
      <c r="EY52" s="473">
        <f>[3]Gemüse!EY36</f>
        <v>571.09479337800008</v>
      </c>
    </row>
    <row r="53" spans="1:155" x14ac:dyDescent="0.2">
      <c r="A53" s="218"/>
      <c r="B53" s="189">
        <f>[3]Gemüse!A37</f>
        <v>45261</v>
      </c>
      <c r="C53" s="468">
        <f>[3]Gemüse!$B37</f>
        <v>4.4401859999999997</v>
      </c>
      <c r="D53" s="468">
        <f>[3]Gemüse!$BD37</f>
        <v>2.4376099999999998</v>
      </c>
      <c r="E53" s="380">
        <f>[3]Gemüse!$C37</f>
        <v>5.1670829999999999</v>
      </c>
      <c r="F53" s="380">
        <f>[3]Gemüse!$BE37</f>
        <v>3.1589510000000001</v>
      </c>
      <c r="G53" s="468">
        <f>[3]Gemüse!$D37</f>
        <v>1.525315</v>
      </c>
      <c r="H53" s="468">
        <f>[3]Gemüse!$BF37</f>
        <v>0.97634200000000004</v>
      </c>
      <c r="I53" s="380">
        <f>[3]Gemüse!$E37</f>
        <v>5.549366</v>
      </c>
      <c r="J53" s="380">
        <f>[3]Gemüse!$BG37</f>
        <v>3.3187869999999999</v>
      </c>
      <c r="K53" s="468">
        <f>[3]Gemüse!$F37</f>
        <v>0</v>
      </c>
      <c r="L53" s="468">
        <f>[3]Gemüse!$BH37</f>
        <v>6.7175120000000001</v>
      </c>
      <c r="M53" s="380">
        <f>[3]Gemüse!$G37</f>
        <v>15.05621</v>
      </c>
      <c r="N53" s="380">
        <f>[3]Gemüse!$BI37</f>
        <v>7.7580840000000002</v>
      </c>
      <c r="O53" s="468">
        <f>[3]Gemüse!$H37</f>
        <v>6.6608739999999997</v>
      </c>
      <c r="P53" s="468">
        <f>[3]Gemüse!$BJ37</f>
        <v>8.9675849999999997</v>
      </c>
      <c r="Q53" s="380">
        <f>[3]Gemüse!$J37</f>
        <v>4.6863239999999999</v>
      </c>
      <c r="R53" s="380">
        <f>[3]Gemüse!$BL37</f>
        <v>2.2956379999999998</v>
      </c>
      <c r="S53" s="380"/>
      <c r="T53" s="468">
        <f>[3]Gemüse!$K37</f>
        <v>7.5157410000000002</v>
      </c>
      <c r="U53" s="468">
        <f>[3]Gemüse!$BM37</f>
        <v>4.895562</v>
      </c>
      <c r="V53" s="380">
        <f>[3]Gemüse!$L37</f>
        <v>8.4179560000000002</v>
      </c>
      <c r="W53" s="380">
        <f>[3]Gemüse!$BN37</f>
        <v>5.7732869999999998</v>
      </c>
      <c r="X53" s="468">
        <f>[3]Gemüse!$M37</f>
        <v>0</v>
      </c>
      <c r="Y53" s="468">
        <f>[3]Gemüse!$BO37</f>
        <v>1.787598</v>
      </c>
      <c r="Z53" s="380">
        <f>[3]Gemüse!$N37</f>
        <v>2.0691489999999999</v>
      </c>
      <c r="AA53" s="380">
        <f>[3]Gemüse!$BP37</f>
        <v>1.286786</v>
      </c>
      <c r="AB53" s="468">
        <f>[3]Gemüse!$R37</f>
        <v>0</v>
      </c>
      <c r="AC53" s="468">
        <f>[3]Gemüse!$BT37</f>
        <v>1.5833569999999999</v>
      </c>
      <c r="AD53" s="380">
        <f>[3]Gemüse!$U37</f>
        <v>42.625664</v>
      </c>
      <c r="AE53" s="380">
        <f>[3]Gemüse!$BW37</f>
        <v>23.314643</v>
      </c>
      <c r="AF53" s="468">
        <f>[3]Gemüse!$V37</f>
        <v>19.241880999999999</v>
      </c>
      <c r="AG53" s="468">
        <f>[3]Gemüse!$BX37</f>
        <v>8.6875870000000006</v>
      </c>
      <c r="AH53" s="380">
        <f>[3]Gemüse!$AX37</f>
        <v>15.338621</v>
      </c>
      <c r="AI53" s="380">
        <f>[3]Gemüse!$CZ37</f>
        <v>7.6755339999999999</v>
      </c>
      <c r="AJ53" s="468">
        <f>[3]Gemüse!$W37</f>
        <v>4.0433260000000004</v>
      </c>
      <c r="AK53" s="468">
        <f>[3]Gemüse!$BY37</f>
        <v>3.9405000000000001</v>
      </c>
      <c r="AL53" s="380"/>
      <c r="AM53" s="380">
        <f>[3]Gemüse!$X37</f>
        <v>6.5175660000000004</v>
      </c>
      <c r="AN53" s="380">
        <f>[3]Gemüse!$BZ37</f>
        <v>3.928636</v>
      </c>
      <c r="AO53" s="468">
        <f>[3]Gemüse!$Y37</f>
        <v>6.8704219999999996</v>
      </c>
      <c r="AP53" s="468">
        <f>[3]Gemüse!$CA37</f>
        <v>3.8333870000000001</v>
      </c>
      <c r="AQ53" s="380">
        <f>[3]Gemüse!$Z37</f>
        <v>6.6</v>
      </c>
      <c r="AR53" s="380">
        <f>[3]Gemüse!$CB37</f>
        <v>3.7517999999999998</v>
      </c>
      <c r="AS53" s="468">
        <f>[3]Gemüse!$AF37</f>
        <v>0</v>
      </c>
      <c r="AT53" s="468">
        <f>[3]Gemüse!$CH37</f>
        <v>1.3252250000000001</v>
      </c>
      <c r="AU53" s="380">
        <f>[3]Gemüse!$AB37</f>
        <v>5.7455699999999998</v>
      </c>
      <c r="AV53" s="380">
        <f>[3]Gemüse!$CD37</f>
        <v>1.865693</v>
      </c>
      <c r="AW53" s="468">
        <f>[3]Gemüse!$AC37</f>
        <v>5.5705689999999999</v>
      </c>
      <c r="AX53" s="468">
        <f>[3]Gemüse!$CE37</f>
        <v>1.865693</v>
      </c>
      <c r="AY53" s="380">
        <f>[3]Gemüse!$AD37</f>
        <v>6.2</v>
      </c>
      <c r="AZ53" s="380">
        <f>[3]Gemüse!$CF37</f>
        <v>3.1160890000000001</v>
      </c>
      <c r="BA53" s="380"/>
      <c r="BB53" s="468">
        <f>[3]Gemüse!$AE37</f>
        <v>3.358908</v>
      </c>
      <c r="BC53" s="468">
        <f>[3]Gemüse!$CG37</f>
        <v>1.927206</v>
      </c>
      <c r="BD53" s="380">
        <f>[3]Gemüse!$AG37</f>
        <v>5.246391</v>
      </c>
      <c r="BE53" s="380">
        <f>[3]Gemüse!$CI37</f>
        <v>3.6150820000000001</v>
      </c>
      <c r="BF53" s="468">
        <f>[3]Gemüse!$AH37</f>
        <v>0</v>
      </c>
      <c r="BG53" s="468">
        <f>[3]Gemüse!$CJ37</f>
        <v>1.5193399999999999</v>
      </c>
      <c r="BH53" s="380">
        <f>[3]Gemüse!$AI37</f>
        <v>4.8890399999999996</v>
      </c>
      <c r="BI53" s="380">
        <f>[3]Gemüse!$CK37</f>
        <v>4.0691050000000004</v>
      </c>
      <c r="BJ53" s="380"/>
      <c r="BK53" s="468">
        <f>[3]Gemüse!$AK37</f>
        <v>0</v>
      </c>
      <c r="BL53" s="468">
        <f>[3]Gemüse!$CM37</f>
        <v>1.5396510000000001</v>
      </c>
      <c r="BM53" s="380">
        <f>[3]Gemüse!$AL37</f>
        <v>18.213512999999999</v>
      </c>
      <c r="BN53" s="380">
        <f>[3]Gemüse!$CN37</f>
        <v>5.327426</v>
      </c>
      <c r="BO53" s="468">
        <f>[3]Gemüse!$AM37</f>
        <v>7.5890630000000003</v>
      </c>
      <c r="BP53" s="468">
        <f>[3]Gemüse!$CO37</f>
        <v>3.6882649999999999</v>
      </c>
      <c r="BQ53" s="380">
        <f>[3]Gemüse!$AN37</f>
        <v>4.8</v>
      </c>
      <c r="BR53" s="380">
        <f>[3]Gemüse!$CP37</f>
        <v>2.3506649999999998</v>
      </c>
      <c r="BS53" s="380"/>
      <c r="BT53" s="380">
        <f>[3]Gemüse!$AO37</f>
        <v>5.3441190000000001</v>
      </c>
      <c r="BU53" s="380">
        <f>[3]Gemüse!$CQ37</f>
        <v>2.9032049999999998</v>
      </c>
      <c r="BV53" s="468">
        <f>[3]Gemüse!$AW37</f>
        <v>8.8119669999999992</v>
      </c>
      <c r="BW53" s="468">
        <f>[3]Gemüse!$CY37</f>
        <v>6.890161</v>
      </c>
      <c r="BX53" s="380">
        <f>[3]Gemüse!$AP37</f>
        <v>0</v>
      </c>
      <c r="BY53" s="380">
        <f>[3]Gemüse!$CR37</f>
        <v>0</v>
      </c>
      <c r="BZ53" s="468">
        <f>[3]Gemüse!$AQ37</f>
        <v>7.2967149999999998</v>
      </c>
      <c r="CA53" s="468">
        <f>[3]Gemüse!$CS37</f>
        <v>4.4437300000000004</v>
      </c>
      <c r="CB53" s="380">
        <f>[3]Gemüse!$AS37</f>
        <v>0</v>
      </c>
      <c r="CC53" s="380">
        <f>[3]Gemüse!$CU37</f>
        <v>0</v>
      </c>
      <c r="CD53" s="468">
        <f>[3]Gemüse!$AT37</f>
        <v>0</v>
      </c>
      <c r="CE53" s="468">
        <f>[3]Gemüse!$CV37</f>
        <v>0</v>
      </c>
      <c r="CF53" s="380">
        <f>[3]Gemüse!$AU37</f>
        <v>0</v>
      </c>
      <c r="CG53" s="380">
        <f>[3]Gemüse!$CW37</f>
        <v>0</v>
      </c>
      <c r="CH53" s="380"/>
      <c r="CI53" s="468">
        <f>[3]Gemüse!$AV37</f>
        <v>9.9256550000000008</v>
      </c>
      <c r="CJ53" s="468">
        <f>[3]Gemüse!$CX37</f>
        <v>6.2712440000000003</v>
      </c>
      <c r="CK53" s="380"/>
      <c r="CL53" s="380">
        <f>[3]Gemüse!$AY37</f>
        <v>15.125033</v>
      </c>
      <c r="CM53" s="380">
        <f>[3]Gemüse!$DA37</f>
        <v>9.7232099999999999</v>
      </c>
      <c r="CN53" s="380"/>
      <c r="CO53" s="468">
        <f>[3]Gemüse!$AZ37</f>
        <v>15.331466000000001</v>
      </c>
      <c r="CP53" s="468">
        <f>[3]Gemüse!$DB37</f>
        <v>9.6932039999999997</v>
      </c>
      <c r="CQ53" s="380">
        <f>[3]Gemüse!$BB37</f>
        <v>17.428498999999999</v>
      </c>
      <c r="CR53" s="380">
        <f>[3]Gemüse!$DD37</f>
        <v>9.6637339999999998</v>
      </c>
      <c r="CS53" s="468">
        <f>[3]Gemüse!$BC37</f>
        <v>6.4</v>
      </c>
      <c r="CT53" s="468">
        <f>[3]Gemüse!$DE37</f>
        <v>6.2774369999999999</v>
      </c>
      <c r="CU53" s="380">
        <f>[3]Gemüse!$AJ37</f>
        <v>5.1136660000000003</v>
      </c>
      <c r="CV53" s="380">
        <f>[3]Gemüse!$CL37</f>
        <v>3.9070100000000001</v>
      </c>
      <c r="CW53" s="383"/>
      <c r="CX53" s="343">
        <f>'Früchte Daten'!BQ53</f>
        <v>5</v>
      </c>
      <c r="CY53" s="471">
        <f>[3]Gemüse!DH37</f>
        <v>6155.6968032469995</v>
      </c>
      <c r="CZ53" s="471">
        <f>[3]Gemüse!DI37</f>
        <v>24590.182508847003</v>
      </c>
      <c r="DA53" s="471"/>
      <c r="DB53" s="473">
        <f>[3]Gemüse!DJ37</f>
        <v>427.95837167899998</v>
      </c>
      <c r="DC53" s="473">
        <f>[3]Gemüse!DK37</f>
        <v>1525.7596071</v>
      </c>
      <c r="DD53" s="471">
        <f>[3]Gemüse!DL37</f>
        <v>543.662920783</v>
      </c>
      <c r="DE53" s="471">
        <f>[3]Gemüse!DM37</f>
        <v>1669.9974999420001</v>
      </c>
      <c r="DF53" s="473">
        <f>[3]Gemüse!DN37</f>
        <v>359.52689713500001</v>
      </c>
      <c r="DG53" s="473">
        <f>[3]Gemüse!DO37</f>
        <v>1344.496313415</v>
      </c>
      <c r="DH53" s="471">
        <f>[3]Gemüse!DP37</f>
        <v>227.90047554399999</v>
      </c>
      <c r="DI53" s="471">
        <f>[3]Gemüse!DQ37</f>
        <v>816.196923621</v>
      </c>
      <c r="DJ53" s="473">
        <f>[3]Gemüse!DR37</f>
        <v>347.95922382999998</v>
      </c>
      <c r="DK53" s="473">
        <f>[3]Gemüse!DS37</f>
        <v>922.55846741799996</v>
      </c>
      <c r="DN53" s="471"/>
      <c r="DO53" s="471">
        <f>[3]Gemüse!DT37</f>
        <v>136.956737868</v>
      </c>
      <c r="DP53" s="471">
        <f>[3]Gemüse!DU37</f>
        <v>725.82127741500005</v>
      </c>
      <c r="DQ53" s="473">
        <f>[3]Gemüse!DV37</f>
        <v>172.422990747</v>
      </c>
      <c r="DR53" s="473">
        <f>[3]Gemüse!DW37</f>
        <v>747.94586596199997</v>
      </c>
      <c r="DS53" s="471">
        <f>[3]Gemüse!DX37</f>
        <v>37.317734508000001</v>
      </c>
      <c r="DT53" s="471">
        <f>[3]Gemüse!DY37</f>
        <v>363.10107809000004</v>
      </c>
      <c r="DU53" s="473">
        <f>[3]Gemüse!DZ37</f>
        <v>67.730536143000009</v>
      </c>
      <c r="DV53" s="473">
        <f>[3]Gemüse!EA37</f>
        <v>307.65979732</v>
      </c>
      <c r="DW53" s="471"/>
      <c r="DX53" s="471">
        <f>[3]Gemüse!EB37</f>
        <v>146.60359309099999</v>
      </c>
      <c r="DY53" s="471">
        <f>[3]Gemüse!EC37</f>
        <v>718.91613333999999</v>
      </c>
      <c r="DZ53" s="473">
        <f>[3]Gemüse!ED37</f>
        <v>252.305601174</v>
      </c>
      <c r="EA53" s="473">
        <f>[3]Gemüse!EE37</f>
        <v>996.28622488100007</v>
      </c>
      <c r="EB53" s="471">
        <f>[3]Gemüse!$EF37</f>
        <v>32.778468000000004</v>
      </c>
      <c r="EC53" s="471">
        <f>[3]Gemüse!EG37</f>
        <v>231.26801699999999</v>
      </c>
      <c r="ED53" s="473">
        <f>[3]Gemüse!EH37</f>
        <v>28.32885894</v>
      </c>
      <c r="EE53" s="473">
        <f>[3]Gemüse!EI37</f>
        <v>244.07363755000003</v>
      </c>
      <c r="EG53" s="471">
        <f>[3]Gemüse!$EJ37</f>
        <v>1205.5310097219999</v>
      </c>
      <c r="EH53" s="471">
        <f>[3]Gemüse!EK37</f>
        <v>3255.49623084</v>
      </c>
      <c r="EI53" s="473">
        <f>[3]Gemüse!EL37</f>
        <v>84.061706545999996</v>
      </c>
      <c r="EJ53" s="473">
        <f>[3]Gemüse!EM37</f>
        <v>313.14186099900002</v>
      </c>
      <c r="EK53" s="471">
        <f>[3]Gemüse!$EN37</f>
        <v>3.9453131180000001</v>
      </c>
      <c r="EL53" s="471">
        <f>[3]Gemüse!EO37</f>
        <v>66.278419416999995</v>
      </c>
      <c r="EM53" s="473">
        <f>[3]Gemüse!EP37</f>
        <v>274.89356851000002</v>
      </c>
      <c r="EN53" s="473">
        <f>[3]Gemüse!EQ37</f>
        <v>303.14813910600003</v>
      </c>
      <c r="EO53" s="471"/>
      <c r="EP53" s="471">
        <f>[3]Gemüse!ER37</f>
        <v>103.71260011</v>
      </c>
      <c r="EQ53" s="471">
        <f>[3]Gemüse!ES37</f>
        <v>606.51793984699998</v>
      </c>
      <c r="ER53" s="471">
        <f>[3]Gemüse!$ET37</f>
        <v>307.25809976200003</v>
      </c>
      <c r="ES53" s="471">
        <f>[3]Gemüse!EU37</f>
        <v>2548.6266469100001</v>
      </c>
      <c r="ET53" s="471"/>
      <c r="EU53" s="473">
        <f>[3]Gemüse!$EV37</f>
        <v>187.00138731300001</v>
      </c>
      <c r="EV53" s="473">
        <f>[3]Gemüse!EW37</f>
        <v>602.92059888400001</v>
      </c>
      <c r="EX53" s="473">
        <f>[3]Gemüse!EX37</f>
        <v>135.50693168700002</v>
      </c>
      <c r="EY53" s="473">
        <f>[3]Gemüse!EY37</f>
        <v>617.98535450500003</v>
      </c>
    </row>
    <row r="54" spans="1:155" x14ac:dyDescent="0.2">
      <c r="A54" s="218"/>
      <c r="B54" s="189">
        <f>[3]Gemüse!A38</f>
        <v>45231</v>
      </c>
      <c r="C54" s="468">
        <f>[3]Gemüse!$B38</f>
        <v>5.0755429999999997</v>
      </c>
      <c r="D54" s="468">
        <f>[3]Gemüse!$BD38</f>
        <v>2.4097029999999999</v>
      </c>
      <c r="E54" s="380">
        <f>[3]Gemüse!$C38</f>
        <v>6.4184299999999999</v>
      </c>
      <c r="F54" s="380">
        <f>[3]Gemüse!$BE38</f>
        <v>3.1773829999999998</v>
      </c>
      <c r="G54" s="468">
        <f>[3]Gemüse!$D38</f>
        <v>1.658711</v>
      </c>
      <c r="H54" s="468">
        <f>[3]Gemüse!$BF38</f>
        <v>1.2288760000000001</v>
      </c>
      <c r="I54" s="380">
        <f>[3]Gemüse!$E38</f>
        <v>6.5515280000000002</v>
      </c>
      <c r="J54" s="380">
        <f>[3]Gemüse!$BG38</f>
        <v>4.1855460000000004</v>
      </c>
      <c r="K54" s="468">
        <f>[3]Gemüse!$F38</f>
        <v>0</v>
      </c>
      <c r="L54" s="468">
        <f>[3]Gemüse!$BH38</f>
        <v>8.2438020000000005</v>
      </c>
      <c r="M54" s="380">
        <f>[3]Gemüse!$G38</f>
        <v>16.697586000000001</v>
      </c>
      <c r="N54" s="380">
        <f>[3]Gemüse!$BI38</f>
        <v>9.8311489999999999</v>
      </c>
      <c r="O54" s="468">
        <f>[3]Gemüse!$H38</f>
        <v>7.2698859999999996</v>
      </c>
      <c r="P54" s="468">
        <f>[3]Gemüse!$BJ38</f>
        <v>10.330943</v>
      </c>
      <c r="Q54" s="380">
        <f>[3]Gemüse!$J38</f>
        <v>4.8481860000000001</v>
      </c>
      <c r="R54" s="380">
        <f>[3]Gemüse!$BL38</f>
        <v>2.6705950000000001</v>
      </c>
      <c r="S54" s="380"/>
      <c r="T54" s="468">
        <f>[3]Gemüse!$K38</f>
        <v>7.7553099999999997</v>
      </c>
      <c r="U54" s="468">
        <f>[3]Gemüse!$BM38</f>
        <v>4.8393410000000001</v>
      </c>
      <c r="V54" s="380">
        <f>[3]Gemüse!$L38</f>
        <v>8.4438800000000001</v>
      </c>
      <c r="W54" s="380">
        <f>[3]Gemüse!$BN38</f>
        <v>5.9457979999999999</v>
      </c>
      <c r="X54" s="468">
        <f>[3]Gemüse!$M38</f>
        <v>0</v>
      </c>
      <c r="Y54" s="468">
        <f>[3]Gemüse!$BO38</f>
        <v>1.998569</v>
      </c>
      <c r="Z54" s="380">
        <f>[3]Gemüse!$N38</f>
        <v>2.5495999999999999</v>
      </c>
      <c r="AA54" s="380">
        <f>[3]Gemüse!$BP38</f>
        <v>1.5535760000000001</v>
      </c>
      <c r="AB54" s="468">
        <f>[3]Gemüse!$R38</f>
        <v>0</v>
      </c>
      <c r="AC54" s="468">
        <f>[3]Gemüse!$BT38</f>
        <v>1.6125499999999999</v>
      </c>
      <c r="AD54" s="380">
        <f>[3]Gemüse!$U38</f>
        <v>38.772956000000001</v>
      </c>
      <c r="AE54" s="380">
        <f>[3]Gemüse!$BW38</f>
        <v>21.075642999999999</v>
      </c>
      <c r="AF54" s="468">
        <f>[3]Gemüse!$V38</f>
        <v>23.124309</v>
      </c>
      <c r="AG54" s="468">
        <f>[3]Gemüse!$BX38</f>
        <v>9.4341159999999995</v>
      </c>
      <c r="AH54" s="380">
        <f>[3]Gemüse!$AX38</f>
        <v>18.991613000000001</v>
      </c>
      <c r="AI54" s="380">
        <f>[3]Gemüse!$CZ38</f>
        <v>7.9197230000000003</v>
      </c>
      <c r="AJ54" s="468">
        <f>[3]Gemüse!$W38</f>
        <v>4.7302819999999999</v>
      </c>
      <c r="AK54" s="468">
        <f>[3]Gemüse!$BY38</f>
        <v>4.2356020000000001</v>
      </c>
      <c r="AL54" s="380"/>
      <c r="AM54" s="380">
        <f>[3]Gemüse!$X38</f>
        <v>7.492858</v>
      </c>
      <c r="AN54" s="380">
        <f>[3]Gemüse!$BZ38</f>
        <v>4.5947810000000002</v>
      </c>
      <c r="AO54" s="468">
        <f>[3]Gemüse!$Y38</f>
        <v>7.9720829999999996</v>
      </c>
      <c r="AP54" s="468">
        <f>[3]Gemüse!$CA38</f>
        <v>4.8504420000000001</v>
      </c>
      <c r="AQ54" s="380">
        <f>[3]Gemüse!$Z38</f>
        <v>6.6</v>
      </c>
      <c r="AR54" s="380">
        <f>[3]Gemüse!$CB38</f>
        <v>3.7554650000000001</v>
      </c>
      <c r="AS54" s="468">
        <f>[3]Gemüse!$AF38</f>
        <v>2.6755580000000001</v>
      </c>
      <c r="AT54" s="468">
        <f>[3]Gemüse!$CH38</f>
        <v>1.5701419999999999</v>
      </c>
      <c r="AU54" s="380">
        <f>[3]Gemüse!$AB38</f>
        <v>6.1865459999999999</v>
      </c>
      <c r="AV54" s="380">
        <f>[3]Gemüse!$CD38</f>
        <v>1.986348</v>
      </c>
      <c r="AW54" s="468">
        <f>[3]Gemüse!$AC38</f>
        <v>6.105181</v>
      </c>
      <c r="AX54" s="468">
        <f>[3]Gemüse!$CE38</f>
        <v>1.524724</v>
      </c>
      <c r="AY54" s="380">
        <f>[3]Gemüse!$AD38</f>
        <v>6.2</v>
      </c>
      <c r="AZ54" s="380">
        <f>[3]Gemüse!$CF38</f>
        <v>3.3011279999999998</v>
      </c>
      <c r="BA54" s="380"/>
      <c r="BB54" s="468">
        <f>[3]Gemüse!$AE38</f>
        <v>3.2788970000000002</v>
      </c>
      <c r="BC54" s="468">
        <f>[3]Gemüse!$CG38</f>
        <v>1.968718</v>
      </c>
      <c r="BD54" s="380">
        <f>[3]Gemüse!$AG38</f>
        <v>5.3064900000000002</v>
      </c>
      <c r="BE54" s="380">
        <f>[3]Gemüse!$CI38</f>
        <v>3.2065429999999999</v>
      </c>
      <c r="BF54" s="468">
        <f>[3]Gemüse!$AH38</f>
        <v>2.5491869999999999</v>
      </c>
      <c r="BG54" s="468">
        <f>[3]Gemüse!$CJ38</f>
        <v>1.6919200000000001</v>
      </c>
      <c r="BH54" s="380">
        <f>[3]Gemüse!$AI38</f>
        <v>5.7716479999999999</v>
      </c>
      <c r="BI54" s="380">
        <f>[3]Gemüse!$CK38</f>
        <v>4.0189849999999998</v>
      </c>
      <c r="BJ54" s="380"/>
      <c r="BK54" s="468">
        <f>[3]Gemüse!$AK38</f>
        <v>2.977732</v>
      </c>
      <c r="BL54" s="468">
        <f>[3]Gemüse!$CM38</f>
        <v>1.789614</v>
      </c>
      <c r="BM54" s="380">
        <f>[3]Gemüse!$AL38</f>
        <v>19.015999999999998</v>
      </c>
      <c r="BN54" s="380">
        <f>[3]Gemüse!$CN38</f>
        <v>5.1428539999999998</v>
      </c>
      <c r="BO54" s="468">
        <f>[3]Gemüse!$AM38</f>
        <v>7.165864</v>
      </c>
      <c r="BP54" s="468">
        <f>[3]Gemüse!$CO38</f>
        <v>4.0343359999999997</v>
      </c>
      <c r="BQ54" s="380">
        <f>[3]Gemüse!$AN38</f>
        <v>4.7480549999999999</v>
      </c>
      <c r="BR54" s="380">
        <f>[3]Gemüse!$CP38</f>
        <v>2.3299859999999999</v>
      </c>
      <c r="BS54" s="380"/>
      <c r="BT54" s="380">
        <f>[3]Gemüse!$AO38</f>
        <v>6.5600719999999999</v>
      </c>
      <c r="BU54" s="380">
        <f>[3]Gemüse!$CQ38</f>
        <v>3.630741</v>
      </c>
      <c r="BV54" s="468">
        <f>[3]Gemüse!$AW38</f>
        <v>9.4994370000000004</v>
      </c>
      <c r="BW54" s="468">
        <f>[3]Gemüse!$CY38</f>
        <v>7.5982459999999996</v>
      </c>
      <c r="BX54" s="380">
        <f>[3]Gemüse!$AP38</f>
        <v>0</v>
      </c>
      <c r="BY54" s="380">
        <f>[3]Gemüse!$CR38</f>
        <v>0</v>
      </c>
      <c r="BZ54" s="468">
        <f>[3]Gemüse!$AQ38</f>
        <v>7.949999</v>
      </c>
      <c r="CA54" s="468">
        <f>[3]Gemüse!$CS38</f>
        <v>4.7070650000000001</v>
      </c>
      <c r="CB54" s="380">
        <f>[3]Gemüse!$AS38</f>
        <v>0</v>
      </c>
      <c r="CC54" s="380">
        <f>[3]Gemüse!$CU38</f>
        <v>0</v>
      </c>
      <c r="CD54" s="468">
        <f>[3]Gemüse!$AT38</f>
        <v>0</v>
      </c>
      <c r="CE54" s="468">
        <f>[3]Gemüse!$CV38</f>
        <v>0</v>
      </c>
      <c r="CF54" s="380">
        <f>[3]Gemüse!$AU38</f>
        <v>0</v>
      </c>
      <c r="CG54" s="380">
        <f>[3]Gemüse!$CW38</f>
        <v>0</v>
      </c>
      <c r="CH54" s="380"/>
      <c r="CI54" s="468">
        <f>[3]Gemüse!$AV38</f>
        <v>10.365802</v>
      </c>
      <c r="CJ54" s="468">
        <f>[3]Gemüse!$CX38</f>
        <v>6.4146799999999997</v>
      </c>
      <c r="CK54" s="380"/>
      <c r="CL54" s="380">
        <f>[3]Gemüse!$AY38</f>
        <v>15.810748999999999</v>
      </c>
      <c r="CM54" s="380">
        <f>[3]Gemüse!$DA38</f>
        <v>9.7526250000000001</v>
      </c>
      <c r="CN54" s="380"/>
      <c r="CO54" s="468">
        <f>[3]Gemüse!$AZ38</f>
        <v>15.331466000000001</v>
      </c>
      <c r="CP54" s="468">
        <f>[3]Gemüse!$DB38</f>
        <v>9.6709049999999994</v>
      </c>
      <c r="CQ54" s="380">
        <f>[3]Gemüse!$BB38</f>
        <v>17.42755</v>
      </c>
      <c r="CR54" s="380">
        <f>[3]Gemüse!$DD38</f>
        <v>9.550516</v>
      </c>
      <c r="CS54" s="468">
        <f>[3]Gemüse!$BC38</f>
        <v>6.4</v>
      </c>
      <c r="CT54" s="468">
        <f>[3]Gemüse!$DE38</f>
        <v>6.3511480000000002</v>
      </c>
      <c r="CU54" s="380">
        <f>[3]Gemüse!$AJ38</f>
        <v>5.1135380000000001</v>
      </c>
      <c r="CV54" s="380">
        <f>[3]Gemüse!$CL38</f>
        <v>3.907708</v>
      </c>
      <c r="CW54" s="383"/>
      <c r="CX54" s="343">
        <f>'Früchte Daten'!BQ54</f>
        <v>4</v>
      </c>
      <c r="CY54" s="471">
        <f>[3]Gemüse!DH38</f>
        <v>4785.4133445609996</v>
      </c>
      <c r="CZ54" s="471">
        <f>[3]Gemüse!DI38</f>
        <v>20533.165614956004</v>
      </c>
      <c r="DA54" s="471"/>
      <c r="DB54" s="473">
        <f>[3]Gemüse!DJ38</f>
        <v>268.91744194199998</v>
      </c>
      <c r="DC54" s="473">
        <f>[3]Gemüse!DK38</f>
        <v>1396.360999991</v>
      </c>
      <c r="DD54" s="471">
        <f>[3]Gemüse!DL38</f>
        <v>416.57650270700003</v>
      </c>
      <c r="DE54" s="471">
        <f>[3]Gemüse!DM38</f>
        <v>1332.1733567830001</v>
      </c>
      <c r="DF54" s="473">
        <f>[3]Gemüse!DN38</f>
        <v>244.22807224300001</v>
      </c>
      <c r="DG54" s="473">
        <f>[3]Gemüse!DO38</f>
        <v>1060.7109291890001</v>
      </c>
      <c r="DH54" s="471">
        <f>[3]Gemüse!DP38</f>
        <v>173.883346488</v>
      </c>
      <c r="DI54" s="471">
        <f>[3]Gemüse!DQ38</f>
        <v>754.98233008300008</v>
      </c>
      <c r="DJ54" s="473">
        <f>[3]Gemüse!DR38</f>
        <v>283.49784430400001</v>
      </c>
      <c r="DK54" s="473">
        <f>[3]Gemüse!DS38</f>
        <v>840.13599292899994</v>
      </c>
      <c r="DN54" s="471"/>
      <c r="DO54" s="471">
        <f>[3]Gemüse!DT38</f>
        <v>118.13129294800001</v>
      </c>
      <c r="DP54" s="471">
        <f>[3]Gemüse!DU38</f>
        <v>491.41891922600001</v>
      </c>
      <c r="DQ54" s="473">
        <f>[3]Gemüse!DV38</f>
        <v>111.22398658899999</v>
      </c>
      <c r="DR54" s="473">
        <f>[3]Gemüse!DW38</f>
        <v>611.06607535800003</v>
      </c>
      <c r="DS54" s="471">
        <f>[3]Gemüse!DX38</f>
        <v>23.516319413000002</v>
      </c>
      <c r="DT54" s="471">
        <f>[3]Gemüse!DY38</f>
        <v>345.23592187500003</v>
      </c>
      <c r="DU54" s="473">
        <f>[3]Gemüse!DZ38</f>
        <v>62.320092386999995</v>
      </c>
      <c r="DV54" s="473">
        <f>[3]Gemüse!EA38</f>
        <v>165.86448036400003</v>
      </c>
      <c r="DW54" s="471"/>
      <c r="DX54" s="471">
        <f>[3]Gemüse!EB38</f>
        <v>99.642016779000002</v>
      </c>
      <c r="DY54" s="471">
        <f>[3]Gemüse!EC38</f>
        <v>480.08175177600003</v>
      </c>
      <c r="DZ54" s="473">
        <f>[3]Gemüse!ED38</f>
        <v>141.24856543199999</v>
      </c>
      <c r="EA54" s="473">
        <f>[3]Gemüse!EE38</f>
        <v>713.98907305199998</v>
      </c>
      <c r="EB54" s="471">
        <f>[3]Gemüse!$EF38</f>
        <v>33.262677044</v>
      </c>
      <c r="EC54" s="471">
        <f>[3]Gemüse!EG38</f>
        <v>380.39885119999997</v>
      </c>
      <c r="ED54" s="473">
        <f>[3]Gemüse!EH38</f>
        <v>28.130684555000002</v>
      </c>
      <c r="EE54" s="473">
        <f>[3]Gemüse!EI38</f>
        <v>158.190804939</v>
      </c>
      <c r="EG54" s="471">
        <f>[3]Gemüse!$EJ38</f>
        <v>889.908892659</v>
      </c>
      <c r="EH54" s="471">
        <f>[3]Gemüse!EK38</f>
        <v>2768.555418462</v>
      </c>
      <c r="EI54" s="473">
        <f>[3]Gemüse!EL38</f>
        <v>65.11571635300001</v>
      </c>
      <c r="EJ54" s="473">
        <f>[3]Gemüse!EM38</f>
        <v>263.08394974499998</v>
      </c>
      <c r="EK54" s="471">
        <f>[3]Gemüse!$EN38</f>
        <v>6.5141439840000004</v>
      </c>
      <c r="EL54" s="471">
        <f>[3]Gemüse!EO38</f>
        <v>63.694271212000004</v>
      </c>
      <c r="EM54" s="473">
        <f>[3]Gemüse!EP38</f>
        <v>193.38529933300001</v>
      </c>
      <c r="EN54" s="473">
        <f>[3]Gemüse!EQ38</f>
        <v>199.17553567900001</v>
      </c>
      <c r="EO54" s="471"/>
      <c r="EP54" s="471">
        <f>[3]Gemüse!ER38</f>
        <v>90.674794840999994</v>
      </c>
      <c r="EQ54" s="471">
        <f>[3]Gemüse!ES38</f>
        <v>569.91859797999996</v>
      </c>
      <c r="ER54" s="471">
        <f>[3]Gemüse!$ET38</f>
        <v>257.39948706899997</v>
      </c>
      <c r="ES54" s="471">
        <f>[3]Gemüse!EU38</f>
        <v>1938.8086889040001</v>
      </c>
      <c r="ET54" s="471"/>
      <c r="EU54" s="473">
        <f>[3]Gemüse!$EV38</f>
        <v>138.62920921599999</v>
      </c>
      <c r="EV54" s="473">
        <f>[3]Gemüse!EW38</f>
        <v>468.93978418</v>
      </c>
      <c r="EX54" s="473">
        <f>[3]Gemüse!EX38</f>
        <v>89.514199689000009</v>
      </c>
      <c r="EY54" s="473">
        <f>[3]Gemüse!EY38</f>
        <v>402.68345397400003</v>
      </c>
    </row>
    <row r="55" spans="1:155" x14ac:dyDescent="0.2">
      <c r="A55" s="218"/>
      <c r="B55" s="189">
        <f>[3]Gemüse!A39</f>
        <v>45200</v>
      </c>
      <c r="C55" s="468">
        <f>[3]Gemüse!$B39</f>
        <v>6.623011</v>
      </c>
      <c r="D55" s="468">
        <f>[3]Gemüse!$BD39</f>
        <v>3.575059</v>
      </c>
      <c r="E55" s="380">
        <f>[3]Gemüse!$C39</f>
        <v>7.3896329999999999</v>
      </c>
      <c r="F55" s="380">
        <f>[3]Gemüse!$BE39</f>
        <v>3.5864120000000002</v>
      </c>
      <c r="G55" s="468">
        <f>[3]Gemüse!$D39</f>
        <v>2.15726</v>
      </c>
      <c r="H55" s="468">
        <f>[3]Gemüse!$BF39</f>
        <v>1.3645929999999999</v>
      </c>
      <c r="I55" s="380">
        <f>[3]Gemüse!$E39</f>
        <v>7.4779540000000004</v>
      </c>
      <c r="J55" s="380">
        <f>[3]Gemüse!$BG39</f>
        <v>4.4035089999999997</v>
      </c>
      <c r="K55" s="468">
        <f>[3]Gemüse!$F39</f>
        <v>0</v>
      </c>
      <c r="L55" s="468">
        <f>[3]Gemüse!$BH39</f>
        <v>8.5000859999999996</v>
      </c>
      <c r="M55" s="380">
        <f>[3]Gemüse!$G39</f>
        <v>18.024688999999999</v>
      </c>
      <c r="N55" s="380">
        <f>[3]Gemüse!$BI39</f>
        <v>11.112641</v>
      </c>
      <c r="O55" s="468">
        <f>[3]Gemüse!$H39</f>
        <v>12.217181999999999</v>
      </c>
      <c r="P55" s="468">
        <f>[3]Gemüse!$BJ39</f>
        <v>11.428330000000001</v>
      </c>
      <c r="Q55" s="380">
        <f>[3]Gemüse!$J39</f>
        <v>5.5479039999999999</v>
      </c>
      <c r="R55" s="380">
        <f>[3]Gemüse!$BL39</f>
        <v>3.0043639999999998</v>
      </c>
      <c r="S55" s="380"/>
      <c r="T55" s="468">
        <f>[3]Gemüse!$K39</f>
        <v>7.6097109999999999</v>
      </c>
      <c r="U55" s="468">
        <f>[3]Gemüse!$BM39</f>
        <v>4.3005930000000001</v>
      </c>
      <c r="V55" s="380">
        <f>[3]Gemüse!$L39</f>
        <v>8.2121169999999992</v>
      </c>
      <c r="W55" s="380">
        <f>[3]Gemüse!$BN39</f>
        <v>5.972772</v>
      </c>
      <c r="X55" s="468">
        <f>[3]Gemüse!$M39</f>
        <v>2.5978289999999999</v>
      </c>
      <c r="Y55" s="468">
        <f>[3]Gemüse!$BO39</f>
        <v>1.8829089999999999</v>
      </c>
      <c r="Z55" s="380">
        <f>[3]Gemüse!$N39</f>
        <v>2.8024990000000001</v>
      </c>
      <c r="AA55" s="380">
        <f>[3]Gemüse!$BP39</f>
        <v>1.7207730000000001</v>
      </c>
      <c r="AB55" s="468">
        <f>[3]Gemüse!$R39</f>
        <v>2.6058539999999999</v>
      </c>
      <c r="AC55" s="468">
        <f>[3]Gemüse!$BT39</f>
        <v>1.55125</v>
      </c>
      <c r="AD55" s="380">
        <f>[3]Gemüse!$U39</f>
        <v>42.423012999999997</v>
      </c>
      <c r="AE55" s="380">
        <f>[3]Gemüse!$BW39</f>
        <v>24.479800999999998</v>
      </c>
      <c r="AF55" s="468">
        <f>[3]Gemüse!$V39</f>
        <v>24.598047000000001</v>
      </c>
      <c r="AG55" s="468">
        <f>[3]Gemüse!$BX39</f>
        <v>10.388971</v>
      </c>
      <c r="AH55" s="380">
        <f>[3]Gemüse!$AX39</f>
        <v>19.831765999999998</v>
      </c>
      <c r="AI55" s="380">
        <f>[3]Gemüse!$CZ39</f>
        <v>8.0129660000000005</v>
      </c>
      <c r="AJ55" s="468">
        <f>[3]Gemüse!$W39</f>
        <v>5.559526</v>
      </c>
      <c r="AK55" s="468">
        <f>[3]Gemüse!$BY39</f>
        <v>4.431057</v>
      </c>
      <c r="AL55" s="380"/>
      <c r="AM55" s="380">
        <f>[3]Gemüse!$X39</f>
        <v>7.963584</v>
      </c>
      <c r="AN55" s="380">
        <f>[3]Gemüse!$BZ39</f>
        <v>4.9122940000000002</v>
      </c>
      <c r="AO55" s="468">
        <f>[3]Gemüse!$Y39</f>
        <v>8.6236669999999993</v>
      </c>
      <c r="AP55" s="468">
        <f>[3]Gemüse!$CA39</f>
        <v>5.2160200000000003</v>
      </c>
      <c r="AQ55" s="380">
        <f>[3]Gemüse!$Z39</f>
        <v>6.7622049999999998</v>
      </c>
      <c r="AR55" s="380">
        <f>[3]Gemüse!$CB39</f>
        <v>3.9460920000000002</v>
      </c>
      <c r="AS55" s="468">
        <f>[3]Gemüse!$AF39</f>
        <v>0</v>
      </c>
      <c r="AT55" s="468">
        <f>[3]Gemüse!$CH39</f>
        <v>1.571747</v>
      </c>
      <c r="AU55" s="380">
        <f>[3]Gemüse!$AB39</f>
        <v>6.4351929999999999</v>
      </c>
      <c r="AV55" s="380">
        <f>[3]Gemüse!$CD39</f>
        <v>2.1446559999999999</v>
      </c>
      <c r="AW55" s="468">
        <f>[3]Gemüse!$AC39</f>
        <v>6.3585729999999998</v>
      </c>
      <c r="AX55" s="468">
        <f>[3]Gemüse!$CE39</f>
        <v>2.160158</v>
      </c>
      <c r="AY55" s="380">
        <f>[3]Gemüse!$AD39</f>
        <v>6.3124120000000001</v>
      </c>
      <c r="AZ55" s="380">
        <f>[3]Gemüse!$CF39</f>
        <v>3.5013070000000002</v>
      </c>
      <c r="BA55" s="380"/>
      <c r="BB55" s="468">
        <f>[3]Gemüse!$AE39</f>
        <v>3.3282600000000002</v>
      </c>
      <c r="BC55" s="468">
        <f>[3]Gemüse!$CG39</f>
        <v>2.0925850000000001</v>
      </c>
      <c r="BD55" s="380">
        <f>[3]Gemüse!$AG39</f>
        <v>5.3642609999999999</v>
      </c>
      <c r="BE55" s="380">
        <f>[3]Gemüse!$CI39</f>
        <v>3.2705060000000001</v>
      </c>
      <c r="BF55" s="468">
        <f>[3]Gemüse!$AH39</f>
        <v>2.6628560000000001</v>
      </c>
      <c r="BG55" s="468">
        <f>[3]Gemüse!$CJ39</f>
        <v>1.799363</v>
      </c>
      <c r="BH55" s="380">
        <f>[3]Gemüse!$AI39</f>
        <v>6.1024960000000004</v>
      </c>
      <c r="BI55" s="380">
        <f>[3]Gemüse!$CK39</f>
        <v>4.0427239999999998</v>
      </c>
      <c r="BJ55" s="380"/>
      <c r="BK55" s="468">
        <f>[3]Gemüse!$AK39</f>
        <v>3.5</v>
      </c>
      <c r="BL55" s="468">
        <f>[3]Gemüse!$CM39</f>
        <v>1.899545</v>
      </c>
      <c r="BM55" s="380">
        <f>[3]Gemüse!$AL39</f>
        <v>19.328351000000001</v>
      </c>
      <c r="BN55" s="380">
        <f>[3]Gemüse!$CN39</f>
        <v>4.9937649999999998</v>
      </c>
      <c r="BO55" s="468">
        <f>[3]Gemüse!$AM39</f>
        <v>7.5727440000000001</v>
      </c>
      <c r="BP55" s="468">
        <f>[3]Gemüse!$CO39</f>
        <v>4.582757</v>
      </c>
      <c r="BQ55" s="380">
        <f>[3]Gemüse!$AN39</f>
        <v>4.8251460000000002</v>
      </c>
      <c r="BR55" s="380">
        <f>[3]Gemüse!$CP39</f>
        <v>2.3407490000000002</v>
      </c>
      <c r="BS55" s="380"/>
      <c r="BT55" s="380">
        <f>[3]Gemüse!$AO39</f>
        <v>7.222308</v>
      </c>
      <c r="BU55" s="380">
        <f>[3]Gemüse!$CQ39</f>
        <v>3.933182</v>
      </c>
      <c r="BV55" s="468">
        <f>[3]Gemüse!$AW39</f>
        <v>10.228115000000001</v>
      </c>
      <c r="BW55" s="468">
        <f>[3]Gemüse!$CY39</f>
        <v>7.5934220000000003</v>
      </c>
      <c r="BX55" s="380">
        <f>[3]Gemüse!$AP39</f>
        <v>0</v>
      </c>
      <c r="BY55" s="380">
        <f>[3]Gemüse!$CR39</f>
        <v>0</v>
      </c>
      <c r="BZ55" s="468">
        <f>[3]Gemüse!$AQ39</f>
        <v>7.949999</v>
      </c>
      <c r="CA55" s="468">
        <f>[3]Gemüse!$CS39</f>
        <v>4.7654180000000004</v>
      </c>
      <c r="CB55" s="380">
        <f>[3]Gemüse!$AS39</f>
        <v>0</v>
      </c>
      <c r="CC55" s="380">
        <f>[3]Gemüse!$CU39</f>
        <v>0</v>
      </c>
      <c r="CD55" s="468">
        <f>[3]Gemüse!$AT39</f>
        <v>0</v>
      </c>
      <c r="CE55" s="468">
        <f>[3]Gemüse!$CV39</f>
        <v>0</v>
      </c>
      <c r="CF55" s="380">
        <f>[3]Gemüse!$AU39</f>
        <v>0</v>
      </c>
      <c r="CG55" s="380">
        <f>[3]Gemüse!$CW39</f>
        <v>0</v>
      </c>
      <c r="CH55" s="380"/>
      <c r="CI55" s="468">
        <f>[3]Gemüse!$AV39</f>
        <v>10.816694999999999</v>
      </c>
      <c r="CJ55" s="468">
        <f>[3]Gemüse!$CX39</f>
        <v>8.1272179999999992</v>
      </c>
      <c r="CK55" s="380"/>
      <c r="CL55" s="380">
        <f>[3]Gemüse!$AY39</f>
        <v>16.178006</v>
      </c>
      <c r="CM55" s="380">
        <f>[3]Gemüse!$DA39</f>
        <v>9.7860410000000009</v>
      </c>
      <c r="CN55" s="380"/>
      <c r="CO55" s="468">
        <f>[3]Gemüse!$AZ39</f>
        <v>15.331466000000001</v>
      </c>
      <c r="CP55" s="468">
        <f>[3]Gemüse!$DB39</f>
        <v>8.8683519999999998</v>
      </c>
      <c r="CQ55" s="380">
        <f>[3]Gemüse!$BB39</f>
        <v>17.428498999999999</v>
      </c>
      <c r="CR55" s="380">
        <f>[3]Gemüse!$DD39</f>
        <v>9.485595</v>
      </c>
      <c r="CS55" s="468">
        <f>[3]Gemüse!$BC39</f>
        <v>6.4</v>
      </c>
      <c r="CT55" s="468">
        <f>[3]Gemüse!$DE39</f>
        <v>6.3206160000000002</v>
      </c>
      <c r="CU55" s="380">
        <f>[3]Gemüse!$AJ39</f>
        <v>5.1136660000000003</v>
      </c>
      <c r="CV55" s="380">
        <f>[3]Gemüse!$CL39</f>
        <v>3.8559700000000001</v>
      </c>
      <c r="CW55" s="383"/>
      <c r="CX55" s="343">
        <f>'Früchte Daten'!BQ55</f>
        <v>4</v>
      </c>
      <c r="CY55" s="471">
        <f>[3]Gemüse!DH39</f>
        <v>4216.5648155660001</v>
      </c>
      <c r="CZ55" s="471">
        <f>[3]Gemüse!DI39</f>
        <v>20325.407804859002</v>
      </c>
      <c r="DA55" s="471"/>
      <c r="DB55" s="473">
        <f>[3]Gemüse!DJ39</f>
        <v>226.46220549600002</v>
      </c>
      <c r="DC55" s="473">
        <f>[3]Gemüse!DK39</f>
        <v>1262.5851913890001</v>
      </c>
      <c r="DD55" s="471">
        <f>[3]Gemüse!DL39</f>
        <v>411.85507791599997</v>
      </c>
      <c r="DE55" s="471">
        <f>[3]Gemüse!DM39</f>
        <v>1526.976857895</v>
      </c>
      <c r="DF55" s="473">
        <f>[3]Gemüse!DN39</f>
        <v>158.26682325100001</v>
      </c>
      <c r="DG55" s="473">
        <f>[3]Gemüse!DO39</f>
        <v>1178.33993616</v>
      </c>
      <c r="DH55" s="471">
        <f>[3]Gemüse!DP39</f>
        <v>116.76708038</v>
      </c>
      <c r="DI55" s="471">
        <f>[3]Gemüse!DQ39</f>
        <v>903.44438248100005</v>
      </c>
      <c r="DJ55" s="473">
        <f>[3]Gemüse!DR39</f>
        <v>295.21541391</v>
      </c>
      <c r="DK55" s="473">
        <f>[3]Gemüse!DS39</f>
        <v>799.93137195899999</v>
      </c>
      <c r="DN55" s="471"/>
      <c r="DO55" s="471">
        <f>[3]Gemüse!DT39</f>
        <v>76.205821188999991</v>
      </c>
      <c r="DP55" s="471">
        <f>[3]Gemüse!DU39</f>
        <v>415.549741912</v>
      </c>
      <c r="DQ55" s="473">
        <f>[3]Gemüse!DV39</f>
        <v>96.119750969000009</v>
      </c>
      <c r="DR55" s="473">
        <f>[3]Gemüse!DW39</f>
        <v>623.53509849099999</v>
      </c>
      <c r="DS55" s="471">
        <f>[3]Gemüse!DX39</f>
        <v>49.802273754000005</v>
      </c>
      <c r="DT55" s="471">
        <f>[3]Gemüse!DY39</f>
        <v>453.94382733700002</v>
      </c>
      <c r="DU55" s="473">
        <f>[3]Gemüse!DZ39</f>
        <v>36.26142231</v>
      </c>
      <c r="DV55" s="473">
        <f>[3]Gemüse!EA39</f>
        <v>121.57218475399999</v>
      </c>
      <c r="DW55" s="471"/>
      <c r="DX55" s="471">
        <f>[3]Gemüse!EB39</f>
        <v>80.993969760000013</v>
      </c>
      <c r="DY55" s="471">
        <f>[3]Gemüse!EC39</f>
        <v>484.04713694300005</v>
      </c>
      <c r="DZ55" s="473">
        <f>[3]Gemüse!ED39</f>
        <v>120.94838871600001</v>
      </c>
      <c r="EA55" s="473">
        <f>[3]Gemüse!EE39</f>
        <v>630.33306897400007</v>
      </c>
      <c r="EB55" s="471">
        <f>[3]Gemüse!$EF39</f>
        <v>23.099601959000001</v>
      </c>
      <c r="EC55" s="471">
        <f>[3]Gemüse!EG39</f>
        <v>303.53856060000004</v>
      </c>
      <c r="ED55" s="473">
        <f>[3]Gemüse!EH39</f>
        <v>24.020731732000002</v>
      </c>
      <c r="EE55" s="473">
        <f>[3]Gemüse!EI39</f>
        <v>211.37564740100001</v>
      </c>
      <c r="EG55" s="471">
        <f>[3]Gemüse!$EJ39</f>
        <v>793.43692015599993</v>
      </c>
      <c r="EH55" s="471">
        <f>[3]Gemüse!EK39</f>
        <v>2454.5496362809999</v>
      </c>
      <c r="EI55" s="473">
        <f>[3]Gemüse!EL39</f>
        <v>44.203021203999995</v>
      </c>
      <c r="EJ55" s="473">
        <f>[3]Gemüse!EM39</f>
        <v>187.26768153900002</v>
      </c>
      <c r="EK55" s="471">
        <f>[3]Gemüse!$EN39</f>
        <v>8.23256561</v>
      </c>
      <c r="EL55" s="471">
        <f>[3]Gemüse!EO39</f>
        <v>64.276445288000005</v>
      </c>
      <c r="EM55" s="473">
        <f>[3]Gemüse!EP39</f>
        <v>151.11350042999999</v>
      </c>
      <c r="EN55" s="473">
        <f>[3]Gemüse!EQ39</f>
        <v>160.82445870199999</v>
      </c>
      <c r="EO55" s="471"/>
      <c r="EP55" s="471">
        <f>[3]Gemüse!ER39</f>
        <v>63.470415125999999</v>
      </c>
      <c r="EQ55" s="471">
        <f>[3]Gemüse!ES39</f>
        <v>484.40355230600005</v>
      </c>
      <c r="ER55" s="471">
        <f>[3]Gemüse!$ET39</f>
        <v>221.87385698200001</v>
      </c>
      <c r="ES55" s="471">
        <f>[3]Gemüse!EU39</f>
        <v>1954.5457511030002</v>
      </c>
      <c r="ET55" s="471"/>
      <c r="EU55" s="473">
        <f>[3]Gemüse!$EV39</f>
        <v>124.88902072499999</v>
      </c>
      <c r="EV55" s="473">
        <f>[3]Gemüse!EW39</f>
        <v>423.23109316200004</v>
      </c>
      <c r="EX55" s="473">
        <f>[3]Gemüse!EX39</f>
        <v>76.88251464199999</v>
      </c>
      <c r="EY55" s="473">
        <f>[3]Gemüse!EY39</f>
        <v>345.18399670100001</v>
      </c>
    </row>
    <row r="56" spans="1:155" ht="13.5" customHeight="1" x14ac:dyDescent="0.2">
      <c r="A56" s="218"/>
      <c r="B56" s="189">
        <f>[3]Gemüse!A40</f>
        <v>45170</v>
      </c>
      <c r="C56" s="468">
        <f>[3]Gemüse!$B40</f>
        <v>7.9024390000000002</v>
      </c>
      <c r="D56" s="468">
        <f>[3]Gemüse!$BD40</f>
        <v>4.2729860000000004</v>
      </c>
      <c r="E56" s="380">
        <f>[3]Gemüse!$C40</f>
        <v>7.7606900000000003</v>
      </c>
      <c r="F56" s="380">
        <f>[3]Gemüse!$BE40</f>
        <v>3.8050630000000001</v>
      </c>
      <c r="G56" s="468">
        <f>[3]Gemüse!$D40</f>
        <v>2.8862700000000001</v>
      </c>
      <c r="H56" s="468">
        <f>[3]Gemüse!$BF40</f>
        <v>1.7314369999999999</v>
      </c>
      <c r="I56" s="380">
        <f>[3]Gemüse!$E40</f>
        <v>6.7687369999999998</v>
      </c>
      <c r="J56" s="380">
        <f>[3]Gemüse!$BG40</f>
        <v>3.9940120000000001</v>
      </c>
      <c r="K56" s="468">
        <f>[3]Gemüse!$F40</f>
        <v>0</v>
      </c>
      <c r="L56" s="468">
        <f>[3]Gemüse!$BH40</f>
        <v>9.5696429999999992</v>
      </c>
      <c r="M56" s="380">
        <f>[3]Gemüse!$G40</f>
        <v>19.102104000000001</v>
      </c>
      <c r="N56" s="380">
        <f>[3]Gemüse!$BI40</f>
        <v>11.249162</v>
      </c>
      <c r="O56" s="468">
        <f>[3]Gemüse!$H40</f>
        <v>17.124784999999999</v>
      </c>
      <c r="P56" s="468">
        <f>[3]Gemüse!$BJ40</f>
        <v>11.649699999999999</v>
      </c>
      <c r="Q56" s="380">
        <f>[3]Gemüse!$J40</f>
        <v>6.7627629999999996</v>
      </c>
      <c r="R56" s="380">
        <f>[3]Gemüse!$BL40</f>
        <v>3.5994769999999998</v>
      </c>
      <c r="S56" s="380"/>
      <c r="T56" s="468">
        <f>[3]Gemüse!$K40</f>
        <v>0</v>
      </c>
      <c r="U56" s="468">
        <f>[3]Gemüse!$BM40</f>
        <v>4.3919579999999998</v>
      </c>
      <c r="V56" s="380">
        <f>[3]Gemüse!$L40</f>
        <v>0</v>
      </c>
      <c r="W56" s="380">
        <f>[3]Gemüse!$BN40</f>
        <v>6.0080799999999996</v>
      </c>
      <c r="X56" s="468">
        <f>[3]Gemüse!$M40</f>
        <v>2.8171240000000002</v>
      </c>
      <c r="Y56" s="468">
        <f>[3]Gemüse!$BO40</f>
        <v>1.9560230000000001</v>
      </c>
      <c r="Z56" s="380">
        <f>[3]Gemüse!$N40</f>
        <v>2.8609079999999998</v>
      </c>
      <c r="AA56" s="380">
        <f>[3]Gemüse!$BP40</f>
        <v>1.753463</v>
      </c>
      <c r="AB56" s="468">
        <f>[3]Gemüse!$R40</f>
        <v>2.7299479999999998</v>
      </c>
      <c r="AC56" s="468">
        <f>[3]Gemüse!$BT40</f>
        <v>1.5633630000000001</v>
      </c>
      <c r="AD56" s="380">
        <f>[3]Gemüse!$U40</f>
        <v>44.842236</v>
      </c>
      <c r="AE56" s="380">
        <f>[3]Gemüse!$BW40</f>
        <v>30.250682000000001</v>
      </c>
      <c r="AF56" s="468">
        <f>[3]Gemüse!$V40</f>
        <v>24.419360999999999</v>
      </c>
      <c r="AG56" s="468">
        <f>[3]Gemüse!$BX40</f>
        <v>10.828124000000001</v>
      </c>
      <c r="AH56" s="380">
        <f>[3]Gemüse!$AX40</f>
        <v>19.831789000000001</v>
      </c>
      <c r="AI56" s="380">
        <f>[3]Gemüse!$CZ40</f>
        <v>8.1544790000000003</v>
      </c>
      <c r="AJ56" s="468">
        <f>[3]Gemüse!$W40</f>
        <v>5.401421</v>
      </c>
      <c r="AK56" s="468">
        <f>[3]Gemüse!$BY40</f>
        <v>4.5538369999999997</v>
      </c>
      <c r="AL56" s="380"/>
      <c r="AM56" s="380">
        <f>[3]Gemüse!$X40</f>
        <v>7.9571480000000001</v>
      </c>
      <c r="AN56" s="380">
        <f>[3]Gemüse!$BZ40</f>
        <v>4.9238860000000004</v>
      </c>
      <c r="AO56" s="468">
        <f>[3]Gemüse!$Y40</f>
        <v>8.8526209999999992</v>
      </c>
      <c r="AP56" s="468">
        <f>[3]Gemüse!$CA40</f>
        <v>5.3041619999999998</v>
      </c>
      <c r="AQ56" s="380">
        <f>[3]Gemüse!$Z40</f>
        <v>6.8764560000000001</v>
      </c>
      <c r="AR56" s="380">
        <f>[3]Gemüse!$CB40</f>
        <v>4.0310160000000002</v>
      </c>
      <c r="AS56" s="468">
        <f>[3]Gemüse!$AF40</f>
        <v>0</v>
      </c>
      <c r="AT56" s="468">
        <f>[3]Gemüse!$CH40</f>
        <v>1.645642</v>
      </c>
      <c r="AU56" s="380">
        <f>[3]Gemüse!$AB40</f>
        <v>6.4900250000000002</v>
      </c>
      <c r="AV56" s="380">
        <f>[3]Gemüse!$CD40</f>
        <v>2.2411500000000002</v>
      </c>
      <c r="AW56" s="468">
        <f>[3]Gemüse!$AC40</f>
        <v>6.4626809999999999</v>
      </c>
      <c r="AX56" s="468">
        <f>[3]Gemüse!$CE40</f>
        <v>2.2429109999999999</v>
      </c>
      <c r="AY56" s="380">
        <f>[3]Gemüse!$AD40</f>
        <v>6.4774029999999998</v>
      </c>
      <c r="AZ56" s="380">
        <f>[3]Gemüse!$CF40</f>
        <v>3.4980090000000001</v>
      </c>
      <c r="BA56" s="380"/>
      <c r="BB56" s="468">
        <f>[3]Gemüse!$AE40</f>
        <v>3.5006279999999999</v>
      </c>
      <c r="BC56" s="468">
        <f>[3]Gemüse!$CG40</f>
        <v>2.0881959999999999</v>
      </c>
      <c r="BD56" s="380">
        <f>[3]Gemüse!$AG40</f>
        <v>5.3890390000000004</v>
      </c>
      <c r="BE56" s="380">
        <f>[3]Gemüse!$CI40</f>
        <v>3.5472100000000002</v>
      </c>
      <c r="BF56" s="468">
        <f>[3]Gemüse!$AH40</f>
        <v>2.628965</v>
      </c>
      <c r="BG56" s="468">
        <f>[3]Gemüse!$CJ40</f>
        <v>1.784635</v>
      </c>
      <c r="BH56" s="380">
        <f>[3]Gemüse!$AI40</f>
        <v>6.1290230000000001</v>
      </c>
      <c r="BI56" s="380">
        <f>[3]Gemüse!$CK40</f>
        <v>3.6109939999999998</v>
      </c>
      <c r="BJ56" s="380"/>
      <c r="BK56" s="468">
        <f>[3]Gemüse!$AK40</f>
        <v>3.5</v>
      </c>
      <c r="BL56" s="468">
        <f>[3]Gemüse!$CM40</f>
        <v>1.8814900000000001</v>
      </c>
      <c r="BM56" s="380">
        <f>[3]Gemüse!$AL40</f>
        <v>19.606456999999999</v>
      </c>
      <c r="BN56" s="380">
        <f>[3]Gemüse!$CN40</f>
        <v>4.9824029999999997</v>
      </c>
      <c r="BO56" s="468">
        <f>[3]Gemüse!$AM40</f>
        <v>7.7570639999999997</v>
      </c>
      <c r="BP56" s="468">
        <f>[3]Gemüse!$CO40</f>
        <v>4.9733660000000004</v>
      </c>
      <c r="BQ56" s="380">
        <f>[3]Gemüse!$AN40</f>
        <v>4.9556990000000001</v>
      </c>
      <c r="BR56" s="380">
        <f>[3]Gemüse!$CP40</f>
        <v>2.3398509999999999</v>
      </c>
      <c r="BS56" s="380"/>
      <c r="BT56" s="380">
        <f>[3]Gemüse!$AO40</f>
        <v>7.6241180000000002</v>
      </c>
      <c r="BU56" s="380">
        <f>[3]Gemüse!$CQ40</f>
        <v>4.1652670000000001</v>
      </c>
      <c r="BV56" s="468">
        <f>[3]Gemüse!$AW40</f>
        <v>10.272897</v>
      </c>
      <c r="BW56" s="468">
        <f>[3]Gemüse!$CY40</f>
        <v>7.5643690000000001</v>
      </c>
      <c r="BX56" s="380">
        <f>[3]Gemüse!$AP40</f>
        <v>0</v>
      </c>
      <c r="BY56" s="380">
        <f>[3]Gemüse!$CR40</f>
        <v>0</v>
      </c>
      <c r="BZ56" s="468">
        <f>[3]Gemüse!$AQ40</f>
        <v>7.949999</v>
      </c>
      <c r="CA56" s="468">
        <f>[3]Gemüse!$CS40</f>
        <v>4.6516840000000004</v>
      </c>
      <c r="CB56" s="380">
        <f>[3]Gemüse!$AS40</f>
        <v>0</v>
      </c>
      <c r="CC56" s="380">
        <f>[3]Gemüse!$CU40</f>
        <v>0</v>
      </c>
      <c r="CD56" s="468">
        <f>[3]Gemüse!$AT40</f>
        <v>0</v>
      </c>
      <c r="CE56" s="468">
        <f>[3]Gemüse!$CV40</f>
        <v>0</v>
      </c>
      <c r="CF56" s="380">
        <f>[3]Gemüse!$AU40</f>
        <v>0</v>
      </c>
      <c r="CG56" s="380">
        <f>[3]Gemüse!$CW40</f>
        <v>0</v>
      </c>
      <c r="CH56" s="380"/>
      <c r="CI56" s="468">
        <f>[3]Gemüse!$AV40</f>
        <v>10.258656999999999</v>
      </c>
      <c r="CJ56" s="468">
        <f>[3]Gemüse!$CX40</f>
        <v>7.5408039999999996</v>
      </c>
      <c r="CK56" s="380"/>
      <c r="CL56" s="380">
        <f>[3]Gemüse!$AY40</f>
        <v>16.361041</v>
      </c>
      <c r="CM56" s="380">
        <f>[3]Gemüse!$DA40</f>
        <v>9.7776180000000004</v>
      </c>
      <c r="CN56" s="380"/>
      <c r="CO56" s="468">
        <f>[3]Gemüse!$AZ40</f>
        <v>15.331466000000001</v>
      </c>
      <c r="CP56" s="468">
        <f>[3]Gemüse!$DB40</f>
        <v>9.4326030000000003</v>
      </c>
      <c r="CQ56" s="380">
        <f>[3]Gemüse!$BB40</f>
        <v>17.42755</v>
      </c>
      <c r="CR56" s="380">
        <f>[3]Gemüse!$DD40</f>
        <v>9.3358360000000005</v>
      </c>
      <c r="CS56" s="468">
        <f>[3]Gemüse!$BC40</f>
        <v>6.4</v>
      </c>
      <c r="CT56" s="468">
        <f>[3]Gemüse!$DE40</f>
        <v>6.2905069999999998</v>
      </c>
      <c r="CU56" s="380">
        <f>[3]Gemüse!$AJ40</f>
        <v>5.1135380000000001</v>
      </c>
      <c r="CV56" s="380">
        <f>[3]Gemüse!$CL40</f>
        <v>3.7238220000000002</v>
      </c>
      <c r="CW56" s="383"/>
      <c r="CX56" s="343">
        <f>'Früchte Daten'!BQ56</f>
        <v>5</v>
      </c>
      <c r="CY56" s="471">
        <f>[3]Gemüse!DH40</f>
        <v>4943.7505260270009</v>
      </c>
      <c r="CZ56" s="471">
        <f>[3]Gemüse!DI40</f>
        <v>24305.95441785</v>
      </c>
      <c r="DA56" s="471"/>
      <c r="DB56" s="473">
        <f>[3]Gemüse!DJ40</f>
        <v>288.82835327399999</v>
      </c>
      <c r="DC56" s="473">
        <f>[3]Gemüse!DK40</f>
        <v>1602.752333186</v>
      </c>
      <c r="DD56" s="471">
        <f>[3]Gemüse!DL40</f>
        <v>498.937846369</v>
      </c>
      <c r="DE56" s="471">
        <f>[3]Gemüse!DM40</f>
        <v>2036.868979003</v>
      </c>
      <c r="DF56" s="473">
        <f>[3]Gemüse!DN40</f>
        <v>188.59130797200001</v>
      </c>
      <c r="DG56" s="473">
        <f>[3]Gemüse!DO40</f>
        <v>1403.2347519690002</v>
      </c>
      <c r="DH56" s="471">
        <f>[3]Gemüse!DP40</f>
        <v>180.655400383</v>
      </c>
      <c r="DI56" s="471">
        <f>[3]Gemüse!DQ40</f>
        <v>1516.0257450000001</v>
      </c>
      <c r="DJ56" s="473">
        <f>[3]Gemüse!DR40</f>
        <v>312.01815224400002</v>
      </c>
      <c r="DK56" s="473">
        <f>[3]Gemüse!DS40</f>
        <v>1019.295714898</v>
      </c>
      <c r="DN56" s="471"/>
      <c r="DO56" s="471">
        <f>[3]Gemüse!DT40</f>
        <v>40.523050641000005</v>
      </c>
      <c r="DP56" s="471">
        <f>[3]Gemüse!DU40</f>
        <v>429.50917984800003</v>
      </c>
      <c r="DQ56" s="473">
        <f>[3]Gemüse!DV40</f>
        <v>118.799575671</v>
      </c>
      <c r="DR56" s="473">
        <f>[3]Gemüse!DW40</f>
        <v>799.90950757999997</v>
      </c>
      <c r="DS56" s="471">
        <f>[3]Gemüse!DX40</f>
        <v>190.672996568</v>
      </c>
      <c r="DT56" s="471">
        <f>[3]Gemüse!DY40</f>
        <v>701.68727816099999</v>
      </c>
      <c r="DU56" s="473">
        <f>[3]Gemüse!DZ40</f>
        <v>11.685819093000001</v>
      </c>
      <c r="DV56" s="473">
        <f>[3]Gemüse!EA40</f>
        <v>70.978727311</v>
      </c>
      <c r="DW56" s="471"/>
      <c r="DX56" s="471">
        <f>[3]Gemüse!EB40</f>
        <v>73.334676466000005</v>
      </c>
      <c r="DY56" s="471">
        <f>[3]Gemüse!EC40</f>
        <v>520.47468380700002</v>
      </c>
      <c r="DZ56" s="473">
        <f>[3]Gemüse!ED40</f>
        <v>94.540446901999999</v>
      </c>
      <c r="EA56" s="473">
        <f>[3]Gemüse!EE40</f>
        <v>627.41136925400008</v>
      </c>
      <c r="EB56" s="471">
        <f>[3]Gemüse!$EF40</f>
        <v>21.372755000000002</v>
      </c>
      <c r="EC56" s="471">
        <f>[3]Gemüse!EG40</f>
        <v>312.75737300000003</v>
      </c>
      <c r="ED56" s="473">
        <f>[3]Gemüse!EH40</f>
        <v>25.382313631000002</v>
      </c>
      <c r="EE56" s="473">
        <f>[3]Gemüse!EI40</f>
        <v>235.68210975100001</v>
      </c>
      <c r="EG56" s="471">
        <f>[3]Gemüse!$EJ40</f>
        <v>962.00191140999993</v>
      </c>
      <c r="EH56" s="471">
        <f>[3]Gemüse!EK40</f>
        <v>2806.932428653</v>
      </c>
      <c r="EI56" s="473">
        <f>[3]Gemüse!EL40</f>
        <v>36.820731108000004</v>
      </c>
      <c r="EJ56" s="473">
        <f>[3]Gemüse!EM40</f>
        <v>188.60001288399999</v>
      </c>
      <c r="EK56" s="471">
        <f>[3]Gemüse!$EN40</f>
        <v>11.521198425000001</v>
      </c>
      <c r="EL56" s="471">
        <f>[3]Gemüse!EO40</f>
        <v>102.658356927</v>
      </c>
      <c r="EM56" s="473">
        <f>[3]Gemüse!EP40</f>
        <v>147.937353516</v>
      </c>
      <c r="EN56" s="473">
        <f>[3]Gemüse!EQ40</f>
        <v>177.598473926</v>
      </c>
      <c r="EO56" s="471"/>
      <c r="EP56" s="471">
        <f>[3]Gemüse!ER40</f>
        <v>42.542531383000004</v>
      </c>
      <c r="EQ56" s="471">
        <f>[3]Gemüse!ES40</f>
        <v>436.07274114200004</v>
      </c>
      <c r="ER56" s="471">
        <f>[3]Gemüse!$ET40</f>
        <v>258.17839334199999</v>
      </c>
      <c r="ES56" s="471">
        <f>[3]Gemüse!EU40</f>
        <v>2351.5946805870003</v>
      </c>
      <c r="ET56" s="471"/>
      <c r="EU56" s="473">
        <f>[3]Gemüse!$EV40</f>
        <v>138.54720155200002</v>
      </c>
      <c r="EV56" s="473">
        <f>[3]Gemüse!EW40</f>
        <v>470.748883449</v>
      </c>
      <c r="EX56" s="473">
        <f>[3]Gemüse!EX40</f>
        <v>87.646853890000003</v>
      </c>
      <c r="EY56" s="473">
        <f>[3]Gemüse!EY40</f>
        <v>336.574803057</v>
      </c>
    </row>
    <row r="57" spans="1:155" x14ac:dyDescent="0.2">
      <c r="A57" s="218"/>
      <c r="B57" s="189">
        <f>[3]Gemüse!A41</f>
        <v>45139</v>
      </c>
      <c r="C57" s="468">
        <f>[3]Gemüse!$B41</f>
        <v>8.0306499999999996</v>
      </c>
      <c r="D57" s="468">
        <f>[3]Gemüse!$BD41</f>
        <v>4.2926539999999997</v>
      </c>
      <c r="E57" s="380">
        <f>[3]Gemüse!$C41</f>
        <v>7.3706839999999998</v>
      </c>
      <c r="F57" s="380">
        <f>[3]Gemüse!$BE41</f>
        <v>3.7860689999999999</v>
      </c>
      <c r="G57" s="468">
        <f>[3]Gemüse!$D41</f>
        <v>2.8177880000000002</v>
      </c>
      <c r="H57" s="468">
        <f>[3]Gemüse!$BF41</f>
        <v>1.8007200000000001</v>
      </c>
      <c r="I57" s="380">
        <f>[3]Gemüse!$E41</f>
        <v>7.7280129999999998</v>
      </c>
      <c r="J57" s="380">
        <f>[3]Gemüse!$BG41</f>
        <v>4.0717829999999999</v>
      </c>
      <c r="K57" s="468">
        <f>[3]Gemüse!$F41</f>
        <v>0</v>
      </c>
      <c r="L57" s="468">
        <f>[3]Gemüse!$BH41</f>
        <v>8.8254099999999998</v>
      </c>
      <c r="M57" s="380">
        <f>[3]Gemüse!$G41</f>
        <v>18.490559999999999</v>
      </c>
      <c r="N57" s="380">
        <f>[3]Gemüse!$BI41</f>
        <v>11.307069</v>
      </c>
      <c r="O57" s="468">
        <f>[3]Gemüse!$H41</f>
        <v>16.021148</v>
      </c>
      <c r="P57" s="468">
        <f>[3]Gemüse!$BJ41</f>
        <v>11.532500000000001</v>
      </c>
      <c r="Q57" s="380">
        <f>[3]Gemüse!$J41</f>
        <v>7.0544890000000002</v>
      </c>
      <c r="R57" s="380">
        <f>[3]Gemüse!$BL41</f>
        <v>3.363083</v>
      </c>
      <c r="S57" s="380"/>
      <c r="T57" s="468">
        <f>[3]Gemüse!$K41</f>
        <v>0</v>
      </c>
      <c r="U57" s="468">
        <f>[3]Gemüse!$BM41</f>
        <v>4.5608810000000002</v>
      </c>
      <c r="V57" s="380">
        <f>[3]Gemüse!$L41</f>
        <v>0</v>
      </c>
      <c r="W57" s="380">
        <f>[3]Gemüse!$BN41</f>
        <v>6.0548729999999997</v>
      </c>
      <c r="X57" s="468">
        <f>[3]Gemüse!$M41</f>
        <v>2.421176</v>
      </c>
      <c r="Y57" s="468">
        <f>[3]Gemüse!$BO41</f>
        <v>1.8272889999999999</v>
      </c>
      <c r="Z57" s="380">
        <f>[3]Gemüse!$N41</f>
        <v>2.3770570000000002</v>
      </c>
      <c r="AA57" s="380">
        <f>[3]Gemüse!$BP41</f>
        <v>1.7043200000000001</v>
      </c>
      <c r="AB57" s="468">
        <f>[3]Gemüse!$R41</f>
        <v>2.5645039999999999</v>
      </c>
      <c r="AC57" s="468">
        <f>[3]Gemüse!$BT41</f>
        <v>1.369435</v>
      </c>
      <c r="AD57" s="380">
        <f>[3]Gemüse!$U41</f>
        <v>48.009864</v>
      </c>
      <c r="AE57" s="380">
        <f>[3]Gemüse!$BW41</f>
        <v>30.340855000000001</v>
      </c>
      <c r="AF57" s="468">
        <f>[3]Gemüse!$V41</f>
        <v>23.256837000000001</v>
      </c>
      <c r="AG57" s="468">
        <f>[3]Gemüse!$BX41</f>
        <v>10.75807</v>
      </c>
      <c r="AH57" s="380">
        <f>[3]Gemüse!$AX41</f>
        <v>20.232279999999999</v>
      </c>
      <c r="AI57" s="380">
        <f>[3]Gemüse!$CZ41</f>
        <v>8.1012020000000007</v>
      </c>
      <c r="AJ57" s="468">
        <f>[3]Gemüse!$W41</f>
        <v>5.1866139999999996</v>
      </c>
      <c r="AK57" s="468">
        <f>[3]Gemüse!$BY41</f>
        <v>4.5</v>
      </c>
      <c r="AL57" s="380"/>
      <c r="AM57" s="380">
        <f>[3]Gemüse!$X41</f>
        <v>8.0115929999999995</v>
      </c>
      <c r="AN57" s="380">
        <f>[3]Gemüse!$BZ41</f>
        <v>4.7452319999999997</v>
      </c>
      <c r="AO57" s="468">
        <f>[3]Gemüse!$Y41</f>
        <v>8.7164059999999992</v>
      </c>
      <c r="AP57" s="468">
        <f>[3]Gemüse!$CA41</f>
        <v>5.1380460000000001</v>
      </c>
      <c r="AQ57" s="380">
        <f>[3]Gemüse!$Z41</f>
        <v>6.9164019999999997</v>
      </c>
      <c r="AR57" s="380">
        <f>[3]Gemüse!$CB41</f>
        <v>4.0166789999999999</v>
      </c>
      <c r="AS57" s="468">
        <f>[3]Gemüse!$AF41</f>
        <v>0</v>
      </c>
      <c r="AT57" s="468">
        <f>[3]Gemüse!$CH41</f>
        <v>1.7274510000000001</v>
      </c>
      <c r="AU57" s="380">
        <f>[3]Gemüse!$AB41</f>
        <v>6.5</v>
      </c>
      <c r="AV57" s="380">
        <f>[3]Gemüse!$CD41</f>
        <v>2.9434089999999999</v>
      </c>
      <c r="AW57" s="468">
        <f>[3]Gemüse!$AC41</f>
        <v>6.5</v>
      </c>
      <c r="AX57" s="468">
        <f>[3]Gemüse!$CE41</f>
        <v>2.9321609999999998</v>
      </c>
      <c r="AY57" s="380">
        <f>[3]Gemüse!$AD41</f>
        <v>6.5</v>
      </c>
      <c r="AZ57" s="380">
        <f>[3]Gemüse!$CF41</f>
        <v>3.5100030000000002</v>
      </c>
      <c r="BA57" s="380"/>
      <c r="BB57" s="468">
        <f>[3]Gemüse!$AE41</f>
        <v>3.6884999999999999</v>
      </c>
      <c r="BC57" s="468">
        <f>[3]Gemüse!$CG41</f>
        <v>2.2107169999999998</v>
      </c>
      <c r="BD57" s="380">
        <f>[3]Gemüse!$AG41</f>
        <v>5.3246909999999996</v>
      </c>
      <c r="BE57" s="380">
        <f>[3]Gemüse!$CI41</f>
        <v>3.9533610000000001</v>
      </c>
      <c r="BF57" s="468">
        <f>[3]Gemüse!$AH41</f>
        <v>2.6201690000000002</v>
      </c>
      <c r="BG57" s="468">
        <f>[3]Gemüse!$CJ41</f>
        <v>1.7955449999999999</v>
      </c>
      <c r="BH57" s="380">
        <f>[3]Gemüse!$AI41</f>
        <v>5.5960000000000001</v>
      </c>
      <c r="BI57" s="380">
        <f>[3]Gemüse!$CK41</f>
        <v>3.261069</v>
      </c>
      <c r="BJ57" s="380"/>
      <c r="BK57" s="468">
        <f>[3]Gemüse!$AK41</f>
        <v>3.5</v>
      </c>
      <c r="BL57" s="468">
        <f>[3]Gemüse!$CM41</f>
        <v>1.882333</v>
      </c>
      <c r="BM57" s="380">
        <f>[3]Gemüse!$AL41</f>
        <v>19.703599000000001</v>
      </c>
      <c r="BN57" s="380">
        <f>[3]Gemüse!$CN41</f>
        <v>4.6180919999999999</v>
      </c>
      <c r="BO57" s="468">
        <f>[3]Gemüse!$AM41</f>
        <v>7.7525649999999997</v>
      </c>
      <c r="BP57" s="468">
        <f>[3]Gemüse!$CO41</f>
        <v>5.2039759999999999</v>
      </c>
      <c r="BQ57" s="380">
        <f>[3]Gemüse!$AN41</f>
        <v>4.9748530000000004</v>
      </c>
      <c r="BR57" s="380">
        <f>[3]Gemüse!$CP41</f>
        <v>2.3413710000000001</v>
      </c>
      <c r="BS57" s="380"/>
      <c r="BT57" s="380">
        <f>[3]Gemüse!$AO41</f>
        <v>7.5</v>
      </c>
      <c r="BU57" s="380">
        <f>[3]Gemüse!$CQ41</f>
        <v>3.9569679999999998</v>
      </c>
      <c r="BV57" s="468">
        <f>[3]Gemüse!$AW41</f>
        <v>9.8146419999999992</v>
      </c>
      <c r="BW57" s="468">
        <f>[3]Gemüse!$CY41</f>
        <v>7.5657690000000004</v>
      </c>
      <c r="BX57" s="380">
        <f>[3]Gemüse!$AP41</f>
        <v>0</v>
      </c>
      <c r="BY57" s="380">
        <f>[3]Gemüse!$CR41</f>
        <v>0</v>
      </c>
      <c r="BZ57" s="468">
        <f>[3]Gemüse!$AQ41</f>
        <v>8.2546759999999999</v>
      </c>
      <c r="CA57" s="468">
        <f>[3]Gemüse!$CS41</f>
        <v>4.5390990000000002</v>
      </c>
      <c r="CB57" s="380">
        <f>[3]Gemüse!$AS41</f>
        <v>0</v>
      </c>
      <c r="CC57" s="380">
        <f>[3]Gemüse!$CU41</f>
        <v>0</v>
      </c>
      <c r="CD57" s="468">
        <f>[3]Gemüse!$AT41</f>
        <v>0</v>
      </c>
      <c r="CE57" s="468">
        <f>[3]Gemüse!$CV41</f>
        <v>0</v>
      </c>
      <c r="CF57" s="380">
        <f>[3]Gemüse!$AU41</f>
        <v>0</v>
      </c>
      <c r="CG57" s="380">
        <f>[3]Gemüse!$CW41</f>
        <v>0</v>
      </c>
      <c r="CH57" s="380"/>
      <c r="CI57" s="468">
        <f>[3]Gemüse!$AV41</f>
        <v>10.537348</v>
      </c>
      <c r="CJ57" s="468">
        <f>[3]Gemüse!$CX41</f>
        <v>7.7822120000000004</v>
      </c>
      <c r="CK57" s="380"/>
      <c r="CL57" s="380">
        <f>[3]Gemüse!$AY41</f>
        <v>16.342613</v>
      </c>
      <c r="CM57" s="380">
        <f>[3]Gemüse!$DA41</f>
        <v>9.7867180000000005</v>
      </c>
      <c r="CN57" s="380"/>
      <c r="CO57" s="468">
        <f>[3]Gemüse!$AZ41</f>
        <v>15.331466000000001</v>
      </c>
      <c r="CP57" s="468">
        <f>[3]Gemüse!$DB41</f>
        <v>9.6979670000000002</v>
      </c>
      <c r="CQ57" s="380">
        <f>[3]Gemüse!$BB41</f>
        <v>17.428498999999999</v>
      </c>
      <c r="CR57" s="380">
        <f>[3]Gemüse!$DD41</f>
        <v>9.3412830000000007</v>
      </c>
      <c r="CS57" s="468">
        <f>[3]Gemüse!$BC41</f>
        <v>6.4</v>
      </c>
      <c r="CT57" s="468">
        <f>[3]Gemüse!$DE41</f>
        <v>6.6747880000000004</v>
      </c>
      <c r="CU57" s="380">
        <f>[3]Gemüse!$AJ41</f>
        <v>5.1136660000000003</v>
      </c>
      <c r="CV57" s="380">
        <f>[3]Gemüse!$CL41</f>
        <v>3.7260930000000001</v>
      </c>
      <c r="CW57" s="383"/>
      <c r="CX57" s="343">
        <f>'Früchte Daten'!BQ57</f>
        <v>4</v>
      </c>
      <c r="CY57" s="471">
        <f>[3]Gemüse!DH41</f>
        <v>4061.8599738709995</v>
      </c>
      <c r="CZ57" s="471">
        <f>[3]Gemüse!DI41</f>
        <v>19476.536218450005</v>
      </c>
      <c r="DA57" s="471"/>
      <c r="DB57" s="473">
        <f>[3]Gemüse!DJ41</f>
        <v>266.88763790299998</v>
      </c>
      <c r="DC57" s="473">
        <f>[3]Gemüse!DK41</f>
        <v>1433.18157821</v>
      </c>
      <c r="DD57" s="471">
        <f>[3]Gemüse!DL41</f>
        <v>459.19345797200003</v>
      </c>
      <c r="DE57" s="471">
        <f>[3]Gemüse!DM41</f>
        <v>1879.7102123410002</v>
      </c>
      <c r="DF57" s="473">
        <f>[3]Gemüse!DN41</f>
        <v>204.45260298100001</v>
      </c>
      <c r="DG57" s="473">
        <f>[3]Gemüse!DO41</f>
        <v>1316.8542313270002</v>
      </c>
      <c r="DH57" s="471">
        <f>[3]Gemüse!DP41</f>
        <v>188.06584656300001</v>
      </c>
      <c r="DI57" s="471">
        <f>[3]Gemüse!DQ41</f>
        <v>1369.0467879999999</v>
      </c>
      <c r="DJ57" s="473">
        <f>[3]Gemüse!DR41</f>
        <v>275.42922473100003</v>
      </c>
      <c r="DK57" s="473">
        <f>[3]Gemüse!DS41</f>
        <v>930.14592190799999</v>
      </c>
      <c r="DN57" s="471"/>
      <c r="DO57" s="471">
        <f>[3]Gemüse!DT41</f>
        <v>26.785</v>
      </c>
      <c r="DP57" s="471">
        <f>[3]Gemüse!DU41</f>
        <v>243.68508470200001</v>
      </c>
      <c r="DQ57" s="473">
        <f>[3]Gemüse!DV41</f>
        <v>144.18018099100001</v>
      </c>
      <c r="DR57" s="473">
        <f>[3]Gemüse!DW41</f>
        <v>701.75640458099997</v>
      </c>
      <c r="DS57" s="471">
        <f>[3]Gemüse!DX41</f>
        <v>160.42865025100002</v>
      </c>
      <c r="DT57" s="471">
        <f>[3]Gemüse!DY41</f>
        <v>626.68930588400008</v>
      </c>
      <c r="DU57" s="473">
        <f>[3]Gemüse!DZ41</f>
        <v>6.6033499999999998</v>
      </c>
      <c r="DV57" s="473">
        <f>[3]Gemüse!EA41</f>
        <v>35.958942764</v>
      </c>
      <c r="DW57" s="471"/>
      <c r="DX57" s="471">
        <f>[3]Gemüse!EB41</f>
        <v>47.869875687000004</v>
      </c>
      <c r="DY57" s="471">
        <f>[3]Gemüse!EC41</f>
        <v>341.57600782200001</v>
      </c>
      <c r="DZ57" s="473">
        <f>[3]Gemüse!ED41</f>
        <v>63.732412622999995</v>
      </c>
      <c r="EA57" s="473">
        <f>[3]Gemüse!EE41</f>
        <v>431.83897646600002</v>
      </c>
      <c r="EB57" s="471">
        <f>[3]Gemüse!$EF41</f>
        <v>11.631401</v>
      </c>
      <c r="EC57" s="471">
        <f>[3]Gemüse!EG41</f>
        <v>135.28902100000002</v>
      </c>
      <c r="ED57" s="473">
        <f>[3]Gemüse!EH41</f>
        <v>15.987549188999999</v>
      </c>
      <c r="EE57" s="473">
        <f>[3]Gemüse!EI41</f>
        <v>158.03906836000002</v>
      </c>
      <c r="EG57" s="471">
        <f>[3]Gemüse!$EJ41</f>
        <v>709.59004237599993</v>
      </c>
      <c r="EH57" s="471">
        <f>[3]Gemüse!EK41</f>
        <v>2202.5116816710001</v>
      </c>
      <c r="EI57" s="473">
        <f>[3]Gemüse!EL41</f>
        <v>18.924021117000002</v>
      </c>
      <c r="EJ57" s="473">
        <f>[3]Gemüse!EM41</f>
        <v>89.638520193999994</v>
      </c>
      <c r="EK57" s="471">
        <f>[3]Gemüse!$EN41</f>
        <v>12.339159567000001</v>
      </c>
      <c r="EL57" s="471">
        <f>[3]Gemüse!EO41</f>
        <v>118.179170625</v>
      </c>
      <c r="EM57" s="473">
        <f>[3]Gemüse!EP41</f>
        <v>117.037139067</v>
      </c>
      <c r="EN57" s="473">
        <f>[3]Gemüse!EQ41</f>
        <v>134.66938925299999</v>
      </c>
      <c r="EO57" s="471"/>
      <c r="EP57" s="471">
        <f>[3]Gemüse!ER41</f>
        <v>22.468626007000001</v>
      </c>
      <c r="EQ57" s="471">
        <f>[3]Gemüse!ES41</f>
        <v>197.091915344</v>
      </c>
      <c r="ER57" s="471">
        <f>[3]Gemüse!$ET41</f>
        <v>226.020663488</v>
      </c>
      <c r="ES57" s="471">
        <f>[3]Gemüse!EU41</f>
        <v>1915.2142394729999</v>
      </c>
      <c r="ET57" s="471"/>
      <c r="EU57" s="473">
        <f>[3]Gemüse!$EV41</f>
        <v>102.01854794499999</v>
      </c>
      <c r="EV57" s="473">
        <f>[3]Gemüse!EW41</f>
        <v>373.25720348000004</v>
      </c>
      <c r="EX57" s="473">
        <f>[3]Gemüse!EX41</f>
        <v>50.272868222</v>
      </c>
      <c r="EY57" s="473">
        <f>[3]Gemüse!EY41</f>
        <v>253.13506271200001</v>
      </c>
    </row>
    <row r="58" spans="1:155" x14ac:dyDescent="0.2">
      <c r="A58" s="218"/>
      <c r="B58" s="189">
        <f>[3]Gemüse!A42</f>
        <v>45108</v>
      </c>
      <c r="C58" s="468">
        <f>[3]Gemüse!$B42</f>
        <v>8.4058449999999993</v>
      </c>
      <c r="D58" s="468">
        <f>[3]Gemüse!$BD42</f>
        <v>4.4571329999999998</v>
      </c>
      <c r="E58" s="380">
        <f>[3]Gemüse!$C42</f>
        <v>7.6698649999999997</v>
      </c>
      <c r="F58" s="380">
        <f>[3]Gemüse!$BE42</f>
        <v>3.9527800000000002</v>
      </c>
      <c r="G58" s="468">
        <f>[3]Gemüse!$D42</f>
        <v>2.7951199999999998</v>
      </c>
      <c r="H58" s="468">
        <f>[3]Gemüse!$BF42</f>
        <v>1.7229270000000001</v>
      </c>
      <c r="I58" s="380">
        <f>[3]Gemüse!$E42</f>
        <v>8.5082620000000002</v>
      </c>
      <c r="J58" s="380">
        <f>[3]Gemüse!$BG42</f>
        <v>4.012473</v>
      </c>
      <c r="K58" s="468">
        <f>[3]Gemüse!$F42</f>
        <v>0</v>
      </c>
      <c r="L58" s="468">
        <f>[3]Gemüse!$BH42</f>
        <v>9.630846</v>
      </c>
      <c r="M58" s="380">
        <f>[3]Gemüse!$G42</f>
        <v>16.974961</v>
      </c>
      <c r="N58" s="380">
        <f>[3]Gemüse!$BI42</f>
        <v>12.08337</v>
      </c>
      <c r="O58" s="468">
        <f>[3]Gemüse!$H42</f>
        <v>14.560876</v>
      </c>
      <c r="P58" s="468">
        <f>[3]Gemüse!$BJ42</f>
        <v>11.277025</v>
      </c>
      <c r="Q58" s="380">
        <f>[3]Gemüse!$J42</f>
        <v>6.3901529999999998</v>
      </c>
      <c r="R58" s="380">
        <f>[3]Gemüse!$BL42</f>
        <v>3.392944</v>
      </c>
      <c r="S58" s="380"/>
      <c r="T58" s="468">
        <f>[3]Gemüse!$K42</f>
        <v>8.4894599999999993</v>
      </c>
      <c r="U58" s="468">
        <f>[3]Gemüse!$BM42</f>
        <v>4.5553759999999999</v>
      </c>
      <c r="V58" s="380">
        <f>[3]Gemüse!$L42</f>
        <v>0</v>
      </c>
      <c r="W58" s="380">
        <f>[3]Gemüse!$BN42</f>
        <v>5.9478799999999996</v>
      </c>
      <c r="X58" s="468">
        <f>[3]Gemüse!$M42</f>
        <v>2.72228</v>
      </c>
      <c r="Y58" s="468">
        <f>[3]Gemüse!$BO42</f>
        <v>1.883367</v>
      </c>
      <c r="Z58" s="380">
        <f>[3]Gemüse!$N42</f>
        <v>2.6579540000000001</v>
      </c>
      <c r="AA58" s="380">
        <f>[3]Gemüse!$BP42</f>
        <v>1.7783690000000001</v>
      </c>
      <c r="AB58" s="468">
        <f>[3]Gemüse!$R42</f>
        <v>2.764742</v>
      </c>
      <c r="AC58" s="468">
        <f>[3]Gemüse!$BT42</f>
        <v>1.3244910000000001</v>
      </c>
      <c r="AD58" s="380">
        <f>[3]Gemüse!$U42</f>
        <v>44.236136999999999</v>
      </c>
      <c r="AE58" s="380">
        <f>[3]Gemüse!$BW42</f>
        <v>29.670563000000001</v>
      </c>
      <c r="AF58" s="468">
        <f>[3]Gemüse!$V42</f>
        <v>23.855632</v>
      </c>
      <c r="AG58" s="468">
        <f>[3]Gemüse!$BX42</f>
        <v>10.16014</v>
      </c>
      <c r="AH58" s="380">
        <f>[3]Gemüse!$AX42</f>
        <v>20.683377</v>
      </c>
      <c r="AI58" s="380">
        <f>[3]Gemüse!$CZ42</f>
        <v>8.0655140000000003</v>
      </c>
      <c r="AJ58" s="468">
        <f>[3]Gemüse!$W42</f>
        <v>0</v>
      </c>
      <c r="AK58" s="468">
        <f>[3]Gemüse!$BY42</f>
        <v>4.1861750000000004</v>
      </c>
      <c r="AL58" s="380"/>
      <c r="AM58" s="380">
        <f>[3]Gemüse!$X42</f>
        <v>8.2212510000000005</v>
      </c>
      <c r="AN58" s="380">
        <f>[3]Gemüse!$BZ42</f>
        <v>4.6971299999999996</v>
      </c>
      <c r="AO58" s="468">
        <f>[3]Gemüse!$Y42</f>
        <v>8.9105849999999993</v>
      </c>
      <c r="AP58" s="468">
        <f>[3]Gemüse!$CA42</f>
        <v>5.1651429999999996</v>
      </c>
      <c r="AQ58" s="380">
        <f>[3]Gemüse!$Z42</f>
        <v>6.9176469999999997</v>
      </c>
      <c r="AR58" s="380">
        <f>[3]Gemüse!$CB42</f>
        <v>4.0185620000000002</v>
      </c>
      <c r="AS58" s="468">
        <f>[3]Gemüse!$AF42</f>
        <v>0</v>
      </c>
      <c r="AT58" s="468">
        <f>[3]Gemüse!$CH42</f>
        <v>1.7213160000000001</v>
      </c>
      <c r="AU58" s="380">
        <f>[3]Gemüse!$AB42</f>
        <v>6.3670780000000002</v>
      </c>
      <c r="AV58" s="380">
        <f>[3]Gemüse!$CD42</f>
        <v>3.238991</v>
      </c>
      <c r="AW58" s="468">
        <f>[3]Gemüse!$AC42</f>
        <v>6.5</v>
      </c>
      <c r="AX58" s="468">
        <f>[3]Gemüse!$CE42</f>
        <v>3.207093</v>
      </c>
      <c r="AY58" s="380">
        <f>[3]Gemüse!$AD42</f>
        <v>6.5</v>
      </c>
      <c r="AZ58" s="380">
        <f>[3]Gemüse!$CF42</f>
        <v>3.6009410000000002</v>
      </c>
      <c r="BA58" s="380"/>
      <c r="BB58" s="468">
        <f>[3]Gemüse!$AE42</f>
        <v>3.8279969999999999</v>
      </c>
      <c r="BC58" s="468">
        <f>[3]Gemüse!$CG42</f>
        <v>2.4065460000000001</v>
      </c>
      <c r="BD58" s="380">
        <f>[3]Gemüse!$AG42</f>
        <v>5.3</v>
      </c>
      <c r="BE58" s="380">
        <f>[3]Gemüse!$CI42</f>
        <v>2.890676</v>
      </c>
      <c r="BF58" s="468">
        <f>[3]Gemüse!$AH42</f>
        <v>2.7863509999999998</v>
      </c>
      <c r="BG58" s="468">
        <f>[3]Gemüse!$CJ42</f>
        <v>1.7929109999999999</v>
      </c>
      <c r="BH58" s="380">
        <f>[3]Gemüse!$AI42</f>
        <v>0</v>
      </c>
      <c r="BI58" s="380">
        <f>[3]Gemüse!$CK42</f>
        <v>3.2748499999999998</v>
      </c>
      <c r="BJ58" s="380"/>
      <c r="BK58" s="468">
        <f>[3]Gemüse!$AK42</f>
        <v>3.4925310000000001</v>
      </c>
      <c r="BL58" s="468">
        <f>[3]Gemüse!$CM42</f>
        <v>1.8768990000000001</v>
      </c>
      <c r="BM58" s="380">
        <f>[3]Gemüse!$AL42</f>
        <v>19.698983999999999</v>
      </c>
      <c r="BN58" s="380">
        <f>[3]Gemüse!$CN42</f>
        <v>4.7656349999999996</v>
      </c>
      <c r="BO58" s="468">
        <f>[3]Gemüse!$AM42</f>
        <v>8.2517829999999996</v>
      </c>
      <c r="BP58" s="468">
        <f>[3]Gemüse!$CO42</f>
        <v>5.5371899999999998</v>
      </c>
      <c r="BQ58" s="380">
        <f>[3]Gemüse!$AN42</f>
        <v>5.0707069999999996</v>
      </c>
      <c r="BR58" s="380">
        <f>[3]Gemüse!$CP42</f>
        <v>2.3091140000000001</v>
      </c>
      <c r="BS58" s="380"/>
      <c r="BT58" s="380">
        <f>[3]Gemüse!$AO42</f>
        <v>7.5910890000000002</v>
      </c>
      <c r="BU58" s="380">
        <f>[3]Gemüse!$CQ42</f>
        <v>4.1634120000000001</v>
      </c>
      <c r="BV58" s="468">
        <f>[3]Gemüse!$AW42</f>
        <v>9.6320259999999998</v>
      </c>
      <c r="BW58" s="468">
        <f>[3]Gemüse!$CY42</f>
        <v>7.6192549999999999</v>
      </c>
      <c r="BX58" s="380">
        <f>[3]Gemüse!$AP42</f>
        <v>0</v>
      </c>
      <c r="BY58" s="380">
        <f>[3]Gemüse!$CR42</f>
        <v>7.9548310000000004</v>
      </c>
      <c r="BZ58" s="468">
        <f>[3]Gemüse!$AQ42</f>
        <v>8.7543220000000002</v>
      </c>
      <c r="CA58" s="468">
        <f>[3]Gemüse!$CS42</f>
        <v>4.6212609999999996</v>
      </c>
      <c r="CB58" s="380">
        <f>[3]Gemüse!$AS42</f>
        <v>0</v>
      </c>
      <c r="CC58" s="380">
        <f>[3]Gemüse!$CU42</f>
        <v>0</v>
      </c>
      <c r="CD58" s="468">
        <f>[3]Gemüse!$AT42</f>
        <v>0</v>
      </c>
      <c r="CE58" s="468">
        <f>[3]Gemüse!$CV42</f>
        <v>8.1427160000000001</v>
      </c>
      <c r="CF58" s="380">
        <f>[3]Gemüse!$AU42</f>
        <v>0</v>
      </c>
      <c r="CG58" s="380">
        <f>[3]Gemüse!$CW42</f>
        <v>11.318129000000001</v>
      </c>
      <c r="CH58" s="380"/>
      <c r="CI58" s="468">
        <f>[3]Gemüse!$AV42</f>
        <v>10.991961999999999</v>
      </c>
      <c r="CJ58" s="468">
        <f>[3]Gemüse!$CX42</f>
        <v>7.6456530000000003</v>
      </c>
      <c r="CK58" s="380"/>
      <c r="CL58" s="380">
        <f>[3]Gemüse!$AY42</f>
        <v>15.336512000000001</v>
      </c>
      <c r="CM58" s="380">
        <f>[3]Gemüse!$DA42</f>
        <v>9.7867180000000005</v>
      </c>
      <c r="CN58" s="380"/>
      <c r="CO58" s="468">
        <f>[3]Gemüse!$AZ42</f>
        <v>15.331466000000001</v>
      </c>
      <c r="CP58" s="468">
        <f>[3]Gemüse!$DB42</f>
        <v>9.7056489999999993</v>
      </c>
      <c r="CQ58" s="380">
        <f>[3]Gemüse!$BB42</f>
        <v>17.428498999999999</v>
      </c>
      <c r="CR58" s="380">
        <f>[3]Gemüse!$DD42</f>
        <v>9.4760860000000005</v>
      </c>
      <c r="CS58" s="468">
        <f>[3]Gemüse!$BC42</f>
        <v>6.4</v>
      </c>
      <c r="CT58" s="468">
        <f>[3]Gemüse!$DE42</f>
        <v>6.7661049999999996</v>
      </c>
      <c r="CU58" s="380">
        <f>[3]Gemüse!$AJ42</f>
        <v>5.1136660000000003</v>
      </c>
      <c r="CV58" s="380">
        <f>[3]Gemüse!$CL42</f>
        <v>3.7260930000000001</v>
      </c>
      <c r="CW58" s="383"/>
      <c r="CX58" s="343">
        <f>'Früchte Daten'!BQ58</f>
        <v>4</v>
      </c>
      <c r="CY58" s="471">
        <f>[3]Gemüse!DH42</f>
        <v>4068.9923016019998</v>
      </c>
      <c r="CZ58" s="471">
        <f>[3]Gemüse!DI42</f>
        <v>18656.794894152001</v>
      </c>
      <c r="DA58" s="471"/>
      <c r="DB58" s="473">
        <f>[3]Gemüse!DJ42</f>
        <v>381.26341783300001</v>
      </c>
      <c r="DC58" s="473">
        <f>[3]Gemüse!DK42</f>
        <v>1337.6241832800001</v>
      </c>
      <c r="DD58" s="471">
        <f>[3]Gemüse!DL42</f>
        <v>534.73890496800004</v>
      </c>
      <c r="DE58" s="471">
        <f>[3]Gemüse!DM42</f>
        <v>1798.650346676</v>
      </c>
      <c r="DF58" s="473">
        <f>[3]Gemüse!DN42</f>
        <v>207.24579219</v>
      </c>
      <c r="DG58" s="473">
        <f>[3]Gemüse!DO42</f>
        <v>1320.1889613430001</v>
      </c>
      <c r="DH58" s="471">
        <f>[3]Gemüse!DP42</f>
        <v>214.65577263600002</v>
      </c>
      <c r="DI58" s="471">
        <f>[3]Gemüse!DQ42</f>
        <v>1588.4021116269998</v>
      </c>
      <c r="DJ58" s="473">
        <f>[3]Gemüse!DR42</f>
        <v>293.32652236799998</v>
      </c>
      <c r="DK58" s="473">
        <f>[3]Gemüse!DS42</f>
        <v>907.44088446299997</v>
      </c>
      <c r="DN58" s="471"/>
      <c r="DO58" s="471">
        <f>[3]Gemüse!DT42</f>
        <v>30.639474759000002</v>
      </c>
      <c r="DP58" s="471">
        <f>[3]Gemüse!DU42</f>
        <v>232.28019996100002</v>
      </c>
      <c r="DQ58" s="473">
        <f>[3]Gemüse!DV42</f>
        <v>107.65330689000001</v>
      </c>
      <c r="DR58" s="473">
        <f>[3]Gemüse!DW42</f>
        <v>666.36181884200005</v>
      </c>
      <c r="DS58" s="471">
        <f>[3]Gemüse!DX42</f>
        <v>143.727088877</v>
      </c>
      <c r="DT58" s="471">
        <f>[3]Gemüse!DY42</f>
        <v>587.22630758100001</v>
      </c>
      <c r="DU58" s="473">
        <f>[3]Gemüse!DZ42</f>
        <v>6.4622460000000004</v>
      </c>
      <c r="DV58" s="473">
        <f>[3]Gemüse!EA42</f>
        <v>32.319084435000001</v>
      </c>
      <c r="DW58" s="471"/>
      <c r="DX58" s="471">
        <f>[3]Gemüse!EB42</f>
        <v>36.558189427999999</v>
      </c>
      <c r="DY58" s="471">
        <f>[3]Gemüse!EC42</f>
        <v>282.95917442300004</v>
      </c>
      <c r="DZ58" s="473">
        <f>[3]Gemüse!ED42</f>
        <v>75.350113547000007</v>
      </c>
      <c r="EA58" s="473">
        <f>[3]Gemüse!EE42</f>
        <v>348.23456247000001</v>
      </c>
      <c r="EB58" s="471">
        <f>[3]Gemüse!$EF42</f>
        <v>9.1403029999999994</v>
      </c>
      <c r="EC58" s="471">
        <f>[3]Gemüse!EG42</f>
        <v>114.83493300000001</v>
      </c>
      <c r="ED58" s="473">
        <f>[3]Gemüse!EH42</f>
        <v>19.343073232999998</v>
      </c>
      <c r="EE58" s="473">
        <f>[3]Gemüse!EI42</f>
        <v>191.44868882800003</v>
      </c>
      <c r="EG58" s="471">
        <f>[3]Gemüse!$EJ42</f>
        <v>649.27547725600004</v>
      </c>
      <c r="EH58" s="471">
        <f>[3]Gemüse!EK42</f>
        <v>2002.4068809990001</v>
      </c>
      <c r="EI58" s="473">
        <f>[3]Gemüse!EL42</f>
        <v>16.627312248999999</v>
      </c>
      <c r="EJ58" s="473">
        <f>[3]Gemüse!EM42</f>
        <v>89.577037374000014</v>
      </c>
      <c r="EK58" s="471">
        <f>[3]Gemüse!$EN42</f>
        <v>12.838180883000001</v>
      </c>
      <c r="EL58" s="471">
        <f>[3]Gemüse!EO42</f>
        <v>103.902052193</v>
      </c>
      <c r="EM58" s="473">
        <f>[3]Gemüse!EP42</f>
        <v>108.52559880499999</v>
      </c>
      <c r="EN58" s="473">
        <f>[3]Gemüse!EQ42</f>
        <v>120.25032975600001</v>
      </c>
      <c r="EO58" s="471"/>
      <c r="EP58" s="471">
        <f>[3]Gemüse!ER42</f>
        <v>16.871122014000001</v>
      </c>
      <c r="EQ58" s="471">
        <f>[3]Gemüse!ES42</f>
        <v>143.489031149</v>
      </c>
      <c r="ER58" s="471">
        <f>[3]Gemüse!$ET42</f>
        <v>216.33870217100002</v>
      </c>
      <c r="ES58" s="471">
        <f>[3]Gemüse!EU42</f>
        <v>1814.4863589649999</v>
      </c>
      <c r="ET58" s="471"/>
      <c r="EU58" s="473">
        <f>[3]Gemüse!$EV42</f>
        <v>84.799308046000007</v>
      </c>
      <c r="EV58" s="473">
        <f>[3]Gemüse!EW42</f>
        <v>359.92600720400003</v>
      </c>
      <c r="EX58" s="473">
        <f>[3]Gemüse!EX42</f>
        <v>43.297419942000005</v>
      </c>
      <c r="EY58" s="473">
        <f>[3]Gemüse!EY42</f>
        <v>221.51026630600001</v>
      </c>
    </row>
    <row r="59" spans="1:155" x14ac:dyDescent="0.2">
      <c r="A59" s="218"/>
      <c r="B59" s="189">
        <f>[3]Gemüse!A43</f>
        <v>45078</v>
      </c>
      <c r="C59" s="468">
        <f>[3]Gemüse!$B43</f>
        <v>6.6671069999999997</v>
      </c>
      <c r="D59" s="468">
        <f>[3]Gemüse!$BD43</f>
        <v>4.0138199999999999</v>
      </c>
      <c r="E59" s="380">
        <f>[3]Gemüse!$C43</f>
        <v>7.3498669999999997</v>
      </c>
      <c r="F59" s="380">
        <f>[3]Gemüse!$BE43</f>
        <v>4.4186860000000001</v>
      </c>
      <c r="G59" s="468">
        <f>[3]Gemüse!$D43</f>
        <v>2.818943</v>
      </c>
      <c r="H59" s="468">
        <f>[3]Gemüse!$BF43</f>
        <v>1.808551</v>
      </c>
      <c r="I59" s="380">
        <f>[3]Gemüse!$E43</f>
        <v>8.2967709999999997</v>
      </c>
      <c r="J59" s="380">
        <f>[3]Gemüse!$BG43</f>
        <v>4.0665709999999997</v>
      </c>
      <c r="K59" s="468">
        <f>[3]Gemüse!$F43</f>
        <v>0</v>
      </c>
      <c r="L59" s="468">
        <f>[3]Gemüse!$BH43</f>
        <v>8.4393119999999993</v>
      </c>
      <c r="M59" s="380">
        <f>[3]Gemüse!$G43</f>
        <v>19.625067999999999</v>
      </c>
      <c r="N59" s="380">
        <f>[3]Gemüse!$BI43</f>
        <v>11.883817000000001</v>
      </c>
      <c r="O59" s="468">
        <f>[3]Gemüse!$H43</f>
        <v>17.776502000000001</v>
      </c>
      <c r="P59" s="468">
        <f>[3]Gemüse!$BJ43</f>
        <v>10.422355</v>
      </c>
      <c r="Q59" s="380">
        <f>[3]Gemüse!$J43</f>
        <v>8.6929309999999997</v>
      </c>
      <c r="R59" s="380">
        <f>[3]Gemüse!$BL43</f>
        <v>4.1471119999999999</v>
      </c>
      <c r="S59" s="380"/>
      <c r="T59" s="468">
        <f>[3]Gemüse!$K43</f>
        <v>7.7467059999999996</v>
      </c>
      <c r="U59" s="468">
        <f>[3]Gemüse!$BM43</f>
        <v>4.5553759999999999</v>
      </c>
      <c r="V59" s="380">
        <f>[3]Gemüse!$L43</f>
        <v>7.9858479999999998</v>
      </c>
      <c r="W59" s="380">
        <f>[3]Gemüse!$BN43</f>
        <v>5.9595310000000001</v>
      </c>
      <c r="X59" s="468">
        <f>[3]Gemüse!$M43</f>
        <v>2.397348</v>
      </c>
      <c r="Y59" s="468">
        <f>[3]Gemüse!$BO43</f>
        <v>1.9214690000000001</v>
      </c>
      <c r="Z59" s="380">
        <f>[3]Gemüse!$N43</f>
        <v>2.7712509999999999</v>
      </c>
      <c r="AA59" s="380">
        <f>[3]Gemüse!$BP43</f>
        <v>1.771401</v>
      </c>
      <c r="AB59" s="468">
        <f>[3]Gemüse!$R43</f>
        <v>2.4630329999999998</v>
      </c>
      <c r="AC59" s="468">
        <f>[3]Gemüse!$BT43</f>
        <v>1.550179</v>
      </c>
      <c r="AD59" s="380">
        <f>[3]Gemüse!$U43</f>
        <v>43.425643999999998</v>
      </c>
      <c r="AE59" s="380">
        <f>[3]Gemüse!$BW43</f>
        <v>29.271087999999999</v>
      </c>
      <c r="AF59" s="468">
        <f>[3]Gemüse!$V43</f>
        <v>25.303569</v>
      </c>
      <c r="AG59" s="468">
        <f>[3]Gemüse!$BX43</f>
        <v>9.7254640000000006</v>
      </c>
      <c r="AH59" s="380">
        <f>[3]Gemüse!$AX43</f>
        <v>22.068434</v>
      </c>
      <c r="AI59" s="380">
        <f>[3]Gemüse!$CZ43</f>
        <v>7.9971719999999999</v>
      </c>
      <c r="AJ59" s="468">
        <f>[3]Gemüse!$W43</f>
        <v>0</v>
      </c>
      <c r="AK59" s="468">
        <f>[3]Gemüse!$BY43</f>
        <v>4.0879570000000003</v>
      </c>
      <c r="AL59" s="380"/>
      <c r="AM59" s="380">
        <f>[3]Gemüse!$X43</f>
        <v>8.3638899999999996</v>
      </c>
      <c r="AN59" s="380">
        <f>[3]Gemüse!$BZ43</f>
        <v>5.2663190000000002</v>
      </c>
      <c r="AO59" s="468">
        <f>[3]Gemüse!$Y43</f>
        <v>8.8999950000000005</v>
      </c>
      <c r="AP59" s="468">
        <f>[3]Gemüse!$CA43</f>
        <v>5.5776159999999999</v>
      </c>
      <c r="AQ59" s="380">
        <f>[3]Gemüse!$Z43</f>
        <v>6.5803520000000004</v>
      </c>
      <c r="AR59" s="380">
        <f>[3]Gemüse!$CB43</f>
        <v>4.0357630000000002</v>
      </c>
      <c r="AS59" s="468">
        <f>[3]Gemüse!$AF43</f>
        <v>1.8212250000000001</v>
      </c>
      <c r="AT59" s="468">
        <f>[3]Gemüse!$CH43</f>
        <v>1.937538</v>
      </c>
      <c r="AU59" s="380">
        <f>[3]Gemüse!$AB43</f>
        <v>6.4908989999999998</v>
      </c>
      <c r="AV59" s="380">
        <f>[3]Gemüse!$CD43</f>
        <v>2.9710109999999998</v>
      </c>
      <c r="AW59" s="468">
        <f>[3]Gemüse!$AC43</f>
        <v>6.2905059999999997</v>
      </c>
      <c r="AX59" s="468">
        <f>[3]Gemüse!$CE43</f>
        <v>2.9908090000000001</v>
      </c>
      <c r="AY59" s="380">
        <f>[3]Gemüse!$AD43</f>
        <v>6.5</v>
      </c>
      <c r="AZ59" s="380">
        <f>[3]Gemüse!$CF43</f>
        <v>3.6641590000000002</v>
      </c>
      <c r="BA59" s="380"/>
      <c r="BB59" s="468">
        <f>[3]Gemüse!$AE43</f>
        <v>3.1710440000000002</v>
      </c>
      <c r="BC59" s="468">
        <f>[3]Gemüse!$CG43</f>
        <v>2.1719620000000002</v>
      </c>
      <c r="BD59" s="380">
        <f>[3]Gemüse!$AG43</f>
        <v>5.3</v>
      </c>
      <c r="BE59" s="380">
        <f>[3]Gemüse!$CI43</f>
        <v>2.7668219999999999</v>
      </c>
      <c r="BF59" s="468">
        <f>[3]Gemüse!$AH43</f>
        <v>2.7725339999999998</v>
      </c>
      <c r="BG59" s="468">
        <f>[3]Gemüse!$CJ43</f>
        <v>1.801269</v>
      </c>
      <c r="BH59" s="380">
        <f>[3]Gemüse!$AI43</f>
        <v>7.7445639999999996</v>
      </c>
      <c r="BI59" s="380">
        <f>[3]Gemüse!$CK43</f>
        <v>3.8760650000000001</v>
      </c>
      <c r="BJ59" s="380"/>
      <c r="BK59" s="468">
        <f>[3]Gemüse!$AK43</f>
        <v>3.719071</v>
      </c>
      <c r="BL59" s="468">
        <f>[3]Gemüse!$CM43</f>
        <v>1.9322079999999999</v>
      </c>
      <c r="BM59" s="380">
        <f>[3]Gemüse!$AL43</f>
        <v>18.495916999999999</v>
      </c>
      <c r="BN59" s="380">
        <f>[3]Gemüse!$CN43</f>
        <v>4.9358880000000003</v>
      </c>
      <c r="BO59" s="468">
        <f>[3]Gemüse!$AM43</f>
        <v>7.0408140000000001</v>
      </c>
      <c r="BP59" s="468">
        <f>[3]Gemüse!$CO43</f>
        <v>5.5121830000000003</v>
      </c>
      <c r="BQ59" s="380">
        <f>[3]Gemüse!$AN43</f>
        <v>5.5274130000000001</v>
      </c>
      <c r="BR59" s="380">
        <f>[3]Gemüse!$CP43</f>
        <v>2.2094079999999998</v>
      </c>
      <c r="BS59" s="380"/>
      <c r="BT59" s="380">
        <f>[3]Gemüse!$AO43</f>
        <v>8.3875399999999996</v>
      </c>
      <c r="BU59" s="380">
        <f>[3]Gemüse!$CQ43</f>
        <v>4.74627</v>
      </c>
      <c r="BV59" s="468">
        <f>[3]Gemüse!$AW43</f>
        <v>10.309324</v>
      </c>
      <c r="BW59" s="468">
        <f>[3]Gemüse!$CY43</f>
        <v>7.6337739999999998</v>
      </c>
      <c r="BX59" s="380">
        <f>[3]Gemüse!$AP43</f>
        <v>9.9360850000000003</v>
      </c>
      <c r="BY59" s="380">
        <f>[3]Gemüse!$CR43</f>
        <v>7.8857489999999997</v>
      </c>
      <c r="BZ59" s="468">
        <f>[3]Gemüse!$AQ43</f>
        <v>5.9591820000000002</v>
      </c>
      <c r="CA59" s="468">
        <f>[3]Gemüse!$CS43</f>
        <v>4.7497619999999996</v>
      </c>
      <c r="CB59" s="380">
        <f>[3]Gemüse!$AS43</f>
        <v>19.571356000000002</v>
      </c>
      <c r="CC59" s="380">
        <f>[3]Gemüse!$CU43</f>
        <v>20.163878</v>
      </c>
      <c r="CD59" s="468">
        <f>[3]Gemüse!$AT43</f>
        <v>14.712918999999999</v>
      </c>
      <c r="CE59" s="468">
        <f>[3]Gemüse!$CV43</f>
        <v>8.3477259999999998</v>
      </c>
      <c r="CF59" s="380">
        <f>[3]Gemüse!$AU43</f>
        <v>17.440940999999999</v>
      </c>
      <c r="CG59" s="380">
        <f>[3]Gemüse!$CW43</f>
        <v>11.947331</v>
      </c>
      <c r="CH59" s="380"/>
      <c r="CI59" s="468">
        <f>[3]Gemüse!$AV43</f>
        <v>10.939462000000001</v>
      </c>
      <c r="CJ59" s="468">
        <f>[3]Gemüse!$CX43</f>
        <v>5.9121779999999999</v>
      </c>
      <c r="CK59" s="380"/>
      <c r="CL59" s="380">
        <f>[3]Gemüse!$AY43</f>
        <v>16.655968000000001</v>
      </c>
      <c r="CM59" s="380">
        <f>[3]Gemüse!$DA43</f>
        <v>9.8148750000000007</v>
      </c>
      <c r="CN59" s="380"/>
      <c r="CO59" s="468">
        <f>[3]Gemüse!$AZ43</f>
        <v>15.331493</v>
      </c>
      <c r="CP59" s="468">
        <f>[3]Gemüse!$DB43</f>
        <v>9.7103950000000001</v>
      </c>
      <c r="CQ59" s="380">
        <f>[3]Gemüse!$BB43</f>
        <v>17.457498000000001</v>
      </c>
      <c r="CR59" s="380">
        <f>[3]Gemüse!$DD43</f>
        <v>9.4478120000000008</v>
      </c>
      <c r="CS59" s="468">
        <f>[3]Gemüse!$BC43</f>
        <v>6.4</v>
      </c>
      <c r="CT59" s="468">
        <f>[3]Gemüse!$DE43</f>
        <v>6.729387</v>
      </c>
      <c r="CU59" s="380">
        <f>[3]Gemüse!$AJ43</f>
        <v>5.117559</v>
      </c>
      <c r="CV59" s="380">
        <f>[3]Gemüse!$CL43</f>
        <v>3.7260930000000001</v>
      </c>
      <c r="CW59" s="383"/>
      <c r="CX59" s="343">
        <f>'Früchte Daten'!BQ59</f>
        <v>5</v>
      </c>
      <c r="CY59" s="471">
        <f>[3]Gemüse!DH43</f>
        <v>5468.4365807469994</v>
      </c>
      <c r="CZ59" s="471">
        <f>[3]Gemüse!DI43</f>
        <v>26647.280169984999</v>
      </c>
      <c r="DA59" s="471"/>
      <c r="DB59" s="473">
        <f>[3]Gemüse!DJ43</f>
        <v>468.54085064000003</v>
      </c>
      <c r="DC59" s="473">
        <f>[3]Gemüse!DK43</f>
        <v>1910.6229031950002</v>
      </c>
      <c r="DD59" s="471">
        <f>[3]Gemüse!DL43</f>
        <v>782.70996744200011</v>
      </c>
      <c r="DE59" s="471">
        <f>[3]Gemüse!DM43</f>
        <v>2771.7374008769998</v>
      </c>
      <c r="DF59" s="473">
        <f>[3]Gemüse!DN43</f>
        <v>280.48612440700003</v>
      </c>
      <c r="DG59" s="473">
        <f>[3]Gemüse!DO43</f>
        <v>2004.1693070640001</v>
      </c>
      <c r="DH59" s="471">
        <f>[3]Gemüse!DP43</f>
        <v>241.98082431</v>
      </c>
      <c r="DI59" s="471">
        <f>[3]Gemüse!DQ43</f>
        <v>2270.5147522849998</v>
      </c>
      <c r="DJ59" s="473">
        <f>[3]Gemüse!DR43</f>
        <v>341.31805211300002</v>
      </c>
      <c r="DK59" s="473">
        <f>[3]Gemüse!DS43</f>
        <v>1324.0130678800001</v>
      </c>
      <c r="DN59" s="471"/>
      <c r="DO59" s="471">
        <f>[3]Gemüse!DT43</f>
        <v>59.707880603</v>
      </c>
      <c r="DP59" s="471">
        <f>[3]Gemüse!DU43</f>
        <v>342.56280235000003</v>
      </c>
      <c r="DQ59" s="473">
        <f>[3]Gemüse!DV43</f>
        <v>130.66281089399999</v>
      </c>
      <c r="DR59" s="473">
        <f>[3]Gemüse!DW43</f>
        <v>888.46431635600004</v>
      </c>
      <c r="DS59" s="471">
        <f>[3]Gemüse!DX43</f>
        <v>203.56545082599999</v>
      </c>
      <c r="DT59" s="471">
        <f>[3]Gemüse!DY43</f>
        <v>776.51389775200005</v>
      </c>
      <c r="DU59" s="473">
        <f>[3]Gemüse!DZ43</f>
        <v>12.617176943999999</v>
      </c>
      <c r="DV59" s="473">
        <f>[3]Gemüse!EA43</f>
        <v>53.177938238000003</v>
      </c>
      <c r="DW59" s="471"/>
      <c r="DX59" s="471">
        <f>[3]Gemüse!EB43</f>
        <v>45.113593424999998</v>
      </c>
      <c r="DY59" s="471">
        <f>[3]Gemüse!EC43</f>
        <v>435.96241885999996</v>
      </c>
      <c r="DZ59" s="473">
        <f>[3]Gemüse!ED43</f>
        <v>103.70768015899999</v>
      </c>
      <c r="EA59" s="473">
        <f>[3]Gemüse!EE43</f>
        <v>544.98969488500006</v>
      </c>
      <c r="EB59" s="471">
        <f>[3]Gemüse!$EF43</f>
        <v>10.483041999999999</v>
      </c>
      <c r="EC59" s="471">
        <f>[3]Gemüse!EG43</f>
        <v>141.41366500000001</v>
      </c>
      <c r="ED59" s="473">
        <f>[3]Gemüse!EH43</f>
        <v>27.877867694000003</v>
      </c>
      <c r="EE59" s="473">
        <f>[3]Gemüse!EI43</f>
        <v>267.68591591199998</v>
      </c>
      <c r="EG59" s="471">
        <f>[3]Gemüse!$EJ43</f>
        <v>905.68877428799999</v>
      </c>
      <c r="EH59" s="471">
        <f>[3]Gemüse!EK43</f>
        <v>2716.5648716589999</v>
      </c>
      <c r="EI59" s="473">
        <f>[3]Gemüse!EL43</f>
        <v>26.612432053000003</v>
      </c>
      <c r="EJ59" s="473">
        <f>[3]Gemüse!EM43</f>
        <v>117.976086826</v>
      </c>
      <c r="EK59" s="471">
        <f>[3]Gemüse!$EN43</f>
        <v>22.758999812999999</v>
      </c>
      <c r="EL59" s="471">
        <f>[3]Gemüse!EO43</f>
        <v>181.98572300500001</v>
      </c>
      <c r="EM59" s="473">
        <f>[3]Gemüse!EP43</f>
        <v>143.41500565100003</v>
      </c>
      <c r="EN59" s="473">
        <f>[3]Gemüse!EQ43</f>
        <v>184.992416115</v>
      </c>
      <c r="EO59" s="380"/>
      <c r="EP59" s="471">
        <f>[3]Gemüse!ER43</f>
        <v>16.950336439000001</v>
      </c>
      <c r="EQ59" s="471">
        <f>[3]Gemüse!ES43</f>
        <v>179.53128179700002</v>
      </c>
      <c r="ER59" s="471">
        <f>[3]Gemüse!$ET43</f>
        <v>257.36485693200001</v>
      </c>
      <c r="ES59" s="471">
        <f>[3]Gemüse!EU43</f>
        <v>2428.3996186879999</v>
      </c>
      <c r="ET59" s="471"/>
      <c r="EU59" s="473">
        <f>[3]Gemüse!$EV43</f>
        <v>125.19540619700001</v>
      </c>
      <c r="EV59" s="473">
        <f>[3]Gemüse!EW43</f>
        <v>502.95325537500003</v>
      </c>
      <c r="EX59" s="473">
        <f>[3]Gemüse!EX43</f>
        <v>73.956883931000007</v>
      </c>
      <c r="EY59" s="473">
        <f>[3]Gemüse!EY43</f>
        <v>309.35669350000001</v>
      </c>
    </row>
    <row r="60" spans="1:155" x14ac:dyDescent="0.2">
      <c r="A60" s="218"/>
      <c r="B60" s="189">
        <f>[3]Gemüse!A44</f>
        <v>45047</v>
      </c>
      <c r="C60" s="468">
        <f>[3]Gemüse!$B44</f>
        <v>5.67056</v>
      </c>
      <c r="D60" s="468">
        <f>[3]Gemüse!$BD44</f>
        <v>2.8057129999999999</v>
      </c>
      <c r="E60" s="380">
        <f>[3]Gemüse!$C44</f>
        <v>6.9659849999999999</v>
      </c>
      <c r="F60" s="380">
        <f>[3]Gemüse!$BE44</f>
        <v>4.9413150000000003</v>
      </c>
      <c r="G60" s="468">
        <f>[3]Gemüse!$D44</f>
        <v>2.792869</v>
      </c>
      <c r="H60" s="468">
        <f>[3]Gemüse!$BF44</f>
        <v>1.816889</v>
      </c>
      <c r="I60" s="380">
        <f>[3]Gemüse!$E44</f>
        <v>5.9598250000000004</v>
      </c>
      <c r="J60" s="380">
        <f>[3]Gemüse!$BG44</f>
        <v>4.3562000000000003</v>
      </c>
      <c r="K60" s="468">
        <f>[3]Gemüse!$F44</f>
        <v>0</v>
      </c>
      <c r="L60" s="468">
        <f>[3]Gemüse!$BH44</f>
        <v>6.6066580000000004</v>
      </c>
      <c r="M60" s="380">
        <f>[3]Gemüse!$G44</f>
        <v>12.832362</v>
      </c>
      <c r="N60" s="380">
        <f>[3]Gemüse!$BI44</f>
        <v>10.791823000000001</v>
      </c>
      <c r="O60" s="468">
        <f>[3]Gemüse!$H44</f>
        <v>11.806271000000001</v>
      </c>
      <c r="P60" s="468">
        <f>[3]Gemüse!$BJ44</f>
        <v>10.122025000000001</v>
      </c>
      <c r="Q60" s="380">
        <f>[3]Gemüse!$J44</f>
        <v>4.6325399999999997</v>
      </c>
      <c r="R60" s="380">
        <f>[3]Gemüse!$BL44</f>
        <v>2.653607</v>
      </c>
      <c r="S60" s="380"/>
      <c r="T60" s="468">
        <f>[3]Gemüse!$K44</f>
        <v>8.269342</v>
      </c>
      <c r="U60" s="468">
        <f>[3]Gemüse!$BM44</f>
        <v>4.4537969999999998</v>
      </c>
      <c r="V60" s="380">
        <f>[3]Gemüse!$L44</f>
        <v>9.1376810000000006</v>
      </c>
      <c r="W60" s="380">
        <f>[3]Gemüse!$BN44</f>
        <v>5.4546530000000004</v>
      </c>
      <c r="X60" s="468">
        <f>[3]Gemüse!$M44</f>
        <v>2.724361</v>
      </c>
      <c r="Y60" s="468">
        <f>[3]Gemüse!$BO44</f>
        <v>2.0943399999999999</v>
      </c>
      <c r="Z60" s="380">
        <f>[3]Gemüse!$N44</f>
        <v>2.9565929999999998</v>
      </c>
      <c r="AA60" s="380">
        <f>[3]Gemüse!$BP44</f>
        <v>1.9554290000000001</v>
      </c>
      <c r="AB60" s="468">
        <f>[3]Gemüse!$R44</f>
        <v>2.6787869999999998</v>
      </c>
      <c r="AC60" s="468">
        <f>[3]Gemüse!$BT44</f>
        <v>1.5136639999999999</v>
      </c>
      <c r="AD60" s="380">
        <f>[3]Gemüse!$U44</f>
        <v>41.476073</v>
      </c>
      <c r="AE60" s="380">
        <f>[3]Gemüse!$BW44</f>
        <v>28.366748000000001</v>
      </c>
      <c r="AF60" s="468">
        <f>[3]Gemüse!$V44</f>
        <v>26.571878999999999</v>
      </c>
      <c r="AG60" s="468">
        <f>[3]Gemüse!$BX44</f>
        <v>9.2765070000000005</v>
      </c>
      <c r="AH60" s="380">
        <f>[3]Gemüse!$AX44</f>
        <v>22.119416999999999</v>
      </c>
      <c r="AI60" s="380">
        <f>[3]Gemüse!$CZ44</f>
        <v>8.6854790000000008</v>
      </c>
      <c r="AJ60" s="468">
        <f>[3]Gemüse!$W44</f>
        <v>0</v>
      </c>
      <c r="AK60" s="468">
        <f>[3]Gemüse!$BY44</f>
        <v>4.3045179999999998</v>
      </c>
      <c r="AL60" s="380"/>
      <c r="AM60" s="380">
        <f>[3]Gemüse!$X44</f>
        <v>6.4156529999999998</v>
      </c>
      <c r="AN60" s="380">
        <f>[3]Gemüse!$BZ44</f>
        <v>4.6328680000000002</v>
      </c>
      <c r="AO60" s="468">
        <f>[3]Gemüse!$Y44</f>
        <v>6.8135019999999997</v>
      </c>
      <c r="AP60" s="468">
        <f>[3]Gemüse!$CA44</f>
        <v>5.21251</v>
      </c>
      <c r="AQ60" s="380">
        <f>[3]Gemüse!$Z44</f>
        <v>6.1727829999999999</v>
      </c>
      <c r="AR60" s="380">
        <f>[3]Gemüse!$CB44</f>
        <v>3.9927779999999999</v>
      </c>
      <c r="AS60" s="468">
        <f>[3]Gemüse!$AF44</f>
        <v>2.32762</v>
      </c>
      <c r="AT60" s="468">
        <f>[3]Gemüse!$CH44</f>
        <v>1.9697579999999999</v>
      </c>
      <c r="AU60" s="380">
        <f>[3]Gemüse!$AB44</f>
        <v>5.3147640000000003</v>
      </c>
      <c r="AV60" s="380">
        <f>[3]Gemüse!$CD44</f>
        <v>2.1224509999999999</v>
      </c>
      <c r="AW60" s="468">
        <f>[3]Gemüse!$AC44</f>
        <v>5.1823519999999998</v>
      </c>
      <c r="AX60" s="468">
        <f>[3]Gemüse!$CE44</f>
        <v>2.2270970000000001</v>
      </c>
      <c r="AY60" s="380">
        <f>[3]Gemüse!$AD44</f>
        <v>6.4911390000000004</v>
      </c>
      <c r="AZ60" s="380">
        <f>[3]Gemüse!$CF44</f>
        <v>3.3002989999999999</v>
      </c>
      <c r="BA60" s="380"/>
      <c r="BB60" s="468">
        <f>[3]Gemüse!$AE44</f>
        <v>3.4090780000000001</v>
      </c>
      <c r="BC60" s="468">
        <f>[3]Gemüse!$CG44</f>
        <v>1.7515270000000001</v>
      </c>
      <c r="BD60" s="380">
        <f>[3]Gemüse!$AG44</f>
        <v>5.3</v>
      </c>
      <c r="BE60" s="380">
        <f>[3]Gemüse!$CI44</f>
        <v>2.7545419999999998</v>
      </c>
      <c r="BF60" s="468">
        <f>[3]Gemüse!$AH44</f>
        <v>2.7158630000000001</v>
      </c>
      <c r="BG60" s="468">
        <f>[3]Gemüse!$CJ44</f>
        <v>1.7142230000000001</v>
      </c>
      <c r="BH60" s="380">
        <f>[3]Gemüse!$AI44</f>
        <v>7.8269099999999998</v>
      </c>
      <c r="BI60" s="380">
        <f>[3]Gemüse!$CK44</f>
        <v>3.8904610000000002</v>
      </c>
      <c r="BJ60" s="380"/>
      <c r="BK60" s="468">
        <f>[3]Gemüse!$AK44</f>
        <v>3.886396</v>
      </c>
      <c r="BL60" s="468">
        <f>[3]Gemüse!$CM44</f>
        <v>1.7768919999999999</v>
      </c>
      <c r="BM60" s="380">
        <f>[3]Gemüse!$AL44</f>
        <v>18.988295999999998</v>
      </c>
      <c r="BN60" s="380">
        <f>[3]Gemüse!$CN44</f>
        <v>4.6180919999999999</v>
      </c>
      <c r="BO60" s="468">
        <f>[3]Gemüse!$AM44</f>
        <v>7.1348690000000001</v>
      </c>
      <c r="BP60" s="468">
        <f>[3]Gemüse!$CO44</f>
        <v>4.0150110000000003</v>
      </c>
      <c r="BQ60" s="380">
        <f>[3]Gemüse!$AN44</f>
        <v>5.0878509999999997</v>
      </c>
      <c r="BR60" s="380">
        <f>[3]Gemüse!$CP44</f>
        <v>2.0405859999999998</v>
      </c>
      <c r="BS60" s="380"/>
      <c r="BT60" s="380">
        <f>[3]Gemüse!$AO44</f>
        <v>5.8020750000000003</v>
      </c>
      <c r="BU60" s="380">
        <f>[3]Gemüse!$CQ44</f>
        <v>4.0448550000000001</v>
      </c>
      <c r="BV60" s="468">
        <f>[3]Gemüse!$AW44</f>
        <v>9.9867840000000001</v>
      </c>
      <c r="BW60" s="468">
        <f>[3]Gemüse!$CY44</f>
        <v>7.6337739999999998</v>
      </c>
      <c r="BX60" s="380">
        <f>[3]Gemüse!$AP44</f>
        <v>9.9490970000000001</v>
      </c>
      <c r="BY60" s="380">
        <f>[3]Gemüse!$CR44</f>
        <v>7.7136490000000002</v>
      </c>
      <c r="BZ60" s="468">
        <f>[3]Gemüse!$AQ44</f>
        <v>4.9170049999999996</v>
      </c>
      <c r="CA60" s="468">
        <f>[3]Gemüse!$CS44</f>
        <v>3.0355599999999998</v>
      </c>
      <c r="CB60" s="380">
        <f>[3]Gemüse!$AS44</f>
        <v>26.590032000000001</v>
      </c>
      <c r="CC60" s="380">
        <f>[3]Gemüse!$CU44</f>
        <v>21.478227</v>
      </c>
      <c r="CD60" s="468">
        <f>[3]Gemüse!$AT44</f>
        <v>13.819255999999999</v>
      </c>
      <c r="CE60" s="468">
        <f>[3]Gemüse!$CV44</f>
        <v>8.4378290000000007</v>
      </c>
      <c r="CF60" s="380">
        <f>[3]Gemüse!$AU44</f>
        <v>17.602274999999999</v>
      </c>
      <c r="CG60" s="380">
        <f>[3]Gemüse!$CW44</f>
        <v>10.771523999999999</v>
      </c>
      <c r="CH60" s="380"/>
      <c r="CI60" s="468">
        <f>[3]Gemüse!$AV44</f>
        <v>11.540174</v>
      </c>
      <c r="CJ60" s="468">
        <f>[3]Gemüse!$CX44</f>
        <v>5.9681490000000004</v>
      </c>
      <c r="CK60" s="380"/>
      <c r="CL60" s="380">
        <f>[3]Gemüse!$AY44</f>
        <v>16.079628</v>
      </c>
      <c r="CM60" s="380">
        <f>[3]Gemüse!$DA44</f>
        <v>9.7827699999999993</v>
      </c>
      <c r="CN60" s="380"/>
      <c r="CO60" s="468">
        <f>[3]Gemüse!$AZ44</f>
        <v>15.620507</v>
      </c>
      <c r="CP60" s="468">
        <f>[3]Gemüse!$DB44</f>
        <v>9.6823099999999993</v>
      </c>
      <c r="CQ60" s="380">
        <f>[3]Gemüse!$BB44</f>
        <v>16.909032</v>
      </c>
      <c r="CR60" s="380">
        <f>[3]Gemüse!$DD44</f>
        <v>9.4091459999999998</v>
      </c>
      <c r="CS60" s="468">
        <f>[3]Gemüse!$BC44</f>
        <v>6.963578</v>
      </c>
      <c r="CT60" s="468">
        <f>[3]Gemüse!$DE44</f>
        <v>6.4071829999999999</v>
      </c>
      <c r="CU60" s="380">
        <f>[3]Gemüse!$AJ44</f>
        <v>5.117559</v>
      </c>
      <c r="CV60" s="380">
        <f>[3]Gemüse!$CL44</f>
        <v>3.7216849999999999</v>
      </c>
      <c r="CW60" s="383"/>
      <c r="CX60" s="343">
        <f>'Früchte Daten'!BQ60</f>
        <v>4</v>
      </c>
      <c r="CY60" s="471">
        <f>[3]Gemüse!DH44</f>
        <v>5277.3393183460003</v>
      </c>
      <c r="CZ60" s="471">
        <f>[3]Gemüse!DI44</f>
        <v>22388.835214924002</v>
      </c>
      <c r="DA60" s="471"/>
      <c r="DB60" s="473">
        <f>[3]Gemüse!DJ44</f>
        <v>412.611955244</v>
      </c>
      <c r="DC60" s="473">
        <f>[3]Gemüse!DK44</f>
        <v>1434.7220114839999</v>
      </c>
      <c r="DD60" s="471">
        <f>[3]Gemüse!DL44</f>
        <v>569.71283060300004</v>
      </c>
      <c r="DE60" s="471">
        <f>[3]Gemüse!DM44</f>
        <v>1740.8973759190001</v>
      </c>
      <c r="DF60" s="473">
        <f>[3]Gemüse!DN44</f>
        <v>222.936758707</v>
      </c>
      <c r="DG60" s="473">
        <f>[3]Gemüse!DO44</f>
        <v>1563.407884969</v>
      </c>
      <c r="DH60" s="471">
        <f>[3]Gemüse!DP44</f>
        <v>189.956082466</v>
      </c>
      <c r="DI60" s="471">
        <f>[3]Gemüse!DQ44</f>
        <v>1283.193727334</v>
      </c>
      <c r="DJ60" s="473">
        <f>[3]Gemüse!DR44</f>
        <v>376.85410872900002</v>
      </c>
      <c r="DK60" s="473">
        <f>[3]Gemüse!DS44</f>
        <v>962.01260174700008</v>
      </c>
      <c r="DN60" s="471"/>
      <c r="DO60" s="471">
        <f>[3]Gemüse!DT44</f>
        <v>78.249455740000002</v>
      </c>
      <c r="DP60" s="471">
        <f>[3]Gemüse!DU44</f>
        <v>381.00446400999999</v>
      </c>
      <c r="DQ60" s="473">
        <f>[3]Gemüse!DV44</f>
        <v>116.840693824</v>
      </c>
      <c r="DR60" s="473">
        <f>[3]Gemüse!DW44</f>
        <v>671.27417280700001</v>
      </c>
      <c r="DS60" s="471">
        <f>[3]Gemüse!DX44</f>
        <v>192.79903555599998</v>
      </c>
      <c r="DT60" s="471">
        <f>[3]Gemüse!DY44</f>
        <v>743.55391392000001</v>
      </c>
      <c r="DU60" s="473">
        <f>[3]Gemüse!DZ44</f>
        <v>17.699788915000003</v>
      </c>
      <c r="DV60" s="473">
        <f>[3]Gemüse!EA44</f>
        <v>76.907084216999991</v>
      </c>
      <c r="DW60" s="471"/>
      <c r="DX60" s="471">
        <f>[3]Gemüse!EB44</f>
        <v>79.242533476000006</v>
      </c>
      <c r="DY60" s="471">
        <f>[3]Gemüse!EC44</f>
        <v>413.43680777900005</v>
      </c>
      <c r="DZ60" s="473">
        <f>[3]Gemüse!ED44</f>
        <v>147.72753769299999</v>
      </c>
      <c r="EA60" s="473">
        <f>[3]Gemüse!EE44</f>
        <v>512.61565988799998</v>
      </c>
      <c r="EB60" s="471">
        <f>[3]Gemüse!$EF44</f>
        <v>8.1943859999999997</v>
      </c>
      <c r="EC60" s="471">
        <f>[3]Gemüse!EG44</f>
        <v>120.238377</v>
      </c>
      <c r="ED60" s="473">
        <f>[3]Gemüse!EH44</f>
        <v>30.333022193000001</v>
      </c>
      <c r="EE60" s="473">
        <f>[3]Gemüse!EI44</f>
        <v>265.93645009300002</v>
      </c>
      <c r="EG60" s="471">
        <f>[3]Gemüse!$EJ44</f>
        <v>1006.1435433529999</v>
      </c>
      <c r="EH60" s="471">
        <f>[3]Gemüse!EK44</f>
        <v>2380.9043025179999</v>
      </c>
      <c r="EI60" s="473">
        <f>[3]Gemüse!EL44</f>
        <v>35.580288249999995</v>
      </c>
      <c r="EJ60" s="473">
        <f>[3]Gemüse!EM44</f>
        <v>148.62288613999999</v>
      </c>
      <c r="EK60" s="471">
        <f>[3]Gemüse!$EN44</f>
        <v>18.422985117</v>
      </c>
      <c r="EL60" s="471">
        <f>[3]Gemüse!EO44</f>
        <v>136.38690182100001</v>
      </c>
      <c r="EM60" s="473">
        <f>[3]Gemüse!EP44</f>
        <v>152.23659457900001</v>
      </c>
      <c r="EN60" s="473">
        <f>[3]Gemüse!EQ44</f>
        <v>159.75182601200001</v>
      </c>
      <c r="EO60" s="471"/>
      <c r="EP60" s="471">
        <f>[3]Gemüse!ER44</f>
        <v>42.854887752000003</v>
      </c>
      <c r="EQ60" s="471">
        <f>[3]Gemüse!ES44</f>
        <v>271.47290329999998</v>
      </c>
      <c r="ER60" s="471">
        <f>[3]Gemüse!$ET44</f>
        <v>215.66443975600001</v>
      </c>
      <c r="ES60" s="471">
        <f>[3]Gemüse!EU44</f>
        <v>2072.9850413120002</v>
      </c>
      <c r="ET60" s="471"/>
      <c r="EU60" s="473">
        <f>[3]Gemüse!$EV44</f>
        <v>112.846881506</v>
      </c>
      <c r="EV60" s="473">
        <f>[3]Gemüse!EW44</f>
        <v>432.67555993100001</v>
      </c>
      <c r="EX60" s="473">
        <f>[3]Gemüse!EX44</f>
        <v>70.062416994000003</v>
      </c>
      <c r="EY60" s="473">
        <f>[3]Gemüse!EY44</f>
        <v>377.314154573</v>
      </c>
    </row>
    <row r="61" spans="1:155" x14ac:dyDescent="0.2">
      <c r="A61" s="218"/>
      <c r="B61" s="189">
        <f>[3]Gemüse!A45</f>
        <v>45017</v>
      </c>
      <c r="C61" s="468">
        <f>[3]Gemüse!$B45</f>
        <v>5.6167699999999998</v>
      </c>
      <c r="D61" s="468">
        <f>[3]Gemüse!$BD45</f>
        <v>3.4432800000000001</v>
      </c>
      <c r="E61" s="380">
        <f>[3]Gemüse!$C45</f>
        <v>7.6389310000000004</v>
      </c>
      <c r="F61" s="380">
        <f>[3]Gemüse!$BE45</f>
        <v>5.0084160000000004</v>
      </c>
      <c r="G61" s="468">
        <f>[3]Gemüse!$D45</f>
        <v>2.0771730000000002</v>
      </c>
      <c r="H61" s="468">
        <f>[3]Gemüse!$BF45</f>
        <v>1.3046059999999999</v>
      </c>
      <c r="I61" s="380">
        <f>[3]Gemüse!$E45</f>
        <v>5.5620529999999997</v>
      </c>
      <c r="J61" s="380">
        <f>[3]Gemüse!$BG45</f>
        <v>4.0336100000000004</v>
      </c>
      <c r="K61" s="468">
        <f>[3]Gemüse!$F45</f>
        <v>0</v>
      </c>
      <c r="L61" s="468">
        <f>[3]Gemüse!$BH45</f>
        <v>5.8853179999999998</v>
      </c>
      <c r="M61" s="380">
        <f>[3]Gemüse!$G45</f>
        <v>10.929159</v>
      </c>
      <c r="N61" s="380">
        <f>[3]Gemüse!$BI45</f>
        <v>10.027170999999999</v>
      </c>
      <c r="O61" s="468">
        <f>[3]Gemüse!$H45</f>
        <v>7.6302729999999999</v>
      </c>
      <c r="P61" s="468">
        <f>[3]Gemüse!$BJ45</f>
        <v>8.6168239999999994</v>
      </c>
      <c r="Q61" s="380">
        <f>[3]Gemüse!$J45</f>
        <v>3.5883219999999998</v>
      </c>
      <c r="R61" s="380">
        <f>[3]Gemüse!$BL45</f>
        <v>2.4864839999999999</v>
      </c>
      <c r="S61" s="380"/>
      <c r="T61" s="468">
        <f>[3]Gemüse!$K45</f>
        <v>8.6067669999999996</v>
      </c>
      <c r="U61" s="468">
        <f>[3]Gemüse!$BM45</f>
        <v>4.5375350000000001</v>
      </c>
      <c r="V61" s="380">
        <f>[3]Gemüse!$L45</f>
        <v>0</v>
      </c>
      <c r="W61" s="380">
        <f>[3]Gemüse!$BN45</f>
        <v>5.2030849999999997</v>
      </c>
      <c r="X61" s="468">
        <f>[3]Gemüse!$M45</f>
        <v>2.7997359999999998</v>
      </c>
      <c r="Y61" s="468">
        <f>[3]Gemüse!$BO45</f>
        <v>2.200942</v>
      </c>
      <c r="Z61" s="380">
        <f>[3]Gemüse!$N45</f>
        <v>2.7259350000000002</v>
      </c>
      <c r="AA61" s="380">
        <f>[3]Gemüse!$BP45</f>
        <v>1.2861100000000001</v>
      </c>
      <c r="AB61" s="468">
        <f>[3]Gemüse!$R45</f>
        <v>2.8597260000000002</v>
      </c>
      <c r="AC61" s="468">
        <f>[3]Gemüse!$BT45</f>
        <v>1.975495</v>
      </c>
      <c r="AD61" s="380">
        <f>[3]Gemüse!$U45</f>
        <v>40.118940000000002</v>
      </c>
      <c r="AE61" s="380">
        <f>[3]Gemüse!$BW45</f>
        <v>25.139061000000002</v>
      </c>
      <c r="AF61" s="468">
        <f>[3]Gemüse!$V45</f>
        <v>20.611847000000001</v>
      </c>
      <c r="AG61" s="468">
        <f>[3]Gemüse!$BX45</f>
        <v>8.5527689999999996</v>
      </c>
      <c r="AH61" s="380">
        <f>[3]Gemüse!$AX45</f>
        <v>20.732438999999999</v>
      </c>
      <c r="AI61" s="380">
        <f>[3]Gemüse!$CZ45</f>
        <v>8.7489690000000007</v>
      </c>
      <c r="AJ61" s="468">
        <f>[3]Gemüse!$W45</f>
        <v>0</v>
      </c>
      <c r="AK61" s="468">
        <f>[3]Gemüse!$BY45</f>
        <v>4.5371449999999998</v>
      </c>
      <c r="AL61" s="380"/>
      <c r="AM61" s="380">
        <f>[3]Gemüse!$X45</f>
        <v>5.3376720000000004</v>
      </c>
      <c r="AN61" s="380">
        <f>[3]Gemüse!$BZ45</f>
        <v>3.0199549999999999</v>
      </c>
      <c r="AO61" s="468">
        <f>[3]Gemüse!$Y45</f>
        <v>5.3435560000000004</v>
      </c>
      <c r="AP61" s="468">
        <f>[3]Gemüse!$CA45</f>
        <v>3.3803299999999998</v>
      </c>
      <c r="AQ61" s="380">
        <f>[3]Gemüse!$Z45</f>
        <v>5.1480839999999999</v>
      </c>
      <c r="AR61" s="380">
        <f>[3]Gemüse!$CB45</f>
        <v>3.649178</v>
      </c>
      <c r="AS61" s="468">
        <f>[3]Gemüse!$AF45</f>
        <v>2.2331379999999998</v>
      </c>
      <c r="AT61" s="468">
        <f>[3]Gemüse!$CH45</f>
        <v>1.5023740000000001</v>
      </c>
      <c r="AU61" s="380">
        <f>[3]Gemüse!$AB45</f>
        <v>5.0280880000000003</v>
      </c>
      <c r="AV61" s="380">
        <f>[3]Gemüse!$CD45</f>
        <v>2.0435400000000001</v>
      </c>
      <c r="AW61" s="468">
        <f>[3]Gemüse!$AC45</f>
        <v>4.95</v>
      </c>
      <c r="AX61" s="468">
        <f>[3]Gemüse!$CE45</f>
        <v>2.0473599999999998</v>
      </c>
      <c r="AY61" s="380">
        <f>[3]Gemüse!$AD45</f>
        <v>6.4881479999999998</v>
      </c>
      <c r="AZ61" s="380">
        <f>[3]Gemüse!$CF45</f>
        <v>3.14317</v>
      </c>
      <c r="BA61" s="380"/>
      <c r="BB61" s="468">
        <f>[3]Gemüse!$AE45</f>
        <v>3.08087</v>
      </c>
      <c r="BC61" s="468">
        <f>[3]Gemüse!$CG45</f>
        <v>1.636422</v>
      </c>
      <c r="BD61" s="380">
        <f>[3]Gemüse!$AG45</f>
        <v>5.3392970000000002</v>
      </c>
      <c r="BE61" s="380">
        <f>[3]Gemüse!$CI45</f>
        <v>2.7574230000000002</v>
      </c>
      <c r="BF61" s="468">
        <f>[3]Gemüse!$AH45</f>
        <v>2.7883789999999999</v>
      </c>
      <c r="BG61" s="468">
        <f>[3]Gemüse!$CJ45</f>
        <v>1.628344</v>
      </c>
      <c r="BH61" s="380">
        <f>[3]Gemüse!$AI45</f>
        <v>7.5699129999999997</v>
      </c>
      <c r="BI61" s="380">
        <f>[3]Gemüse!$CK45</f>
        <v>3.8391799999999998</v>
      </c>
      <c r="BJ61" s="380"/>
      <c r="BK61" s="468">
        <f>[3]Gemüse!$AK45</f>
        <v>3.8372850000000001</v>
      </c>
      <c r="BL61" s="468">
        <f>[3]Gemüse!$CM45</f>
        <v>1.8151390000000001</v>
      </c>
      <c r="BM61" s="380">
        <f>[3]Gemüse!$AL45</f>
        <v>19.260169999999999</v>
      </c>
      <c r="BN61" s="380">
        <f>[3]Gemüse!$CN45</f>
        <v>4.6089770000000003</v>
      </c>
      <c r="BO61" s="468">
        <f>[3]Gemüse!$AM45</f>
        <v>7.2790850000000002</v>
      </c>
      <c r="BP61" s="468">
        <f>[3]Gemüse!$CO45</f>
        <v>3.998421</v>
      </c>
      <c r="BQ61" s="380">
        <f>[3]Gemüse!$AN45</f>
        <v>4.994434</v>
      </c>
      <c r="BR61" s="380">
        <f>[3]Gemüse!$CP45</f>
        <v>2.0418379999999998</v>
      </c>
      <c r="BS61" s="380"/>
      <c r="BT61" s="380">
        <f>[3]Gemüse!$AO45</f>
        <v>4.0292389999999996</v>
      </c>
      <c r="BU61" s="380">
        <f>[3]Gemüse!$CQ45</f>
        <v>2.5523850000000001</v>
      </c>
      <c r="BV61" s="468">
        <f>[3]Gemüse!$AW45</f>
        <v>9.8396650000000001</v>
      </c>
      <c r="BW61" s="468">
        <f>[3]Gemüse!$CY45</f>
        <v>7.5976100000000004</v>
      </c>
      <c r="BX61" s="380">
        <f>[3]Gemüse!$AP45</f>
        <v>9.9315289999999994</v>
      </c>
      <c r="BY61" s="380">
        <f>[3]Gemüse!$CR45</f>
        <v>9.0240080000000003</v>
      </c>
      <c r="BZ61" s="468">
        <f>[3]Gemüse!$AQ45</f>
        <v>4.6048799999999996</v>
      </c>
      <c r="CA61" s="468">
        <f>[3]Gemüse!$CS45</f>
        <v>2.5960519999999998</v>
      </c>
      <c r="CB61" s="380">
        <f>[3]Gemüse!$AS45</f>
        <v>0</v>
      </c>
      <c r="CC61" s="380">
        <f>[3]Gemüse!$CU45</f>
        <v>19.898119000000001</v>
      </c>
      <c r="CD61" s="468">
        <f>[3]Gemüse!$AT45</f>
        <v>15.502257</v>
      </c>
      <c r="CE61" s="468">
        <f>[3]Gemüse!$CV45</f>
        <v>7.8643169999999998</v>
      </c>
      <c r="CF61" s="380">
        <f>[3]Gemüse!$AU45</f>
        <v>17.595648000000001</v>
      </c>
      <c r="CG61" s="380">
        <f>[3]Gemüse!$CW45</f>
        <v>10.726035</v>
      </c>
      <c r="CH61" s="380"/>
      <c r="CI61" s="468">
        <f>[3]Gemüse!$AV45</f>
        <v>11.116185</v>
      </c>
      <c r="CJ61" s="468">
        <f>[3]Gemüse!$CX45</f>
        <v>5.968426</v>
      </c>
      <c r="CK61" s="380"/>
      <c r="CL61" s="380">
        <f>[3]Gemüse!$AY45</f>
        <v>16.49877</v>
      </c>
      <c r="CM61" s="380">
        <f>[3]Gemüse!$DA45</f>
        <v>9.7606579999999994</v>
      </c>
      <c r="CN61" s="380"/>
      <c r="CO61" s="468">
        <f>[3]Gemüse!$AZ45</f>
        <v>15.91797</v>
      </c>
      <c r="CP61" s="468">
        <f>[3]Gemüse!$DB45</f>
        <v>9.7056489999999993</v>
      </c>
      <c r="CQ61" s="380">
        <f>[3]Gemüse!$BB45</f>
        <v>16.643378999999999</v>
      </c>
      <c r="CR61" s="380">
        <f>[3]Gemüse!$DD45</f>
        <v>9.4339770000000005</v>
      </c>
      <c r="CS61" s="468">
        <f>[3]Gemüse!$BC45</f>
        <v>7.5436829999999997</v>
      </c>
      <c r="CT61" s="468">
        <f>[3]Gemüse!$DE45</f>
        <v>6.2164919999999997</v>
      </c>
      <c r="CU61" s="380">
        <f>[3]Gemüse!$AJ45</f>
        <v>5.1135380000000001</v>
      </c>
      <c r="CV61" s="380">
        <f>[3]Gemüse!$CL45</f>
        <v>3.7182499999999998</v>
      </c>
      <c r="CW61" s="383"/>
      <c r="CX61" s="343">
        <f>'Früchte Daten'!BQ61</f>
        <v>4</v>
      </c>
      <c r="CY61" s="471">
        <f>[3]Gemüse!DH45</f>
        <v>5657.4784244480006</v>
      </c>
      <c r="CZ61" s="471">
        <f>[3]Gemüse!DI45</f>
        <v>21298.798463426003</v>
      </c>
      <c r="DA61" s="471"/>
      <c r="DB61" s="473">
        <f>[3]Gemüse!DJ45</f>
        <v>365.79940840500001</v>
      </c>
      <c r="DC61" s="473">
        <f>[3]Gemüse!DK45</f>
        <v>1331.441226942</v>
      </c>
      <c r="DD61" s="471">
        <f>[3]Gemüse!DL45</f>
        <v>544.52318928399995</v>
      </c>
      <c r="DE61" s="471">
        <f>[3]Gemüse!DM45</f>
        <v>1633.24381264</v>
      </c>
      <c r="DF61" s="473">
        <f>[3]Gemüse!DN45</f>
        <v>317.58268765100001</v>
      </c>
      <c r="DG61" s="473">
        <f>[3]Gemüse!DO45</f>
        <v>1303.0931249500002</v>
      </c>
      <c r="DH61" s="471">
        <f>[3]Gemüse!DP45</f>
        <v>190.97933948900001</v>
      </c>
      <c r="DI61" s="471">
        <f>[3]Gemüse!DQ45</f>
        <v>868.90871638200008</v>
      </c>
      <c r="DJ61" s="473">
        <f>[3]Gemüse!DR45</f>
        <v>433.64656672000001</v>
      </c>
      <c r="DK61" s="473">
        <f>[3]Gemüse!DS45</f>
        <v>831.53991142899997</v>
      </c>
      <c r="DN61" s="471"/>
      <c r="DO61" s="471">
        <f>[3]Gemüse!DT45</f>
        <v>93.894587786999992</v>
      </c>
      <c r="DP61" s="471">
        <f>[3]Gemüse!DU45</f>
        <v>503.17702271100001</v>
      </c>
      <c r="DQ61" s="473">
        <f>[3]Gemüse!DV45</f>
        <v>126.86204463200001</v>
      </c>
      <c r="DR61" s="473">
        <f>[3]Gemüse!DW45</f>
        <v>759.45753904499998</v>
      </c>
      <c r="DS61" s="471">
        <f>[3]Gemüse!DX45</f>
        <v>124.563535774</v>
      </c>
      <c r="DT61" s="471">
        <f>[3]Gemüse!DY45</f>
        <v>493.30651359500001</v>
      </c>
      <c r="DU61" s="473">
        <f>[3]Gemüse!DZ45</f>
        <v>28.097646304000001</v>
      </c>
      <c r="DV61" s="473">
        <f>[3]Gemüse!EA45</f>
        <v>166.30380250100001</v>
      </c>
      <c r="DW61" s="471"/>
      <c r="DX61" s="471">
        <f>[3]Gemüse!EB45</f>
        <v>136.20189588700001</v>
      </c>
      <c r="DY61" s="471">
        <f>[3]Gemüse!EC45</f>
        <v>570.68771035700001</v>
      </c>
      <c r="DZ61" s="473">
        <f>[3]Gemüse!ED45</f>
        <v>206.190546939</v>
      </c>
      <c r="EA61" s="473">
        <f>[3]Gemüse!EE45</f>
        <v>606.98550847700005</v>
      </c>
      <c r="EB61" s="471">
        <f>[3]Gemüse!$EF45</f>
        <v>15.746348797000001</v>
      </c>
      <c r="EC61" s="471">
        <f>[3]Gemüse!EG45</f>
        <v>145.202933</v>
      </c>
      <c r="ED61" s="473">
        <f>[3]Gemüse!EH45</f>
        <v>28.217740216999999</v>
      </c>
      <c r="EE61" s="473">
        <f>[3]Gemüse!EI45</f>
        <v>227.19478022499999</v>
      </c>
      <c r="EG61" s="471">
        <f>[3]Gemüse!$EJ45</f>
        <v>1002.478310491</v>
      </c>
      <c r="EH61" s="471">
        <f>[3]Gemüse!EK45</f>
        <v>2640.0162482840001</v>
      </c>
      <c r="EI61" s="473">
        <f>[3]Gemüse!EL45</f>
        <v>50.453767169999999</v>
      </c>
      <c r="EJ61" s="473">
        <f>[3]Gemüse!EM45</f>
        <v>191.50477628300001</v>
      </c>
      <c r="EK61" s="471">
        <f>[3]Gemüse!$EN45</f>
        <v>15.827559351</v>
      </c>
      <c r="EL61" s="471">
        <f>[3]Gemüse!EO45</f>
        <v>150.41395387900002</v>
      </c>
      <c r="EM61" s="473">
        <f>[3]Gemüse!EP45</f>
        <v>175.54961129999998</v>
      </c>
      <c r="EN61" s="473">
        <f>[3]Gemüse!EQ45</f>
        <v>176.33426918499998</v>
      </c>
      <c r="EO61" s="471"/>
      <c r="EP61" s="471">
        <f>[3]Gemüse!ER45</f>
        <v>63.711102924000002</v>
      </c>
      <c r="EQ61" s="471">
        <f>[3]Gemüse!ES45</f>
        <v>326.10087152400001</v>
      </c>
      <c r="ER61" s="471">
        <f>[3]Gemüse!$ET45</f>
        <v>275.63411835100004</v>
      </c>
      <c r="ES61" s="471">
        <f>[3]Gemüse!EU45</f>
        <v>2009.753935099</v>
      </c>
      <c r="ET61" s="471"/>
      <c r="EU61" s="473">
        <f>[3]Gemüse!$EV45</f>
        <v>117.912326002</v>
      </c>
      <c r="EV61" s="473">
        <f>[3]Gemüse!EW45</f>
        <v>437.96891294100004</v>
      </c>
      <c r="EX61" s="473">
        <f>[3]Gemüse!EX45</f>
        <v>108.57234049099999</v>
      </c>
      <c r="EY61" s="473">
        <f>[3]Gemüse!EY45</f>
        <v>496.42885334200002</v>
      </c>
    </row>
    <row r="62" spans="1:155" x14ac:dyDescent="0.2">
      <c r="A62" s="218"/>
      <c r="B62" s="189">
        <f>[3]Gemüse!A46</f>
        <v>44986</v>
      </c>
      <c r="C62" s="468">
        <f>[3]Gemüse!$B46</f>
        <v>5.9043020000000004</v>
      </c>
      <c r="D62" s="468">
        <f>[3]Gemüse!$BD46</f>
        <v>3.7822469999999999</v>
      </c>
      <c r="E62" s="380">
        <f>[3]Gemüse!$C46</f>
        <v>7.9925360000000003</v>
      </c>
      <c r="F62" s="380">
        <f>[3]Gemüse!$BE46</f>
        <v>5.6083270000000001</v>
      </c>
      <c r="G62" s="468">
        <f>[3]Gemüse!$D46</f>
        <v>1.8762749999999999</v>
      </c>
      <c r="H62" s="468">
        <f>[3]Gemüse!$BF46</f>
        <v>1.4040330000000001</v>
      </c>
      <c r="I62" s="380">
        <f>[3]Gemüse!$E46</f>
        <v>5.3202400000000001</v>
      </c>
      <c r="J62" s="380">
        <f>[3]Gemüse!$BG46</f>
        <v>4.3180639999999997</v>
      </c>
      <c r="K62" s="468">
        <f>[3]Gemüse!$F46</f>
        <v>0</v>
      </c>
      <c r="L62" s="468">
        <f>[3]Gemüse!$BH46</f>
        <v>5.4285050000000004</v>
      </c>
      <c r="M62" s="380">
        <f>[3]Gemüse!$G46</f>
        <v>10.901199999999999</v>
      </c>
      <c r="N62" s="380">
        <f>[3]Gemüse!$BI46</f>
        <v>9.1756569999999993</v>
      </c>
      <c r="O62" s="468">
        <f>[3]Gemüse!$H46</f>
        <v>8.0051389999999998</v>
      </c>
      <c r="P62" s="468">
        <f>[3]Gemüse!$BJ46</f>
        <v>7.451765</v>
      </c>
      <c r="Q62" s="380">
        <f>[3]Gemüse!$J46</f>
        <v>5.0193430000000001</v>
      </c>
      <c r="R62" s="380">
        <f>[3]Gemüse!$BL46</f>
        <v>2.380322</v>
      </c>
      <c r="S62" s="380"/>
      <c r="T62" s="468">
        <f>[3]Gemüse!$K46</f>
        <v>8.6051549999999999</v>
      </c>
      <c r="U62" s="468">
        <f>[3]Gemüse!$BM46</f>
        <v>4.6262369999999997</v>
      </c>
      <c r="V62" s="380">
        <f>[3]Gemüse!$L46</f>
        <v>8.3622309999999995</v>
      </c>
      <c r="W62" s="380">
        <f>[3]Gemüse!$BN46</f>
        <v>5.6867970000000003</v>
      </c>
      <c r="X62" s="468">
        <f>[3]Gemüse!$M46</f>
        <v>2.5906479999999998</v>
      </c>
      <c r="Y62" s="468">
        <f>[3]Gemüse!$BO46</f>
        <v>2.1966589999999999</v>
      </c>
      <c r="Z62" s="380">
        <f>[3]Gemüse!$N46</f>
        <v>2.6365069999999999</v>
      </c>
      <c r="AA62" s="380">
        <f>[3]Gemüse!$BP46</f>
        <v>1.4219059999999999</v>
      </c>
      <c r="AB62" s="468">
        <f>[3]Gemüse!$R46</f>
        <v>2.763204</v>
      </c>
      <c r="AC62" s="468">
        <f>[3]Gemüse!$BT46</f>
        <v>1.9336370000000001</v>
      </c>
      <c r="AD62" s="380">
        <f>[3]Gemüse!$U46</f>
        <v>40.704951999999999</v>
      </c>
      <c r="AE62" s="380">
        <f>[3]Gemüse!$BW46</f>
        <v>26.846433999999999</v>
      </c>
      <c r="AF62" s="468">
        <f>[3]Gemüse!$V46</f>
        <v>17.059792999999999</v>
      </c>
      <c r="AG62" s="468">
        <f>[3]Gemüse!$BX46</f>
        <v>8.1670499999999997</v>
      </c>
      <c r="AH62" s="380">
        <f>[3]Gemüse!$AX46</f>
        <v>19.067022000000001</v>
      </c>
      <c r="AI62" s="380">
        <f>[3]Gemüse!$CZ46</f>
        <v>7.4482359999999996</v>
      </c>
      <c r="AJ62" s="468">
        <f>[3]Gemüse!$W46</f>
        <v>4.9430209999999999</v>
      </c>
      <c r="AK62" s="468">
        <f>[3]Gemüse!$BY46</f>
        <v>4.1274170000000003</v>
      </c>
      <c r="AL62" s="380"/>
      <c r="AM62" s="380">
        <f>[3]Gemüse!$X46</f>
        <v>5.5302879999999996</v>
      </c>
      <c r="AN62" s="380">
        <f>[3]Gemüse!$BZ46</f>
        <v>3.3544719999999999</v>
      </c>
      <c r="AO62" s="468">
        <f>[3]Gemüse!$Y46</f>
        <v>5.1538880000000002</v>
      </c>
      <c r="AP62" s="468">
        <f>[3]Gemüse!$CA46</f>
        <v>3.3545690000000001</v>
      </c>
      <c r="AQ62" s="380">
        <f>[3]Gemüse!$Z46</f>
        <v>5.0722149999999999</v>
      </c>
      <c r="AR62" s="380">
        <f>[3]Gemüse!$CB46</f>
        <v>3.059939</v>
      </c>
      <c r="AS62" s="468">
        <f>[3]Gemüse!$AF46</f>
        <v>1.7097020000000001</v>
      </c>
      <c r="AT62" s="468">
        <f>[3]Gemüse!$CH46</f>
        <v>1.0475220000000001</v>
      </c>
      <c r="AU62" s="380">
        <f>[3]Gemüse!$AB46</f>
        <v>5.2629910000000004</v>
      </c>
      <c r="AV62" s="380">
        <f>[3]Gemüse!$CD46</f>
        <v>2.1397300000000001</v>
      </c>
      <c r="AW62" s="468">
        <f>[3]Gemüse!$AC46</f>
        <v>5.1681819999999998</v>
      </c>
      <c r="AX62" s="468">
        <f>[3]Gemüse!$CE46</f>
        <v>2.0131640000000002</v>
      </c>
      <c r="AY62" s="380">
        <f>[3]Gemüse!$AD46</f>
        <v>6.4883660000000001</v>
      </c>
      <c r="AZ62" s="380">
        <f>[3]Gemüse!$CF46</f>
        <v>3.4018489999999999</v>
      </c>
      <c r="BA62" s="380"/>
      <c r="BB62" s="468">
        <f>[3]Gemüse!$AE46</f>
        <v>2.7853829999999999</v>
      </c>
      <c r="BC62" s="468">
        <f>[3]Gemüse!$CG46</f>
        <v>1.7591319999999999</v>
      </c>
      <c r="BD62" s="380">
        <f>[3]Gemüse!$AG46</f>
        <v>5.3859399999999997</v>
      </c>
      <c r="BE62" s="380">
        <f>[3]Gemüse!$CI46</f>
        <v>2.7573759999999998</v>
      </c>
      <c r="BF62" s="468">
        <f>[3]Gemüse!$AH46</f>
        <v>2.708507</v>
      </c>
      <c r="BG62" s="468">
        <f>[3]Gemüse!$CJ46</f>
        <v>1.733811</v>
      </c>
      <c r="BH62" s="380">
        <f>[3]Gemüse!$AI46</f>
        <v>7.7424179999999998</v>
      </c>
      <c r="BI62" s="380">
        <f>[3]Gemüse!$CK46</f>
        <v>4.036257</v>
      </c>
      <c r="BJ62" s="380"/>
      <c r="BK62" s="468">
        <f>[3]Gemüse!$AK46</f>
        <v>2.65821</v>
      </c>
      <c r="BL62" s="468">
        <f>[3]Gemüse!$CM46</f>
        <v>1.398234</v>
      </c>
      <c r="BM62" s="380">
        <f>[3]Gemüse!$AL46</f>
        <v>19.260406</v>
      </c>
      <c r="BN62" s="380">
        <f>[3]Gemüse!$CN46</f>
        <v>4.6820560000000002</v>
      </c>
      <c r="BO62" s="468">
        <f>[3]Gemüse!$AM46</f>
        <v>7.4477919999999997</v>
      </c>
      <c r="BP62" s="468">
        <f>[3]Gemüse!$CO46</f>
        <v>3.8820079999999999</v>
      </c>
      <c r="BQ62" s="380">
        <f>[3]Gemüse!$AN46</f>
        <v>4.9999989999999999</v>
      </c>
      <c r="BR62" s="380">
        <f>[3]Gemüse!$CP46</f>
        <v>2.0447980000000001</v>
      </c>
      <c r="BS62" s="380"/>
      <c r="BT62" s="380">
        <f>[3]Gemüse!$AO46</f>
        <v>3.9927779999999999</v>
      </c>
      <c r="BU62" s="380">
        <f>[3]Gemüse!$CQ46</f>
        <v>2.5744729999999998</v>
      </c>
      <c r="BV62" s="468">
        <f>[3]Gemüse!$AW46</f>
        <v>8.8720560000000006</v>
      </c>
      <c r="BW62" s="468">
        <f>[3]Gemüse!$CY46</f>
        <v>6.5034960000000002</v>
      </c>
      <c r="BX62" s="380">
        <f>[3]Gemüse!$AP46</f>
        <v>0</v>
      </c>
      <c r="BY62" s="380">
        <f>[3]Gemüse!$CR46</f>
        <v>9.0622330000000009</v>
      </c>
      <c r="BZ62" s="468">
        <f>[3]Gemüse!$AQ46</f>
        <v>4.1317839999999997</v>
      </c>
      <c r="CA62" s="468">
        <f>[3]Gemüse!$CS46</f>
        <v>2.5124339999999998</v>
      </c>
      <c r="CB62" s="380">
        <f>[3]Gemüse!$AS46</f>
        <v>0</v>
      </c>
      <c r="CC62" s="380">
        <f>[3]Gemüse!$CU46</f>
        <v>0</v>
      </c>
      <c r="CD62" s="468">
        <f>[3]Gemüse!$AT46</f>
        <v>18.971060000000001</v>
      </c>
      <c r="CE62" s="468">
        <f>[3]Gemüse!$CV46</f>
        <v>9.2541849999999997</v>
      </c>
      <c r="CF62" s="380">
        <f>[3]Gemüse!$AU46</f>
        <v>21.901475999999999</v>
      </c>
      <c r="CG62" s="380">
        <f>[3]Gemüse!$CW46</f>
        <v>8.8706750000000003</v>
      </c>
      <c r="CH62" s="380"/>
      <c r="CI62" s="468">
        <f>[3]Gemüse!$AV46</f>
        <v>11.296205</v>
      </c>
      <c r="CJ62" s="468">
        <f>[3]Gemüse!$CX46</f>
        <v>5.3464669999999996</v>
      </c>
      <c r="CK62" s="380"/>
      <c r="CL62" s="380">
        <f>[3]Gemüse!$AY46</f>
        <v>16.020177</v>
      </c>
      <c r="CM62" s="380">
        <f>[3]Gemüse!$DA46</f>
        <v>9.6429109999999998</v>
      </c>
      <c r="CN62" s="380"/>
      <c r="CO62" s="468">
        <f>[3]Gemüse!$AZ46</f>
        <v>15.918312999999999</v>
      </c>
      <c r="CP62" s="468">
        <f>[3]Gemüse!$DB46</f>
        <v>9.6891739999999995</v>
      </c>
      <c r="CQ62" s="380">
        <f>[3]Gemüse!$BB46</f>
        <v>16.644687999999999</v>
      </c>
      <c r="CR62" s="380">
        <f>[3]Gemüse!$DD46</f>
        <v>9.4015029999999999</v>
      </c>
      <c r="CS62" s="468">
        <f>[3]Gemüse!$BC46</f>
        <v>7.5443499999999997</v>
      </c>
      <c r="CT62" s="468">
        <f>[3]Gemüse!$DE46</f>
        <v>6.0023759999999999</v>
      </c>
      <c r="CU62" s="380">
        <f>[3]Gemüse!$AJ46</f>
        <v>5.1136660000000003</v>
      </c>
      <c r="CV62" s="380">
        <f>[3]Gemüse!$CL46</f>
        <v>3.7197179999999999</v>
      </c>
      <c r="CW62" s="383"/>
      <c r="CX62" s="343">
        <f>'Früchte Daten'!BQ62</f>
        <v>5</v>
      </c>
      <c r="CY62" s="471">
        <f>[3]Gemüse!DH46</f>
        <v>6918.8254022600004</v>
      </c>
      <c r="CZ62" s="471">
        <f>[3]Gemüse!DI46</f>
        <v>26215.811976739005</v>
      </c>
      <c r="DA62" s="471"/>
      <c r="DB62" s="473">
        <f>[3]Gemüse!DJ46</f>
        <v>416.85489511500003</v>
      </c>
      <c r="DC62" s="473">
        <f>[3]Gemüse!DK46</f>
        <v>1730.56595414</v>
      </c>
      <c r="DD62" s="471">
        <f>[3]Gemüse!DL46</f>
        <v>665.58056389600006</v>
      </c>
      <c r="DE62" s="471">
        <f>[3]Gemüse!DM46</f>
        <v>1819.905864476</v>
      </c>
      <c r="DF62" s="473">
        <f>[3]Gemüse!DN46</f>
        <v>313.59666237099998</v>
      </c>
      <c r="DG62" s="473">
        <f>[3]Gemüse!DO46</f>
        <v>1379.179212233</v>
      </c>
      <c r="DH62" s="471">
        <f>[3]Gemüse!DP46</f>
        <v>267.26380252899997</v>
      </c>
      <c r="DI62" s="471">
        <f>[3]Gemüse!DQ46</f>
        <v>908.47840638800005</v>
      </c>
      <c r="DJ62" s="473">
        <f>[3]Gemüse!DR46</f>
        <v>463.70847888499998</v>
      </c>
      <c r="DK62" s="473">
        <f>[3]Gemüse!DS46</f>
        <v>1107.7387722380001</v>
      </c>
      <c r="DN62" s="471"/>
      <c r="DO62" s="471">
        <f>[3]Gemüse!DT46</f>
        <v>153.53923637400001</v>
      </c>
      <c r="DP62" s="471">
        <f>[3]Gemüse!DU46</f>
        <v>756.56536201200004</v>
      </c>
      <c r="DQ62" s="473">
        <f>[3]Gemüse!DV46</f>
        <v>155.365474613</v>
      </c>
      <c r="DR62" s="473">
        <f>[3]Gemüse!DW46</f>
        <v>878.55702221700005</v>
      </c>
      <c r="DS62" s="471">
        <f>[3]Gemüse!DX46</f>
        <v>129.76694810700002</v>
      </c>
      <c r="DT62" s="471">
        <f>[3]Gemüse!DY46</f>
        <v>509.25745352000001</v>
      </c>
      <c r="DU62" s="473">
        <f>[3]Gemüse!DZ46</f>
        <v>66.952165191999995</v>
      </c>
      <c r="DV62" s="473">
        <f>[3]Gemüse!EA46</f>
        <v>185.27188862699998</v>
      </c>
      <c r="DW62" s="471"/>
      <c r="DX62" s="471">
        <f>[3]Gemüse!EB46</f>
        <v>181.90821765100003</v>
      </c>
      <c r="DY62" s="471">
        <f>[3]Gemüse!EC46</f>
        <v>767.63040859799992</v>
      </c>
      <c r="DZ62" s="473">
        <f>[3]Gemüse!ED46</f>
        <v>315.04654735900004</v>
      </c>
      <c r="EA62" s="473">
        <f>[3]Gemüse!EE46</f>
        <v>899.73602447799999</v>
      </c>
      <c r="EB62" s="471">
        <f>[3]Gemüse!$EF46</f>
        <v>32.588002832999997</v>
      </c>
      <c r="EC62" s="471">
        <f>[3]Gemüse!EG46</f>
        <v>205.16636300000002</v>
      </c>
      <c r="ED62" s="473">
        <f>[3]Gemüse!EH46</f>
        <v>36.997032754000003</v>
      </c>
      <c r="EE62" s="473">
        <f>[3]Gemüse!EI46</f>
        <v>334.88658299800005</v>
      </c>
      <c r="EG62" s="471">
        <f>[3]Gemüse!$EJ46</f>
        <v>1426.2606757010001</v>
      </c>
      <c r="EH62" s="471">
        <f>[3]Gemüse!EK46</f>
        <v>3295.0646777970001</v>
      </c>
      <c r="EI62" s="473">
        <f>[3]Gemüse!EL46</f>
        <v>69.281079073000001</v>
      </c>
      <c r="EJ62" s="473">
        <f>[3]Gemüse!EM46</f>
        <v>294.47749310299997</v>
      </c>
      <c r="EK62" s="471">
        <f>[3]Gemüse!$EN46</f>
        <v>12.744352425999999</v>
      </c>
      <c r="EL62" s="471">
        <f>[3]Gemüse!EO46</f>
        <v>116.318847045</v>
      </c>
      <c r="EM62" s="473">
        <f>[3]Gemüse!EP46</f>
        <v>267.07602294100002</v>
      </c>
      <c r="EN62" s="473">
        <f>[3]Gemüse!EQ46</f>
        <v>265.81207858800002</v>
      </c>
      <c r="EO62" s="380"/>
      <c r="EP62" s="471">
        <f>[3]Gemüse!ER46</f>
        <v>101.592698403</v>
      </c>
      <c r="EQ62" s="471">
        <f>[3]Gemüse!ES46</f>
        <v>571.77613555699998</v>
      </c>
      <c r="ER62" s="471">
        <f>[3]Gemüse!$ET46</f>
        <v>356.08233413900001</v>
      </c>
      <c r="ES62" s="471">
        <f>[3]Gemüse!EU46</f>
        <v>2444.2710444649997</v>
      </c>
      <c r="ET62" s="471"/>
      <c r="EU62" s="473">
        <f>[3]Gemüse!$EV46</f>
        <v>164.430816693</v>
      </c>
      <c r="EV62" s="473">
        <f>[3]Gemüse!EW46</f>
        <v>586.31831009100006</v>
      </c>
      <c r="EX62" s="473">
        <f>[3]Gemüse!EX46</f>
        <v>179.56190040400003</v>
      </c>
      <c r="EY62" s="473">
        <f>[3]Gemüse!EY46</f>
        <v>700.49578058899999</v>
      </c>
    </row>
    <row r="63" spans="1:155" x14ac:dyDescent="0.2">
      <c r="A63" s="218"/>
      <c r="B63" s="189">
        <f>[3]Gemüse!A47</f>
        <v>44958</v>
      </c>
      <c r="C63" s="468">
        <f>[3]Gemüse!$B47</f>
        <v>5.5893810000000004</v>
      </c>
      <c r="D63" s="468">
        <f>[3]Gemüse!$BD47</f>
        <v>4.3705999999999996</v>
      </c>
      <c r="E63" s="380">
        <f>[3]Gemüse!$C47</f>
        <v>7.2032910000000001</v>
      </c>
      <c r="F63" s="380">
        <f>[3]Gemüse!$BE47</f>
        <v>4.9127960000000002</v>
      </c>
      <c r="G63" s="468">
        <f>[3]Gemüse!$D47</f>
        <v>1.7603230000000001</v>
      </c>
      <c r="H63" s="468">
        <f>[3]Gemüse!$BF47</f>
        <v>1.437036</v>
      </c>
      <c r="I63" s="380">
        <f>[3]Gemüse!$E47</f>
        <v>4.7318300000000004</v>
      </c>
      <c r="J63" s="380">
        <f>[3]Gemüse!$BG47</f>
        <v>3.5544720000000001</v>
      </c>
      <c r="K63" s="468">
        <f>[3]Gemüse!$F47</f>
        <v>0</v>
      </c>
      <c r="L63" s="468">
        <f>[3]Gemüse!$BH47</f>
        <v>4.9560700000000004</v>
      </c>
      <c r="M63" s="380">
        <f>[3]Gemüse!$G47</f>
        <v>10.54264</v>
      </c>
      <c r="N63" s="380">
        <f>[3]Gemüse!$BI47</f>
        <v>9.1157660000000007</v>
      </c>
      <c r="O63" s="468">
        <f>[3]Gemüse!$H47</f>
        <v>8.5948019999999996</v>
      </c>
      <c r="P63" s="468">
        <f>[3]Gemüse!$BJ47</f>
        <v>6.5871560000000002</v>
      </c>
      <c r="Q63" s="380">
        <f>[3]Gemüse!$J47</f>
        <v>5.6793870000000002</v>
      </c>
      <c r="R63" s="380">
        <f>[3]Gemüse!$BL47</f>
        <v>3.1534260000000001</v>
      </c>
      <c r="S63" s="380"/>
      <c r="T63" s="468">
        <f>[3]Gemüse!$K47</f>
        <v>8.0332670000000004</v>
      </c>
      <c r="U63" s="468">
        <f>[3]Gemüse!$BM47</f>
        <v>4.3463260000000004</v>
      </c>
      <c r="V63" s="380">
        <f>[3]Gemüse!$L47</f>
        <v>8.2511749999999999</v>
      </c>
      <c r="W63" s="380">
        <f>[3]Gemüse!$BN47</f>
        <v>5.9163009999999998</v>
      </c>
      <c r="X63" s="468">
        <f>[3]Gemüse!$M47</f>
        <v>0</v>
      </c>
      <c r="Y63" s="468">
        <f>[3]Gemüse!$BO47</f>
        <v>2.007908</v>
      </c>
      <c r="Z63" s="380">
        <f>[3]Gemüse!$N47</f>
        <v>2.6604809999999999</v>
      </c>
      <c r="AA63" s="380">
        <f>[3]Gemüse!$BP47</f>
        <v>1.3945700000000001</v>
      </c>
      <c r="AB63" s="468">
        <f>[3]Gemüse!$R47</f>
        <v>2.2520289999999998</v>
      </c>
      <c r="AC63" s="468">
        <f>[3]Gemüse!$BT47</f>
        <v>1.496148</v>
      </c>
      <c r="AD63" s="380">
        <f>[3]Gemüse!$U47</f>
        <v>41.319794000000002</v>
      </c>
      <c r="AE63" s="380">
        <f>[3]Gemüse!$BW47</f>
        <v>25.565299</v>
      </c>
      <c r="AF63" s="468">
        <f>[3]Gemüse!$V47</f>
        <v>17.058126999999999</v>
      </c>
      <c r="AG63" s="468">
        <f>[3]Gemüse!$BX47</f>
        <v>8.4154470000000003</v>
      </c>
      <c r="AH63" s="380">
        <f>[3]Gemüse!$AX47</f>
        <v>14.895308999999999</v>
      </c>
      <c r="AI63" s="380">
        <f>[3]Gemüse!$CZ47</f>
        <v>4.5282689999999999</v>
      </c>
      <c r="AJ63" s="468">
        <f>[3]Gemüse!$W47</f>
        <v>4.95</v>
      </c>
      <c r="AK63" s="468">
        <f>[3]Gemüse!$BY47</f>
        <v>3.775728</v>
      </c>
      <c r="AL63" s="380"/>
      <c r="AM63" s="380">
        <f>[3]Gemüse!$X47</f>
        <v>5.1982169999999996</v>
      </c>
      <c r="AN63" s="380">
        <f>[3]Gemüse!$BZ47</f>
        <v>3.2780369999999999</v>
      </c>
      <c r="AO63" s="468">
        <f>[3]Gemüse!$Y47</f>
        <v>5.5918619999999999</v>
      </c>
      <c r="AP63" s="468">
        <f>[3]Gemüse!$CA47</f>
        <v>3.4329809999999998</v>
      </c>
      <c r="AQ63" s="380">
        <f>[3]Gemüse!$Z47</f>
        <v>4.8928859999999998</v>
      </c>
      <c r="AR63" s="380">
        <f>[3]Gemüse!$CB47</f>
        <v>3.124546</v>
      </c>
      <c r="AS63" s="468">
        <f>[3]Gemüse!$AF47</f>
        <v>1.700955</v>
      </c>
      <c r="AT63" s="468">
        <f>[3]Gemüse!$CH47</f>
        <v>1.112614</v>
      </c>
      <c r="AU63" s="380">
        <f>[3]Gemüse!$AB47</f>
        <v>5.4174699999999998</v>
      </c>
      <c r="AV63" s="380">
        <f>[3]Gemüse!$CD47</f>
        <v>2.013061</v>
      </c>
      <c r="AW63" s="468">
        <f>[3]Gemüse!$AC47</f>
        <v>5.395899</v>
      </c>
      <c r="AX63" s="468">
        <f>[3]Gemüse!$CE47</f>
        <v>2.013061</v>
      </c>
      <c r="AY63" s="380">
        <f>[3]Gemüse!$AD47</f>
        <v>6.579561</v>
      </c>
      <c r="AZ63" s="380">
        <f>[3]Gemüse!$CF47</f>
        <v>3.796284</v>
      </c>
      <c r="BA63" s="380"/>
      <c r="BB63" s="468">
        <f>[3]Gemüse!$AE47</f>
        <v>2.6049690000000001</v>
      </c>
      <c r="BC63" s="468">
        <f>[3]Gemüse!$CG47</f>
        <v>1.6996549999999999</v>
      </c>
      <c r="BD63" s="380">
        <f>[3]Gemüse!$AG47</f>
        <v>5.6129959999999999</v>
      </c>
      <c r="BE63" s="380">
        <f>[3]Gemüse!$CI47</f>
        <v>2.7468530000000002</v>
      </c>
      <c r="BF63" s="468">
        <f>[3]Gemüse!$AH47</f>
        <v>2.7048130000000001</v>
      </c>
      <c r="BG63" s="468">
        <f>[3]Gemüse!$CJ47</f>
        <v>1.6028230000000001</v>
      </c>
      <c r="BH63" s="380">
        <f>[3]Gemüse!$AI47</f>
        <v>7.9817470000000004</v>
      </c>
      <c r="BI63" s="380">
        <f>[3]Gemüse!$CK47</f>
        <v>5.1535140000000004</v>
      </c>
      <c r="BJ63" s="380"/>
      <c r="BK63" s="468">
        <f>[3]Gemüse!$AK47</f>
        <v>2.652736</v>
      </c>
      <c r="BL63" s="468">
        <f>[3]Gemüse!$CM47</f>
        <v>1.378207</v>
      </c>
      <c r="BM63" s="380">
        <f>[3]Gemüse!$AL47</f>
        <v>19.520437000000001</v>
      </c>
      <c r="BN63" s="380">
        <f>[3]Gemüse!$CN47</f>
        <v>4.6207380000000002</v>
      </c>
      <c r="BO63" s="468">
        <f>[3]Gemüse!$AM47</f>
        <v>6.8409810000000002</v>
      </c>
      <c r="BP63" s="468">
        <f>[3]Gemüse!$CO47</f>
        <v>3.589585</v>
      </c>
      <c r="BQ63" s="380">
        <f>[3]Gemüse!$AN47</f>
        <v>4.8591110000000004</v>
      </c>
      <c r="BR63" s="380">
        <f>[3]Gemüse!$CP47</f>
        <v>2.1853229999999999</v>
      </c>
      <c r="BS63" s="380"/>
      <c r="BT63" s="380">
        <f>[3]Gemüse!$AO47</f>
        <v>3.9977969999999998</v>
      </c>
      <c r="BU63" s="380">
        <f>[3]Gemüse!$CQ47</f>
        <v>2.3606090000000002</v>
      </c>
      <c r="BV63" s="468">
        <f>[3]Gemüse!$AW47</f>
        <v>7.7624440000000003</v>
      </c>
      <c r="BW63" s="468">
        <f>[3]Gemüse!$CY47</f>
        <v>5.6076930000000003</v>
      </c>
      <c r="BX63" s="380">
        <f>[3]Gemüse!$AP47</f>
        <v>0</v>
      </c>
      <c r="BY63" s="380">
        <f>[3]Gemüse!$CR47</f>
        <v>10.411617</v>
      </c>
      <c r="BZ63" s="468">
        <f>[3]Gemüse!$AQ47</f>
        <v>4.3105520000000004</v>
      </c>
      <c r="CA63" s="468">
        <f>[3]Gemüse!$CS47</f>
        <v>2.9668160000000001</v>
      </c>
      <c r="CB63" s="380">
        <f>[3]Gemüse!$AS47</f>
        <v>0</v>
      </c>
      <c r="CC63" s="380">
        <f>[3]Gemüse!$CU47</f>
        <v>0</v>
      </c>
      <c r="CD63" s="468">
        <f>[3]Gemüse!$AT47</f>
        <v>0</v>
      </c>
      <c r="CE63" s="468">
        <f>[3]Gemüse!$CV47</f>
        <v>9.7452310000000004</v>
      </c>
      <c r="CF63" s="380">
        <f>[3]Gemüse!$AU47</f>
        <v>0</v>
      </c>
      <c r="CG63" s="380">
        <f>[3]Gemüse!$CW47</f>
        <v>9.7141990000000007</v>
      </c>
      <c r="CH63" s="380"/>
      <c r="CI63" s="468">
        <f>[3]Gemüse!$AV47</f>
        <v>10.890212</v>
      </c>
      <c r="CJ63" s="468">
        <f>[3]Gemüse!$CX47</f>
        <v>5.4441319999999997</v>
      </c>
      <c r="CK63" s="380"/>
      <c r="CL63" s="380">
        <f>[3]Gemüse!$AY47</f>
        <v>15.80301</v>
      </c>
      <c r="CM63" s="380">
        <f>[3]Gemüse!$DA47</f>
        <v>9.6315500000000007</v>
      </c>
      <c r="CN63" s="380"/>
      <c r="CO63" s="468">
        <f>[3]Gemüse!$AZ47</f>
        <v>15.917213</v>
      </c>
      <c r="CP63" s="468">
        <f>[3]Gemüse!$DB47</f>
        <v>9.7128540000000001</v>
      </c>
      <c r="CQ63" s="380">
        <f>[3]Gemüse!$BB47</f>
        <v>16.640488000000001</v>
      </c>
      <c r="CR63" s="380">
        <f>[3]Gemüse!$DD47</f>
        <v>9.3248119999999997</v>
      </c>
      <c r="CS63" s="468">
        <f>[3]Gemüse!$BC47</f>
        <v>7.5422089999999997</v>
      </c>
      <c r="CT63" s="468">
        <f>[3]Gemüse!$DE47</f>
        <v>6.2791009999999998</v>
      </c>
      <c r="CU63" s="380">
        <f>[3]Gemüse!$AJ47</f>
        <v>5.1132569999999999</v>
      </c>
      <c r="CV63" s="380">
        <f>[3]Gemüse!$CL47</f>
        <v>3.7215400000000001</v>
      </c>
      <c r="CW63" s="383"/>
      <c r="CX63" s="343">
        <f>'Früchte Daten'!BQ63</f>
        <v>4</v>
      </c>
      <c r="CY63" s="471">
        <f>[3]Gemüse!DH47</f>
        <v>5173.0839303939993</v>
      </c>
      <c r="CZ63" s="471">
        <f>[3]Gemüse!DI47</f>
        <v>20398.399909996002</v>
      </c>
      <c r="DA63" s="471"/>
      <c r="DB63" s="473">
        <f>[3]Gemüse!DJ47</f>
        <v>340.78873920800004</v>
      </c>
      <c r="DC63" s="473">
        <f>[3]Gemüse!DK47</f>
        <v>1362.863645266</v>
      </c>
      <c r="DD63" s="471">
        <f>[3]Gemüse!DL47</f>
        <v>431.43394959099999</v>
      </c>
      <c r="DE63" s="471">
        <f>[3]Gemüse!DM47</f>
        <v>1285.1298167030002</v>
      </c>
      <c r="DF63" s="473">
        <f>[3]Gemüse!DN47</f>
        <v>258.66604179400002</v>
      </c>
      <c r="DG63" s="473">
        <f>[3]Gemüse!DO47</f>
        <v>1049.9704733430001</v>
      </c>
      <c r="DH63" s="471">
        <f>[3]Gemüse!DP47</f>
        <v>196.47816612599999</v>
      </c>
      <c r="DI63" s="471">
        <f>[3]Gemüse!DQ47</f>
        <v>638.030707452</v>
      </c>
      <c r="DJ63" s="473">
        <f>[3]Gemüse!DR47</f>
        <v>310.739774135</v>
      </c>
      <c r="DK63" s="473">
        <f>[3]Gemüse!DS47</f>
        <v>772.29179733299998</v>
      </c>
      <c r="DN63" s="471"/>
      <c r="DO63" s="471">
        <f>[3]Gemüse!DT47</f>
        <v>154.76504864</v>
      </c>
      <c r="DP63" s="471">
        <f>[3]Gemüse!DU47</f>
        <v>664.44795074400008</v>
      </c>
      <c r="DQ63" s="473">
        <f>[3]Gemüse!DV47</f>
        <v>106.253291018</v>
      </c>
      <c r="DR63" s="473">
        <f>[3]Gemüse!DW47</f>
        <v>617.90116367500002</v>
      </c>
      <c r="DS63" s="471">
        <f>[3]Gemüse!DX47</f>
        <v>36.253792385000004</v>
      </c>
      <c r="DT63" s="471">
        <f>[3]Gemüse!DY47</f>
        <v>465.180999859</v>
      </c>
      <c r="DU63" s="473">
        <f>[3]Gemüse!DZ47</f>
        <v>55.465782508000004</v>
      </c>
      <c r="DV63" s="473">
        <f>[3]Gemüse!EA47</f>
        <v>167.10473610700001</v>
      </c>
      <c r="DW63" s="471"/>
      <c r="DX63" s="471">
        <f>[3]Gemüse!EB47</f>
        <v>136.21530107700002</v>
      </c>
      <c r="DY63" s="471">
        <f>[3]Gemüse!EC47</f>
        <v>588.60102116100006</v>
      </c>
      <c r="DZ63" s="473">
        <f>[3]Gemüse!ED47</f>
        <v>251.136315123</v>
      </c>
      <c r="EA63" s="473">
        <f>[3]Gemüse!EE47</f>
        <v>693.99220208500003</v>
      </c>
      <c r="EB63" s="471">
        <f>[3]Gemüse!$EF47</f>
        <v>22.963430000000002</v>
      </c>
      <c r="EC63" s="471">
        <f>[3]Gemüse!EG47</f>
        <v>173.839259</v>
      </c>
      <c r="ED63" s="473">
        <f>[3]Gemüse!EH47</f>
        <v>29.180601169000003</v>
      </c>
      <c r="EE63" s="473">
        <f>[3]Gemüse!EI47</f>
        <v>293.22941531499998</v>
      </c>
      <c r="EG63" s="471">
        <f>[3]Gemüse!$EJ47</f>
        <v>1023.535531323</v>
      </c>
      <c r="EH63" s="471">
        <f>[3]Gemüse!EK47</f>
        <v>2805.0515954719999</v>
      </c>
      <c r="EI63" s="473">
        <f>[3]Gemüse!EL47</f>
        <v>59.030153724999998</v>
      </c>
      <c r="EJ63" s="473">
        <f>[3]Gemüse!EM47</f>
        <v>260.703985106</v>
      </c>
      <c r="EK63" s="471">
        <f>[3]Gemüse!$EN47</f>
        <v>2.1324328220000002</v>
      </c>
      <c r="EL63" s="471">
        <f>[3]Gemüse!EO47</f>
        <v>70.003360618000002</v>
      </c>
      <c r="EM63" s="473">
        <f>[3]Gemüse!EP47</f>
        <v>223.84095380699998</v>
      </c>
      <c r="EN63" s="473">
        <f>[3]Gemüse!EQ47</f>
        <v>209.649357372</v>
      </c>
      <c r="EO63" s="471"/>
      <c r="EP63" s="471">
        <f>[3]Gemüse!ER47</f>
        <v>79.127035356999997</v>
      </c>
      <c r="EQ63" s="471">
        <f>[3]Gemüse!ES47</f>
        <v>480.42545041200003</v>
      </c>
      <c r="ER63" s="471">
        <f>[3]Gemüse!$ET47</f>
        <v>262.04764427800001</v>
      </c>
      <c r="ES63" s="471">
        <f>[3]Gemüse!EU47</f>
        <v>1942.588854054</v>
      </c>
      <c r="ET63" s="471"/>
      <c r="EU63" s="473">
        <f>[3]Gemüse!$EV47</f>
        <v>126.290070245</v>
      </c>
      <c r="EV63" s="473">
        <f>[3]Gemüse!EW47</f>
        <v>456.14729085699997</v>
      </c>
      <c r="EX63" s="473">
        <f>[3]Gemüse!EX47</f>
        <v>115.863545657</v>
      </c>
      <c r="EY63" s="473">
        <f>[3]Gemüse!EY47</f>
        <v>687.78431733600007</v>
      </c>
    </row>
    <row r="64" spans="1:155" x14ac:dyDescent="0.2">
      <c r="A64" s="218"/>
      <c r="B64" s="189">
        <f>[3]Gemüse!A48</f>
        <v>44927</v>
      </c>
      <c r="C64" s="468">
        <f>[3]Gemüse!$B48</f>
        <v>5.2517709999999997</v>
      </c>
      <c r="D64" s="468">
        <f>[3]Gemüse!$BD48</f>
        <v>3.3129200000000001</v>
      </c>
      <c r="E64" s="380">
        <f>[3]Gemüse!$C48</f>
        <v>5.61557</v>
      </c>
      <c r="F64" s="380">
        <f>[3]Gemüse!$BE48</f>
        <v>3.5833659999999998</v>
      </c>
      <c r="G64" s="468">
        <f>[3]Gemüse!$D48</f>
        <v>1.5702160000000001</v>
      </c>
      <c r="H64" s="468">
        <f>[3]Gemüse!$BF48</f>
        <v>1.1823269999999999</v>
      </c>
      <c r="I64" s="380">
        <f>[3]Gemüse!$E48</f>
        <v>4.4794039999999997</v>
      </c>
      <c r="J64" s="380">
        <f>[3]Gemüse!$BG48</f>
        <v>2.7674970000000001</v>
      </c>
      <c r="K64" s="468">
        <f>[3]Gemüse!$F48</f>
        <v>0</v>
      </c>
      <c r="L64" s="468">
        <f>[3]Gemüse!$BH48</f>
        <v>4.3224299999999998</v>
      </c>
      <c r="M64" s="380">
        <f>[3]Gemüse!$G48</f>
        <v>10.430342</v>
      </c>
      <c r="N64" s="380">
        <f>[3]Gemüse!$BI48</f>
        <v>9.7145919999999997</v>
      </c>
      <c r="O64" s="468">
        <f>[3]Gemüse!$H48</f>
        <v>7.0709220000000004</v>
      </c>
      <c r="P64" s="468">
        <f>[3]Gemüse!$BJ48</f>
        <v>5.4002980000000003</v>
      </c>
      <c r="Q64" s="380">
        <f>[3]Gemüse!$J48</f>
        <v>5.5172889999999999</v>
      </c>
      <c r="R64" s="380">
        <f>[3]Gemüse!$BL48</f>
        <v>2.7627280000000001</v>
      </c>
      <c r="S64" s="380"/>
      <c r="T64" s="468">
        <f>[3]Gemüse!$K48</f>
        <v>8.2556729999999998</v>
      </c>
      <c r="U64" s="468">
        <f>[3]Gemüse!$BM48</f>
        <v>4.3019499999999997</v>
      </c>
      <c r="V64" s="380">
        <f>[3]Gemüse!$L48</f>
        <v>8.2342270000000006</v>
      </c>
      <c r="W64" s="380">
        <f>[3]Gemüse!$BN48</f>
        <v>5.8686109999999996</v>
      </c>
      <c r="X64" s="468">
        <f>[3]Gemüse!$M48</f>
        <v>0</v>
      </c>
      <c r="Y64" s="468">
        <f>[3]Gemüse!$BO48</f>
        <v>1.9415260000000001</v>
      </c>
      <c r="Z64" s="380">
        <f>[3]Gemüse!$N48</f>
        <v>2.4000970000000001</v>
      </c>
      <c r="AA64" s="380">
        <f>[3]Gemüse!$BP48</f>
        <v>1.188925</v>
      </c>
      <c r="AB64" s="468">
        <f>[3]Gemüse!$R48</f>
        <v>0</v>
      </c>
      <c r="AC64" s="468">
        <f>[3]Gemüse!$BT48</f>
        <v>1.4120820000000001</v>
      </c>
      <c r="AD64" s="380">
        <f>[3]Gemüse!$U48</f>
        <v>36.118375</v>
      </c>
      <c r="AE64" s="380">
        <f>[3]Gemüse!$BW48</f>
        <v>28.354642999999999</v>
      </c>
      <c r="AF64" s="468">
        <f>[3]Gemüse!$V48</f>
        <v>16.923044999999998</v>
      </c>
      <c r="AG64" s="468">
        <f>[3]Gemüse!$BX48</f>
        <v>7.8866420000000002</v>
      </c>
      <c r="AH64" s="380">
        <f>[3]Gemüse!$AX48</f>
        <v>12.338319</v>
      </c>
      <c r="AI64" s="380">
        <f>[3]Gemüse!$CZ48</f>
        <v>4.5596860000000001</v>
      </c>
      <c r="AJ64" s="468">
        <f>[3]Gemüse!$W48</f>
        <v>4.95</v>
      </c>
      <c r="AK64" s="468">
        <f>[3]Gemüse!$BY48</f>
        <v>3.9726789999999998</v>
      </c>
      <c r="AL64" s="380"/>
      <c r="AM64" s="380">
        <f>[3]Gemüse!$X48</f>
        <v>4.6831060000000004</v>
      </c>
      <c r="AN64" s="380">
        <f>[3]Gemüse!$BZ48</f>
        <v>2.8681329999999998</v>
      </c>
      <c r="AO64" s="468">
        <f>[3]Gemüse!$Y48</f>
        <v>4.9311749999999996</v>
      </c>
      <c r="AP64" s="468">
        <f>[3]Gemüse!$CA48</f>
        <v>2.9722309999999998</v>
      </c>
      <c r="AQ64" s="380">
        <f>[3]Gemüse!$Z48</f>
        <v>4.8500110000000003</v>
      </c>
      <c r="AR64" s="380">
        <f>[3]Gemüse!$CB48</f>
        <v>3.0590609999999998</v>
      </c>
      <c r="AS64" s="468">
        <f>[3]Gemüse!$AF48</f>
        <v>1.7561880000000001</v>
      </c>
      <c r="AT64" s="468">
        <f>[3]Gemüse!$CH48</f>
        <v>1.0277130000000001</v>
      </c>
      <c r="AU64" s="380">
        <f>[3]Gemüse!$AB48</f>
        <v>5.5056989999999999</v>
      </c>
      <c r="AV64" s="380">
        <f>[3]Gemüse!$CD48</f>
        <v>2.0119090000000002</v>
      </c>
      <c r="AW64" s="468">
        <f>[3]Gemüse!$AC48</f>
        <v>5.4565359999999998</v>
      </c>
      <c r="AX64" s="468">
        <f>[3]Gemüse!$CE48</f>
        <v>2.0119090000000002</v>
      </c>
      <c r="AY64" s="380">
        <f>[3]Gemüse!$AD48</f>
        <v>6.6484370000000004</v>
      </c>
      <c r="AZ64" s="380">
        <f>[3]Gemüse!$CF48</f>
        <v>3.8176869999999998</v>
      </c>
      <c r="BA64" s="380"/>
      <c r="BB64" s="468">
        <f>[3]Gemüse!$AE48</f>
        <v>2.8623750000000001</v>
      </c>
      <c r="BC64" s="468">
        <f>[3]Gemüse!$CG48</f>
        <v>1.7896920000000001</v>
      </c>
      <c r="BD64" s="380">
        <f>[3]Gemüse!$AG48</f>
        <v>5.7495659999999997</v>
      </c>
      <c r="BE64" s="380">
        <f>[3]Gemüse!$CI48</f>
        <v>2.7465959999999998</v>
      </c>
      <c r="BF64" s="468">
        <f>[3]Gemüse!$AH48</f>
        <v>0</v>
      </c>
      <c r="BG64" s="468">
        <f>[3]Gemüse!$CJ48</f>
        <v>1.5588610000000001</v>
      </c>
      <c r="BH64" s="380">
        <f>[3]Gemüse!$AI48</f>
        <v>8.0562830000000005</v>
      </c>
      <c r="BI64" s="380">
        <f>[3]Gemüse!$CK48</f>
        <v>4.1850069999999997</v>
      </c>
      <c r="BJ64" s="380"/>
      <c r="BK64" s="468">
        <f>[3]Gemüse!$AK48</f>
        <v>2.1273849999999999</v>
      </c>
      <c r="BL64" s="468">
        <f>[3]Gemüse!$CM48</f>
        <v>1.4202330000000001</v>
      </c>
      <c r="BM64" s="380">
        <f>[3]Gemüse!$AL48</f>
        <v>19.807628999999999</v>
      </c>
      <c r="BN64" s="380">
        <f>[3]Gemüse!$CN48</f>
        <v>4.6280140000000003</v>
      </c>
      <c r="BO64" s="468">
        <f>[3]Gemüse!$AM48</f>
        <v>6.9195979999999997</v>
      </c>
      <c r="BP64" s="468">
        <f>[3]Gemüse!$CO48</f>
        <v>3.7975300000000001</v>
      </c>
      <c r="BQ64" s="380">
        <f>[3]Gemüse!$AN48</f>
        <v>4.9738980000000002</v>
      </c>
      <c r="BR64" s="380">
        <f>[3]Gemüse!$CP48</f>
        <v>2.1829010000000002</v>
      </c>
      <c r="BS64" s="380"/>
      <c r="BT64" s="380">
        <f>[3]Gemüse!$AO48</f>
        <v>3.990192</v>
      </c>
      <c r="BU64" s="380">
        <f>[3]Gemüse!$CQ48</f>
        <v>2.6337229999999998</v>
      </c>
      <c r="BV64" s="468">
        <f>[3]Gemüse!$AW48</f>
        <v>7.6853759999999998</v>
      </c>
      <c r="BW64" s="468">
        <f>[3]Gemüse!$CY48</f>
        <v>5.7104150000000002</v>
      </c>
      <c r="BX64" s="380">
        <f>[3]Gemüse!$AP48</f>
        <v>0</v>
      </c>
      <c r="BY64" s="380">
        <f>[3]Gemüse!$CR48</f>
        <v>0</v>
      </c>
      <c r="BZ64" s="468">
        <f>[3]Gemüse!$AQ48</f>
        <v>4.565436</v>
      </c>
      <c r="CA64" s="468">
        <f>[3]Gemüse!$CS48</f>
        <v>2.9254319999999998</v>
      </c>
      <c r="CB64" s="380">
        <f>[3]Gemüse!$AS48</f>
        <v>0</v>
      </c>
      <c r="CC64" s="380">
        <f>[3]Gemüse!$CU48</f>
        <v>0</v>
      </c>
      <c r="CD64" s="468">
        <f>[3]Gemüse!$AT48</f>
        <v>0</v>
      </c>
      <c r="CE64" s="468">
        <f>[3]Gemüse!$CV48</f>
        <v>0</v>
      </c>
      <c r="CF64" s="380">
        <f>[3]Gemüse!$AU48</f>
        <v>0</v>
      </c>
      <c r="CG64" s="380">
        <f>[3]Gemüse!$CW48</f>
        <v>0</v>
      </c>
      <c r="CH64" s="380"/>
      <c r="CI64" s="468">
        <f>[3]Gemüse!$AV48</f>
        <v>10.094006</v>
      </c>
      <c r="CJ64" s="468">
        <f>[3]Gemüse!$CX48</f>
        <v>5.3859450000000004</v>
      </c>
      <c r="CK64" s="380"/>
      <c r="CL64" s="380">
        <f>[3]Gemüse!$AY48</f>
        <v>16.666402000000001</v>
      </c>
      <c r="CM64" s="380">
        <f>[3]Gemüse!$DA48</f>
        <v>9.7191709999999993</v>
      </c>
      <c r="CN64" s="380"/>
      <c r="CO64" s="468">
        <f>[3]Gemüse!$AZ48</f>
        <v>15.918312999999999</v>
      </c>
      <c r="CP64" s="468">
        <f>[3]Gemüse!$DB48</f>
        <v>9.7151409999999991</v>
      </c>
      <c r="CQ64" s="380">
        <f>[3]Gemüse!$BB48</f>
        <v>16.644687999999999</v>
      </c>
      <c r="CR64" s="380">
        <f>[3]Gemüse!$DD48</f>
        <v>9.306559</v>
      </c>
      <c r="CS64" s="468">
        <f>[3]Gemüse!$BC48</f>
        <v>7.5443499999999997</v>
      </c>
      <c r="CT64" s="468">
        <f>[3]Gemüse!$DE48</f>
        <v>6.115227</v>
      </c>
      <c r="CU64" s="380">
        <f>[3]Gemüse!$AJ48</f>
        <v>5.1136660000000003</v>
      </c>
      <c r="CV64" s="380">
        <f>[3]Gemüse!$CL48</f>
        <v>3.8329230000000001</v>
      </c>
      <c r="CW64" s="383"/>
      <c r="CX64" s="343">
        <f>'Früchte Daten'!BQ64</f>
        <v>4</v>
      </c>
      <c r="CY64" s="471">
        <f>[3]Gemüse!DH48</f>
        <v>5454.7732105610003</v>
      </c>
      <c r="CZ64" s="471">
        <f>[3]Gemüse!DI48</f>
        <v>20418.405274943001</v>
      </c>
      <c r="DA64" s="471"/>
      <c r="DB64" s="473">
        <f>[3]Gemüse!DJ48</f>
        <v>401.82882965700003</v>
      </c>
      <c r="DC64" s="473">
        <f>[3]Gemüse!DK48</f>
        <v>1327.2933812420001</v>
      </c>
      <c r="DD64" s="471">
        <f>[3]Gemüse!DL48</f>
        <v>423.58410210400001</v>
      </c>
      <c r="DE64" s="471">
        <f>[3]Gemüse!DM48</f>
        <v>1296.068471387</v>
      </c>
      <c r="DF64" s="473">
        <f>[3]Gemüse!DN48</f>
        <v>253.35594646600001</v>
      </c>
      <c r="DG64" s="473">
        <f>[3]Gemüse!DO48</f>
        <v>1022.982003311</v>
      </c>
      <c r="DH64" s="471">
        <f>[3]Gemüse!DP48</f>
        <v>172.12224482799999</v>
      </c>
      <c r="DI64" s="471">
        <f>[3]Gemüse!DQ48</f>
        <v>730.37896153099996</v>
      </c>
      <c r="DJ64" s="473">
        <f>[3]Gemüse!DR48</f>
        <v>276.78281038400002</v>
      </c>
      <c r="DK64" s="473">
        <f>[3]Gemüse!DS48</f>
        <v>796.56741572600004</v>
      </c>
      <c r="DN64" s="471"/>
      <c r="DO64" s="471">
        <f>[3]Gemüse!DT48</f>
        <v>137.29279930799999</v>
      </c>
      <c r="DP64" s="471">
        <f>[3]Gemüse!DU48</f>
        <v>655.42861201400001</v>
      </c>
      <c r="DQ64" s="473">
        <f>[3]Gemüse!DV48</f>
        <v>117.567706051</v>
      </c>
      <c r="DR64" s="473">
        <f>[3]Gemüse!DW48</f>
        <v>590.86525963500003</v>
      </c>
      <c r="DS64" s="471">
        <f>[3]Gemüse!DX48</f>
        <v>25.068637413000001</v>
      </c>
      <c r="DT64" s="471">
        <f>[3]Gemüse!DY48</f>
        <v>372.34732074499999</v>
      </c>
      <c r="DU64" s="473">
        <f>[3]Gemüse!DZ48</f>
        <v>62.794828922000001</v>
      </c>
      <c r="DV64" s="473">
        <f>[3]Gemüse!EA48</f>
        <v>172.09742023300001</v>
      </c>
      <c r="DW64" s="471"/>
      <c r="DX64" s="471">
        <f>[3]Gemüse!EB48</f>
        <v>147.257979877</v>
      </c>
      <c r="DY64" s="471">
        <f>[3]Gemüse!EC48</f>
        <v>617.01718095000001</v>
      </c>
      <c r="DZ64" s="473">
        <f>[3]Gemüse!ED48</f>
        <v>397.787077205</v>
      </c>
      <c r="EA64" s="473">
        <f>[3]Gemüse!EE48</f>
        <v>753.9127035890001</v>
      </c>
      <c r="EB64" s="471">
        <f>[3]Gemüse!$EF48</f>
        <v>29.138914</v>
      </c>
      <c r="EC64" s="471">
        <f>[3]Gemüse!EG48</f>
        <v>210.239282</v>
      </c>
      <c r="ED64" s="473">
        <f>[3]Gemüse!EH48</f>
        <v>27.788580845000002</v>
      </c>
      <c r="EE64" s="473">
        <f>[3]Gemüse!EI48</f>
        <v>275.080092009</v>
      </c>
      <c r="EG64" s="471">
        <f>[3]Gemüse!$EJ48</f>
        <v>1183.0433068550001</v>
      </c>
      <c r="EH64" s="471">
        <f>[3]Gemüse!EK48</f>
        <v>2698.1080367430004</v>
      </c>
      <c r="EI64" s="473">
        <f>[3]Gemüse!EL48</f>
        <v>66.733654557999998</v>
      </c>
      <c r="EJ64" s="473">
        <f>[3]Gemüse!EM48</f>
        <v>299.01310436300002</v>
      </c>
      <c r="EK64" s="471">
        <f>[3]Gemüse!$EN48</f>
        <v>6.0999999999999999E-2</v>
      </c>
      <c r="EL64" s="471">
        <f>[3]Gemüse!EO48</f>
        <v>59.741285269000002</v>
      </c>
      <c r="EM64" s="473">
        <f>[3]Gemüse!EP48</f>
        <v>226.50343852099999</v>
      </c>
      <c r="EN64" s="473">
        <f>[3]Gemüse!EQ48</f>
        <v>218.860051731</v>
      </c>
      <c r="EO64" s="471"/>
      <c r="EP64" s="471">
        <f>[3]Gemüse!ER48</f>
        <v>90.784535296000001</v>
      </c>
      <c r="EQ64" s="471">
        <f>[3]Gemüse!ES48</f>
        <v>589.90612601999999</v>
      </c>
      <c r="ER64" s="471">
        <f>[3]Gemüse!$ET48</f>
        <v>254.29396392999999</v>
      </c>
      <c r="ES64" s="471">
        <f>[3]Gemüse!EU48</f>
        <v>1884.4351447860001</v>
      </c>
      <c r="ET64" s="471"/>
      <c r="EU64" s="473">
        <f>[3]Gemüse!$EV48</f>
        <v>135.192092874</v>
      </c>
      <c r="EV64" s="473">
        <f>[3]Gemüse!EW48</f>
        <v>465.54218693000001</v>
      </c>
      <c r="EX64" s="473">
        <f>[3]Gemüse!EX48</f>
        <v>120.43994685700001</v>
      </c>
      <c r="EY64" s="473">
        <f>[3]Gemüse!EY48</f>
        <v>581.99187020400007</v>
      </c>
    </row>
    <row r="65" spans="1:155" x14ac:dyDescent="0.2">
      <c r="A65" s="218"/>
      <c r="B65" s="189">
        <f>[3]Gemüse!A49</f>
        <v>44896</v>
      </c>
      <c r="C65" s="468">
        <f>[3]Gemüse!$B49</f>
        <v>4.8934100000000003</v>
      </c>
      <c r="D65" s="468">
        <f>[3]Gemüse!$BD49</f>
        <v>4.0069549999999996</v>
      </c>
      <c r="E65" s="380">
        <f>[3]Gemüse!$C49</f>
        <v>5.5096819999999997</v>
      </c>
      <c r="F65" s="380">
        <f>[3]Gemüse!$BE49</f>
        <v>3.651011</v>
      </c>
      <c r="G65" s="468">
        <f>[3]Gemüse!$D49</f>
        <v>1.627122</v>
      </c>
      <c r="H65" s="468">
        <f>[3]Gemüse!$BF49</f>
        <v>1.0565329999999999</v>
      </c>
      <c r="I65" s="380">
        <f>[3]Gemüse!$E49</f>
        <v>5.089569</v>
      </c>
      <c r="J65" s="380">
        <f>[3]Gemüse!$BG49</f>
        <v>3.1313849999999999</v>
      </c>
      <c r="K65" s="468">
        <f>[3]Gemüse!$F49</f>
        <v>0</v>
      </c>
      <c r="L65" s="468">
        <f>[3]Gemüse!$BH49</f>
        <v>4.5481790000000002</v>
      </c>
      <c r="M65" s="380">
        <f>[3]Gemüse!$G49</f>
        <v>10.484591999999999</v>
      </c>
      <c r="N65" s="380">
        <f>[3]Gemüse!$BI49</f>
        <v>9.6836950000000002</v>
      </c>
      <c r="O65" s="468">
        <f>[3]Gemüse!$H49</f>
        <v>6.83141</v>
      </c>
      <c r="P65" s="468">
        <f>[3]Gemüse!$BJ49</f>
        <v>6.5114679999999998</v>
      </c>
      <c r="Q65" s="380">
        <f>[3]Gemüse!$J49</f>
        <v>5.7675840000000003</v>
      </c>
      <c r="R65" s="380">
        <f>[3]Gemüse!$BL49</f>
        <v>2.919921</v>
      </c>
      <c r="S65" s="380"/>
      <c r="T65" s="468">
        <f>[3]Gemüse!$K49</f>
        <v>8.5933039999999998</v>
      </c>
      <c r="U65" s="468">
        <f>[3]Gemüse!$BM49</f>
        <v>4.4906110000000004</v>
      </c>
      <c r="V65" s="380">
        <f>[3]Gemüse!$L49</f>
        <v>7.8389600000000002</v>
      </c>
      <c r="W65" s="380">
        <f>[3]Gemüse!$BN49</f>
        <v>6.7102259999999996</v>
      </c>
      <c r="X65" s="468">
        <f>[3]Gemüse!$M49</f>
        <v>2.6117189999999999</v>
      </c>
      <c r="Y65" s="468">
        <f>[3]Gemüse!$BO49</f>
        <v>1.988585</v>
      </c>
      <c r="Z65" s="380">
        <f>[3]Gemüse!$N49</f>
        <v>2.3753479999999998</v>
      </c>
      <c r="AA65" s="380">
        <f>[3]Gemüse!$BP49</f>
        <v>1.065585</v>
      </c>
      <c r="AB65" s="468">
        <f>[3]Gemüse!$R49</f>
        <v>2.5466690000000001</v>
      </c>
      <c r="AC65" s="468">
        <f>[3]Gemüse!$BT49</f>
        <v>1.588206</v>
      </c>
      <c r="AD65" s="380">
        <f>[3]Gemüse!$U49</f>
        <v>34.711520999999998</v>
      </c>
      <c r="AE65" s="380">
        <f>[3]Gemüse!$BW49</f>
        <v>24.478308999999999</v>
      </c>
      <c r="AF65" s="468">
        <f>[3]Gemüse!$V49</f>
        <v>16.806695000000001</v>
      </c>
      <c r="AG65" s="468">
        <f>[3]Gemüse!$BX49</f>
        <v>7.946968</v>
      </c>
      <c r="AH65" s="380">
        <f>[3]Gemüse!$AX49</f>
        <v>18.276004</v>
      </c>
      <c r="AI65" s="380">
        <f>[3]Gemüse!$CZ49</f>
        <v>5.8685780000000003</v>
      </c>
      <c r="AJ65" s="468">
        <f>[3]Gemüse!$W49</f>
        <v>4.9377760000000004</v>
      </c>
      <c r="AK65" s="468">
        <f>[3]Gemüse!$BY49</f>
        <v>4.0144270000000004</v>
      </c>
      <c r="AL65" s="380"/>
      <c r="AM65" s="380">
        <f>[3]Gemüse!$X49</f>
        <v>5.7583960000000003</v>
      </c>
      <c r="AN65" s="380">
        <f>[3]Gemüse!$BZ49</f>
        <v>2.8585669999999999</v>
      </c>
      <c r="AO65" s="468">
        <f>[3]Gemüse!$Y49</f>
        <v>5.5443100000000003</v>
      </c>
      <c r="AP65" s="468">
        <f>[3]Gemüse!$CA49</f>
        <v>3.1555960000000001</v>
      </c>
      <c r="AQ65" s="380">
        <f>[3]Gemüse!$Z49</f>
        <v>4.8598020000000002</v>
      </c>
      <c r="AR65" s="380">
        <f>[3]Gemüse!$CB49</f>
        <v>3.041172</v>
      </c>
      <c r="AS65" s="468">
        <f>[3]Gemüse!$AF49</f>
        <v>2.246721</v>
      </c>
      <c r="AT65" s="468">
        <f>[3]Gemüse!$CH49</f>
        <v>1.2079549999999999</v>
      </c>
      <c r="AU65" s="380">
        <f>[3]Gemüse!$AB49</f>
        <v>5.474342</v>
      </c>
      <c r="AV65" s="380">
        <f>[3]Gemüse!$CD49</f>
        <v>2.0209860000000002</v>
      </c>
      <c r="AW65" s="468">
        <f>[3]Gemüse!$AC49</f>
        <v>5.4584809999999999</v>
      </c>
      <c r="AX65" s="468">
        <f>[3]Gemüse!$CE49</f>
        <v>2.0209860000000002</v>
      </c>
      <c r="AY65" s="380">
        <f>[3]Gemüse!$AD49</f>
        <v>6.6293439999999997</v>
      </c>
      <c r="AZ65" s="380">
        <f>[3]Gemüse!$CF49</f>
        <v>3.7993130000000002</v>
      </c>
      <c r="BA65" s="380"/>
      <c r="BB65" s="468">
        <f>[3]Gemüse!$AE49</f>
        <v>2.8103940000000001</v>
      </c>
      <c r="BC65" s="468">
        <f>[3]Gemüse!$CG49</f>
        <v>2.1018810000000001</v>
      </c>
      <c r="BD65" s="380">
        <f>[3]Gemüse!$AG49</f>
        <v>5.7842739999999999</v>
      </c>
      <c r="BE65" s="380">
        <f>[3]Gemüse!$CI49</f>
        <v>2.7602009999999999</v>
      </c>
      <c r="BF65" s="468">
        <f>[3]Gemüse!$AH49</f>
        <v>0</v>
      </c>
      <c r="BG65" s="468">
        <f>[3]Gemüse!$CJ49</f>
        <v>1.466777</v>
      </c>
      <c r="BH65" s="380">
        <f>[3]Gemüse!$AI49</f>
        <v>8.1805830000000004</v>
      </c>
      <c r="BI65" s="380">
        <f>[3]Gemüse!$CK49</f>
        <v>4.3812119999999997</v>
      </c>
      <c r="BJ65" s="380"/>
      <c r="BK65" s="468">
        <f>[3]Gemüse!$AK49</f>
        <v>0</v>
      </c>
      <c r="BL65" s="468">
        <f>[3]Gemüse!$CM49</f>
        <v>1.455859</v>
      </c>
      <c r="BM65" s="380">
        <f>[3]Gemüse!$AL49</f>
        <v>19.016216</v>
      </c>
      <c r="BN65" s="380">
        <f>[3]Gemüse!$CN49</f>
        <v>5.1757609999999996</v>
      </c>
      <c r="BO65" s="468">
        <f>[3]Gemüse!$AM49</f>
        <v>6.95</v>
      </c>
      <c r="BP65" s="468">
        <f>[3]Gemüse!$CO49</f>
        <v>3.5956429999999999</v>
      </c>
      <c r="BQ65" s="380">
        <f>[3]Gemüse!$AN49</f>
        <v>5.1129249999999997</v>
      </c>
      <c r="BR65" s="380">
        <f>[3]Gemüse!$CP49</f>
        <v>2.0475780000000001</v>
      </c>
      <c r="BS65" s="380"/>
      <c r="BT65" s="380">
        <f>[3]Gemüse!$AO49</f>
        <v>5.8356300000000001</v>
      </c>
      <c r="BU65" s="380">
        <f>[3]Gemüse!$CQ49</f>
        <v>2.5538889999999999</v>
      </c>
      <c r="BV65" s="468">
        <f>[3]Gemüse!$AW49</f>
        <v>8.8734029999999997</v>
      </c>
      <c r="BW65" s="468">
        <f>[3]Gemüse!$CY49</f>
        <v>6.0823270000000003</v>
      </c>
      <c r="BX65" s="380">
        <f>[3]Gemüse!$AP49</f>
        <v>0</v>
      </c>
      <c r="BY65" s="380">
        <f>[3]Gemüse!$CR49</f>
        <v>0</v>
      </c>
      <c r="BZ65" s="468">
        <f>[3]Gemüse!$AQ49</f>
        <v>6.8493599999999999</v>
      </c>
      <c r="CA65" s="468">
        <f>[3]Gemüse!$CS49</f>
        <v>4.4133950000000004</v>
      </c>
      <c r="CB65" s="380">
        <f>[3]Gemüse!$AS49</f>
        <v>0</v>
      </c>
      <c r="CC65" s="380">
        <f>[3]Gemüse!$CU49</f>
        <v>0</v>
      </c>
      <c r="CD65" s="468">
        <f>[3]Gemüse!$AT49</f>
        <v>0</v>
      </c>
      <c r="CE65" s="468">
        <f>[3]Gemüse!$CV49</f>
        <v>0</v>
      </c>
      <c r="CF65" s="380">
        <f>[3]Gemüse!$AU49</f>
        <v>0</v>
      </c>
      <c r="CG65" s="380">
        <f>[3]Gemüse!$CW49</f>
        <v>0</v>
      </c>
      <c r="CH65" s="380"/>
      <c r="CI65" s="468">
        <f>[3]Gemüse!$AV49</f>
        <v>9.4320950000000003</v>
      </c>
      <c r="CJ65" s="468">
        <f>[3]Gemüse!$CX49</f>
        <v>5.6708679999999996</v>
      </c>
      <c r="CK65" s="380"/>
      <c r="CL65" s="380">
        <f>[3]Gemüse!$AY49</f>
        <v>16.618625999999999</v>
      </c>
      <c r="CM65" s="380">
        <f>[3]Gemüse!$DA49</f>
        <v>9.3984480000000001</v>
      </c>
      <c r="CN65" s="380"/>
      <c r="CO65" s="468">
        <f>[3]Gemüse!$AZ49</f>
        <v>15.928789999999999</v>
      </c>
      <c r="CP65" s="468">
        <f>[3]Gemüse!$DB49</f>
        <v>9.645899</v>
      </c>
      <c r="CQ65" s="380">
        <f>[3]Gemüse!$BB49</f>
        <v>16.684660000000001</v>
      </c>
      <c r="CR65" s="380">
        <f>[3]Gemüse!$DD49</f>
        <v>9.3069959999999998</v>
      </c>
      <c r="CS65" s="468">
        <f>[3]Gemüse!$BC49</f>
        <v>7.5647279999999997</v>
      </c>
      <c r="CT65" s="468">
        <f>[3]Gemüse!$DE49</f>
        <v>6.012645</v>
      </c>
      <c r="CU65" s="380">
        <f>[3]Gemüse!$AJ49</f>
        <v>5.117559</v>
      </c>
      <c r="CV65" s="380">
        <f>[3]Gemüse!$CL49</f>
        <v>3.7532510000000001</v>
      </c>
      <c r="CW65" s="383"/>
      <c r="CX65" s="343">
        <f>'Früchte Daten'!BQ65</f>
        <v>5</v>
      </c>
      <c r="CY65" s="471">
        <f>[3]Gemüse!DH49</f>
        <v>6190.1608908670005</v>
      </c>
      <c r="CZ65" s="471">
        <f>[3]Gemüse!DI49</f>
        <v>23696.916785221005</v>
      </c>
      <c r="DA65" s="471"/>
      <c r="DB65" s="473">
        <f>[3]Gemüse!DJ49</f>
        <v>436.76175306199997</v>
      </c>
      <c r="DC65" s="473">
        <f>[3]Gemüse!DK49</f>
        <v>1403.9534964760001</v>
      </c>
      <c r="DD65" s="471">
        <f>[3]Gemüse!DL49</f>
        <v>450.30137291600005</v>
      </c>
      <c r="DE65" s="471">
        <f>[3]Gemüse!DM49</f>
        <v>1464.6431029580001</v>
      </c>
      <c r="DF65" s="473">
        <f>[3]Gemüse!DN49</f>
        <v>322.12560549599999</v>
      </c>
      <c r="DG65" s="473">
        <f>[3]Gemüse!DO49</f>
        <v>1267.5664015490001</v>
      </c>
      <c r="DH65" s="471">
        <f>[3]Gemüse!DP49</f>
        <v>239.17016207600003</v>
      </c>
      <c r="DI65" s="471">
        <f>[3]Gemüse!DQ49</f>
        <v>851.19735677300002</v>
      </c>
      <c r="DJ65" s="473">
        <f>[3]Gemüse!DR49</f>
        <v>283.24018742300001</v>
      </c>
      <c r="DK65" s="473">
        <f>[3]Gemüse!DS49</f>
        <v>857.34637836500008</v>
      </c>
      <c r="DN65" s="471"/>
      <c r="DO65" s="471">
        <f>[3]Gemüse!DT49</f>
        <v>138.469575284</v>
      </c>
      <c r="DP65" s="471">
        <f>[3]Gemüse!DU49</f>
        <v>727.16336637199993</v>
      </c>
      <c r="DQ65" s="473">
        <f>[3]Gemüse!DV49</f>
        <v>141.414496907</v>
      </c>
      <c r="DR65" s="473">
        <f>[3]Gemüse!DW49</f>
        <v>689.21986087700009</v>
      </c>
      <c r="DS65" s="471">
        <f>[3]Gemüse!DX49</f>
        <v>35.399187091000002</v>
      </c>
      <c r="DT65" s="471">
        <f>[3]Gemüse!DY49</f>
        <v>422.03795693500001</v>
      </c>
      <c r="DU65" s="473">
        <f>[3]Gemüse!DZ49</f>
        <v>88.86079419299999</v>
      </c>
      <c r="DV65" s="473">
        <f>[3]Gemüse!EA49</f>
        <v>311.16790169500001</v>
      </c>
      <c r="DW65" s="471"/>
      <c r="DX65" s="471">
        <f>[3]Gemüse!EB49</f>
        <v>167.359752052</v>
      </c>
      <c r="DY65" s="471">
        <f>[3]Gemüse!EC49</f>
        <v>868.49670927500006</v>
      </c>
      <c r="DZ65" s="473">
        <f>[3]Gemüse!ED49</f>
        <v>330.36508098100001</v>
      </c>
      <c r="EA65" s="473">
        <f>[3]Gemüse!EE49</f>
        <v>784.41178303100003</v>
      </c>
      <c r="EB65" s="471">
        <f>[3]Gemüse!$EF49</f>
        <v>32.242187000000001</v>
      </c>
      <c r="EC65" s="471">
        <f>[3]Gemüse!EG49</f>
        <v>213.58322000000001</v>
      </c>
      <c r="ED65" s="473">
        <f>[3]Gemüse!EH49</f>
        <v>29.642516665999999</v>
      </c>
      <c r="EE65" s="473">
        <f>[3]Gemüse!EI49</f>
        <v>270.17781202900005</v>
      </c>
      <c r="EG65" s="471">
        <f>[3]Gemüse!$EJ49</f>
        <v>1251.5496956259999</v>
      </c>
      <c r="EH65" s="471">
        <f>[3]Gemüse!EK49</f>
        <v>3431.212443209</v>
      </c>
      <c r="EI65" s="473">
        <f>[3]Gemüse!EL49</f>
        <v>83.464393700000002</v>
      </c>
      <c r="EJ65" s="473">
        <f>[3]Gemüse!EM49</f>
        <v>328.32941624599999</v>
      </c>
      <c r="EK65" s="471">
        <f>[3]Gemüse!$EN49</f>
        <v>2.6254505300000002</v>
      </c>
      <c r="EL65" s="471">
        <f>[3]Gemüse!EO49</f>
        <v>68.665811289000004</v>
      </c>
      <c r="EM65" s="473">
        <f>[3]Gemüse!EP49</f>
        <v>257.59584241599998</v>
      </c>
      <c r="EN65" s="473">
        <f>[3]Gemüse!EQ49</f>
        <v>276.685637128</v>
      </c>
      <c r="EO65" s="380"/>
      <c r="EP65" s="471">
        <f>[3]Gemüse!ER49</f>
        <v>119.23952760899999</v>
      </c>
      <c r="EQ65" s="471">
        <f>[3]Gemüse!ES49</f>
        <v>637.30739613500009</v>
      </c>
      <c r="ER65" s="471">
        <f>[3]Gemüse!$ET49</f>
        <v>344.12449850000002</v>
      </c>
      <c r="ES65" s="471">
        <f>[3]Gemüse!EU49</f>
        <v>2413.7373753679999</v>
      </c>
      <c r="ET65" s="471"/>
      <c r="EU65" s="473">
        <f>[3]Gemüse!$EV49</f>
        <v>167.189035061</v>
      </c>
      <c r="EV65" s="473">
        <f>[3]Gemüse!EW49</f>
        <v>583.22295903000008</v>
      </c>
      <c r="EX65" s="473">
        <f>[3]Gemüse!EX49</f>
        <v>120.37945836200001</v>
      </c>
      <c r="EY65" s="473">
        <f>[3]Gemüse!EY49</f>
        <v>676.15318535799997</v>
      </c>
    </row>
    <row r="66" spans="1:155" x14ac:dyDescent="0.2">
      <c r="A66" s="218"/>
      <c r="B66" s="189">
        <f>[3]Gemüse!A50</f>
        <v>44866</v>
      </c>
      <c r="C66" s="468">
        <f>[3]Gemüse!$B50</f>
        <v>4.9675219999999998</v>
      </c>
      <c r="D66" s="468">
        <f>[3]Gemüse!$BD50</f>
        <v>3.1907139999999998</v>
      </c>
      <c r="E66" s="380">
        <f>[3]Gemüse!$C50</f>
        <v>5.5827220000000004</v>
      </c>
      <c r="F66" s="380">
        <f>[3]Gemüse!$BE50</f>
        <v>3.834892</v>
      </c>
      <c r="G66" s="468">
        <f>[3]Gemüse!$D50</f>
        <v>1.6534660000000001</v>
      </c>
      <c r="H66" s="468">
        <f>[3]Gemüse!$BF50</f>
        <v>1.355729</v>
      </c>
      <c r="I66" s="380">
        <f>[3]Gemüse!$E50</f>
        <v>7.2774000000000001</v>
      </c>
      <c r="J66" s="380">
        <f>[3]Gemüse!$BG50</f>
        <v>3.543234</v>
      </c>
      <c r="K66" s="468">
        <f>[3]Gemüse!$F50</f>
        <v>0</v>
      </c>
      <c r="L66" s="468">
        <f>[3]Gemüse!$BH50</f>
        <v>6.044537</v>
      </c>
      <c r="M66" s="380">
        <f>[3]Gemüse!$G50</f>
        <v>11.053088000000001</v>
      </c>
      <c r="N66" s="380">
        <f>[3]Gemüse!$BI50</f>
        <v>10.857305999999999</v>
      </c>
      <c r="O66" s="468">
        <f>[3]Gemüse!$H50</f>
        <v>8.7017319999999998</v>
      </c>
      <c r="P66" s="468">
        <f>[3]Gemüse!$BJ50</f>
        <v>8.7753069999999997</v>
      </c>
      <c r="Q66" s="380">
        <f>[3]Gemüse!$J50</f>
        <v>6.1353600000000004</v>
      </c>
      <c r="R66" s="380">
        <f>[3]Gemüse!$BL50</f>
        <v>3.1339779999999999</v>
      </c>
      <c r="S66" s="380"/>
      <c r="T66" s="468">
        <f>[3]Gemüse!$K50</f>
        <v>8.1979729999999993</v>
      </c>
      <c r="U66" s="468">
        <f>[3]Gemüse!$BM50</f>
        <v>4.6333520000000004</v>
      </c>
      <c r="V66" s="380">
        <f>[3]Gemüse!$L50</f>
        <v>8.3002830000000003</v>
      </c>
      <c r="W66" s="380">
        <f>[3]Gemüse!$BN50</f>
        <v>6.8976709999999999</v>
      </c>
      <c r="X66" s="468">
        <f>[3]Gemüse!$M50</f>
        <v>2.6811419999999999</v>
      </c>
      <c r="Y66" s="468">
        <f>[3]Gemüse!$BO50</f>
        <v>1.9953430000000001</v>
      </c>
      <c r="Z66" s="380">
        <f>[3]Gemüse!$N50</f>
        <v>2.6236790000000001</v>
      </c>
      <c r="AA66" s="380">
        <f>[3]Gemüse!$BP50</f>
        <v>1.609424</v>
      </c>
      <c r="AB66" s="468">
        <f>[3]Gemüse!$R50</f>
        <v>2.7188379999999999</v>
      </c>
      <c r="AC66" s="468">
        <f>[3]Gemüse!$BT50</f>
        <v>1.7477739999999999</v>
      </c>
      <c r="AD66" s="380">
        <f>[3]Gemüse!$U50</f>
        <v>36.656511000000002</v>
      </c>
      <c r="AE66" s="380">
        <f>[3]Gemüse!$BW50</f>
        <v>21.698174000000002</v>
      </c>
      <c r="AF66" s="468">
        <f>[3]Gemüse!$V50</f>
        <v>21.847702999999999</v>
      </c>
      <c r="AG66" s="468">
        <f>[3]Gemüse!$BX50</f>
        <v>8.4608030000000003</v>
      </c>
      <c r="AH66" s="380">
        <f>[3]Gemüse!$AX50</f>
        <v>21.764232</v>
      </c>
      <c r="AI66" s="380">
        <f>[3]Gemüse!$CZ50</f>
        <v>8.5892250000000008</v>
      </c>
      <c r="AJ66" s="468">
        <f>[3]Gemüse!$W50</f>
        <v>4.9540790000000001</v>
      </c>
      <c r="AK66" s="468">
        <f>[3]Gemüse!$BY50</f>
        <v>4.2559380000000004</v>
      </c>
      <c r="AL66" s="380"/>
      <c r="AM66" s="380">
        <f>[3]Gemüse!$X50</f>
        <v>6.5130229999999996</v>
      </c>
      <c r="AN66" s="380">
        <f>[3]Gemüse!$BZ50</f>
        <v>3.8932359999999999</v>
      </c>
      <c r="AO66" s="468">
        <f>[3]Gemüse!$Y50</f>
        <v>7.1706450000000004</v>
      </c>
      <c r="AP66" s="468">
        <f>[3]Gemüse!$CA50</f>
        <v>4.288176</v>
      </c>
      <c r="AQ66" s="380">
        <f>[3]Gemüse!$Z50</f>
        <v>5.2831489999999999</v>
      </c>
      <c r="AR66" s="380">
        <f>[3]Gemüse!$CB50</f>
        <v>3.1700279999999998</v>
      </c>
      <c r="AS66" s="468">
        <f>[3]Gemüse!$AF50</f>
        <v>2.959524</v>
      </c>
      <c r="AT66" s="468">
        <f>[3]Gemüse!$CH50</f>
        <v>1.652542</v>
      </c>
      <c r="AU66" s="380">
        <f>[3]Gemüse!$AB50</f>
        <v>5.6408589999999998</v>
      </c>
      <c r="AV66" s="380">
        <f>[3]Gemüse!$CD50</f>
        <v>2.0336219999999998</v>
      </c>
      <c r="AW66" s="468">
        <f>[3]Gemüse!$AC50</f>
        <v>5.5939639999999997</v>
      </c>
      <c r="AX66" s="468">
        <f>[3]Gemüse!$CE50</f>
        <v>2.039806</v>
      </c>
      <c r="AY66" s="380">
        <f>[3]Gemüse!$AD50</f>
        <v>6.6044859999999996</v>
      </c>
      <c r="AZ66" s="380">
        <f>[3]Gemüse!$CF50</f>
        <v>3.8288600000000002</v>
      </c>
      <c r="BA66" s="380"/>
      <c r="BB66" s="468">
        <f>[3]Gemüse!$AE50</f>
        <v>3.1107390000000001</v>
      </c>
      <c r="BC66" s="468">
        <f>[3]Gemüse!$CG50</f>
        <v>1.9460010000000001</v>
      </c>
      <c r="BD66" s="380">
        <f>[3]Gemüse!$AG50</f>
        <v>5.8248069999999998</v>
      </c>
      <c r="BE66" s="380">
        <f>[3]Gemüse!$CI50</f>
        <v>2.8936579999999998</v>
      </c>
      <c r="BF66" s="468">
        <f>[3]Gemüse!$AH50</f>
        <v>0</v>
      </c>
      <c r="BG66" s="468">
        <f>[3]Gemüse!$CJ50</f>
        <v>1.513417</v>
      </c>
      <c r="BH66" s="380">
        <f>[3]Gemüse!$AI50</f>
        <v>8.2329030000000003</v>
      </c>
      <c r="BI66" s="380">
        <f>[3]Gemüse!$CK50</f>
        <v>4.3149559999999996</v>
      </c>
      <c r="BJ66" s="380"/>
      <c r="BK66" s="468">
        <f>[3]Gemüse!$AK50</f>
        <v>2.930078</v>
      </c>
      <c r="BL66" s="468">
        <f>[3]Gemüse!$CM50</f>
        <v>1.6194809999999999</v>
      </c>
      <c r="BM66" s="380">
        <f>[3]Gemüse!$AL50</f>
        <v>19.221139999999998</v>
      </c>
      <c r="BN66" s="380">
        <f>[3]Gemüse!$CN50</f>
        <v>5.578665</v>
      </c>
      <c r="BO66" s="468">
        <f>[3]Gemüse!$AM50</f>
        <v>6.7689760000000003</v>
      </c>
      <c r="BP66" s="468">
        <f>[3]Gemüse!$CO50</f>
        <v>3.699173</v>
      </c>
      <c r="BQ66" s="380">
        <f>[3]Gemüse!$AN50</f>
        <v>4.7334889999999996</v>
      </c>
      <c r="BR66" s="380">
        <f>[3]Gemüse!$CP50</f>
        <v>2.038465</v>
      </c>
      <c r="BS66" s="380"/>
      <c r="BT66" s="380">
        <f>[3]Gemüse!$AO50</f>
        <v>6.4917610000000003</v>
      </c>
      <c r="BU66" s="380">
        <f>[3]Gemüse!$CQ50</f>
        <v>3.481185</v>
      </c>
      <c r="BV66" s="468">
        <f>[3]Gemüse!$AW50</f>
        <v>9.5741250000000004</v>
      </c>
      <c r="BW66" s="468">
        <f>[3]Gemüse!$CY50</f>
        <v>6.3337830000000004</v>
      </c>
      <c r="BX66" s="380">
        <f>[3]Gemüse!$AP50</f>
        <v>0</v>
      </c>
      <c r="BY66" s="380">
        <f>[3]Gemüse!$CR50</f>
        <v>0</v>
      </c>
      <c r="BZ66" s="468">
        <f>[3]Gemüse!$AQ50</f>
        <v>7.5214619999999996</v>
      </c>
      <c r="CA66" s="468">
        <f>[3]Gemüse!$CS50</f>
        <v>4.7057270000000004</v>
      </c>
      <c r="CB66" s="380">
        <f>[3]Gemüse!$AS50</f>
        <v>0</v>
      </c>
      <c r="CC66" s="380">
        <f>[3]Gemüse!$CU50</f>
        <v>0</v>
      </c>
      <c r="CD66" s="468">
        <f>[3]Gemüse!$AT50</f>
        <v>0</v>
      </c>
      <c r="CE66" s="468">
        <f>[3]Gemüse!$CV50</f>
        <v>0</v>
      </c>
      <c r="CF66" s="380">
        <f>[3]Gemüse!$AU50</f>
        <v>0</v>
      </c>
      <c r="CG66" s="380">
        <f>[3]Gemüse!$CW50</f>
        <v>0</v>
      </c>
      <c r="CH66" s="380"/>
      <c r="CI66" s="468">
        <f>[3]Gemüse!$AV50</f>
        <v>9.3325580000000006</v>
      </c>
      <c r="CJ66" s="468">
        <f>[3]Gemüse!$CX50</f>
        <v>6.6334359999999997</v>
      </c>
      <c r="CK66" s="380"/>
      <c r="CL66" s="380">
        <f>[3]Gemüse!$AY50</f>
        <v>16.895510999999999</v>
      </c>
      <c r="CM66" s="380">
        <f>[3]Gemüse!$DA50</f>
        <v>9.4933019999999999</v>
      </c>
      <c r="CN66" s="380"/>
      <c r="CO66" s="468">
        <f>[3]Gemüse!$AZ50</f>
        <v>15.91797</v>
      </c>
      <c r="CP66" s="468">
        <f>[3]Gemüse!$DB50</f>
        <v>9.6396080000000008</v>
      </c>
      <c r="CQ66" s="380">
        <f>[3]Gemüse!$BB50</f>
        <v>16.643378999999999</v>
      </c>
      <c r="CR66" s="380">
        <f>[3]Gemüse!$DD50</f>
        <v>9.3776419999999998</v>
      </c>
      <c r="CS66" s="468">
        <f>[3]Gemüse!$BC50</f>
        <v>7.5436829999999997</v>
      </c>
      <c r="CT66" s="468">
        <f>[3]Gemüse!$DE50</f>
        <v>6.0020540000000002</v>
      </c>
      <c r="CU66" s="380">
        <f>[3]Gemüse!$AJ50</f>
        <v>5.1135380000000001</v>
      </c>
      <c r="CV66" s="380">
        <f>[3]Gemüse!$CL50</f>
        <v>3.5281120000000001</v>
      </c>
      <c r="CW66" s="383"/>
      <c r="CX66" s="343">
        <f>'Früchte Daten'!BQ66</f>
        <v>4</v>
      </c>
      <c r="CY66" s="471">
        <f>[3]Gemüse!DH50</f>
        <v>4743.2072683599999</v>
      </c>
      <c r="CZ66" s="471">
        <f>[3]Gemüse!DI50</f>
        <v>19756.391624849999</v>
      </c>
      <c r="DA66" s="471"/>
      <c r="DB66" s="473">
        <f>[3]Gemüse!DJ50</f>
        <v>308.594481277</v>
      </c>
      <c r="DC66" s="473">
        <f>[3]Gemüse!DK50</f>
        <v>1255.3439159899999</v>
      </c>
      <c r="DD66" s="471">
        <f>[3]Gemüse!DL50</f>
        <v>542.01093426500006</v>
      </c>
      <c r="DE66" s="471">
        <f>[3]Gemüse!DM50</f>
        <v>1155.645691833</v>
      </c>
      <c r="DF66" s="473">
        <f>[3]Gemüse!DN50</f>
        <v>198.05323059900002</v>
      </c>
      <c r="DG66" s="473">
        <f>[3]Gemüse!DO50</f>
        <v>1024.6235094149999</v>
      </c>
      <c r="DH66" s="471">
        <f>[3]Gemüse!DP50</f>
        <v>157.14648472899998</v>
      </c>
      <c r="DI66" s="471">
        <f>[3]Gemüse!DQ50</f>
        <v>864.46548639000002</v>
      </c>
      <c r="DJ66" s="473">
        <f>[3]Gemüse!DR50</f>
        <v>218.88024015400001</v>
      </c>
      <c r="DK66" s="473">
        <f>[3]Gemüse!DS50</f>
        <v>817.27122139200003</v>
      </c>
      <c r="DN66" s="471"/>
      <c r="DO66" s="471">
        <f>[3]Gemüse!DT50</f>
        <v>104.736514012</v>
      </c>
      <c r="DP66" s="471">
        <f>[3]Gemüse!DU50</f>
        <v>494.70162883300003</v>
      </c>
      <c r="DQ66" s="473">
        <f>[3]Gemüse!DV50</f>
        <v>91.231678379000002</v>
      </c>
      <c r="DR66" s="473">
        <f>[3]Gemüse!DW50</f>
        <v>549.90989365400003</v>
      </c>
      <c r="DS66" s="471">
        <f>[3]Gemüse!DX50</f>
        <v>45.960897516999999</v>
      </c>
      <c r="DT66" s="471">
        <f>[3]Gemüse!DY50</f>
        <v>338.59302541399995</v>
      </c>
      <c r="DU66" s="473">
        <f>[3]Gemüse!DZ50</f>
        <v>63.389846720999998</v>
      </c>
      <c r="DV66" s="473">
        <f>[3]Gemüse!EA50</f>
        <v>173.38189084699999</v>
      </c>
      <c r="DW66" s="471"/>
      <c r="DX66" s="471">
        <f>[3]Gemüse!EB50</f>
        <v>110.697194791</v>
      </c>
      <c r="DY66" s="471">
        <f>[3]Gemüse!EC50</f>
        <v>519.164633675</v>
      </c>
      <c r="DZ66" s="473">
        <f>[3]Gemüse!ED50</f>
        <v>182.77487052699999</v>
      </c>
      <c r="EA66" s="473">
        <f>[3]Gemüse!EE50</f>
        <v>640.8289993950001</v>
      </c>
      <c r="EB66" s="471">
        <f>[3]Gemüse!$EF50</f>
        <v>29.686613000000001</v>
      </c>
      <c r="EC66" s="471">
        <f>[3]Gemüse!EG50</f>
        <v>199.133072</v>
      </c>
      <c r="ED66" s="473">
        <f>[3]Gemüse!EH50</f>
        <v>25.207886240000001</v>
      </c>
      <c r="EE66" s="473">
        <f>[3]Gemüse!EI50</f>
        <v>169.06464101399999</v>
      </c>
      <c r="EG66" s="471">
        <f>[3]Gemüse!$EJ50</f>
        <v>825.62192890199992</v>
      </c>
      <c r="EH66" s="471">
        <f>[3]Gemüse!EK50</f>
        <v>2741.561258537</v>
      </c>
      <c r="EI66" s="473">
        <f>[3]Gemüse!EL50</f>
        <v>57.856587087000001</v>
      </c>
      <c r="EJ66" s="473">
        <f>[3]Gemüse!EM50</f>
        <v>238.07358641700003</v>
      </c>
      <c r="EK66" s="471">
        <f>[3]Gemüse!$EN50</f>
        <v>5.8322902279999997</v>
      </c>
      <c r="EL66" s="471">
        <f>[3]Gemüse!EO50</f>
        <v>56.638279147000006</v>
      </c>
      <c r="EM66" s="473">
        <f>[3]Gemüse!EP50</f>
        <v>194.501134441</v>
      </c>
      <c r="EN66" s="473">
        <f>[3]Gemüse!EQ50</f>
        <v>189.318040212</v>
      </c>
      <c r="EO66" s="471"/>
      <c r="EP66" s="471">
        <f>[3]Gemüse!ER50</f>
        <v>80.260814280000005</v>
      </c>
      <c r="EQ66" s="471">
        <f>[3]Gemüse!ES50</f>
        <v>527.13382194299993</v>
      </c>
      <c r="ER66" s="471">
        <f>[3]Gemüse!$ET50</f>
        <v>295.49005947000001</v>
      </c>
      <c r="ES66" s="471">
        <f>[3]Gemüse!EU50</f>
        <v>1854.637042716</v>
      </c>
      <c r="ET66" s="471"/>
      <c r="EU66" s="473">
        <f>[3]Gemüse!$EV50</f>
        <v>121.63835882799999</v>
      </c>
      <c r="EV66" s="473">
        <f>[3]Gemüse!EW50</f>
        <v>436.01961342300001</v>
      </c>
      <c r="EX66" s="473">
        <f>[3]Gemüse!EX50</f>
        <v>79.143490665000002</v>
      </c>
      <c r="EY66" s="473">
        <f>[3]Gemüse!EY50</f>
        <v>383.93841413400003</v>
      </c>
    </row>
    <row r="67" spans="1:155" x14ac:dyDescent="0.2">
      <c r="A67" s="218"/>
      <c r="B67" s="189">
        <f>[3]Gemüse!A51</f>
        <v>44835</v>
      </c>
      <c r="C67" s="468">
        <f>[3]Gemüse!$B51</f>
        <v>6.5800299999999998</v>
      </c>
      <c r="D67" s="468">
        <f>[3]Gemüse!$BD51</f>
        <v>3.4686859999999999</v>
      </c>
      <c r="E67" s="380">
        <f>[3]Gemüse!$C51</f>
        <v>6.2360249999999997</v>
      </c>
      <c r="F67" s="380">
        <f>[3]Gemüse!$BE51</f>
        <v>4.1044409999999996</v>
      </c>
      <c r="G67" s="468">
        <f>[3]Gemüse!$D51</f>
        <v>2.2274229999999999</v>
      </c>
      <c r="H67" s="468">
        <f>[3]Gemüse!$BF51</f>
        <v>1.519164</v>
      </c>
      <c r="I67" s="380">
        <f>[3]Gemüse!$E51</f>
        <v>8.2680969999999991</v>
      </c>
      <c r="J67" s="380">
        <f>[3]Gemüse!$BG51</f>
        <v>3.964995</v>
      </c>
      <c r="K67" s="468">
        <f>[3]Gemüse!$F51</f>
        <v>0</v>
      </c>
      <c r="L67" s="468">
        <f>[3]Gemüse!$BH51</f>
        <v>7.5034780000000003</v>
      </c>
      <c r="M67" s="380">
        <f>[3]Gemüse!$G51</f>
        <v>15.176038</v>
      </c>
      <c r="N67" s="380">
        <f>[3]Gemüse!$BI51</f>
        <v>12.01403</v>
      </c>
      <c r="O67" s="468">
        <f>[3]Gemüse!$H51</f>
        <v>13.352672999999999</v>
      </c>
      <c r="P67" s="468">
        <f>[3]Gemüse!$BJ51</f>
        <v>10.951157</v>
      </c>
      <c r="Q67" s="380">
        <f>[3]Gemüse!$J51</f>
        <v>7.1513419999999996</v>
      </c>
      <c r="R67" s="380">
        <f>[3]Gemüse!$BL51</f>
        <v>3.9185750000000001</v>
      </c>
      <c r="S67" s="380"/>
      <c r="T67" s="468">
        <f>[3]Gemüse!$K51</f>
        <v>8.0945389999999993</v>
      </c>
      <c r="U67" s="468">
        <f>[3]Gemüse!$BM51</f>
        <v>3.9540690000000001</v>
      </c>
      <c r="V67" s="380">
        <f>[3]Gemüse!$L51</f>
        <v>0</v>
      </c>
      <c r="W67" s="380">
        <f>[3]Gemüse!$BN51</f>
        <v>6.912884</v>
      </c>
      <c r="X67" s="468">
        <f>[3]Gemüse!$M51</f>
        <v>2.6763110000000001</v>
      </c>
      <c r="Y67" s="468">
        <f>[3]Gemüse!$BO51</f>
        <v>1.999916</v>
      </c>
      <c r="Z67" s="380">
        <f>[3]Gemüse!$N51</f>
        <v>2.6895910000000001</v>
      </c>
      <c r="AA67" s="380">
        <f>[3]Gemüse!$BP51</f>
        <v>1.8900049999999999</v>
      </c>
      <c r="AB67" s="468">
        <f>[3]Gemüse!$R51</f>
        <v>2.6547839999999998</v>
      </c>
      <c r="AC67" s="468">
        <f>[3]Gemüse!$BT51</f>
        <v>1.661424</v>
      </c>
      <c r="AD67" s="380">
        <f>[3]Gemüse!$U51</f>
        <v>40.900142000000002</v>
      </c>
      <c r="AE67" s="380">
        <f>[3]Gemüse!$BW51</f>
        <v>26.381844999999998</v>
      </c>
      <c r="AF67" s="468">
        <f>[3]Gemüse!$V51</f>
        <v>26.870958999999999</v>
      </c>
      <c r="AG67" s="468">
        <f>[3]Gemüse!$BX51</f>
        <v>9.5120229999999992</v>
      </c>
      <c r="AH67" s="380">
        <f>[3]Gemüse!$AX51</f>
        <v>21.910806999999998</v>
      </c>
      <c r="AI67" s="380">
        <f>[3]Gemüse!$CZ51</f>
        <v>8.8625489999999996</v>
      </c>
      <c r="AJ67" s="468">
        <f>[3]Gemüse!$W51</f>
        <v>4.9556449999999996</v>
      </c>
      <c r="AK67" s="468">
        <f>[3]Gemüse!$BY51</f>
        <v>4.5137260000000001</v>
      </c>
      <c r="AL67" s="380"/>
      <c r="AM67" s="380">
        <f>[3]Gemüse!$X51</f>
        <v>7.3396220000000003</v>
      </c>
      <c r="AN67" s="380">
        <f>[3]Gemüse!$BZ51</f>
        <v>4.7043860000000004</v>
      </c>
      <c r="AO67" s="468">
        <f>[3]Gemüse!$Y51</f>
        <v>8.4786490000000008</v>
      </c>
      <c r="AP67" s="468">
        <f>[3]Gemüse!$CA51</f>
        <v>6.1764570000000001</v>
      </c>
      <c r="AQ67" s="380">
        <f>[3]Gemüse!$Z51</f>
        <v>6.0246500000000003</v>
      </c>
      <c r="AR67" s="380">
        <f>[3]Gemüse!$CB51</f>
        <v>3.3231920000000001</v>
      </c>
      <c r="AS67" s="468">
        <f>[3]Gemüse!$AF51</f>
        <v>2.8945460000000001</v>
      </c>
      <c r="AT67" s="468">
        <f>[3]Gemüse!$CH51</f>
        <v>1.738829</v>
      </c>
      <c r="AU67" s="380">
        <f>[3]Gemüse!$AB51</f>
        <v>5.9985799999999996</v>
      </c>
      <c r="AV67" s="380">
        <f>[3]Gemüse!$CD51</f>
        <v>2.0180009999999999</v>
      </c>
      <c r="AW67" s="468">
        <f>[3]Gemüse!$AC51</f>
        <v>5.9803899999999999</v>
      </c>
      <c r="AX67" s="468">
        <f>[3]Gemüse!$CE51</f>
        <v>2.0202629999999999</v>
      </c>
      <c r="AY67" s="380">
        <f>[3]Gemüse!$AD51</f>
        <v>6.6122810000000003</v>
      </c>
      <c r="AZ67" s="380">
        <f>[3]Gemüse!$CF51</f>
        <v>3.8018160000000001</v>
      </c>
      <c r="BA67" s="380"/>
      <c r="BB67" s="468">
        <f>[3]Gemüse!$AE51</f>
        <v>3.4121649999999999</v>
      </c>
      <c r="BC67" s="468">
        <f>[3]Gemüse!$CG51</f>
        <v>2.0474779999999999</v>
      </c>
      <c r="BD67" s="380">
        <f>[3]Gemüse!$AG51</f>
        <v>5.7997420000000002</v>
      </c>
      <c r="BE67" s="380">
        <f>[3]Gemüse!$CI51</f>
        <v>3.3737620000000001</v>
      </c>
      <c r="BF67" s="468">
        <f>[3]Gemüse!$AH51</f>
        <v>0</v>
      </c>
      <c r="BG67" s="468">
        <f>[3]Gemüse!$CJ51</f>
        <v>1.53146</v>
      </c>
      <c r="BH67" s="380">
        <f>[3]Gemüse!$AI51</f>
        <v>6.8355110000000003</v>
      </c>
      <c r="BI67" s="380">
        <f>[3]Gemüse!$CK51</f>
        <v>4.2619749999999996</v>
      </c>
      <c r="BJ67" s="380"/>
      <c r="BK67" s="468">
        <f>[3]Gemüse!$AK51</f>
        <v>3.6520139999999999</v>
      </c>
      <c r="BL67" s="468">
        <f>[3]Gemüse!$CM51</f>
        <v>1.9528220000000001</v>
      </c>
      <c r="BM67" s="380">
        <f>[3]Gemüse!$AL51</f>
        <v>18.549863999999999</v>
      </c>
      <c r="BN67" s="380">
        <f>[3]Gemüse!$CN51</f>
        <v>5.5640260000000001</v>
      </c>
      <c r="BO67" s="468">
        <f>[3]Gemüse!$AM51</f>
        <v>7.3966440000000002</v>
      </c>
      <c r="BP67" s="468">
        <f>[3]Gemüse!$CO51</f>
        <v>4.0227909999999998</v>
      </c>
      <c r="BQ67" s="380">
        <f>[3]Gemüse!$AN51</f>
        <v>4.3076499999999998</v>
      </c>
      <c r="BR67" s="380">
        <f>[3]Gemüse!$CP51</f>
        <v>2.0090249999999998</v>
      </c>
      <c r="BS67" s="380"/>
      <c r="BT67" s="380">
        <f>[3]Gemüse!$AO51</f>
        <v>7.5116949999999996</v>
      </c>
      <c r="BU67" s="380">
        <f>[3]Gemüse!$CQ51</f>
        <v>4.2671580000000002</v>
      </c>
      <c r="BV67" s="468">
        <f>[3]Gemüse!$AW51</f>
        <v>9.6457429999999995</v>
      </c>
      <c r="BW67" s="468">
        <f>[3]Gemüse!$CY51</f>
        <v>6.2131400000000001</v>
      </c>
      <c r="BX67" s="380">
        <f>[3]Gemüse!$AP51</f>
        <v>0</v>
      </c>
      <c r="BY67" s="380">
        <f>[3]Gemüse!$CR51</f>
        <v>0</v>
      </c>
      <c r="BZ67" s="468">
        <f>[3]Gemüse!$AQ51</f>
        <v>7.5369469999999996</v>
      </c>
      <c r="CA67" s="468">
        <f>[3]Gemüse!$CS51</f>
        <v>4.6262790000000003</v>
      </c>
      <c r="CB67" s="380">
        <f>[3]Gemüse!$AS51</f>
        <v>0</v>
      </c>
      <c r="CC67" s="380">
        <f>[3]Gemüse!$CU51</f>
        <v>0</v>
      </c>
      <c r="CD67" s="468">
        <f>[3]Gemüse!$AT51</f>
        <v>0</v>
      </c>
      <c r="CE67" s="468">
        <f>[3]Gemüse!$CV51</f>
        <v>0</v>
      </c>
      <c r="CF67" s="380">
        <f>[3]Gemüse!$AU51</f>
        <v>0</v>
      </c>
      <c r="CG67" s="380">
        <f>[3]Gemüse!$CW51</f>
        <v>0</v>
      </c>
      <c r="CH67" s="380"/>
      <c r="CI67" s="468">
        <f>[3]Gemüse!$AV51</f>
        <v>9.4070339999999995</v>
      </c>
      <c r="CJ67" s="468">
        <f>[3]Gemüse!$CX51</f>
        <v>8.0825840000000007</v>
      </c>
      <c r="CK67" s="380"/>
      <c r="CL67" s="380">
        <f>[3]Gemüse!$AY51</f>
        <v>14.394048</v>
      </c>
      <c r="CM67" s="380">
        <f>[3]Gemüse!$DA51</f>
        <v>9.6832100000000008</v>
      </c>
      <c r="CN67" s="380"/>
      <c r="CO67" s="468">
        <f>[3]Gemüse!$AZ51</f>
        <v>15.889918</v>
      </c>
      <c r="CP67" s="468">
        <f>[3]Gemüse!$DB51</f>
        <v>9.6579180000000004</v>
      </c>
      <c r="CQ67" s="380">
        <f>[3]Gemüse!$BB51</f>
        <v>16.644687999999999</v>
      </c>
      <c r="CR67" s="380">
        <f>[3]Gemüse!$DD51</f>
        <v>9.3796520000000001</v>
      </c>
      <c r="CS67" s="468">
        <f>[3]Gemüse!$BC51</f>
        <v>7.4960769999999997</v>
      </c>
      <c r="CT67" s="468">
        <f>[3]Gemüse!$DE51</f>
        <v>5.9247050000000003</v>
      </c>
      <c r="CU67" s="380">
        <f>[3]Gemüse!$AJ51</f>
        <v>5.097124</v>
      </c>
      <c r="CV67" s="380">
        <f>[3]Gemüse!$CL51</f>
        <v>3.5355120000000002</v>
      </c>
      <c r="CW67" s="383"/>
      <c r="CX67" s="343">
        <f>'Früchte Daten'!BQ67</f>
        <v>4</v>
      </c>
      <c r="CY67" s="471">
        <f>[3]Gemüse!DH51</f>
        <v>4286.484297686</v>
      </c>
      <c r="CZ67" s="471">
        <f>[3]Gemüse!DI51</f>
        <v>18929.617895655996</v>
      </c>
      <c r="DA67" s="471"/>
      <c r="DB67" s="473">
        <f>[3]Gemüse!DJ51</f>
        <v>312.05248232399998</v>
      </c>
      <c r="DC67" s="473">
        <f>[3]Gemüse!DK51</f>
        <v>1005.9340583490001</v>
      </c>
      <c r="DD67" s="471">
        <f>[3]Gemüse!DL51</f>
        <v>350.335181358</v>
      </c>
      <c r="DE67" s="471">
        <f>[3]Gemüse!DM51</f>
        <v>1318.5885760830001</v>
      </c>
      <c r="DF67" s="473">
        <f>[3]Gemüse!DN51</f>
        <v>234.500003956</v>
      </c>
      <c r="DG67" s="473">
        <f>[3]Gemüse!DO51</f>
        <v>1044.4668481470001</v>
      </c>
      <c r="DH67" s="471">
        <f>[3]Gemüse!DP51</f>
        <v>126.992532846</v>
      </c>
      <c r="DI67" s="471">
        <f>[3]Gemüse!DQ51</f>
        <v>938.268204137</v>
      </c>
      <c r="DJ67" s="473">
        <f>[3]Gemüse!DR51</f>
        <v>208.00236986600001</v>
      </c>
      <c r="DK67" s="473">
        <f>[3]Gemüse!DS51</f>
        <v>748.25879839600009</v>
      </c>
      <c r="DN67" s="471"/>
      <c r="DO67" s="471">
        <f>[3]Gemüse!DT51</f>
        <v>73.359667324</v>
      </c>
      <c r="DP67" s="471">
        <f>[3]Gemüse!DU51</f>
        <v>426.66461825100004</v>
      </c>
      <c r="DQ67" s="473">
        <f>[3]Gemüse!DV51</f>
        <v>95.651544172000001</v>
      </c>
      <c r="DR67" s="473">
        <f>[3]Gemüse!DW51</f>
        <v>544.40423806300009</v>
      </c>
      <c r="DS67" s="471">
        <f>[3]Gemüse!DX51</f>
        <v>68.365564155000001</v>
      </c>
      <c r="DT67" s="471">
        <f>[3]Gemüse!DY51</f>
        <v>429.80169516000001</v>
      </c>
      <c r="DU67" s="473">
        <f>[3]Gemüse!DZ51</f>
        <v>35.728699558000002</v>
      </c>
      <c r="DV67" s="473">
        <f>[3]Gemüse!EA51</f>
        <v>124.25647937400001</v>
      </c>
      <c r="DW67" s="471"/>
      <c r="DX67" s="471">
        <f>[3]Gemüse!EB51</f>
        <v>74.086363393000013</v>
      </c>
      <c r="DY67" s="471">
        <f>[3]Gemüse!EC51</f>
        <v>503.82280660499998</v>
      </c>
      <c r="DZ67" s="473">
        <f>[3]Gemüse!ED51</f>
        <v>131.81472537400001</v>
      </c>
      <c r="EA67" s="473">
        <f>[3]Gemüse!EE51</f>
        <v>491.90594380200002</v>
      </c>
      <c r="EB67" s="471">
        <f>[3]Gemüse!$EF51</f>
        <v>23.315908</v>
      </c>
      <c r="EC67" s="471">
        <f>[3]Gemüse!EG51</f>
        <v>359.27607</v>
      </c>
      <c r="ED67" s="473">
        <f>[3]Gemüse!EH51</f>
        <v>26.888133146000001</v>
      </c>
      <c r="EE67" s="473">
        <f>[3]Gemüse!EI51</f>
        <v>159.95723444699999</v>
      </c>
      <c r="EG67" s="471">
        <f>[3]Gemüse!$EJ51</f>
        <v>830.49302550100003</v>
      </c>
      <c r="EH67" s="471">
        <f>[3]Gemüse!EK51</f>
        <v>2324.8721046930004</v>
      </c>
      <c r="EI67" s="473">
        <f>[3]Gemüse!EL51</f>
        <v>42.391099118999996</v>
      </c>
      <c r="EJ67" s="473">
        <f>[3]Gemüse!EM51</f>
        <v>216.61110587299999</v>
      </c>
      <c r="EK67" s="471">
        <f>[3]Gemüse!$EN51</f>
        <v>6.7388709489999998</v>
      </c>
      <c r="EL67" s="471">
        <f>[3]Gemüse!EO51</f>
        <v>63.759825572000004</v>
      </c>
      <c r="EM67" s="473">
        <f>[3]Gemüse!EP51</f>
        <v>166.34629019800002</v>
      </c>
      <c r="EN67" s="473">
        <f>[3]Gemüse!EQ51</f>
        <v>163.44175108900001</v>
      </c>
      <c r="EO67" s="471"/>
      <c r="EP67" s="471">
        <f>[3]Gemüse!ER51</f>
        <v>59.847180786999999</v>
      </c>
      <c r="EQ67" s="471">
        <f>[3]Gemüse!ES51</f>
        <v>494.98920386399999</v>
      </c>
      <c r="ER67" s="471">
        <f>[3]Gemüse!$ET51</f>
        <v>242.579999509</v>
      </c>
      <c r="ES67" s="471">
        <f>[3]Gemüse!EU51</f>
        <v>1730.535195898</v>
      </c>
      <c r="ET67" s="471"/>
      <c r="EU67" s="473">
        <f>[3]Gemüse!$EV51</f>
        <v>129.56139122100001</v>
      </c>
      <c r="EV67" s="473">
        <f>[3]Gemüse!EW51</f>
        <v>396.00561965200001</v>
      </c>
      <c r="EX67" s="473">
        <f>[3]Gemüse!EX51</f>
        <v>69.460300680000003</v>
      </c>
      <c r="EY67" s="473">
        <f>[3]Gemüse!EY51</f>
        <v>348.15171841700004</v>
      </c>
    </row>
    <row r="68" spans="1:155" x14ac:dyDescent="0.2">
      <c r="A68" s="218"/>
      <c r="B68" s="189">
        <f>[3]Gemüse!A52</f>
        <v>44805</v>
      </c>
      <c r="C68" s="468">
        <f>[3]Gemüse!$B52</f>
        <v>7.8241860000000001</v>
      </c>
      <c r="D68" s="468">
        <f>[3]Gemüse!$BD52</f>
        <v>4.7539499999999997</v>
      </c>
      <c r="E68" s="380">
        <f>[3]Gemüse!$C52</f>
        <v>7.771865</v>
      </c>
      <c r="F68" s="380">
        <f>[3]Gemüse!$BE52</f>
        <v>4.2927999999999997</v>
      </c>
      <c r="G68" s="468">
        <f>[3]Gemüse!$D52</f>
        <v>3.024416</v>
      </c>
      <c r="H68" s="468">
        <f>[3]Gemüse!$BF52</f>
        <v>1.7291609999999999</v>
      </c>
      <c r="I68" s="380">
        <f>[3]Gemüse!$E52</f>
        <v>7.9568139999999996</v>
      </c>
      <c r="J68" s="380">
        <f>[3]Gemüse!$BG52</f>
        <v>3.8431129999999998</v>
      </c>
      <c r="K68" s="468">
        <f>[3]Gemüse!$F52</f>
        <v>0</v>
      </c>
      <c r="L68" s="468">
        <f>[3]Gemüse!$BH52</f>
        <v>9.3789250000000006</v>
      </c>
      <c r="M68" s="380">
        <f>[3]Gemüse!$G52</f>
        <v>19.311367000000001</v>
      </c>
      <c r="N68" s="380">
        <f>[3]Gemüse!$BI52</f>
        <v>13.224081</v>
      </c>
      <c r="O68" s="468">
        <f>[3]Gemüse!$H52</f>
        <v>15.993105999999999</v>
      </c>
      <c r="P68" s="468">
        <f>[3]Gemüse!$BJ52</f>
        <v>12.420655</v>
      </c>
      <c r="Q68" s="380">
        <f>[3]Gemüse!$J52</f>
        <v>6.5205029999999997</v>
      </c>
      <c r="R68" s="380">
        <f>[3]Gemüse!$BL52</f>
        <v>3.8630490000000002</v>
      </c>
      <c r="S68" s="380"/>
      <c r="T68" s="468">
        <f>[3]Gemüse!$K52</f>
        <v>8.1020900000000005</v>
      </c>
      <c r="U68" s="468">
        <f>[3]Gemüse!$BM52</f>
        <v>3.8987050000000001</v>
      </c>
      <c r="V68" s="380">
        <f>[3]Gemüse!$L52</f>
        <v>0</v>
      </c>
      <c r="W68" s="380">
        <f>[3]Gemüse!$BN52</f>
        <v>6.9577239999999998</v>
      </c>
      <c r="X68" s="468">
        <f>[3]Gemüse!$M52</f>
        <v>2.7123940000000002</v>
      </c>
      <c r="Y68" s="468">
        <f>[3]Gemüse!$BO52</f>
        <v>2.1251310000000001</v>
      </c>
      <c r="Z68" s="380">
        <f>[3]Gemüse!$N52</f>
        <v>2.6800980000000001</v>
      </c>
      <c r="AA68" s="380">
        <f>[3]Gemüse!$BP52</f>
        <v>1.9700230000000001</v>
      </c>
      <c r="AB68" s="468">
        <f>[3]Gemüse!$R52</f>
        <v>2.442669</v>
      </c>
      <c r="AC68" s="468">
        <f>[3]Gemüse!$BT52</f>
        <v>1.7887759999999999</v>
      </c>
      <c r="AD68" s="380">
        <f>[3]Gemüse!$U52</f>
        <v>41.374617999999998</v>
      </c>
      <c r="AE68" s="380">
        <f>[3]Gemüse!$BW52</f>
        <v>29.799405</v>
      </c>
      <c r="AF68" s="468">
        <f>[3]Gemüse!$V52</f>
        <v>28.091108999999999</v>
      </c>
      <c r="AG68" s="468">
        <f>[3]Gemüse!$BX52</f>
        <v>9.6791280000000004</v>
      </c>
      <c r="AH68" s="380">
        <f>[3]Gemüse!$AX52</f>
        <v>22.356309</v>
      </c>
      <c r="AI68" s="380">
        <f>[3]Gemüse!$CZ52</f>
        <v>9.0097909999999999</v>
      </c>
      <c r="AJ68" s="468">
        <f>[3]Gemüse!$W52</f>
        <v>5.0188009999999998</v>
      </c>
      <c r="AK68" s="468">
        <f>[3]Gemüse!$BY52</f>
        <v>4.7712599999999998</v>
      </c>
      <c r="AL68" s="380"/>
      <c r="AM68" s="380">
        <f>[3]Gemüse!$X52</f>
        <v>7.1382770000000004</v>
      </c>
      <c r="AN68" s="380">
        <f>[3]Gemüse!$BZ52</f>
        <v>4.9390650000000003</v>
      </c>
      <c r="AO68" s="468">
        <f>[3]Gemüse!$Y52</f>
        <v>8.4903670000000009</v>
      </c>
      <c r="AP68" s="468">
        <f>[3]Gemüse!$CA52</f>
        <v>6.543113</v>
      </c>
      <c r="AQ68" s="380">
        <f>[3]Gemüse!$Z52</f>
        <v>5.7137789999999997</v>
      </c>
      <c r="AR68" s="380">
        <f>[3]Gemüse!$CB52</f>
        <v>3.415238</v>
      </c>
      <c r="AS68" s="468">
        <f>[3]Gemüse!$AF52</f>
        <v>2.8632499999999999</v>
      </c>
      <c r="AT68" s="468">
        <f>[3]Gemüse!$CH52</f>
        <v>1.8312870000000001</v>
      </c>
      <c r="AU68" s="380">
        <f>[3]Gemüse!$AB52</f>
        <v>6.1816440000000004</v>
      </c>
      <c r="AV68" s="380">
        <f>[3]Gemüse!$CD52</f>
        <v>2.2063999999999999</v>
      </c>
      <c r="AW68" s="468">
        <f>[3]Gemüse!$AC52</f>
        <v>6.1854050000000003</v>
      </c>
      <c r="AX68" s="468">
        <f>[3]Gemüse!$CE52</f>
        <v>2.2063999999999999</v>
      </c>
      <c r="AY68" s="380">
        <f>[3]Gemüse!$AD52</f>
        <v>6.6590480000000003</v>
      </c>
      <c r="AZ68" s="380">
        <f>[3]Gemüse!$CF52</f>
        <v>3.8057660000000002</v>
      </c>
      <c r="BA68" s="380"/>
      <c r="BB68" s="468">
        <f>[3]Gemüse!$AE52</f>
        <v>3.575501</v>
      </c>
      <c r="BC68" s="468">
        <f>[3]Gemüse!$CG52</f>
        <v>2.050154</v>
      </c>
      <c r="BD68" s="380">
        <f>[3]Gemüse!$AG52</f>
        <v>5.6871710000000002</v>
      </c>
      <c r="BE68" s="380">
        <f>[3]Gemüse!$CI52</f>
        <v>3.6930540000000001</v>
      </c>
      <c r="BF68" s="468">
        <f>[3]Gemüse!$AH52</f>
        <v>0</v>
      </c>
      <c r="BG68" s="468">
        <f>[3]Gemüse!$CJ52</f>
        <v>1.532958</v>
      </c>
      <c r="BH68" s="380">
        <f>[3]Gemüse!$AI52</f>
        <v>6.10154</v>
      </c>
      <c r="BI68" s="380">
        <f>[3]Gemüse!$CK52</f>
        <v>3.5287280000000001</v>
      </c>
      <c r="BJ68" s="380"/>
      <c r="BK68" s="468">
        <f>[3]Gemüse!$AK52</f>
        <v>3.6758690000000001</v>
      </c>
      <c r="BL68" s="468">
        <f>[3]Gemüse!$CM52</f>
        <v>1.9552670000000001</v>
      </c>
      <c r="BM68" s="380">
        <f>[3]Gemüse!$AL52</f>
        <v>17.951993000000002</v>
      </c>
      <c r="BN68" s="380">
        <f>[3]Gemüse!$CN52</f>
        <v>5.6155530000000002</v>
      </c>
      <c r="BO68" s="468">
        <f>[3]Gemüse!$AM52</f>
        <v>7.9737809999999998</v>
      </c>
      <c r="BP68" s="468">
        <f>[3]Gemüse!$CO52</f>
        <v>3.968944</v>
      </c>
      <c r="BQ68" s="380">
        <f>[3]Gemüse!$AN52</f>
        <v>4.797593</v>
      </c>
      <c r="BR68" s="380">
        <f>[3]Gemüse!$CP52</f>
        <v>2.0434760000000001</v>
      </c>
      <c r="BS68" s="380"/>
      <c r="BT68" s="380">
        <f>[3]Gemüse!$AO52</f>
        <v>8.2941590000000005</v>
      </c>
      <c r="BU68" s="380">
        <f>[3]Gemüse!$CQ52</f>
        <v>4.8648020000000001</v>
      </c>
      <c r="BV68" s="468">
        <f>[3]Gemüse!$AW52</f>
        <v>9.9991540000000008</v>
      </c>
      <c r="BW68" s="468">
        <f>[3]Gemüse!$CY52</f>
        <v>6.2164849999999996</v>
      </c>
      <c r="BX68" s="380">
        <f>[3]Gemüse!$AP52</f>
        <v>0</v>
      </c>
      <c r="BY68" s="380">
        <f>[3]Gemüse!$CR52</f>
        <v>0</v>
      </c>
      <c r="BZ68" s="468">
        <f>[3]Gemüse!$AQ52</f>
        <v>7.3892009999999999</v>
      </c>
      <c r="CA68" s="468">
        <f>[3]Gemüse!$CS52</f>
        <v>4.7628029999999999</v>
      </c>
      <c r="CB68" s="380">
        <f>[3]Gemüse!$AS52</f>
        <v>0</v>
      </c>
      <c r="CC68" s="380">
        <f>[3]Gemüse!$CU52</f>
        <v>0</v>
      </c>
      <c r="CD68" s="468">
        <f>[3]Gemüse!$AT52</f>
        <v>0</v>
      </c>
      <c r="CE68" s="468">
        <f>[3]Gemüse!$CV52</f>
        <v>0</v>
      </c>
      <c r="CF68" s="380">
        <f>[3]Gemüse!$AU52</f>
        <v>0</v>
      </c>
      <c r="CG68" s="380">
        <f>[3]Gemüse!$CW52</f>
        <v>0</v>
      </c>
      <c r="CH68" s="380"/>
      <c r="CI68" s="468">
        <f>[3]Gemüse!$AV52</f>
        <v>8.9901389999999992</v>
      </c>
      <c r="CJ68" s="468">
        <f>[3]Gemüse!$CX52</f>
        <v>7.2712320000000004</v>
      </c>
      <c r="CK68" s="380"/>
      <c r="CL68" s="380">
        <f>[3]Gemüse!$AY52</f>
        <v>15.574468</v>
      </c>
      <c r="CM68" s="380">
        <f>[3]Gemüse!$DA52</f>
        <v>9.0733779999999999</v>
      </c>
      <c r="CN68" s="380"/>
      <c r="CO68" s="468">
        <f>[3]Gemüse!$AZ52</f>
        <v>15.834287</v>
      </c>
      <c r="CP68" s="468">
        <f>[3]Gemüse!$DB52</f>
        <v>9.5299879999999995</v>
      </c>
      <c r="CQ68" s="380">
        <f>[3]Gemüse!$BB52</f>
        <v>18.238603999999999</v>
      </c>
      <c r="CR68" s="380">
        <f>[3]Gemüse!$DD52</f>
        <v>9.1086150000000004</v>
      </c>
      <c r="CS68" s="468">
        <f>[3]Gemüse!$BC52</f>
        <v>7.4557079999999996</v>
      </c>
      <c r="CT68" s="468">
        <f>[3]Gemüse!$DE52</f>
        <v>5.8414450000000002</v>
      </c>
      <c r="CU68" s="380">
        <f>[3]Gemüse!$AJ52</f>
        <v>4.9427070000000004</v>
      </c>
      <c r="CV68" s="380">
        <f>[3]Gemüse!$CL52</f>
        <v>3.538516</v>
      </c>
      <c r="CW68" s="383"/>
      <c r="CX68" s="343">
        <f>'Früchte Daten'!BQ68</f>
        <v>5</v>
      </c>
      <c r="CY68" s="471">
        <f>[3]Gemüse!DH52</f>
        <v>5070.0313731459992</v>
      </c>
      <c r="CZ68" s="471">
        <f>[3]Gemüse!DI52</f>
        <v>23441.647221873001</v>
      </c>
      <c r="DA68" s="471"/>
      <c r="DB68" s="473">
        <f>[3]Gemüse!DJ52</f>
        <v>348.80527519700001</v>
      </c>
      <c r="DC68" s="473">
        <f>[3]Gemüse!DK52</f>
        <v>1374.356500544</v>
      </c>
      <c r="DD68" s="471">
        <f>[3]Gemüse!DL52</f>
        <v>422.89880796800003</v>
      </c>
      <c r="DE68" s="471">
        <f>[3]Gemüse!DM52</f>
        <v>1722.8169621449999</v>
      </c>
      <c r="DF68" s="473">
        <f>[3]Gemüse!DN52</f>
        <v>194.00154203899999</v>
      </c>
      <c r="DG68" s="473">
        <f>[3]Gemüse!DO52</f>
        <v>1265.7877585489998</v>
      </c>
      <c r="DH68" s="471">
        <f>[3]Gemüse!DP52</f>
        <v>168.192340043</v>
      </c>
      <c r="DI68" s="471">
        <f>[3]Gemüse!DQ52</f>
        <v>1473.936776578</v>
      </c>
      <c r="DJ68" s="473">
        <f>[3]Gemüse!DR52</f>
        <v>270.61007854900004</v>
      </c>
      <c r="DK68" s="473">
        <f>[3]Gemüse!DS52</f>
        <v>997.75390799199999</v>
      </c>
      <c r="DN68" s="471"/>
      <c r="DO68" s="471">
        <f>[3]Gemüse!DT52</f>
        <v>50.898939740000003</v>
      </c>
      <c r="DP68" s="471">
        <f>[3]Gemüse!DU52</f>
        <v>493.87492306799999</v>
      </c>
      <c r="DQ68" s="473">
        <f>[3]Gemüse!DV52</f>
        <v>140.70762162300002</v>
      </c>
      <c r="DR68" s="473">
        <f>[3]Gemüse!DW52</f>
        <v>756.85276355300005</v>
      </c>
      <c r="DS68" s="471">
        <f>[3]Gemüse!DX52</f>
        <v>141.03648459600001</v>
      </c>
      <c r="DT68" s="471">
        <f>[3]Gemüse!DY52</f>
        <v>660.00815467500001</v>
      </c>
      <c r="DU68" s="473">
        <f>[3]Gemüse!DZ52</f>
        <v>16.700595720000003</v>
      </c>
      <c r="DV68" s="473">
        <f>[3]Gemüse!EA52</f>
        <v>79.643889090999991</v>
      </c>
      <c r="DW68" s="471"/>
      <c r="DX68" s="471">
        <f>[3]Gemüse!EB52</f>
        <v>69.327554931000009</v>
      </c>
      <c r="DY68" s="471">
        <f>[3]Gemüse!EC52</f>
        <v>599.16212349900002</v>
      </c>
      <c r="DZ68" s="473">
        <f>[3]Gemüse!ED52</f>
        <v>124.100195692</v>
      </c>
      <c r="EA68" s="473">
        <f>[3]Gemüse!EE52</f>
        <v>605.07945683499997</v>
      </c>
      <c r="EB68" s="471">
        <f>[3]Gemüse!$EF52</f>
        <v>20.057030999999998</v>
      </c>
      <c r="EC68" s="471">
        <f>[3]Gemüse!EG52</f>
        <v>268.45392800000002</v>
      </c>
      <c r="ED68" s="473">
        <f>[3]Gemüse!EH52</f>
        <v>32.439062448000001</v>
      </c>
      <c r="EE68" s="473">
        <f>[3]Gemüse!EI52</f>
        <v>275.24038651699999</v>
      </c>
      <c r="EG68" s="471">
        <f>[3]Gemüse!$EJ52</f>
        <v>1046.413288939</v>
      </c>
      <c r="EH68" s="471">
        <f>[3]Gemüse!EK52</f>
        <v>2764.2532010800001</v>
      </c>
      <c r="EI68" s="473">
        <f>[3]Gemüse!EL52</f>
        <v>43.731206438000001</v>
      </c>
      <c r="EJ68" s="473">
        <f>[3]Gemüse!EM52</f>
        <v>211.27398840500001</v>
      </c>
      <c r="EK68" s="471">
        <f>[3]Gemüse!$EN52</f>
        <v>13.740800818</v>
      </c>
      <c r="EL68" s="471">
        <f>[3]Gemüse!EO52</f>
        <v>90.406643427999995</v>
      </c>
      <c r="EM68" s="473">
        <f>[3]Gemüse!EP52</f>
        <v>191.59912649900002</v>
      </c>
      <c r="EN68" s="473">
        <f>[3]Gemüse!EQ52</f>
        <v>173.42766072399999</v>
      </c>
      <c r="EO68" s="380"/>
      <c r="EP68" s="471">
        <f>[3]Gemüse!ER52</f>
        <v>50.791231832000001</v>
      </c>
      <c r="EQ68" s="471">
        <f>[3]Gemüse!ES52</f>
        <v>517.73052841200001</v>
      </c>
      <c r="ER68" s="471">
        <f>[3]Gemüse!$ET52</f>
        <v>292.11359759800001</v>
      </c>
      <c r="ES68" s="471">
        <f>[3]Gemüse!EU52</f>
        <v>2283.9412620970002</v>
      </c>
      <c r="ET68" s="471"/>
      <c r="EU68" s="473">
        <f>[3]Gemüse!$EV52</f>
        <v>139.679738536</v>
      </c>
      <c r="EV68" s="473">
        <f>[3]Gemüse!EW52</f>
        <v>483.463504419</v>
      </c>
      <c r="EX68" s="473">
        <f>[3]Gemüse!EX52</f>
        <v>79.854185001999994</v>
      </c>
      <c r="EY68" s="473">
        <f>[3]Gemüse!EY52</f>
        <v>346.33026396200006</v>
      </c>
    </row>
    <row r="69" spans="1:155" x14ac:dyDescent="0.2">
      <c r="A69" s="218"/>
      <c r="B69" s="189">
        <f>[3]Gemüse!A53</f>
        <v>44774</v>
      </c>
      <c r="C69" s="468">
        <f>[3]Gemüse!$B53</f>
        <v>7.7582199999999997</v>
      </c>
      <c r="D69" s="468">
        <f>[3]Gemüse!$BD53</f>
        <v>4.3962110000000001</v>
      </c>
      <c r="E69" s="380">
        <f>[3]Gemüse!$C53</f>
        <v>6.3657199999999996</v>
      </c>
      <c r="F69" s="380">
        <f>[3]Gemüse!$BE53</f>
        <v>4.0784690000000001</v>
      </c>
      <c r="G69" s="468">
        <f>[3]Gemüse!$D53</f>
        <v>2.9433050000000001</v>
      </c>
      <c r="H69" s="468">
        <f>[3]Gemüse!$BF53</f>
        <v>1.600698</v>
      </c>
      <c r="I69" s="380">
        <f>[3]Gemüse!$E53</f>
        <v>6.3173649999999997</v>
      </c>
      <c r="J69" s="380">
        <f>[3]Gemüse!$BG53</f>
        <v>3.6595</v>
      </c>
      <c r="K69" s="468">
        <f>[3]Gemüse!$F53</f>
        <v>0</v>
      </c>
      <c r="L69" s="468">
        <f>[3]Gemüse!$BH53</f>
        <v>8.7729710000000001</v>
      </c>
      <c r="M69" s="380">
        <f>[3]Gemüse!$G53</f>
        <v>18.320405999999998</v>
      </c>
      <c r="N69" s="380">
        <f>[3]Gemüse!$BI53</f>
        <v>11.765998</v>
      </c>
      <c r="O69" s="468">
        <f>[3]Gemüse!$H53</f>
        <v>14.921110000000001</v>
      </c>
      <c r="P69" s="468">
        <f>[3]Gemüse!$BJ53</f>
        <v>11.305194</v>
      </c>
      <c r="Q69" s="380">
        <f>[3]Gemüse!$J53</f>
        <v>5.2863059999999997</v>
      </c>
      <c r="R69" s="380">
        <f>[3]Gemüse!$BL53</f>
        <v>2.9545689999999998</v>
      </c>
      <c r="S69" s="380"/>
      <c r="T69" s="468">
        <f>[3]Gemüse!$K53</f>
        <v>0</v>
      </c>
      <c r="U69" s="468">
        <f>[3]Gemüse!$BM53</f>
        <v>3.7265969999999999</v>
      </c>
      <c r="V69" s="380">
        <f>[3]Gemüse!$L53</f>
        <v>0</v>
      </c>
      <c r="W69" s="380">
        <f>[3]Gemüse!$BN53</f>
        <v>6.2190880000000002</v>
      </c>
      <c r="X69" s="468">
        <f>[3]Gemüse!$M53</f>
        <v>2.781018</v>
      </c>
      <c r="Y69" s="468">
        <f>[3]Gemüse!$BO53</f>
        <v>1.750564</v>
      </c>
      <c r="Z69" s="380">
        <f>[3]Gemüse!$N53</f>
        <v>2.8517459999999999</v>
      </c>
      <c r="AA69" s="380">
        <f>[3]Gemüse!$BP53</f>
        <v>1.8318939999999999</v>
      </c>
      <c r="AB69" s="468">
        <f>[3]Gemüse!$R53</f>
        <v>2.536162</v>
      </c>
      <c r="AC69" s="468">
        <f>[3]Gemüse!$BT53</f>
        <v>1.511628</v>
      </c>
      <c r="AD69" s="380">
        <f>[3]Gemüse!$U53</f>
        <v>47.429336999999997</v>
      </c>
      <c r="AE69" s="380">
        <f>[3]Gemüse!$BW53</f>
        <v>29.075911000000001</v>
      </c>
      <c r="AF69" s="468">
        <f>[3]Gemüse!$V53</f>
        <v>27.456458000000001</v>
      </c>
      <c r="AG69" s="468">
        <f>[3]Gemüse!$BX53</f>
        <v>10.003617999999999</v>
      </c>
      <c r="AH69" s="380">
        <f>[3]Gemüse!$AX53</f>
        <v>22.610786000000001</v>
      </c>
      <c r="AI69" s="380">
        <f>[3]Gemüse!$CZ53</f>
        <v>9.0135159999999992</v>
      </c>
      <c r="AJ69" s="468">
        <f>[3]Gemüse!$W53</f>
        <v>5.8891980000000004</v>
      </c>
      <c r="AK69" s="468">
        <f>[3]Gemüse!$BY53</f>
        <v>4.6436590000000004</v>
      </c>
      <c r="AL69" s="380"/>
      <c r="AM69" s="380">
        <f>[3]Gemüse!$X53</f>
        <v>7.2806829999999998</v>
      </c>
      <c r="AN69" s="380">
        <f>[3]Gemüse!$BZ53</f>
        <v>4.693943</v>
      </c>
      <c r="AO69" s="468">
        <f>[3]Gemüse!$Y53</f>
        <v>8.307226</v>
      </c>
      <c r="AP69" s="468">
        <f>[3]Gemüse!$CA53</f>
        <v>5.6981830000000002</v>
      </c>
      <c r="AQ69" s="380">
        <f>[3]Gemüse!$Z53</f>
        <v>5.6279250000000003</v>
      </c>
      <c r="AR69" s="380">
        <f>[3]Gemüse!$CB53</f>
        <v>3.3346239999999998</v>
      </c>
      <c r="AS69" s="468">
        <f>[3]Gemüse!$AF53</f>
        <v>2.8641329999999998</v>
      </c>
      <c r="AT69" s="468">
        <f>[3]Gemüse!$CH53</f>
        <v>1.761889</v>
      </c>
      <c r="AU69" s="380">
        <f>[3]Gemüse!$AB53</f>
        <v>6.1475739999999996</v>
      </c>
      <c r="AV69" s="380">
        <f>[3]Gemüse!$CD53</f>
        <v>2.3571780000000002</v>
      </c>
      <c r="AW69" s="468">
        <f>[3]Gemüse!$AC53</f>
        <v>6.1475739999999996</v>
      </c>
      <c r="AX69" s="468">
        <f>[3]Gemüse!$CE53</f>
        <v>2.2964709999999999</v>
      </c>
      <c r="AY69" s="380">
        <f>[3]Gemüse!$AD53</f>
        <v>6.7995450000000002</v>
      </c>
      <c r="AZ69" s="380">
        <f>[3]Gemüse!$CF53</f>
        <v>3.9104549999999998</v>
      </c>
      <c r="BA69" s="380"/>
      <c r="BB69" s="468">
        <f>[3]Gemüse!$AE53</f>
        <v>3.7437969999999998</v>
      </c>
      <c r="BC69" s="468">
        <f>[3]Gemüse!$CG53</f>
        <v>2.0539239999999999</v>
      </c>
      <c r="BD69" s="380">
        <f>[3]Gemüse!$AG53</f>
        <v>5.7591919999999996</v>
      </c>
      <c r="BE69" s="380">
        <f>[3]Gemüse!$CI53</f>
        <v>4.110519</v>
      </c>
      <c r="BF69" s="468">
        <f>[3]Gemüse!$AH53</f>
        <v>0</v>
      </c>
      <c r="BG69" s="468">
        <f>[3]Gemüse!$CJ53</f>
        <v>1.5362260000000001</v>
      </c>
      <c r="BH69" s="380">
        <f>[3]Gemüse!$AI53</f>
        <v>5.8523319999999996</v>
      </c>
      <c r="BI69" s="380">
        <f>[3]Gemüse!$CK53</f>
        <v>2.9174660000000001</v>
      </c>
      <c r="BJ69" s="380"/>
      <c r="BK69" s="468">
        <f>[3]Gemüse!$AK53</f>
        <v>3.5387740000000001</v>
      </c>
      <c r="BL69" s="468">
        <f>[3]Gemüse!$CM53</f>
        <v>1.959322</v>
      </c>
      <c r="BM69" s="380">
        <f>[3]Gemüse!$AL53</f>
        <v>19.161138000000001</v>
      </c>
      <c r="BN69" s="380">
        <f>[3]Gemüse!$CN53</f>
        <v>5.6132309999999999</v>
      </c>
      <c r="BO69" s="468">
        <f>[3]Gemüse!$AM53</f>
        <v>7.9248760000000003</v>
      </c>
      <c r="BP69" s="468">
        <f>[3]Gemüse!$CO53</f>
        <v>4.0445169999999999</v>
      </c>
      <c r="BQ69" s="380">
        <f>[3]Gemüse!$AN53</f>
        <v>5.2932030000000001</v>
      </c>
      <c r="BR69" s="380">
        <f>[3]Gemüse!$CP53</f>
        <v>2.0381740000000002</v>
      </c>
      <c r="BS69" s="380"/>
      <c r="BT69" s="380">
        <f>[3]Gemüse!$AO53</f>
        <v>7.6505859999999997</v>
      </c>
      <c r="BU69" s="380">
        <f>[3]Gemüse!$CQ53</f>
        <v>4.7236940000000001</v>
      </c>
      <c r="BV69" s="468">
        <f>[3]Gemüse!$AW53</f>
        <v>0</v>
      </c>
      <c r="BW69" s="468">
        <f>[3]Gemüse!$CY53</f>
        <v>6.1799780000000002</v>
      </c>
      <c r="BX69" s="380">
        <f>[3]Gemüse!$AP53</f>
        <v>0</v>
      </c>
      <c r="BY69" s="380">
        <f>[3]Gemüse!$CR53</f>
        <v>0</v>
      </c>
      <c r="BZ69" s="468">
        <f>[3]Gemüse!$AQ53</f>
        <v>7.3624349999999996</v>
      </c>
      <c r="CA69" s="468">
        <f>[3]Gemüse!$CS53</f>
        <v>4.8954279999999999</v>
      </c>
      <c r="CB69" s="380">
        <f>[3]Gemüse!$AS53</f>
        <v>0</v>
      </c>
      <c r="CC69" s="380">
        <f>[3]Gemüse!$CU53</f>
        <v>0</v>
      </c>
      <c r="CD69" s="468">
        <f>[3]Gemüse!$AT53</f>
        <v>0</v>
      </c>
      <c r="CE69" s="468">
        <f>[3]Gemüse!$CV53</f>
        <v>0</v>
      </c>
      <c r="CF69" s="380">
        <f>[3]Gemüse!$AU53</f>
        <v>0</v>
      </c>
      <c r="CG69" s="380">
        <f>[3]Gemüse!$CW53</f>
        <v>0</v>
      </c>
      <c r="CH69" s="380"/>
      <c r="CI69" s="468">
        <f>[3]Gemüse!$AV53</f>
        <v>9.6234830000000002</v>
      </c>
      <c r="CJ69" s="468">
        <f>[3]Gemüse!$CX53</f>
        <v>7.0703230000000001</v>
      </c>
      <c r="CK69" s="380"/>
      <c r="CL69" s="380">
        <f>[3]Gemüse!$AY53</f>
        <v>16.002417000000001</v>
      </c>
      <c r="CM69" s="380">
        <f>[3]Gemüse!$DA53</f>
        <v>9.6417789999999997</v>
      </c>
      <c r="CN69" s="380"/>
      <c r="CO69" s="468">
        <f>[3]Gemüse!$AZ53</f>
        <v>15.659477000000001</v>
      </c>
      <c r="CP69" s="468">
        <f>[3]Gemüse!$DB53</f>
        <v>9.5212690000000002</v>
      </c>
      <c r="CQ69" s="380">
        <f>[3]Gemüse!$BB53</f>
        <v>16.628426000000001</v>
      </c>
      <c r="CR69" s="380">
        <f>[3]Gemüse!$DD53</f>
        <v>9.0671859999999995</v>
      </c>
      <c r="CS69" s="468">
        <f>[3]Gemüse!$BC53</f>
        <v>8.3378180000000004</v>
      </c>
      <c r="CT69" s="468">
        <f>[3]Gemüse!$DE53</f>
        <v>5.7511510000000001</v>
      </c>
      <c r="CU69" s="380">
        <f>[3]Gemüse!$AJ53</f>
        <v>4.9427329999999996</v>
      </c>
      <c r="CV69" s="380">
        <f>[3]Gemüse!$CL53</f>
        <v>3.538516</v>
      </c>
      <c r="CW69" s="383"/>
      <c r="CX69" s="343">
        <f>'Früchte Daten'!BQ69</f>
        <v>4</v>
      </c>
      <c r="CY69" s="471">
        <f>[3]Gemüse!DH53</f>
        <v>3798.2992031300005</v>
      </c>
      <c r="CZ69" s="471">
        <f>[3]Gemüse!DI53</f>
        <v>18412.609873176003</v>
      </c>
      <c r="DA69" s="471"/>
      <c r="DB69" s="473">
        <f>[3]Gemüse!DJ53</f>
        <v>280.39282383900002</v>
      </c>
      <c r="DC69" s="473">
        <f>[3]Gemüse!DK53</f>
        <v>1360.3003874440001</v>
      </c>
      <c r="DD69" s="471">
        <f>[3]Gemüse!DL53</f>
        <v>399.64697699599998</v>
      </c>
      <c r="DE69" s="471">
        <f>[3]Gemüse!DM53</f>
        <v>1738.5731129310002</v>
      </c>
      <c r="DF69" s="473">
        <f>[3]Gemüse!DN53</f>
        <v>166.71084848200002</v>
      </c>
      <c r="DG69" s="473">
        <f>[3]Gemüse!DO53</f>
        <v>1185.6570044470002</v>
      </c>
      <c r="DH69" s="471">
        <f>[3]Gemüse!DP53</f>
        <v>207.829352258</v>
      </c>
      <c r="DI69" s="471">
        <f>[3]Gemüse!DQ53</f>
        <v>1398.745441799</v>
      </c>
      <c r="DJ69" s="473">
        <f>[3]Gemüse!DR53</f>
        <v>273.45348147300001</v>
      </c>
      <c r="DK69" s="473">
        <f>[3]Gemüse!DS53</f>
        <v>893.15928809599995</v>
      </c>
      <c r="DN69" s="471"/>
      <c r="DO69" s="471">
        <f>[3]Gemüse!DT53</f>
        <v>24.843858302000001</v>
      </c>
      <c r="DP69" s="471">
        <f>[3]Gemüse!DU53</f>
        <v>291.86826260199996</v>
      </c>
      <c r="DQ69" s="473">
        <f>[3]Gemüse!DV53</f>
        <v>101.10677921700001</v>
      </c>
      <c r="DR69" s="473">
        <f>[3]Gemüse!DW53</f>
        <v>633.37426895999999</v>
      </c>
      <c r="DS69" s="471">
        <f>[3]Gemüse!DX53</f>
        <v>132.195964796</v>
      </c>
      <c r="DT69" s="471">
        <f>[3]Gemüse!DY53</f>
        <v>597.23975638900004</v>
      </c>
      <c r="DU69" s="473">
        <f>[3]Gemüse!DZ53</f>
        <v>5.0746000000000002</v>
      </c>
      <c r="DV69" s="473">
        <f>[3]Gemüse!EA53</f>
        <v>30.980449257</v>
      </c>
      <c r="DW69" s="471"/>
      <c r="DX69" s="471">
        <f>[3]Gemüse!EB53</f>
        <v>54.290271273000002</v>
      </c>
      <c r="DY69" s="471">
        <f>[3]Gemüse!EC53</f>
        <v>350.603135925</v>
      </c>
      <c r="DZ69" s="473">
        <f>[3]Gemüse!ED53</f>
        <v>66.427253347000004</v>
      </c>
      <c r="EA69" s="473">
        <f>[3]Gemüse!EE53</f>
        <v>353.21264241099999</v>
      </c>
      <c r="EB69" s="471">
        <f>[3]Gemüse!$EF53</f>
        <v>8.129662999999999</v>
      </c>
      <c r="EC69" s="471">
        <f>[3]Gemüse!EG53</f>
        <v>126.988366</v>
      </c>
      <c r="ED69" s="473">
        <f>[3]Gemüse!EH53</f>
        <v>12.672068161</v>
      </c>
      <c r="EE69" s="473">
        <f>[3]Gemüse!EI53</f>
        <v>155.76630430099999</v>
      </c>
      <c r="EG69" s="471">
        <f>[3]Gemüse!$EJ53</f>
        <v>735.23052094600007</v>
      </c>
      <c r="EH69" s="471">
        <f>[3]Gemüse!EK53</f>
        <v>2148.6073259929999</v>
      </c>
      <c r="EI69" s="473">
        <f>[3]Gemüse!EL53</f>
        <v>19.281455009000002</v>
      </c>
      <c r="EJ69" s="473">
        <f>[3]Gemüse!EM53</f>
        <v>108.19903838500001</v>
      </c>
      <c r="EK69" s="471">
        <f>[3]Gemüse!$EN53</f>
        <v>10.980736473</v>
      </c>
      <c r="EL69" s="471">
        <f>[3]Gemüse!EO53</f>
        <v>97.54250296699999</v>
      </c>
      <c r="EM69" s="473">
        <f>[3]Gemüse!EP53</f>
        <v>96.256976932000001</v>
      </c>
      <c r="EN69" s="473">
        <f>[3]Gemüse!EQ53</f>
        <v>126.03805553100001</v>
      </c>
      <c r="EO69" s="471"/>
      <c r="EP69" s="471">
        <f>[3]Gemüse!ER53</f>
        <v>20.270701698</v>
      </c>
      <c r="EQ69" s="471">
        <f>[3]Gemüse!ES53</f>
        <v>195.393652989</v>
      </c>
      <c r="ER69" s="471">
        <f>[3]Gemüse!$ET53</f>
        <v>211.401920254</v>
      </c>
      <c r="ES69" s="471">
        <f>[3]Gemüse!EU53</f>
        <v>1765.3437793550002</v>
      </c>
      <c r="ET69" s="471"/>
      <c r="EU69" s="473">
        <f>[3]Gemüse!$EV53</f>
        <v>73.551691388000009</v>
      </c>
      <c r="EV69" s="473">
        <f>[3]Gemüse!EW53</f>
        <v>359.16723129500002</v>
      </c>
      <c r="EX69" s="473">
        <f>[3]Gemüse!EX53</f>
        <v>47.507878439000002</v>
      </c>
      <c r="EY69" s="473">
        <f>[3]Gemüse!EY53</f>
        <v>227.63511371100003</v>
      </c>
    </row>
    <row r="70" spans="1:155" x14ac:dyDescent="0.2">
      <c r="A70" s="218"/>
      <c r="B70" s="189">
        <f>[3]Gemüse!A54</f>
        <v>44743</v>
      </c>
      <c r="C70" s="468">
        <f>[3]Gemüse!$B54</f>
        <v>8.9214120000000001</v>
      </c>
      <c r="D70" s="468">
        <f>[3]Gemüse!$BD54</f>
        <v>4.2848329999999999</v>
      </c>
      <c r="E70" s="380">
        <f>[3]Gemüse!$C54</f>
        <v>6.860862</v>
      </c>
      <c r="F70" s="380">
        <f>[3]Gemüse!$BE54</f>
        <v>3.9331209999999999</v>
      </c>
      <c r="G70" s="468">
        <f>[3]Gemüse!$D54</f>
        <v>2.8012169999999998</v>
      </c>
      <c r="H70" s="468">
        <f>[3]Gemüse!$BF54</f>
        <v>1.6982900000000001</v>
      </c>
      <c r="I70" s="380">
        <f>[3]Gemüse!$E54</f>
        <v>7.0419749999999999</v>
      </c>
      <c r="J70" s="380">
        <f>[3]Gemüse!$BG54</f>
        <v>3.5991469999999999</v>
      </c>
      <c r="K70" s="468">
        <f>[3]Gemüse!$F54</f>
        <v>0</v>
      </c>
      <c r="L70" s="468">
        <f>[3]Gemüse!$BH54</f>
        <v>9.9804119999999994</v>
      </c>
      <c r="M70" s="380">
        <f>[3]Gemüse!$G54</f>
        <v>17.50159</v>
      </c>
      <c r="N70" s="380">
        <f>[3]Gemüse!$BI54</f>
        <v>11.406401000000001</v>
      </c>
      <c r="O70" s="468">
        <f>[3]Gemüse!$H54</f>
        <v>14.944246</v>
      </c>
      <c r="P70" s="468">
        <f>[3]Gemüse!$BJ54</f>
        <v>11.999912999999999</v>
      </c>
      <c r="Q70" s="380">
        <f>[3]Gemüse!$J54</f>
        <v>5.4445350000000001</v>
      </c>
      <c r="R70" s="380">
        <f>[3]Gemüse!$BL54</f>
        <v>2.8775469999999999</v>
      </c>
      <c r="S70" s="380"/>
      <c r="T70" s="468">
        <f>[3]Gemüse!$K54</f>
        <v>0</v>
      </c>
      <c r="U70" s="468">
        <f>[3]Gemüse!$BM54</f>
        <v>4.0529380000000002</v>
      </c>
      <c r="V70" s="380">
        <f>[3]Gemüse!$L54</f>
        <v>0</v>
      </c>
      <c r="W70" s="380">
        <f>[3]Gemüse!$BN54</f>
        <v>6.8803070000000002</v>
      </c>
      <c r="X70" s="468">
        <f>[3]Gemüse!$M54</f>
        <v>2.6627360000000002</v>
      </c>
      <c r="Y70" s="468">
        <f>[3]Gemüse!$BO54</f>
        <v>1.8620429999999999</v>
      </c>
      <c r="Z70" s="380">
        <f>[3]Gemüse!$N54</f>
        <v>2.703776</v>
      </c>
      <c r="AA70" s="380">
        <f>[3]Gemüse!$BP54</f>
        <v>1.7850440000000001</v>
      </c>
      <c r="AB70" s="468">
        <f>[3]Gemüse!$R54</f>
        <v>2.2975300000000001</v>
      </c>
      <c r="AC70" s="468">
        <f>[3]Gemüse!$BT54</f>
        <v>1.507935</v>
      </c>
      <c r="AD70" s="380">
        <f>[3]Gemüse!$U54</f>
        <v>0</v>
      </c>
      <c r="AE70" s="380">
        <f>[3]Gemüse!$BW54</f>
        <v>27.668828999999999</v>
      </c>
      <c r="AF70" s="468">
        <f>[3]Gemüse!$V54</f>
        <v>27.531738000000001</v>
      </c>
      <c r="AG70" s="468">
        <f>[3]Gemüse!$BX54</f>
        <v>9.6226610000000008</v>
      </c>
      <c r="AH70" s="380">
        <f>[3]Gemüse!$AX54</f>
        <v>22.808595</v>
      </c>
      <c r="AI70" s="380">
        <f>[3]Gemüse!$CZ54</f>
        <v>8.1524260000000002</v>
      </c>
      <c r="AJ70" s="468">
        <f>[3]Gemüse!$W54</f>
        <v>5.2176039999999997</v>
      </c>
      <c r="AK70" s="468">
        <f>[3]Gemüse!$BY54</f>
        <v>4.5407599999999997</v>
      </c>
      <c r="AL70" s="380"/>
      <c r="AM70" s="380">
        <f>[3]Gemüse!$X54</f>
        <v>7.4143309999999998</v>
      </c>
      <c r="AN70" s="380">
        <f>[3]Gemüse!$BZ54</f>
        <v>4.2772519999999998</v>
      </c>
      <c r="AO70" s="468">
        <f>[3]Gemüse!$Y54</f>
        <v>8.3145340000000001</v>
      </c>
      <c r="AP70" s="468">
        <f>[3]Gemüse!$CA54</f>
        <v>5.3498190000000001</v>
      </c>
      <c r="AQ70" s="380">
        <f>[3]Gemüse!$Z54</f>
        <v>5.650887</v>
      </c>
      <c r="AR70" s="380">
        <f>[3]Gemüse!$CB54</f>
        <v>3.4790100000000002</v>
      </c>
      <c r="AS70" s="468">
        <f>[3]Gemüse!$AF54</f>
        <v>2.9175369999999998</v>
      </c>
      <c r="AT70" s="468">
        <f>[3]Gemüse!$CH54</f>
        <v>1.718191</v>
      </c>
      <c r="AU70" s="380">
        <f>[3]Gemüse!$AB54</f>
        <v>5.8955479999999998</v>
      </c>
      <c r="AV70" s="380">
        <f>[3]Gemüse!$CD54</f>
        <v>2.6615929999999999</v>
      </c>
      <c r="AW70" s="468">
        <f>[3]Gemüse!$AC54</f>
        <v>5.757924</v>
      </c>
      <c r="AX70" s="468">
        <f>[3]Gemüse!$CE54</f>
        <v>2.5212789999999998</v>
      </c>
      <c r="AY70" s="380">
        <f>[3]Gemüse!$AD54</f>
        <v>6.7100689999999998</v>
      </c>
      <c r="AZ70" s="380">
        <f>[3]Gemüse!$CF54</f>
        <v>4.0440569999999996</v>
      </c>
      <c r="BA70" s="380"/>
      <c r="BB70" s="468">
        <f>[3]Gemüse!$AE54</f>
        <v>3.859801</v>
      </c>
      <c r="BC70" s="468">
        <f>[3]Gemüse!$CG54</f>
        <v>2.3223699999999998</v>
      </c>
      <c r="BD70" s="380">
        <f>[3]Gemüse!$AG54</f>
        <v>5.8781090000000003</v>
      </c>
      <c r="BE70" s="380">
        <f>[3]Gemüse!$CI54</f>
        <v>3.6332529999999998</v>
      </c>
      <c r="BF70" s="468">
        <f>[3]Gemüse!$AH54</f>
        <v>0</v>
      </c>
      <c r="BG70" s="468">
        <f>[3]Gemüse!$CJ54</f>
        <v>1.528178</v>
      </c>
      <c r="BH70" s="380">
        <f>[3]Gemüse!$AI54</f>
        <v>0</v>
      </c>
      <c r="BI70" s="380">
        <f>[3]Gemüse!$CK54</f>
        <v>2.9498609999999998</v>
      </c>
      <c r="BJ70" s="380"/>
      <c r="BK70" s="468">
        <f>[3]Gemüse!$AK54</f>
        <v>3.5228009999999998</v>
      </c>
      <c r="BL70" s="468">
        <f>[3]Gemüse!$CM54</f>
        <v>1.9143410000000001</v>
      </c>
      <c r="BM70" s="380">
        <f>[3]Gemüse!$AL54</f>
        <v>18.878207</v>
      </c>
      <c r="BN70" s="380">
        <f>[3]Gemüse!$CN54</f>
        <v>5.5826010000000004</v>
      </c>
      <c r="BO70" s="468">
        <f>[3]Gemüse!$AM54</f>
        <v>7.9344900000000003</v>
      </c>
      <c r="BP70" s="468">
        <f>[3]Gemüse!$CO54</f>
        <v>4.1852340000000003</v>
      </c>
      <c r="BQ70" s="380">
        <f>[3]Gemüse!$AN54</f>
        <v>5.3481019999999999</v>
      </c>
      <c r="BR70" s="380">
        <f>[3]Gemüse!$CP54</f>
        <v>2.143405</v>
      </c>
      <c r="BS70" s="380"/>
      <c r="BT70" s="380">
        <f>[3]Gemüse!$AO54</f>
        <v>7.0477480000000003</v>
      </c>
      <c r="BU70" s="380">
        <f>[3]Gemüse!$CQ54</f>
        <v>4.2810449999999998</v>
      </c>
      <c r="BV70" s="468">
        <f>[3]Gemüse!$AW54</f>
        <v>10.156000000000001</v>
      </c>
      <c r="BW70" s="468">
        <f>[3]Gemüse!$CY54</f>
        <v>6.2352090000000002</v>
      </c>
      <c r="BX70" s="380">
        <f>[3]Gemüse!$AP54</f>
        <v>0</v>
      </c>
      <c r="BY70" s="380">
        <f>[3]Gemüse!$CR54</f>
        <v>7.9148310000000004</v>
      </c>
      <c r="BZ70" s="468">
        <f>[3]Gemüse!$AQ54</f>
        <v>7.9173270000000002</v>
      </c>
      <c r="CA70" s="468">
        <f>[3]Gemüse!$CS54</f>
        <v>4.9886200000000001</v>
      </c>
      <c r="CB70" s="380">
        <f>[3]Gemüse!$AS54</f>
        <v>0</v>
      </c>
      <c r="CC70" s="380">
        <f>[3]Gemüse!$CU54</f>
        <v>0</v>
      </c>
      <c r="CD70" s="468">
        <f>[3]Gemüse!$AT54</f>
        <v>0</v>
      </c>
      <c r="CE70" s="468">
        <f>[3]Gemüse!$CV54</f>
        <v>0</v>
      </c>
      <c r="CF70" s="380">
        <f>[3]Gemüse!$AU54</f>
        <v>0</v>
      </c>
      <c r="CG70" s="380">
        <f>[3]Gemüse!$CW54</f>
        <v>0</v>
      </c>
      <c r="CH70" s="380"/>
      <c r="CI70" s="468">
        <f>[3]Gemüse!$AV54</f>
        <v>9.7208769999999998</v>
      </c>
      <c r="CJ70" s="468">
        <f>[3]Gemüse!$CX54</f>
        <v>7.8186439999999999</v>
      </c>
      <c r="CK70" s="380"/>
      <c r="CL70" s="380">
        <f>[3]Gemüse!$AY54</f>
        <v>15.658996999999999</v>
      </c>
      <c r="CM70" s="380">
        <f>[3]Gemüse!$DA54</f>
        <v>9.5933220000000006</v>
      </c>
      <c r="CN70" s="380"/>
      <c r="CO70" s="468">
        <f>[3]Gemüse!$AZ54</f>
        <v>15.624890000000001</v>
      </c>
      <c r="CP70" s="468">
        <f>[3]Gemüse!$DB54</f>
        <v>9.4814500000000006</v>
      </c>
      <c r="CQ70" s="380">
        <f>[3]Gemüse!$BB54</f>
        <v>16.336762</v>
      </c>
      <c r="CR70" s="380">
        <f>[3]Gemüse!$DD54</f>
        <v>9.0978890000000003</v>
      </c>
      <c r="CS70" s="468">
        <f>[3]Gemüse!$BC54</f>
        <v>0</v>
      </c>
      <c r="CT70" s="468">
        <f>[3]Gemüse!$DE54</f>
        <v>5.7511510000000001</v>
      </c>
      <c r="CU70" s="380">
        <f>[3]Gemüse!$AJ54</f>
        <v>4.9427329999999996</v>
      </c>
      <c r="CV70" s="380">
        <f>[3]Gemüse!$CL54</f>
        <v>3.538516</v>
      </c>
      <c r="CW70" s="383"/>
      <c r="CX70" s="343">
        <f>'Früchte Daten'!BQ70</f>
        <v>4</v>
      </c>
      <c r="CY70" s="471">
        <f>[3]Gemüse!DH54</f>
        <v>3888.1901313469998</v>
      </c>
      <c r="CZ70" s="471">
        <f>[3]Gemüse!DI54</f>
        <v>18285.214749752002</v>
      </c>
      <c r="DA70" s="471"/>
      <c r="DB70" s="473">
        <f>[3]Gemüse!DJ54</f>
        <v>371.22493469599999</v>
      </c>
      <c r="DC70" s="473">
        <f>[3]Gemüse!DK54</f>
        <v>1307.6006333280002</v>
      </c>
      <c r="DD70" s="471">
        <f>[3]Gemüse!DL54</f>
        <v>476.78874235500001</v>
      </c>
      <c r="DE70" s="471">
        <f>[3]Gemüse!DM54</f>
        <v>1728.4891681900001</v>
      </c>
      <c r="DF70" s="473">
        <f>[3]Gemüse!DN54</f>
        <v>189.854262713</v>
      </c>
      <c r="DG70" s="473">
        <f>[3]Gemüse!DO54</f>
        <v>1304.6544426579999</v>
      </c>
      <c r="DH70" s="471">
        <f>[3]Gemüse!DP54</f>
        <v>215.37431277900001</v>
      </c>
      <c r="DI70" s="471">
        <f>[3]Gemüse!DQ54</f>
        <v>1672.295800744</v>
      </c>
      <c r="DJ70" s="473">
        <f>[3]Gemüse!DR54</f>
        <v>242.21765750100002</v>
      </c>
      <c r="DK70" s="473">
        <f>[3]Gemüse!DS54</f>
        <v>845.67324584900007</v>
      </c>
      <c r="DN70" s="471"/>
      <c r="DO70" s="471">
        <f>[3]Gemüse!DT54</f>
        <v>22.793629693</v>
      </c>
      <c r="DP70" s="471">
        <f>[3]Gemüse!DU54</f>
        <v>272.08415115700001</v>
      </c>
      <c r="DQ70" s="473">
        <f>[3]Gemüse!DV54</f>
        <v>117.57481269</v>
      </c>
      <c r="DR70" s="473">
        <f>[3]Gemüse!DW54</f>
        <v>645.71174353499998</v>
      </c>
      <c r="DS70" s="471">
        <f>[3]Gemüse!DX54</f>
        <v>128.17354949899999</v>
      </c>
      <c r="DT70" s="471">
        <f>[3]Gemüse!DY54</f>
        <v>598.33964121600002</v>
      </c>
      <c r="DU70" s="473">
        <f>[3]Gemüse!DZ54</f>
        <v>5.47689</v>
      </c>
      <c r="DV70" s="473">
        <f>[3]Gemüse!EA54</f>
        <v>35.064690749</v>
      </c>
      <c r="DW70" s="471"/>
      <c r="DX70" s="471">
        <f>[3]Gemüse!EB54</f>
        <v>41.860273928000005</v>
      </c>
      <c r="DY70" s="471">
        <f>[3]Gemüse!EC54</f>
        <v>269.66164455400002</v>
      </c>
      <c r="DZ70" s="473">
        <f>[3]Gemüse!ED54</f>
        <v>92.407336404000006</v>
      </c>
      <c r="EA70" s="473">
        <f>[3]Gemüse!EE54</f>
        <v>318.72824083700004</v>
      </c>
      <c r="EB70" s="471">
        <f>[3]Gemüse!$EF54</f>
        <v>7.5323599999999997</v>
      </c>
      <c r="EC70" s="471">
        <f>[3]Gemüse!EG54</f>
        <v>119.85878</v>
      </c>
      <c r="ED70" s="473">
        <f>[3]Gemüse!EH54</f>
        <v>24.186927415</v>
      </c>
      <c r="EE70" s="473">
        <f>[3]Gemüse!EI54</f>
        <v>187.331428426</v>
      </c>
      <c r="EG70" s="471">
        <f>[3]Gemüse!$EJ54</f>
        <v>692.87990198500006</v>
      </c>
      <c r="EH70" s="471">
        <f>[3]Gemüse!EK54</f>
        <v>1867.8919864670002</v>
      </c>
      <c r="EI70" s="473">
        <f>[3]Gemüse!EL54</f>
        <v>20.935387569</v>
      </c>
      <c r="EJ70" s="473">
        <f>[3]Gemüse!EM54</f>
        <v>75.028463390000013</v>
      </c>
      <c r="EK70" s="471">
        <f>[3]Gemüse!$EN54</f>
        <v>18.69386235</v>
      </c>
      <c r="EL70" s="471">
        <f>[3]Gemüse!EO54</f>
        <v>107.65452053300001</v>
      </c>
      <c r="EM70" s="473">
        <f>[3]Gemüse!EP54</f>
        <v>94.200882085000003</v>
      </c>
      <c r="EN70" s="473">
        <f>[3]Gemüse!EQ54</f>
        <v>127.47143285600001</v>
      </c>
      <c r="EO70" s="471"/>
      <c r="EP70" s="471">
        <f>[3]Gemüse!ER54</f>
        <v>21.701449994000001</v>
      </c>
      <c r="EQ70" s="471">
        <f>[3]Gemüse!ES54</f>
        <v>139.92919723699998</v>
      </c>
      <c r="ER70" s="471">
        <f>[3]Gemüse!$ET54</f>
        <v>212.59766994399999</v>
      </c>
      <c r="ES70" s="471">
        <f>[3]Gemüse!EU54</f>
        <v>1607.0225073070001</v>
      </c>
      <c r="ET70" s="471"/>
      <c r="EU70" s="473">
        <f>[3]Gemüse!$EV54</f>
        <v>67.294780104000012</v>
      </c>
      <c r="EV70" s="473">
        <f>[3]Gemüse!EW54</f>
        <v>341.87358759100005</v>
      </c>
      <c r="EX70" s="473">
        <f>[3]Gemüse!EX54</f>
        <v>42.752536327000001</v>
      </c>
      <c r="EY70" s="473">
        <f>[3]Gemüse!EY54</f>
        <v>226.87290155000002</v>
      </c>
    </row>
    <row r="71" spans="1:155" x14ac:dyDescent="0.2">
      <c r="A71" s="218"/>
      <c r="B71" s="189">
        <f>[3]Gemüse!A55</f>
        <v>44713</v>
      </c>
      <c r="C71" s="468">
        <f>[3]Gemüse!$B55</f>
        <v>7.9847029999999997</v>
      </c>
      <c r="D71" s="468">
        <f>[3]Gemüse!$BD55</f>
        <v>3.9335399999999998</v>
      </c>
      <c r="E71" s="380">
        <f>[3]Gemüse!$C55</f>
        <v>6.6670550000000004</v>
      </c>
      <c r="F71" s="380">
        <f>[3]Gemüse!$BE55</f>
        <v>4.072457</v>
      </c>
      <c r="G71" s="468">
        <f>[3]Gemüse!$D55</f>
        <v>2.7660879999999999</v>
      </c>
      <c r="H71" s="468">
        <f>[3]Gemüse!$BF55</f>
        <v>1.670976</v>
      </c>
      <c r="I71" s="380">
        <f>[3]Gemüse!$E55</f>
        <v>8.2615459999999992</v>
      </c>
      <c r="J71" s="380">
        <f>[3]Gemüse!$BG55</f>
        <v>3.5708630000000001</v>
      </c>
      <c r="K71" s="468">
        <f>[3]Gemüse!$F55</f>
        <v>0</v>
      </c>
      <c r="L71" s="468">
        <f>[3]Gemüse!$BH55</f>
        <v>8.4872460000000007</v>
      </c>
      <c r="M71" s="380">
        <f>[3]Gemüse!$G55</f>
        <v>15.437738</v>
      </c>
      <c r="N71" s="380">
        <f>[3]Gemüse!$BI55</f>
        <v>10.489684</v>
      </c>
      <c r="O71" s="468">
        <f>[3]Gemüse!$H55</f>
        <v>16.986992999999998</v>
      </c>
      <c r="P71" s="468">
        <f>[3]Gemüse!$BJ55</f>
        <v>10.423798</v>
      </c>
      <c r="Q71" s="380">
        <f>[3]Gemüse!$J55</f>
        <v>8.0983699999999992</v>
      </c>
      <c r="R71" s="380">
        <f>[3]Gemüse!$BL55</f>
        <v>4.1274579999999998</v>
      </c>
      <c r="S71" s="380"/>
      <c r="T71" s="468">
        <f>[3]Gemüse!$K55</f>
        <v>8.1183779999999999</v>
      </c>
      <c r="U71" s="468">
        <f>[3]Gemüse!$BM55</f>
        <v>4.0515429999999997</v>
      </c>
      <c r="V71" s="380">
        <f>[3]Gemüse!$L55</f>
        <v>6.9524480000000004</v>
      </c>
      <c r="W71" s="380">
        <f>[3]Gemüse!$BN55</f>
        <v>6.8901009999999996</v>
      </c>
      <c r="X71" s="468">
        <f>[3]Gemüse!$M55</f>
        <v>2.3123629999999999</v>
      </c>
      <c r="Y71" s="468">
        <f>[3]Gemüse!$BO55</f>
        <v>1.660944</v>
      </c>
      <c r="Z71" s="380">
        <f>[3]Gemüse!$N55</f>
        <v>2.6259299999999999</v>
      </c>
      <c r="AA71" s="380">
        <f>[3]Gemüse!$BP55</f>
        <v>1.72481</v>
      </c>
      <c r="AB71" s="468">
        <f>[3]Gemüse!$R55</f>
        <v>2.1950310000000002</v>
      </c>
      <c r="AC71" s="468">
        <f>[3]Gemüse!$BT55</f>
        <v>1.4479500000000001</v>
      </c>
      <c r="AD71" s="380">
        <f>[3]Gemüse!$U55</f>
        <v>40.788531999999996</v>
      </c>
      <c r="AE71" s="380">
        <f>[3]Gemüse!$BW55</f>
        <v>26.547322000000001</v>
      </c>
      <c r="AF71" s="468">
        <f>[3]Gemüse!$V55</f>
        <v>27.813973000000001</v>
      </c>
      <c r="AG71" s="468">
        <f>[3]Gemüse!$BX55</f>
        <v>9.4536160000000002</v>
      </c>
      <c r="AH71" s="380">
        <f>[3]Gemüse!$AX55</f>
        <v>21.511161000000001</v>
      </c>
      <c r="AI71" s="380">
        <f>[3]Gemüse!$CZ55</f>
        <v>7.0663499999999999</v>
      </c>
      <c r="AJ71" s="468">
        <f>[3]Gemüse!$W55</f>
        <v>0</v>
      </c>
      <c r="AK71" s="468">
        <f>[3]Gemüse!$BY55</f>
        <v>4.5602130000000001</v>
      </c>
      <c r="AL71" s="380"/>
      <c r="AM71" s="380">
        <f>[3]Gemüse!$X55</f>
        <v>7.9872969999999999</v>
      </c>
      <c r="AN71" s="380">
        <f>[3]Gemüse!$BZ55</f>
        <v>4.4149599999999998</v>
      </c>
      <c r="AO71" s="468">
        <f>[3]Gemüse!$Y55</f>
        <v>8.9132250000000006</v>
      </c>
      <c r="AP71" s="468">
        <f>[3]Gemüse!$CA55</f>
        <v>5.1240300000000003</v>
      </c>
      <c r="AQ71" s="380">
        <f>[3]Gemüse!$Z55</f>
        <v>5.9910810000000003</v>
      </c>
      <c r="AR71" s="380">
        <f>[3]Gemüse!$CB55</f>
        <v>3.6121379999999998</v>
      </c>
      <c r="AS71" s="468">
        <f>[3]Gemüse!$AF55</f>
        <v>2.9418600000000001</v>
      </c>
      <c r="AT71" s="468">
        <f>[3]Gemüse!$CH55</f>
        <v>1.7654570000000001</v>
      </c>
      <c r="AU71" s="380">
        <f>[3]Gemüse!$AB55</f>
        <v>5.7927460000000002</v>
      </c>
      <c r="AV71" s="380">
        <f>[3]Gemüse!$CD55</f>
        <v>2.954002</v>
      </c>
      <c r="AW71" s="468">
        <f>[3]Gemüse!$AC55</f>
        <v>5.8357720000000004</v>
      </c>
      <c r="AX71" s="468">
        <f>[3]Gemüse!$CE55</f>
        <v>2.8836219999999999</v>
      </c>
      <c r="AY71" s="380">
        <f>[3]Gemüse!$AD55</f>
        <v>5.8828670000000001</v>
      </c>
      <c r="AZ71" s="380">
        <f>[3]Gemüse!$CF55</f>
        <v>4.4815880000000003</v>
      </c>
      <c r="BA71" s="380"/>
      <c r="BB71" s="468">
        <f>[3]Gemüse!$AE55</f>
        <v>4.2103109999999999</v>
      </c>
      <c r="BC71" s="468">
        <f>[3]Gemüse!$CG55</f>
        <v>2.4554369999999999</v>
      </c>
      <c r="BD71" s="380">
        <f>[3]Gemüse!$AG55</f>
        <v>5.8130470000000001</v>
      </c>
      <c r="BE71" s="380">
        <f>[3]Gemüse!$CI55</f>
        <v>2.7471480000000001</v>
      </c>
      <c r="BF71" s="468">
        <f>[3]Gemüse!$AH55</f>
        <v>3.0719750000000001</v>
      </c>
      <c r="BG71" s="468">
        <f>[3]Gemüse!$CJ55</f>
        <v>1.514467</v>
      </c>
      <c r="BH71" s="380">
        <f>[3]Gemüse!$AI55</f>
        <v>0</v>
      </c>
      <c r="BI71" s="380">
        <f>[3]Gemüse!$CK55</f>
        <v>3.1665350000000001</v>
      </c>
      <c r="BJ71" s="380"/>
      <c r="BK71" s="468">
        <f>[3]Gemüse!$AK55</f>
        <v>3.3997950000000001</v>
      </c>
      <c r="BL71" s="468">
        <f>[3]Gemüse!$CM55</f>
        <v>1.893608</v>
      </c>
      <c r="BM71" s="380">
        <f>[3]Gemüse!$AL55</f>
        <v>12.751535000000001</v>
      </c>
      <c r="BN71" s="380">
        <f>[3]Gemüse!$CN55</f>
        <v>5.578665</v>
      </c>
      <c r="BO71" s="468">
        <f>[3]Gemüse!$AM55</f>
        <v>7.930714</v>
      </c>
      <c r="BP71" s="468">
        <f>[3]Gemüse!$CO55</f>
        <v>4.6966279999999996</v>
      </c>
      <c r="BQ71" s="380">
        <f>[3]Gemüse!$AN55</f>
        <v>5.510548</v>
      </c>
      <c r="BR71" s="380">
        <f>[3]Gemüse!$CP55</f>
        <v>2.1614010000000001</v>
      </c>
      <c r="BS71" s="380"/>
      <c r="BT71" s="380">
        <f>[3]Gemüse!$AO55</f>
        <v>7.5986039999999999</v>
      </c>
      <c r="BU71" s="380">
        <f>[3]Gemüse!$CQ55</f>
        <v>4.0756569999999996</v>
      </c>
      <c r="BV71" s="468">
        <f>[3]Gemüse!$AW55</f>
        <v>10.234806000000001</v>
      </c>
      <c r="BW71" s="468">
        <f>[3]Gemüse!$CY55</f>
        <v>6.3289900000000001</v>
      </c>
      <c r="BX71" s="380">
        <f>[3]Gemüse!$AP55</f>
        <v>9.6218219999999999</v>
      </c>
      <c r="BY71" s="380">
        <f>[3]Gemüse!$CR55</f>
        <v>7.6451659999999997</v>
      </c>
      <c r="BZ71" s="468">
        <f>[3]Gemüse!$AQ55</f>
        <v>8.5270460000000003</v>
      </c>
      <c r="CA71" s="468">
        <f>[3]Gemüse!$CS55</f>
        <v>5.122331</v>
      </c>
      <c r="CB71" s="380">
        <f>[3]Gemüse!$AS55</f>
        <v>0</v>
      </c>
      <c r="CC71" s="380">
        <f>[3]Gemüse!$CU55</f>
        <v>19.209123999999999</v>
      </c>
      <c r="CD71" s="468">
        <f>[3]Gemüse!$AT55</f>
        <v>14.218686999999999</v>
      </c>
      <c r="CE71" s="468">
        <f>[3]Gemüse!$CV55</f>
        <v>8.3029329999999995</v>
      </c>
      <c r="CF71" s="380">
        <f>[3]Gemüse!$AU55</f>
        <v>17.454250999999999</v>
      </c>
      <c r="CG71" s="380">
        <f>[3]Gemüse!$CW55</f>
        <v>11.799771</v>
      </c>
      <c r="CH71" s="380"/>
      <c r="CI71" s="468">
        <f>[3]Gemüse!$AV55</f>
        <v>9.9319319999999998</v>
      </c>
      <c r="CJ71" s="468">
        <f>[3]Gemüse!$CX55</f>
        <v>5.4741299999999997</v>
      </c>
      <c r="CK71" s="380"/>
      <c r="CL71" s="380">
        <f>[3]Gemüse!$AY55</f>
        <v>16.601687999999999</v>
      </c>
      <c r="CM71" s="380">
        <f>[3]Gemüse!$DA55</f>
        <v>9.3143429999999992</v>
      </c>
      <c r="CN71" s="380"/>
      <c r="CO71" s="468">
        <f>[3]Gemüse!$AZ55</f>
        <v>15.630141</v>
      </c>
      <c r="CP71" s="468">
        <f>[3]Gemüse!$DB55</f>
        <v>9.516985</v>
      </c>
      <c r="CQ71" s="380">
        <f>[3]Gemüse!$BB55</f>
        <v>18.880144999999999</v>
      </c>
      <c r="CR71" s="380">
        <f>[3]Gemüse!$DD55</f>
        <v>9.1231910000000003</v>
      </c>
      <c r="CS71" s="468">
        <f>[3]Gemüse!$BC55</f>
        <v>0</v>
      </c>
      <c r="CT71" s="468">
        <f>[3]Gemüse!$DE55</f>
        <v>5.737622</v>
      </c>
      <c r="CU71" s="380">
        <f>[3]Gemüse!$AJ55</f>
        <v>4.943511</v>
      </c>
      <c r="CV71" s="380">
        <f>[3]Gemüse!$CL55</f>
        <v>3.538516</v>
      </c>
      <c r="CW71" s="383"/>
      <c r="CX71" s="343">
        <f>'Früchte Daten'!BQ71</f>
        <v>5</v>
      </c>
      <c r="CY71" s="471">
        <f>[3]Gemüse!DH55</f>
        <v>5744.2805627529997</v>
      </c>
      <c r="CZ71" s="471">
        <f>[3]Gemüse!DI55</f>
        <v>25990.655247126</v>
      </c>
      <c r="DA71" s="471"/>
      <c r="DB71" s="473">
        <f>[3]Gemüse!DJ55</f>
        <v>466.09607830200002</v>
      </c>
      <c r="DC71" s="473">
        <f>[3]Gemüse!DK55</f>
        <v>1891.3302028349999</v>
      </c>
      <c r="DD71" s="471">
        <f>[3]Gemüse!DL55</f>
        <v>700.77706220499999</v>
      </c>
      <c r="DE71" s="471">
        <f>[3]Gemüse!DM55</f>
        <v>2612.2434651839999</v>
      </c>
      <c r="DF71" s="473">
        <f>[3]Gemüse!DN55</f>
        <v>285.23170856000002</v>
      </c>
      <c r="DG71" s="473">
        <f>[3]Gemüse!DO55</f>
        <v>1946.324148533</v>
      </c>
      <c r="DH71" s="471">
        <f>[3]Gemüse!DP55</f>
        <v>243.91586264700001</v>
      </c>
      <c r="DI71" s="471">
        <f>[3]Gemüse!DQ55</f>
        <v>2280.616236287</v>
      </c>
      <c r="DJ71" s="473">
        <f>[3]Gemüse!DR55</f>
        <v>365.74422755200004</v>
      </c>
      <c r="DK71" s="473">
        <f>[3]Gemüse!DS55</f>
        <v>1328.0185486830001</v>
      </c>
      <c r="DN71" s="471"/>
      <c r="DO71" s="471">
        <f>[3]Gemüse!DT55</f>
        <v>45.459167347000005</v>
      </c>
      <c r="DP71" s="471">
        <f>[3]Gemüse!DU55</f>
        <v>341.78061567099996</v>
      </c>
      <c r="DQ71" s="473">
        <f>[3]Gemüse!DV55</f>
        <v>171.13239929100001</v>
      </c>
      <c r="DR71" s="473">
        <f>[3]Gemüse!DW55</f>
        <v>789.6920477540001</v>
      </c>
      <c r="DS71" s="471">
        <f>[3]Gemüse!DX55</f>
        <v>196.711251774</v>
      </c>
      <c r="DT71" s="471">
        <f>[3]Gemüse!DY55</f>
        <v>754.62907908099999</v>
      </c>
      <c r="DU71" s="473">
        <f>[3]Gemüse!DZ55</f>
        <v>11.755104600000001</v>
      </c>
      <c r="DV71" s="473">
        <f>[3]Gemüse!EA55</f>
        <v>60.367719081000004</v>
      </c>
      <c r="DW71" s="471"/>
      <c r="DX71" s="471">
        <f>[3]Gemüse!EB55</f>
        <v>81.915977116999997</v>
      </c>
      <c r="DY71" s="471">
        <f>[3]Gemüse!EC55</f>
        <v>457.58317786100002</v>
      </c>
      <c r="DZ71" s="473">
        <f>[3]Gemüse!ED55</f>
        <v>144.86977484400001</v>
      </c>
      <c r="EA71" s="473">
        <f>[3]Gemüse!EE55</f>
        <v>561.83332506299996</v>
      </c>
      <c r="EB71" s="471">
        <f>[3]Gemüse!$EF55</f>
        <v>12.513975</v>
      </c>
      <c r="EC71" s="471">
        <f>[3]Gemüse!EG55</f>
        <v>161.685778</v>
      </c>
      <c r="ED71" s="473">
        <f>[3]Gemüse!EH55</f>
        <v>36.375355296000002</v>
      </c>
      <c r="EE71" s="473">
        <f>[3]Gemüse!EI55</f>
        <v>312.42686814000001</v>
      </c>
      <c r="EG71" s="471">
        <f>[3]Gemüse!$EJ55</f>
        <v>1155.6033581199999</v>
      </c>
      <c r="EH71" s="471">
        <f>[3]Gemüse!EK55</f>
        <v>2561.0696361329997</v>
      </c>
      <c r="EI71" s="473">
        <f>[3]Gemüse!EL55</f>
        <v>27.661034291</v>
      </c>
      <c r="EJ71" s="473">
        <f>[3]Gemüse!EM55</f>
        <v>134.76540227300001</v>
      </c>
      <c r="EK71" s="471">
        <f>[3]Gemüse!$EN55</f>
        <v>23.006073141000002</v>
      </c>
      <c r="EL71" s="471">
        <f>[3]Gemüse!EO55</f>
        <v>172.250816257</v>
      </c>
      <c r="EM71" s="473">
        <f>[3]Gemüse!EP55</f>
        <v>126.68930969600001</v>
      </c>
      <c r="EN71" s="473">
        <f>[3]Gemüse!EQ55</f>
        <v>178.24121128999997</v>
      </c>
      <c r="EO71" s="380"/>
      <c r="EP71" s="471">
        <f>[3]Gemüse!ER55</f>
        <v>42.562828506999999</v>
      </c>
      <c r="EQ71" s="471">
        <f>[3]Gemüse!ES55</f>
        <v>217.933620179</v>
      </c>
      <c r="ER71" s="471">
        <f>[3]Gemüse!$ET55</f>
        <v>257.97957893799997</v>
      </c>
      <c r="ES71" s="471">
        <f>[3]Gemüse!EU55</f>
        <v>2353.311762368</v>
      </c>
      <c r="ET71" s="471"/>
      <c r="EU71" s="473">
        <f>[3]Gemüse!$EV55</f>
        <v>97.388574930999994</v>
      </c>
      <c r="EV71" s="473">
        <f>[3]Gemüse!EW55</f>
        <v>488.027052884</v>
      </c>
      <c r="EX71" s="473">
        <f>[3]Gemüse!EX55</f>
        <v>69.404456252000003</v>
      </c>
      <c r="EY71" s="473">
        <f>[3]Gemüse!EY55</f>
        <v>392.151545537</v>
      </c>
    </row>
    <row r="72" spans="1:155" x14ac:dyDescent="0.2">
      <c r="A72" s="218"/>
      <c r="B72" s="189">
        <f>[3]Gemüse!A56</f>
        <v>44682</v>
      </c>
      <c r="C72" s="468">
        <f>[3]Gemüse!$B56</f>
        <v>4.5554920000000001</v>
      </c>
      <c r="D72" s="468">
        <f>[3]Gemüse!$BD56</f>
        <v>3.0276320000000001</v>
      </c>
      <c r="E72" s="380">
        <f>[3]Gemüse!$C56</f>
        <v>6.0737030000000001</v>
      </c>
      <c r="F72" s="380">
        <f>[3]Gemüse!$BE56</f>
        <v>4.0123540000000002</v>
      </c>
      <c r="G72" s="468">
        <f>[3]Gemüse!$D56</f>
        <v>2.766219</v>
      </c>
      <c r="H72" s="468">
        <f>[3]Gemüse!$BF56</f>
        <v>1.5875440000000001</v>
      </c>
      <c r="I72" s="380">
        <f>[3]Gemüse!$E56</f>
        <v>5.6796920000000002</v>
      </c>
      <c r="J72" s="380">
        <f>[3]Gemüse!$BG56</f>
        <v>3.8243230000000001</v>
      </c>
      <c r="K72" s="468">
        <f>[3]Gemüse!$F56</f>
        <v>0</v>
      </c>
      <c r="L72" s="468">
        <f>[3]Gemüse!$BH56</f>
        <v>6.2357329999999997</v>
      </c>
      <c r="M72" s="380">
        <f>[3]Gemüse!$G56</f>
        <v>10.920082000000001</v>
      </c>
      <c r="N72" s="380">
        <f>[3]Gemüse!$BI56</f>
        <v>9.2786439999999999</v>
      </c>
      <c r="O72" s="468">
        <f>[3]Gemüse!$H56</f>
        <v>9.4837209999999992</v>
      </c>
      <c r="P72" s="468">
        <f>[3]Gemüse!$BJ56</f>
        <v>8.742146</v>
      </c>
      <c r="Q72" s="380">
        <f>[3]Gemüse!$J56</f>
        <v>4.5108639999999998</v>
      </c>
      <c r="R72" s="380">
        <f>[3]Gemüse!$BL56</f>
        <v>2.9642270000000002</v>
      </c>
      <c r="S72" s="380"/>
      <c r="T72" s="468">
        <f>[3]Gemüse!$K56</f>
        <v>8.5288129999999995</v>
      </c>
      <c r="U72" s="468">
        <f>[3]Gemüse!$BM56</f>
        <v>3.8247070000000001</v>
      </c>
      <c r="V72" s="380">
        <f>[3]Gemüse!$L56</f>
        <v>0</v>
      </c>
      <c r="W72" s="380">
        <f>[3]Gemüse!$BN56</f>
        <v>6.6036149999999996</v>
      </c>
      <c r="X72" s="468">
        <f>[3]Gemüse!$M56</f>
        <v>2.693136</v>
      </c>
      <c r="Y72" s="468">
        <f>[3]Gemüse!$BO56</f>
        <v>1.78267</v>
      </c>
      <c r="Z72" s="380">
        <f>[3]Gemüse!$N56</f>
        <v>3.4287589999999999</v>
      </c>
      <c r="AA72" s="380">
        <f>[3]Gemüse!$BP56</f>
        <v>1.8170759999999999</v>
      </c>
      <c r="AB72" s="468">
        <f>[3]Gemüse!$R56</f>
        <v>2.5594960000000002</v>
      </c>
      <c r="AC72" s="468">
        <f>[3]Gemüse!$BT56</f>
        <v>1.452283</v>
      </c>
      <c r="AD72" s="380">
        <f>[3]Gemüse!$U56</f>
        <v>36.982647</v>
      </c>
      <c r="AE72" s="380">
        <f>[3]Gemüse!$BW56</f>
        <v>23.657817999999999</v>
      </c>
      <c r="AF72" s="468">
        <f>[3]Gemüse!$V56</f>
        <v>28.998633999999999</v>
      </c>
      <c r="AG72" s="468">
        <f>[3]Gemüse!$BX56</f>
        <v>8.7356700000000007</v>
      </c>
      <c r="AH72" s="380">
        <f>[3]Gemüse!$AX56</f>
        <v>21.401838000000001</v>
      </c>
      <c r="AI72" s="380">
        <f>[3]Gemüse!$CZ56</f>
        <v>7.6919729999999999</v>
      </c>
      <c r="AJ72" s="468">
        <f>[3]Gemüse!$W56</f>
        <v>0</v>
      </c>
      <c r="AK72" s="468">
        <f>[3]Gemüse!$BY56</f>
        <v>4.6544189999999999</v>
      </c>
      <c r="AL72" s="380"/>
      <c r="AM72" s="380">
        <f>[3]Gemüse!$X56</f>
        <v>6.4290570000000002</v>
      </c>
      <c r="AN72" s="380">
        <f>[3]Gemüse!$BZ56</f>
        <v>4.0726490000000002</v>
      </c>
      <c r="AO72" s="468">
        <f>[3]Gemüse!$Y56</f>
        <v>6.6168779999999998</v>
      </c>
      <c r="AP72" s="468">
        <f>[3]Gemüse!$CA56</f>
        <v>4.6170879999999999</v>
      </c>
      <c r="AQ72" s="380">
        <f>[3]Gemüse!$Z56</f>
        <v>6.0890940000000002</v>
      </c>
      <c r="AR72" s="380">
        <f>[3]Gemüse!$CB56</f>
        <v>3.8147000000000002</v>
      </c>
      <c r="AS72" s="468">
        <f>[3]Gemüse!$AF56</f>
        <v>2.726064</v>
      </c>
      <c r="AT72" s="468">
        <f>[3]Gemüse!$CH56</f>
        <v>1.9706319999999999</v>
      </c>
      <c r="AU72" s="380">
        <f>[3]Gemüse!$AB56</f>
        <v>0</v>
      </c>
      <c r="AV72" s="380">
        <f>[3]Gemüse!$CD56</f>
        <v>2.2960720000000001</v>
      </c>
      <c r="AW72" s="468">
        <f>[3]Gemüse!$AC56</f>
        <v>6.2148810000000001</v>
      </c>
      <c r="AX72" s="468">
        <f>[3]Gemüse!$CE56</f>
        <v>2.4743140000000001</v>
      </c>
      <c r="AY72" s="380">
        <f>[3]Gemüse!$AD56</f>
        <v>5.7522489999999999</v>
      </c>
      <c r="AZ72" s="380">
        <f>[3]Gemüse!$CF56</f>
        <v>3.9141780000000002</v>
      </c>
      <c r="BA72" s="380"/>
      <c r="BB72" s="468">
        <f>[3]Gemüse!$AE56</f>
        <v>3.5949499999999999</v>
      </c>
      <c r="BC72" s="468">
        <f>[3]Gemüse!$CG56</f>
        <v>1.7345029999999999</v>
      </c>
      <c r="BD72" s="380">
        <f>[3]Gemüse!$AG56</f>
        <v>5.7315779999999998</v>
      </c>
      <c r="BE72" s="380">
        <f>[3]Gemüse!$CI56</f>
        <v>2.6153059999999999</v>
      </c>
      <c r="BF72" s="468">
        <f>[3]Gemüse!$AH56</f>
        <v>3.083806</v>
      </c>
      <c r="BG72" s="468">
        <f>[3]Gemüse!$CJ56</f>
        <v>1.4955689999999999</v>
      </c>
      <c r="BH72" s="380">
        <f>[3]Gemüse!$AI56</f>
        <v>6.3626100000000001</v>
      </c>
      <c r="BI72" s="380">
        <f>[3]Gemüse!$CK56</f>
        <v>3.1555520000000001</v>
      </c>
      <c r="BJ72" s="380"/>
      <c r="BK72" s="468">
        <f>[3]Gemüse!$AK56</f>
        <v>3.590465</v>
      </c>
      <c r="BL72" s="468">
        <f>[3]Gemüse!$CM56</f>
        <v>1.7095769999999999</v>
      </c>
      <c r="BM72" s="380">
        <f>[3]Gemüse!$AL56</f>
        <v>14.151631999999999</v>
      </c>
      <c r="BN72" s="380">
        <f>[3]Gemüse!$CN56</f>
        <v>5.578665</v>
      </c>
      <c r="BO72" s="468">
        <f>[3]Gemüse!$AM56</f>
        <v>8.1832390000000004</v>
      </c>
      <c r="BP72" s="468">
        <f>[3]Gemüse!$CO56</f>
        <v>4.0033079999999996</v>
      </c>
      <c r="BQ72" s="380">
        <f>[3]Gemüse!$AN56</f>
        <v>4.7393679999999998</v>
      </c>
      <c r="BR72" s="380">
        <f>[3]Gemüse!$CP56</f>
        <v>1.529169</v>
      </c>
      <c r="BS72" s="380"/>
      <c r="BT72" s="380">
        <f>[3]Gemüse!$AO56</f>
        <v>5.3467560000000001</v>
      </c>
      <c r="BU72" s="380">
        <f>[3]Gemüse!$CQ56</f>
        <v>4.1305750000000003</v>
      </c>
      <c r="BV72" s="468">
        <f>[3]Gemüse!$AW56</f>
        <v>10.196146000000001</v>
      </c>
      <c r="BW72" s="468">
        <f>[3]Gemüse!$CY56</f>
        <v>7.2741249999999997</v>
      </c>
      <c r="BX72" s="380">
        <f>[3]Gemüse!$AP56</f>
        <v>9.9454589999999996</v>
      </c>
      <c r="BY72" s="380">
        <f>[3]Gemüse!$CR56</f>
        <v>6.8315549999999998</v>
      </c>
      <c r="BZ72" s="468">
        <f>[3]Gemüse!$AQ56</f>
        <v>5.3216580000000002</v>
      </c>
      <c r="CA72" s="468">
        <f>[3]Gemüse!$CS56</f>
        <v>3.0865619999999998</v>
      </c>
      <c r="CB72" s="380">
        <f>[3]Gemüse!$AS56</f>
        <v>25.862721000000001</v>
      </c>
      <c r="CC72" s="380">
        <f>[3]Gemüse!$CU56</f>
        <v>20.270282999999999</v>
      </c>
      <c r="CD72" s="468">
        <f>[3]Gemüse!$AT56</f>
        <v>15.729048000000001</v>
      </c>
      <c r="CE72" s="468">
        <f>[3]Gemüse!$CV56</f>
        <v>6.3542959999999997</v>
      </c>
      <c r="CF72" s="380">
        <f>[3]Gemüse!$AU56</f>
        <v>18.550896999999999</v>
      </c>
      <c r="CG72" s="380">
        <f>[3]Gemüse!$CW56</f>
        <v>10.712358999999999</v>
      </c>
      <c r="CH72" s="380"/>
      <c r="CI72" s="468">
        <f>[3]Gemüse!$AV56</f>
        <v>9.9</v>
      </c>
      <c r="CJ72" s="468">
        <f>[3]Gemüse!$CX56</f>
        <v>5.5397270000000001</v>
      </c>
      <c r="CK72" s="380"/>
      <c r="CL72" s="380">
        <f>[3]Gemüse!$AY56</f>
        <v>16.231733999999999</v>
      </c>
      <c r="CM72" s="380">
        <f>[3]Gemüse!$DA56</f>
        <v>8.4754649999999998</v>
      </c>
      <c r="CN72" s="380"/>
      <c r="CO72" s="468">
        <f>[3]Gemüse!$AZ56</f>
        <v>15.838343</v>
      </c>
      <c r="CP72" s="468">
        <f>[3]Gemüse!$DB56</f>
        <v>9.5155969999999996</v>
      </c>
      <c r="CQ72" s="380">
        <f>[3]Gemüse!$BB56</f>
        <v>17.064198000000001</v>
      </c>
      <c r="CR72" s="380">
        <f>[3]Gemüse!$DD56</f>
        <v>9.0514899999999994</v>
      </c>
      <c r="CS72" s="468">
        <f>[3]Gemüse!$BC56</f>
        <v>0</v>
      </c>
      <c r="CT72" s="468">
        <f>[3]Gemüse!$DE56</f>
        <v>5.7511510000000001</v>
      </c>
      <c r="CU72" s="380">
        <f>[3]Gemüse!$AJ56</f>
        <v>4.943511</v>
      </c>
      <c r="CV72" s="380">
        <f>[3]Gemüse!$CL56</f>
        <v>3.538516</v>
      </c>
      <c r="CW72" s="383"/>
      <c r="CX72" s="343">
        <f>'Früchte Daten'!BQ72</f>
        <v>4</v>
      </c>
      <c r="CY72" s="471">
        <f>[3]Gemüse!DH56</f>
        <v>5303.6070733659999</v>
      </c>
      <c r="CZ72" s="471">
        <f>[3]Gemüse!DI56</f>
        <v>22044.769403972001</v>
      </c>
      <c r="DA72" s="471"/>
      <c r="DB72" s="473">
        <f>[3]Gemüse!DJ56</f>
        <v>435.85478541999998</v>
      </c>
      <c r="DC72" s="473">
        <f>[3]Gemüse!DK56</f>
        <v>1489.8344913649998</v>
      </c>
      <c r="DD72" s="471">
        <f>[3]Gemüse!DL56</f>
        <v>555.86120988300001</v>
      </c>
      <c r="DE72" s="471">
        <f>[3]Gemüse!DM56</f>
        <v>1889.6182035270001</v>
      </c>
      <c r="DF72" s="473">
        <f>[3]Gemüse!DN56</f>
        <v>286.09886218100002</v>
      </c>
      <c r="DG72" s="473">
        <f>[3]Gemüse!DO56</f>
        <v>1535.2649066470001</v>
      </c>
      <c r="DH72" s="471">
        <f>[3]Gemüse!DP56</f>
        <v>222.01056636300001</v>
      </c>
      <c r="DI72" s="471">
        <f>[3]Gemüse!DQ56</f>
        <v>1414.0341787509999</v>
      </c>
      <c r="DJ72" s="473">
        <f>[3]Gemüse!DR56</f>
        <v>365.33801632499996</v>
      </c>
      <c r="DK72" s="473">
        <f>[3]Gemüse!DS56</f>
        <v>915.51659121199998</v>
      </c>
      <c r="DN72" s="471"/>
      <c r="DO72" s="471">
        <f>[3]Gemüse!DT56</f>
        <v>57.057141274000003</v>
      </c>
      <c r="DP72" s="471">
        <f>[3]Gemüse!DU56</f>
        <v>364.88410854900002</v>
      </c>
      <c r="DQ72" s="473">
        <f>[3]Gemüse!DV56</f>
        <v>101.40279257</v>
      </c>
      <c r="DR72" s="473">
        <f>[3]Gemüse!DW56</f>
        <v>628.20245723000005</v>
      </c>
      <c r="DS72" s="471">
        <f>[3]Gemüse!DX56</f>
        <v>195.144410306</v>
      </c>
      <c r="DT72" s="471">
        <f>[3]Gemüse!DY56</f>
        <v>702.94077010399997</v>
      </c>
      <c r="DU72" s="473">
        <f>[3]Gemüse!DZ56</f>
        <v>17.139866357999999</v>
      </c>
      <c r="DV72" s="473">
        <f>[3]Gemüse!EA56</f>
        <v>72.844703590999998</v>
      </c>
      <c r="DW72" s="471"/>
      <c r="DX72" s="471">
        <f>[3]Gemüse!EB56</f>
        <v>88.206017939000006</v>
      </c>
      <c r="DY72" s="471">
        <f>[3]Gemüse!EC56</f>
        <v>378.84058834100006</v>
      </c>
      <c r="DZ72" s="473">
        <f>[3]Gemüse!ED56</f>
        <v>154.15223587200001</v>
      </c>
      <c r="EA72" s="473">
        <f>[3]Gemüse!EE56</f>
        <v>434.29407134999997</v>
      </c>
      <c r="EB72" s="471">
        <f>[3]Gemüse!$EF56</f>
        <v>7.8845900000000002</v>
      </c>
      <c r="EC72" s="471">
        <f>[3]Gemüse!EG56</f>
        <v>113.725685</v>
      </c>
      <c r="ED72" s="473">
        <f>[3]Gemüse!EH56</f>
        <v>36.150455130000005</v>
      </c>
      <c r="EE72" s="473">
        <f>[3]Gemüse!EI56</f>
        <v>263.01520085999999</v>
      </c>
      <c r="EG72" s="471">
        <f>[3]Gemüse!$EJ56</f>
        <v>977.55646098400007</v>
      </c>
      <c r="EH72" s="471">
        <f>[3]Gemüse!EK56</f>
        <v>2358.1767729310004</v>
      </c>
      <c r="EI72" s="473">
        <f>[3]Gemüse!EL56</f>
        <v>25.155288874000004</v>
      </c>
      <c r="EJ72" s="473">
        <f>[3]Gemüse!EM56</f>
        <v>131.051675948</v>
      </c>
      <c r="EK72" s="471">
        <f>[3]Gemüse!$EN56</f>
        <v>29.266330417000002</v>
      </c>
      <c r="EL72" s="471">
        <f>[3]Gemüse!EO56</f>
        <v>149.55887664900001</v>
      </c>
      <c r="EM72" s="473">
        <f>[3]Gemüse!EP56</f>
        <v>113.53255089299999</v>
      </c>
      <c r="EN72" s="473">
        <f>[3]Gemüse!EQ56</f>
        <v>164.063726199</v>
      </c>
      <c r="EO72" s="471"/>
      <c r="EP72" s="471">
        <f>[3]Gemüse!ER56</f>
        <v>49.535868102999999</v>
      </c>
      <c r="EQ72" s="471">
        <f>[3]Gemüse!ES56</f>
        <v>230.75720307399999</v>
      </c>
      <c r="ER72" s="471">
        <f>[3]Gemüse!$ET56</f>
        <v>215.7908922</v>
      </c>
      <c r="ES72" s="471">
        <f>[3]Gemüse!EU56</f>
        <v>1860.611415929</v>
      </c>
      <c r="ET72" s="471"/>
      <c r="EU72" s="473">
        <f>[3]Gemüse!$EV56</f>
        <v>83.658484702999999</v>
      </c>
      <c r="EV72" s="473">
        <f>[3]Gemüse!EW56</f>
        <v>419.70074114499999</v>
      </c>
      <c r="EX72" s="473">
        <f>[3]Gemüse!EX56</f>
        <v>88.344909279000007</v>
      </c>
      <c r="EY72" s="473">
        <f>[3]Gemüse!EY56</f>
        <v>389.713733058</v>
      </c>
    </row>
    <row r="73" spans="1:155" x14ac:dyDescent="0.2">
      <c r="A73" s="218"/>
      <c r="B73" s="189">
        <f>[3]Gemüse!A57</f>
        <v>44652</v>
      </c>
      <c r="C73" s="468">
        <f>[3]Gemüse!$B57</f>
        <v>4.3538730000000001</v>
      </c>
      <c r="D73" s="468">
        <f>[3]Gemüse!$BD57</f>
        <v>2.6124649999999998</v>
      </c>
      <c r="E73" s="380">
        <f>[3]Gemüse!$C57</f>
        <v>5.7157939999999998</v>
      </c>
      <c r="F73" s="380">
        <f>[3]Gemüse!$BE57</f>
        <v>3.942704</v>
      </c>
      <c r="G73" s="468">
        <f>[3]Gemüse!$D57</f>
        <v>1.9438059999999999</v>
      </c>
      <c r="H73" s="468">
        <f>[3]Gemüse!$BF57</f>
        <v>1.217908</v>
      </c>
      <c r="I73" s="380">
        <f>[3]Gemüse!$E57</f>
        <v>5.1957310000000003</v>
      </c>
      <c r="J73" s="380">
        <f>[3]Gemüse!$BG57</f>
        <v>4.0287249999999997</v>
      </c>
      <c r="K73" s="468">
        <f>[3]Gemüse!$F57</f>
        <v>0</v>
      </c>
      <c r="L73" s="468">
        <f>[3]Gemüse!$BH57</f>
        <v>5.8670929999999997</v>
      </c>
      <c r="M73" s="380">
        <f>[3]Gemüse!$G57</f>
        <v>11.232499000000001</v>
      </c>
      <c r="N73" s="380">
        <f>[3]Gemüse!$BI57</f>
        <v>8.7646750000000004</v>
      </c>
      <c r="O73" s="468">
        <f>[3]Gemüse!$H57</f>
        <v>8.0167889999999993</v>
      </c>
      <c r="P73" s="468">
        <f>[3]Gemüse!$BJ57</f>
        <v>7.5142509999999998</v>
      </c>
      <c r="Q73" s="380">
        <f>[3]Gemüse!$J57</f>
        <v>4.5139670000000001</v>
      </c>
      <c r="R73" s="380">
        <f>[3]Gemüse!$BL57</f>
        <v>3.1938309999999999</v>
      </c>
      <c r="S73" s="380"/>
      <c r="T73" s="468">
        <f>[3]Gemüse!$K57</f>
        <v>8.6</v>
      </c>
      <c r="U73" s="468">
        <f>[3]Gemüse!$BM57</f>
        <v>4.484775</v>
      </c>
      <c r="V73" s="380">
        <f>[3]Gemüse!$L57</f>
        <v>0</v>
      </c>
      <c r="W73" s="380">
        <f>[3]Gemüse!$BN57</f>
        <v>5.568505</v>
      </c>
      <c r="X73" s="468">
        <f>[3]Gemüse!$M57</f>
        <v>2.8911349999999998</v>
      </c>
      <c r="Y73" s="468">
        <f>[3]Gemüse!$BO57</f>
        <v>2.1218650000000001</v>
      </c>
      <c r="Z73" s="380">
        <f>[3]Gemüse!$N57</f>
        <v>2.307836</v>
      </c>
      <c r="AA73" s="380">
        <f>[3]Gemüse!$BP57</f>
        <v>1.3244800000000001</v>
      </c>
      <c r="AB73" s="468">
        <f>[3]Gemüse!$R57</f>
        <v>2.7416710000000002</v>
      </c>
      <c r="AC73" s="468">
        <f>[3]Gemüse!$BT57</f>
        <v>1.9199539999999999</v>
      </c>
      <c r="AD73" s="380">
        <f>[3]Gemüse!$U57</f>
        <v>39.028492999999997</v>
      </c>
      <c r="AE73" s="380">
        <f>[3]Gemüse!$BW57</f>
        <v>22.641694999999999</v>
      </c>
      <c r="AF73" s="468">
        <f>[3]Gemüse!$V57</f>
        <v>26.177434000000002</v>
      </c>
      <c r="AG73" s="468">
        <f>[3]Gemüse!$BX57</f>
        <v>8.6181140000000003</v>
      </c>
      <c r="AH73" s="380">
        <f>[3]Gemüse!$AX57</f>
        <v>21.785722</v>
      </c>
      <c r="AI73" s="380">
        <f>[3]Gemüse!$CZ57</f>
        <v>8.4903499999999994</v>
      </c>
      <c r="AJ73" s="468">
        <f>[3]Gemüse!$W57</f>
        <v>0</v>
      </c>
      <c r="AK73" s="468">
        <f>[3]Gemüse!$BY57</f>
        <v>4.5435210000000001</v>
      </c>
      <c r="AL73" s="380"/>
      <c r="AM73" s="380">
        <f>[3]Gemüse!$X57</f>
        <v>5.1551119999999999</v>
      </c>
      <c r="AN73" s="380">
        <f>[3]Gemüse!$BZ57</f>
        <v>2.7512840000000001</v>
      </c>
      <c r="AO73" s="468">
        <f>[3]Gemüse!$Y57</f>
        <v>4.5540000000000003</v>
      </c>
      <c r="AP73" s="468">
        <f>[3]Gemüse!$CA57</f>
        <v>2.8997959999999998</v>
      </c>
      <c r="AQ73" s="380">
        <f>[3]Gemüse!$Z57</f>
        <v>5.5645179999999996</v>
      </c>
      <c r="AR73" s="380">
        <f>[3]Gemüse!$CB57</f>
        <v>3.3993370000000001</v>
      </c>
      <c r="AS73" s="468">
        <f>[3]Gemüse!$AF57</f>
        <v>2.6393659999999999</v>
      </c>
      <c r="AT73" s="468">
        <f>[3]Gemüse!$CH57</f>
        <v>1.374716</v>
      </c>
      <c r="AU73" s="380">
        <f>[3]Gemüse!$AB57</f>
        <v>0</v>
      </c>
      <c r="AV73" s="380">
        <f>[3]Gemüse!$CD57</f>
        <v>1.99682</v>
      </c>
      <c r="AW73" s="468">
        <f>[3]Gemüse!$AC57</f>
        <v>0</v>
      </c>
      <c r="AX73" s="468">
        <f>[3]Gemüse!$CE57</f>
        <v>1.967252</v>
      </c>
      <c r="AY73" s="380">
        <f>[3]Gemüse!$AD57</f>
        <v>5.3780039999999998</v>
      </c>
      <c r="AZ73" s="380">
        <f>[3]Gemüse!$CF57</f>
        <v>3.3208389999999999</v>
      </c>
      <c r="BA73" s="380"/>
      <c r="BB73" s="468">
        <f>[3]Gemüse!$AE57</f>
        <v>3.6651280000000002</v>
      </c>
      <c r="BC73" s="468">
        <f>[3]Gemüse!$CG57</f>
        <v>1.969689</v>
      </c>
      <c r="BD73" s="380">
        <f>[3]Gemüse!$AG57</f>
        <v>5.7702679999999997</v>
      </c>
      <c r="BE73" s="380">
        <f>[3]Gemüse!$CI57</f>
        <v>2.5794299999999999</v>
      </c>
      <c r="BF73" s="468">
        <f>[3]Gemüse!$AH57</f>
        <v>3.0848300000000002</v>
      </c>
      <c r="BG73" s="468">
        <f>[3]Gemüse!$CJ57</f>
        <v>1.3585560000000001</v>
      </c>
      <c r="BH73" s="380">
        <f>[3]Gemüse!$AI57</f>
        <v>6.903632</v>
      </c>
      <c r="BI73" s="380">
        <f>[3]Gemüse!$CK57</f>
        <v>3.138036</v>
      </c>
      <c r="BJ73" s="380"/>
      <c r="BK73" s="468">
        <f>[3]Gemüse!$AK57</f>
        <v>3.559186</v>
      </c>
      <c r="BL73" s="468">
        <f>[3]Gemüse!$CM57</f>
        <v>1.8586469999999999</v>
      </c>
      <c r="BM73" s="380">
        <f>[3]Gemüse!$AL57</f>
        <v>14.660021</v>
      </c>
      <c r="BN73" s="380">
        <f>[3]Gemüse!$CN57</f>
        <v>5.578665</v>
      </c>
      <c r="BO73" s="468">
        <f>[3]Gemüse!$AM57</f>
        <v>8.0464680000000008</v>
      </c>
      <c r="BP73" s="468">
        <f>[3]Gemüse!$CO57</f>
        <v>4.3076749999999997</v>
      </c>
      <c r="BQ73" s="380">
        <f>[3]Gemüse!$AN57</f>
        <v>4.7886899999999999</v>
      </c>
      <c r="BR73" s="380">
        <f>[3]Gemüse!$CP57</f>
        <v>1.920855</v>
      </c>
      <c r="BS73" s="380"/>
      <c r="BT73" s="380">
        <f>[3]Gemüse!$AO57</f>
        <v>3.7884609999999999</v>
      </c>
      <c r="BU73" s="380">
        <f>[3]Gemüse!$CQ57</f>
        <v>2.962332</v>
      </c>
      <c r="BV73" s="468">
        <f>[3]Gemüse!$AW57</f>
        <v>8.9404330000000005</v>
      </c>
      <c r="BW73" s="468">
        <f>[3]Gemüse!$CY57</f>
        <v>7.3923800000000002</v>
      </c>
      <c r="BX73" s="380">
        <f>[3]Gemüse!$AP57</f>
        <v>0</v>
      </c>
      <c r="BY73" s="380">
        <f>[3]Gemüse!$CR57</f>
        <v>8.6215960000000003</v>
      </c>
      <c r="BZ73" s="468">
        <f>[3]Gemüse!$AQ57</f>
        <v>4.6663639999999997</v>
      </c>
      <c r="CA73" s="468">
        <f>[3]Gemüse!$CS57</f>
        <v>2.3018149999999999</v>
      </c>
      <c r="CB73" s="380">
        <f>[3]Gemüse!$AS57</f>
        <v>0</v>
      </c>
      <c r="CC73" s="380">
        <f>[3]Gemüse!$CU57</f>
        <v>20.622164000000001</v>
      </c>
      <c r="CD73" s="468">
        <f>[3]Gemüse!$AT57</f>
        <v>17.269784999999999</v>
      </c>
      <c r="CE73" s="468">
        <f>[3]Gemüse!$CV57</f>
        <v>8.0725660000000001</v>
      </c>
      <c r="CF73" s="380">
        <f>[3]Gemüse!$AU57</f>
        <v>18.751809000000002</v>
      </c>
      <c r="CG73" s="380">
        <f>[3]Gemüse!$CW57</f>
        <v>12.128558</v>
      </c>
      <c r="CH73" s="380"/>
      <c r="CI73" s="468">
        <f>[3]Gemüse!$AV57</f>
        <v>9.9</v>
      </c>
      <c r="CJ73" s="468">
        <f>[3]Gemüse!$CX57</f>
        <v>5.4785079999999997</v>
      </c>
      <c r="CK73" s="380"/>
      <c r="CL73" s="380">
        <f>[3]Gemüse!$AY57</f>
        <v>16.869195999999999</v>
      </c>
      <c r="CM73" s="380">
        <f>[3]Gemüse!$DA57</f>
        <v>9.0504390000000008</v>
      </c>
      <c r="CN73" s="380"/>
      <c r="CO73" s="468">
        <f>[3]Gemüse!$AZ57</f>
        <v>15.681951</v>
      </c>
      <c r="CP73" s="468">
        <f>[3]Gemüse!$DB57</f>
        <v>9.5105649999999997</v>
      </c>
      <c r="CQ73" s="380">
        <f>[3]Gemüse!$BB57</f>
        <v>18.123486</v>
      </c>
      <c r="CR73" s="380">
        <f>[3]Gemüse!$DD57</f>
        <v>9.0910019999999996</v>
      </c>
      <c r="CS73" s="468">
        <f>[3]Gemüse!$BC57</f>
        <v>7.3759009999999998</v>
      </c>
      <c r="CT73" s="468">
        <f>[3]Gemüse!$DE57</f>
        <v>5.7425160000000002</v>
      </c>
      <c r="CU73" s="380">
        <f>[3]Gemüse!$AJ57</f>
        <v>4.9427070000000004</v>
      </c>
      <c r="CV73" s="380">
        <f>[3]Gemüse!$CL57</f>
        <v>3.5302479999999998</v>
      </c>
      <c r="CW73" s="383"/>
      <c r="CX73" s="343">
        <f>'Früchte Daten'!BQ73</f>
        <v>4</v>
      </c>
      <c r="CY73" s="471">
        <f>[3]Gemüse!DH57</f>
        <v>5379.9446914199998</v>
      </c>
      <c r="CZ73" s="471">
        <f>[3]Gemüse!DI57</f>
        <v>21358.423312529001</v>
      </c>
      <c r="DA73" s="471"/>
      <c r="DB73" s="473">
        <f>[3]Gemüse!DJ57</f>
        <v>376.044301158</v>
      </c>
      <c r="DC73" s="473">
        <f>[3]Gemüse!DK57</f>
        <v>1393.7388623200002</v>
      </c>
      <c r="DD73" s="471">
        <f>[3]Gemüse!DL57</f>
        <v>505.31541987400004</v>
      </c>
      <c r="DE73" s="471">
        <f>[3]Gemüse!DM57</f>
        <v>1645.118902508</v>
      </c>
      <c r="DF73" s="473">
        <f>[3]Gemüse!DN57</f>
        <v>258.21848618899998</v>
      </c>
      <c r="DG73" s="473">
        <f>[3]Gemüse!DO57</f>
        <v>1388.288987828</v>
      </c>
      <c r="DH73" s="471">
        <f>[3]Gemüse!DP57</f>
        <v>188.70885728799999</v>
      </c>
      <c r="DI73" s="471">
        <f>[3]Gemüse!DQ57</f>
        <v>1023.3273775140001</v>
      </c>
      <c r="DJ73" s="473">
        <f>[3]Gemüse!DR57</f>
        <v>354.156427409</v>
      </c>
      <c r="DK73" s="473">
        <f>[3]Gemüse!DS57</f>
        <v>829.04335314799994</v>
      </c>
      <c r="DN73" s="471"/>
      <c r="DO73" s="471">
        <f>[3]Gemüse!DT57</f>
        <v>82.787073593000002</v>
      </c>
      <c r="DP73" s="471">
        <f>[3]Gemüse!DU57</f>
        <v>492.13502212600002</v>
      </c>
      <c r="DQ73" s="473">
        <f>[3]Gemüse!DV57</f>
        <v>120.258845944</v>
      </c>
      <c r="DR73" s="473">
        <f>[3]Gemüse!DW57</f>
        <v>506.54470530600003</v>
      </c>
      <c r="DS73" s="471">
        <f>[3]Gemüse!DX57</f>
        <v>174.66414882500001</v>
      </c>
      <c r="DT73" s="471">
        <f>[3]Gemüse!DY57</f>
        <v>667.29123464399993</v>
      </c>
      <c r="DU73" s="473">
        <f>[3]Gemüse!DZ57</f>
        <v>29.298818897999997</v>
      </c>
      <c r="DV73" s="473">
        <f>[3]Gemüse!EA57</f>
        <v>137.62602747100001</v>
      </c>
      <c r="DW73" s="471"/>
      <c r="DX73" s="471">
        <f>[3]Gemüse!EB57</f>
        <v>141.408411704</v>
      </c>
      <c r="DY73" s="471">
        <f>[3]Gemüse!EC57</f>
        <v>659.22601981299999</v>
      </c>
      <c r="DZ73" s="473">
        <f>[3]Gemüse!ED57</f>
        <v>244.185971381</v>
      </c>
      <c r="EA73" s="473">
        <f>[3]Gemüse!EE57</f>
        <v>511.33506587800002</v>
      </c>
      <c r="EB73" s="471">
        <f>[3]Gemüse!$EF57</f>
        <v>3.593518</v>
      </c>
      <c r="EC73" s="471">
        <f>[3]Gemüse!EG57</f>
        <v>131.43311199999999</v>
      </c>
      <c r="ED73" s="473">
        <f>[3]Gemüse!EH57</f>
        <v>31.769380237000004</v>
      </c>
      <c r="EE73" s="473">
        <f>[3]Gemüse!EI57</f>
        <v>244.408049006</v>
      </c>
      <c r="EG73" s="471">
        <f>[3]Gemüse!$EJ57</f>
        <v>1034.939972464</v>
      </c>
      <c r="EH73" s="471">
        <f>[3]Gemüse!EK57</f>
        <v>2291.9498409590001</v>
      </c>
      <c r="EI73" s="473">
        <f>[3]Gemüse!EL57</f>
        <v>35.602893545999997</v>
      </c>
      <c r="EJ73" s="473">
        <f>[3]Gemüse!EM57</f>
        <v>187.007271194</v>
      </c>
      <c r="EK73" s="471">
        <f>[3]Gemüse!$EN57</f>
        <v>18.426590496000003</v>
      </c>
      <c r="EL73" s="471">
        <f>[3]Gemüse!EO57</f>
        <v>154.23696955700001</v>
      </c>
      <c r="EM73" s="473">
        <f>[3]Gemüse!EP57</f>
        <v>135.78055592999999</v>
      </c>
      <c r="EN73" s="473">
        <f>[3]Gemüse!EQ57</f>
        <v>182.37421242400001</v>
      </c>
      <c r="EO73" s="471"/>
      <c r="EP73" s="471">
        <f>[3]Gemüse!ER57</f>
        <v>56.841954301999998</v>
      </c>
      <c r="EQ73" s="471">
        <f>[3]Gemüse!ES57</f>
        <v>336.559475195</v>
      </c>
      <c r="ER73" s="471">
        <f>[3]Gemüse!$ET57</f>
        <v>203.92968643100002</v>
      </c>
      <c r="ES73" s="471">
        <f>[3]Gemüse!EU57</f>
        <v>1966.8729757970002</v>
      </c>
      <c r="ET73" s="471"/>
      <c r="EU73" s="473">
        <f>[3]Gemüse!$EV57</f>
        <v>91.365480007000002</v>
      </c>
      <c r="EV73" s="473">
        <f>[3]Gemüse!EW57</f>
        <v>443.64580406100004</v>
      </c>
      <c r="EX73" s="473">
        <f>[3]Gemüse!EX57</f>
        <v>123.20002133600001</v>
      </c>
      <c r="EY73" s="473">
        <f>[3]Gemüse!EY57</f>
        <v>478.61635475200001</v>
      </c>
    </row>
    <row r="74" spans="1:155" x14ac:dyDescent="0.2">
      <c r="A74" s="218"/>
      <c r="B74" s="189">
        <f>[3]Gemüse!A58</f>
        <v>44621</v>
      </c>
      <c r="C74" s="468">
        <f>[3]Gemüse!$B58</f>
        <v>4.357494</v>
      </c>
      <c r="D74" s="468">
        <f>[3]Gemüse!$BD58</f>
        <v>2.7068469999999998</v>
      </c>
      <c r="E74" s="380">
        <f>[3]Gemüse!$C58</f>
        <v>4.8419949999999998</v>
      </c>
      <c r="F74" s="380">
        <f>[3]Gemüse!$BE58</f>
        <v>3.7050130000000001</v>
      </c>
      <c r="G74" s="468">
        <f>[3]Gemüse!$D58</f>
        <v>1.575359</v>
      </c>
      <c r="H74" s="468">
        <f>[3]Gemüse!$BF58</f>
        <v>1.266947</v>
      </c>
      <c r="I74" s="380">
        <f>[3]Gemüse!$E58</f>
        <v>4.5779069999999997</v>
      </c>
      <c r="J74" s="380">
        <f>[3]Gemüse!$BG58</f>
        <v>3.5781459999999998</v>
      </c>
      <c r="K74" s="468">
        <f>[3]Gemüse!$F58</f>
        <v>0</v>
      </c>
      <c r="L74" s="468">
        <f>[3]Gemüse!$BH58</f>
        <v>4.8925859999999997</v>
      </c>
      <c r="M74" s="380">
        <f>[3]Gemüse!$G58</f>
        <v>11.366097</v>
      </c>
      <c r="N74" s="380">
        <f>[3]Gemüse!$BI58</f>
        <v>6.5774910000000002</v>
      </c>
      <c r="O74" s="468">
        <f>[3]Gemüse!$H58</f>
        <v>7.2487729999999999</v>
      </c>
      <c r="P74" s="468">
        <f>[3]Gemüse!$BJ58</f>
        <v>6.2903960000000003</v>
      </c>
      <c r="Q74" s="380">
        <f>[3]Gemüse!$J58</f>
        <v>4.154649</v>
      </c>
      <c r="R74" s="380">
        <f>[3]Gemüse!$BL58</f>
        <v>2.5953539999999999</v>
      </c>
      <c r="S74" s="380"/>
      <c r="T74" s="468">
        <f>[3]Gemüse!$K58</f>
        <v>8.5940790000000007</v>
      </c>
      <c r="U74" s="468">
        <f>[3]Gemüse!$BM58</f>
        <v>4.2577309999999997</v>
      </c>
      <c r="V74" s="380">
        <f>[3]Gemüse!$L58</f>
        <v>0</v>
      </c>
      <c r="W74" s="380">
        <f>[3]Gemüse!$BN58</f>
        <v>4.9974509999999999</v>
      </c>
      <c r="X74" s="468">
        <f>[3]Gemüse!$M58</f>
        <v>2.961722</v>
      </c>
      <c r="Y74" s="468">
        <f>[3]Gemüse!$BO58</f>
        <v>2.1508129999999999</v>
      </c>
      <c r="Z74" s="380">
        <f>[3]Gemüse!$N58</f>
        <v>1.9545269999999999</v>
      </c>
      <c r="AA74" s="380">
        <f>[3]Gemüse!$BP58</f>
        <v>1.1022179999999999</v>
      </c>
      <c r="AB74" s="468">
        <f>[3]Gemüse!$R58</f>
        <v>2.8168319999999998</v>
      </c>
      <c r="AC74" s="468">
        <f>[3]Gemüse!$BT58</f>
        <v>2.027501</v>
      </c>
      <c r="AD74" s="380">
        <f>[3]Gemüse!$U58</f>
        <v>39.911971000000001</v>
      </c>
      <c r="AE74" s="380">
        <f>[3]Gemüse!$BW58</f>
        <v>22.858367999999999</v>
      </c>
      <c r="AF74" s="468">
        <f>[3]Gemüse!$V58</f>
        <v>20.249154000000001</v>
      </c>
      <c r="AG74" s="468">
        <f>[3]Gemüse!$BX58</f>
        <v>7.7183229999999998</v>
      </c>
      <c r="AH74" s="380">
        <f>[3]Gemüse!$AX58</f>
        <v>20.481120000000001</v>
      </c>
      <c r="AI74" s="380">
        <f>[3]Gemüse!$CZ58</f>
        <v>7.4982069999999998</v>
      </c>
      <c r="AJ74" s="468">
        <f>[3]Gemüse!$W58</f>
        <v>4.6569570000000002</v>
      </c>
      <c r="AK74" s="468">
        <f>[3]Gemüse!$BY58</f>
        <v>3.8481559999999999</v>
      </c>
      <c r="AL74" s="380"/>
      <c r="AM74" s="380">
        <f>[3]Gemüse!$X58</f>
        <v>5.0883190000000003</v>
      </c>
      <c r="AN74" s="380">
        <f>[3]Gemüse!$BZ58</f>
        <v>2.5732599999999999</v>
      </c>
      <c r="AO74" s="468">
        <f>[3]Gemüse!$Y58</f>
        <v>4.3250999999999999</v>
      </c>
      <c r="AP74" s="468">
        <f>[3]Gemüse!$CA58</f>
        <v>2.7479260000000001</v>
      </c>
      <c r="AQ74" s="380">
        <f>[3]Gemüse!$Z58</f>
        <v>5.6932809999999998</v>
      </c>
      <c r="AR74" s="380">
        <f>[3]Gemüse!$CB58</f>
        <v>3.113559</v>
      </c>
      <c r="AS74" s="468">
        <f>[3]Gemüse!$AF58</f>
        <v>1.8785860000000001</v>
      </c>
      <c r="AT74" s="468">
        <f>[3]Gemüse!$CH58</f>
        <v>1.113958</v>
      </c>
      <c r="AU74" s="380">
        <f>[3]Gemüse!$AB58</f>
        <v>0</v>
      </c>
      <c r="AV74" s="380">
        <f>[3]Gemüse!$CD58</f>
        <v>1.9661979999999999</v>
      </c>
      <c r="AW74" s="468">
        <f>[3]Gemüse!$AC58</f>
        <v>4.3640980000000003</v>
      </c>
      <c r="AX74" s="468">
        <f>[3]Gemüse!$CE58</f>
        <v>1.8963449999999999</v>
      </c>
      <c r="AY74" s="380">
        <f>[3]Gemüse!$AD58</f>
        <v>5.1990679999999996</v>
      </c>
      <c r="AZ74" s="380">
        <f>[3]Gemüse!$CF58</f>
        <v>3.322438</v>
      </c>
      <c r="BA74" s="380"/>
      <c r="BB74" s="468">
        <f>[3]Gemüse!$AE58</f>
        <v>3.5363790000000002</v>
      </c>
      <c r="BC74" s="468">
        <f>[3]Gemüse!$CG58</f>
        <v>1.9442900000000001</v>
      </c>
      <c r="BD74" s="380">
        <f>[3]Gemüse!$AG58</f>
        <v>5.4571290000000001</v>
      </c>
      <c r="BE74" s="380">
        <f>[3]Gemüse!$CI58</f>
        <v>2.5794890000000001</v>
      </c>
      <c r="BF74" s="468">
        <f>[3]Gemüse!$AH58</f>
        <v>3.0624180000000001</v>
      </c>
      <c r="BG74" s="468">
        <f>[3]Gemüse!$CJ58</f>
        <v>1.4468540000000001</v>
      </c>
      <c r="BH74" s="380">
        <f>[3]Gemüse!$AI58</f>
        <v>6.9042300000000001</v>
      </c>
      <c r="BI74" s="380">
        <f>[3]Gemüse!$CK58</f>
        <v>3.3691230000000001</v>
      </c>
      <c r="BJ74" s="380"/>
      <c r="BK74" s="468">
        <f>[3]Gemüse!$AK58</f>
        <v>2.6978629999999999</v>
      </c>
      <c r="BL74" s="468">
        <f>[3]Gemüse!$CM58</f>
        <v>1.3282860000000001</v>
      </c>
      <c r="BM74" s="380">
        <f>[3]Gemüse!$AL58</f>
        <v>14.737721000000001</v>
      </c>
      <c r="BN74" s="380">
        <f>[3]Gemüse!$CN58</f>
        <v>5.578665</v>
      </c>
      <c r="BO74" s="468">
        <f>[3]Gemüse!$AM58</f>
        <v>7.3062810000000002</v>
      </c>
      <c r="BP74" s="468">
        <f>[3]Gemüse!$CO58</f>
        <v>4.1500880000000002</v>
      </c>
      <c r="BQ74" s="380">
        <f>[3]Gemüse!$AN58</f>
        <v>4.9000000000000004</v>
      </c>
      <c r="BR74" s="380">
        <f>[3]Gemüse!$CP58</f>
        <v>2.1170979999999999</v>
      </c>
      <c r="BS74" s="380"/>
      <c r="BT74" s="380">
        <f>[3]Gemüse!$AO58</f>
        <v>4.0668540000000002</v>
      </c>
      <c r="BU74" s="380">
        <f>[3]Gemüse!$CQ58</f>
        <v>3.0577909999999999</v>
      </c>
      <c r="BV74" s="468">
        <f>[3]Gemüse!$AW58</f>
        <v>7.8191879999999996</v>
      </c>
      <c r="BW74" s="468">
        <f>[3]Gemüse!$CY58</f>
        <v>5.6719099999999996</v>
      </c>
      <c r="BX74" s="380">
        <f>[3]Gemüse!$AP58</f>
        <v>0</v>
      </c>
      <c r="BY74" s="380">
        <f>[3]Gemüse!$CR58</f>
        <v>7.7177829999999998</v>
      </c>
      <c r="BZ74" s="468">
        <f>[3]Gemüse!$AQ58</f>
        <v>4.4796189999999996</v>
      </c>
      <c r="CA74" s="468">
        <f>[3]Gemüse!$CS58</f>
        <v>2.4493550000000002</v>
      </c>
      <c r="CB74" s="380">
        <f>[3]Gemüse!$AS58</f>
        <v>0</v>
      </c>
      <c r="CC74" s="380">
        <f>[3]Gemüse!$CU58</f>
        <v>0</v>
      </c>
      <c r="CD74" s="468">
        <f>[3]Gemüse!$AT58</f>
        <v>17.891348000000001</v>
      </c>
      <c r="CE74" s="468">
        <f>[3]Gemüse!$CV58</f>
        <v>8.5657219999999992</v>
      </c>
      <c r="CF74" s="380">
        <f>[3]Gemüse!$AU58</f>
        <v>19.689395000000001</v>
      </c>
      <c r="CG74" s="380">
        <f>[3]Gemüse!$CW58</f>
        <v>10.326324</v>
      </c>
      <c r="CH74" s="380"/>
      <c r="CI74" s="468">
        <f>[3]Gemüse!$AV58</f>
        <v>9.9</v>
      </c>
      <c r="CJ74" s="468">
        <f>[3]Gemüse!$CX58</f>
        <v>5.4961330000000004</v>
      </c>
      <c r="CK74" s="380"/>
      <c r="CL74" s="380">
        <f>[3]Gemüse!$AY58</f>
        <v>15.162989</v>
      </c>
      <c r="CM74" s="380">
        <f>[3]Gemüse!$DA58</f>
        <v>9.1013719999999996</v>
      </c>
      <c r="CN74" s="380"/>
      <c r="CO74" s="468">
        <f>[3]Gemüse!$AZ58</f>
        <v>15.624890000000001</v>
      </c>
      <c r="CP74" s="468">
        <f>[3]Gemüse!$DB58</f>
        <v>9.527018</v>
      </c>
      <c r="CQ74" s="380">
        <f>[3]Gemüse!$BB58</f>
        <v>16.957962999999999</v>
      </c>
      <c r="CR74" s="380">
        <f>[3]Gemüse!$DD58</f>
        <v>9.084797</v>
      </c>
      <c r="CS74" s="468">
        <f>[3]Gemüse!$BC58</f>
        <v>7.1204039999999997</v>
      </c>
      <c r="CT74" s="468">
        <f>[3]Gemüse!$DE58</f>
        <v>5.7347359999999998</v>
      </c>
      <c r="CU74" s="380">
        <f>[3]Gemüse!$AJ58</f>
        <v>4.9427329999999996</v>
      </c>
      <c r="CV74" s="380">
        <f>[3]Gemüse!$CL58</f>
        <v>3.5228100000000002</v>
      </c>
      <c r="CW74" s="383"/>
      <c r="CX74" s="343">
        <f>'Früchte Daten'!BQ74</f>
        <v>5</v>
      </c>
      <c r="CY74" s="471">
        <f>[3]Gemüse!DH58</f>
        <v>6793.2200657849999</v>
      </c>
      <c r="CZ74" s="471">
        <f>[3]Gemüse!DI58</f>
        <v>26516.677081265996</v>
      </c>
      <c r="DA74" s="471"/>
      <c r="DB74" s="473">
        <f>[3]Gemüse!DJ58</f>
        <v>488.73197066</v>
      </c>
      <c r="DC74" s="473">
        <f>[3]Gemüse!DK58</f>
        <v>1789.737382194</v>
      </c>
      <c r="DD74" s="471">
        <f>[3]Gemüse!DL58</f>
        <v>633.39413351500002</v>
      </c>
      <c r="DE74" s="471">
        <f>[3]Gemüse!DM58</f>
        <v>1841.2948469620001</v>
      </c>
      <c r="DF74" s="473">
        <f>[3]Gemüse!DN58</f>
        <v>351.35106053800001</v>
      </c>
      <c r="DG74" s="473">
        <f>[3]Gemüse!DO58</f>
        <v>1488.9965074400002</v>
      </c>
      <c r="DH74" s="471">
        <f>[3]Gemüse!DP58</f>
        <v>263.08437996700002</v>
      </c>
      <c r="DI74" s="471">
        <f>[3]Gemüse!DQ58</f>
        <v>936.56939208899996</v>
      </c>
      <c r="DJ74" s="473">
        <f>[3]Gemüse!DR58</f>
        <v>490.36147675300003</v>
      </c>
      <c r="DK74" s="473">
        <f>[3]Gemüse!DS58</f>
        <v>1071.774052519</v>
      </c>
      <c r="DN74" s="471"/>
      <c r="DO74" s="471">
        <f>[3]Gemüse!DT58</f>
        <v>133.32462996500001</v>
      </c>
      <c r="DP74" s="471">
        <f>[3]Gemüse!DU58</f>
        <v>767.64754266299997</v>
      </c>
      <c r="DQ74" s="473">
        <f>[3]Gemüse!DV58</f>
        <v>167.15713251100001</v>
      </c>
      <c r="DR74" s="473">
        <f>[3]Gemüse!DW58</f>
        <v>902.16896061700004</v>
      </c>
      <c r="DS74" s="471">
        <f>[3]Gemüse!DX58</f>
        <v>130.413172382</v>
      </c>
      <c r="DT74" s="471">
        <f>[3]Gemüse!DY58</f>
        <v>593.66997583500006</v>
      </c>
      <c r="DU74" s="473">
        <f>[3]Gemüse!DZ58</f>
        <v>55.826516132000009</v>
      </c>
      <c r="DV74" s="473">
        <f>[3]Gemüse!EA58</f>
        <v>243.82492557399999</v>
      </c>
      <c r="DW74" s="471"/>
      <c r="DX74" s="471">
        <f>[3]Gemüse!EB58</f>
        <v>172.91047225399998</v>
      </c>
      <c r="DY74" s="471">
        <f>[3]Gemüse!EC58</f>
        <v>897.62665294500005</v>
      </c>
      <c r="DZ74" s="473">
        <f>[3]Gemüse!ED58</f>
        <v>322.16920678100001</v>
      </c>
      <c r="EA74" s="473">
        <f>[3]Gemüse!EE58</f>
        <v>755.49637164000001</v>
      </c>
      <c r="EB74" s="471">
        <f>[3]Gemüse!$EF58</f>
        <v>21.244868999999998</v>
      </c>
      <c r="EC74" s="471">
        <f>[3]Gemüse!EG58</f>
        <v>161.73793400000002</v>
      </c>
      <c r="ED74" s="473">
        <f>[3]Gemüse!EH58</f>
        <v>51.252520237999995</v>
      </c>
      <c r="EE74" s="473">
        <f>[3]Gemüse!EI58</f>
        <v>377.46119640400002</v>
      </c>
      <c r="EG74" s="471">
        <f>[3]Gemüse!$EJ58</f>
        <v>1416.494206821</v>
      </c>
      <c r="EH74" s="471">
        <f>[3]Gemüse!EK58</f>
        <v>3065.6749757039997</v>
      </c>
      <c r="EI74" s="473">
        <f>[3]Gemüse!EL58</f>
        <v>57.232079849000002</v>
      </c>
      <c r="EJ74" s="473">
        <f>[3]Gemüse!EM58</f>
        <v>296.69768558300001</v>
      </c>
      <c r="EK74" s="471">
        <f>[3]Gemüse!$EN58</f>
        <v>17.529222885999999</v>
      </c>
      <c r="EL74" s="471">
        <f>[3]Gemüse!EO58</f>
        <v>129.65522049500001</v>
      </c>
      <c r="EM74" s="473">
        <f>[3]Gemüse!EP58</f>
        <v>228.83286291000002</v>
      </c>
      <c r="EN74" s="473">
        <f>[3]Gemüse!EQ58</f>
        <v>253.12496012700001</v>
      </c>
      <c r="EO74" s="380"/>
      <c r="EP74" s="471">
        <f>[3]Gemüse!ER58</f>
        <v>73.403180426999995</v>
      </c>
      <c r="EQ74" s="471">
        <f>[3]Gemüse!ES58</f>
        <v>508.95693577100002</v>
      </c>
      <c r="ER74" s="471">
        <f>[3]Gemüse!$ET58</f>
        <v>236.706510667</v>
      </c>
      <c r="ES74" s="471">
        <f>[3]Gemüse!EU58</f>
        <v>2457.7256574490002</v>
      </c>
      <c r="ET74" s="471"/>
      <c r="EU74" s="473">
        <f>[3]Gemüse!$EV58</f>
        <v>132.71025899199998</v>
      </c>
      <c r="EV74" s="473">
        <f>[3]Gemüse!EW58</f>
        <v>586.72138842100003</v>
      </c>
      <c r="EX74" s="473">
        <f>[3]Gemüse!EX58</f>
        <v>173.41427588900001</v>
      </c>
      <c r="EY74" s="473">
        <f>[3]Gemüse!EY58</f>
        <v>732.34442149200004</v>
      </c>
    </row>
    <row r="75" spans="1:155" x14ac:dyDescent="0.2">
      <c r="B75" s="189">
        <f>[3]Gemüse!A59</f>
        <v>44593</v>
      </c>
      <c r="C75" s="468">
        <f>[3]Gemüse!$B59</f>
        <v>4.2738339999999999</v>
      </c>
      <c r="D75" s="468">
        <f>[3]Gemüse!$BD59</f>
        <v>3.1194139999999999</v>
      </c>
      <c r="E75" s="380">
        <f>[3]Gemüse!$C59</f>
        <v>4.3154110000000001</v>
      </c>
      <c r="F75" s="380">
        <f>[3]Gemüse!$BE59</f>
        <v>3.232262</v>
      </c>
      <c r="G75" s="468">
        <f>[3]Gemüse!$D59</f>
        <v>1.690064</v>
      </c>
      <c r="H75" s="468">
        <f>[3]Gemüse!$BF59</f>
        <v>1.286626</v>
      </c>
      <c r="I75" s="380">
        <f>[3]Gemüse!$E59</f>
        <v>4.2309679999999998</v>
      </c>
      <c r="J75" s="380">
        <f>[3]Gemüse!$BG59</f>
        <v>2.9424079999999999</v>
      </c>
      <c r="K75" s="468">
        <f>[3]Gemüse!$F59</f>
        <v>0</v>
      </c>
      <c r="L75" s="468">
        <f>[3]Gemüse!$BH59</f>
        <v>5.0720520000000002</v>
      </c>
      <c r="M75" s="380">
        <f>[3]Gemüse!$G59</f>
        <v>11.758063</v>
      </c>
      <c r="N75" s="380">
        <f>[3]Gemüse!$BI59</f>
        <v>7.0638880000000004</v>
      </c>
      <c r="O75" s="468">
        <f>[3]Gemüse!$H59</f>
        <v>7.2328729999999997</v>
      </c>
      <c r="P75" s="468">
        <f>[3]Gemüse!$BJ59</f>
        <v>5.609972</v>
      </c>
      <c r="Q75" s="380">
        <f>[3]Gemüse!$J59</f>
        <v>4.5784279999999997</v>
      </c>
      <c r="R75" s="380">
        <f>[3]Gemüse!$BL59</f>
        <v>2.9332060000000002</v>
      </c>
      <c r="S75" s="380"/>
      <c r="T75" s="468">
        <f>[3]Gemüse!$K59</f>
        <v>8.0364159999999991</v>
      </c>
      <c r="U75" s="468">
        <f>[3]Gemüse!$BM59</f>
        <v>4.2333569999999998</v>
      </c>
      <c r="V75" s="380">
        <f>[3]Gemüse!$L59</f>
        <v>7.5670359999999999</v>
      </c>
      <c r="W75" s="380">
        <f>[3]Gemüse!$BN59</f>
        <v>5.6017390000000002</v>
      </c>
      <c r="X75" s="468">
        <f>[3]Gemüse!$M59</f>
        <v>0</v>
      </c>
      <c r="Y75" s="468">
        <f>[3]Gemüse!$BO59</f>
        <v>1.840468</v>
      </c>
      <c r="Z75" s="380">
        <f>[3]Gemüse!$N59</f>
        <v>2.1218859999999999</v>
      </c>
      <c r="AA75" s="380">
        <f>[3]Gemüse!$BP59</f>
        <v>1.116846</v>
      </c>
      <c r="AB75" s="468">
        <f>[3]Gemüse!$R59</f>
        <v>2.5529890000000002</v>
      </c>
      <c r="AC75" s="468">
        <f>[3]Gemüse!$BT59</f>
        <v>1.5051570000000001</v>
      </c>
      <c r="AD75" s="380">
        <f>[3]Gemüse!$U59</f>
        <v>37.900236999999997</v>
      </c>
      <c r="AE75" s="380">
        <f>[3]Gemüse!$BW59</f>
        <v>23.386759999999999</v>
      </c>
      <c r="AF75" s="468">
        <f>[3]Gemüse!$V59</f>
        <v>18.48451</v>
      </c>
      <c r="AG75" s="468">
        <f>[3]Gemüse!$BX59</f>
        <v>7.8087</v>
      </c>
      <c r="AH75" s="380">
        <f>[3]Gemüse!$AX59</f>
        <v>13.372216</v>
      </c>
      <c r="AI75" s="380">
        <f>[3]Gemüse!$CZ59</f>
        <v>5.2290229999999998</v>
      </c>
      <c r="AJ75" s="468">
        <f>[3]Gemüse!$W59</f>
        <v>4.7390639999999999</v>
      </c>
      <c r="AK75" s="468">
        <f>[3]Gemüse!$BY59</f>
        <v>3.7703859999999998</v>
      </c>
      <c r="AL75" s="380"/>
      <c r="AM75" s="380">
        <f>[3]Gemüse!$X59</f>
        <v>4.9154739999999997</v>
      </c>
      <c r="AN75" s="380">
        <f>[3]Gemüse!$BZ59</f>
        <v>2.8067150000000001</v>
      </c>
      <c r="AO75" s="468">
        <f>[3]Gemüse!$Y59</f>
        <v>4.5091780000000004</v>
      </c>
      <c r="AP75" s="468">
        <f>[3]Gemüse!$CA59</f>
        <v>2.4894810000000001</v>
      </c>
      <c r="AQ75" s="380">
        <f>[3]Gemüse!$Z59</f>
        <v>5.6621579999999998</v>
      </c>
      <c r="AR75" s="380">
        <f>[3]Gemüse!$CB59</f>
        <v>3.142862</v>
      </c>
      <c r="AS75" s="468">
        <f>[3]Gemüse!$AF59</f>
        <v>1.803647</v>
      </c>
      <c r="AT75" s="468">
        <f>[3]Gemüse!$CH59</f>
        <v>1.114832</v>
      </c>
      <c r="AU75" s="380">
        <f>[3]Gemüse!$AB59</f>
        <v>0</v>
      </c>
      <c r="AV75" s="380">
        <f>[3]Gemüse!$CD59</f>
        <v>1.935864</v>
      </c>
      <c r="AW75" s="468">
        <f>[3]Gemüse!$AC59</f>
        <v>4.583367</v>
      </c>
      <c r="AX75" s="468">
        <f>[3]Gemüse!$CE59</f>
        <v>1.866627</v>
      </c>
      <c r="AY75" s="380">
        <f>[3]Gemüse!$AD59</f>
        <v>5.4386140000000003</v>
      </c>
      <c r="AZ75" s="380">
        <f>[3]Gemüse!$CF59</f>
        <v>3.4022540000000001</v>
      </c>
      <c r="BA75" s="380"/>
      <c r="BB75" s="468">
        <f>[3]Gemüse!$AE59</f>
        <v>3.122369</v>
      </c>
      <c r="BC75" s="468">
        <f>[3]Gemüse!$CG59</f>
        <v>1.949543</v>
      </c>
      <c r="BD75" s="380">
        <f>[3]Gemüse!$AG59</f>
        <v>5.558954</v>
      </c>
      <c r="BE75" s="380">
        <f>[3]Gemüse!$CI59</f>
        <v>2.5738979999999998</v>
      </c>
      <c r="BF75" s="468">
        <f>[3]Gemüse!$AH59</f>
        <v>2.8915169999999999</v>
      </c>
      <c r="BG75" s="468">
        <f>[3]Gemüse!$CJ59</f>
        <v>1.3793820000000001</v>
      </c>
      <c r="BH75" s="380">
        <f>[3]Gemüse!$AI59</f>
        <v>7.0255970000000003</v>
      </c>
      <c r="BI75" s="380">
        <f>[3]Gemüse!$CK59</f>
        <v>6.1822679999999997</v>
      </c>
      <c r="BJ75" s="380"/>
      <c r="BK75" s="468">
        <f>[3]Gemüse!$AK59</f>
        <v>2.47662</v>
      </c>
      <c r="BL75" s="468">
        <f>[3]Gemüse!$CM59</f>
        <v>1.111615</v>
      </c>
      <c r="BM75" s="380">
        <f>[3]Gemüse!$AL59</f>
        <v>14.887294000000001</v>
      </c>
      <c r="BN75" s="380">
        <f>[3]Gemüse!$CN59</f>
        <v>5.578665</v>
      </c>
      <c r="BO75" s="468">
        <f>[3]Gemüse!$AM59</f>
        <v>6.9168500000000002</v>
      </c>
      <c r="BP75" s="468">
        <f>[3]Gemüse!$CO59</f>
        <v>3.0457839999999998</v>
      </c>
      <c r="BQ75" s="380">
        <f>[3]Gemüse!$AN59</f>
        <v>4.9000000000000004</v>
      </c>
      <c r="BR75" s="380">
        <f>[3]Gemüse!$CP59</f>
        <v>2.1372629999999999</v>
      </c>
      <c r="BS75" s="380"/>
      <c r="BT75" s="380">
        <f>[3]Gemüse!$AO59</f>
        <v>4.2850630000000001</v>
      </c>
      <c r="BU75" s="380">
        <f>[3]Gemüse!$CQ59</f>
        <v>3.3264610000000001</v>
      </c>
      <c r="BV75" s="468">
        <f>[3]Gemüse!$AW59</f>
        <v>6.6004339999999999</v>
      </c>
      <c r="BW75" s="468">
        <f>[3]Gemüse!$CY59</f>
        <v>4.0985500000000004</v>
      </c>
      <c r="BX75" s="380">
        <f>[3]Gemüse!$AP59</f>
        <v>0</v>
      </c>
      <c r="BY75" s="380">
        <f>[3]Gemüse!$CR59</f>
        <v>7.8625189999999998</v>
      </c>
      <c r="BZ75" s="468">
        <f>[3]Gemüse!$AQ59</f>
        <v>3.7536170000000002</v>
      </c>
      <c r="CA75" s="468">
        <f>[3]Gemüse!$CS59</f>
        <v>2.659475</v>
      </c>
      <c r="CB75" s="380">
        <f>[3]Gemüse!$AS59</f>
        <v>0</v>
      </c>
      <c r="CC75" s="380">
        <f>[3]Gemüse!$CU59</f>
        <v>0</v>
      </c>
      <c r="CD75" s="468">
        <f>[3]Gemüse!$AT59</f>
        <v>20.057112</v>
      </c>
      <c r="CE75" s="468">
        <f>[3]Gemüse!$CV59</f>
        <v>9.7508119999999998</v>
      </c>
      <c r="CF75" s="380">
        <f>[3]Gemüse!$AU59</f>
        <v>0</v>
      </c>
      <c r="CG75" s="380">
        <f>[3]Gemüse!$CW59</f>
        <v>9.2783289999999994</v>
      </c>
      <c r="CH75" s="380"/>
      <c r="CI75" s="468">
        <f>[3]Gemüse!$AV59</f>
        <v>9.5326280000000008</v>
      </c>
      <c r="CJ75" s="468">
        <f>[3]Gemüse!$CX59</f>
        <v>5.2954280000000002</v>
      </c>
      <c r="CK75" s="380"/>
      <c r="CL75" s="380">
        <f>[3]Gemüse!$AY59</f>
        <v>16.505998999999999</v>
      </c>
      <c r="CM75" s="380">
        <f>[3]Gemüse!$DA59</f>
        <v>9.0814179999999993</v>
      </c>
      <c r="CN75" s="380"/>
      <c r="CO75" s="468">
        <f>[3]Gemüse!$AZ59</f>
        <v>15.624338</v>
      </c>
      <c r="CP75" s="468">
        <f>[3]Gemüse!$DB59</f>
        <v>9.5267119999999998</v>
      </c>
      <c r="CQ75" s="380">
        <f>[3]Gemüse!$BB59</f>
        <v>16.640488000000001</v>
      </c>
      <c r="CR75" s="380">
        <f>[3]Gemüse!$DD59</f>
        <v>8.8318680000000001</v>
      </c>
      <c r="CS75" s="468">
        <f>[3]Gemüse!$BC59</f>
        <v>7.117934</v>
      </c>
      <c r="CT75" s="468">
        <f>[3]Gemüse!$DE59</f>
        <v>5.718013</v>
      </c>
      <c r="CU75" s="380">
        <f>[3]Gemüse!$AJ59</f>
        <v>4.9426509999999997</v>
      </c>
      <c r="CV75" s="380">
        <f>[3]Gemüse!$CL59</f>
        <v>3.5211980000000001</v>
      </c>
      <c r="CW75" s="384"/>
      <c r="CX75" s="343">
        <f>'Früchte Daten'!BQ75</f>
        <v>4</v>
      </c>
      <c r="CY75" s="471">
        <f>[3]Gemüse!DH59</f>
        <v>5568.8430442399995</v>
      </c>
      <c r="CZ75" s="471">
        <f>[3]Gemüse!DI59</f>
        <v>20694.639732760003</v>
      </c>
      <c r="DA75" s="471"/>
      <c r="DB75" s="473">
        <f>[3]Gemüse!DJ59</f>
        <v>458.81444870900003</v>
      </c>
      <c r="DC75" s="473">
        <f>[3]Gemüse!DK59</f>
        <v>1398.056100434</v>
      </c>
      <c r="DD75" s="471">
        <f>[3]Gemüse!DL59</f>
        <v>452.96444556700004</v>
      </c>
      <c r="DE75" s="471">
        <f>[3]Gemüse!DM59</f>
        <v>1285.787813465</v>
      </c>
      <c r="DF75" s="473">
        <f>[3]Gemüse!DN59</f>
        <v>314.619722712</v>
      </c>
      <c r="DG75" s="473">
        <f>[3]Gemüse!DO59</f>
        <v>950.20096580699999</v>
      </c>
      <c r="DH75" s="471">
        <f>[3]Gemüse!DP59</f>
        <v>201.05358294800001</v>
      </c>
      <c r="DI75" s="471">
        <f>[3]Gemüse!DQ59</f>
        <v>763.674598629</v>
      </c>
      <c r="DJ75" s="473">
        <f>[3]Gemüse!DR59</f>
        <v>354.100658899</v>
      </c>
      <c r="DK75" s="473">
        <f>[3]Gemüse!DS59</f>
        <v>818.00961268699996</v>
      </c>
      <c r="DN75" s="471"/>
      <c r="DO75" s="471">
        <f>[3]Gemüse!DT59</f>
        <v>131.47608680499999</v>
      </c>
      <c r="DP75" s="471">
        <f>[3]Gemüse!DU59</f>
        <v>683.2497604030001</v>
      </c>
      <c r="DQ75" s="473">
        <f>[3]Gemüse!DV59</f>
        <v>99.448846764999999</v>
      </c>
      <c r="DR75" s="473">
        <f>[3]Gemüse!DW59</f>
        <v>708.33092924300001</v>
      </c>
      <c r="DS75" s="471">
        <f>[3]Gemüse!DX59</f>
        <v>39.845602485000001</v>
      </c>
      <c r="DT75" s="471">
        <f>[3]Gemüse!DY59</f>
        <v>432.74445035399998</v>
      </c>
      <c r="DU75" s="473">
        <f>[3]Gemüse!DZ59</f>
        <v>66.973295887000006</v>
      </c>
      <c r="DV75" s="473">
        <f>[3]Gemüse!EA59</f>
        <v>211.826898212</v>
      </c>
      <c r="DW75" s="471"/>
      <c r="DX75" s="471">
        <f>[3]Gemüse!EB59</f>
        <v>150.057826431</v>
      </c>
      <c r="DY75" s="471">
        <f>[3]Gemüse!EC59</f>
        <v>640.27889397800004</v>
      </c>
      <c r="DZ75" s="473">
        <f>[3]Gemüse!ED59</f>
        <v>273.57502221499999</v>
      </c>
      <c r="EA75" s="473">
        <f>[3]Gemüse!EE59</f>
        <v>716.92076325400001</v>
      </c>
      <c r="EB75" s="471">
        <f>[3]Gemüse!$EF59</f>
        <v>27.094823000000002</v>
      </c>
      <c r="EC75" s="471">
        <f>[3]Gemüse!EG59</f>
        <v>141.661483</v>
      </c>
      <c r="ED75" s="473">
        <f>[3]Gemüse!EH59</f>
        <v>47.180486956999999</v>
      </c>
      <c r="EE75" s="473">
        <f>[3]Gemüse!EI59</f>
        <v>329.50068836099996</v>
      </c>
      <c r="EG75" s="471">
        <f>[3]Gemüse!$EJ59</f>
        <v>1133.606492959</v>
      </c>
      <c r="EH75" s="471">
        <f>[3]Gemüse!EK59</f>
        <v>2600.3112616150001</v>
      </c>
      <c r="EI75" s="473">
        <f>[3]Gemüse!EL59</f>
        <v>57.355048192000005</v>
      </c>
      <c r="EJ75" s="473">
        <f>[3]Gemüse!EM59</f>
        <v>277.52630773700002</v>
      </c>
      <c r="EK75" s="471">
        <f>[3]Gemüse!$EN59</f>
        <v>2.6497890449999999</v>
      </c>
      <c r="EL75" s="471">
        <f>[3]Gemüse!EO59</f>
        <v>71.914423886000009</v>
      </c>
      <c r="EM75" s="473">
        <f>[3]Gemüse!EP59</f>
        <v>243.74039741099998</v>
      </c>
      <c r="EN75" s="473">
        <f>[3]Gemüse!EQ59</f>
        <v>211.89550628999999</v>
      </c>
      <c r="EO75" s="471"/>
      <c r="EP75" s="471">
        <f>[3]Gemüse!ER59</f>
        <v>75.178471926</v>
      </c>
      <c r="EQ75" s="471">
        <f>[3]Gemüse!ES59</f>
        <v>583.04411941499995</v>
      </c>
      <c r="ER75" s="471">
        <f>[3]Gemüse!$ET59</f>
        <v>181.210628044</v>
      </c>
      <c r="ES75" s="471">
        <f>[3]Gemüse!EU59</f>
        <v>2039.8064524340002</v>
      </c>
      <c r="ET75" s="471"/>
      <c r="EU75" s="473">
        <f>[3]Gemüse!$EV59</f>
        <v>98.130659765999994</v>
      </c>
      <c r="EV75" s="473">
        <f>[3]Gemüse!EW59</f>
        <v>503.51400564800002</v>
      </c>
      <c r="EX75" s="473">
        <f>[3]Gemüse!EX59</f>
        <v>128.35604184300001</v>
      </c>
      <c r="EY75" s="473">
        <f>[3]Gemüse!EY59</f>
        <v>518.91804459299999</v>
      </c>
    </row>
    <row r="76" spans="1:155" x14ac:dyDescent="0.2">
      <c r="B76" s="189">
        <f>[3]Gemüse!A60</f>
        <v>44562</v>
      </c>
      <c r="C76" s="468">
        <f>[3]Gemüse!$B60</f>
        <v>4.026834</v>
      </c>
      <c r="D76" s="468">
        <f>[3]Gemüse!$BD60</f>
        <v>3.2578900000000002</v>
      </c>
      <c r="E76" s="380">
        <f>[3]Gemüse!$C60</f>
        <v>4.8722349999999999</v>
      </c>
      <c r="F76" s="380">
        <f>[3]Gemüse!$BE60</f>
        <v>3.0757400000000001</v>
      </c>
      <c r="G76" s="468">
        <f>[3]Gemüse!$D60</f>
        <v>1.274214</v>
      </c>
      <c r="H76" s="468">
        <f>[3]Gemüse!$BF60</f>
        <v>1.0403249999999999</v>
      </c>
      <c r="I76" s="380">
        <f>[3]Gemüse!$E60</f>
        <v>4.263922</v>
      </c>
      <c r="J76" s="380">
        <f>[3]Gemüse!$BG60</f>
        <v>3.177943</v>
      </c>
      <c r="K76" s="468">
        <f>[3]Gemüse!$F60</f>
        <v>0</v>
      </c>
      <c r="L76" s="468">
        <f>[3]Gemüse!$BH60</f>
        <v>4.7553460000000003</v>
      </c>
      <c r="M76" s="380">
        <f>[3]Gemüse!$G60</f>
        <v>10.891071999999999</v>
      </c>
      <c r="N76" s="380">
        <f>[3]Gemüse!$BI60</f>
        <v>6.8804749999999997</v>
      </c>
      <c r="O76" s="468">
        <f>[3]Gemüse!$H60</f>
        <v>6.7136139999999997</v>
      </c>
      <c r="P76" s="468">
        <f>[3]Gemüse!$BJ60</f>
        <v>5.2291619999999996</v>
      </c>
      <c r="Q76" s="380">
        <f>[3]Gemüse!$J60</f>
        <v>4.3630060000000004</v>
      </c>
      <c r="R76" s="380">
        <f>[3]Gemüse!$BL60</f>
        <v>3.1823600000000001</v>
      </c>
      <c r="S76" s="380"/>
      <c r="T76" s="468">
        <f>[3]Gemüse!$K60</f>
        <v>9.2548680000000001</v>
      </c>
      <c r="U76" s="468">
        <f>[3]Gemüse!$BM60</f>
        <v>4.1120850000000004</v>
      </c>
      <c r="V76" s="380">
        <f>[3]Gemüse!$L60</f>
        <v>7.8808439999999997</v>
      </c>
      <c r="W76" s="380">
        <f>[3]Gemüse!$BN60</f>
        <v>4.9934120000000002</v>
      </c>
      <c r="X76" s="468">
        <f>[3]Gemüse!$M60</f>
        <v>0</v>
      </c>
      <c r="Y76" s="468">
        <f>[3]Gemüse!$BO60</f>
        <v>1.81934</v>
      </c>
      <c r="Z76" s="380">
        <f>[3]Gemüse!$N60</f>
        <v>2.086538</v>
      </c>
      <c r="AA76" s="380">
        <f>[3]Gemüse!$BP60</f>
        <v>1.1166959999999999</v>
      </c>
      <c r="AB76" s="468">
        <f>[3]Gemüse!$R60</f>
        <v>0</v>
      </c>
      <c r="AC76" s="468">
        <f>[3]Gemüse!$BT60</f>
        <v>1.3673519999999999</v>
      </c>
      <c r="AD76" s="380">
        <f>[3]Gemüse!$U60</f>
        <v>37.763759</v>
      </c>
      <c r="AE76" s="380">
        <f>[3]Gemüse!$BW60</f>
        <v>26.126272</v>
      </c>
      <c r="AF76" s="468">
        <f>[3]Gemüse!$V60</f>
        <v>17.921161000000001</v>
      </c>
      <c r="AG76" s="468">
        <f>[3]Gemüse!$BX60</f>
        <v>7.5007089999999996</v>
      </c>
      <c r="AH76" s="380">
        <f>[3]Gemüse!$AX60</f>
        <v>12.62787</v>
      </c>
      <c r="AI76" s="380">
        <f>[3]Gemüse!$CZ60</f>
        <v>5.0606730000000004</v>
      </c>
      <c r="AJ76" s="468">
        <f>[3]Gemüse!$W60</f>
        <v>4.7384529999999998</v>
      </c>
      <c r="AK76" s="468">
        <f>[3]Gemüse!$BY60</f>
        <v>3.6119460000000001</v>
      </c>
      <c r="AL76" s="380"/>
      <c r="AM76" s="380">
        <f>[3]Gemüse!$X60</f>
        <v>4.2358390000000004</v>
      </c>
      <c r="AN76" s="380">
        <f>[3]Gemüse!$BZ60</f>
        <v>2.8460610000000002</v>
      </c>
      <c r="AO76" s="468">
        <f>[3]Gemüse!$Y60</f>
        <v>3.9543140000000001</v>
      </c>
      <c r="AP76" s="468">
        <f>[3]Gemüse!$CA60</f>
        <v>2.8317459999999999</v>
      </c>
      <c r="AQ76" s="380">
        <f>[3]Gemüse!$Z60</f>
        <v>5.6936049999999998</v>
      </c>
      <c r="AR76" s="380">
        <f>[3]Gemüse!$CB60</f>
        <v>3.0881379999999998</v>
      </c>
      <c r="AS76" s="468">
        <f>[3]Gemüse!$AF60</f>
        <v>1.733214</v>
      </c>
      <c r="AT76" s="468">
        <f>[3]Gemüse!$CH60</f>
        <v>1.142425</v>
      </c>
      <c r="AU76" s="380">
        <f>[3]Gemüse!$AB60</f>
        <v>4.7323050000000002</v>
      </c>
      <c r="AV76" s="380">
        <f>[3]Gemüse!$CD60</f>
        <v>1.9446950000000001</v>
      </c>
      <c r="AW76" s="468">
        <f>[3]Gemüse!$AC60</f>
        <v>4.7849279999999998</v>
      </c>
      <c r="AX76" s="468">
        <f>[3]Gemüse!$CE60</f>
        <v>1.921198</v>
      </c>
      <c r="AY76" s="380">
        <f>[3]Gemüse!$AD60</f>
        <v>5.2706220000000004</v>
      </c>
      <c r="AZ76" s="380">
        <f>[3]Gemüse!$CF60</f>
        <v>3.2998259999999999</v>
      </c>
      <c r="BA76" s="380"/>
      <c r="BB76" s="468">
        <f>[3]Gemüse!$AE60</f>
        <v>3.2047539999999999</v>
      </c>
      <c r="BC76" s="468">
        <f>[3]Gemüse!$CG60</f>
        <v>1.5749089999999999</v>
      </c>
      <c r="BD76" s="380">
        <f>[3]Gemüse!$AG60</f>
        <v>5.5101110000000002</v>
      </c>
      <c r="BE76" s="380">
        <f>[3]Gemüse!$CI60</f>
        <v>2.5809760000000002</v>
      </c>
      <c r="BF76" s="468">
        <f>[3]Gemüse!$AH60</f>
        <v>0</v>
      </c>
      <c r="BG76" s="468">
        <f>[3]Gemüse!$CJ60</f>
        <v>1.3350580000000001</v>
      </c>
      <c r="BH76" s="380">
        <f>[3]Gemüse!$AI60</f>
        <v>6.436712</v>
      </c>
      <c r="BI76" s="380">
        <f>[3]Gemüse!$CK60</f>
        <v>5.0623290000000001</v>
      </c>
      <c r="BJ76" s="380"/>
      <c r="BK76" s="468">
        <f>[3]Gemüse!$AK60</f>
        <v>0</v>
      </c>
      <c r="BL76" s="468">
        <f>[3]Gemüse!$CM60</f>
        <v>1.119211</v>
      </c>
      <c r="BM76" s="380">
        <f>[3]Gemüse!$AL60</f>
        <v>17.680454000000001</v>
      </c>
      <c r="BN76" s="380">
        <f>[3]Gemüse!$CN60</f>
        <v>5.578665</v>
      </c>
      <c r="BO76" s="468">
        <f>[3]Gemüse!$AM60</f>
        <v>6.4796889999999996</v>
      </c>
      <c r="BP76" s="468">
        <f>[3]Gemüse!$CO60</f>
        <v>3.5590679999999999</v>
      </c>
      <c r="BQ76" s="380">
        <f>[3]Gemüse!$AN60</f>
        <v>4.9053880000000003</v>
      </c>
      <c r="BR76" s="380">
        <f>[3]Gemüse!$CP60</f>
        <v>1.9982949999999999</v>
      </c>
      <c r="BS76" s="380"/>
      <c r="BT76" s="380">
        <f>[3]Gemüse!$AO60</f>
        <v>3.9682659999999998</v>
      </c>
      <c r="BU76" s="380">
        <f>[3]Gemüse!$CQ60</f>
        <v>3.0920390000000002</v>
      </c>
      <c r="BV76" s="468">
        <f>[3]Gemüse!$AW60</f>
        <v>6.5319250000000002</v>
      </c>
      <c r="BW76" s="468">
        <f>[3]Gemüse!$CY60</f>
        <v>4.4144220000000001</v>
      </c>
      <c r="BX76" s="380">
        <f>[3]Gemüse!$AP60</f>
        <v>0</v>
      </c>
      <c r="BY76" s="380">
        <f>[3]Gemüse!$CR60</f>
        <v>0</v>
      </c>
      <c r="BZ76" s="468">
        <f>[3]Gemüse!$AQ60</f>
        <v>5.5742139999999996</v>
      </c>
      <c r="CA76" s="468">
        <f>[3]Gemüse!$CS60</f>
        <v>2.7628879999999998</v>
      </c>
      <c r="CB76" s="380">
        <f>[3]Gemüse!$AS60</f>
        <v>0</v>
      </c>
      <c r="CC76" s="380">
        <f>[3]Gemüse!$CU60</f>
        <v>0</v>
      </c>
      <c r="CD76" s="468">
        <f>[3]Gemüse!$AT60</f>
        <v>0</v>
      </c>
      <c r="CE76" s="468">
        <f>[3]Gemüse!$CV60</f>
        <v>0</v>
      </c>
      <c r="CF76" s="380">
        <f>[3]Gemüse!$AU60</f>
        <v>0</v>
      </c>
      <c r="CG76" s="380">
        <f>[3]Gemüse!$CW60</f>
        <v>0</v>
      </c>
      <c r="CH76" s="380"/>
      <c r="CI76" s="468">
        <f>[3]Gemüse!$AV60</f>
        <v>9.4745980000000003</v>
      </c>
      <c r="CJ76" s="468">
        <f>[3]Gemüse!$CX60</f>
        <v>5.6008040000000001</v>
      </c>
      <c r="CK76" s="380"/>
      <c r="CL76" s="380">
        <f>[3]Gemüse!$AY60</f>
        <v>16.869630999999998</v>
      </c>
      <c r="CM76" s="380">
        <f>[3]Gemüse!$DA60</f>
        <v>9.001849</v>
      </c>
      <c r="CN76" s="380"/>
      <c r="CO76" s="468">
        <f>[3]Gemüse!$AZ60</f>
        <v>15.365271</v>
      </c>
      <c r="CP76" s="468">
        <f>[3]Gemüse!$DB60</f>
        <v>10.076199000000001</v>
      </c>
      <c r="CQ76" s="380">
        <f>[3]Gemüse!$BB60</f>
        <v>15.182629</v>
      </c>
      <c r="CR76" s="380">
        <f>[3]Gemüse!$DD60</f>
        <v>8.9375660000000003</v>
      </c>
      <c r="CS76" s="468">
        <f>[3]Gemüse!$BC60</f>
        <v>7.1204039999999997</v>
      </c>
      <c r="CT76" s="468">
        <f>[3]Gemüse!$DE60</f>
        <v>5.7427890000000001</v>
      </c>
      <c r="CU76" s="380">
        <f>[3]Gemüse!$AJ60</f>
        <v>4.9427329999999996</v>
      </c>
      <c r="CV76" s="380">
        <f>[3]Gemüse!$CL60</f>
        <v>3.5305089999999999</v>
      </c>
      <c r="CW76" s="384"/>
      <c r="CX76" s="343">
        <f>'Früchte Daten'!BQ76</f>
        <v>4</v>
      </c>
      <c r="CY76" s="471">
        <f>[3]Gemüse!DH60</f>
        <v>5329.9553858650006</v>
      </c>
      <c r="CZ76" s="471">
        <f>[3]Gemüse!DI60</f>
        <v>22443.630812473999</v>
      </c>
      <c r="DA76" s="471"/>
      <c r="DB76" s="473">
        <f>[3]Gemüse!DJ60</f>
        <v>391.56412915100003</v>
      </c>
      <c r="DC76" s="473">
        <f>[3]Gemüse!DK60</f>
        <v>1483.2606543290001</v>
      </c>
      <c r="DD76" s="471">
        <f>[3]Gemüse!DL60</f>
        <v>427.15443087099999</v>
      </c>
      <c r="DE76" s="471">
        <f>[3]Gemüse!DM60</f>
        <v>1403.4099265890002</v>
      </c>
      <c r="DF76" s="473">
        <f>[3]Gemüse!DN60</f>
        <v>293.62376310500002</v>
      </c>
      <c r="DG76" s="473">
        <f>[3]Gemüse!DO60</f>
        <v>1147.117184421</v>
      </c>
      <c r="DH76" s="471">
        <f>[3]Gemüse!DP60</f>
        <v>155.95357503899999</v>
      </c>
      <c r="DI76" s="471">
        <f>[3]Gemüse!DQ60</f>
        <v>766.54180065600008</v>
      </c>
      <c r="DJ76" s="473">
        <f>[3]Gemüse!DR60</f>
        <v>299.83526462500004</v>
      </c>
      <c r="DK76" s="473">
        <f>[3]Gemüse!DS60</f>
        <v>888.71666618900008</v>
      </c>
      <c r="DN76" s="471"/>
      <c r="DO76" s="471">
        <f>[3]Gemüse!DT60</f>
        <v>129.57047429899998</v>
      </c>
      <c r="DP76" s="471">
        <f>[3]Gemüse!DU60</f>
        <v>750.40454533000002</v>
      </c>
      <c r="DQ76" s="473">
        <f>[3]Gemüse!DV60</f>
        <v>87.434258575999991</v>
      </c>
      <c r="DR76" s="473">
        <f>[3]Gemüse!DW60</f>
        <v>810.24685690199999</v>
      </c>
      <c r="DS76" s="471">
        <f>[3]Gemüse!DX60</f>
        <v>30.105100543000002</v>
      </c>
      <c r="DT76" s="471">
        <f>[3]Gemüse!DY60</f>
        <v>475.14928174300002</v>
      </c>
      <c r="DU76" s="473">
        <f>[3]Gemüse!DZ60</f>
        <v>62.966418419</v>
      </c>
      <c r="DV76" s="473">
        <f>[3]Gemüse!EA60</f>
        <v>207.46442405400001</v>
      </c>
      <c r="DW76" s="471"/>
      <c r="DX76" s="471">
        <f>[3]Gemüse!EB60</f>
        <v>223.982362808</v>
      </c>
      <c r="DY76" s="471">
        <f>[3]Gemüse!EC60</f>
        <v>756.84340734700004</v>
      </c>
      <c r="DZ76" s="473">
        <f>[3]Gemüse!ED60</f>
        <v>372.655920439</v>
      </c>
      <c r="EA76" s="473">
        <f>[3]Gemüse!EE60</f>
        <v>702.08437147999996</v>
      </c>
      <c r="EB76" s="471">
        <f>[3]Gemüse!$EF60</f>
        <v>28.988633999999998</v>
      </c>
      <c r="EC76" s="471">
        <f>[3]Gemüse!EG60</f>
        <v>176.185517</v>
      </c>
      <c r="ED76" s="473">
        <f>[3]Gemüse!EH60</f>
        <v>33.270560186000004</v>
      </c>
      <c r="EE76" s="473">
        <f>[3]Gemüse!EI60</f>
        <v>317.53049141000002</v>
      </c>
      <c r="EG76" s="471">
        <f>[3]Gemüse!$EJ60</f>
        <v>1058.5607834770001</v>
      </c>
      <c r="EH76" s="471">
        <f>[3]Gemüse!EK60</f>
        <v>2949.9303078049998</v>
      </c>
      <c r="EI76" s="473">
        <f>[3]Gemüse!EL60</f>
        <v>64.325979387000004</v>
      </c>
      <c r="EJ76" s="473">
        <f>[3]Gemüse!EM60</f>
        <v>279.57547570100002</v>
      </c>
      <c r="EK76" s="471">
        <f>[3]Gemüse!$EN60</f>
        <v>0.36767233499999996</v>
      </c>
      <c r="EL76" s="471">
        <f>[3]Gemüse!EO60</f>
        <v>65.469117406999999</v>
      </c>
      <c r="EM76" s="473">
        <f>[3]Gemüse!EP60</f>
        <v>239.93708064100002</v>
      </c>
      <c r="EN76" s="473">
        <f>[3]Gemüse!EQ60</f>
        <v>235.505820032</v>
      </c>
      <c r="EO76" s="471"/>
      <c r="EP76" s="471">
        <f>[3]Gemüse!ER60</f>
        <v>70.544319616999999</v>
      </c>
      <c r="EQ76" s="471">
        <f>[3]Gemüse!ES60</f>
        <v>581.35620892300005</v>
      </c>
      <c r="ER76" s="471">
        <f>[3]Gemüse!$ET60</f>
        <v>189.80161675100001</v>
      </c>
      <c r="ES76" s="471">
        <f>[3]Gemüse!EU60</f>
        <v>2095.3626679849999</v>
      </c>
      <c r="ET76" s="471"/>
      <c r="EU76" s="473">
        <f>[3]Gemüse!$EV60</f>
        <v>106.44483467800001</v>
      </c>
      <c r="EV76" s="473">
        <f>[3]Gemüse!EW60</f>
        <v>532.26066342400009</v>
      </c>
      <c r="EX76" s="473">
        <f>[3]Gemüse!EX60</f>
        <v>108.12383169200001</v>
      </c>
      <c r="EY76" s="473">
        <f>[3]Gemüse!EY60</f>
        <v>579.23609578600008</v>
      </c>
    </row>
    <row r="77" spans="1:155" x14ac:dyDescent="0.2">
      <c r="B77" s="189">
        <f>[3]Gemüse!A61</f>
        <v>44531</v>
      </c>
      <c r="C77" s="468">
        <f>[3]Gemüse!$B61</f>
        <v>3.9720300000000002</v>
      </c>
      <c r="D77" s="468">
        <f>[3]Gemüse!$BD61</f>
        <v>3.154175</v>
      </c>
      <c r="E77" s="380">
        <f>[3]Gemüse!$C61</f>
        <v>4.6264070000000004</v>
      </c>
      <c r="F77" s="380">
        <f>[3]Gemüse!$BE61</f>
        <v>3.1919940000000002</v>
      </c>
      <c r="G77" s="468">
        <f>[3]Gemüse!$D61</f>
        <v>1.252974</v>
      </c>
      <c r="H77" s="468">
        <f>[3]Gemüse!$BF61</f>
        <v>0.95793200000000001</v>
      </c>
      <c r="I77" s="380">
        <f>[3]Gemüse!$E61</f>
        <v>4.032019</v>
      </c>
      <c r="J77" s="380">
        <f>[3]Gemüse!$BG61</f>
        <v>3.2893089999999998</v>
      </c>
      <c r="K77" s="468">
        <f>[3]Gemüse!$F61</f>
        <v>0</v>
      </c>
      <c r="L77" s="468">
        <f>[3]Gemüse!$BH61</f>
        <v>4.4611710000000002</v>
      </c>
      <c r="M77" s="380">
        <f>[3]Gemüse!$G61</f>
        <v>11.344727000000001</v>
      </c>
      <c r="N77" s="380">
        <f>[3]Gemüse!$BI61</f>
        <v>6.3930290000000003</v>
      </c>
      <c r="O77" s="468">
        <f>[3]Gemüse!$H61</f>
        <v>6.5416780000000001</v>
      </c>
      <c r="P77" s="468">
        <f>[3]Gemüse!$BJ61</f>
        <v>6.2531179999999997</v>
      </c>
      <c r="Q77" s="380">
        <f>[3]Gemüse!$J61</f>
        <v>4.2228089999999998</v>
      </c>
      <c r="R77" s="380">
        <f>[3]Gemüse!$BL61</f>
        <v>2.9968469999999998</v>
      </c>
      <c r="S77" s="380"/>
      <c r="T77" s="468">
        <f>[3]Gemüse!$K61</f>
        <v>9.7305650000000004</v>
      </c>
      <c r="U77" s="468">
        <f>[3]Gemüse!$BM61</f>
        <v>4.261323</v>
      </c>
      <c r="V77" s="380">
        <f>[3]Gemüse!$L61</f>
        <v>7.3221340000000001</v>
      </c>
      <c r="W77" s="380">
        <f>[3]Gemüse!$BN61</f>
        <v>4.9872690000000004</v>
      </c>
      <c r="X77" s="468">
        <f>[3]Gemüse!$M61</f>
        <v>2.4882550000000001</v>
      </c>
      <c r="Y77" s="468">
        <f>[3]Gemüse!$BO61</f>
        <v>1.7880180000000001</v>
      </c>
      <c r="Z77" s="380">
        <f>[3]Gemüse!$N61</f>
        <v>2.0280290000000001</v>
      </c>
      <c r="AA77" s="380">
        <f>[3]Gemüse!$BP61</f>
        <v>1.127451</v>
      </c>
      <c r="AB77" s="468">
        <f>[3]Gemüse!$R61</f>
        <v>0</v>
      </c>
      <c r="AC77" s="468">
        <f>[3]Gemüse!$BT61</f>
        <v>1.5708610000000001</v>
      </c>
      <c r="AD77" s="380">
        <f>[3]Gemüse!$U61</f>
        <v>38.445067000000002</v>
      </c>
      <c r="AE77" s="380">
        <f>[3]Gemüse!$BW61</f>
        <v>21.727592000000001</v>
      </c>
      <c r="AF77" s="468">
        <f>[3]Gemüse!$V61</f>
        <v>17.576362</v>
      </c>
      <c r="AG77" s="468">
        <f>[3]Gemüse!$BX61</f>
        <v>7.4821340000000003</v>
      </c>
      <c r="AH77" s="380">
        <f>[3]Gemüse!$AX61</f>
        <v>18.221910000000001</v>
      </c>
      <c r="AI77" s="380">
        <f>[3]Gemüse!$CZ61</f>
        <v>6.2242329999999999</v>
      </c>
      <c r="AJ77" s="468">
        <f>[3]Gemüse!$W61</f>
        <v>4.7678520000000004</v>
      </c>
      <c r="AK77" s="468">
        <f>[3]Gemüse!$BY61</f>
        <v>3.9536880000000001</v>
      </c>
      <c r="AL77" s="380"/>
      <c r="AM77" s="380">
        <f>[3]Gemüse!$X61</f>
        <v>5.278861</v>
      </c>
      <c r="AN77" s="380">
        <f>[3]Gemüse!$BZ61</f>
        <v>3.2057099999999998</v>
      </c>
      <c r="AO77" s="468">
        <f>[3]Gemüse!$Y61</f>
        <v>5.5232260000000002</v>
      </c>
      <c r="AP77" s="468">
        <f>[3]Gemüse!$CA61</f>
        <v>2.8171119999999998</v>
      </c>
      <c r="AQ77" s="380">
        <f>[3]Gemüse!$Z61</f>
        <v>5.8780279999999996</v>
      </c>
      <c r="AR77" s="380">
        <f>[3]Gemüse!$CB61</f>
        <v>3.0373559999999999</v>
      </c>
      <c r="AS77" s="468">
        <f>[3]Gemüse!$AF61</f>
        <v>2.2118150000000001</v>
      </c>
      <c r="AT77" s="468">
        <f>[3]Gemüse!$CH61</f>
        <v>1.6196250000000001</v>
      </c>
      <c r="AU77" s="380">
        <f>[3]Gemüse!$AB61</f>
        <v>4.8072249999999999</v>
      </c>
      <c r="AV77" s="380">
        <f>[3]Gemüse!$CD61</f>
        <v>1.929241</v>
      </c>
      <c r="AW77" s="468">
        <f>[3]Gemüse!$AC61</f>
        <v>4.8424180000000003</v>
      </c>
      <c r="AX77" s="468">
        <f>[3]Gemüse!$CE61</f>
        <v>1.89879</v>
      </c>
      <c r="AY77" s="380">
        <f>[3]Gemüse!$AD61</f>
        <v>5.2815969999999997</v>
      </c>
      <c r="AZ77" s="380">
        <f>[3]Gemüse!$CF61</f>
        <v>3.2949519999999999</v>
      </c>
      <c r="BA77" s="380"/>
      <c r="BB77" s="468">
        <f>[3]Gemüse!$AE61</f>
        <v>3.122322</v>
      </c>
      <c r="BC77" s="468">
        <f>[3]Gemüse!$CG61</f>
        <v>2.0311750000000002</v>
      </c>
      <c r="BD77" s="380">
        <f>[3]Gemüse!$AG61</f>
        <v>5.5805340000000001</v>
      </c>
      <c r="BE77" s="380">
        <f>[3]Gemüse!$CI61</f>
        <v>2.5981969999999999</v>
      </c>
      <c r="BF77" s="468">
        <f>[3]Gemüse!$AH61</f>
        <v>0</v>
      </c>
      <c r="BG77" s="468">
        <f>[3]Gemüse!$CJ61</f>
        <v>1.3477490000000001</v>
      </c>
      <c r="BH77" s="380">
        <f>[3]Gemüse!$AI61</f>
        <v>7.2995859999999997</v>
      </c>
      <c r="BI77" s="380">
        <f>[3]Gemüse!$CK61</f>
        <v>3.962091</v>
      </c>
      <c r="BJ77" s="380"/>
      <c r="BK77" s="468">
        <f>[3]Gemüse!$AK61</f>
        <v>0</v>
      </c>
      <c r="BL77" s="468">
        <f>[3]Gemüse!$CM61</f>
        <v>1.121181</v>
      </c>
      <c r="BM77" s="380">
        <f>[3]Gemüse!$AL61</f>
        <v>20.893360000000001</v>
      </c>
      <c r="BN77" s="380">
        <f>[3]Gemüse!$CN61</f>
        <v>5.578665</v>
      </c>
      <c r="BO77" s="468">
        <f>[3]Gemüse!$AM61</f>
        <v>6.673305</v>
      </c>
      <c r="BP77" s="468">
        <f>[3]Gemüse!$CO61</f>
        <v>3.9169849999999999</v>
      </c>
      <c r="BQ77" s="380">
        <f>[3]Gemüse!$AN61</f>
        <v>4.95702</v>
      </c>
      <c r="BR77" s="380">
        <f>[3]Gemüse!$CP61</f>
        <v>2.024953</v>
      </c>
      <c r="BS77" s="380"/>
      <c r="BT77" s="380">
        <f>[3]Gemüse!$AO61</f>
        <v>5.3849419999999997</v>
      </c>
      <c r="BU77" s="380">
        <f>[3]Gemüse!$CQ61</f>
        <v>2.8810720000000001</v>
      </c>
      <c r="BV77" s="468">
        <f>[3]Gemüse!$AW61</f>
        <v>7.9915289999999999</v>
      </c>
      <c r="BW77" s="468">
        <f>[3]Gemüse!$CY61</f>
        <v>6.1148439999999997</v>
      </c>
      <c r="BX77" s="380">
        <f>[3]Gemüse!$AP61</f>
        <v>0</v>
      </c>
      <c r="BY77" s="380">
        <f>[3]Gemüse!$CR61</f>
        <v>0</v>
      </c>
      <c r="BZ77" s="468">
        <f>[3]Gemüse!$AQ61</f>
        <v>6.6824380000000003</v>
      </c>
      <c r="CA77" s="468">
        <f>[3]Gemüse!$CS61</f>
        <v>4.1872210000000001</v>
      </c>
      <c r="CB77" s="380">
        <f>[3]Gemüse!$AS61</f>
        <v>0</v>
      </c>
      <c r="CC77" s="380">
        <f>[3]Gemüse!$CU61</f>
        <v>0</v>
      </c>
      <c r="CD77" s="468">
        <f>[3]Gemüse!$AT61</f>
        <v>0</v>
      </c>
      <c r="CE77" s="468">
        <f>[3]Gemüse!$CV61</f>
        <v>0</v>
      </c>
      <c r="CF77" s="380">
        <f>[3]Gemüse!$AU61</f>
        <v>0</v>
      </c>
      <c r="CG77" s="380">
        <f>[3]Gemüse!$CW61</f>
        <v>0</v>
      </c>
      <c r="CH77" s="380"/>
      <c r="CI77" s="468">
        <f>[3]Gemüse!$AV61</f>
        <v>9.5003159999999998</v>
      </c>
      <c r="CJ77" s="468">
        <f>[3]Gemüse!$CX61</f>
        <v>5.4826110000000003</v>
      </c>
      <c r="CK77" s="380"/>
      <c r="CL77" s="380">
        <f>[3]Gemüse!$AY61</f>
        <v>16.946753999999999</v>
      </c>
      <c r="CM77" s="380">
        <f>[3]Gemüse!$DA61</f>
        <v>9.0062499999999996</v>
      </c>
      <c r="CN77" s="380"/>
      <c r="CO77" s="468">
        <f>[3]Gemüse!$AZ61</f>
        <v>13.450392000000001</v>
      </c>
      <c r="CP77" s="468">
        <f>[3]Gemüse!$DB61</f>
        <v>10.197524</v>
      </c>
      <c r="CQ77" s="380">
        <f>[3]Gemüse!$BB61</f>
        <v>14.796290000000001</v>
      </c>
      <c r="CR77" s="380">
        <f>[3]Gemüse!$DD61</f>
        <v>8.9253309999999999</v>
      </c>
      <c r="CS77" s="468">
        <f>[3]Gemüse!$BC61</f>
        <v>7.1204039999999997</v>
      </c>
      <c r="CT77" s="468">
        <f>[3]Gemüse!$DE61</f>
        <v>5.7256780000000003</v>
      </c>
      <c r="CU77" s="380">
        <f>[3]Gemüse!$AJ61</f>
        <v>4.9427329999999996</v>
      </c>
      <c r="CV77" s="380">
        <f>[3]Gemüse!$CL61</f>
        <v>3.6053600000000001</v>
      </c>
      <c r="CW77" s="384"/>
      <c r="CX77" s="343">
        <f>'Früchte Daten'!BQ77</f>
        <v>5</v>
      </c>
      <c r="CY77" s="471">
        <f>[3]Gemüse!DH61</f>
        <v>5886.7747899630003</v>
      </c>
      <c r="CZ77" s="471">
        <f>[3]Gemüse!DI61</f>
        <v>24540.364188934996</v>
      </c>
      <c r="DA77" s="471"/>
      <c r="DB77" s="473">
        <f>[3]Gemüse!DJ61</f>
        <v>431.02628697100005</v>
      </c>
      <c r="DC77" s="473">
        <f>[3]Gemüse!DK61</f>
        <v>1506.270203285</v>
      </c>
      <c r="DD77" s="471">
        <f>[3]Gemüse!DL61</f>
        <v>437.87221364999999</v>
      </c>
      <c r="DE77" s="471">
        <f>[3]Gemüse!DM61</f>
        <v>1471.4933820229999</v>
      </c>
      <c r="DF77" s="473">
        <f>[3]Gemüse!DN61</f>
        <v>298.39933399</v>
      </c>
      <c r="DG77" s="473">
        <f>[3]Gemüse!DO61</f>
        <v>1404.6378136130002</v>
      </c>
      <c r="DH77" s="471">
        <f>[3]Gemüse!DP61</f>
        <v>195.941283024</v>
      </c>
      <c r="DI77" s="471">
        <f>[3]Gemüse!DQ61</f>
        <v>828.99623580900004</v>
      </c>
      <c r="DJ77" s="473">
        <f>[3]Gemüse!DR61</f>
        <v>310.833262408</v>
      </c>
      <c r="DK77" s="473">
        <f>[3]Gemüse!DS61</f>
        <v>921.188090794</v>
      </c>
      <c r="DN77" s="471"/>
      <c r="DO77" s="471">
        <f>[3]Gemüse!DT61</f>
        <v>126.97143950900001</v>
      </c>
      <c r="DP77" s="471">
        <f>[3]Gemüse!DU61</f>
        <v>797.50305219099994</v>
      </c>
      <c r="DQ77" s="473">
        <f>[3]Gemüse!DV61</f>
        <v>118.733594874</v>
      </c>
      <c r="DR77" s="473">
        <f>[3]Gemüse!DW61</f>
        <v>829.79256858500003</v>
      </c>
      <c r="DS77" s="471">
        <f>[3]Gemüse!DX61</f>
        <v>27.374428518000002</v>
      </c>
      <c r="DT77" s="471">
        <f>[3]Gemüse!DY61</f>
        <v>510.52926033000006</v>
      </c>
      <c r="DU77" s="473">
        <f>[3]Gemüse!DZ61</f>
        <v>80.578234018999993</v>
      </c>
      <c r="DV77" s="473">
        <f>[3]Gemüse!EA61</f>
        <v>335.14596755399998</v>
      </c>
      <c r="DW77" s="471"/>
      <c r="DX77" s="471">
        <f>[3]Gemüse!EB61</f>
        <v>168.55476538100001</v>
      </c>
      <c r="DY77" s="471">
        <f>[3]Gemüse!EC61</f>
        <v>865.52767015100005</v>
      </c>
      <c r="DZ77" s="473">
        <f>[3]Gemüse!ED61</f>
        <v>376.840802951</v>
      </c>
      <c r="EA77" s="473">
        <f>[3]Gemüse!EE61</f>
        <v>816.99950371199998</v>
      </c>
      <c r="EB77" s="471">
        <f>[3]Gemüse!$EF61</f>
        <v>28.081211</v>
      </c>
      <c r="EC77" s="471">
        <f>[3]Gemüse!EG61</f>
        <v>193.68351500000003</v>
      </c>
      <c r="ED77" s="473">
        <f>[3]Gemüse!EH61</f>
        <v>35.685750831</v>
      </c>
      <c r="EE77" s="473">
        <f>[3]Gemüse!EI61</f>
        <v>295.24305157700002</v>
      </c>
      <c r="EG77" s="471">
        <f>[3]Gemüse!$EJ61</f>
        <v>1288.9270304849999</v>
      </c>
      <c r="EH77" s="471">
        <f>[3]Gemüse!EK61</f>
        <v>3169.5864479840002</v>
      </c>
      <c r="EI77" s="473">
        <f>[3]Gemüse!EL61</f>
        <v>69.347644259999996</v>
      </c>
      <c r="EJ77" s="473">
        <f>[3]Gemüse!EM61</f>
        <v>344.966021571</v>
      </c>
      <c r="EK77" s="471">
        <f>[3]Gemüse!$EN61</f>
        <v>2.1650289899999997</v>
      </c>
      <c r="EL77" s="471">
        <f>[3]Gemüse!EO61</f>
        <v>71.073012461000005</v>
      </c>
      <c r="EM77" s="473">
        <f>[3]Gemüse!EP61</f>
        <v>265.70785179799998</v>
      </c>
      <c r="EN77" s="473">
        <f>[3]Gemüse!EQ61</f>
        <v>277.93101578300002</v>
      </c>
      <c r="EO77" s="380"/>
      <c r="EP77" s="471">
        <f>[3]Gemüse!ER61</f>
        <v>96.433872179000005</v>
      </c>
      <c r="EQ77" s="471">
        <f>[3]Gemüse!ES61</f>
        <v>586.36466884699996</v>
      </c>
      <c r="ER77" s="471">
        <f>[3]Gemüse!$ET61</f>
        <v>220.26875370900001</v>
      </c>
      <c r="ES77" s="471">
        <f>[3]Gemüse!EU61</f>
        <v>2497.9761546609998</v>
      </c>
      <c r="ET77" s="471"/>
      <c r="EU77" s="473">
        <f>[3]Gemüse!$EV61</f>
        <v>125.279218548</v>
      </c>
      <c r="EV77" s="473">
        <f>[3]Gemüse!EW61</f>
        <v>655.35220308200007</v>
      </c>
      <c r="EX77" s="473">
        <f>[3]Gemüse!EX61</f>
        <v>119.189219139</v>
      </c>
      <c r="EY77" s="473">
        <f>[3]Gemüse!EY61</f>
        <v>686.89429882499996</v>
      </c>
    </row>
    <row r="78" spans="1:155" x14ac:dyDescent="0.2">
      <c r="B78" s="189">
        <f>[3]Gemüse!A62</f>
        <v>44501</v>
      </c>
      <c r="C78" s="468">
        <f>[3]Gemüse!$B62</f>
        <v>4.313434</v>
      </c>
      <c r="D78" s="468">
        <f>[3]Gemüse!$BD62</f>
        <v>2.917913</v>
      </c>
      <c r="E78" s="380">
        <f>[3]Gemüse!$C62</f>
        <v>5.5354749999999999</v>
      </c>
      <c r="F78" s="380">
        <f>[3]Gemüse!$BE62</f>
        <v>3.439854</v>
      </c>
      <c r="G78" s="468">
        <f>[3]Gemüse!$D62</f>
        <v>1.3538289999999999</v>
      </c>
      <c r="H78" s="468">
        <f>[3]Gemüse!$BF62</f>
        <v>0.95587</v>
      </c>
      <c r="I78" s="380">
        <f>[3]Gemüse!$E62</f>
        <v>5.0866379999999998</v>
      </c>
      <c r="J78" s="380">
        <f>[3]Gemüse!$BG62</f>
        <v>3.3536100000000002</v>
      </c>
      <c r="K78" s="468">
        <f>[3]Gemüse!$F62</f>
        <v>0</v>
      </c>
      <c r="L78" s="468">
        <f>[3]Gemüse!$BH62</f>
        <v>6.7594430000000001</v>
      </c>
      <c r="M78" s="380">
        <f>[3]Gemüse!$G62</f>
        <v>11.965695999999999</v>
      </c>
      <c r="N78" s="380">
        <f>[3]Gemüse!$BI62</f>
        <v>6.7236479999999998</v>
      </c>
      <c r="O78" s="468">
        <f>[3]Gemüse!$H62</f>
        <v>7.6963299999999997</v>
      </c>
      <c r="P78" s="468">
        <f>[3]Gemüse!$BJ62</f>
        <v>7.5132560000000002</v>
      </c>
      <c r="Q78" s="380">
        <f>[3]Gemüse!$J62</f>
        <v>3.4227129999999999</v>
      </c>
      <c r="R78" s="380">
        <f>[3]Gemüse!$BL62</f>
        <v>2.3005819999999999</v>
      </c>
      <c r="S78" s="380"/>
      <c r="T78" s="468">
        <f>[3]Gemüse!$K62</f>
        <v>9.9404599999999999</v>
      </c>
      <c r="U78" s="468">
        <f>[3]Gemüse!$BM62</f>
        <v>4.3567520000000002</v>
      </c>
      <c r="V78" s="380">
        <f>[3]Gemüse!$L62</f>
        <v>0</v>
      </c>
      <c r="W78" s="380">
        <f>[3]Gemüse!$BN62</f>
        <v>5.3260329999999998</v>
      </c>
      <c r="X78" s="468">
        <f>[3]Gemüse!$M62</f>
        <v>2.541957</v>
      </c>
      <c r="Y78" s="468">
        <f>[3]Gemüse!$BO62</f>
        <v>1.895996</v>
      </c>
      <c r="Z78" s="380">
        <f>[3]Gemüse!$N62</f>
        <v>2.2268859999999999</v>
      </c>
      <c r="AA78" s="380">
        <f>[3]Gemüse!$BP62</f>
        <v>1.3000579999999999</v>
      </c>
      <c r="AB78" s="468">
        <f>[3]Gemüse!$R62</f>
        <v>2.28152</v>
      </c>
      <c r="AC78" s="468">
        <f>[3]Gemüse!$BT62</f>
        <v>1.548978</v>
      </c>
      <c r="AD78" s="380">
        <f>[3]Gemüse!$U62</f>
        <v>38.044316000000002</v>
      </c>
      <c r="AE78" s="380">
        <f>[3]Gemüse!$BW62</f>
        <v>21.534856999999999</v>
      </c>
      <c r="AF78" s="468">
        <f>[3]Gemüse!$V62</f>
        <v>20.199921</v>
      </c>
      <c r="AG78" s="468">
        <f>[3]Gemüse!$BX62</f>
        <v>8.5255539999999996</v>
      </c>
      <c r="AH78" s="380">
        <f>[3]Gemüse!$AX62</f>
        <v>22.688887999999999</v>
      </c>
      <c r="AI78" s="380">
        <f>[3]Gemüse!$CZ62</f>
        <v>8.3959720000000004</v>
      </c>
      <c r="AJ78" s="468">
        <f>[3]Gemüse!$W62</f>
        <v>4.7609320000000004</v>
      </c>
      <c r="AK78" s="468">
        <f>[3]Gemüse!$BY62</f>
        <v>4.0426479999999998</v>
      </c>
      <c r="AL78" s="380"/>
      <c r="AM78" s="380">
        <f>[3]Gemüse!$X62</f>
        <v>7.1557550000000001</v>
      </c>
      <c r="AN78" s="380">
        <f>[3]Gemüse!$BZ62</f>
        <v>4.097137</v>
      </c>
      <c r="AO78" s="468">
        <f>[3]Gemüse!$Y62</f>
        <v>7.0508329999999999</v>
      </c>
      <c r="AP78" s="468">
        <f>[3]Gemüse!$CA62</f>
        <v>4.2793260000000002</v>
      </c>
      <c r="AQ78" s="380">
        <f>[3]Gemüse!$Z62</f>
        <v>6.2067620000000003</v>
      </c>
      <c r="AR78" s="380">
        <f>[3]Gemüse!$CB62</f>
        <v>3.1723140000000001</v>
      </c>
      <c r="AS78" s="468">
        <f>[3]Gemüse!$AF62</f>
        <v>3.0185499999999998</v>
      </c>
      <c r="AT78" s="468">
        <f>[3]Gemüse!$CH62</f>
        <v>1.901556</v>
      </c>
      <c r="AU78" s="380">
        <f>[3]Gemüse!$AB62</f>
        <v>4.960324</v>
      </c>
      <c r="AV78" s="380">
        <f>[3]Gemüse!$CD62</f>
        <v>1.9688909999999999</v>
      </c>
      <c r="AW78" s="468">
        <f>[3]Gemüse!$AC62</f>
        <v>5.0267559999999998</v>
      </c>
      <c r="AX78" s="468">
        <f>[3]Gemüse!$CE62</f>
        <v>1.942186</v>
      </c>
      <c r="AY78" s="380">
        <f>[3]Gemüse!$AD62</f>
        <v>5.3525309999999999</v>
      </c>
      <c r="AZ78" s="380">
        <f>[3]Gemüse!$CF62</f>
        <v>3.2116850000000001</v>
      </c>
      <c r="BA78" s="380"/>
      <c r="BB78" s="468">
        <f>[3]Gemüse!$AE62</f>
        <v>3.0198849999999999</v>
      </c>
      <c r="BC78" s="468">
        <f>[3]Gemüse!$CG62</f>
        <v>2.0533169999999998</v>
      </c>
      <c r="BD78" s="380">
        <f>[3]Gemüse!$AG62</f>
        <v>5.809577</v>
      </c>
      <c r="BE78" s="380">
        <f>[3]Gemüse!$CI62</f>
        <v>2.8231799999999998</v>
      </c>
      <c r="BF78" s="468">
        <f>[3]Gemüse!$AH62</f>
        <v>2.95</v>
      </c>
      <c r="BG78" s="468">
        <f>[3]Gemüse!$CJ62</f>
        <v>1.3315900000000001</v>
      </c>
      <c r="BH78" s="380">
        <f>[3]Gemüse!$AI62</f>
        <v>7.9271669999999999</v>
      </c>
      <c r="BI78" s="380">
        <f>[3]Gemüse!$CK62</f>
        <v>4.1565640000000004</v>
      </c>
      <c r="BJ78" s="380"/>
      <c r="BK78" s="468">
        <f>[3]Gemüse!$AK62</f>
        <v>3.0813709999999999</v>
      </c>
      <c r="BL78" s="468">
        <f>[3]Gemüse!$CM62</f>
        <v>1.414137</v>
      </c>
      <c r="BM78" s="380">
        <f>[3]Gemüse!$AL62</f>
        <v>20.374770999999999</v>
      </c>
      <c r="BN78" s="380">
        <f>[3]Gemüse!$CN62</f>
        <v>5.578665</v>
      </c>
      <c r="BO78" s="468">
        <f>[3]Gemüse!$AM62</f>
        <v>6.4302359999999998</v>
      </c>
      <c r="BP78" s="468">
        <f>[3]Gemüse!$CO62</f>
        <v>4.3722110000000001</v>
      </c>
      <c r="BQ78" s="380">
        <f>[3]Gemüse!$AN62</f>
        <v>4.9865209999999998</v>
      </c>
      <c r="BR78" s="380">
        <f>[3]Gemüse!$CP62</f>
        <v>2.0808110000000002</v>
      </c>
      <c r="BS78" s="380"/>
      <c r="BT78" s="380">
        <f>[3]Gemüse!$AO62</f>
        <v>6.6508070000000004</v>
      </c>
      <c r="BU78" s="380">
        <f>[3]Gemüse!$CQ62</f>
        <v>3.9722400000000002</v>
      </c>
      <c r="BV78" s="468">
        <f>[3]Gemüse!$AW62</f>
        <v>9.070506</v>
      </c>
      <c r="BW78" s="468">
        <f>[3]Gemüse!$CY62</f>
        <v>7.3974640000000003</v>
      </c>
      <c r="BX78" s="380">
        <f>[3]Gemüse!$AP62</f>
        <v>0</v>
      </c>
      <c r="BY78" s="380">
        <f>[3]Gemüse!$CR62</f>
        <v>0</v>
      </c>
      <c r="BZ78" s="468">
        <f>[3]Gemüse!$AQ62</f>
        <v>7.7929589999999997</v>
      </c>
      <c r="CA78" s="468">
        <f>[3]Gemüse!$CS62</f>
        <v>4.5817639999999997</v>
      </c>
      <c r="CB78" s="380">
        <f>[3]Gemüse!$AS62</f>
        <v>0</v>
      </c>
      <c r="CC78" s="380">
        <f>[3]Gemüse!$CU62</f>
        <v>0</v>
      </c>
      <c r="CD78" s="468">
        <f>[3]Gemüse!$AT62</f>
        <v>0</v>
      </c>
      <c r="CE78" s="468">
        <f>[3]Gemüse!$CV62</f>
        <v>0</v>
      </c>
      <c r="CF78" s="380">
        <f>[3]Gemüse!$AU62</f>
        <v>0</v>
      </c>
      <c r="CG78" s="380">
        <f>[3]Gemüse!$CW62</f>
        <v>0</v>
      </c>
      <c r="CH78" s="380"/>
      <c r="CI78" s="468">
        <f>[3]Gemüse!$AV62</f>
        <v>10.002465000000001</v>
      </c>
      <c r="CJ78" s="468">
        <f>[3]Gemüse!$CX62</f>
        <v>5.5448570000000004</v>
      </c>
      <c r="CK78" s="380"/>
      <c r="CL78" s="380">
        <f>[3]Gemüse!$AY62</f>
        <v>16.925398999999999</v>
      </c>
      <c r="CM78" s="380">
        <f>[3]Gemüse!$DA62</f>
        <v>9.2967610000000001</v>
      </c>
      <c r="CN78" s="380"/>
      <c r="CO78" s="468">
        <f>[3]Gemüse!$AZ62</f>
        <v>14.339895</v>
      </c>
      <c r="CP78" s="468">
        <f>[3]Gemüse!$DB62</f>
        <v>10.157627</v>
      </c>
      <c r="CQ78" s="380">
        <f>[3]Gemüse!$BB62</f>
        <v>14.795738</v>
      </c>
      <c r="CR78" s="380">
        <f>[3]Gemüse!$DD62</f>
        <v>8.9279949999999992</v>
      </c>
      <c r="CS78" s="468">
        <f>[3]Gemüse!$BC62</f>
        <v>7.1196349999999997</v>
      </c>
      <c r="CT78" s="468">
        <f>[3]Gemüse!$DE62</f>
        <v>5.1408209999999999</v>
      </c>
      <c r="CU78" s="380">
        <f>[3]Gemüse!$AJ62</f>
        <v>4.9427070000000004</v>
      </c>
      <c r="CV78" s="380">
        <f>[3]Gemüse!$CL62</f>
        <v>3.5223070000000001</v>
      </c>
      <c r="CW78" s="384"/>
      <c r="CX78" s="343">
        <f>'Früchte Daten'!BQ78</f>
        <v>4</v>
      </c>
      <c r="CY78" s="471">
        <f>[3]Gemüse!DH62</f>
        <v>4703.0484156970006</v>
      </c>
      <c r="CZ78" s="471">
        <f>[3]Gemüse!DI62</f>
        <v>19824.830294048999</v>
      </c>
      <c r="DA78" s="471"/>
      <c r="DB78" s="473">
        <f>[3]Gemüse!DJ62</f>
        <v>381.697714416</v>
      </c>
      <c r="DC78" s="473">
        <f>[3]Gemüse!DK62</f>
        <v>1147.1653318340002</v>
      </c>
      <c r="DD78" s="471">
        <f>[3]Gemüse!DL62</f>
        <v>348.02913793000005</v>
      </c>
      <c r="DE78" s="471">
        <f>[3]Gemüse!DM62</f>
        <v>1299.9176855210001</v>
      </c>
      <c r="DF78" s="473">
        <f>[3]Gemüse!DN62</f>
        <v>256.87124822999999</v>
      </c>
      <c r="DG78" s="473">
        <f>[3]Gemüse!DO62</f>
        <v>1057.4351039770002</v>
      </c>
      <c r="DH78" s="471">
        <f>[3]Gemüse!DP62</f>
        <v>144.42840921000001</v>
      </c>
      <c r="DI78" s="471">
        <f>[3]Gemüse!DQ62</f>
        <v>843.95796543500001</v>
      </c>
      <c r="DJ78" s="473">
        <f>[3]Gemüse!DR62</f>
        <v>286.77853868</v>
      </c>
      <c r="DK78" s="473">
        <f>[3]Gemüse!DS62</f>
        <v>824.53087953700003</v>
      </c>
      <c r="DN78" s="471"/>
      <c r="DO78" s="471">
        <f>[3]Gemüse!DT62</f>
        <v>90.980986726000012</v>
      </c>
      <c r="DP78" s="471">
        <f>[3]Gemüse!DU62</f>
        <v>504.96309687500002</v>
      </c>
      <c r="DQ78" s="473">
        <f>[3]Gemüse!DV62</f>
        <v>88.513883843999992</v>
      </c>
      <c r="DR78" s="473">
        <f>[3]Gemüse!DW62</f>
        <v>607.308209842</v>
      </c>
      <c r="DS78" s="471">
        <f>[3]Gemüse!DX62</f>
        <v>64.512030057000004</v>
      </c>
      <c r="DT78" s="471">
        <f>[3]Gemüse!DY62</f>
        <v>383.78561441099998</v>
      </c>
      <c r="DU78" s="473">
        <f>[3]Gemüse!DZ62</f>
        <v>66.406751095999994</v>
      </c>
      <c r="DV78" s="473">
        <f>[3]Gemüse!EA62</f>
        <v>181.50113349099999</v>
      </c>
      <c r="DW78" s="471"/>
      <c r="DX78" s="471">
        <f>[3]Gemüse!EB62</f>
        <v>93.363082457000004</v>
      </c>
      <c r="DY78" s="471">
        <f>[3]Gemüse!EC62</f>
        <v>535.42733221000003</v>
      </c>
      <c r="DZ78" s="473">
        <f>[3]Gemüse!ED62</f>
        <v>177.25905605899999</v>
      </c>
      <c r="EA78" s="473">
        <f>[3]Gemüse!EE62</f>
        <v>663.21007911699996</v>
      </c>
      <c r="EB78" s="471">
        <f>[3]Gemüse!$EF62</f>
        <v>24.027894</v>
      </c>
      <c r="EC78" s="471">
        <f>[3]Gemüse!EG62</f>
        <v>196.97230999999999</v>
      </c>
      <c r="ED78" s="473">
        <f>[3]Gemüse!EH62</f>
        <v>27.067232814</v>
      </c>
      <c r="EE78" s="473">
        <f>[3]Gemüse!EI62</f>
        <v>214.985233776</v>
      </c>
      <c r="EG78" s="471">
        <f>[3]Gemüse!$EJ62</f>
        <v>1024.1481652530001</v>
      </c>
      <c r="EH78" s="471">
        <f>[3]Gemüse!EK62</f>
        <v>2438.9200525580004</v>
      </c>
      <c r="EI78" s="473">
        <f>[3]Gemüse!EL62</f>
        <v>48.293540938999996</v>
      </c>
      <c r="EJ78" s="473">
        <f>[3]Gemüse!EM62</f>
        <v>256.97771356200002</v>
      </c>
      <c r="EK78" s="471">
        <f>[3]Gemüse!$EN62</f>
        <v>7.285198759</v>
      </c>
      <c r="EL78" s="471">
        <f>[3]Gemüse!EO62</f>
        <v>59.467904063000006</v>
      </c>
      <c r="EM78" s="473">
        <f>[3]Gemüse!EP62</f>
        <v>201.33512208300002</v>
      </c>
      <c r="EN78" s="473">
        <f>[3]Gemüse!EQ62</f>
        <v>195.876013392</v>
      </c>
      <c r="EO78" s="471"/>
      <c r="EP78" s="471">
        <f>[3]Gemüse!ER62</f>
        <v>81.468320445000003</v>
      </c>
      <c r="EQ78" s="471">
        <f>[3]Gemüse!ES62</f>
        <v>553.11540049500002</v>
      </c>
      <c r="ER78" s="471">
        <f>[3]Gemüse!$ET62</f>
        <v>182.45004920400001</v>
      </c>
      <c r="ES78" s="471">
        <f>[3]Gemüse!EU62</f>
        <v>1965.356660424</v>
      </c>
      <c r="ET78" s="471"/>
      <c r="EU78" s="473">
        <f>[3]Gemüse!$EV62</f>
        <v>98.384604827000004</v>
      </c>
      <c r="EV78" s="473">
        <f>[3]Gemüse!EW62</f>
        <v>490.577404532</v>
      </c>
      <c r="EX78" s="473">
        <f>[3]Gemüse!EX62</f>
        <v>92.973091539000009</v>
      </c>
      <c r="EY78" s="473">
        <f>[3]Gemüse!EY62</f>
        <v>434.97425017700004</v>
      </c>
    </row>
    <row r="79" spans="1:155" x14ac:dyDescent="0.2">
      <c r="B79" s="189">
        <f>[3]Gemüse!A63</f>
        <v>44470</v>
      </c>
      <c r="C79" s="468">
        <f>[3]Gemüse!$B63</f>
        <v>6.1764270000000003</v>
      </c>
      <c r="D79" s="468">
        <f>[3]Gemüse!$BD63</f>
        <v>3.2629280000000001</v>
      </c>
      <c r="E79" s="380">
        <f>[3]Gemüse!$C63</f>
        <v>6.537401</v>
      </c>
      <c r="F79" s="380">
        <f>[3]Gemüse!$BE63</f>
        <v>3.4942669999999998</v>
      </c>
      <c r="G79" s="468">
        <f>[3]Gemüse!$D63</f>
        <v>2.0311849999999998</v>
      </c>
      <c r="H79" s="468">
        <f>[3]Gemüse!$BF63</f>
        <v>1.3046580000000001</v>
      </c>
      <c r="I79" s="380">
        <f>[3]Gemüse!$E63</f>
        <v>7.3274169999999996</v>
      </c>
      <c r="J79" s="380">
        <f>[3]Gemüse!$BG63</f>
        <v>3.3667739999999999</v>
      </c>
      <c r="K79" s="468">
        <f>[3]Gemüse!$F63</f>
        <v>0</v>
      </c>
      <c r="L79" s="468">
        <f>[3]Gemüse!$BH63</f>
        <v>7.6179110000000003</v>
      </c>
      <c r="M79" s="380">
        <f>[3]Gemüse!$G63</f>
        <v>0</v>
      </c>
      <c r="N79" s="380">
        <f>[3]Gemüse!$BI63</f>
        <v>0</v>
      </c>
      <c r="O79" s="468">
        <f>[3]Gemüse!$H63</f>
        <v>0</v>
      </c>
      <c r="P79" s="468">
        <f>[3]Gemüse!$BJ63</f>
        <v>0</v>
      </c>
      <c r="Q79" s="380">
        <f>[3]Gemüse!$J63</f>
        <v>4.0778930000000004</v>
      </c>
      <c r="R79" s="380">
        <f>[3]Gemüse!$BL63</f>
        <v>2.4275799999999998</v>
      </c>
      <c r="S79" s="380"/>
      <c r="T79" s="468">
        <f>[3]Gemüse!$K63</f>
        <v>10.006361</v>
      </c>
      <c r="U79" s="468">
        <f>[3]Gemüse!$BM63</f>
        <v>3.4483890000000001</v>
      </c>
      <c r="V79" s="380">
        <f>[3]Gemüse!$L63</f>
        <v>0</v>
      </c>
      <c r="W79" s="380">
        <f>[3]Gemüse!$BN63</f>
        <v>5.9085840000000003</v>
      </c>
      <c r="X79" s="468">
        <f>[3]Gemüse!$M63</f>
        <v>2.5779770000000002</v>
      </c>
      <c r="Y79" s="468">
        <f>[3]Gemüse!$BO63</f>
        <v>1.933317</v>
      </c>
      <c r="Z79" s="380">
        <f>[3]Gemüse!$N63</f>
        <v>2.5950259999999998</v>
      </c>
      <c r="AA79" s="380">
        <f>[3]Gemüse!$BP63</f>
        <v>1.4945059999999999</v>
      </c>
      <c r="AB79" s="468">
        <f>[3]Gemüse!$R63</f>
        <v>2.340932</v>
      </c>
      <c r="AC79" s="468">
        <f>[3]Gemüse!$BT63</f>
        <v>1.5424469999999999</v>
      </c>
      <c r="AD79" s="380">
        <f>[3]Gemüse!$U63</f>
        <v>40.671531999999999</v>
      </c>
      <c r="AE79" s="380">
        <f>[3]Gemüse!$BW63</f>
        <v>23.466812999999998</v>
      </c>
      <c r="AF79" s="468">
        <f>[3]Gemüse!$V63</f>
        <v>22.286522000000001</v>
      </c>
      <c r="AG79" s="468">
        <f>[3]Gemüse!$BX63</f>
        <v>8.9840649999999993</v>
      </c>
      <c r="AH79" s="380">
        <f>[3]Gemüse!$AX63</f>
        <v>22.340987999999999</v>
      </c>
      <c r="AI79" s="380">
        <f>[3]Gemüse!$CZ63</f>
        <v>8.5291149999999991</v>
      </c>
      <c r="AJ79" s="468">
        <f>[3]Gemüse!$W63</f>
        <v>4.7748270000000002</v>
      </c>
      <c r="AK79" s="468">
        <f>[3]Gemüse!$BY63</f>
        <v>4.5013259999999997</v>
      </c>
      <c r="AL79" s="380"/>
      <c r="AM79" s="380">
        <f>[3]Gemüse!$X63</f>
        <v>8.2696860000000001</v>
      </c>
      <c r="AN79" s="380">
        <f>[3]Gemüse!$BZ63</f>
        <v>4.49777</v>
      </c>
      <c r="AO79" s="468">
        <f>[3]Gemüse!$Y63</f>
        <v>8.2653429999999997</v>
      </c>
      <c r="AP79" s="468">
        <f>[3]Gemüse!$CA63</f>
        <v>5.1564509999999997</v>
      </c>
      <c r="AQ79" s="380">
        <f>[3]Gemüse!$Z63</f>
        <v>6.4626289999999997</v>
      </c>
      <c r="AR79" s="380">
        <f>[3]Gemüse!$CB63</f>
        <v>3.3002769999999999</v>
      </c>
      <c r="AS79" s="468">
        <f>[3]Gemüse!$AF63</f>
        <v>2.9852069999999999</v>
      </c>
      <c r="AT79" s="468">
        <f>[3]Gemüse!$CH63</f>
        <v>1.796054</v>
      </c>
      <c r="AU79" s="380">
        <f>[3]Gemüse!$AB63</f>
        <v>5.0973129999999998</v>
      </c>
      <c r="AV79" s="380">
        <f>[3]Gemüse!$CD63</f>
        <v>1.933108</v>
      </c>
      <c r="AW79" s="468">
        <f>[3]Gemüse!$AC63</f>
        <v>5.1675000000000004</v>
      </c>
      <c r="AX79" s="468">
        <f>[3]Gemüse!$CE63</f>
        <v>1.9479230000000001</v>
      </c>
      <c r="AY79" s="380">
        <f>[3]Gemüse!$AD63</f>
        <v>5.4514019999999999</v>
      </c>
      <c r="AZ79" s="380">
        <f>[3]Gemüse!$CF63</f>
        <v>3.2193710000000002</v>
      </c>
      <c r="BA79" s="380"/>
      <c r="BB79" s="468">
        <f>[3]Gemüse!$AE63</f>
        <v>3.2456239999999998</v>
      </c>
      <c r="BC79" s="468">
        <f>[3]Gemüse!$CG63</f>
        <v>2.0586540000000002</v>
      </c>
      <c r="BD79" s="380">
        <f>[3]Gemüse!$AG63</f>
        <v>6.2179640000000003</v>
      </c>
      <c r="BE79" s="380">
        <f>[3]Gemüse!$CI63</f>
        <v>3.1996570000000002</v>
      </c>
      <c r="BF79" s="468">
        <f>[3]Gemüse!$AH63</f>
        <v>2.95</v>
      </c>
      <c r="BG79" s="468">
        <f>[3]Gemüse!$CJ63</f>
        <v>1.3337429999999999</v>
      </c>
      <c r="BH79" s="380">
        <f>[3]Gemüse!$AI63</f>
        <v>0</v>
      </c>
      <c r="BI79" s="380">
        <f>[3]Gemüse!$CK63</f>
        <v>0</v>
      </c>
      <c r="BJ79" s="380"/>
      <c r="BK79" s="468">
        <f>[3]Gemüse!$AK63</f>
        <v>0</v>
      </c>
      <c r="BL79" s="468">
        <f>[3]Gemüse!$CM63</f>
        <v>1.8173630000000001</v>
      </c>
      <c r="BM79" s="380">
        <f>[3]Gemüse!$AL63</f>
        <v>0</v>
      </c>
      <c r="BN79" s="380">
        <f>[3]Gemüse!$CN63</f>
        <v>0</v>
      </c>
      <c r="BO79" s="468">
        <f>[3]Gemüse!$AM63</f>
        <v>6.6106350000000003</v>
      </c>
      <c r="BP79" s="468">
        <f>[3]Gemüse!$CO63</f>
        <v>5.1648420000000002</v>
      </c>
      <c r="BQ79" s="380">
        <f>[3]Gemüse!$AN63</f>
        <v>5.0116440000000004</v>
      </c>
      <c r="BR79" s="380">
        <f>[3]Gemüse!$CP63</f>
        <v>2.0832660000000001</v>
      </c>
      <c r="BS79" s="380"/>
      <c r="BT79" s="380">
        <f>[3]Gemüse!$AO63</f>
        <v>6.9831240000000001</v>
      </c>
      <c r="BU79" s="380">
        <f>[3]Gemüse!$CQ63</f>
        <v>3.6230470000000001</v>
      </c>
      <c r="BV79" s="468">
        <f>[3]Gemüse!$AW63</f>
        <v>8.8427919999999993</v>
      </c>
      <c r="BW79" s="468">
        <f>[3]Gemüse!$CY63</f>
        <v>7.4424159999999997</v>
      </c>
      <c r="BX79" s="380">
        <f>[3]Gemüse!$AP63</f>
        <v>0</v>
      </c>
      <c r="BY79" s="380">
        <f>[3]Gemüse!$CR63</f>
        <v>0</v>
      </c>
      <c r="BZ79" s="468">
        <f>[3]Gemüse!$AQ63</f>
        <v>7.8697090000000003</v>
      </c>
      <c r="CA79" s="468">
        <f>[3]Gemüse!$CS63</f>
        <v>4.6163860000000003</v>
      </c>
      <c r="CB79" s="380">
        <f>[3]Gemüse!$AS63</f>
        <v>0</v>
      </c>
      <c r="CC79" s="380">
        <f>[3]Gemüse!$CU63</f>
        <v>0</v>
      </c>
      <c r="CD79" s="468">
        <f>[3]Gemüse!$AT63</f>
        <v>0</v>
      </c>
      <c r="CE79" s="468">
        <f>[3]Gemüse!$CV63</f>
        <v>0</v>
      </c>
      <c r="CF79" s="380">
        <f>[3]Gemüse!$AU63</f>
        <v>0</v>
      </c>
      <c r="CG79" s="380">
        <f>[3]Gemüse!$CW63</f>
        <v>0</v>
      </c>
      <c r="CH79" s="380"/>
      <c r="CI79" s="468">
        <f>[3]Gemüse!$AV63</f>
        <v>10.704845000000001</v>
      </c>
      <c r="CJ79" s="468">
        <f>[3]Gemüse!$CX63</f>
        <v>7.915114</v>
      </c>
      <c r="CK79" s="380"/>
      <c r="CL79" s="380">
        <f>[3]Gemüse!$AY63</f>
        <v>16.881713000000001</v>
      </c>
      <c r="CM79" s="380">
        <f>[3]Gemüse!$DA63</f>
        <v>8.9761559999999996</v>
      </c>
      <c r="CN79" s="380"/>
      <c r="CO79" s="468">
        <f>[3]Gemüse!$AZ63</f>
        <v>15.289548999999999</v>
      </c>
      <c r="CP79" s="468">
        <f>[3]Gemüse!$DB63</f>
        <v>10.203072000000001</v>
      </c>
      <c r="CQ79" s="380">
        <f>[3]Gemüse!$BB63</f>
        <v>14.796290000000001</v>
      </c>
      <c r="CR79" s="380">
        <f>[3]Gemüse!$DD63</f>
        <v>8.9375660000000003</v>
      </c>
      <c r="CS79" s="468">
        <f>[3]Gemüse!$BC63</f>
        <v>7.1204039999999997</v>
      </c>
      <c r="CT79" s="468">
        <f>[3]Gemüse!$DE63</f>
        <v>5.7333639999999999</v>
      </c>
      <c r="CU79" s="380">
        <f>[3]Gemüse!$AJ63</f>
        <v>4.9427329999999996</v>
      </c>
      <c r="CV79" s="380">
        <f>[3]Gemüse!$CL63</f>
        <v>3.518837</v>
      </c>
      <c r="CW79" s="384"/>
      <c r="CX79" s="343">
        <f>'Früchte Daten'!BQ79</f>
        <v>4</v>
      </c>
      <c r="CY79" s="471">
        <f>[3]Gemüse!DH63</f>
        <v>4236.2124822239994</v>
      </c>
      <c r="CZ79" s="471">
        <f>[3]Gemüse!DI63</f>
        <v>20319.053543530004</v>
      </c>
      <c r="DA79" s="471"/>
      <c r="DB79" s="473">
        <f>[3]Gemüse!DJ63</f>
        <v>296.86208164800001</v>
      </c>
      <c r="DC79" s="473">
        <f>[3]Gemüse!DK63</f>
        <v>1164.2037353419998</v>
      </c>
      <c r="DD79" s="471">
        <f>[3]Gemüse!DL63</f>
        <v>324.42577899000003</v>
      </c>
      <c r="DE79" s="471">
        <f>[3]Gemüse!DM63</f>
        <v>1326.5044950419999</v>
      </c>
      <c r="DF79" s="473">
        <f>[3]Gemüse!DN63</f>
        <v>200.12742926500002</v>
      </c>
      <c r="DG79" s="473">
        <f>[3]Gemüse!DO63</f>
        <v>1141.281472378</v>
      </c>
      <c r="DH79" s="471">
        <f>[3]Gemüse!DP63</f>
        <v>119.33785169500001</v>
      </c>
      <c r="DI79" s="471">
        <f>[3]Gemüse!DQ63</f>
        <v>1004.3158489800001</v>
      </c>
      <c r="DJ79" s="473">
        <f>[3]Gemüse!DR63</f>
        <v>267.22394043399999</v>
      </c>
      <c r="DK79" s="473">
        <f>[3]Gemüse!DS63</f>
        <v>830.81472923700005</v>
      </c>
      <c r="DN79" s="471"/>
      <c r="DO79" s="471">
        <f>[3]Gemüse!DT63</f>
        <v>60.541672382999998</v>
      </c>
      <c r="DP79" s="471">
        <f>[3]Gemüse!DU63</f>
        <v>443.236211115</v>
      </c>
      <c r="DQ79" s="473">
        <f>[3]Gemüse!DV63</f>
        <v>84.792887566000005</v>
      </c>
      <c r="DR79" s="473">
        <f>[3]Gemüse!DW63</f>
        <v>636.11529938800004</v>
      </c>
      <c r="DS79" s="471">
        <f>[3]Gemüse!DX63</f>
        <v>87.383874909000014</v>
      </c>
      <c r="DT79" s="471">
        <f>[3]Gemüse!DY63</f>
        <v>433.41712100199999</v>
      </c>
      <c r="DU79" s="473">
        <f>[3]Gemüse!DZ63</f>
        <v>33.703129509999997</v>
      </c>
      <c r="DV79" s="473">
        <f>[3]Gemüse!EA63</f>
        <v>144.760797016</v>
      </c>
      <c r="DW79" s="471"/>
      <c r="DX79" s="471">
        <f>[3]Gemüse!EB63</f>
        <v>77.918377413000002</v>
      </c>
      <c r="DY79" s="471">
        <f>[3]Gemüse!EC63</f>
        <v>534.632762017</v>
      </c>
      <c r="DZ79" s="473">
        <f>[3]Gemüse!ED63</f>
        <v>85.302987510999998</v>
      </c>
      <c r="EA79" s="473">
        <f>[3]Gemüse!EE63</f>
        <v>540.30134089800003</v>
      </c>
      <c r="EB79" s="471">
        <f>[3]Gemüse!$EF63</f>
        <v>22.782982000000001</v>
      </c>
      <c r="EC79" s="471">
        <f>[3]Gemüse!EG63</f>
        <v>284.94803300000001</v>
      </c>
      <c r="ED79" s="473">
        <f>[3]Gemüse!EH63</f>
        <v>30.953004937999999</v>
      </c>
      <c r="EE79" s="473">
        <f>[3]Gemüse!EI63</f>
        <v>226.33293461700001</v>
      </c>
      <c r="EG79" s="471">
        <f>[3]Gemüse!$EJ63</f>
        <v>865.42738727699998</v>
      </c>
      <c r="EH79" s="471">
        <f>[3]Gemüse!EK63</f>
        <v>2400.0607172770001</v>
      </c>
      <c r="EI79" s="473">
        <f>[3]Gemüse!EL63</f>
        <v>40.035010210000003</v>
      </c>
      <c r="EJ79" s="473">
        <f>[3]Gemüse!EM63</f>
        <v>223.57635832</v>
      </c>
      <c r="EK79" s="471">
        <f>[3]Gemüse!$EN63</f>
        <v>10.279213438000001</v>
      </c>
      <c r="EL79" s="471">
        <f>[3]Gemüse!EO63</f>
        <v>70.187687757000006</v>
      </c>
      <c r="EM79" s="473">
        <f>[3]Gemüse!EP63</f>
        <v>129.503521283</v>
      </c>
      <c r="EN79" s="473">
        <f>[3]Gemüse!EQ63</f>
        <v>253.62688187400002</v>
      </c>
      <c r="EO79" s="471"/>
      <c r="EP79" s="471">
        <f>[3]Gemüse!ER63</f>
        <v>69.111456133000004</v>
      </c>
      <c r="EQ79" s="471">
        <f>[3]Gemüse!ES63</f>
        <v>470.66104573100006</v>
      </c>
      <c r="ER79" s="471">
        <f>[3]Gemüse!$ET63</f>
        <v>190.294643458</v>
      </c>
      <c r="ES79" s="471">
        <f>[3]Gemüse!EU63</f>
        <v>1975.422363954</v>
      </c>
      <c r="ET79" s="471"/>
      <c r="EU79" s="473">
        <f>[3]Gemüse!$EV63</f>
        <v>80.331783576999996</v>
      </c>
      <c r="EV79" s="473">
        <f>[3]Gemüse!EW63</f>
        <v>472.79391198100001</v>
      </c>
      <c r="EX79" s="473">
        <f>[3]Gemüse!EX63</f>
        <v>79.617321958999995</v>
      </c>
      <c r="EY79" s="473">
        <f>[3]Gemüse!EY63</f>
        <v>395.52739971199998</v>
      </c>
    </row>
    <row r="80" spans="1:155" x14ac:dyDescent="0.2">
      <c r="B80" s="189">
        <f>[3]Gemüse!A64</f>
        <v>44440</v>
      </c>
      <c r="C80" s="468">
        <f>[3]Gemüse!$B64</f>
        <v>8.4064999999999994</v>
      </c>
      <c r="D80" s="468">
        <f>[3]Gemüse!$BD64</f>
        <v>4.2291939999999997</v>
      </c>
      <c r="E80" s="380">
        <f>[3]Gemüse!$C64</f>
        <v>6.9732130000000003</v>
      </c>
      <c r="F80" s="380">
        <f>[3]Gemüse!$BE64</f>
        <v>3.480229</v>
      </c>
      <c r="G80" s="468">
        <f>[3]Gemüse!$D64</f>
        <v>2.322454</v>
      </c>
      <c r="H80" s="468">
        <f>[3]Gemüse!$BF64</f>
        <v>1.5325690000000001</v>
      </c>
      <c r="I80" s="380">
        <f>[3]Gemüse!$E64</f>
        <v>8.3455929999999992</v>
      </c>
      <c r="J80" s="380">
        <f>[3]Gemüse!$BG64</f>
        <v>3.3713310000000001</v>
      </c>
      <c r="K80" s="468">
        <f>[3]Gemüse!$F64</f>
        <v>0</v>
      </c>
      <c r="L80" s="468">
        <f>[3]Gemüse!$BH64</f>
        <v>9.4963619999999995</v>
      </c>
      <c r="M80" s="380">
        <f>[3]Gemüse!$G64</f>
        <v>0</v>
      </c>
      <c r="N80" s="380">
        <f>[3]Gemüse!$BI64</f>
        <v>0</v>
      </c>
      <c r="O80" s="468">
        <f>[3]Gemüse!$H64</f>
        <v>0</v>
      </c>
      <c r="P80" s="468">
        <f>[3]Gemüse!$BJ64</f>
        <v>0</v>
      </c>
      <c r="Q80" s="380">
        <f>[3]Gemüse!$J64</f>
        <v>5.848249</v>
      </c>
      <c r="R80" s="380">
        <f>[3]Gemüse!$BL64</f>
        <v>4.1101609999999997</v>
      </c>
      <c r="S80" s="380"/>
      <c r="T80" s="468">
        <f>[3]Gemüse!$K64</f>
        <v>9.8108090000000008</v>
      </c>
      <c r="U80" s="468">
        <f>[3]Gemüse!$BM64</f>
        <v>3.5770240000000002</v>
      </c>
      <c r="V80" s="380">
        <f>[3]Gemüse!$L64</f>
        <v>0</v>
      </c>
      <c r="W80" s="380">
        <f>[3]Gemüse!$BN64</f>
        <v>6.1980680000000001</v>
      </c>
      <c r="X80" s="468">
        <f>[3]Gemüse!$M64</f>
        <v>2.8795459999999999</v>
      </c>
      <c r="Y80" s="468">
        <f>[3]Gemüse!$BO64</f>
        <v>2.214159</v>
      </c>
      <c r="Z80" s="380">
        <f>[3]Gemüse!$N64</f>
        <v>2.6895169999999999</v>
      </c>
      <c r="AA80" s="380">
        <f>[3]Gemüse!$BP64</f>
        <v>1.820416</v>
      </c>
      <c r="AB80" s="468">
        <f>[3]Gemüse!$R64</f>
        <v>2.7413280000000002</v>
      </c>
      <c r="AC80" s="468">
        <f>[3]Gemüse!$BT64</f>
        <v>1.8538479999999999</v>
      </c>
      <c r="AD80" s="380">
        <f>[3]Gemüse!$U64</f>
        <v>46.516362000000001</v>
      </c>
      <c r="AE80" s="380">
        <f>[3]Gemüse!$BW64</f>
        <v>26.921686999999999</v>
      </c>
      <c r="AF80" s="468">
        <f>[3]Gemüse!$V64</f>
        <v>23.389475000000001</v>
      </c>
      <c r="AG80" s="468">
        <f>[3]Gemüse!$BX64</f>
        <v>8.4514890000000005</v>
      </c>
      <c r="AH80" s="380">
        <f>[3]Gemüse!$AX64</f>
        <v>26.957957</v>
      </c>
      <c r="AI80" s="380">
        <f>[3]Gemüse!$CZ64</f>
        <v>9.7645339999999994</v>
      </c>
      <c r="AJ80" s="468">
        <f>[3]Gemüse!$W64</f>
        <v>4.8183740000000004</v>
      </c>
      <c r="AK80" s="468">
        <f>[3]Gemüse!$BY64</f>
        <v>5.199014</v>
      </c>
      <c r="AL80" s="380"/>
      <c r="AM80" s="380">
        <f>[3]Gemüse!$X64</f>
        <v>8.4678059999999995</v>
      </c>
      <c r="AN80" s="380">
        <f>[3]Gemüse!$BZ64</f>
        <v>4.8886060000000002</v>
      </c>
      <c r="AO80" s="468">
        <f>[3]Gemüse!$Y64</f>
        <v>8.7418610000000001</v>
      </c>
      <c r="AP80" s="468">
        <f>[3]Gemüse!$CA64</f>
        <v>5.4850580000000004</v>
      </c>
      <c r="AQ80" s="380">
        <f>[3]Gemüse!$Z64</f>
        <v>6.6859760000000001</v>
      </c>
      <c r="AR80" s="380">
        <f>[3]Gemüse!$CB64</f>
        <v>3.718324</v>
      </c>
      <c r="AS80" s="468">
        <f>[3]Gemüse!$AF64</f>
        <v>3.1057079999999999</v>
      </c>
      <c r="AT80" s="468">
        <f>[3]Gemüse!$CH64</f>
        <v>1.865326</v>
      </c>
      <c r="AU80" s="380">
        <f>[3]Gemüse!$AB64</f>
        <v>5.1016659999999998</v>
      </c>
      <c r="AV80" s="380">
        <f>[3]Gemüse!$CD64</f>
        <v>1.9641789999999999</v>
      </c>
      <c r="AW80" s="468">
        <f>[3]Gemüse!$AC64</f>
        <v>5.2537520000000004</v>
      </c>
      <c r="AX80" s="468">
        <f>[3]Gemüse!$CE64</f>
        <v>1.9673389999999999</v>
      </c>
      <c r="AY80" s="380">
        <f>[3]Gemüse!$AD64</f>
        <v>5.6659790000000001</v>
      </c>
      <c r="AZ80" s="380">
        <f>[3]Gemüse!$CF64</f>
        <v>3.2946759999999999</v>
      </c>
      <c r="BA80" s="380"/>
      <c r="BB80" s="468">
        <f>[3]Gemüse!$AE64</f>
        <v>3.30979</v>
      </c>
      <c r="BC80" s="468">
        <f>[3]Gemüse!$CG64</f>
        <v>2.0316369999999999</v>
      </c>
      <c r="BD80" s="380">
        <f>[3]Gemüse!$AG64</f>
        <v>6.1294570000000004</v>
      </c>
      <c r="BE80" s="380">
        <f>[3]Gemüse!$CI64</f>
        <v>3.4586920000000001</v>
      </c>
      <c r="BF80" s="468">
        <f>[3]Gemüse!$AH64</f>
        <v>2.9684110000000001</v>
      </c>
      <c r="BG80" s="468">
        <f>[3]Gemüse!$CJ64</f>
        <v>1.3231219999999999</v>
      </c>
      <c r="BH80" s="380">
        <f>[3]Gemüse!$AI64</f>
        <v>0</v>
      </c>
      <c r="BI80" s="380">
        <f>[3]Gemüse!$CK64</f>
        <v>0</v>
      </c>
      <c r="BJ80" s="380"/>
      <c r="BK80" s="468">
        <f>[3]Gemüse!$AK64</f>
        <v>0</v>
      </c>
      <c r="BL80" s="468">
        <f>[3]Gemüse!$CM64</f>
        <v>1.838292</v>
      </c>
      <c r="BM80" s="380">
        <f>[3]Gemüse!$AL64</f>
        <v>0</v>
      </c>
      <c r="BN80" s="380">
        <f>[3]Gemüse!$CN64</f>
        <v>0</v>
      </c>
      <c r="BO80" s="468">
        <f>[3]Gemüse!$AM64</f>
        <v>6.988416</v>
      </c>
      <c r="BP80" s="468">
        <f>[3]Gemüse!$CO64</f>
        <v>5.5641679999999996</v>
      </c>
      <c r="BQ80" s="380">
        <f>[3]Gemüse!$AN64</f>
        <v>5.0534270000000001</v>
      </c>
      <c r="BR80" s="380">
        <f>[3]Gemüse!$CP64</f>
        <v>2.1648879999999999</v>
      </c>
      <c r="BS80" s="380"/>
      <c r="BT80" s="380">
        <f>[3]Gemüse!$AO64</f>
        <v>7.4968820000000003</v>
      </c>
      <c r="BU80" s="380">
        <f>[3]Gemüse!$CQ64</f>
        <v>4.0340579999999999</v>
      </c>
      <c r="BV80" s="468">
        <f>[3]Gemüse!$AW64</f>
        <v>9.309215</v>
      </c>
      <c r="BW80" s="468">
        <f>[3]Gemüse!$CY64</f>
        <v>7.846349</v>
      </c>
      <c r="BX80" s="380">
        <f>[3]Gemüse!$AP64</f>
        <v>0</v>
      </c>
      <c r="BY80" s="380">
        <f>[3]Gemüse!$CR64</f>
        <v>0</v>
      </c>
      <c r="BZ80" s="468">
        <f>[3]Gemüse!$AQ64</f>
        <v>7.8038530000000002</v>
      </c>
      <c r="CA80" s="468">
        <f>[3]Gemüse!$CS64</f>
        <v>4.7170839999999998</v>
      </c>
      <c r="CB80" s="380">
        <f>[3]Gemüse!$AS64</f>
        <v>0</v>
      </c>
      <c r="CC80" s="380">
        <f>[3]Gemüse!$CU64</f>
        <v>0</v>
      </c>
      <c r="CD80" s="468">
        <f>[3]Gemüse!$AT64</f>
        <v>0</v>
      </c>
      <c r="CE80" s="468">
        <f>[3]Gemüse!$CV64</f>
        <v>0</v>
      </c>
      <c r="CF80" s="380">
        <f>[3]Gemüse!$AU64</f>
        <v>0</v>
      </c>
      <c r="CG80" s="380">
        <f>[3]Gemüse!$CW64</f>
        <v>0</v>
      </c>
      <c r="CH80" s="380"/>
      <c r="CI80" s="468">
        <f>[3]Gemüse!$AV64</f>
        <v>11.225864</v>
      </c>
      <c r="CJ80" s="468">
        <f>[3]Gemüse!$CX64</f>
        <v>7.8973630000000004</v>
      </c>
      <c r="CK80" s="380"/>
      <c r="CL80" s="380">
        <f>[3]Gemüse!$AY64</f>
        <v>14.498455</v>
      </c>
      <c r="CM80" s="380">
        <f>[3]Gemüse!$DA64</f>
        <v>8.8273469999999996</v>
      </c>
      <c r="CN80" s="380"/>
      <c r="CO80" s="468">
        <f>[3]Gemüse!$AZ64</f>
        <v>15.289572</v>
      </c>
      <c r="CP80" s="468">
        <f>[3]Gemüse!$DB64</f>
        <v>10.225552</v>
      </c>
      <c r="CQ80" s="380">
        <f>[3]Gemüse!$BB64</f>
        <v>14.795738</v>
      </c>
      <c r="CR80" s="380">
        <f>[3]Gemüse!$DD64</f>
        <v>8.9339949999999995</v>
      </c>
      <c r="CS80" s="468">
        <f>[3]Gemüse!$BC64</f>
        <v>7.1196349999999997</v>
      </c>
      <c r="CT80" s="468">
        <f>[3]Gemüse!$DE64</f>
        <v>5.744408</v>
      </c>
      <c r="CU80" s="380">
        <f>[3]Gemüse!$AJ64</f>
        <v>4.9427070000000004</v>
      </c>
      <c r="CV80" s="380">
        <f>[3]Gemüse!$CL64</f>
        <v>3.5571269999999999</v>
      </c>
      <c r="CW80" s="384"/>
      <c r="CX80" s="343">
        <f>'Früchte Daten'!BQ80</f>
        <v>5</v>
      </c>
      <c r="CY80" s="471">
        <f>[3]Gemüse!DH64</f>
        <v>4875.0340439640004</v>
      </c>
      <c r="CZ80" s="471">
        <f>[3]Gemüse!DI64</f>
        <v>24626.531579738999</v>
      </c>
      <c r="DA80" s="471"/>
      <c r="DB80" s="473">
        <f>[3]Gemüse!DJ64</f>
        <v>414.35368672400006</v>
      </c>
      <c r="DC80" s="473">
        <f>[3]Gemüse!DK64</f>
        <v>1601.2896421519999</v>
      </c>
      <c r="DD80" s="471">
        <f>[3]Gemüse!DL64</f>
        <v>427.753887432</v>
      </c>
      <c r="DE80" s="471">
        <f>[3]Gemüse!DM64</f>
        <v>1905.5255403130002</v>
      </c>
      <c r="DF80" s="473">
        <f>[3]Gemüse!DN64</f>
        <v>180.605135824</v>
      </c>
      <c r="DG80" s="473">
        <f>[3]Gemüse!DO64</f>
        <v>1423.2092955829999</v>
      </c>
      <c r="DH80" s="471">
        <f>[3]Gemüse!DP64</f>
        <v>174.29010664500001</v>
      </c>
      <c r="DI80" s="471">
        <f>[3]Gemüse!DQ64</f>
        <v>1741.0236611550001</v>
      </c>
      <c r="DJ80" s="473">
        <f>[3]Gemüse!DR64</f>
        <v>258.10686218900003</v>
      </c>
      <c r="DK80" s="473">
        <f>[3]Gemüse!DS64</f>
        <v>1132.4666114719998</v>
      </c>
      <c r="DN80" s="471"/>
      <c r="DO80" s="471">
        <f>[3]Gemüse!DT64</f>
        <v>54.122503793999996</v>
      </c>
      <c r="DP80" s="471">
        <f>[3]Gemüse!DU64</f>
        <v>387.72847394499996</v>
      </c>
      <c r="DQ80" s="473">
        <f>[3]Gemüse!DV64</f>
        <v>122.786722281</v>
      </c>
      <c r="DR80" s="473">
        <f>[3]Gemüse!DW64</f>
        <v>812.05776371500008</v>
      </c>
      <c r="DS80" s="471">
        <f>[3]Gemüse!DX64</f>
        <v>153.465351408</v>
      </c>
      <c r="DT80" s="471">
        <f>[3]Gemüse!DY64</f>
        <v>642.17155461999994</v>
      </c>
      <c r="DU80" s="473">
        <f>[3]Gemüse!DZ64</f>
        <v>14.853106174000001</v>
      </c>
      <c r="DV80" s="473">
        <f>[3]Gemüse!EA64</f>
        <v>101.20255911299999</v>
      </c>
      <c r="DW80" s="471"/>
      <c r="DX80" s="471">
        <f>[3]Gemüse!EB64</f>
        <v>43.230944725000001</v>
      </c>
      <c r="DY80" s="471">
        <f>[3]Gemüse!EC64</f>
        <v>598.75540355100009</v>
      </c>
      <c r="DZ80" s="473">
        <f>[3]Gemüse!ED64</f>
        <v>60.116601771000006</v>
      </c>
      <c r="EA80" s="473">
        <f>[3]Gemüse!EE64</f>
        <v>622.23130772900004</v>
      </c>
      <c r="EB80" s="471">
        <f>[3]Gemüse!$EF64</f>
        <v>22.828702000000003</v>
      </c>
      <c r="EC80" s="471">
        <f>[3]Gemüse!EG64</f>
        <v>235.06004100000001</v>
      </c>
      <c r="ED80" s="473">
        <f>[3]Gemüse!EH64</f>
        <v>19.993994836999999</v>
      </c>
      <c r="EE80" s="473">
        <f>[3]Gemüse!EI64</f>
        <v>262.68096915699999</v>
      </c>
      <c r="EG80" s="471">
        <f>[3]Gemüse!$EJ64</f>
        <v>1065.7541906860001</v>
      </c>
      <c r="EH80" s="471">
        <f>[3]Gemüse!EK64</f>
        <v>2607.627092356</v>
      </c>
      <c r="EI80" s="473">
        <f>[3]Gemüse!EL64</f>
        <v>40.843766664</v>
      </c>
      <c r="EJ80" s="473">
        <f>[3]Gemüse!EM64</f>
        <v>215.79643147199999</v>
      </c>
      <c r="EK80" s="471">
        <f>[3]Gemüse!$EN64</f>
        <v>16.523018158999999</v>
      </c>
      <c r="EL80" s="471">
        <f>[3]Gemüse!EO64</f>
        <v>107.06781513600001</v>
      </c>
      <c r="EM80" s="473">
        <f>[3]Gemüse!EP64</f>
        <v>143.750036368</v>
      </c>
      <c r="EN80" s="473">
        <f>[3]Gemüse!EQ64</f>
        <v>205.41098675200001</v>
      </c>
      <c r="EO80" s="380"/>
      <c r="EP80" s="471">
        <f>[3]Gemüse!ER64</f>
        <v>54.216656814000004</v>
      </c>
      <c r="EQ80" s="471">
        <f>[3]Gemüse!ES64</f>
        <v>452.62949985000006</v>
      </c>
      <c r="ER80" s="471">
        <f>[3]Gemüse!$ET64</f>
        <v>266.77436606500004</v>
      </c>
      <c r="ES80" s="471">
        <f>[3]Gemüse!EU64</f>
        <v>2441.7869487890002</v>
      </c>
      <c r="ET80" s="471"/>
      <c r="EU80" s="473">
        <f>[3]Gemüse!$EV64</f>
        <v>102.65585460999999</v>
      </c>
      <c r="EV80" s="473">
        <f>[3]Gemüse!EW64</f>
        <v>542.16128055200011</v>
      </c>
      <c r="EX80" s="473">
        <f>[3]Gemüse!EX64</f>
        <v>56.485203648000002</v>
      </c>
      <c r="EY80" s="473">
        <f>[3]Gemüse!EY64</f>
        <v>460.58153806199999</v>
      </c>
    </row>
    <row r="81" spans="2:155" x14ac:dyDescent="0.2">
      <c r="B81" s="189">
        <f>[3]Gemüse!A65</f>
        <v>44409</v>
      </c>
      <c r="C81" s="468">
        <f>[3]Gemüse!$B65</f>
        <v>8.6520109999999999</v>
      </c>
      <c r="D81" s="468">
        <f>[3]Gemüse!$BD65</f>
        <v>3.8521230000000002</v>
      </c>
      <c r="E81" s="380">
        <f>[3]Gemüse!$C65</f>
        <v>7.6464189999999999</v>
      </c>
      <c r="F81" s="380">
        <f>[3]Gemüse!$BE65</f>
        <v>3.6264400000000001</v>
      </c>
      <c r="G81" s="468">
        <f>[3]Gemüse!$D65</f>
        <v>2.2992279999999998</v>
      </c>
      <c r="H81" s="468">
        <f>[3]Gemüse!$BF65</f>
        <v>1.428572</v>
      </c>
      <c r="I81" s="380">
        <f>[3]Gemüse!$E65</f>
        <v>8.4722340000000003</v>
      </c>
      <c r="J81" s="380">
        <f>[3]Gemüse!$BG65</f>
        <v>3.676472</v>
      </c>
      <c r="K81" s="468">
        <f>[3]Gemüse!$F65</f>
        <v>0</v>
      </c>
      <c r="L81" s="468">
        <f>[3]Gemüse!$BH65</f>
        <v>9.0948010000000004</v>
      </c>
      <c r="M81" s="380">
        <f>[3]Gemüse!$G65</f>
        <v>0</v>
      </c>
      <c r="N81" s="380">
        <f>[3]Gemüse!$BI65</f>
        <v>0</v>
      </c>
      <c r="O81" s="468">
        <f>[3]Gemüse!$H65</f>
        <v>0</v>
      </c>
      <c r="P81" s="468">
        <f>[3]Gemüse!$BJ65</f>
        <v>0</v>
      </c>
      <c r="Q81" s="380">
        <f>[3]Gemüse!$J65</f>
        <v>6.3759319999999997</v>
      </c>
      <c r="R81" s="380">
        <f>[3]Gemüse!$BL65</f>
        <v>4.0844670000000001</v>
      </c>
      <c r="S81" s="380"/>
      <c r="T81" s="468">
        <f>[3]Gemüse!$K65</f>
        <v>9.6534469999999999</v>
      </c>
      <c r="U81" s="468">
        <f>[3]Gemüse!$BM65</f>
        <v>3.5832489999999999</v>
      </c>
      <c r="V81" s="380">
        <f>[3]Gemüse!$L65</f>
        <v>0</v>
      </c>
      <c r="W81" s="380">
        <f>[3]Gemüse!$BN65</f>
        <v>6.8115379999999996</v>
      </c>
      <c r="X81" s="468">
        <f>[3]Gemüse!$M65</f>
        <v>3.068981</v>
      </c>
      <c r="Y81" s="468">
        <f>[3]Gemüse!$BO65</f>
        <v>2.3844810000000001</v>
      </c>
      <c r="Z81" s="380">
        <f>[3]Gemüse!$N65</f>
        <v>2.7745259999999998</v>
      </c>
      <c r="AA81" s="380">
        <f>[3]Gemüse!$BP65</f>
        <v>1.950318</v>
      </c>
      <c r="AB81" s="468">
        <f>[3]Gemüse!$R65</f>
        <v>3.1147089999999999</v>
      </c>
      <c r="AC81" s="468">
        <f>[3]Gemüse!$BT65</f>
        <v>2.1253880000000001</v>
      </c>
      <c r="AD81" s="380">
        <f>[3]Gemüse!$U65</f>
        <v>0</v>
      </c>
      <c r="AE81" s="380">
        <f>[3]Gemüse!$BW65</f>
        <v>30.485785</v>
      </c>
      <c r="AF81" s="468">
        <f>[3]Gemüse!$V65</f>
        <v>22.307466000000002</v>
      </c>
      <c r="AG81" s="468">
        <f>[3]Gemüse!$BX65</f>
        <v>8.2592529999999993</v>
      </c>
      <c r="AH81" s="380">
        <f>[3]Gemüse!$AX65</f>
        <v>28.830072000000001</v>
      </c>
      <c r="AI81" s="380">
        <f>[3]Gemüse!$CZ65</f>
        <v>9.8349080000000004</v>
      </c>
      <c r="AJ81" s="468">
        <f>[3]Gemüse!$W65</f>
        <v>5.0998279999999996</v>
      </c>
      <c r="AK81" s="468">
        <f>[3]Gemüse!$BY65</f>
        <v>5.2078490000000004</v>
      </c>
      <c r="AL81" s="380"/>
      <c r="AM81" s="380">
        <f>[3]Gemüse!$X65</f>
        <v>8.5474359999999994</v>
      </c>
      <c r="AN81" s="380">
        <f>[3]Gemüse!$BZ65</f>
        <v>5.3851969999999998</v>
      </c>
      <c r="AO81" s="468">
        <f>[3]Gemüse!$Y65</f>
        <v>8.6004880000000004</v>
      </c>
      <c r="AP81" s="468">
        <f>[3]Gemüse!$CA65</f>
        <v>5.7478049999999996</v>
      </c>
      <c r="AQ81" s="380">
        <f>[3]Gemüse!$Z65</f>
        <v>6.5661560000000003</v>
      </c>
      <c r="AR81" s="380">
        <f>[3]Gemüse!$CB65</f>
        <v>3.6424789999999998</v>
      </c>
      <c r="AS81" s="468">
        <f>[3]Gemüse!$AF65</f>
        <v>3.1326520000000002</v>
      </c>
      <c r="AT81" s="468">
        <f>[3]Gemüse!$CH65</f>
        <v>1.923441</v>
      </c>
      <c r="AU81" s="380">
        <f>[3]Gemüse!$AB65</f>
        <v>5.227233</v>
      </c>
      <c r="AV81" s="380">
        <f>[3]Gemüse!$CD65</f>
        <v>2.1999849999999999</v>
      </c>
      <c r="AW81" s="468">
        <f>[3]Gemüse!$AC65</f>
        <v>5.3409639999999996</v>
      </c>
      <c r="AX81" s="468">
        <f>[3]Gemüse!$CE65</f>
        <v>2.2134939999999999</v>
      </c>
      <c r="AY81" s="380">
        <f>[3]Gemüse!$AD65</f>
        <v>5.7725359999999997</v>
      </c>
      <c r="AZ81" s="380">
        <f>[3]Gemüse!$CF65</f>
        <v>3.4023539999999999</v>
      </c>
      <c r="BA81" s="380"/>
      <c r="BB81" s="468">
        <f>[3]Gemüse!$AE65</f>
        <v>3.5300189999999998</v>
      </c>
      <c r="BC81" s="468">
        <f>[3]Gemüse!$CG65</f>
        <v>2.0335290000000001</v>
      </c>
      <c r="BD81" s="380">
        <f>[3]Gemüse!$AG65</f>
        <v>6.7270050000000001</v>
      </c>
      <c r="BE81" s="380">
        <f>[3]Gemüse!$CI65</f>
        <v>3.4463550000000001</v>
      </c>
      <c r="BF81" s="468">
        <f>[3]Gemüse!$AH65</f>
        <v>2.9882070000000001</v>
      </c>
      <c r="BG81" s="468">
        <f>[3]Gemüse!$CJ65</f>
        <v>1.3274999999999999</v>
      </c>
      <c r="BH81" s="380">
        <f>[3]Gemüse!$AI65</f>
        <v>0</v>
      </c>
      <c r="BI81" s="380">
        <f>[3]Gemüse!$CK65</f>
        <v>0</v>
      </c>
      <c r="BJ81" s="380"/>
      <c r="BK81" s="468">
        <f>[3]Gemüse!$AK65</f>
        <v>4.0761260000000004</v>
      </c>
      <c r="BL81" s="468">
        <f>[3]Gemüse!$CM65</f>
        <v>1.84371</v>
      </c>
      <c r="BM81" s="380">
        <f>[3]Gemüse!$AL65</f>
        <v>0</v>
      </c>
      <c r="BN81" s="380">
        <f>[3]Gemüse!$CN65</f>
        <v>0</v>
      </c>
      <c r="BO81" s="468">
        <f>[3]Gemüse!$AM65</f>
        <v>7.5387890000000004</v>
      </c>
      <c r="BP81" s="468">
        <f>[3]Gemüse!$CO65</f>
        <v>6.3002079999999996</v>
      </c>
      <c r="BQ81" s="380">
        <f>[3]Gemüse!$AN65</f>
        <v>4.9945690000000003</v>
      </c>
      <c r="BR81" s="380">
        <f>[3]Gemüse!$CP65</f>
        <v>2.2014740000000002</v>
      </c>
      <c r="BS81" s="380"/>
      <c r="BT81" s="380">
        <f>[3]Gemüse!$AO65</f>
        <v>7.3302550000000002</v>
      </c>
      <c r="BU81" s="380">
        <f>[3]Gemüse!$CQ65</f>
        <v>4.5809949999999997</v>
      </c>
      <c r="BV81" s="468">
        <f>[3]Gemüse!$AW65</f>
        <v>0</v>
      </c>
      <c r="BW81" s="468">
        <f>[3]Gemüse!$CY65</f>
        <v>8.0389619999999997</v>
      </c>
      <c r="BX81" s="380">
        <f>[3]Gemüse!$AP65</f>
        <v>0</v>
      </c>
      <c r="BY81" s="380">
        <f>[3]Gemüse!$CR65</f>
        <v>0</v>
      </c>
      <c r="BZ81" s="468">
        <f>[3]Gemüse!$AQ65</f>
        <v>8.4196709999999992</v>
      </c>
      <c r="CA81" s="468">
        <f>[3]Gemüse!$CS65</f>
        <v>4.8794420000000001</v>
      </c>
      <c r="CB81" s="380">
        <f>[3]Gemüse!$AS65</f>
        <v>0</v>
      </c>
      <c r="CC81" s="380">
        <f>[3]Gemüse!$CU65</f>
        <v>0</v>
      </c>
      <c r="CD81" s="468">
        <f>[3]Gemüse!$AT65</f>
        <v>0</v>
      </c>
      <c r="CE81" s="468">
        <f>[3]Gemüse!$CV65</f>
        <v>0</v>
      </c>
      <c r="CF81" s="380">
        <f>[3]Gemüse!$AU65</f>
        <v>0</v>
      </c>
      <c r="CG81" s="380">
        <f>[3]Gemüse!$CW65</f>
        <v>0</v>
      </c>
      <c r="CH81" s="380"/>
      <c r="CI81" s="468">
        <f>[3]Gemüse!$AV65</f>
        <v>11.392334999999999</v>
      </c>
      <c r="CJ81" s="468">
        <f>[3]Gemüse!$CX65</f>
        <v>8.212313</v>
      </c>
      <c r="CK81" s="380"/>
      <c r="CL81" s="380">
        <f>[3]Gemüse!$AY65</f>
        <v>16.435573000000002</v>
      </c>
      <c r="CM81" s="380">
        <f>[3]Gemüse!$DA65</f>
        <v>9.4917090000000002</v>
      </c>
      <c r="CN81" s="380"/>
      <c r="CO81" s="468">
        <f>[3]Gemüse!$AZ65</f>
        <v>15.289548999999999</v>
      </c>
      <c r="CP81" s="468">
        <f>[3]Gemüse!$DB65</f>
        <v>10.231215000000001</v>
      </c>
      <c r="CQ81" s="380">
        <f>[3]Gemüse!$BB65</f>
        <v>15.017314000000001</v>
      </c>
      <c r="CR81" s="380">
        <f>[3]Gemüse!$DD65</f>
        <v>8.8962190000000003</v>
      </c>
      <c r="CS81" s="468">
        <f>[3]Gemüse!$BC65</f>
        <v>7.0796580000000002</v>
      </c>
      <c r="CT81" s="468">
        <f>[3]Gemüse!$DE65</f>
        <v>5.7229039999999998</v>
      </c>
      <c r="CU81" s="380">
        <f>[3]Gemüse!$AJ65</f>
        <v>4.9427329999999996</v>
      </c>
      <c r="CV81" s="380">
        <f>[3]Gemüse!$CL65</f>
        <v>3.5407540000000002</v>
      </c>
      <c r="CW81" s="384"/>
      <c r="CX81" s="343">
        <f>'Früchte Daten'!BQ81</f>
        <v>4</v>
      </c>
      <c r="CY81" s="471">
        <f>[3]Gemüse!DH65</f>
        <v>3897.4019106559995</v>
      </c>
      <c r="CZ81" s="471">
        <f>[3]Gemüse!DI65</f>
        <v>19762.797985167002</v>
      </c>
      <c r="DA81" s="471"/>
      <c r="DB81" s="473">
        <f>[3]Gemüse!DJ65</f>
        <v>358.52763927000001</v>
      </c>
      <c r="DC81" s="473">
        <f>[3]Gemüse!DK65</f>
        <v>1376.526245109</v>
      </c>
      <c r="DD81" s="471">
        <f>[3]Gemüse!DL65</f>
        <v>418.895093782</v>
      </c>
      <c r="DE81" s="471">
        <f>[3]Gemüse!DM65</f>
        <v>1835.9025016790001</v>
      </c>
      <c r="DF81" s="473">
        <f>[3]Gemüse!DN65</f>
        <v>208.037944103</v>
      </c>
      <c r="DG81" s="473">
        <f>[3]Gemüse!DO65</f>
        <v>1263.1682249370001</v>
      </c>
      <c r="DH81" s="471">
        <f>[3]Gemüse!DP65</f>
        <v>199.21474591200001</v>
      </c>
      <c r="DI81" s="471">
        <f>[3]Gemüse!DQ65</f>
        <v>1435.517652627</v>
      </c>
      <c r="DJ81" s="473">
        <f>[3]Gemüse!DR65</f>
        <v>224.17220216799998</v>
      </c>
      <c r="DK81" s="473">
        <f>[3]Gemüse!DS65</f>
        <v>964.00942814900009</v>
      </c>
      <c r="DN81" s="471"/>
      <c r="DO81" s="471">
        <f>[3]Gemüse!DT65</f>
        <v>31.007740198</v>
      </c>
      <c r="DP81" s="471">
        <f>[3]Gemüse!DU65</f>
        <v>300.65494872599999</v>
      </c>
      <c r="DQ81" s="473">
        <f>[3]Gemüse!DV65</f>
        <v>57.519715972999997</v>
      </c>
      <c r="DR81" s="473">
        <f>[3]Gemüse!DW65</f>
        <v>697.14181463299997</v>
      </c>
      <c r="DS81" s="471">
        <f>[3]Gemüse!DX65</f>
        <v>136.661588099</v>
      </c>
      <c r="DT81" s="471">
        <f>[3]Gemüse!DY65</f>
        <v>524.63084482700003</v>
      </c>
      <c r="DU81" s="473">
        <f>[3]Gemüse!DZ65</f>
        <v>6.564260387</v>
      </c>
      <c r="DV81" s="473">
        <f>[3]Gemüse!EA65</f>
        <v>48.815104744999999</v>
      </c>
      <c r="DW81" s="471"/>
      <c r="DX81" s="471">
        <f>[3]Gemüse!EB65</f>
        <v>53.776640848000007</v>
      </c>
      <c r="DY81" s="471">
        <f>[3]Gemüse!EC65</f>
        <v>397.80478252500001</v>
      </c>
      <c r="DZ81" s="473">
        <f>[3]Gemüse!ED65</f>
        <v>29.108173983</v>
      </c>
      <c r="EA81" s="473">
        <f>[3]Gemüse!EE65</f>
        <v>406.72896054800003</v>
      </c>
      <c r="EB81" s="471">
        <f>[3]Gemüse!$EF65</f>
        <v>12.436706000000001</v>
      </c>
      <c r="EC81" s="471">
        <f>[3]Gemüse!EG65</f>
        <v>135.290434</v>
      </c>
      <c r="ED81" s="473">
        <f>[3]Gemüse!EH65</f>
        <v>13.634804164</v>
      </c>
      <c r="EE81" s="473">
        <f>[3]Gemüse!EI65</f>
        <v>198.259990792</v>
      </c>
      <c r="EG81" s="471">
        <f>[3]Gemüse!$EJ65</f>
        <v>829.12320449900005</v>
      </c>
      <c r="EH81" s="471">
        <f>[3]Gemüse!EK65</f>
        <v>2123.18486695</v>
      </c>
      <c r="EI81" s="473">
        <f>[3]Gemüse!EL65</f>
        <v>26.833265865000001</v>
      </c>
      <c r="EJ81" s="473">
        <f>[3]Gemüse!EM65</f>
        <v>119.550940709</v>
      </c>
      <c r="EK81" s="471">
        <f>[3]Gemüse!$EN65</f>
        <v>14.869318172</v>
      </c>
      <c r="EL81" s="471">
        <f>[3]Gemüse!EO65</f>
        <v>102.66170193800001</v>
      </c>
      <c r="EM81" s="473">
        <f>[3]Gemüse!EP65</f>
        <v>100.913388897</v>
      </c>
      <c r="EN81" s="473">
        <f>[3]Gemüse!EQ65</f>
        <v>148.57824940500001</v>
      </c>
      <c r="EO81" s="471"/>
      <c r="EP81" s="471">
        <f>[3]Gemüse!ER65</f>
        <v>32.906651734999997</v>
      </c>
      <c r="EQ81" s="471">
        <f>[3]Gemüse!ES65</f>
        <v>263.969914942</v>
      </c>
      <c r="ER81" s="471">
        <f>[3]Gemüse!$ET65</f>
        <v>233.41791318200001</v>
      </c>
      <c r="ES81" s="471">
        <f>[3]Gemüse!EU65</f>
        <v>1976.8103164070001</v>
      </c>
      <c r="ET81" s="471"/>
      <c r="EU81" s="473">
        <f>[3]Gemüse!$EV65</f>
        <v>69.362203554000004</v>
      </c>
      <c r="EV81" s="473">
        <f>[3]Gemüse!EW65</f>
        <v>425.68627730399999</v>
      </c>
      <c r="EX81" s="473">
        <f>[3]Gemüse!EX65</f>
        <v>25.714722231</v>
      </c>
      <c r="EY81" s="473">
        <f>[3]Gemüse!EY65</f>
        <v>286.38060099900002</v>
      </c>
    </row>
    <row r="82" spans="2:155" x14ac:dyDescent="0.2">
      <c r="B82" s="189">
        <f>[3]Gemüse!A66</f>
        <v>44378</v>
      </c>
      <c r="C82" s="468">
        <f>[3]Gemüse!$B66</f>
        <v>8.6681290000000004</v>
      </c>
      <c r="D82" s="468">
        <f>[3]Gemüse!$BD66</f>
        <v>4.3143729999999998</v>
      </c>
      <c r="E82" s="380">
        <f>[3]Gemüse!$C66</f>
        <v>7.8554890000000004</v>
      </c>
      <c r="F82" s="380">
        <f>[3]Gemüse!$BE66</f>
        <v>3.8047580000000001</v>
      </c>
      <c r="G82" s="468">
        <f>[3]Gemüse!$D66</f>
        <v>2.5146269999999999</v>
      </c>
      <c r="H82" s="468">
        <f>[3]Gemüse!$BF66</f>
        <v>1.589845</v>
      </c>
      <c r="I82" s="380">
        <f>[3]Gemüse!$E66</f>
        <v>8.6284379999999992</v>
      </c>
      <c r="J82" s="380">
        <f>[3]Gemüse!$BG66</f>
        <v>3.3388840000000002</v>
      </c>
      <c r="K82" s="468">
        <f>[3]Gemüse!$F66</f>
        <v>0</v>
      </c>
      <c r="L82" s="468">
        <f>[3]Gemüse!$BH66</f>
        <v>9.3376439999999992</v>
      </c>
      <c r="M82" s="380">
        <f>[3]Gemüse!$G66</f>
        <v>0</v>
      </c>
      <c r="N82" s="380">
        <f>[3]Gemüse!$BI66</f>
        <v>0</v>
      </c>
      <c r="O82" s="468">
        <f>[3]Gemüse!$H66</f>
        <v>0</v>
      </c>
      <c r="P82" s="468">
        <f>[3]Gemüse!$BJ66</f>
        <v>0</v>
      </c>
      <c r="Q82" s="380">
        <f>[3]Gemüse!$J66</f>
        <v>6.932531</v>
      </c>
      <c r="R82" s="380">
        <f>[3]Gemüse!$BL66</f>
        <v>3.9161250000000001</v>
      </c>
      <c r="S82" s="380"/>
      <c r="T82" s="468">
        <f>[3]Gemüse!$K66</f>
        <v>9.7000860000000007</v>
      </c>
      <c r="U82" s="468">
        <f>[3]Gemüse!$BM66</f>
        <v>3.5805020000000001</v>
      </c>
      <c r="V82" s="380">
        <f>[3]Gemüse!$L66</f>
        <v>0</v>
      </c>
      <c r="W82" s="380">
        <f>[3]Gemüse!$BN66</f>
        <v>6.5248670000000004</v>
      </c>
      <c r="X82" s="468">
        <f>[3]Gemüse!$M66</f>
        <v>2.8617530000000002</v>
      </c>
      <c r="Y82" s="468">
        <f>[3]Gemüse!$BO66</f>
        <v>1.980019</v>
      </c>
      <c r="Z82" s="380">
        <f>[3]Gemüse!$N66</f>
        <v>3.0205440000000001</v>
      </c>
      <c r="AA82" s="380">
        <f>[3]Gemüse!$BP66</f>
        <v>1.7543930000000001</v>
      </c>
      <c r="AB82" s="468">
        <f>[3]Gemüse!$R66</f>
        <v>2.9267989999999999</v>
      </c>
      <c r="AC82" s="468">
        <f>[3]Gemüse!$BT66</f>
        <v>1.8336250000000001</v>
      </c>
      <c r="AD82" s="380">
        <f>[3]Gemüse!$U66</f>
        <v>0</v>
      </c>
      <c r="AE82" s="380">
        <f>[3]Gemüse!$BW66</f>
        <v>29.94716</v>
      </c>
      <c r="AF82" s="468">
        <f>[3]Gemüse!$V66</f>
        <v>22.910202999999999</v>
      </c>
      <c r="AG82" s="468">
        <f>[3]Gemüse!$BX66</f>
        <v>8.9705809999999992</v>
      </c>
      <c r="AH82" s="380">
        <f>[3]Gemüse!$AX66</f>
        <v>24.705189000000001</v>
      </c>
      <c r="AI82" s="380">
        <f>[3]Gemüse!$CZ66</f>
        <v>8.1903170000000003</v>
      </c>
      <c r="AJ82" s="468">
        <f>[3]Gemüse!$W66</f>
        <v>4.9562759999999999</v>
      </c>
      <c r="AK82" s="468">
        <f>[3]Gemüse!$BY66</f>
        <v>4.9613899999999997</v>
      </c>
      <c r="AL82" s="380"/>
      <c r="AM82" s="380">
        <f>[3]Gemüse!$X66</f>
        <v>8.4471570000000007</v>
      </c>
      <c r="AN82" s="380">
        <f>[3]Gemüse!$BZ66</f>
        <v>5.0312939999999999</v>
      </c>
      <c r="AO82" s="468">
        <f>[3]Gemüse!$Y66</f>
        <v>8.8953509999999998</v>
      </c>
      <c r="AP82" s="468">
        <f>[3]Gemüse!$CA66</f>
        <v>5.3914439999999999</v>
      </c>
      <c r="AQ82" s="380">
        <f>[3]Gemüse!$Z66</f>
        <v>6.5150030000000001</v>
      </c>
      <c r="AR82" s="380">
        <f>[3]Gemüse!$CB66</f>
        <v>3.6158670000000002</v>
      </c>
      <c r="AS82" s="468">
        <f>[3]Gemüse!$AF66</f>
        <v>2.9524360000000001</v>
      </c>
      <c r="AT82" s="468">
        <f>[3]Gemüse!$CH66</f>
        <v>1.839261</v>
      </c>
      <c r="AU82" s="380">
        <f>[3]Gemüse!$AB66</f>
        <v>5.2307709999999998</v>
      </c>
      <c r="AV82" s="380">
        <f>[3]Gemüse!$CD66</f>
        <v>2.336605</v>
      </c>
      <c r="AW82" s="468">
        <f>[3]Gemüse!$AC66</f>
        <v>5.4664149999999996</v>
      </c>
      <c r="AX82" s="468">
        <f>[3]Gemüse!$CE66</f>
        <v>2.4610750000000001</v>
      </c>
      <c r="AY82" s="380">
        <f>[3]Gemüse!$AD66</f>
        <v>5.8503489999999996</v>
      </c>
      <c r="AZ82" s="380">
        <f>[3]Gemüse!$CF66</f>
        <v>3.1795870000000002</v>
      </c>
      <c r="BA82" s="380"/>
      <c r="BB82" s="468">
        <f>[3]Gemüse!$AE66</f>
        <v>3.9980310000000001</v>
      </c>
      <c r="BC82" s="468">
        <f>[3]Gemüse!$CG66</f>
        <v>2.1360839999999999</v>
      </c>
      <c r="BD82" s="380">
        <f>[3]Gemüse!$AG66</f>
        <v>6.6284349999999996</v>
      </c>
      <c r="BE82" s="380">
        <f>[3]Gemüse!$CI66</f>
        <v>2.4637280000000001</v>
      </c>
      <c r="BF82" s="468">
        <f>[3]Gemüse!$AH66</f>
        <v>2.979139</v>
      </c>
      <c r="BG82" s="468">
        <f>[3]Gemüse!$CJ66</f>
        <v>1.3431569999999999</v>
      </c>
      <c r="BH82" s="380">
        <f>[3]Gemüse!$AI66</f>
        <v>0</v>
      </c>
      <c r="BI82" s="380">
        <f>[3]Gemüse!$CK66</f>
        <v>0</v>
      </c>
      <c r="BJ82" s="380"/>
      <c r="BK82" s="468">
        <f>[3]Gemüse!$AK66</f>
        <v>3.9331450000000001</v>
      </c>
      <c r="BL82" s="468">
        <f>[3]Gemüse!$CM66</f>
        <v>1.8355319999999999</v>
      </c>
      <c r="BM82" s="380">
        <f>[3]Gemüse!$AL66</f>
        <v>0</v>
      </c>
      <c r="BN82" s="380">
        <f>[3]Gemüse!$CN66</f>
        <v>0</v>
      </c>
      <c r="BO82" s="468">
        <f>[3]Gemüse!$AM66</f>
        <v>7.758839</v>
      </c>
      <c r="BP82" s="468">
        <f>[3]Gemüse!$CO66</f>
        <v>6.496124</v>
      </c>
      <c r="BQ82" s="380">
        <f>[3]Gemüse!$AN66</f>
        <v>5.1006910000000003</v>
      </c>
      <c r="BR82" s="380">
        <f>[3]Gemüse!$CP66</f>
        <v>2.1135199999999998</v>
      </c>
      <c r="BS82" s="380"/>
      <c r="BT82" s="380">
        <f>[3]Gemüse!$AO66</f>
        <v>7.4361800000000002</v>
      </c>
      <c r="BU82" s="380">
        <f>[3]Gemüse!$CQ66</f>
        <v>4.3279040000000002</v>
      </c>
      <c r="BV82" s="468">
        <f>[3]Gemüse!$AW66</f>
        <v>8.7736350000000005</v>
      </c>
      <c r="BW82" s="468">
        <f>[3]Gemüse!$CY66</f>
        <v>7.8668300000000002</v>
      </c>
      <c r="BX82" s="380">
        <f>[3]Gemüse!$AP66</f>
        <v>0</v>
      </c>
      <c r="BY82" s="380">
        <f>[3]Gemüse!$CR66</f>
        <v>6.4589590000000001</v>
      </c>
      <c r="BZ82" s="468">
        <f>[3]Gemüse!$AQ66</f>
        <v>8.6272090000000006</v>
      </c>
      <c r="CA82" s="468">
        <f>[3]Gemüse!$CS66</f>
        <v>4.9507409999999998</v>
      </c>
      <c r="CB82" s="380">
        <f>[3]Gemüse!$AS66</f>
        <v>0</v>
      </c>
      <c r="CC82" s="380">
        <f>[3]Gemüse!$CU66</f>
        <v>0</v>
      </c>
      <c r="CD82" s="468">
        <f>[3]Gemüse!$AT66</f>
        <v>0</v>
      </c>
      <c r="CE82" s="468">
        <f>[3]Gemüse!$CV66</f>
        <v>0</v>
      </c>
      <c r="CF82" s="380">
        <f>[3]Gemüse!$AU66</f>
        <v>0</v>
      </c>
      <c r="CG82" s="380">
        <f>[3]Gemüse!$CW66</f>
        <v>0</v>
      </c>
      <c r="CH82" s="380"/>
      <c r="CI82" s="468">
        <f>[3]Gemüse!$AV66</f>
        <v>12.139315</v>
      </c>
      <c r="CJ82" s="468">
        <f>[3]Gemüse!$CX66</f>
        <v>8.1896850000000008</v>
      </c>
      <c r="CK82" s="380"/>
      <c r="CL82" s="380">
        <f>[3]Gemüse!$AY66</f>
        <v>16.864249999999998</v>
      </c>
      <c r="CM82" s="380">
        <f>[3]Gemüse!$DA66</f>
        <v>9.5663160000000005</v>
      </c>
      <c r="CN82" s="380"/>
      <c r="CO82" s="468">
        <f>[3]Gemüse!$AZ66</f>
        <v>15.286934</v>
      </c>
      <c r="CP82" s="468">
        <f>[3]Gemüse!$DB66</f>
        <v>10.23526</v>
      </c>
      <c r="CQ82" s="380">
        <f>[3]Gemüse!$BB66</f>
        <v>15.102537</v>
      </c>
      <c r="CR82" s="380">
        <f>[3]Gemüse!$DD66</f>
        <v>8.6381390000000007</v>
      </c>
      <c r="CS82" s="468">
        <f>[3]Gemüse!$BC66</f>
        <v>8.6181210000000004</v>
      </c>
      <c r="CT82" s="468">
        <f>[3]Gemüse!$DE66</f>
        <v>5.7192769999999999</v>
      </c>
      <c r="CU82" s="380">
        <f>[3]Gemüse!$AJ66</f>
        <v>4.9427329999999996</v>
      </c>
      <c r="CV82" s="380">
        <f>[3]Gemüse!$CL66</f>
        <v>3.544111</v>
      </c>
      <c r="CW82" s="384"/>
      <c r="CX82" s="343">
        <f>'Früchte Daten'!BQ82</f>
        <v>4</v>
      </c>
      <c r="CY82" s="471">
        <f>[3]Gemüse!DH66</f>
        <v>3941.3386946610003</v>
      </c>
      <c r="CZ82" s="471">
        <f>[3]Gemüse!DI66</f>
        <v>19271.638002001</v>
      </c>
      <c r="DA82" s="471"/>
      <c r="DB82" s="473">
        <f>[3]Gemüse!DJ66</f>
        <v>344.489567765</v>
      </c>
      <c r="DC82" s="473">
        <f>[3]Gemüse!DK66</f>
        <v>1341.8614208410002</v>
      </c>
      <c r="DD82" s="471">
        <f>[3]Gemüse!DL66</f>
        <v>448.56799071099999</v>
      </c>
      <c r="DE82" s="471">
        <f>[3]Gemüse!DM66</f>
        <v>1674.6258445639999</v>
      </c>
      <c r="DF82" s="473">
        <f>[3]Gemüse!DN66</f>
        <v>185.76003403300001</v>
      </c>
      <c r="DG82" s="473">
        <f>[3]Gemüse!DO66</f>
        <v>1256.0360257790001</v>
      </c>
      <c r="DH82" s="471">
        <f>[3]Gemüse!DP66</f>
        <v>189.22617786399999</v>
      </c>
      <c r="DI82" s="471">
        <f>[3]Gemüse!DQ66</f>
        <v>1670.3626815279999</v>
      </c>
      <c r="DJ82" s="473">
        <f>[3]Gemüse!DR66</f>
        <v>285.34125612299999</v>
      </c>
      <c r="DK82" s="473">
        <f>[3]Gemüse!DS66</f>
        <v>1058.1472520620002</v>
      </c>
      <c r="DN82" s="471"/>
      <c r="DO82" s="471">
        <f>[3]Gemüse!DT66</f>
        <v>41.569036607000001</v>
      </c>
      <c r="DP82" s="471">
        <f>[3]Gemüse!DU66</f>
        <v>282.964082383</v>
      </c>
      <c r="DQ82" s="473">
        <f>[3]Gemüse!DV66</f>
        <v>93.099294505000003</v>
      </c>
      <c r="DR82" s="473">
        <f>[3]Gemüse!DW66</f>
        <v>645.79495590299996</v>
      </c>
      <c r="DS82" s="471">
        <f>[3]Gemüse!DX66</f>
        <v>123.130524689</v>
      </c>
      <c r="DT82" s="471">
        <f>[3]Gemüse!DY66</f>
        <v>493.142212067</v>
      </c>
      <c r="DU82" s="473">
        <f>[3]Gemüse!DZ66</f>
        <v>5.9866742579999999</v>
      </c>
      <c r="DV82" s="473">
        <f>[3]Gemüse!EA66</f>
        <v>41.877142679000002</v>
      </c>
      <c r="DW82" s="471"/>
      <c r="DX82" s="471">
        <f>[3]Gemüse!EB66</f>
        <v>63.062612184000002</v>
      </c>
      <c r="DY82" s="471">
        <f>[3]Gemüse!EC66</f>
        <v>364.104211212</v>
      </c>
      <c r="DZ82" s="473">
        <f>[3]Gemüse!ED66</f>
        <v>73.478343889000001</v>
      </c>
      <c r="EA82" s="473">
        <f>[3]Gemüse!EE66</f>
        <v>370.803396389</v>
      </c>
      <c r="EB82" s="471">
        <f>[3]Gemüse!$EF66</f>
        <v>10.411602999999999</v>
      </c>
      <c r="EC82" s="471">
        <f>[3]Gemüse!EG66</f>
        <v>112.909228</v>
      </c>
      <c r="ED82" s="473">
        <f>[3]Gemüse!EH66</f>
        <v>16.947520615000002</v>
      </c>
      <c r="EE82" s="473">
        <f>[3]Gemüse!EI66</f>
        <v>188.191443252</v>
      </c>
      <c r="EG82" s="471">
        <f>[3]Gemüse!$EJ66</f>
        <v>768.99462744900006</v>
      </c>
      <c r="EH82" s="471">
        <f>[3]Gemüse!EK66</f>
        <v>2070.8280733739998</v>
      </c>
      <c r="EI82" s="473">
        <f>[3]Gemüse!EL66</f>
        <v>32.059651118000005</v>
      </c>
      <c r="EJ82" s="473">
        <f>[3]Gemüse!EM66</f>
        <v>119.20996814700001</v>
      </c>
      <c r="EK82" s="471">
        <f>[3]Gemüse!$EN66</f>
        <v>16.948603234</v>
      </c>
      <c r="EL82" s="471">
        <f>[3]Gemüse!EO66</f>
        <v>112.284928865</v>
      </c>
      <c r="EM82" s="473">
        <f>[3]Gemüse!EP66</f>
        <v>89.807836607000013</v>
      </c>
      <c r="EN82" s="473">
        <f>[3]Gemüse!EQ66</f>
        <v>139.483822245</v>
      </c>
      <c r="EO82" s="471"/>
      <c r="EP82" s="471">
        <f>[3]Gemüse!ER66</f>
        <v>35.271276393000001</v>
      </c>
      <c r="EQ82" s="471">
        <f>[3]Gemüse!ES66</f>
        <v>201.62530852</v>
      </c>
      <c r="ER82" s="471">
        <f>[3]Gemüse!$ET66</f>
        <v>215.73911640599999</v>
      </c>
      <c r="ES82" s="471">
        <f>[3]Gemüse!EU66</f>
        <v>1847.357128419</v>
      </c>
      <c r="ET82" s="471"/>
      <c r="EU82" s="473">
        <f>[3]Gemüse!$EV66</f>
        <v>62.679971754999997</v>
      </c>
      <c r="EV82" s="473">
        <f>[3]Gemüse!EW66</f>
        <v>408.272570589</v>
      </c>
      <c r="EX82" s="473">
        <f>[3]Gemüse!EX66</f>
        <v>64.236408650000001</v>
      </c>
      <c r="EY82" s="473">
        <f>[3]Gemüse!EY66</f>
        <v>247.32081473099998</v>
      </c>
    </row>
    <row r="83" spans="2:155" x14ac:dyDescent="0.2">
      <c r="B83" s="189">
        <f>[3]Gemüse!A67</f>
        <v>44348</v>
      </c>
      <c r="C83" s="468">
        <f>[3]Gemüse!$B67</f>
        <v>7.6840539999999997</v>
      </c>
      <c r="D83" s="468">
        <f>[3]Gemüse!$BD67</f>
        <v>3.5872459999999999</v>
      </c>
      <c r="E83" s="380">
        <f>[3]Gemüse!$C67</f>
        <v>7.5543550000000002</v>
      </c>
      <c r="F83" s="380">
        <f>[3]Gemüse!$BE67</f>
        <v>4.0108949999999997</v>
      </c>
      <c r="G83" s="468">
        <f>[3]Gemüse!$D67</f>
        <v>2.964979</v>
      </c>
      <c r="H83" s="468">
        <f>[3]Gemüse!$BF67</f>
        <v>1.618498</v>
      </c>
      <c r="I83" s="380">
        <f>[3]Gemüse!$E67</f>
        <v>7.9549919999999998</v>
      </c>
      <c r="J83" s="380">
        <f>[3]Gemüse!$BG67</f>
        <v>3.5706150000000001</v>
      </c>
      <c r="K83" s="468">
        <f>[3]Gemüse!$F67</f>
        <v>0</v>
      </c>
      <c r="L83" s="468">
        <f>[3]Gemüse!$BH67</f>
        <v>8.6476209999999991</v>
      </c>
      <c r="M83" s="380">
        <f>[3]Gemüse!$G67</f>
        <v>0</v>
      </c>
      <c r="N83" s="380">
        <f>[3]Gemüse!$BI67</f>
        <v>0</v>
      </c>
      <c r="O83" s="468">
        <f>[3]Gemüse!$H67</f>
        <v>0</v>
      </c>
      <c r="P83" s="468">
        <f>[3]Gemüse!$BJ67</f>
        <v>0</v>
      </c>
      <c r="Q83" s="380">
        <f>[3]Gemüse!$J67</f>
        <v>6.5567270000000004</v>
      </c>
      <c r="R83" s="380">
        <f>[3]Gemüse!$BL67</f>
        <v>4.4180659999999996</v>
      </c>
      <c r="S83" s="380"/>
      <c r="T83" s="468">
        <f>[3]Gemüse!$K67</f>
        <v>9.6005959999999995</v>
      </c>
      <c r="U83" s="468">
        <f>[3]Gemüse!$BM67</f>
        <v>3.5770240000000002</v>
      </c>
      <c r="V83" s="380">
        <f>[3]Gemüse!$L67</f>
        <v>8.9634809999999998</v>
      </c>
      <c r="W83" s="380">
        <f>[3]Gemüse!$BN67</f>
        <v>6.2032059999999998</v>
      </c>
      <c r="X83" s="468">
        <f>[3]Gemüse!$M67</f>
        <v>2.9196770000000001</v>
      </c>
      <c r="Y83" s="468">
        <f>[3]Gemüse!$BO67</f>
        <v>1.9435009999999999</v>
      </c>
      <c r="Z83" s="380">
        <f>[3]Gemüse!$N67</f>
        <v>2.8436110000000001</v>
      </c>
      <c r="AA83" s="380">
        <f>[3]Gemüse!$BP67</f>
        <v>1.4285509999999999</v>
      </c>
      <c r="AB83" s="468">
        <f>[3]Gemüse!$R67</f>
        <v>2.78627</v>
      </c>
      <c r="AC83" s="468">
        <f>[3]Gemüse!$BT67</f>
        <v>1.584349</v>
      </c>
      <c r="AD83" s="380">
        <f>[3]Gemüse!$U67</f>
        <v>45.497878</v>
      </c>
      <c r="AE83" s="380">
        <f>[3]Gemüse!$BW67</f>
        <v>29.042356999999999</v>
      </c>
      <c r="AF83" s="468">
        <f>[3]Gemüse!$V67</f>
        <v>23.612247</v>
      </c>
      <c r="AG83" s="468">
        <f>[3]Gemüse!$BX67</f>
        <v>11.229996999999999</v>
      </c>
      <c r="AH83" s="380">
        <f>[3]Gemüse!$AX67</f>
        <v>26.939261999999999</v>
      </c>
      <c r="AI83" s="380">
        <f>[3]Gemüse!$CZ67</f>
        <v>7.1997900000000001</v>
      </c>
      <c r="AJ83" s="468">
        <f>[3]Gemüse!$W67</f>
        <v>0</v>
      </c>
      <c r="AK83" s="468">
        <f>[3]Gemüse!$BY67</f>
        <v>0</v>
      </c>
      <c r="AL83" s="380"/>
      <c r="AM83" s="380">
        <f>[3]Gemüse!$X67</f>
        <v>9.0946960000000008</v>
      </c>
      <c r="AN83" s="380">
        <f>[3]Gemüse!$BZ67</f>
        <v>5.1105330000000002</v>
      </c>
      <c r="AO83" s="468">
        <f>[3]Gemüse!$Y67</f>
        <v>9.5835819999999998</v>
      </c>
      <c r="AP83" s="468">
        <f>[3]Gemüse!$CA67</f>
        <v>5.6062339999999997</v>
      </c>
      <c r="AQ83" s="380">
        <f>[3]Gemüse!$Z67</f>
        <v>6.741968</v>
      </c>
      <c r="AR83" s="380">
        <f>[3]Gemüse!$CB67</f>
        <v>3.8398530000000002</v>
      </c>
      <c r="AS83" s="468">
        <f>[3]Gemüse!$AF67</f>
        <v>3.0933459999999999</v>
      </c>
      <c r="AT83" s="468">
        <f>[3]Gemüse!$CH67</f>
        <v>1.917959</v>
      </c>
      <c r="AU83" s="380">
        <f>[3]Gemüse!$AB67</f>
        <v>5.3458819999999996</v>
      </c>
      <c r="AV83" s="380">
        <f>[3]Gemüse!$CD67</f>
        <v>2.1913369999999999</v>
      </c>
      <c r="AW83" s="468">
        <f>[3]Gemüse!$AC67</f>
        <v>5.7178149999999999</v>
      </c>
      <c r="AX83" s="468">
        <f>[3]Gemüse!$CE67</f>
        <v>2.5098760000000002</v>
      </c>
      <c r="AY83" s="380">
        <f>[3]Gemüse!$AD67</f>
        <v>6.308935</v>
      </c>
      <c r="AZ83" s="380">
        <f>[3]Gemüse!$CF67</f>
        <v>3.453722</v>
      </c>
      <c r="BA83" s="380"/>
      <c r="BB83" s="468">
        <f>[3]Gemüse!$AE67</f>
        <v>4.0982789999999998</v>
      </c>
      <c r="BC83" s="468">
        <f>[3]Gemüse!$CG67</f>
        <v>2.1478449999999998</v>
      </c>
      <c r="BD83" s="380">
        <f>[3]Gemüse!$AG67</f>
        <v>6.7240989999999998</v>
      </c>
      <c r="BE83" s="380">
        <f>[3]Gemüse!$CI67</f>
        <v>2.268662</v>
      </c>
      <c r="BF83" s="468">
        <f>[3]Gemüse!$AH67</f>
        <v>2.9737809999999998</v>
      </c>
      <c r="BG83" s="468">
        <f>[3]Gemüse!$CJ67</f>
        <v>1.3239110000000001</v>
      </c>
      <c r="BH83" s="380">
        <f>[3]Gemüse!$AI67</f>
        <v>0</v>
      </c>
      <c r="BI83" s="380">
        <f>[3]Gemüse!$CK67</f>
        <v>0</v>
      </c>
      <c r="BJ83" s="380"/>
      <c r="BK83" s="468">
        <f>[3]Gemüse!$AK67</f>
        <v>3.5502799999999999</v>
      </c>
      <c r="BL83" s="468">
        <f>[3]Gemüse!$CM67</f>
        <v>1.7861739999999999</v>
      </c>
      <c r="BM83" s="380">
        <f>[3]Gemüse!$AL67</f>
        <v>0</v>
      </c>
      <c r="BN83" s="380">
        <f>[3]Gemüse!$CN67</f>
        <v>0</v>
      </c>
      <c r="BO83" s="468">
        <f>[3]Gemüse!$AM67</f>
        <v>8.1859490000000008</v>
      </c>
      <c r="BP83" s="468">
        <f>[3]Gemüse!$CO67</f>
        <v>6.1397709999999996</v>
      </c>
      <c r="BQ83" s="380">
        <f>[3]Gemüse!$AN67</f>
        <v>4.8545629999999997</v>
      </c>
      <c r="BR83" s="380">
        <f>[3]Gemüse!$CP67</f>
        <v>2.0560040000000002</v>
      </c>
      <c r="BS83" s="380"/>
      <c r="BT83" s="380">
        <f>[3]Gemüse!$AO67</f>
        <v>8.6211819999999992</v>
      </c>
      <c r="BU83" s="380">
        <f>[3]Gemüse!$CQ67</f>
        <v>4.7879430000000003</v>
      </c>
      <c r="BV83" s="468">
        <f>[3]Gemüse!$AW67</f>
        <v>0</v>
      </c>
      <c r="BW83" s="468">
        <f>[3]Gemüse!$CY67</f>
        <v>7.973509</v>
      </c>
      <c r="BX83" s="380">
        <f>[3]Gemüse!$AP67</f>
        <v>8.8438189999999999</v>
      </c>
      <c r="BY83" s="380">
        <f>[3]Gemüse!$CR67</f>
        <v>5.8857239999999997</v>
      </c>
      <c r="BZ83" s="468">
        <f>[3]Gemüse!$AQ67</f>
        <v>8.1124069999999993</v>
      </c>
      <c r="CA83" s="468">
        <f>[3]Gemüse!$CS67</f>
        <v>5.0298069999999999</v>
      </c>
      <c r="CB83" s="380">
        <f>[3]Gemüse!$AS67</f>
        <v>0</v>
      </c>
      <c r="CC83" s="380">
        <f>[3]Gemüse!$CU67</f>
        <v>18.871086999999999</v>
      </c>
      <c r="CD83" s="468">
        <f>[3]Gemüse!$AT67</f>
        <v>15.871195999999999</v>
      </c>
      <c r="CE83" s="468">
        <f>[3]Gemüse!$CV67</f>
        <v>7.2955220000000001</v>
      </c>
      <c r="CF83" s="380">
        <f>[3]Gemüse!$AU67</f>
        <v>17.097425999999999</v>
      </c>
      <c r="CG83" s="380">
        <f>[3]Gemüse!$CW67</f>
        <v>10.87872</v>
      </c>
      <c r="CH83" s="380"/>
      <c r="CI83" s="468">
        <f>[3]Gemüse!$AV67</f>
        <v>12.045210000000001</v>
      </c>
      <c r="CJ83" s="468">
        <f>[3]Gemüse!$CX67</f>
        <v>5.7495810000000001</v>
      </c>
      <c r="CK83" s="380"/>
      <c r="CL83" s="380">
        <f>[3]Gemüse!$AY67</f>
        <v>16.861270000000001</v>
      </c>
      <c r="CM83" s="380">
        <f>[3]Gemüse!$DA67</f>
        <v>9.6291379999999993</v>
      </c>
      <c r="CN83" s="380"/>
      <c r="CO83" s="468">
        <f>[3]Gemüse!$AZ67</f>
        <v>15.255281999999999</v>
      </c>
      <c r="CP83" s="468">
        <f>[3]Gemüse!$DB67</f>
        <v>10.250629999999999</v>
      </c>
      <c r="CQ83" s="380">
        <f>[3]Gemüse!$BB67</f>
        <v>15.103804999999999</v>
      </c>
      <c r="CR83" s="380">
        <f>[3]Gemüse!$DD67</f>
        <v>8.6235470000000003</v>
      </c>
      <c r="CS83" s="468">
        <f>[3]Gemüse!$BC67</f>
        <v>6.9883629999999997</v>
      </c>
      <c r="CT83" s="468">
        <f>[3]Gemüse!$DE67</f>
        <v>5.721495</v>
      </c>
      <c r="CU83" s="380">
        <f>[3]Gemüse!$AJ67</f>
        <v>4.9427070000000004</v>
      </c>
      <c r="CV83" s="380">
        <f>[3]Gemüse!$CL67</f>
        <v>3.538516</v>
      </c>
      <c r="CW83" s="384"/>
      <c r="CX83" s="343">
        <f>'Früchte Daten'!BQ83</f>
        <v>5</v>
      </c>
      <c r="CY83" s="471" t="str">
        <f>[3]Gemüse!DH67</f>
        <v>(-)</v>
      </c>
      <c r="CZ83" s="471" t="str">
        <f>[3]Gemüse!DI67</f>
        <v>(-)</v>
      </c>
      <c r="DA83" s="471"/>
      <c r="DB83" s="473" t="str">
        <f>[3]Gemüse!DJ67</f>
        <v>(-)</v>
      </c>
      <c r="DC83" s="473" t="str">
        <f>[3]Gemüse!DK67</f>
        <v>(-)</v>
      </c>
      <c r="DD83" s="471" t="str">
        <f>[3]Gemüse!DL67</f>
        <v>(-)</v>
      </c>
      <c r="DE83" s="471" t="str">
        <f>[3]Gemüse!DM67</f>
        <v>(-)</v>
      </c>
      <c r="DF83" s="473" t="str">
        <f>[3]Gemüse!DN67</f>
        <v>(-)</v>
      </c>
      <c r="DG83" s="473" t="str">
        <f>[3]Gemüse!DO67</f>
        <v>(-)</v>
      </c>
      <c r="DH83" s="471" t="str">
        <f>[3]Gemüse!DP67</f>
        <v>(-)</v>
      </c>
      <c r="DI83" s="471" t="str">
        <f>[3]Gemüse!DQ67</f>
        <v>(-)</v>
      </c>
      <c r="DJ83" s="473" t="str">
        <f>[3]Gemüse!DR67</f>
        <v>(-)</v>
      </c>
      <c r="DK83" s="473" t="str">
        <f>[3]Gemüse!DS67</f>
        <v>(-)</v>
      </c>
      <c r="DN83" s="471"/>
      <c r="DO83" s="471" t="str">
        <f>[3]Gemüse!DT67</f>
        <v>(-)</v>
      </c>
      <c r="DP83" s="471" t="str">
        <f>[3]Gemüse!DU67</f>
        <v>(-)</v>
      </c>
      <c r="DQ83" s="473" t="str">
        <f>[3]Gemüse!DV67</f>
        <v>(-)</v>
      </c>
      <c r="DR83" s="473" t="str">
        <f>[3]Gemüse!DW67</f>
        <v>(-)</v>
      </c>
      <c r="DS83" s="471" t="str">
        <f>[3]Gemüse!DX67</f>
        <v>(-)</v>
      </c>
      <c r="DT83" s="471" t="str">
        <f>[3]Gemüse!DY67</f>
        <v>(-)</v>
      </c>
      <c r="DU83" s="473" t="str">
        <f>[3]Gemüse!DZ67</f>
        <v>(-)</v>
      </c>
      <c r="DV83" s="473" t="str">
        <f>[3]Gemüse!EA67</f>
        <v>(-)</v>
      </c>
      <c r="DW83" s="471"/>
      <c r="DX83" s="471" t="str">
        <f>[3]Gemüse!EB67</f>
        <v>(-)</v>
      </c>
      <c r="DY83" s="471" t="str">
        <f>[3]Gemüse!EC67</f>
        <v>(-)</v>
      </c>
      <c r="DZ83" s="473" t="str">
        <f>[3]Gemüse!ED67</f>
        <v>(-)</v>
      </c>
      <c r="EA83" s="473" t="str">
        <f>[3]Gemüse!EE67</f>
        <v>(-)</v>
      </c>
      <c r="EB83" s="471" t="str">
        <f>[3]Gemüse!$EF67</f>
        <v>(-)</v>
      </c>
      <c r="EC83" s="471" t="str">
        <f>[3]Gemüse!EG67</f>
        <v>(-)</v>
      </c>
      <c r="ED83" s="473" t="str">
        <f>[3]Gemüse!EH67</f>
        <v>(-)</v>
      </c>
      <c r="EE83" s="473" t="str">
        <f>[3]Gemüse!EI67</f>
        <v>(-)</v>
      </c>
      <c r="EG83" s="471" t="str">
        <f>[3]Gemüse!$EJ67</f>
        <v>(-)</v>
      </c>
      <c r="EH83" s="471" t="str">
        <f>[3]Gemüse!EK67</f>
        <v>(-)</v>
      </c>
      <c r="EI83" s="473" t="str">
        <f>[3]Gemüse!EL67</f>
        <v>(-)</v>
      </c>
      <c r="EJ83" s="473" t="str">
        <f>[3]Gemüse!EM67</f>
        <v>(-)</v>
      </c>
      <c r="EK83" s="471" t="str">
        <f>[3]Gemüse!$EN67</f>
        <v>(-)</v>
      </c>
      <c r="EL83" s="471" t="str">
        <f>[3]Gemüse!EO67</f>
        <v>(-)</v>
      </c>
      <c r="EM83" s="473" t="str">
        <f>[3]Gemüse!EP67</f>
        <v>(-)</v>
      </c>
      <c r="EN83" s="473" t="str">
        <f>[3]Gemüse!EQ67</f>
        <v>(-)</v>
      </c>
      <c r="EO83" s="380"/>
      <c r="EP83" s="471" t="str">
        <f>[3]Gemüse!ER67</f>
        <v>(-)</v>
      </c>
      <c r="EQ83" s="471" t="str">
        <f>[3]Gemüse!ES67</f>
        <v>(-)</v>
      </c>
      <c r="ER83" s="471" t="str">
        <f>[3]Gemüse!$ET67</f>
        <v>(-)</v>
      </c>
      <c r="ES83" s="471" t="str">
        <f>[3]Gemüse!EU67</f>
        <v>(-)</v>
      </c>
      <c r="ET83" s="471"/>
      <c r="EU83" s="473" t="str">
        <f>[3]Gemüse!$EV67</f>
        <v>(-)</v>
      </c>
      <c r="EV83" s="473" t="str">
        <f>[3]Gemüse!EW67</f>
        <v>(-)</v>
      </c>
      <c r="EX83" s="473" t="str">
        <f>[3]Gemüse!EX67</f>
        <v>(-)</v>
      </c>
      <c r="EY83" s="473" t="str">
        <f>[3]Gemüse!EY67</f>
        <v>(-)</v>
      </c>
    </row>
    <row r="84" spans="2:155" x14ac:dyDescent="0.2">
      <c r="B84" s="189">
        <f>[3]Gemüse!A68</f>
        <v>44317</v>
      </c>
      <c r="C84" s="468">
        <f>[3]Gemüse!$B68</f>
        <v>5.8440560000000001</v>
      </c>
      <c r="D84" s="468">
        <f>[3]Gemüse!$BD68</f>
        <v>3.128279</v>
      </c>
      <c r="E84" s="380">
        <f>[3]Gemüse!$C68</f>
        <v>8.64405</v>
      </c>
      <c r="F84" s="380">
        <f>[3]Gemüse!$BE68</f>
        <v>4.5843470000000002</v>
      </c>
      <c r="G84" s="468">
        <f>[3]Gemüse!$D68</f>
        <v>2.734359</v>
      </c>
      <c r="H84" s="468">
        <f>[3]Gemüse!$BF68</f>
        <v>1.5007539999999999</v>
      </c>
      <c r="I84" s="380">
        <f>[3]Gemüse!$E68</f>
        <v>5.8183550000000004</v>
      </c>
      <c r="J84" s="380">
        <f>[3]Gemüse!$BG68</f>
        <v>3.394183</v>
      </c>
      <c r="K84" s="468">
        <f>[3]Gemüse!$F68</f>
        <v>0</v>
      </c>
      <c r="L84" s="468">
        <f>[3]Gemüse!$BH68</f>
        <v>6.4658800000000003</v>
      </c>
      <c r="M84" s="380">
        <f>[3]Gemüse!$G68</f>
        <v>0</v>
      </c>
      <c r="N84" s="380">
        <f>[3]Gemüse!$BI68</f>
        <v>0</v>
      </c>
      <c r="O84" s="468">
        <f>[3]Gemüse!$H68</f>
        <v>0</v>
      </c>
      <c r="P84" s="468">
        <f>[3]Gemüse!$BJ68</f>
        <v>0</v>
      </c>
      <c r="Q84" s="380">
        <f>[3]Gemüse!$J68</f>
        <v>4.1588560000000001</v>
      </c>
      <c r="R84" s="380">
        <f>[3]Gemüse!$BL68</f>
        <v>2.5916009999999998</v>
      </c>
      <c r="S84" s="380"/>
      <c r="T84" s="468">
        <f>[3]Gemüse!$K68</f>
        <v>10.044509</v>
      </c>
      <c r="U84" s="468">
        <f>[3]Gemüse!$BM68</f>
        <v>4.1953430000000003</v>
      </c>
      <c r="V84" s="380">
        <f>[3]Gemüse!$L68</f>
        <v>0</v>
      </c>
      <c r="W84" s="380">
        <f>[3]Gemüse!$BN68</f>
        <v>6.2072419999999999</v>
      </c>
      <c r="X84" s="468">
        <f>[3]Gemüse!$M68</f>
        <v>2.9316390000000001</v>
      </c>
      <c r="Y84" s="468">
        <f>[3]Gemüse!$BO68</f>
        <v>1.6314360000000001</v>
      </c>
      <c r="Z84" s="380">
        <f>[3]Gemüse!$N68</f>
        <v>3.4901339999999998</v>
      </c>
      <c r="AA84" s="380">
        <f>[3]Gemüse!$BP68</f>
        <v>1.9080330000000001</v>
      </c>
      <c r="AB84" s="468">
        <f>[3]Gemüse!$R68</f>
        <v>2.7721719999999999</v>
      </c>
      <c r="AC84" s="468">
        <f>[3]Gemüse!$BT68</f>
        <v>1.6138300000000001</v>
      </c>
      <c r="AD84" s="380">
        <f>[3]Gemüse!$U68</f>
        <v>44.781936999999999</v>
      </c>
      <c r="AE84" s="380">
        <f>[3]Gemüse!$BW68</f>
        <v>27.987684999999999</v>
      </c>
      <c r="AF84" s="468">
        <f>[3]Gemüse!$V68</f>
        <v>22.439453</v>
      </c>
      <c r="AG84" s="468">
        <f>[3]Gemüse!$BX68</f>
        <v>11.314636999999999</v>
      </c>
      <c r="AH84" s="380">
        <f>[3]Gemüse!$AX68</f>
        <v>27.047305999999999</v>
      </c>
      <c r="AI84" s="380">
        <f>[3]Gemüse!$CZ68</f>
        <v>7.9463629999999998</v>
      </c>
      <c r="AJ84" s="468">
        <f>[3]Gemüse!$W68</f>
        <v>0</v>
      </c>
      <c r="AK84" s="468">
        <f>[3]Gemüse!$BY68</f>
        <v>4.6584580000000004</v>
      </c>
      <c r="AL84" s="380"/>
      <c r="AM84" s="380">
        <f>[3]Gemüse!$X68</f>
        <v>6.3875299999999999</v>
      </c>
      <c r="AN84" s="380">
        <f>[3]Gemüse!$BZ68</f>
        <v>4.1355659999999999</v>
      </c>
      <c r="AO84" s="468">
        <f>[3]Gemüse!$Y68</f>
        <v>7.1361109999999996</v>
      </c>
      <c r="AP84" s="468">
        <f>[3]Gemüse!$CA68</f>
        <v>4.2415229999999999</v>
      </c>
      <c r="AQ84" s="380">
        <f>[3]Gemüse!$Z68</f>
        <v>6.392671</v>
      </c>
      <c r="AR84" s="380">
        <f>[3]Gemüse!$CB68</f>
        <v>4.0542109999999996</v>
      </c>
      <c r="AS84" s="468">
        <f>[3]Gemüse!$AF68</f>
        <v>3.3273540000000001</v>
      </c>
      <c r="AT84" s="468">
        <f>[3]Gemüse!$CH68</f>
        <v>1.8959079999999999</v>
      </c>
      <c r="AU84" s="380">
        <f>[3]Gemüse!$AB68</f>
        <v>0</v>
      </c>
      <c r="AV84" s="380">
        <f>[3]Gemüse!$CD68</f>
        <v>1.7403630000000001</v>
      </c>
      <c r="AW84" s="468">
        <f>[3]Gemüse!$AC68</f>
        <v>5.0471500000000002</v>
      </c>
      <c r="AX84" s="468">
        <f>[3]Gemüse!$CE68</f>
        <v>1.5636810000000001</v>
      </c>
      <c r="AY84" s="380">
        <f>[3]Gemüse!$AD68</f>
        <v>0</v>
      </c>
      <c r="AZ84" s="380">
        <f>[3]Gemüse!$CF68</f>
        <v>3.5153490000000001</v>
      </c>
      <c r="BA84" s="380"/>
      <c r="BB84" s="468">
        <f>[3]Gemüse!$AE68</f>
        <v>3.928261</v>
      </c>
      <c r="BC84" s="468">
        <f>[3]Gemüse!$CG68</f>
        <v>1.79715</v>
      </c>
      <c r="BD84" s="380">
        <f>[3]Gemüse!$AG68</f>
        <v>6.6996539999999998</v>
      </c>
      <c r="BE84" s="380">
        <f>[3]Gemüse!$CI68</f>
        <v>2.289094</v>
      </c>
      <c r="BF84" s="468">
        <f>[3]Gemüse!$AH68</f>
        <v>3.1543549999999998</v>
      </c>
      <c r="BG84" s="468">
        <f>[3]Gemüse!$CJ68</f>
        <v>1.347269</v>
      </c>
      <c r="BH84" s="380">
        <f>[3]Gemüse!$AI68</f>
        <v>0</v>
      </c>
      <c r="BI84" s="380">
        <f>[3]Gemüse!$CK68</f>
        <v>0</v>
      </c>
      <c r="BJ84" s="380"/>
      <c r="BK84" s="468">
        <f>[3]Gemüse!$AK68</f>
        <v>3.4934379999999998</v>
      </c>
      <c r="BL84" s="468">
        <f>[3]Gemüse!$CM68</f>
        <v>1.814864</v>
      </c>
      <c r="BM84" s="380">
        <f>[3]Gemüse!$AL68</f>
        <v>0</v>
      </c>
      <c r="BN84" s="380">
        <f>[3]Gemüse!$CN68</f>
        <v>0</v>
      </c>
      <c r="BO84" s="468">
        <f>[3]Gemüse!$AM68</f>
        <v>8.3737329999999996</v>
      </c>
      <c r="BP84" s="468">
        <f>[3]Gemüse!$CO68</f>
        <v>4.4395480000000003</v>
      </c>
      <c r="BQ84" s="380">
        <f>[3]Gemüse!$AN68</f>
        <v>4.4015779999999998</v>
      </c>
      <c r="BR84" s="380">
        <f>[3]Gemüse!$CP68</f>
        <v>1.8668370000000001</v>
      </c>
      <c r="BS84" s="380"/>
      <c r="BT84" s="380">
        <f>[3]Gemüse!$AO68</f>
        <v>6.5797230000000004</v>
      </c>
      <c r="BU84" s="380">
        <f>[3]Gemüse!$CQ68</f>
        <v>3.752154</v>
      </c>
      <c r="BV84" s="468">
        <f>[3]Gemüse!$AW68</f>
        <v>9.6229659999999999</v>
      </c>
      <c r="BW84" s="468">
        <f>[3]Gemüse!$CY68</f>
        <v>7.8705999999999996</v>
      </c>
      <c r="BX84" s="380">
        <f>[3]Gemüse!$AP68</f>
        <v>9.5110039999999998</v>
      </c>
      <c r="BY84" s="380">
        <f>[3]Gemüse!$CR68</f>
        <v>6.2448819999999996</v>
      </c>
      <c r="BZ84" s="468">
        <f>[3]Gemüse!$AQ68</f>
        <v>6.0368360000000001</v>
      </c>
      <c r="CA84" s="468">
        <f>[3]Gemüse!$CS68</f>
        <v>3.0485609999999999</v>
      </c>
      <c r="CB84" s="380">
        <f>[3]Gemüse!$AS68</f>
        <v>20.451882999999999</v>
      </c>
      <c r="CC84" s="380">
        <f>[3]Gemüse!$CU68</f>
        <v>18.885677000000001</v>
      </c>
      <c r="CD84" s="468">
        <f>[3]Gemüse!$AT68</f>
        <v>15.690078</v>
      </c>
      <c r="CE84" s="468">
        <f>[3]Gemüse!$CV68</f>
        <v>7.0757269999999997</v>
      </c>
      <c r="CF84" s="380">
        <f>[3]Gemüse!$AU68</f>
        <v>17.962617000000002</v>
      </c>
      <c r="CG84" s="380">
        <f>[3]Gemüse!$CW68</f>
        <v>9.5368770000000005</v>
      </c>
      <c r="CH84" s="380"/>
      <c r="CI84" s="468">
        <f>[3]Gemüse!$AV68</f>
        <v>12.139836000000001</v>
      </c>
      <c r="CJ84" s="468">
        <f>[3]Gemüse!$CX68</f>
        <v>5.8747699999999998</v>
      </c>
      <c r="CK84" s="380"/>
      <c r="CL84" s="380">
        <f>[3]Gemüse!$AY68</f>
        <v>16.761208</v>
      </c>
      <c r="CM84" s="380">
        <f>[3]Gemüse!$DA68</f>
        <v>9.5841399999999997</v>
      </c>
      <c r="CN84" s="380"/>
      <c r="CO84" s="468">
        <f>[3]Gemüse!$AZ68</f>
        <v>15.279925</v>
      </c>
      <c r="CP84" s="468">
        <f>[3]Gemüse!$DB68</f>
        <v>10.600908</v>
      </c>
      <c r="CQ84" s="380">
        <f>[3]Gemüse!$BB68</f>
        <v>15.606742000000001</v>
      </c>
      <c r="CR84" s="380">
        <f>[3]Gemüse!$DD68</f>
        <v>9.4536130000000007</v>
      </c>
      <c r="CS84" s="468">
        <f>[3]Gemüse!$BC68</f>
        <v>7.0090209999999997</v>
      </c>
      <c r="CT84" s="468">
        <f>[3]Gemüse!$DE68</f>
        <v>5.7219499999999996</v>
      </c>
      <c r="CU84" s="380">
        <f>[3]Gemüse!$AJ68</f>
        <v>4.9427149999999997</v>
      </c>
      <c r="CV84" s="380">
        <f>[3]Gemüse!$CL68</f>
        <v>3.6789489999999998</v>
      </c>
      <c r="CW84" s="384"/>
      <c r="CX84" s="382"/>
      <c r="CY84" s="382"/>
      <c r="CZ84" s="382"/>
      <c r="DA84" s="382"/>
      <c r="DB84" s="382"/>
      <c r="DC84" s="382"/>
      <c r="DD84" s="382"/>
      <c r="DE84" s="382"/>
      <c r="DF84" s="382"/>
      <c r="DG84" s="382"/>
      <c r="DH84" s="382"/>
      <c r="DI84" s="382"/>
      <c r="DJ84" s="382"/>
      <c r="DK84" s="382"/>
      <c r="DL84" s="382"/>
      <c r="DM84" s="382"/>
      <c r="DN84" s="382"/>
      <c r="DO84" s="382"/>
      <c r="DP84" s="382"/>
      <c r="DQ84" s="382"/>
      <c r="DR84" s="382"/>
      <c r="DS84" s="382"/>
      <c r="DT84" s="382"/>
      <c r="DU84" s="382"/>
      <c r="DV84" s="382"/>
      <c r="DW84" s="382"/>
      <c r="DX84" s="382"/>
      <c r="DY84" s="382"/>
      <c r="DZ84" s="382"/>
      <c r="EA84" s="382"/>
      <c r="EB84" s="382"/>
      <c r="EC84" s="382"/>
      <c r="ED84" s="382"/>
      <c r="EE84" s="382"/>
      <c r="EF84" s="382"/>
      <c r="EG84" s="382"/>
      <c r="EH84" s="382"/>
      <c r="EI84" s="382"/>
      <c r="EJ84" s="382"/>
      <c r="EK84" s="382"/>
      <c r="EL84" s="382"/>
      <c r="EM84" s="382"/>
      <c r="EN84" s="382"/>
      <c r="EO84" s="382"/>
      <c r="EP84" s="382"/>
      <c r="EQ84" s="382"/>
      <c r="ER84" s="382"/>
      <c r="ES84" s="382"/>
      <c r="ET84" s="382"/>
      <c r="EU84" s="382"/>
      <c r="EV84" s="382"/>
      <c r="EW84" s="382"/>
    </row>
    <row r="85" spans="2:155" x14ac:dyDescent="0.2">
      <c r="B85" s="189">
        <f>[3]Gemüse!A69</f>
        <v>44287</v>
      </c>
      <c r="C85" s="468">
        <f>[3]Gemüse!$B69</f>
        <v>5.2919960000000001</v>
      </c>
      <c r="D85" s="468">
        <f>[3]Gemüse!$BD69</f>
        <v>3.0260769999999999</v>
      </c>
      <c r="E85" s="380">
        <f>[3]Gemüse!$C69</f>
        <v>9.0589919999999999</v>
      </c>
      <c r="F85" s="380">
        <f>[3]Gemüse!$BE69</f>
        <v>5.0859569999999996</v>
      </c>
      <c r="G85" s="468">
        <f>[3]Gemüse!$D69</f>
        <v>2.404935</v>
      </c>
      <c r="H85" s="468">
        <f>[3]Gemüse!$BF69</f>
        <v>1.1726460000000001</v>
      </c>
      <c r="I85" s="380">
        <f>[3]Gemüse!$E69</f>
        <v>5.1962330000000003</v>
      </c>
      <c r="J85" s="380">
        <f>[3]Gemüse!$BG69</f>
        <v>3.5056889999999998</v>
      </c>
      <c r="K85" s="468">
        <f>[3]Gemüse!$F69</f>
        <v>0</v>
      </c>
      <c r="L85" s="468">
        <f>[3]Gemüse!$BH69</f>
        <v>5.6670569999999998</v>
      </c>
      <c r="M85" s="380">
        <f>[3]Gemüse!$G69</f>
        <v>0</v>
      </c>
      <c r="N85" s="380">
        <f>[3]Gemüse!$BI69</f>
        <v>0</v>
      </c>
      <c r="O85" s="468">
        <f>[3]Gemüse!$H69</f>
        <v>0</v>
      </c>
      <c r="P85" s="468">
        <f>[3]Gemüse!$BJ69</f>
        <v>0</v>
      </c>
      <c r="Q85" s="380">
        <f>[3]Gemüse!$J69</f>
        <v>3.5734210000000002</v>
      </c>
      <c r="R85" s="380">
        <f>[3]Gemüse!$BL69</f>
        <v>2.8492479999999998</v>
      </c>
      <c r="S85" s="380"/>
      <c r="T85" s="468">
        <f>[3]Gemüse!$K69</f>
        <v>10.027568</v>
      </c>
      <c r="U85" s="468">
        <f>[3]Gemüse!$BM69</f>
        <v>4.4563620000000004</v>
      </c>
      <c r="V85" s="380">
        <f>[3]Gemüse!$L69</f>
        <v>0</v>
      </c>
      <c r="W85" s="380">
        <f>[3]Gemüse!$BN69</f>
        <v>4.5037909999999997</v>
      </c>
      <c r="X85" s="468">
        <f>[3]Gemüse!$M69</f>
        <v>2.9951110000000001</v>
      </c>
      <c r="Y85" s="468">
        <f>[3]Gemüse!$BO69</f>
        <v>1.99593</v>
      </c>
      <c r="Z85" s="380">
        <f>[3]Gemüse!$N69</f>
        <v>3.2706719999999998</v>
      </c>
      <c r="AA85" s="380">
        <f>[3]Gemüse!$BP69</f>
        <v>1.220283</v>
      </c>
      <c r="AB85" s="468">
        <f>[3]Gemüse!$R69</f>
        <v>3.0979999999999999</v>
      </c>
      <c r="AC85" s="468">
        <f>[3]Gemüse!$BT69</f>
        <v>1.7774799999999999</v>
      </c>
      <c r="AD85" s="380">
        <f>[3]Gemüse!$U69</f>
        <v>45.629302000000003</v>
      </c>
      <c r="AE85" s="380">
        <f>[3]Gemüse!$BW69</f>
        <v>27.764785</v>
      </c>
      <c r="AF85" s="468">
        <f>[3]Gemüse!$V69</f>
        <v>22.076333000000002</v>
      </c>
      <c r="AG85" s="468">
        <f>[3]Gemüse!$BX69</f>
        <v>11.764390000000001</v>
      </c>
      <c r="AH85" s="380">
        <f>[3]Gemüse!$AX69</f>
        <v>24.297270000000001</v>
      </c>
      <c r="AI85" s="380">
        <f>[3]Gemüse!$CZ69</f>
        <v>8.1484729999999992</v>
      </c>
      <c r="AJ85" s="468">
        <f>[3]Gemüse!$W69</f>
        <v>0</v>
      </c>
      <c r="AK85" s="468">
        <f>[3]Gemüse!$BY69</f>
        <v>4.5667580000000001</v>
      </c>
      <c r="AL85" s="380"/>
      <c r="AM85" s="380">
        <f>[3]Gemüse!$X69</f>
        <v>5.3142490000000002</v>
      </c>
      <c r="AN85" s="380">
        <f>[3]Gemüse!$BZ69</f>
        <v>3.6257440000000001</v>
      </c>
      <c r="AO85" s="468">
        <f>[3]Gemüse!$Y69</f>
        <v>5.8617900000000001</v>
      </c>
      <c r="AP85" s="468">
        <f>[3]Gemüse!$CA69</f>
        <v>3.3813689999999998</v>
      </c>
      <c r="AQ85" s="380">
        <f>[3]Gemüse!$Z69</f>
        <v>0</v>
      </c>
      <c r="AR85" s="380">
        <f>[3]Gemüse!$CB69</f>
        <v>3.543698</v>
      </c>
      <c r="AS85" s="468">
        <f>[3]Gemüse!$AF69</f>
        <v>2.7992530000000002</v>
      </c>
      <c r="AT85" s="468">
        <f>[3]Gemüse!$CH69</f>
        <v>1.446515</v>
      </c>
      <c r="AU85" s="380">
        <f>[3]Gemüse!$AB69</f>
        <v>0</v>
      </c>
      <c r="AV85" s="380">
        <f>[3]Gemüse!$CD69</f>
        <v>1.6237600000000001</v>
      </c>
      <c r="AW85" s="468">
        <f>[3]Gemüse!$AC69</f>
        <v>0</v>
      </c>
      <c r="AX85" s="468">
        <f>[3]Gemüse!$CE69</f>
        <v>1.5421499999999999</v>
      </c>
      <c r="AY85" s="380">
        <f>[3]Gemüse!$AD69</f>
        <v>0</v>
      </c>
      <c r="AZ85" s="380">
        <f>[3]Gemüse!$CF69</f>
        <v>3.141794</v>
      </c>
      <c r="BA85" s="380"/>
      <c r="BB85" s="468">
        <f>[3]Gemüse!$AE69</f>
        <v>3.927162</v>
      </c>
      <c r="BC85" s="468">
        <f>[3]Gemüse!$CG69</f>
        <v>1.6562239999999999</v>
      </c>
      <c r="BD85" s="380">
        <f>[3]Gemüse!$AG69</f>
        <v>6.6436859999999998</v>
      </c>
      <c r="BE85" s="380">
        <f>[3]Gemüse!$CI69</f>
        <v>2.4819819999999999</v>
      </c>
      <c r="BF85" s="468">
        <f>[3]Gemüse!$AH69</f>
        <v>3.1589160000000001</v>
      </c>
      <c r="BG85" s="468">
        <f>[3]Gemüse!$CJ69</f>
        <v>1.3403499999999999</v>
      </c>
      <c r="BH85" s="380">
        <f>[3]Gemüse!$AI69</f>
        <v>0</v>
      </c>
      <c r="BI85" s="380">
        <f>[3]Gemüse!$CK69</f>
        <v>0</v>
      </c>
      <c r="BJ85" s="380"/>
      <c r="BK85" s="468">
        <f>[3]Gemüse!$AK69</f>
        <v>3.9673180000000001</v>
      </c>
      <c r="BL85" s="468">
        <f>[3]Gemüse!$CM69</f>
        <v>1.622806</v>
      </c>
      <c r="BM85" s="380">
        <f>[3]Gemüse!$AL69</f>
        <v>0</v>
      </c>
      <c r="BN85" s="380">
        <f>[3]Gemüse!$CN69</f>
        <v>0</v>
      </c>
      <c r="BO85" s="468">
        <f>[3]Gemüse!$AM69</f>
        <v>8.3589179999999992</v>
      </c>
      <c r="BP85" s="468">
        <f>[3]Gemüse!$CO69</f>
        <v>4.6535099999999998</v>
      </c>
      <c r="BQ85" s="380">
        <f>[3]Gemüse!$AN69</f>
        <v>4.3918150000000002</v>
      </c>
      <c r="BR85" s="380">
        <f>[3]Gemüse!$CP69</f>
        <v>1.857578</v>
      </c>
      <c r="BS85" s="380"/>
      <c r="BT85" s="380">
        <f>[3]Gemüse!$AO69</f>
        <v>5.0548000000000002</v>
      </c>
      <c r="BU85" s="380">
        <f>[3]Gemüse!$CQ69</f>
        <v>2.49037</v>
      </c>
      <c r="BV85" s="468">
        <f>[3]Gemüse!$AW69</f>
        <v>9.5899459999999994</v>
      </c>
      <c r="BW85" s="468">
        <f>[3]Gemüse!$CY69</f>
        <v>7.7830110000000001</v>
      </c>
      <c r="BX85" s="380">
        <f>[3]Gemüse!$AP69</f>
        <v>0</v>
      </c>
      <c r="BY85" s="380">
        <f>[3]Gemüse!$CR69</f>
        <v>9.0417389999999997</v>
      </c>
      <c r="BZ85" s="468">
        <f>[3]Gemüse!$AQ69</f>
        <v>6.0048870000000001</v>
      </c>
      <c r="CA85" s="468">
        <f>[3]Gemüse!$CS69</f>
        <v>3.100552</v>
      </c>
      <c r="CB85" s="380">
        <f>[3]Gemüse!$AS69</f>
        <v>0</v>
      </c>
      <c r="CC85" s="380">
        <f>[3]Gemüse!$CU69</f>
        <v>0</v>
      </c>
      <c r="CD85" s="468">
        <f>[3]Gemüse!$AT69</f>
        <v>17.46508</v>
      </c>
      <c r="CE85" s="468">
        <f>[3]Gemüse!$CV69</f>
        <v>7.5812350000000004</v>
      </c>
      <c r="CF85" s="380">
        <f>[3]Gemüse!$AU69</f>
        <v>18.904159</v>
      </c>
      <c r="CG85" s="380">
        <f>[3]Gemüse!$CW69</f>
        <v>12.223240000000001</v>
      </c>
      <c r="CH85" s="380"/>
      <c r="CI85" s="468">
        <f>[3]Gemüse!$AV69</f>
        <v>12.157228999999999</v>
      </c>
      <c r="CJ85" s="468">
        <f>[3]Gemüse!$CX69</f>
        <v>5.957668</v>
      </c>
      <c r="CK85" s="380"/>
      <c r="CL85" s="380">
        <f>[3]Gemüse!$AY69</f>
        <v>16.820309999999999</v>
      </c>
      <c r="CM85" s="380">
        <f>[3]Gemüse!$DA69</f>
        <v>9.4099769999999996</v>
      </c>
      <c r="CN85" s="380"/>
      <c r="CO85" s="468">
        <f>[3]Gemüse!$AZ69</f>
        <v>15.289616000000001</v>
      </c>
      <c r="CP85" s="468">
        <f>[3]Gemüse!$DB69</f>
        <v>10.881544999999999</v>
      </c>
      <c r="CQ85" s="380">
        <f>[3]Gemüse!$BB69</f>
        <v>15.605221999999999</v>
      </c>
      <c r="CR85" s="380">
        <f>[3]Gemüse!$DD69</f>
        <v>9.5857539999999997</v>
      </c>
      <c r="CS85" s="468">
        <f>[3]Gemüse!$BC69</f>
        <v>7.1182119999999998</v>
      </c>
      <c r="CT85" s="468">
        <f>[3]Gemüse!$DE69</f>
        <v>5.7128019999999999</v>
      </c>
      <c r="CU85" s="380">
        <f>[3]Gemüse!$AJ69</f>
        <v>4.9426600000000001</v>
      </c>
      <c r="CV85" s="380">
        <f>[3]Gemüse!$CL69</f>
        <v>3.7322959999999998</v>
      </c>
      <c r="CW85" s="384"/>
      <c r="CX85" s="382"/>
      <c r="CY85" s="382"/>
      <c r="CZ85" s="382"/>
      <c r="DA85" s="382"/>
      <c r="DB85" s="382"/>
      <c r="DC85" s="382"/>
      <c r="DD85" s="382"/>
      <c r="DE85" s="382"/>
      <c r="DF85" s="382"/>
      <c r="DG85" s="382"/>
      <c r="DH85" s="382"/>
      <c r="DI85" s="382"/>
      <c r="DJ85" s="382"/>
      <c r="DK85" s="382"/>
      <c r="DL85" s="382"/>
      <c r="DM85" s="382"/>
      <c r="DN85" s="382"/>
      <c r="DO85" s="382"/>
      <c r="DP85" s="382"/>
      <c r="DQ85" s="382"/>
      <c r="DR85" s="382"/>
      <c r="DS85" s="382"/>
      <c r="DT85" s="382"/>
      <c r="DU85" s="382"/>
      <c r="DV85" s="382"/>
      <c r="DW85" s="382"/>
      <c r="DX85" s="382"/>
      <c r="DY85" s="382"/>
      <c r="DZ85" s="382"/>
      <c r="EA85" s="382"/>
      <c r="EB85" s="382"/>
      <c r="EC85" s="382"/>
      <c r="ED85" s="382"/>
      <c r="EE85" s="382"/>
      <c r="EF85" s="382"/>
      <c r="EG85" s="382"/>
      <c r="EH85" s="382"/>
      <c r="EI85" s="382"/>
      <c r="EJ85" s="382"/>
      <c r="EK85" s="382"/>
      <c r="EL85" s="382"/>
      <c r="EM85" s="382"/>
      <c r="EN85" s="382"/>
      <c r="EO85" s="382"/>
      <c r="EP85" s="382"/>
      <c r="EQ85" s="382"/>
      <c r="ER85" s="382"/>
      <c r="ES85" s="382"/>
      <c r="ET85" s="382"/>
      <c r="EU85" s="382"/>
      <c r="EV85" s="382"/>
      <c r="EW85" s="382"/>
    </row>
    <row r="86" spans="2:155" x14ac:dyDescent="0.2">
      <c r="B86" s="189">
        <f>[3]Gemüse!A70</f>
        <v>44256</v>
      </c>
      <c r="C86" s="468">
        <f>[3]Gemüse!$B70</f>
        <v>5.1648810000000003</v>
      </c>
      <c r="D86" s="468">
        <f>[3]Gemüse!$BD70</f>
        <v>3.4310999999999998</v>
      </c>
      <c r="E86" s="380">
        <f>[3]Gemüse!$C70</f>
        <v>8.0515399999999993</v>
      </c>
      <c r="F86" s="380">
        <f>[3]Gemüse!$BE70</f>
        <v>3.9028809999999998</v>
      </c>
      <c r="G86" s="468">
        <f>[3]Gemüse!$D70</f>
        <v>2.5254400000000001</v>
      </c>
      <c r="H86" s="468">
        <f>[3]Gemüse!$BF70</f>
        <v>1.3148770000000001</v>
      </c>
      <c r="I86" s="380">
        <f>[3]Gemüse!$E70</f>
        <v>5.0513950000000003</v>
      </c>
      <c r="J86" s="380">
        <f>[3]Gemüse!$BG70</f>
        <v>3.726731</v>
      </c>
      <c r="K86" s="468">
        <f>[3]Gemüse!$F70</f>
        <v>0</v>
      </c>
      <c r="L86" s="468">
        <f>[3]Gemüse!$BH70</f>
        <v>4.8891879999999999</v>
      </c>
      <c r="M86" s="380">
        <f>[3]Gemüse!$G70</f>
        <v>0</v>
      </c>
      <c r="N86" s="380">
        <f>[3]Gemüse!$BI70</f>
        <v>0</v>
      </c>
      <c r="O86" s="468">
        <f>[3]Gemüse!$H70</f>
        <v>0</v>
      </c>
      <c r="P86" s="468">
        <f>[3]Gemüse!$BJ70</f>
        <v>0</v>
      </c>
      <c r="Q86" s="380">
        <f>[3]Gemüse!$J70</f>
        <v>4.6787919999999996</v>
      </c>
      <c r="R86" s="380">
        <f>[3]Gemüse!$BL70</f>
        <v>2.477481</v>
      </c>
      <c r="S86" s="380"/>
      <c r="T86" s="468">
        <f>[3]Gemüse!$K70</f>
        <v>10.591975</v>
      </c>
      <c r="U86" s="468">
        <f>[3]Gemüse!$BM70</f>
        <v>4.3834580000000001</v>
      </c>
      <c r="V86" s="380">
        <f>[3]Gemüse!$L70</f>
        <v>8.3447460000000007</v>
      </c>
      <c r="W86" s="380">
        <f>[3]Gemüse!$BN70</f>
        <v>5.1303260000000002</v>
      </c>
      <c r="X86" s="468">
        <f>[3]Gemüse!$M70</f>
        <v>3.0733269999999999</v>
      </c>
      <c r="Y86" s="468">
        <f>[3]Gemüse!$BO70</f>
        <v>1.8276520000000001</v>
      </c>
      <c r="Z86" s="380">
        <f>[3]Gemüse!$N70</f>
        <v>2.4036620000000002</v>
      </c>
      <c r="AA86" s="380">
        <f>[3]Gemüse!$BP70</f>
        <v>1.192529</v>
      </c>
      <c r="AB86" s="468">
        <f>[3]Gemüse!$R70</f>
        <v>2.9388369999999999</v>
      </c>
      <c r="AC86" s="468">
        <f>[3]Gemüse!$BT70</f>
        <v>1.744624</v>
      </c>
      <c r="AD86" s="380">
        <f>[3]Gemüse!$U70</f>
        <v>43.050249999999998</v>
      </c>
      <c r="AE86" s="380">
        <f>[3]Gemüse!$BW70</f>
        <v>30.149516999999999</v>
      </c>
      <c r="AF86" s="468">
        <f>[3]Gemüse!$V70</f>
        <v>20.157819</v>
      </c>
      <c r="AG86" s="468">
        <f>[3]Gemüse!$BX70</f>
        <v>11.044612000000001</v>
      </c>
      <c r="AH86" s="380">
        <f>[3]Gemüse!$AX70</f>
        <v>23.062483</v>
      </c>
      <c r="AI86" s="380">
        <f>[3]Gemüse!$CZ70</f>
        <v>6.959149</v>
      </c>
      <c r="AJ86" s="468">
        <f>[3]Gemüse!$W70</f>
        <v>5.0794540000000001</v>
      </c>
      <c r="AK86" s="468">
        <f>[3]Gemüse!$BY70</f>
        <v>4.1575129999999998</v>
      </c>
      <c r="AL86" s="380"/>
      <c r="AM86" s="380">
        <f>[3]Gemüse!$X70</f>
        <v>6.2072209999999997</v>
      </c>
      <c r="AN86" s="380">
        <f>[3]Gemüse!$BZ70</f>
        <v>2.9863770000000001</v>
      </c>
      <c r="AO86" s="468">
        <f>[3]Gemüse!$Y70</f>
        <v>5.2279730000000004</v>
      </c>
      <c r="AP86" s="468">
        <f>[3]Gemüse!$CA70</f>
        <v>2.8536510000000002</v>
      </c>
      <c r="AQ86" s="380">
        <f>[3]Gemüse!$Z70</f>
        <v>5.7295749999999996</v>
      </c>
      <c r="AR86" s="380">
        <f>[3]Gemüse!$CB70</f>
        <v>2.6094089999999999</v>
      </c>
      <c r="AS86" s="468">
        <f>[3]Gemüse!$AF70</f>
        <v>1.8186960000000001</v>
      </c>
      <c r="AT86" s="468">
        <f>[3]Gemüse!$CH70</f>
        <v>0.96406599999999998</v>
      </c>
      <c r="AU86" s="380">
        <f>[3]Gemüse!$AB70</f>
        <v>4.6037520000000001</v>
      </c>
      <c r="AV86" s="380">
        <f>[3]Gemüse!$CD70</f>
        <v>1.620126</v>
      </c>
      <c r="AW86" s="468">
        <f>[3]Gemüse!$AC70</f>
        <v>4.5689599999999997</v>
      </c>
      <c r="AX86" s="468">
        <f>[3]Gemüse!$CE70</f>
        <v>1.532133</v>
      </c>
      <c r="AY86" s="380">
        <f>[3]Gemüse!$AD70</f>
        <v>0</v>
      </c>
      <c r="AZ86" s="380">
        <f>[3]Gemüse!$CF70</f>
        <v>2.9722499999999998</v>
      </c>
      <c r="BA86" s="380"/>
      <c r="BB86" s="468">
        <f>[3]Gemüse!$AE70</f>
        <v>4.0728460000000002</v>
      </c>
      <c r="BC86" s="468">
        <f>[3]Gemüse!$CG70</f>
        <v>1.7846169999999999</v>
      </c>
      <c r="BD86" s="380">
        <f>[3]Gemüse!$AG70</f>
        <v>6.6639720000000002</v>
      </c>
      <c r="BE86" s="380">
        <f>[3]Gemüse!$CI70</f>
        <v>2.5688369999999998</v>
      </c>
      <c r="BF86" s="468">
        <f>[3]Gemüse!$AH70</f>
        <v>3.2406739999999998</v>
      </c>
      <c r="BG86" s="468">
        <f>[3]Gemüse!$CJ70</f>
        <v>1.3284229999999999</v>
      </c>
      <c r="BH86" s="380">
        <f>[3]Gemüse!$AI70</f>
        <v>0</v>
      </c>
      <c r="BI86" s="380">
        <f>[3]Gemüse!$CK70</f>
        <v>0</v>
      </c>
      <c r="BJ86" s="380"/>
      <c r="BK86" s="468">
        <f>[3]Gemüse!$AK70</f>
        <v>2.9988999999999999</v>
      </c>
      <c r="BL86" s="468">
        <f>[3]Gemüse!$CM70</f>
        <v>1.2520169999999999</v>
      </c>
      <c r="BM86" s="380">
        <f>[3]Gemüse!$AL70</f>
        <v>0</v>
      </c>
      <c r="BN86" s="380">
        <f>[3]Gemüse!$CN70</f>
        <v>0</v>
      </c>
      <c r="BO86" s="468">
        <f>[3]Gemüse!$AM70</f>
        <v>7.5379430000000003</v>
      </c>
      <c r="BP86" s="468">
        <f>[3]Gemüse!$CO70</f>
        <v>4.5347780000000002</v>
      </c>
      <c r="BQ86" s="380">
        <f>[3]Gemüse!$AN70</f>
        <v>4.4648560000000002</v>
      </c>
      <c r="BR86" s="380">
        <f>[3]Gemüse!$CP70</f>
        <v>1.8581939999999999</v>
      </c>
      <c r="BS86" s="380"/>
      <c r="BT86" s="380">
        <f>[3]Gemüse!$AO70</f>
        <v>4.5651859999999997</v>
      </c>
      <c r="BU86" s="380">
        <f>[3]Gemüse!$CQ70</f>
        <v>2.491228</v>
      </c>
      <c r="BV86" s="468">
        <f>[3]Gemüse!$AW70</f>
        <v>9.9959969999999991</v>
      </c>
      <c r="BW86" s="468">
        <f>[3]Gemüse!$CY70</f>
        <v>6.5012379999999999</v>
      </c>
      <c r="BX86" s="380">
        <f>[3]Gemüse!$AP70</f>
        <v>0</v>
      </c>
      <c r="BY86" s="380">
        <f>[3]Gemüse!$CR70</f>
        <v>9.7704210000000007</v>
      </c>
      <c r="BZ86" s="468">
        <f>[3]Gemüse!$AQ70</f>
        <v>5.949999</v>
      </c>
      <c r="CA86" s="468">
        <f>[3]Gemüse!$CS70</f>
        <v>3.313631</v>
      </c>
      <c r="CB86" s="380">
        <f>[3]Gemüse!$AS70</f>
        <v>0</v>
      </c>
      <c r="CC86" s="380">
        <f>[3]Gemüse!$CU70</f>
        <v>0</v>
      </c>
      <c r="CD86" s="468">
        <f>[3]Gemüse!$AT70</f>
        <v>19.306374999999999</v>
      </c>
      <c r="CE86" s="468">
        <f>[3]Gemüse!$CV70</f>
        <v>7.7795540000000001</v>
      </c>
      <c r="CF86" s="380">
        <f>[3]Gemüse!$AU70</f>
        <v>19.943598000000001</v>
      </c>
      <c r="CG86" s="380">
        <f>[3]Gemüse!$CW70</f>
        <v>10.383005000000001</v>
      </c>
      <c r="CH86" s="380"/>
      <c r="CI86" s="468">
        <f>[3]Gemüse!$AV70</f>
        <v>12.321740999999999</v>
      </c>
      <c r="CJ86" s="468">
        <f>[3]Gemüse!$CX70</f>
        <v>5.9765699999999997</v>
      </c>
      <c r="CK86" s="380"/>
      <c r="CL86" s="380">
        <f>[3]Gemüse!$AY70</f>
        <v>16.738002000000002</v>
      </c>
      <c r="CM86" s="380">
        <f>[3]Gemüse!$DA70</f>
        <v>9.6026520000000009</v>
      </c>
      <c r="CN86" s="380"/>
      <c r="CO86" s="468">
        <f>[3]Gemüse!$AZ70</f>
        <v>15.289548999999999</v>
      </c>
      <c r="CP86" s="468">
        <f>[3]Gemüse!$DB70</f>
        <v>10.909378</v>
      </c>
      <c r="CQ86" s="380">
        <f>[3]Gemüse!$BB70</f>
        <v>15.607227</v>
      </c>
      <c r="CR86" s="380">
        <f>[3]Gemüse!$DD70</f>
        <v>9.5289359999999999</v>
      </c>
      <c r="CS86" s="468">
        <f>[3]Gemüse!$BC70</f>
        <v>7.1204039999999997</v>
      </c>
      <c r="CT86" s="468">
        <f>[3]Gemüse!$DE70</f>
        <v>5.7045560000000002</v>
      </c>
      <c r="CU86" s="380">
        <f>[3]Gemüse!$AJ70</f>
        <v>4.9427329999999996</v>
      </c>
      <c r="CV86" s="380">
        <f>[3]Gemüse!$CL70</f>
        <v>3.708548</v>
      </c>
      <c r="CW86" s="384"/>
      <c r="CX86" s="382"/>
      <c r="CY86" s="382"/>
      <c r="CZ86" s="382"/>
      <c r="DA86" s="382"/>
      <c r="DB86" s="382"/>
      <c r="DC86" s="382"/>
      <c r="DD86" s="382"/>
      <c r="DE86" s="382"/>
      <c r="DF86" s="382"/>
      <c r="DG86" s="382"/>
      <c r="DH86" s="382"/>
      <c r="DI86" s="382"/>
      <c r="DJ86" s="382"/>
      <c r="DK86" s="382"/>
      <c r="DL86" s="382"/>
      <c r="DM86" s="382"/>
      <c r="DN86" s="382"/>
      <c r="DO86" s="382"/>
      <c r="DP86" s="382"/>
      <c r="DQ86" s="382"/>
      <c r="DR86" s="382"/>
      <c r="DS86" s="382"/>
      <c r="DT86" s="382"/>
      <c r="DU86" s="382"/>
      <c r="DV86" s="382"/>
      <c r="DW86" s="382"/>
      <c r="DX86" s="382"/>
      <c r="DY86" s="382"/>
      <c r="DZ86" s="382"/>
      <c r="EA86" s="382"/>
      <c r="EB86" s="382"/>
      <c r="EC86" s="382"/>
      <c r="ED86" s="382"/>
      <c r="EE86" s="382"/>
      <c r="EF86" s="382"/>
      <c r="EG86" s="382"/>
      <c r="EH86" s="382"/>
      <c r="EI86" s="382"/>
      <c r="EJ86" s="382"/>
      <c r="EK86" s="382"/>
      <c r="EL86" s="382"/>
      <c r="EM86" s="382"/>
      <c r="EN86" s="382"/>
      <c r="EO86" s="382"/>
      <c r="EP86" s="382"/>
      <c r="EQ86" s="382"/>
      <c r="ER86" s="382"/>
      <c r="ES86" s="382"/>
      <c r="ET86" s="382"/>
      <c r="EU86" s="382"/>
      <c r="EV86" s="382"/>
      <c r="EW86" s="382"/>
    </row>
    <row r="87" spans="2:155" x14ac:dyDescent="0.2">
      <c r="B87" s="189">
        <f>[3]Gemüse!A71</f>
        <v>44228</v>
      </c>
      <c r="C87" s="468">
        <f>[3]Gemüse!$B71</f>
        <v>6.3469129999999998</v>
      </c>
      <c r="D87" s="468">
        <f>[3]Gemüse!$BD71</f>
        <v>4.3157759999999996</v>
      </c>
      <c r="E87" s="380">
        <f>[3]Gemüse!$C71</f>
        <v>6.3615950000000003</v>
      </c>
      <c r="F87" s="380">
        <f>[3]Gemüse!$BE71</f>
        <v>3.6258379999999999</v>
      </c>
      <c r="G87" s="468">
        <f>[3]Gemüse!$D71</f>
        <v>2.31738</v>
      </c>
      <c r="H87" s="468">
        <f>[3]Gemüse!$BF71</f>
        <v>1.398774</v>
      </c>
      <c r="I87" s="380">
        <f>[3]Gemüse!$E71</f>
        <v>6.8478459999999997</v>
      </c>
      <c r="J87" s="380">
        <f>[3]Gemüse!$BG71</f>
        <v>3.478847</v>
      </c>
      <c r="K87" s="468">
        <f>[3]Gemüse!$F71</f>
        <v>0</v>
      </c>
      <c r="L87" s="468">
        <f>[3]Gemüse!$BH71</f>
        <v>5.6467159999999996</v>
      </c>
      <c r="M87" s="380">
        <f>[3]Gemüse!$G71</f>
        <v>0</v>
      </c>
      <c r="N87" s="380">
        <f>[3]Gemüse!$BI71</f>
        <v>0</v>
      </c>
      <c r="O87" s="468">
        <f>[3]Gemüse!$H71</f>
        <v>0</v>
      </c>
      <c r="P87" s="468">
        <f>[3]Gemüse!$BJ71</f>
        <v>0</v>
      </c>
      <c r="Q87" s="380">
        <f>[3]Gemüse!$J71</f>
        <v>4.2667029999999997</v>
      </c>
      <c r="R87" s="380">
        <f>[3]Gemüse!$BL71</f>
        <v>3.486205</v>
      </c>
      <c r="S87" s="380"/>
      <c r="T87" s="468">
        <f>[3]Gemüse!$K71</f>
        <v>10.730831</v>
      </c>
      <c r="U87" s="468">
        <f>[3]Gemüse!$BM71</f>
        <v>4.3489279999999999</v>
      </c>
      <c r="V87" s="380">
        <f>[3]Gemüse!$L71</f>
        <v>7.7342930000000001</v>
      </c>
      <c r="W87" s="380">
        <f>[3]Gemüse!$BN71</f>
        <v>5.1227559999999999</v>
      </c>
      <c r="X87" s="468">
        <f>[3]Gemüse!$M71</f>
        <v>2.8695460000000002</v>
      </c>
      <c r="Y87" s="468">
        <f>[3]Gemüse!$BO71</f>
        <v>1.7961119999999999</v>
      </c>
      <c r="Z87" s="380">
        <f>[3]Gemüse!$N71</f>
        <v>2.261317</v>
      </c>
      <c r="AA87" s="380">
        <f>[3]Gemüse!$BP71</f>
        <v>1.3596729999999999</v>
      </c>
      <c r="AB87" s="468">
        <f>[3]Gemüse!$R71</f>
        <v>2.894136</v>
      </c>
      <c r="AC87" s="468">
        <f>[3]Gemüse!$BT71</f>
        <v>1.5602199999999999</v>
      </c>
      <c r="AD87" s="380">
        <f>[3]Gemüse!$U71</f>
        <v>46.215654999999998</v>
      </c>
      <c r="AE87" s="380">
        <f>[3]Gemüse!$BW71</f>
        <v>31.293386000000002</v>
      </c>
      <c r="AF87" s="468">
        <f>[3]Gemüse!$V71</f>
        <v>19.600961000000002</v>
      </c>
      <c r="AG87" s="468">
        <f>[3]Gemüse!$BX71</f>
        <v>11.041399</v>
      </c>
      <c r="AH87" s="380">
        <f>[3]Gemüse!$AX71</f>
        <v>14.959974000000001</v>
      </c>
      <c r="AI87" s="380">
        <f>[3]Gemüse!$CZ71</f>
        <v>5.1463489999999998</v>
      </c>
      <c r="AJ87" s="468">
        <f>[3]Gemüse!$W71</f>
        <v>4.9756369999999999</v>
      </c>
      <c r="AK87" s="468">
        <f>[3]Gemüse!$BY71</f>
        <v>3.979212</v>
      </c>
      <c r="AL87" s="380"/>
      <c r="AM87" s="380">
        <f>[3]Gemüse!$X71</f>
        <v>6.4635429999999996</v>
      </c>
      <c r="AN87" s="380">
        <f>[3]Gemüse!$BZ71</f>
        <v>3.3372449999999998</v>
      </c>
      <c r="AO87" s="468">
        <f>[3]Gemüse!$Y71</f>
        <v>5.5251270000000003</v>
      </c>
      <c r="AP87" s="468">
        <f>[3]Gemüse!$CA71</f>
        <v>3.4207960000000002</v>
      </c>
      <c r="AQ87" s="380">
        <f>[3]Gemüse!$Z71</f>
        <v>6.4975240000000003</v>
      </c>
      <c r="AR87" s="380">
        <f>[3]Gemüse!$CB71</f>
        <v>2.3351139999999999</v>
      </c>
      <c r="AS87" s="468">
        <f>[3]Gemüse!$AF71</f>
        <v>2.3504619999999998</v>
      </c>
      <c r="AT87" s="468">
        <f>[3]Gemüse!$CH71</f>
        <v>1.0151680000000001</v>
      </c>
      <c r="AU87" s="380">
        <f>[3]Gemüse!$AB71</f>
        <v>4.6196000000000002</v>
      </c>
      <c r="AV87" s="380">
        <f>[3]Gemüse!$CD71</f>
        <v>1.5717920000000001</v>
      </c>
      <c r="AW87" s="468">
        <f>[3]Gemüse!$AC71</f>
        <v>4.6150640000000003</v>
      </c>
      <c r="AX87" s="468">
        <f>[3]Gemüse!$CE71</f>
        <v>1.532597</v>
      </c>
      <c r="AY87" s="380">
        <f>[3]Gemüse!$AD71</f>
        <v>5.7781969999999996</v>
      </c>
      <c r="AZ87" s="380">
        <f>[3]Gemüse!$CF71</f>
        <v>2.8068960000000001</v>
      </c>
      <c r="BA87" s="380"/>
      <c r="BB87" s="468">
        <f>[3]Gemüse!$AE71</f>
        <v>4.1265729999999996</v>
      </c>
      <c r="BC87" s="468">
        <f>[3]Gemüse!$CG71</f>
        <v>1.547698</v>
      </c>
      <c r="BD87" s="380">
        <f>[3]Gemüse!$AG71</f>
        <v>6.662598</v>
      </c>
      <c r="BE87" s="380">
        <f>[3]Gemüse!$CI71</f>
        <v>2.5355470000000002</v>
      </c>
      <c r="BF87" s="468">
        <f>[3]Gemüse!$AH71</f>
        <v>3.2448510000000002</v>
      </c>
      <c r="BG87" s="468">
        <f>[3]Gemüse!$CJ71</f>
        <v>1.349256</v>
      </c>
      <c r="BH87" s="380">
        <f>[3]Gemüse!$AI71</f>
        <v>0</v>
      </c>
      <c r="BI87" s="380">
        <f>[3]Gemüse!$CK71</f>
        <v>0</v>
      </c>
      <c r="BJ87" s="380"/>
      <c r="BK87" s="468">
        <f>[3]Gemüse!$AK71</f>
        <v>0</v>
      </c>
      <c r="BL87" s="468">
        <f>[3]Gemüse!$CM71</f>
        <v>1.2179150000000001</v>
      </c>
      <c r="BM87" s="380">
        <f>[3]Gemüse!$AL71</f>
        <v>0</v>
      </c>
      <c r="BN87" s="380">
        <f>[3]Gemüse!$CN71</f>
        <v>0</v>
      </c>
      <c r="BO87" s="468">
        <f>[3]Gemüse!$AM71</f>
        <v>7.2660780000000003</v>
      </c>
      <c r="BP87" s="468">
        <f>[3]Gemüse!$CO71</f>
        <v>3.9620129999999998</v>
      </c>
      <c r="BQ87" s="380">
        <f>[3]Gemüse!$AN71</f>
        <v>4.7162670000000002</v>
      </c>
      <c r="BR87" s="380">
        <f>[3]Gemüse!$CP71</f>
        <v>1.818068</v>
      </c>
      <c r="BS87" s="380"/>
      <c r="BT87" s="380">
        <f>[3]Gemüse!$AO71</f>
        <v>5.2165210000000002</v>
      </c>
      <c r="BU87" s="380">
        <f>[3]Gemüse!$CQ71</f>
        <v>2.6042529999999999</v>
      </c>
      <c r="BV87" s="468">
        <f>[3]Gemüse!$AW71</f>
        <v>9.5141329999999993</v>
      </c>
      <c r="BW87" s="468">
        <f>[3]Gemüse!$CY71</f>
        <v>5.61212</v>
      </c>
      <c r="BX87" s="380">
        <f>[3]Gemüse!$AP71</f>
        <v>0</v>
      </c>
      <c r="BY87" s="380">
        <f>[3]Gemüse!$CR71</f>
        <v>9.2691049999999997</v>
      </c>
      <c r="BZ87" s="468">
        <f>[3]Gemüse!$AQ71</f>
        <v>5.949999</v>
      </c>
      <c r="CA87" s="468">
        <f>[3]Gemüse!$CS71</f>
        <v>3.249088</v>
      </c>
      <c r="CB87" s="380">
        <f>[3]Gemüse!$AS71</f>
        <v>0</v>
      </c>
      <c r="CC87" s="380">
        <f>[3]Gemüse!$CU71</f>
        <v>0</v>
      </c>
      <c r="CD87" s="468">
        <f>[3]Gemüse!$AT71</f>
        <v>21.154112999999999</v>
      </c>
      <c r="CE87" s="468">
        <f>[3]Gemüse!$CV71</f>
        <v>10.047485999999999</v>
      </c>
      <c r="CF87" s="380">
        <f>[3]Gemüse!$AU71</f>
        <v>0</v>
      </c>
      <c r="CG87" s="380">
        <f>[3]Gemüse!$CW71</f>
        <v>9.9576340000000005</v>
      </c>
      <c r="CH87" s="380"/>
      <c r="CI87" s="468">
        <f>[3]Gemüse!$AV71</f>
        <v>9.5323399999999996</v>
      </c>
      <c r="CJ87" s="468">
        <f>[3]Gemüse!$CX71</f>
        <v>6.266686</v>
      </c>
      <c r="CK87" s="380"/>
      <c r="CL87" s="380">
        <f>[3]Gemüse!$AY71</f>
        <v>16.846799000000001</v>
      </c>
      <c r="CM87" s="380">
        <f>[3]Gemüse!$DA71</f>
        <v>9.6163830000000008</v>
      </c>
      <c r="CN87" s="380"/>
      <c r="CO87" s="468">
        <f>[3]Gemüse!$AZ71</f>
        <v>15.289624999999999</v>
      </c>
      <c r="CP87" s="468">
        <f>[3]Gemüse!$DB71</f>
        <v>10.908226000000001</v>
      </c>
      <c r="CQ87" s="380">
        <f>[3]Gemüse!$BB71</f>
        <v>15.604968</v>
      </c>
      <c r="CR87" s="380">
        <f>[3]Gemüse!$DD71</f>
        <v>9.6321569999999994</v>
      </c>
      <c r="CS87" s="468">
        <f>[3]Gemüse!$BC71</f>
        <v>7.117934</v>
      </c>
      <c r="CT87" s="468">
        <f>[3]Gemüse!$DE71</f>
        <v>5.687138</v>
      </c>
      <c r="CU87" s="380">
        <f>[3]Gemüse!$AJ71</f>
        <v>4.9426509999999997</v>
      </c>
      <c r="CV87" s="380">
        <f>[3]Gemüse!$CL71</f>
        <v>3.7073779999999998</v>
      </c>
      <c r="CW87" s="384"/>
      <c r="CX87" s="382"/>
      <c r="CY87" s="382"/>
      <c r="CZ87" s="382"/>
      <c r="DA87" s="382"/>
      <c r="DB87" s="382"/>
      <c r="DC87" s="382"/>
      <c r="DD87" s="382"/>
      <c r="DE87" s="382"/>
      <c r="DF87" s="382"/>
      <c r="DG87" s="382"/>
      <c r="DH87" s="382"/>
      <c r="DI87" s="382"/>
      <c r="DJ87" s="382"/>
      <c r="DK87" s="382"/>
      <c r="DL87" s="382"/>
      <c r="DM87" s="382"/>
      <c r="DN87" s="382"/>
      <c r="DO87" s="382"/>
      <c r="DP87" s="382"/>
      <c r="DQ87" s="382"/>
      <c r="DR87" s="382"/>
      <c r="DS87" s="382"/>
      <c r="DT87" s="382"/>
      <c r="DU87" s="382"/>
      <c r="DV87" s="382"/>
      <c r="DW87" s="382"/>
      <c r="DX87" s="382"/>
      <c r="DY87" s="382"/>
      <c r="DZ87" s="382"/>
      <c r="EA87" s="382"/>
      <c r="EB87" s="382"/>
      <c r="EC87" s="382"/>
      <c r="ED87" s="382"/>
      <c r="EE87" s="382"/>
      <c r="EF87" s="382"/>
      <c r="EG87" s="382"/>
      <c r="EH87" s="382"/>
      <c r="EI87" s="382"/>
      <c r="EJ87" s="382"/>
      <c r="EK87" s="382"/>
      <c r="EL87" s="382"/>
      <c r="EM87" s="382"/>
      <c r="EN87" s="382"/>
      <c r="EO87" s="382"/>
      <c r="EP87" s="382"/>
      <c r="EQ87" s="382"/>
      <c r="ER87" s="382"/>
      <c r="ES87" s="382"/>
      <c r="ET87" s="382"/>
      <c r="EU87" s="382"/>
      <c r="EV87" s="382"/>
      <c r="EW87" s="382"/>
    </row>
    <row r="88" spans="2:155" x14ac:dyDescent="0.2">
      <c r="C88" s="384"/>
      <c r="D88" s="384"/>
      <c r="E88" s="384"/>
      <c r="F88" s="384"/>
      <c r="G88" s="384"/>
      <c r="H88" s="384"/>
      <c r="I88" s="384"/>
      <c r="J88" s="384"/>
      <c r="K88" s="384"/>
      <c r="L88" s="384"/>
      <c r="M88" s="384"/>
      <c r="N88" s="384"/>
      <c r="O88" s="384"/>
      <c r="P88" s="384"/>
      <c r="Q88" s="384"/>
      <c r="R88" s="384"/>
      <c r="S88" s="384"/>
      <c r="T88" s="384"/>
      <c r="U88" s="384"/>
      <c r="V88" s="384"/>
      <c r="W88" s="384"/>
      <c r="X88" s="384"/>
      <c r="Y88" s="384"/>
      <c r="Z88" s="384"/>
      <c r="AA88" s="384"/>
      <c r="AB88" s="384"/>
      <c r="AC88" s="384"/>
      <c r="AD88" s="384"/>
      <c r="AE88" s="384"/>
      <c r="AF88" s="384"/>
      <c r="AG88" s="384"/>
      <c r="AH88" s="384"/>
      <c r="AI88" s="384"/>
      <c r="AJ88" s="384"/>
      <c r="AK88" s="384"/>
      <c r="AL88" s="384"/>
      <c r="AM88" s="384"/>
      <c r="AN88" s="384"/>
      <c r="AO88" s="384"/>
      <c r="AP88" s="384"/>
      <c r="AQ88" s="384"/>
      <c r="AR88" s="384"/>
      <c r="AS88" s="384"/>
      <c r="AT88" s="384"/>
      <c r="AU88" s="384"/>
      <c r="AV88" s="384"/>
      <c r="AW88" s="384"/>
      <c r="AX88" s="384"/>
      <c r="AY88" s="384"/>
      <c r="AZ88" s="384"/>
      <c r="BA88" s="384"/>
      <c r="BB88" s="384"/>
      <c r="BC88" s="384"/>
      <c r="BD88" s="384"/>
      <c r="BE88" s="384"/>
      <c r="BF88" s="384"/>
      <c r="BG88" s="384"/>
      <c r="BH88" s="384"/>
      <c r="BI88" s="384"/>
      <c r="BJ88" s="384"/>
      <c r="BK88" s="384"/>
      <c r="BL88" s="384"/>
      <c r="BM88" s="384"/>
      <c r="BN88" s="384"/>
      <c r="BO88" s="384"/>
      <c r="BP88" s="384"/>
      <c r="BQ88" s="384"/>
      <c r="BR88" s="384"/>
      <c r="BS88" s="384"/>
      <c r="BT88" s="384"/>
      <c r="BU88" s="384"/>
      <c r="BV88" s="384"/>
      <c r="BW88" s="384"/>
      <c r="BX88" s="384"/>
      <c r="BY88" s="384"/>
      <c r="BZ88" s="384"/>
      <c r="CA88" s="384"/>
      <c r="CB88" s="384"/>
      <c r="CC88" s="384"/>
      <c r="CD88" s="384"/>
      <c r="CE88" s="384"/>
      <c r="CF88" s="384"/>
      <c r="CG88" s="384"/>
      <c r="CH88" s="384"/>
      <c r="CI88" s="384"/>
      <c r="CJ88" s="384"/>
      <c r="CK88" s="384"/>
      <c r="CL88" s="384"/>
      <c r="CM88" s="384"/>
      <c r="CN88" s="384"/>
      <c r="CO88" s="384"/>
      <c r="CP88" s="384"/>
      <c r="CQ88" s="384"/>
      <c r="CR88" s="384"/>
      <c r="CS88" s="384"/>
      <c r="CT88" s="384"/>
      <c r="CU88" s="384"/>
      <c r="CV88" s="384"/>
      <c r="CW88" s="384"/>
      <c r="CX88" s="384"/>
      <c r="CY88" s="384"/>
      <c r="CZ88" s="384"/>
      <c r="DA88" s="384"/>
      <c r="DB88" s="384"/>
      <c r="DC88" s="384"/>
      <c r="DD88" s="384"/>
      <c r="DE88" s="384"/>
      <c r="DF88" s="384"/>
      <c r="DG88" s="384"/>
      <c r="DH88" s="384"/>
      <c r="DI88" s="384"/>
      <c r="DJ88" s="384"/>
      <c r="DK88" s="384"/>
      <c r="DL88" s="384"/>
      <c r="DM88" s="384"/>
      <c r="DN88" s="384"/>
      <c r="DO88" s="384"/>
      <c r="DP88" s="384"/>
      <c r="DQ88" s="384"/>
      <c r="DR88" s="384"/>
      <c r="DS88" s="384"/>
      <c r="DT88" s="384"/>
      <c r="DU88" s="384"/>
      <c r="DV88" s="384"/>
      <c r="DW88" s="384"/>
      <c r="DX88" s="384"/>
      <c r="DY88" s="384"/>
      <c r="DZ88" s="384"/>
      <c r="EA88" s="384"/>
      <c r="EB88" s="384"/>
      <c r="EC88" s="384"/>
      <c r="ED88" s="384"/>
      <c r="EE88" s="384"/>
      <c r="EF88" s="384"/>
      <c r="EG88" s="384"/>
      <c r="EH88" s="384"/>
      <c r="EI88" s="384"/>
      <c r="EJ88" s="384"/>
      <c r="EK88" s="384"/>
      <c r="EL88" s="384"/>
      <c r="EM88" s="384"/>
      <c r="EN88" s="384"/>
      <c r="EO88" s="384"/>
      <c r="EP88" s="384"/>
      <c r="EQ88" s="384"/>
      <c r="ER88" s="384"/>
      <c r="ES88" s="384"/>
      <c r="ET88" s="384"/>
      <c r="EU88" s="384"/>
      <c r="EV88" s="384"/>
      <c r="EW88" s="384"/>
    </row>
    <row r="89" spans="2:155" x14ac:dyDescent="0.2">
      <c r="C89" s="384"/>
      <c r="D89" s="384"/>
      <c r="E89" s="384"/>
      <c r="F89" s="384"/>
      <c r="G89" s="384"/>
      <c r="H89" s="384"/>
      <c r="I89" s="384"/>
      <c r="J89" s="384"/>
      <c r="K89" s="384"/>
      <c r="L89" s="384"/>
      <c r="M89" s="384"/>
      <c r="N89" s="384"/>
      <c r="O89" s="384"/>
      <c r="P89" s="384"/>
      <c r="Q89" s="384"/>
      <c r="R89" s="384"/>
      <c r="S89" s="384"/>
      <c r="T89" s="384"/>
      <c r="U89" s="384"/>
      <c r="V89" s="384"/>
      <c r="W89" s="384"/>
      <c r="X89" s="384"/>
      <c r="Y89" s="384"/>
      <c r="Z89" s="384"/>
      <c r="AA89" s="384"/>
      <c r="AB89" s="384"/>
      <c r="AC89" s="384"/>
      <c r="AD89" s="384"/>
      <c r="AE89" s="384"/>
      <c r="AF89" s="384"/>
      <c r="AG89" s="384"/>
      <c r="AH89" s="384"/>
      <c r="AI89" s="384"/>
      <c r="AJ89" s="384"/>
      <c r="AK89" s="384"/>
      <c r="AL89" s="384"/>
      <c r="AM89" s="384"/>
      <c r="AN89" s="384"/>
      <c r="AO89" s="384"/>
      <c r="AP89" s="384"/>
      <c r="AQ89" s="384"/>
      <c r="AR89" s="384"/>
      <c r="AS89" s="384"/>
      <c r="AT89" s="384"/>
      <c r="AU89" s="384"/>
      <c r="AV89" s="384"/>
      <c r="AW89" s="384"/>
      <c r="AX89" s="384"/>
      <c r="AY89" s="384"/>
      <c r="AZ89" s="384"/>
      <c r="BA89" s="384"/>
      <c r="BB89" s="384"/>
      <c r="BC89" s="384"/>
      <c r="BD89" s="384"/>
      <c r="BE89" s="384"/>
      <c r="BF89" s="384"/>
      <c r="BG89" s="384"/>
      <c r="BH89" s="384"/>
      <c r="BI89" s="384"/>
      <c r="BJ89" s="384"/>
      <c r="BK89" s="384"/>
      <c r="BL89" s="384"/>
      <c r="BM89" s="384"/>
      <c r="BN89" s="384"/>
      <c r="BO89" s="384"/>
      <c r="BP89" s="384"/>
      <c r="BQ89" s="384"/>
      <c r="BR89" s="384"/>
      <c r="BS89" s="384"/>
      <c r="BT89" s="384"/>
      <c r="BU89" s="384"/>
      <c r="BV89" s="384"/>
      <c r="BW89" s="384"/>
      <c r="BX89" s="384"/>
      <c r="BY89" s="384"/>
      <c r="BZ89" s="384"/>
      <c r="CA89" s="384"/>
      <c r="CB89" s="384"/>
      <c r="CC89" s="384"/>
      <c r="CD89" s="384"/>
      <c r="CE89" s="384"/>
      <c r="CF89" s="384"/>
      <c r="CG89" s="384"/>
      <c r="CH89" s="384"/>
      <c r="CI89" s="384"/>
      <c r="CJ89" s="384"/>
      <c r="CK89" s="384"/>
      <c r="CL89" s="384"/>
      <c r="CM89" s="384"/>
      <c r="CN89" s="384"/>
      <c r="CO89" s="384"/>
      <c r="CP89" s="384"/>
      <c r="CQ89" s="384"/>
      <c r="CR89" s="384"/>
      <c r="CS89" s="384"/>
      <c r="CT89" s="384"/>
      <c r="CU89" s="384"/>
      <c r="CV89" s="384"/>
      <c r="CW89" s="384"/>
      <c r="CX89" s="384"/>
      <c r="CY89" s="384"/>
      <c r="CZ89" s="384"/>
      <c r="DA89" s="384"/>
      <c r="DB89" s="384"/>
      <c r="DC89" s="384"/>
      <c r="DD89" s="384"/>
      <c r="DE89" s="384"/>
      <c r="DF89" s="384"/>
      <c r="DG89" s="384"/>
      <c r="DH89" s="384"/>
      <c r="DI89" s="384"/>
      <c r="DJ89" s="384"/>
      <c r="DK89" s="384"/>
      <c r="DL89" s="384"/>
      <c r="DM89" s="384"/>
      <c r="DN89" s="384"/>
      <c r="DO89" s="384"/>
      <c r="DP89" s="384"/>
      <c r="DQ89" s="384"/>
      <c r="DR89" s="384"/>
      <c r="DS89" s="384"/>
      <c r="DT89" s="384"/>
      <c r="DU89" s="384"/>
      <c r="DV89" s="384"/>
      <c r="DW89" s="384"/>
      <c r="DX89" s="384"/>
      <c r="DY89" s="384"/>
      <c r="DZ89" s="384"/>
      <c r="EA89" s="384"/>
      <c r="EB89" s="384"/>
      <c r="EC89" s="384"/>
      <c r="ED89" s="384"/>
      <c r="EE89" s="384"/>
      <c r="EF89" s="384"/>
      <c r="EG89" s="384"/>
      <c r="EH89" s="384"/>
      <c r="EI89" s="384"/>
      <c r="EJ89" s="384"/>
      <c r="EK89" s="384"/>
      <c r="EL89" s="384"/>
      <c r="EM89" s="384"/>
      <c r="EN89" s="384"/>
      <c r="EO89" s="384"/>
      <c r="EP89" s="384"/>
      <c r="EQ89" s="384"/>
      <c r="ER89" s="384"/>
      <c r="ES89" s="384"/>
      <c r="ET89" s="384"/>
      <c r="EU89" s="384"/>
      <c r="EV89" s="384"/>
      <c r="EW89" s="384"/>
    </row>
    <row r="90" spans="2:155" x14ac:dyDescent="0.2">
      <c r="C90" s="384"/>
      <c r="D90" s="384"/>
      <c r="E90" s="384"/>
      <c r="F90" s="384"/>
      <c r="G90" s="384"/>
      <c r="H90" s="384"/>
      <c r="I90" s="384"/>
      <c r="J90" s="384"/>
      <c r="K90" s="384"/>
      <c r="L90" s="384"/>
      <c r="M90" s="384"/>
      <c r="N90" s="384"/>
      <c r="O90" s="384"/>
      <c r="P90" s="384"/>
      <c r="Q90" s="384"/>
      <c r="R90" s="384"/>
      <c r="S90" s="384"/>
      <c r="T90" s="384"/>
      <c r="U90" s="384"/>
      <c r="V90" s="384"/>
      <c r="W90" s="384"/>
      <c r="X90" s="384"/>
      <c r="Y90" s="384"/>
      <c r="Z90" s="384"/>
      <c r="AA90" s="384"/>
      <c r="AB90" s="384"/>
      <c r="AC90" s="384"/>
      <c r="AD90" s="384"/>
      <c r="AE90" s="384"/>
      <c r="AF90" s="384"/>
      <c r="AG90" s="384"/>
      <c r="AH90" s="384"/>
      <c r="AI90" s="384"/>
      <c r="AJ90" s="384"/>
      <c r="AK90" s="384"/>
      <c r="AL90" s="384"/>
      <c r="AM90" s="384"/>
      <c r="AN90" s="384"/>
      <c r="AO90" s="384"/>
      <c r="AP90" s="384"/>
      <c r="AQ90" s="384"/>
      <c r="AR90" s="384"/>
      <c r="AS90" s="384"/>
      <c r="AT90" s="384"/>
      <c r="AU90" s="384"/>
      <c r="AV90" s="384"/>
      <c r="AW90" s="384"/>
      <c r="AX90" s="384"/>
      <c r="AY90" s="384"/>
      <c r="AZ90" s="384"/>
      <c r="BA90" s="384"/>
      <c r="BB90" s="384"/>
      <c r="BC90" s="384"/>
      <c r="BD90" s="384"/>
      <c r="BE90" s="384"/>
      <c r="BF90" s="384"/>
      <c r="BG90" s="384"/>
      <c r="BH90" s="384"/>
      <c r="BI90" s="384"/>
      <c r="BJ90" s="384"/>
      <c r="BK90" s="384"/>
      <c r="BL90" s="384"/>
      <c r="BM90" s="384"/>
      <c r="BN90" s="384"/>
      <c r="BO90" s="384"/>
      <c r="BP90" s="384"/>
      <c r="BQ90" s="384"/>
      <c r="BR90" s="384"/>
      <c r="BS90" s="384"/>
      <c r="BT90" s="384"/>
      <c r="BU90" s="384"/>
      <c r="BV90" s="384"/>
      <c r="BW90" s="384"/>
      <c r="BX90" s="384"/>
      <c r="BY90" s="384"/>
      <c r="BZ90" s="384"/>
      <c r="CA90" s="384"/>
      <c r="CB90" s="384"/>
      <c r="CC90" s="384"/>
      <c r="CD90" s="384"/>
      <c r="CE90" s="384"/>
      <c r="CF90" s="384"/>
      <c r="CG90" s="384"/>
      <c r="CH90" s="384"/>
      <c r="CI90" s="384"/>
      <c r="CJ90" s="384"/>
      <c r="CK90" s="384"/>
      <c r="CL90" s="384"/>
      <c r="CM90" s="384"/>
      <c r="CN90" s="384"/>
      <c r="CO90" s="384"/>
      <c r="CP90" s="384"/>
      <c r="CQ90" s="384"/>
      <c r="CR90" s="384"/>
      <c r="CS90" s="384"/>
      <c r="CT90" s="384"/>
      <c r="CU90" s="384"/>
      <c r="CV90" s="384"/>
      <c r="CW90" s="384"/>
      <c r="CX90" s="384"/>
      <c r="CY90" s="384"/>
      <c r="CZ90" s="384"/>
      <c r="DA90" s="384"/>
      <c r="DB90" s="384"/>
      <c r="DC90" s="384"/>
      <c r="DD90" s="384"/>
      <c r="DE90" s="384"/>
      <c r="DF90" s="384"/>
      <c r="DG90" s="384"/>
      <c r="DH90" s="384"/>
      <c r="DI90" s="384"/>
      <c r="DJ90" s="384"/>
      <c r="DK90" s="384"/>
      <c r="DL90" s="384"/>
      <c r="DM90" s="384"/>
      <c r="DN90" s="384"/>
      <c r="DO90" s="384"/>
      <c r="DP90" s="384"/>
      <c r="DQ90" s="384"/>
      <c r="DR90" s="384"/>
      <c r="DS90" s="384"/>
      <c r="DT90" s="384"/>
      <c r="DU90" s="384"/>
      <c r="DV90" s="384"/>
      <c r="DW90" s="384"/>
      <c r="DX90" s="384"/>
      <c r="DY90" s="384"/>
      <c r="DZ90" s="384"/>
      <c r="EA90" s="384"/>
      <c r="EB90" s="384"/>
      <c r="EC90" s="384"/>
      <c r="ED90" s="384"/>
      <c r="EE90" s="384"/>
      <c r="EF90" s="384"/>
      <c r="EG90" s="384"/>
      <c r="EH90" s="384"/>
      <c r="EI90" s="384"/>
      <c r="EJ90" s="384"/>
      <c r="EK90" s="384"/>
      <c r="EL90" s="384"/>
      <c r="EM90" s="384"/>
      <c r="EN90" s="384"/>
      <c r="EO90" s="384"/>
      <c r="EP90" s="384"/>
      <c r="EQ90" s="384"/>
      <c r="ER90" s="384"/>
      <c r="ES90" s="384"/>
      <c r="ET90" s="384"/>
      <c r="EU90" s="384"/>
      <c r="EV90" s="384"/>
      <c r="EW90" s="384"/>
    </row>
    <row r="91" spans="2:155" x14ac:dyDescent="0.2">
      <c r="C91" s="384"/>
      <c r="D91" s="384"/>
      <c r="E91" s="384"/>
      <c r="F91" s="384"/>
      <c r="G91" s="384"/>
      <c r="H91" s="384"/>
      <c r="I91" s="384"/>
      <c r="J91" s="384"/>
      <c r="K91" s="384"/>
      <c r="L91" s="384"/>
      <c r="M91" s="384"/>
      <c r="N91" s="384"/>
      <c r="O91" s="384"/>
      <c r="P91" s="384"/>
      <c r="Q91" s="384"/>
      <c r="R91" s="384"/>
      <c r="S91" s="384"/>
      <c r="T91" s="384"/>
      <c r="U91" s="384"/>
      <c r="V91" s="384"/>
      <c r="W91" s="384"/>
      <c r="X91" s="384"/>
      <c r="Y91" s="384"/>
      <c r="Z91" s="384"/>
      <c r="AA91" s="384"/>
      <c r="AB91" s="384"/>
      <c r="AC91" s="384"/>
      <c r="AD91" s="384"/>
      <c r="AE91" s="384"/>
      <c r="AF91" s="384"/>
      <c r="AG91" s="384"/>
      <c r="AH91" s="384"/>
      <c r="AI91" s="384"/>
      <c r="AJ91" s="384"/>
      <c r="AK91" s="384"/>
      <c r="AL91" s="384"/>
      <c r="AM91" s="384"/>
      <c r="AN91" s="384"/>
      <c r="AO91" s="384"/>
      <c r="AP91" s="384"/>
      <c r="AQ91" s="384"/>
      <c r="AR91" s="384"/>
      <c r="AS91" s="384"/>
      <c r="AT91" s="384"/>
      <c r="AU91" s="384"/>
      <c r="AV91" s="384"/>
      <c r="AW91" s="384"/>
      <c r="AX91" s="384"/>
      <c r="AY91" s="384"/>
      <c r="AZ91" s="384"/>
      <c r="BA91" s="384"/>
      <c r="BB91" s="384"/>
      <c r="BC91" s="384"/>
      <c r="BD91" s="384"/>
      <c r="BE91" s="384"/>
      <c r="BF91" s="384"/>
      <c r="BG91" s="384"/>
      <c r="BH91" s="384"/>
      <c r="BI91" s="384"/>
      <c r="BJ91" s="384"/>
      <c r="BK91" s="384"/>
      <c r="BL91" s="384"/>
      <c r="BM91" s="384"/>
      <c r="BN91" s="384"/>
      <c r="BO91" s="384"/>
      <c r="BP91" s="384"/>
      <c r="BQ91" s="384"/>
      <c r="BR91" s="384"/>
      <c r="BS91" s="384"/>
      <c r="BT91" s="384"/>
      <c r="BU91" s="384"/>
      <c r="BV91" s="384"/>
      <c r="BW91" s="384"/>
      <c r="BX91" s="384"/>
      <c r="BY91" s="384"/>
      <c r="BZ91" s="384"/>
      <c r="CA91" s="384"/>
      <c r="CB91" s="384"/>
      <c r="CC91" s="384"/>
      <c r="CD91" s="384"/>
      <c r="CE91" s="384"/>
      <c r="CF91" s="384"/>
      <c r="CG91" s="384"/>
      <c r="CH91" s="384"/>
      <c r="CI91" s="384"/>
      <c r="CJ91" s="384"/>
      <c r="CK91" s="384"/>
      <c r="CL91" s="384"/>
      <c r="CM91" s="384"/>
      <c r="CN91" s="384"/>
      <c r="CO91" s="384"/>
      <c r="CP91" s="384"/>
      <c r="CQ91" s="384"/>
      <c r="CR91" s="384"/>
      <c r="CS91" s="384"/>
      <c r="CT91" s="384"/>
      <c r="CU91" s="384"/>
      <c r="CV91" s="384"/>
      <c r="CW91" s="384"/>
      <c r="CX91" s="384"/>
      <c r="CY91" s="384"/>
      <c r="CZ91" s="384"/>
      <c r="DA91" s="384"/>
      <c r="DB91" s="384"/>
      <c r="DC91" s="384"/>
      <c r="DD91" s="384"/>
      <c r="DE91" s="384"/>
      <c r="DF91" s="384"/>
      <c r="DG91" s="384"/>
      <c r="DH91" s="384"/>
      <c r="DI91" s="384"/>
      <c r="DJ91" s="384"/>
      <c r="DK91" s="384"/>
      <c r="DL91" s="384"/>
      <c r="DM91" s="384"/>
      <c r="DN91" s="384"/>
      <c r="DO91" s="384"/>
      <c r="DP91" s="384"/>
      <c r="DQ91" s="384"/>
      <c r="DR91" s="384"/>
      <c r="DS91" s="384"/>
      <c r="DT91" s="384"/>
      <c r="DU91" s="384"/>
      <c r="DV91" s="384"/>
      <c r="DW91" s="384"/>
      <c r="DX91" s="384"/>
      <c r="DY91" s="384"/>
      <c r="DZ91" s="384"/>
      <c r="EA91" s="384"/>
      <c r="EB91" s="384"/>
      <c r="EC91" s="384"/>
      <c r="ED91" s="384"/>
      <c r="EE91" s="384"/>
      <c r="EF91" s="384"/>
      <c r="EG91" s="384"/>
      <c r="EH91" s="384"/>
      <c r="EI91" s="384"/>
      <c r="EJ91" s="384"/>
      <c r="EK91" s="384"/>
      <c r="EL91" s="384"/>
      <c r="EM91" s="384"/>
      <c r="EN91" s="384"/>
      <c r="EO91" s="384"/>
      <c r="EP91" s="384"/>
      <c r="EQ91" s="384"/>
      <c r="ER91" s="384"/>
      <c r="ES91" s="384"/>
      <c r="ET91" s="384"/>
      <c r="EU91" s="384"/>
      <c r="EV91" s="384"/>
      <c r="EW91" s="384"/>
    </row>
    <row r="92" spans="2:155" x14ac:dyDescent="0.2">
      <c r="C92" s="384"/>
      <c r="D92" s="384"/>
      <c r="E92" s="384"/>
      <c r="F92" s="384"/>
      <c r="G92" s="384"/>
      <c r="H92" s="384"/>
      <c r="I92" s="384"/>
      <c r="J92" s="384"/>
      <c r="K92" s="384"/>
      <c r="L92" s="384"/>
      <c r="M92" s="384"/>
      <c r="N92" s="384"/>
      <c r="O92" s="384"/>
      <c r="P92" s="384"/>
      <c r="Q92" s="384"/>
      <c r="R92" s="384"/>
      <c r="S92" s="384"/>
      <c r="T92" s="384"/>
      <c r="U92" s="384"/>
      <c r="V92" s="384"/>
      <c r="W92" s="384"/>
      <c r="X92" s="384"/>
      <c r="Y92" s="384"/>
      <c r="Z92" s="384"/>
      <c r="AA92" s="384"/>
      <c r="AB92" s="384"/>
      <c r="AC92" s="384"/>
      <c r="AD92" s="384"/>
      <c r="AE92" s="384"/>
      <c r="AF92" s="384"/>
      <c r="AG92" s="384"/>
      <c r="AH92" s="384"/>
      <c r="AI92" s="384"/>
      <c r="AJ92" s="384"/>
      <c r="AK92" s="384"/>
      <c r="AL92" s="384"/>
      <c r="AM92" s="384"/>
      <c r="AN92" s="384"/>
      <c r="AO92" s="384"/>
      <c r="AP92" s="384"/>
      <c r="AQ92" s="384"/>
      <c r="AR92" s="384"/>
      <c r="AS92" s="384"/>
      <c r="AT92" s="384"/>
      <c r="AU92" s="384"/>
      <c r="AV92" s="384"/>
      <c r="AW92" s="384"/>
      <c r="AX92" s="384"/>
      <c r="AY92" s="384"/>
      <c r="AZ92" s="384"/>
      <c r="BA92" s="384"/>
      <c r="BB92" s="384"/>
      <c r="BC92" s="384"/>
      <c r="BD92" s="384"/>
      <c r="BE92" s="384"/>
      <c r="BF92" s="384"/>
      <c r="BG92" s="384"/>
      <c r="BH92" s="384"/>
      <c r="BI92" s="384"/>
      <c r="BJ92" s="384"/>
      <c r="BK92" s="384"/>
      <c r="BL92" s="384"/>
      <c r="BM92" s="384"/>
      <c r="BN92" s="384"/>
      <c r="BO92" s="384"/>
      <c r="BP92" s="384"/>
      <c r="BQ92" s="384"/>
      <c r="BR92" s="384"/>
      <c r="BS92" s="384"/>
      <c r="BT92" s="384"/>
      <c r="BU92" s="384"/>
      <c r="BV92" s="384"/>
      <c r="BW92" s="384"/>
      <c r="BX92" s="384"/>
      <c r="BY92" s="384"/>
      <c r="BZ92" s="384"/>
      <c r="CA92" s="384"/>
      <c r="CB92" s="384"/>
      <c r="CC92" s="384"/>
      <c r="CD92" s="384"/>
      <c r="CE92" s="384"/>
      <c r="CF92" s="384"/>
      <c r="CG92" s="384"/>
      <c r="CH92" s="384"/>
      <c r="CI92" s="384"/>
      <c r="CJ92" s="384"/>
      <c r="CK92" s="384"/>
      <c r="CL92" s="384"/>
      <c r="CM92" s="384"/>
      <c r="CN92" s="384"/>
      <c r="CO92" s="384"/>
      <c r="CP92" s="384"/>
      <c r="CQ92" s="384"/>
      <c r="CR92" s="384"/>
      <c r="CS92" s="384"/>
      <c r="CT92" s="384"/>
      <c r="CU92" s="384"/>
      <c r="CV92" s="384"/>
      <c r="CW92" s="384"/>
      <c r="CX92" s="384"/>
      <c r="CY92" s="384"/>
      <c r="CZ92" s="384"/>
      <c r="DA92" s="384"/>
      <c r="DB92" s="384"/>
      <c r="DC92" s="384"/>
      <c r="DD92" s="384"/>
      <c r="DE92" s="384"/>
      <c r="DF92" s="384"/>
      <c r="DG92" s="384"/>
      <c r="DH92" s="384"/>
      <c r="DI92" s="384"/>
      <c r="DJ92" s="384"/>
      <c r="DK92" s="384"/>
      <c r="DL92" s="384"/>
      <c r="DM92" s="384"/>
      <c r="DN92" s="384"/>
      <c r="DO92" s="384"/>
      <c r="DP92" s="384"/>
      <c r="DQ92" s="384"/>
      <c r="DR92" s="384"/>
      <c r="DS92" s="384"/>
      <c r="DT92" s="384"/>
      <c r="DU92" s="384"/>
      <c r="DV92" s="384"/>
      <c r="DW92" s="384"/>
      <c r="DX92" s="384"/>
      <c r="DY92" s="384"/>
      <c r="DZ92" s="384"/>
      <c r="EA92" s="384"/>
      <c r="EB92" s="384"/>
      <c r="EC92" s="384"/>
      <c r="ED92" s="384"/>
      <c r="EE92" s="384"/>
      <c r="EF92" s="384"/>
      <c r="EG92" s="384"/>
      <c r="EH92" s="384"/>
      <c r="EI92" s="384"/>
      <c r="EJ92" s="384"/>
      <c r="EK92" s="384"/>
      <c r="EL92" s="384"/>
      <c r="EM92" s="384"/>
      <c r="EN92" s="384"/>
      <c r="EO92" s="384"/>
      <c r="EP92" s="384"/>
      <c r="EQ92" s="384"/>
      <c r="ER92" s="384"/>
      <c r="ES92" s="384"/>
      <c r="ET92" s="384"/>
      <c r="EU92" s="384"/>
      <c r="EV92" s="384"/>
      <c r="EW92" s="384"/>
    </row>
    <row r="93" spans="2:155" x14ac:dyDescent="0.2">
      <c r="C93" s="384"/>
      <c r="D93" s="384"/>
      <c r="E93" s="384"/>
      <c r="F93" s="384"/>
      <c r="G93" s="384"/>
      <c r="H93" s="384"/>
      <c r="I93" s="384"/>
      <c r="J93" s="384"/>
      <c r="K93" s="384"/>
      <c r="L93" s="384"/>
      <c r="M93" s="384"/>
      <c r="N93" s="384"/>
      <c r="O93" s="384"/>
      <c r="P93" s="384"/>
      <c r="Q93" s="384"/>
      <c r="R93" s="384"/>
      <c r="S93" s="384"/>
      <c r="T93" s="384"/>
      <c r="U93" s="384"/>
      <c r="V93" s="384"/>
      <c r="W93" s="384"/>
      <c r="X93" s="384"/>
      <c r="Y93" s="384"/>
      <c r="Z93" s="384"/>
      <c r="AA93" s="384"/>
      <c r="AB93" s="384"/>
      <c r="AC93" s="384"/>
      <c r="AD93" s="384"/>
      <c r="AE93" s="384"/>
      <c r="AF93" s="384"/>
      <c r="AG93" s="384"/>
      <c r="AH93" s="384"/>
      <c r="AI93" s="384"/>
      <c r="AJ93" s="384"/>
      <c r="AK93" s="384"/>
      <c r="AL93" s="384"/>
      <c r="AM93" s="384"/>
      <c r="AN93" s="384"/>
      <c r="AO93" s="384"/>
      <c r="AP93" s="384"/>
      <c r="AQ93" s="384"/>
      <c r="AR93" s="384"/>
      <c r="AS93" s="384"/>
      <c r="AT93" s="384"/>
      <c r="AU93" s="384"/>
      <c r="AV93" s="384"/>
      <c r="AW93" s="384"/>
      <c r="AX93" s="384"/>
      <c r="AY93" s="384"/>
      <c r="AZ93" s="384"/>
      <c r="BA93" s="384"/>
      <c r="BB93" s="384"/>
      <c r="BC93" s="384"/>
      <c r="BD93" s="384"/>
      <c r="BE93" s="384"/>
      <c r="BF93" s="384"/>
      <c r="BG93" s="384"/>
      <c r="BH93" s="384"/>
      <c r="BI93" s="384"/>
      <c r="BJ93" s="384"/>
      <c r="BK93" s="384"/>
      <c r="BL93" s="384"/>
      <c r="BM93" s="384"/>
      <c r="BN93" s="384"/>
      <c r="BO93" s="384"/>
      <c r="BP93" s="384"/>
      <c r="BQ93" s="384"/>
      <c r="BR93" s="384"/>
      <c r="BS93" s="384"/>
      <c r="BT93" s="384"/>
      <c r="BU93" s="384"/>
      <c r="BV93" s="384"/>
      <c r="BW93" s="384"/>
      <c r="BX93" s="384"/>
      <c r="BY93" s="384"/>
      <c r="BZ93" s="384"/>
      <c r="CA93" s="384"/>
      <c r="CB93" s="384"/>
      <c r="CC93" s="384"/>
      <c r="CD93" s="384"/>
      <c r="CE93" s="384"/>
      <c r="CF93" s="384"/>
      <c r="CG93" s="384"/>
      <c r="CH93" s="384"/>
      <c r="CI93" s="384"/>
      <c r="CJ93" s="384"/>
      <c r="CK93" s="384"/>
      <c r="CL93" s="384"/>
      <c r="CM93" s="384"/>
      <c r="CN93" s="384"/>
      <c r="CO93" s="384"/>
      <c r="CP93" s="384"/>
      <c r="CQ93" s="384"/>
      <c r="CR93" s="384"/>
      <c r="CS93" s="384"/>
      <c r="CT93" s="384"/>
      <c r="CU93" s="384"/>
      <c r="CV93" s="384"/>
      <c r="CW93" s="384"/>
      <c r="CX93" s="384"/>
      <c r="CY93" s="384"/>
      <c r="CZ93" s="384"/>
      <c r="DA93" s="384"/>
      <c r="DB93" s="384"/>
      <c r="DC93" s="384"/>
      <c r="DD93" s="384"/>
      <c r="DE93" s="384"/>
      <c r="DF93" s="384"/>
      <c r="DG93" s="384"/>
      <c r="DH93" s="384"/>
      <c r="DI93" s="384"/>
      <c r="DJ93" s="384"/>
      <c r="DK93" s="384"/>
      <c r="DL93" s="384"/>
      <c r="DM93" s="384"/>
      <c r="DN93" s="384"/>
      <c r="DO93" s="384"/>
      <c r="DP93" s="384"/>
      <c r="DQ93" s="384"/>
      <c r="DR93" s="384"/>
      <c r="DS93" s="384"/>
      <c r="DT93" s="384"/>
      <c r="DU93" s="384"/>
      <c r="DV93" s="384"/>
      <c r="DW93" s="384"/>
      <c r="DX93" s="384"/>
      <c r="DY93" s="384"/>
      <c r="DZ93" s="384"/>
      <c r="EA93" s="384"/>
      <c r="EB93" s="384"/>
      <c r="EC93" s="384"/>
      <c r="ED93" s="384"/>
      <c r="EE93" s="384"/>
      <c r="EF93" s="384"/>
      <c r="EG93" s="384"/>
      <c r="EH93" s="384"/>
      <c r="EI93" s="384"/>
      <c r="EJ93" s="384"/>
      <c r="EK93" s="384"/>
      <c r="EL93" s="384"/>
      <c r="EM93" s="384"/>
      <c r="EN93" s="384"/>
      <c r="EO93" s="384"/>
      <c r="EP93" s="384"/>
      <c r="EQ93" s="384"/>
      <c r="ER93" s="384"/>
      <c r="ES93" s="384"/>
      <c r="ET93" s="384"/>
      <c r="EU93" s="384"/>
      <c r="EV93" s="384"/>
      <c r="EW93" s="384"/>
    </row>
    <row r="94" spans="2:155" x14ac:dyDescent="0.2">
      <c r="C94" s="384"/>
      <c r="D94" s="384"/>
      <c r="E94" s="384"/>
      <c r="F94" s="384"/>
      <c r="G94" s="384"/>
      <c r="H94" s="384"/>
      <c r="I94" s="384"/>
      <c r="J94" s="384"/>
      <c r="K94" s="384"/>
      <c r="L94" s="384"/>
      <c r="M94" s="384"/>
      <c r="N94" s="384"/>
      <c r="O94" s="384"/>
      <c r="P94" s="384"/>
      <c r="Q94" s="384"/>
      <c r="R94" s="384"/>
      <c r="S94" s="384"/>
      <c r="T94" s="384"/>
      <c r="U94" s="384"/>
      <c r="V94" s="384"/>
      <c r="W94" s="384"/>
      <c r="X94" s="384"/>
      <c r="Y94" s="384"/>
      <c r="Z94" s="384"/>
      <c r="AA94" s="384"/>
      <c r="AB94" s="384"/>
      <c r="AC94" s="384"/>
      <c r="AD94" s="384"/>
      <c r="AE94" s="384"/>
      <c r="AF94" s="384"/>
      <c r="AG94" s="384"/>
      <c r="AH94" s="384"/>
      <c r="AI94" s="384"/>
      <c r="AJ94" s="384"/>
      <c r="AK94" s="384"/>
      <c r="AL94" s="384"/>
      <c r="AM94" s="384"/>
      <c r="AN94" s="384"/>
      <c r="AO94" s="384"/>
      <c r="AP94" s="384"/>
      <c r="AQ94" s="384"/>
      <c r="AR94" s="384"/>
      <c r="AS94" s="384"/>
      <c r="AT94" s="384"/>
      <c r="AU94" s="384"/>
      <c r="AV94" s="384"/>
      <c r="AW94" s="384"/>
      <c r="AX94" s="384"/>
      <c r="AY94" s="384"/>
      <c r="AZ94" s="384"/>
      <c r="BA94" s="384"/>
      <c r="BB94" s="384"/>
      <c r="BC94" s="384"/>
      <c r="BD94" s="384"/>
      <c r="BE94" s="384"/>
      <c r="BF94" s="384"/>
      <c r="BG94" s="384"/>
      <c r="BH94" s="384"/>
      <c r="BI94" s="384"/>
      <c r="BJ94" s="384"/>
      <c r="BK94" s="384"/>
      <c r="BL94" s="384"/>
      <c r="BM94" s="384"/>
      <c r="BN94" s="384"/>
      <c r="BO94" s="384"/>
      <c r="BP94" s="384"/>
      <c r="BQ94" s="384"/>
      <c r="BR94" s="384"/>
      <c r="BS94" s="384"/>
      <c r="BT94" s="384"/>
      <c r="BU94" s="384"/>
      <c r="BV94" s="384"/>
      <c r="BW94" s="384"/>
      <c r="BX94" s="384"/>
      <c r="BY94" s="384"/>
      <c r="BZ94" s="384"/>
      <c r="CA94" s="384"/>
      <c r="CB94" s="384"/>
      <c r="CC94" s="384"/>
      <c r="CD94" s="384"/>
      <c r="CE94" s="384"/>
      <c r="CF94" s="384"/>
      <c r="CG94" s="384"/>
      <c r="CH94" s="384"/>
      <c r="CI94" s="384"/>
      <c r="CJ94" s="384"/>
      <c r="CK94" s="384"/>
      <c r="CL94" s="384"/>
      <c r="CM94" s="384"/>
      <c r="CN94" s="384"/>
      <c r="CO94" s="384"/>
      <c r="CP94" s="384"/>
      <c r="CQ94" s="384"/>
      <c r="CR94" s="384"/>
      <c r="CS94" s="384"/>
      <c r="CT94" s="384"/>
      <c r="CU94" s="384"/>
      <c r="CV94" s="384"/>
      <c r="CW94" s="384"/>
      <c r="CX94" s="384"/>
      <c r="CY94" s="384"/>
      <c r="CZ94" s="384"/>
      <c r="DA94" s="384"/>
      <c r="DB94" s="384"/>
      <c r="DC94" s="384"/>
      <c r="DD94" s="384"/>
      <c r="DE94" s="384"/>
      <c r="DF94" s="384"/>
      <c r="DG94" s="384"/>
      <c r="DH94" s="384"/>
      <c r="DI94" s="384"/>
      <c r="DJ94" s="384"/>
      <c r="DK94" s="384"/>
      <c r="DL94" s="384"/>
      <c r="DM94" s="384"/>
      <c r="DN94" s="384"/>
      <c r="DO94" s="384"/>
      <c r="DP94" s="384"/>
      <c r="DQ94" s="384"/>
      <c r="DR94" s="384"/>
      <c r="DS94" s="384"/>
      <c r="DT94" s="384"/>
      <c r="DU94" s="384"/>
      <c r="DV94" s="384"/>
      <c r="DW94" s="384"/>
      <c r="DX94" s="384"/>
      <c r="DY94" s="384"/>
      <c r="DZ94" s="384"/>
      <c r="EA94" s="384"/>
      <c r="EB94" s="384"/>
      <c r="EC94" s="384"/>
      <c r="ED94" s="384"/>
      <c r="EE94" s="384"/>
      <c r="EF94" s="384"/>
      <c r="EG94" s="384"/>
      <c r="EH94" s="384"/>
      <c r="EI94" s="384"/>
      <c r="EJ94" s="384"/>
      <c r="EK94" s="384"/>
      <c r="EL94" s="384"/>
      <c r="EM94" s="384"/>
      <c r="EN94" s="384"/>
      <c r="EO94" s="384"/>
      <c r="EP94" s="384"/>
      <c r="EQ94" s="384"/>
      <c r="ER94" s="384"/>
      <c r="ES94" s="384"/>
      <c r="ET94" s="384"/>
      <c r="EU94" s="384"/>
      <c r="EV94" s="384"/>
      <c r="EW94" s="384"/>
    </row>
    <row r="95" spans="2:155" x14ac:dyDescent="0.2">
      <c r="C95" s="384"/>
      <c r="D95" s="384"/>
      <c r="E95" s="384"/>
      <c r="F95" s="384"/>
      <c r="G95" s="384"/>
      <c r="H95" s="384"/>
      <c r="I95" s="384"/>
      <c r="J95" s="384"/>
      <c r="K95" s="384"/>
      <c r="L95" s="384"/>
      <c r="M95" s="384"/>
      <c r="N95" s="384"/>
      <c r="O95" s="384"/>
      <c r="P95" s="384"/>
      <c r="Q95" s="384"/>
      <c r="R95" s="384"/>
      <c r="S95" s="384"/>
      <c r="T95" s="384"/>
      <c r="U95" s="384"/>
      <c r="V95" s="384"/>
      <c r="W95" s="384"/>
      <c r="X95" s="384"/>
      <c r="Y95" s="384"/>
      <c r="Z95" s="384"/>
      <c r="AA95" s="384"/>
      <c r="AB95" s="384"/>
      <c r="AC95" s="384"/>
      <c r="AD95" s="384"/>
      <c r="AE95" s="384"/>
      <c r="AF95" s="384"/>
      <c r="AG95" s="384"/>
      <c r="AH95" s="384"/>
      <c r="AI95" s="384"/>
      <c r="AJ95" s="384"/>
      <c r="AK95" s="384"/>
      <c r="AL95" s="384"/>
      <c r="AM95" s="384"/>
      <c r="AN95" s="384"/>
      <c r="AO95" s="384"/>
      <c r="AP95" s="384"/>
      <c r="AQ95" s="384"/>
      <c r="AR95" s="384"/>
      <c r="AS95" s="384"/>
      <c r="AT95" s="384"/>
      <c r="AU95" s="384"/>
      <c r="AV95" s="384"/>
      <c r="AW95" s="384"/>
      <c r="AX95" s="384"/>
      <c r="AY95" s="384"/>
      <c r="AZ95" s="384"/>
      <c r="BA95" s="384"/>
      <c r="BB95" s="384"/>
      <c r="BC95" s="384"/>
      <c r="BD95" s="384"/>
      <c r="BE95" s="384"/>
      <c r="BF95" s="384"/>
      <c r="BG95" s="384"/>
      <c r="BH95" s="384"/>
      <c r="BI95" s="384"/>
      <c r="BJ95" s="384"/>
      <c r="BK95" s="384"/>
      <c r="BL95" s="384"/>
      <c r="BM95" s="384"/>
      <c r="BN95" s="384"/>
      <c r="BO95" s="384"/>
      <c r="BP95" s="384"/>
      <c r="BQ95" s="384"/>
      <c r="BR95" s="384"/>
      <c r="BS95" s="384"/>
      <c r="BT95" s="384"/>
      <c r="BU95" s="384"/>
      <c r="BV95" s="384"/>
      <c r="BW95" s="384"/>
      <c r="BX95" s="384"/>
      <c r="BY95" s="384"/>
      <c r="BZ95" s="384"/>
      <c r="CA95" s="384"/>
      <c r="CB95" s="384"/>
      <c r="CC95" s="384"/>
      <c r="CD95" s="384"/>
      <c r="CE95" s="384"/>
      <c r="CF95" s="384"/>
      <c r="CG95" s="384"/>
      <c r="CH95" s="384"/>
      <c r="CI95" s="384"/>
      <c r="CJ95" s="384"/>
      <c r="CK95" s="384"/>
      <c r="CL95" s="384"/>
      <c r="CM95" s="384"/>
      <c r="CN95" s="384"/>
      <c r="CO95" s="384"/>
      <c r="CP95" s="384"/>
      <c r="CQ95" s="384"/>
      <c r="CR95" s="384"/>
      <c r="CS95" s="384"/>
      <c r="CT95" s="384"/>
      <c r="CU95" s="384"/>
      <c r="CV95" s="384"/>
      <c r="CW95" s="384"/>
      <c r="CX95" s="384"/>
      <c r="CY95" s="384"/>
      <c r="CZ95" s="384"/>
      <c r="DA95" s="384"/>
      <c r="DB95" s="384"/>
      <c r="DC95" s="384"/>
      <c r="DD95" s="384"/>
      <c r="DE95" s="384"/>
      <c r="DF95" s="384"/>
      <c r="DG95" s="384"/>
      <c r="DH95" s="384"/>
      <c r="DI95" s="384"/>
      <c r="DJ95" s="384"/>
      <c r="DK95" s="384"/>
      <c r="DL95" s="384"/>
      <c r="DM95" s="384"/>
      <c r="DN95" s="384"/>
      <c r="DO95" s="384"/>
      <c r="DP95" s="384"/>
      <c r="DQ95" s="384"/>
      <c r="DR95" s="384"/>
      <c r="DS95" s="384"/>
      <c r="DT95" s="384"/>
      <c r="DU95" s="384"/>
      <c r="DV95" s="384"/>
      <c r="DW95" s="384"/>
      <c r="DX95" s="384"/>
      <c r="DY95" s="384"/>
      <c r="DZ95" s="384"/>
      <c r="EA95" s="384"/>
      <c r="EB95" s="384"/>
      <c r="EC95" s="384"/>
      <c r="ED95" s="384"/>
      <c r="EE95" s="384"/>
      <c r="EF95" s="384"/>
      <c r="EG95" s="384"/>
      <c r="EH95" s="384"/>
      <c r="EI95" s="384"/>
      <c r="EJ95" s="384"/>
      <c r="EK95" s="384"/>
      <c r="EL95" s="384"/>
      <c r="EM95" s="384"/>
      <c r="EN95" s="384"/>
      <c r="EO95" s="384"/>
      <c r="EP95" s="384"/>
      <c r="EQ95" s="384"/>
      <c r="ER95" s="384"/>
      <c r="ES95" s="384"/>
      <c r="ET95" s="384"/>
      <c r="EU95" s="384"/>
      <c r="EV95" s="384"/>
      <c r="EW95" s="384"/>
    </row>
    <row r="96" spans="2:155" x14ac:dyDescent="0.2">
      <c r="C96" s="384"/>
      <c r="D96" s="384"/>
      <c r="E96" s="384"/>
      <c r="F96" s="384"/>
      <c r="G96" s="384"/>
      <c r="H96" s="384"/>
      <c r="I96" s="384"/>
      <c r="J96" s="384"/>
      <c r="K96" s="384"/>
      <c r="L96" s="384"/>
      <c r="M96" s="384"/>
      <c r="N96" s="384"/>
      <c r="O96" s="384"/>
      <c r="P96" s="384"/>
      <c r="Q96" s="384"/>
      <c r="R96" s="384"/>
      <c r="S96" s="384"/>
      <c r="T96" s="384"/>
      <c r="U96" s="384"/>
      <c r="V96" s="384"/>
      <c r="W96" s="384"/>
      <c r="X96" s="384"/>
      <c r="Y96" s="384"/>
      <c r="Z96" s="384"/>
      <c r="AA96" s="384"/>
      <c r="AB96" s="384"/>
      <c r="AC96" s="384"/>
      <c r="AD96" s="384"/>
      <c r="AE96" s="384"/>
      <c r="AF96" s="384"/>
      <c r="AG96" s="384"/>
      <c r="AH96" s="384"/>
      <c r="AI96" s="384"/>
      <c r="AJ96" s="384"/>
      <c r="AK96" s="384"/>
      <c r="AL96" s="384"/>
      <c r="AM96" s="384"/>
      <c r="AN96" s="384"/>
      <c r="AO96" s="384"/>
      <c r="AP96" s="384"/>
      <c r="AQ96" s="384"/>
      <c r="AR96" s="384"/>
      <c r="AS96" s="384"/>
      <c r="AT96" s="384"/>
      <c r="AU96" s="384"/>
      <c r="AV96" s="384"/>
      <c r="AW96" s="384"/>
      <c r="AX96" s="384"/>
      <c r="AY96" s="384"/>
      <c r="AZ96" s="384"/>
      <c r="BA96" s="384"/>
      <c r="BB96" s="384"/>
      <c r="BC96" s="384"/>
      <c r="BD96" s="384"/>
      <c r="BE96" s="384"/>
      <c r="BF96" s="384"/>
      <c r="BG96" s="384"/>
      <c r="BH96" s="384"/>
      <c r="BI96" s="384"/>
      <c r="BJ96" s="384"/>
      <c r="BK96" s="384"/>
      <c r="BL96" s="384"/>
      <c r="BM96" s="384"/>
      <c r="BN96" s="384"/>
      <c r="BO96" s="384"/>
      <c r="BP96" s="384"/>
      <c r="BQ96" s="384"/>
      <c r="BR96" s="384"/>
      <c r="BS96" s="384"/>
      <c r="BT96" s="384"/>
      <c r="BU96" s="384"/>
      <c r="BV96" s="384"/>
      <c r="BW96" s="384"/>
      <c r="BX96" s="384"/>
      <c r="BY96" s="384"/>
      <c r="BZ96" s="384"/>
      <c r="CA96" s="384"/>
      <c r="CB96" s="384"/>
      <c r="CC96" s="384"/>
      <c r="CD96" s="384"/>
      <c r="CE96" s="384"/>
      <c r="CF96" s="384"/>
      <c r="CG96" s="384"/>
      <c r="CH96" s="384"/>
      <c r="CI96" s="384"/>
      <c r="CJ96" s="384"/>
      <c r="CK96" s="384"/>
      <c r="CL96" s="384"/>
      <c r="CM96" s="384"/>
      <c r="CN96" s="384"/>
      <c r="CO96" s="384"/>
      <c r="CP96" s="384"/>
      <c r="CQ96" s="384"/>
      <c r="CR96" s="384"/>
      <c r="CS96" s="384"/>
      <c r="CT96" s="384"/>
      <c r="CU96" s="384"/>
      <c r="CV96" s="384"/>
      <c r="CW96" s="384"/>
      <c r="CX96" s="384"/>
      <c r="CY96" s="384"/>
      <c r="CZ96" s="384"/>
      <c r="DA96" s="384"/>
      <c r="DB96" s="384"/>
      <c r="DC96" s="384"/>
      <c r="DD96" s="384"/>
      <c r="DE96" s="384"/>
      <c r="DF96" s="384"/>
      <c r="DG96" s="384"/>
      <c r="DH96" s="384"/>
      <c r="DI96" s="384"/>
      <c r="DJ96" s="384"/>
      <c r="DK96" s="384"/>
      <c r="DL96" s="384"/>
      <c r="DM96" s="384"/>
      <c r="DN96" s="384"/>
      <c r="DO96" s="384"/>
      <c r="DP96" s="384"/>
      <c r="DQ96" s="384"/>
      <c r="DR96" s="384"/>
      <c r="DS96" s="384"/>
      <c r="DT96" s="384"/>
      <c r="DU96" s="384"/>
      <c r="DV96" s="384"/>
      <c r="DW96" s="384"/>
      <c r="DX96" s="384"/>
      <c r="DY96" s="384"/>
      <c r="DZ96" s="384"/>
      <c r="EA96" s="384"/>
      <c r="EB96" s="384"/>
      <c r="EC96" s="384"/>
      <c r="ED96" s="384"/>
      <c r="EE96" s="384"/>
      <c r="EF96" s="384"/>
      <c r="EG96" s="384"/>
      <c r="EH96" s="384"/>
      <c r="EI96" s="384"/>
      <c r="EJ96" s="384"/>
      <c r="EK96" s="384"/>
      <c r="EL96" s="384"/>
      <c r="EM96" s="384"/>
      <c r="EN96" s="384"/>
      <c r="EO96" s="384"/>
      <c r="EP96" s="384"/>
      <c r="EQ96" s="384"/>
      <c r="ER96" s="384"/>
      <c r="ES96" s="384"/>
      <c r="ET96" s="384"/>
      <c r="EU96" s="384"/>
      <c r="EV96" s="384"/>
      <c r="EW96" s="384"/>
    </row>
    <row r="97" spans="3:153" x14ac:dyDescent="0.2">
      <c r="C97" s="384"/>
      <c r="D97" s="384"/>
      <c r="E97" s="384"/>
      <c r="F97" s="384"/>
      <c r="G97" s="384"/>
      <c r="H97" s="384"/>
      <c r="I97" s="384"/>
      <c r="J97" s="384"/>
      <c r="K97" s="384"/>
      <c r="L97" s="384"/>
      <c r="M97" s="384"/>
      <c r="N97" s="384"/>
      <c r="O97" s="384"/>
      <c r="P97" s="384"/>
      <c r="Q97" s="384"/>
      <c r="R97" s="384"/>
      <c r="S97" s="384"/>
      <c r="T97" s="384"/>
      <c r="U97" s="384"/>
      <c r="V97" s="384"/>
      <c r="W97" s="384"/>
      <c r="X97" s="384"/>
      <c r="Y97" s="384"/>
      <c r="Z97" s="384"/>
      <c r="AA97" s="384"/>
      <c r="AB97" s="384"/>
      <c r="AC97" s="384"/>
      <c r="AD97" s="384"/>
      <c r="AE97" s="384"/>
      <c r="AF97" s="384"/>
      <c r="AG97" s="384"/>
      <c r="AH97" s="384"/>
      <c r="AI97" s="384"/>
      <c r="AJ97" s="384"/>
      <c r="AK97" s="384"/>
      <c r="AL97" s="384"/>
      <c r="AM97" s="384"/>
      <c r="AN97" s="384"/>
      <c r="AO97" s="384"/>
      <c r="AP97" s="384"/>
      <c r="AQ97" s="384"/>
      <c r="AR97" s="384"/>
      <c r="AS97" s="384"/>
      <c r="AT97" s="384"/>
      <c r="AU97" s="384"/>
      <c r="AV97" s="384"/>
      <c r="AW97" s="384"/>
      <c r="AX97" s="384"/>
      <c r="AY97" s="384"/>
      <c r="AZ97" s="384"/>
      <c r="BA97" s="384"/>
      <c r="BB97" s="384"/>
      <c r="BC97" s="384"/>
      <c r="BD97" s="384"/>
      <c r="BE97" s="384"/>
      <c r="BF97" s="384"/>
      <c r="BG97" s="384"/>
      <c r="BH97" s="384"/>
      <c r="BI97" s="384"/>
      <c r="BJ97" s="384"/>
      <c r="BK97" s="384"/>
      <c r="BL97" s="384"/>
      <c r="BM97" s="384"/>
      <c r="BN97" s="384"/>
      <c r="BO97" s="384"/>
      <c r="BP97" s="384"/>
      <c r="BQ97" s="384"/>
      <c r="BR97" s="384"/>
      <c r="BS97" s="384"/>
      <c r="BT97" s="384"/>
      <c r="BU97" s="384"/>
      <c r="BV97" s="384"/>
      <c r="BW97" s="384"/>
      <c r="BX97" s="384"/>
      <c r="BY97" s="384"/>
      <c r="BZ97" s="384"/>
      <c r="CA97" s="384"/>
      <c r="CB97" s="384"/>
      <c r="CC97" s="384"/>
      <c r="CD97" s="384"/>
      <c r="CE97" s="384"/>
      <c r="CF97" s="384"/>
      <c r="CG97" s="384"/>
      <c r="CH97" s="384"/>
      <c r="CI97" s="384"/>
      <c r="CJ97" s="384"/>
      <c r="CK97" s="384"/>
      <c r="CL97" s="384"/>
      <c r="CM97" s="384"/>
      <c r="CN97" s="384"/>
      <c r="CO97" s="384"/>
      <c r="CP97" s="384"/>
      <c r="CQ97" s="384"/>
      <c r="CR97" s="384"/>
      <c r="CS97" s="384"/>
      <c r="CT97" s="384"/>
      <c r="CU97" s="384"/>
      <c r="CV97" s="384"/>
      <c r="CW97" s="384"/>
      <c r="CX97" s="384"/>
      <c r="CY97" s="384"/>
      <c r="CZ97" s="384"/>
      <c r="DA97" s="384"/>
      <c r="DB97" s="384"/>
      <c r="DC97" s="384"/>
      <c r="DD97" s="384"/>
      <c r="DE97" s="384"/>
      <c r="DF97" s="384"/>
      <c r="DG97" s="384"/>
      <c r="DH97" s="384"/>
      <c r="DI97" s="384"/>
      <c r="DJ97" s="384"/>
      <c r="DK97" s="384"/>
      <c r="DL97" s="384"/>
      <c r="DM97" s="384"/>
      <c r="DN97" s="384"/>
      <c r="DO97" s="384"/>
      <c r="DP97" s="384"/>
      <c r="DQ97" s="384"/>
      <c r="DR97" s="384"/>
      <c r="DS97" s="384"/>
      <c r="DT97" s="384"/>
      <c r="DU97" s="384"/>
      <c r="DV97" s="384"/>
      <c r="DW97" s="384"/>
      <c r="DX97" s="384"/>
      <c r="DY97" s="384"/>
      <c r="DZ97" s="384"/>
      <c r="EA97" s="384"/>
      <c r="EB97" s="384"/>
      <c r="EC97" s="384"/>
      <c r="ED97" s="384"/>
      <c r="EE97" s="384"/>
      <c r="EF97" s="384"/>
      <c r="EG97" s="384"/>
      <c r="EH97" s="384"/>
      <c r="EI97" s="384"/>
      <c r="EJ97" s="384"/>
      <c r="EK97" s="384"/>
      <c r="EL97" s="384"/>
      <c r="EM97" s="384"/>
      <c r="EN97" s="384"/>
      <c r="EO97" s="384"/>
      <c r="EP97" s="384"/>
      <c r="EQ97" s="384"/>
      <c r="ER97" s="384"/>
      <c r="ES97" s="384"/>
      <c r="ET97" s="384"/>
      <c r="EU97" s="384"/>
      <c r="EV97" s="384"/>
      <c r="EW97" s="384"/>
    </row>
    <row r="98" spans="3:153" x14ac:dyDescent="0.2">
      <c r="C98" s="384"/>
      <c r="D98" s="384"/>
      <c r="E98" s="384"/>
      <c r="F98" s="384"/>
      <c r="G98" s="384"/>
      <c r="H98" s="384"/>
      <c r="I98" s="384"/>
      <c r="J98" s="384"/>
      <c r="K98" s="384"/>
      <c r="L98" s="384"/>
      <c r="M98" s="384"/>
      <c r="N98" s="384"/>
      <c r="O98" s="384"/>
      <c r="P98" s="384"/>
      <c r="Q98" s="384"/>
      <c r="R98" s="384"/>
      <c r="S98" s="384"/>
      <c r="T98" s="384"/>
      <c r="U98" s="384"/>
      <c r="V98" s="384"/>
      <c r="W98" s="384"/>
      <c r="X98" s="384"/>
      <c r="Y98" s="384"/>
      <c r="Z98" s="384"/>
      <c r="AA98" s="384"/>
      <c r="AB98" s="384"/>
      <c r="AC98" s="384"/>
      <c r="AD98" s="384"/>
      <c r="AE98" s="384"/>
      <c r="AF98" s="384"/>
      <c r="AG98" s="384"/>
      <c r="AH98" s="384"/>
      <c r="AI98" s="384"/>
      <c r="AJ98" s="384"/>
      <c r="AK98" s="384"/>
      <c r="AL98" s="384"/>
      <c r="AM98" s="384"/>
      <c r="AN98" s="384"/>
      <c r="AO98" s="384"/>
      <c r="AP98" s="384"/>
      <c r="AQ98" s="384"/>
      <c r="AR98" s="384"/>
      <c r="AS98" s="384"/>
      <c r="AT98" s="384"/>
      <c r="AU98" s="384"/>
      <c r="AV98" s="384"/>
      <c r="AW98" s="384"/>
      <c r="AX98" s="384"/>
      <c r="AY98" s="384"/>
      <c r="AZ98" s="384"/>
      <c r="BA98" s="384"/>
      <c r="BB98" s="384"/>
      <c r="BC98" s="384"/>
      <c r="BD98" s="384"/>
      <c r="BE98" s="384"/>
      <c r="BF98" s="384"/>
      <c r="BG98" s="384"/>
      <c r="BH98" s="384"/>
      <c r="BI98" s="384"/>
      <c r="BJ98" s="384"/>
      <c r="BK98" s="384"/>
      <c r="BL98" s="384"/>
      <c r="BM98" s="384"/>
      <c r="BN98" s="384"/>
      <c r="BO98" s="384"/>
      <c r="BP98" s="384"/>
      <c r="BQ98" s="384"/>
      <c r="BR98" s="384"/>
      <c r="BS98" s="384"/>
      <c r="BT98" s="384"/>
      <c r="BU98" s="384"/>
      <c r="BV98" s="384"/>
      <c r="BW98" s="384"/>
      <c r="BX98" s="384"/>
      <c r="BY98" s="384"/>
      <c r="BZ98" s="384"/>
      <c r="CA98" s="384"/>
      <c r="CB98" s="384"/>
      <c r="CC98" s="384"/>
      <c r="CD98" s="384"/>
      <c r="CE98" s="384"/>
      <c r="CF98" s="384"/>
      <c r="CG98" s="384"/>
      <c r="CH98" s="384"/>
      <c r="CI98" s="384"/>
      <c r="CJ98" s="384"/>
      <c r="CK98" s="384"/>
      <c r="CL98" s="384"/>
      <c r="CM98" s="384"/>
      <c r="CN98" s="384"/>
      <c r="CO98" s="384"/>
      <c r="CP98" s="384"/>
      <c r="CQ98" s="384"/>
      <c r="CR98" s="384"/>
      <c r="CS98" s="384"/>
      <c r="CT98" s="384"/>
      <c r="CU98" s="384"/>
      <c r="CV98" s="384"/>
      <c r="CW98" s="384"/>
      <c r="CX98" s="384"/>
      <c r="CY98" s="384"/>
      <c r="CZ98" s="384"/>
      <c r="DA98" s="384"/>
      <c r="DB98" s="384"/>
      <c r="DC98" s="384"/>
      <c r="DD98" s="384"/>
      <c r="DE98" s="384"/>
      <c r="DF98" s="384"/>
      <c r="DG98" s="384"/>
      <c r="DH98" s="384"/>
      <c r="DI98" s="384"/>
      <c r="DJ98" s="384"/>
      <c r="DK98" s="384"/>
      <c r="DL98" s="384"/>
      <c r="DM98" s="384"/>
      <c r="DN98" s="384"/>
      <c r="DO98" s="384"/>
      <c r="DP98" s="384"/>
      <c r="DQ98" s="384"/>
      <c r="DR98" s="384"/>
      <c r="DS98" s="384"/>
      <c r="DT98" s="384"/>
      <c r="DU98" s="384"/>
      <c r="DV98" s="384"/>
      <c r="DW98" s="384"/>
      <c r="DX98" s="384"/>
      <c r="DY98" s="384"/>
      <c r="DZ98" s="384"/>
      <c r="EA98" s="384"/>
      <c r="EB98" s="384"/>
      <c r="EC98" s="384"/>
      <c r="ED98" s="384"/>
      <c r="EE98" s="384"/>
      <c r="EF98" s="384"/>
      <c r="EG98" s="384"/>
      <c r="EH98" s="384"/>
      <c r="EI98" s="384"/>
      <c r="EJ98" s="384"/>
      <c r="EK98" s="384"/>
      <c r="EL98" s="384"/>
      <c r="EM98" s="384"/>
      <c r="EN98" s="384"/>
      <c r="EO98" s="384"/>
      <c r="EP98" s="384"/>
      <c r="EQ98" s="384"/>
      <c r="ER98" s="384"/>
      <c r="ES98" s="384"/>
      <c r="ET98" s="384"/>
      <c r="EU98" s="384"/>
      <c r="EV98" s="384"/>
      <c r="EW98" s="384"/>
    </row>
    <row r="99" spans="3:153" x14ac:dyDescent="0.2">
      <c r="C99" s="384"/>
      <c r="D99" s="384"/>
      <c r="E99" s="384"/>
      <c r="F99" s="384"/>
      <c r="G99" s="384"/>
      <c r="H99" s="384"/>
      <c r="I99" s="384"/>
      <c r="J99" s="384"/>
      <c r="K99" s="384"/>
      <c r="L99" s="384"/>
      <c r="M99" s="384"/>
      <c r="N99" s="384"/>
      <c r="O99" s="384"/>
      <c r="P99" s="384"/>
      <c r="Q99" s="384"/>
      <c r="R99" s="384"/>
      <c r="S99" s="384"/>
      <c r="T99" s="384"/>
      <c r="U99" s="384"/>
      <c r="V99" s="384"/>
      <c r="W99" s="384"/>
      <c r="X99" s="384"/>
      <c r="Y99" s="384"/>
      <c r="Z99" s="384"/>
      <c r="AA99" s="384"/>
      <c r="AB99" s="384"/>
      <c r="AC99" s="384"/>
      <c r="AD99" s="384"/>
      <c r="AE99" s="384"/>
      <c r="AF99" s="384"/>
      <c r="AG99" s="384"/>
      <c r="AH99" s="384"/>
      <c r="AI99" s="384"/>
      <c r="AJ99" s="384"/>
      <c r="AK99" s="384"/>
      <c r="AL99" s="384"/>
      <c r="AM99" s="384"/>
      <c r="AN99" s="384"/>
      <c r="AO99" s="384"/>
      <c r="AP99" s="384"/>
      <c r="AQ99" s="384"/>
      <c r="AR99" s="384"/>
      <c r="AS99" s="384"/>
      <c r="AT99" s="384"/>
      <c r="AU99" s="384"/>
      <c r="AV99" s="384"/>
      <c r="AW99" s="384"/>
      <c r="AX99" s="384"/>
      <c r="AY99" s="384"/>
      <c r="AZ99" s="384"/>
      <c r="BA99" s="384"/>
      <c r="BB99" s="384"/>
      <c r="BC99" s="384"/>
      <c r="BD99" s="384"/>
      <c r="BE99" s="384"/>
      <c r="BF99" s="384"/>
      <c r="BG99" s="384"/>
      <c r="BH99" s="384"/>
      <c r="BI99" s="384"/>
      <c r="BJ99" s="384"/>
      <c r="BK99" s="384"/>
      <c r="BL99" s="384"/>
      <c r="BM99" s="384"/>
      <c r="BN99" s="384"/>
      <c r="BO99" s="384"/>
      <c r="BP99" s="384"/>
      <c r="BQ99" s="384"/>
      <c r="BR99" s="384"/>
      <c r="BS99" s="384"/>
      <c r="BT99" s="384"/>
      <c r="BU99" s="384"/>
      <c r="BV99" s="384"/>
      <c r="BW99" s="384"/>
      <c r="BX99" s="384"/>
      <c r="BY99" s="384"/>
      <c r="BZ99" s="384"/>
      <c r="CA99" s="384"/>
      <c r="CB99" s="384"/>
      <c r="CC99" s="384"/>
      <c r="CD99" s="384"/>
      <c r="CE99" s="384"/>
      <c r="CF99" s="384"/>
      <c r="CG99" s="384"/>
      <c r="CH99" s="384"/>
      <c r="CI99" s="384"/>
      <c r="CJ99" s="384"/>
      <c r="CK99" s="384"/>
      <c r="CL99" s="384"/>
      <c r="CM99" s="384"/>
      <c r="CN99" s="384"/>
      <c r="CO99" s="384"/>
      <c r="CP99" s="384"/>
      <c r="CQ99" s="384"/>
      <c r="CR99" s="384"/>
      <c r="CS99" s="384"/>
      <c r="CT99" s="384"/>
      <c r="CU99" s="384"/>
      <c r="CV99" s="384"/>
      <c r="CW99" s="384"/>
      <c r="CX99" s="384"/>
      <c r="CY99" s="384"/>
      <c r="CZ99" s="384"/>
      <c r="DA99" s="384"/>
      <c r="DB99" s="384"/>
      <c r="DC99" s="384"/>
      <c r="DD99" s="384"/>
      <c r="DE99" s="384"/>
      <c r="DF99" s="384"/>
      <c r="DG99" s="384"/>
      <c r="DH99" s="384"/>
      <c r="DI99" s="384"/>
      <c r="DJ99" s="384"/>
      <c r="DK99" s="384"/>
      <c r="DL99" s="384"/>
      <c r="DM99" s="384"/>
      <c r="DN99" s="384"/>
      <c r="DO99" s="384"/>
      <c r="DP99" s="384"/>
      <c r="DQ99" s="384"/>
      <c r="DR99" s="384"/>
      <c r="DS99" s="384"/>
      <c r="DT99" s="384"/>
      <c r="DU99" s="384"/>
      <c r="DV99" s="384"/>
      <c r="DW99" s="384"/>
      <c r="DX99" s="384"/>
      <c r="DY99" s="384"/>
      <c r="DZ99" s="384"/>
      <c r="EA99" s="384"/>
      <c r="EB99" s="384"/>
      <c r="EC99" s="384"/>
      <c r="ED99" s="384"/>
      <c r="EE99" s="384"/>
      <c r="EF99" s="384"/>
      <c r="EG99" s="384"/>
      <c r="EH99" s="384"/>
      <c r="EI99" s="384"/>
      <c r="EJ99" s="384"/>
      <c r="EK99" s="384"/>
      <c r="EL99" s="384"/>
      <c r="EM99" s="384"/>
      <c r="EN99" s="384"/>
      <c r="EO99" s="384"/>
      <c r="EP99" s="384"/>
      <c r="EQ99" s="384"/>
      <c r="ER99" s="384"/>
      <c r="ES99" s="384"/>
      <c r="ET99" s="384"/>
      <c r="EU99" s="384"/>
      <c r="EV99" s="384"/>
      <c r="EW99" s="384"/>
    </row>
    <row r="100" spans="3:153" x14ac:dyDescent="0.2">
      <c r="C100" s="384"/>
      <c r="D100" s="384"/>
      <c r="E100" s="384"/>
      <c r="F100" s="384"/>
      <c r="G100" s="384"/>
      <c r="H100" s="384"/>
      <c r="I100" s="384"/>
      <c r="J100" s="384"/>
      <c r="K100" s="384"/>
      <c r="L100" s="384"/>
      <c r="M100" s="384"/>
      <c r="N100" s="384"/>
      <c r="O100" s="384"/>
      <c r="P100" s="384"/>
      <c r="Q100" s="384"/>
      <c r="R100" s="384"/>
      <c r="S100" s="384"/>
      <c r="T100" s="384"/>
      <c r="U100" s="384"/>
      <c r="V100" s="384"/>
      <c r="W100" s="384"/>
      <c r="X100" s="384"/>
      <c r="Y100" s="384"/>
      <c r="Z100" s="384"/>
      <c r="AA100" s="384"/>
      <c r="AB100" s="384"/>
      <c r="AC100" s="384"/>
      <c r="AD100" s="384"/>
      <c r="AE100" s="384"/>
      <c r="AF100" s="384"/>
      <c r="AG100" s="384"/>
      <c r="AH100" s="384"/>
      <c r="AI100" s="384"/>
      <c r="AJ100" s="384"/>
      <c r="AK100" s="384"/>
      <c r="AL100" s="384"/>
      <c r="AM100" s="384"/>
      <c r="AN100" s="384"/>
      <c r="AO100" s="384"/>
      <c r="AP100" s="384"/>
      <c r="AQ100" s="384"/>
      <c r="AR100" s="384"/>
      <c r="AS100" s="384"/>
      <c r="AT100" s="384"/>
      <c r="AU100" s="384"/>
      <c r="AV100" s="384"/>
      <c r="AW100" s="384"/>
      <c r="AX100" s="384"/>
      <c r="AY100" s="384"/>
      <c r="AZ100" s="384"/>
      <c r="BA100" s="384"/>
      <c r="BB100" s="384"/>
      <c r="BC100" s="384"/>
      <c r="BD100" s="384"/>
      <c r="BE100" s="384"/>
      <c r="BF100" s="384"/>
      <c r="BG100" s="384"/>
      <c r="BH100" s="384"/>
      <c r="BI100" s="384"/>
      <c r="BJ100" s="384"/>
      <c r="BK100" s="384"/>
      <c r="BL100" s="384"/>
      <c r="BM100" s="384"/>
      <c r="BN100" s="384"/>
      <c r="BO100" s="384"/>
      <c r="BP100" s="384"/>
      <c r="BQ100" s="384"/>
      <c r="BR100" s="384"/>
      <c r="BS100" s="384"/>
      <c r="BT100" s="384"/>
      <c r="BU100" s="384"/>
      <c r="BV100" s="384"/>
      <c r="BW100" s="384"/>
      <c r="BX100" s="384"/>
      <c r="BY100" s="384"/>
      <c r="BZ100" s="384"/>
      <c r="CA100" s="384"/>
      <c r="CB100" s="384"/>
      <c r="CC100" s="384"/>
      <c r="CD100" s="384"/>
      <c r="CE100" s="384"/>
      <c r="CF100" s="384"/>
      <c r="CG100" s="384"/>
      <c r="CH100" s="384"/>
      <c r="CI100" s="384"/>
      <c r="CJ100" s="384"/>
      <c r="CK100" s="384"/>
      <c r="CL100" s="384"/>
      <c r="CM100" s="384"/>
      <c r="CN100" s="384"/>
      <c r="CO100" s="384"/>
      <c r="CP100" s="384"/>
      <c r="CQ100" s="384"/>
      <c r="CR100" s="384"/>
      <c r="CS100" s="384"/>
      <c r="CT100" s="384"/>
      <c r="CU100" s="384"/>
      <c r="CV100" s="384"/>
      <c r="CW100" s="384"/>
      <c r="CX100" s="384"/>
      <c r="CY100" s="384"/>
      <c r="CZ100" s="384"/>
      <c r="DA100" s="384"/>
      <c r="DB100" s="384"/>
      <c r="DC100" s="384"/>
      <c r="DD100" s="384"/>
      <c r="DE100" s="384"/>
      <c r="DF100" s="384"/>
      <c r="DG100" s="384"/>
      <c r="DH100" s="384"/>
      <c r="DI100" s="384"/>
      <c r="DJ100" s="384"/>
      <c r="DK100" s="384"/>
      <c r="DL100" s="384"/>
      <c r="DM100" s="384"/>
      <c r="DN100" s="384"/>
      <c r="DO100" s="384"/>
      <c r="DP100" s="384"/>
      <c r="DQ100" s="384"/>
      <c r="DR100" s="384"/>
      <c r="DS100" s="384"/>
      <c r="DT100" s="384"/>
      <c r="DU100" s="384"/>
      <c r="DV100" s="384"/>
      <c r="DW100" s="384"/>
      <c r="DX100" s="384"/>
      <c r="DY100" s="384"/>
      <c r="DZ100" s="384"/>
      <c r="EA100" s="384"/>
      <c r="EB100" s="384"/>
      <c r="EC100" s="384"/>
      <c r="ED100" s="384"/>
      <c r="EE100" s="384"/>
      <c r="EF100" s="384"/>
      <c r="EG100" s="384"/>
      <c r="EH100" s="384"/>
      <c r="EI100" s="384"/>
      <c r="EJ100" s="384"/>
      <c r="EK100" s="384"/>
      <c r="EL100" s="384"/>
      <c r="EM100" s="384"/>
      <c r="EN100" s="384"/>
      <c r="EO100" s="384"/>
      <c r="EP100" s="384"/>
      <c r="EQ100" s="384"/>
      <c r="ER100" s="384"/>
      <c r="ES100" s="384"/>
      <c r="ET100" s="384"/>
      <c r="EU100" s="384"/>
      <c r="EV100" s="384"/>
      <c r="EW100" s="384"/>
    </row>
    <row r="101" spans="3:153" x14ac:dyDescent="0.2">
      <c r="C101" s="384"/>
      <c r="D101" s="384"/>
      <c r="E101" s="384"/>
      <c r="F101" s="384"/>
      <c r="G101" s="384"/>
      <c r="H101" s="384"/>
      <c r="I101" s="384"/>
      <c r="J101" s="384"/>
      <c r="K101" s="384"/>
      <c r="L101" s="384"/>
      <c r="M101" s="384"/>
      <c r="N101" s="384"/>
      <c r="O101" s="384"/>
      <c r="P101" s="384"/>
      <c r="Q101" s="384"/>
      <c r="R101" s="384"/>
      <c r="S101" s="384"/>
      <c r="T101" s="384"/>
      <c r="U101" s="384"/>
      <c r="V101" s="384"/>
      <c r="W101" s="384"/>
      <c r="X101" s="384"/>
      <c r="Y101" s="384"/>
      <c r="Z101" s="384"/>
      <c r="AA101" s="384"/>
      <c r="AB101" s="384"/>
      <c r="AC101" s="384"/>
      <c r="AD101" s="384"/>
      <c r="AE101" s="384"/>
      <c r="AF101" s="384"/>
      <c r="AG101" s="384"/>
      <c r="AH101" s="384"/>
      <c r="AI101" s="384"/>
      <c r="AJ101" s="384"/>
      <c r="AK101" s="384"/>
      <c r="AL101" s="384"/>
      <c r="AM101" s="384"/>
      <c r="AN101" s="384"/>
      <c r="AO101" s="384"/>
      <c r="AP101" s="384"/>
      <c r="AQ101" s="384"/>
      <c r="AR101" s="384"/>
      <c r="AS101" s="384"/>
      <c r="AT101" s="384"/>
      <c r="AU101" s="384"/>
      <c r="AV101" s="384"/>
      <c r="AW101" s="384"/>
      <c r="AX101" s="384"/>
      <c r="AY101" s="384"/>
      <c r="AZ101" s="384"/>
      <c r="BA101" s="384"/>
      <c r="BB101" s="384"/>
      <c r="BC101" s="384"/>
      <c r="BD101" s="384"/>
      <c r="BE101" s="384"/>
      <c r="BF101" s="384"/>
      <c r="BG101" s="384"/>
      <c r="BH101" s="384"/>
      <c r="BI101" s="384"/>
      <c r="BJ101" s="384"/>
      <c r="BK101" s="384"/>
      <c r="BL101" s="384"/>
      <c r="BM101" s="384"/>
      <c r="BN101" s="384"/>
      <c r="BO101" s="384"/>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84"/>
      <c r="CR101" s="384"/>
      <c r="CS101" s="384"/>
      <c r="CT101" s="384"/>
      <c r="CU101" s="384"/>
      <c r="CV101" s="384"/>
      <c r="CW101" s="384"/>
      <c r="CX101" s="384"/>
      <c r="CY101" s="384"/>
      <c r="CZ101" s="384"/>
      <c r="DA101" s="384"/>
      <c r="DB101" s="384"/>
      <c r="DC101" s="384"/>
      <c r="DD101" s="384"/>
      <c r="DE101" s="384"/>
      <c r="DF101" s="384"/>
      <c r="DG101" s="384"/>
      <c r="DH101" s="384"/>
      <c r="DI101" s="384"/>
      <c r="DJ101" s="384"/>
      <c r="DK101" s="384"/>
      <c r="DL101" s="384"/>
      <c r="DM101" s="384"/>
      <c r="DN101" s="384"/>
      <c r="DO101" s="384"/>
      <c r="DP101" s="384"/>
      <c r="DQ101" s="384"/>
      <c r="DR101" s="384"/>
      <c r="DS101" s="384"/>
      <c r="DT101" s="384"/>
      <c r="DU101" s="384"/>
      <c r="DV101" s="384"/>
      <c r="DW101" s="384"/>
      <c r="DX101" s="384"/>
      <c r="DY101" s="384"/>
      <c r="DZ101" s="384"/>
      <c r="EA101" s="384"/>
      <c r="EB101" s="384"/>
      <c r="EC101" s="384"/>
      <c r="ED101" s="384"/>
      <c r="EE101" s="384"/>
      <c r="EF101" s="384"/>
      <c r="EG101" s="384"/>
      <c r="EH101" s="384"/>
      <c r="EI101" s="384"/>
      <c r="EJ101" s="384"/>
      <c r="EK101" s="384"/>
      <c r="EL101" s="384"/>
      <c r="EM101" s="384"/>
      <c r="EN101" s="384"/>
      <c r="EO101" s="384"/>
      <c r="EP101" s="384"/>
      <c r="EQ101" s="384"/>
      <c r="ER101" s="384"/>
      <c r="ES101" s="384"/>
      <c r="ET101" s="384"/>
      <c r="EU101" s="384"/>
      <c r="EV101" s="384"/>
      <c r="EW101" s="384"/>
    </row>
    <row r="102" spans="3:153" x14ac:dyDescent="0.2">
      <c r="C102" s="384"/>
      <c r="D102" s="384"/>
      <c r="E102" s="384"/>
      <c r="F102" s="384"/>
      <c r="G102" s="384"/>
      <c r="H102" s="384"/>
      <c r="I102" s="384"/>
      <c r="J102" s="384"/>
      <c r="K102" s="384"/>
      <c r="L102" s="384"/>
      <c r="M102" s="384"/>
      <c r="N102" s="384"/>
      <c r="O102" s="384"/>
      <c r="P102" s="384"/>
      <c r="Q102" s="384"/>
      <c r="R102" s="384"/>
      <c r="S102" s="384"/>
      <c r="T102" s="384"/>
      <c r="U102" s="384"/>
      <c r="V102" s="384"/>
      <c r="W102" s="384"/>
      <c r="X102" s="384"/>
      <c r="Y102" s="384"/>
      <c r="Z102" s="384"/>
      <c r="AA102" s="384"/>
      <c r="AB102" s="384"/>
      <c r="AC102" s="384"/>
      <c r="AD102" s="384"/>
      <c r="AE102" s="384"/>
      <c r="AF102" s="384"/>
      <c r="AG102" s="384"/>
      <c r="AH102" s="384"/>
      <c r="AI102" s="384"/>
      <c r="AJ102" s="384"/>
      <c r="AK102" s="384"/>
      <c r="AL102" s="384"/>
      <c r="AM102" s="384"/>
      <c r="AN102" s="384"/>
      <c r="AO102" s="384"/>
      <c r="AP102" s="384"/>
      <c r="AQ102" s="384"/>
      <c r="AR102" s="384"/>
      <c r="AS102" s="384"/>
      <c r="AT102" s="384"/>
      <c r="AU102" s="384"/>
      <c r="AV102" s="384"/>
      <c r="AW102" s="384"/>
      <c r="AX102" s="384"/>
      <c r="AY102" s="384"/>
      <c r="AZ102" s="384"/>
      <c r="BA102" s="384"/>
      <c r="BB102" s="384"/>
      <c r="BC102" s="384"/>
      <c r="BD102" s="384"/>
      <c r="BE102" s="384"/>
      <c r="BF102" s="384"/>
      <c r="BG102" s="384"/>
      <c r="BH102" s="384"/>
      <c r="BI102" s="384"/>
      <c r="BJ102" s="384"/>
      <c r="BK102" s="384"/>
      <c r="BL102" s="384"/>
      <c r="BM102" s="384"/>
      <c r="BN102" s="384"/>
      <c r="BO102" s="384"/>
      <c r="BP102" s="384"/>
      <c r="BQ102" s="384"/>
      <c r="BR102" s="384"/>
      <c r="BS102" s="384"/>
      <c r="BT102" s="384"/>
      <c r="BU102" s="384"/>
      <c r="BV102" s="384"/>
      <c r="BW102" s="384"/>
      <c r="BX102" s="384"/>
      <c r="BY102" s="384"/>
      <c r="BZ102" s="384"/>
      <c r="CA102" s="384"/>
      <c r="CB102" s="384"/>
      <c r="CC102" s="384"/>
      <c r="CD102" s="384"/>
      <c r="CE102" s="384"/>
      <c r="CF102" s="384"/>
      <c r="CG102" s="384"/>
      <c r="CH102" s="384"/>
      <c r="CI102" s="384"/>
      <c r="CJ102" s="384"/>
      <c r="CK102" s="384"/>
      <c r="CL102" s="384"/>
      <c r="CM102" s="384"/>
      <c r="CN102" s="384"/>
      <c r="CO102" s="384"/>
      <c r="CP102" s="384"/>
      <c r="CQ102" s="384"/>
      <c r="CR102" s="384"/>
      <c r="CS102" s="384"/>
      <c r="CT102" s="384"/>
      <c r="CU102" s="384"/>
      <c r="CV102" s="384"/>
      <c r="CW102" s="384"/>
      <c r="CX102" s="384"/>
      <c r="CY102" s="384"/>
      <c r="CZ102" s="384"/>
      <c r="DA102" s="384"/>
      <c r="DB102" s="384"/>
      <c r="DC102" s="384"/>
      <c r="DD102" s="384"/>
      <c r="DE102" s="384"/>
      <c r="DF102" s="384"/>
      <c r="DG102" s="384"/>
      <c r="DH102" s="384"/>
      <c r="DI102" s="384"/>
      <c r="DJ102" s="384"/>
      <c r="DK102" s="384"/>
      <c r="DL102" s="384"/>
      <c r="DM102" s="384"/>
      <c r="DN102" s="384"/>
      <c r="DO102" s="384"/>
      <c r="DP102" s="384"/>
      <c r="DQ102" s="384"/>
      <c r="DR102" s="384"/>
      <c r="DS102" s="384"/>
      <c r="DT102" s="384"/>
      <c r="DU102" s="384"/>
      <c r="DV102" s="384"/>
      <c r="DW102" s="384"/>
      <c r="DX102" s="384"/>
      <c r="DY102" s="384"/>
      <c r="DZ102" s="384"/>
      <c r="EA102" s="384"/>
      <c r="EB102" s="384"/>
      <c r="EC102" s="384"/>
      <c r="ED102" s="384"/>
      <c r="EE102" s="384"/>
      <c r="EF102" s="384"/>
      <c r="EG102" s="384"/>
      <c r="EH102" s="384"/>
      <c r="EI102" s="384"/>
      <c r="EJ102" s="384"/>
      <c r="EK102" s="384"/>
      <c r="EL102" s="384"/>
      <c r="EM102" s="384"/>
      <c r="EN102" s="384"/>
      <c r="EO102" s="384"/>
      <c r="EP102" s="384"/>
      <c r="EQ102" s="384"/>
      <c r="ER102" s="384"/>
      <c r="ES102" s="384"/>
      <c r="ET102" s="384"/>
      <c r="EU102" s="384"/>
      <c r="EV102" s="384"/>
      <c r="EW102" s="384"/>
    </row>
    <row r="103" spans="3:153" x14ac:dyDescent="0.2">
      <c r="C103" s="384"/>
      <c r="D103" s="384"/>
      <c r="E103" s="384"/>
      <c r="F103" s="384"/>
      <c r="G103" s="384"/>
      <c r="H103" s="384"/>
      <c r="I103" s="384"/>
      <c r="J103" s="384"/>
      <c r="K103" s="384"/>
      <c r="L103" s="384"/>
      <c r="M103" s="384"/>
      <c r="N103" s="384"/>
      <c r="O103" s="384"/>
      <c r="P103" s="384"/>
      <c r="Q103" s="384"/>
      <c r="R103" s="384"/>
      <c r="S103" s="384"/>
      <c r="T103" s="384"/>
      <c r="U103" s="384"/>
      <c r="V103" s="384"/>
      <c r="W103" s="384"/>
      <c r="X103" s="384"/>
      <c r="Y103" s="384"/>
      <c r="Z103" s="384"/>
      <c r="AA103" s="384"/>
      <c r="AB103" s="384"/>
      <c r="AC103" s="384"/>
      <c r="AD103" s="384"/>
      <c r="AE103" s="384"/>
      <c r="AF103" s="384"/>
      <c r="AG103" s="384"/>
      <c r="AH103" s="384"/>
      <c r="AI103" s="384"/>
      <c r="AJ103" s="384"/>
      <c r="AK103" s="384"/>
      <c r="AL103" s="384"/>
      <c r="AM103" s="384"/>
      <c r="AN103" s="384"/>
      <c r="AO103" s="384"/>
      <c r="AP103" s="384"/>
      <c r="AQ103" s="384"/>
      <c r="AR103" s="384"/>
      <c r="AS103" s="384"/>
      <c r="AT103" s="384"/>
      <c r="AU103" s="384"/>
      <c r="AV103" s="384"/>
      <c r="AW103" s="384"/>
      <c r="AX103" s="384"/>
      <c r="AY103" s="384"/>
      <c r="AZ103" s="384"/>
      <c r="BA103" s="384"/>
      <c r="BB103" s="384"/>
      <c r="BC103" s="384"/>
      <c r="BD103" s="384"/>
      <c r="BE103" s="384"/>
      <c r="BF103" s="384"/>
      <c r="BG103" s="384"/>
      <c r="BH103" s="384"/>
      <c r="BI103" s="384"/>
      <c r="BJ103" s="384"/>
      <c r="BK103" s="384"/>
      <c r="BL103" s="384"/>
      <c r="BM103" s="384"/>
      <c r="BN103" s="384"/>
      <c r="BO103" s="384"/>
      <c r="BP103" s="384"/>
      <c r="BQ103" s="384"/>
      <c r="BR103" s="384"/>
      <c r="BS103" s="384"/>
      <c r="BT103" s="384"/>
      <c r="BU103" s="384"/>
      <c r="BV103" s="384"/>
      <c r="BW103" s="384"/>
      <c r="BX103" s="384"/>
      <c r="BY103" s="384"/>
      <c r="BZ103" s="384"/>
      <c r="CA103" s="384"/>
      <c r="CB103" s="384"/>
      <c r="CC103" s="384"/>
      <c r="CD103" s="384"/>
      <c r="CE103" s="384"/>
      <c r="CF103" s="384"/>
      <c r="CG103" s="384"/>
      <c r="CH103" s="384"/>
      <c r="CI103" s="384"/>
      <c r="CJ103" s="384"/>
      <c r="CK103" s="384"/>
      <c r="CL103" s="384"/>
      <c r="CM103" s="384"/>
      <c r="CN103" s="384"/>
      <c r="CO103" s="384"/>
      <c r="CP103" s="384"/>
      <c r="CQ103" s="384"/>
      <c r="CR103" s="384"/>
      <c r="CS103" s="384"/>
      <c r="CT103" s="384"/>
      <c r="CU103" s="384"/>
      <c r="CV103" s="384"/>
      <c r="CW103" s="384"/>
      <c r="CX103" s="384"/>
      <c r="CY103" s="384"/>
      <c r="CZ103" s="384"/>
      <c r="DA103" s="384"/>
      <c r="DB103" s="384"/>
      <c r="DC103" s="384"/>
      <c r="DD103" s="384"/>
      <c r="DE103" s="384"/>
      <c r="DF103" s="384"/>
      <c r="DG103" s="384"/>
      <c r="DH103" s="384"/>
      <c r="DI103" s="384"/>
      <c r="DJ103" s="384"/>
      <c r="DK103" s="384"/>
      <c r="DL103" s="384"/>
      <c r="DM103" s="384"/>
      <c r="DN103" s="384"/>
      <c r="DO103" s="384"/>
      <c r="DP103" s="384"/>
      <c r="DQ103" s="384"/>
      <c r="DR103" s="384"/>
      <c r="DS103" s="384"/>
      <c r="DT103" s="384"/>
      <c r="DU103" s="384"/>
      <c r="DV103" s="384"/>
      <c r="DW103" s="384"/>
      <c r="DX103" s="384"/>
      <c r="DY103" s="384"/>
      <c r="DZ103" s="384"/>
      <c r="EA103" s="384"/>
      <c r="EB103" s="384"/>
      <c r="EC103" s="384"/>
      <c r="ED103" s="384"/>
      <c r="EE103" s="384"/>
      <c r="EF103" s="384"/>
      <c r="EG103" s="384"/>
      <c r="EH103" s="384"/>
      <c r="EI103" s="384"/>
      <c r="EJ103" s="384"/>
      <c r="EK103" s="384"/>
      <c r="EL103" s="384"/>
      <c r="EM103" s="384"/>
      <c r="EN103" s="384"/>
      <c r="EO103" s="384"/>
      <c r="EP103" s="384"/>
      <c r="EQ103" s="384"/>
      <c r="ER103" s="384"/>
      <c r="ES103" s="384"/>
      <c r="ET103" s="384"/>
      <c r="EU103" s="384"/>
      <c r="EV103" s="384"/>
      <c r="EW103" s="384"/>
    </row>
    <row r="104" spans="3:153" x14ac:dyDescent="0.2">
      <c r="C104" s="384"/>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384"/>
      <c r="AH104" s="384"/>
      <c r="AI104" s="384"/>
      <c r="AJ104" s="384"/>
      <c r="AK104" s="384"/>
      <c r="AL104" s="384"/>
      <c r="AM104" s="384"/>
      <c r="AN104" s="384"/>
      <c r="AO104" s="384"/>
      <c r="AP104" s="384"/>
      <c r="AQ104" s="384"/>
      <c r="AR104" s="384"/>
      <c r="AS104" s="384"/>
      <c r="AT104" s="384"/>
      <c r="AU104" s="384"/>
      <c r="AV104" s="384"/>
      <c r="AW104" s="384"/>
      <c r="AX104" s="384"/>
      <c r="AY104" s="384"/>
      <c r="AZ104" s="384"/>
      <c r="BA104" s="384"/>
      <c r="BB104" s="384"/>
      <c r="BC104" s="384"/>
      <c r="BD104" s="384"/>
      <c r="BE104" s="384"/>
      <c r="BF104" s="384"/>
      <c r="BG104" s="384"/>
      <c r="BH104" s="384"/>
      <c r="BI104" s="384"/>
      <c r="BJ104" s="384"/>
      <c r="BK104" s="384"/>
      <c r="BL104" s="384"/>
      <c r="BM104" s="384"/>
      <c r="BN104" s="384"/>
      <c r="BO104" s="384"/>
      <c r="BP104" s="384"/>
      <c r="BQ104" s="384"/>
      <c r="BR104" s="384"/>
      <c r="BS104" s="384"/>
      <c r="BT104" s="384"/>
      <c r="BU104" s="384"/>
      <c r="BV104" s="384"/>
      <c r="BW104" s="384"/>
      <c r="BX104" s="384"/>
      <c r="BY104" s="384"/>
      <c r="BZ104" s="384"/>
      <c r="CA104" s="384"/>
      <c r="CB104" s="384"/>
      <c r="CC104" s="384"/>
      <c r="CD104" s="384"/>
      <c r="CE104" s="384"/>
      <c r="CF104" s="384"/>
      <c r="CG104" s="384"/>
      <c r="CH104" s="384"/>
      <c r="CI104" s="384"/>
      <c r="CJ104" s="384"/>
      <c r="CK104" s="384"/>
      <c r="CL104" s="384"/>
      <c r="CM104" s="384"/>
      <c r="CN104" s="384"/>
      <c r="CO104" s="384"/>
      <c r="CP104" s="384"/>
      <c r="CQ104" s="384"/>
      <c r="CR104" s="384"/>
      <c r="CS104" s="384"/>
      <c r="CT104" s="384"/>
      <c r="CU104" s="384"/>
      <c r="CV104" s="384"/>
      <c r="CW104" s="384"/>
      <c r="CX104" s="384"/>
      <c r="CY104" s="384"/>
      <c r="CZ104" s="384"/>
      <c r="DA104" s="384"/>
      <c r="DB104" s="384"/>
      <c r="DC104" s="384"/>
      <c r="DD104" s="384"/>
      <c r="DE104" s="384"/>
      <c r="DF104" s="384"/>
      <c r="DG104" s="384"/>
      <c r="DH104" s="384"/>
      <c r="DI104" s="384"/>
      <c r="DJ104" s="384"/>
      <c r="DK104" s="384"/>
      <c r="DL104" s="384"/>
      <c r="DM104" s="384"/>
      <c r="DN104" s="384"/>
      <c r="DO104" s="384"/>
      <c r="DP104" s="384"/>
      <c r="DQ104" s="384"/>
      <c r="DR104" s="384"/>
      <c r="DS104" s="384"/>
      <c r="DT104" s="384"/>
      <c r="DU104" s="384"/>
      <c r="DV104" s="384"/>
      <c r="DW104" s="384"/>
      <c r="DX104" s="384"/>
      <c r="DY104" s="384"/>
      <c r="DZ104" s="384"/>
      <c r="EA104" s="384"/>
      <c r="EB104" s="384"/>
      <c r="EC104" s="384"/>
      <c r="ED104" s="384"/>
      <c r="EE104" s="384"/>
      <c r="EF104" s="384"/>
      <c r="EG104" s="384"/>
      <c r="EH104" s="384"/>
      <c r="EI104" s="384"/>
      <c r="EJ104" s="384"/>
      <c r="EK104" s="384"/>
      <c r="EL104" s="384"/>
      <c r="EM104" s="384"/>
      <c r="EN104" s="384"/>
      <c r="EO104" s="384"/>
      <c r="EP104" s="384"/>
      <c r="EQ104" s="384"/>
      <c r="ER104" s="384"/>
      <c r="ES104" s="384"/>
      <c r="ET104" s="384"/>
      <c r="EU104" s="384"/>
      <c r="EV104" s="384"/>
      <c r="EW104" s="384"/>
    </row>
    <row r="105" spans="3:153" x14ac:dyDescent="0.2">
      <c r="C105" s="384"/>
      <c r="D105" s="384"/>
      <c r="E105" s="384"/>
      <c r="F105" s="384"/>
      <c r="G105" s="384"/>
      <c r="H105" s="384"/>
      <c r="I105" s="384"/>
      <c r="J105" s="384"/>
      <c r="K105" s="384"/>
      <c r="L105" s="384"/>
      <c r="M105" s="384"/>
      <c r="N105" s="384"/>
      <c r="O105" s="384"/>
      <c r="P105" s="384"/>
      <c r="Q105" s="384"/>
      <c r="R105" s="384"/>
      <c r="S105" s="384"/>
      <c r="T105" s="384"/>
      <c r="U105" s="384"/>
      <c r="V105" s="384"/>
      <c r="W105" s="384"/>
      <c r="X105" s="384"/>
      <c r="Y105" s="384"/>
      <c r="Z105" s="384"/>
      <c r="AA105" s="384"/>
      <c r="AB105" s="384"/>
      <c r="AC105" s="384"/>
      <c r="AD105" s="384"/>
      <c r="AE105" s="384"/>
      <c r="AF105" s="384"/>
      <c r="AG105" s="384"/>
      <c r="AH105" s="384"/>
      <c r="AI105" s="384"/>
      <c r="AJ105" s="384"/>
      <c r="AK105" s="384"/>
      <c r="AL105" s="384"/>
      <c r="AM105" s="384"/>
      <c r="AN105" s="384"/>
      <c r="AO105" s="384"/>
      <c r="AP105" s="384"/>
      <c r="AQ105" s="384"/>
      <c r="AR105" s="384"/>
      <c r="AS105" s="384"/>
      <c r="AT105" s="384"/>
      <c r="AU105" s="384"/>
      <c r="AV105" s="384"/>
      <c r="AW105" s="384"/>
      <c r="AX105" s="384"/>
      <c r="AY105" s="384"/>
      <c r="AZ105" s="384"/>
      <c r="BA105" s="384"/>
      <c r="BB105" s="384"/>
      <c r="BC105" s="384"/>
      <c r="BD105" s="384"/>
      <c r="BE105" s="384"/>
      <c r="BF105" s="384"/>
      <c r="BG105" s="384"/>
      <c r="BH105" s="384"/>
      <c r="BI105" s="384"/>
      <c r="BJ105" s="384"/>
      <c r="BK105" s="384"/>
      <c r="BL105" s="384"/>
      <c r="BM105" s="384"/>
      <c r="BN105" s="384"/>
      <c r="BO105" s="384"/>
      <c r="BP105" s="384"/>
      <c r="BQ105" s="384"/>
      <c r="BR105" s="384"/>
      <c r="BS105" s="384"/>
      <c r="BT105" s="384"/>
      <c r="BU105" s="384"/>
      <c r="BV105" s="384"/>
      <c r="BW105" s="384"/>
      <c r="BX105" s="384"/>
      <c r="BY105" s="384"/>
      <c r="BZ105" s="384"/>
      <c r="CA105" s="384"/>
      <c r="CB105" s="384"/>
      <c r="CC105" s="384"/>
      <c r="CD105" s="384"/>
      <c r="CE105" s="384"/>
      <c r="CF105" s="384"/>
      <c r="CG105" s="384"/>
      <c r="CH105" s="384"/>
      <c r="CI105" s="384"/>
      <c r="CJ105" s="384"/>
      <c r="CK105" s="384"/>
      <c r="CL105" s="384"/>
      <c r="CM105" s="384"/>
      <c r="CN105" s="384"/>
      <c r="CO105" s="384"/>
      <c r="CP105" s="384"/>
      <c r="CQ105" s="384"/>
      <c r="CR105" s="384"/>
      <c r="CS105" s="384"/>
      <c r="CT105" s="384"/>
      <c r="CU105" s="384"/>
      <c r="CV105" s="384"/>
      <c r="CW105" s="384"/>
      <c r="CX105" s="384"/>
      <c r="CY105" s="384"/>
      <c r="CZ105" s="384"/>
      <c r="DA105" s="384"/>
      <c r="DB105" s="384"/>
      <c r="DC105" s="384"/>
      <c r="DD105" s="384"/>
      <c r="DE105" s="384"/>
      <c r="DF105" s="384"/>
      <c r="DG105" s="384"/>
      <c r="DH105" s="384"/>
      <c r="DI105" s="384"/>
      <c r="DJ105" s="384"/>
      <c r="DK105" s="384"/>
      <c r="DL105" s="384"/>
      <c r="DM105" s="384"/>
      <c r="DN105" s="384"/>
      <c r="DO105" s="384"/>
      <c r="DP105" s="384"/>
      <c r="DQ105" s="384"/>
      <c r="DR105" s="384"/>
      <c r="DS105" s="384"/>
      <c r="DT105" s="384"/>
      <c r="DU105" s="384"/>
      <c r="DV105" s="384"/>
      <c r="DW105" s="384"/>
      <c r="DX105" s="384"/>
      <c r="DY105" s="384"/>
      <c r="DZ105" s="384"/>
      <c r="EA105" s="384"/>
      <c r="EB105" s="384"/>
      <c r="EC105" s="384"/>
      <c r="ED105" s="384"/>
      <c r="EE105" s="384"/>
      <c r="EF105" s="384"/>
      <c r="EG105" s="384"/>
      <c r="EH105" s="384"/>
      <c r="EI105" s="384"/>
      <c r="EJ105" s="384"/>
      <c r="EK105" s="384"/>
      <c r="EL105" s="384"/>
      <c r="EM105" s="384"/>
      <c r="EN105" s="384"/>
      <c r="EO105" s="384"/>
      <c r="EP105" s="384"/>
      <c r="EQ105" s="384"/>
      <c r="ER105" s="384"/>
      <c r="ES105" s="384"/>
      <c r="ET105" s="384"/>
      <c r="EU105" s="384"/>
      <c r="EV105" s="384"/>
      <c r="EW105" s="384"/>
    </row>
    <row r="106" spans="3:153" x14ac:dyDescent="0.2">
      <c r="C106" s="384"/>
      <c r="D106" s="384"/>
      <c r="E106" s="384"/>
      <c r="F106" s="384"/>
      <c r="G106" s="384"/>
      <c r="H106" s="384"/>
      <c r="I106" s="384"/>
      <c r="J106" s="384"/>
      <c r="K106" s="384"/>
      <c r="L106" s="384"/>
      <c r="M106" s="384"/>
      <c r="N106" s="384"/>
      <c r="O106" s="384"/>
      <c r="P106" s="384"/>
      <c r="Q106" s="384"/>
      <c r="R106" s="384"/>
      <c r="S106" s="384"/>
      <c r="T106" s="384"/>
      <c r="U106" s="384"/>
      <c r="V106" s="384"/>
      <c r="W106" s="384"/>
      <c r="X106" s="384"/>
      <c r="Y106" s="384"/>
      <c r="Z106" s="384"/>
      <c r="AA106" s="384"/>
      <c r="AB106" s="384"/>
      <c r="AC106" s="384"/>
      <c r="AD106" s="384"/>
      <c r="AE106" s="384"/>
      <c r="AF106" s="384"/>
      <c r="AG106" s="384"/>
      <c r="AH106" s="384"/>
      <c r="AI106" s="384"/>
      <c r="AJ106" s="384"/>
      <c r="AK106" s="384"/>
      <c r="AL106" s="384"/>
      <c r="AM106" s="384"/>
      <c r="AN106" s="384"/>
      <c r="AO106" s="384"/>
      <c r="AP106" s="384"/>
      <c r="AQ106" s="384"/>
      <c r="AR106" s="384"/>
      <c r="AS106" s="384"/>
      <c r="AT106" s="384"/>
      <c r="AU106" s="384"/>
      <c r="AV106" s="384"/>
      <c r="AW106" s="384"/>
      <c r="AX106" s="384"/>
      <c r="AY106" s="384"/>
      <c r="AZ106" s="384"/>
      <c r="BA106" s="384"/>
      <c r="BB106" s="384"/>
      <c r="BC106" s="384"/>
      <c r="BD106" s="384"/>
      <c r="BE106" s="384"/>
      <c r="BF106" s="384"/>
      <c r="BG106" s="384"/>
      <c r="BH106" s="384"/>
      <c r="BI106" s="384"/>
      <c r="BJ106" s="384"/>
      <c r="BK106" s="384"/>
      <c r="BL106" s="384"/>
      <c r="BM106" s="384"/>
      <c r="BN106" s="384"/>
      <c r="BO106" s="384"/>
      <c r="BP106" s="384"/>
      <c r="BQ106" s="384"/>
      <c r="BR106" s="384"/>
      <c r="BS106" s="384"/>
      <c r="BT106" s="384"/>
      <c r="BU106" s="384"/>
      <c r="BV106" s="384"/>
      <c r="BW106" s="384"/>
      <c r="BX106" s="384"/>
      <c r="BY106" s="384"/>
      <c r="BZ106" s="384"/>
      <c r="CA106" s="384"/>
      <c r="CB106" s="384"/>
      <c r="CC106" s="384"/>
      <c r="CD106" s="384"/>
      <c r="CE106" s="384"/>
      <c r="CF106" s="384"/>
      <c r="CG106" s="384"/>
      <c r="CH106" s="384"/>
      <c r="CI106" s="384"/>
      <c r="CJ106" s="384"/>
      <c r="CK106" s="384"/>
      <c r="CL106" s="384"/>
      <c r="CM106" s="384"/>
      <c r="CN106" s="384"/>
      <c r="CO106" s="384"/>
      <c r="CP106" s="384"/>
      <c r="CQ106" s="384"/>
      <c r="CR106" s="384"/>
      <c r="CS106" s="384"/>
      <c r="CT106" s="384"/>
      <c r="CU106" s="384"/>
      <c r="CV106" s="384"/>
      <c r="CW106" s="384"/>
      <c r="CX106" s="384"/>
      <c r="CY106" s="384"/>
      <c r="CZ106" s="384"/>
      <c r="DA106" s="384"/>
      <c r="DB106" s="384"/>
      <c r="DC106" s="384"/>
      <c r="DD106" s="384"/>
      <c r="DE106" s="384"/>
      <c r="DF106" s="384"/>
      <c r="DG106" s="384"/>
      <c r="DH106" s="384"/>
      <c r="DI106" s="384"/>
      <c r="DJ106" s="384"/>
      <c r="DK106" s="384"/>
      <c r="DL106" s="384"/>
      <c r="DM106" s="384"/>
      <c r="DN106" s="384"/>
      <c r="DO106" s="384"/>
      <c r="DP106" s="384"/>
      <c r="DQ106" s="384"/>
      <c r="DR106" s="384"/>
      <c r="DS106" s="384"/>
      <c r="DT106" s="384"/>
      <c r="DU106" s="384"/>
      <c r="DV106" s="384"/>
      <c r="DW106" s="384"/>
      <c r="DX106" s="384"/>
      <c r="DY106" s="384"/>
      <c r="DZ106" s="384"/>
      <c r="EA106" s="384"/>
      <c r="EB106" s="384"/>
      <c r="EC106" s="384"/>
      <c r="ED106" s="384"/>
      <c r="EE106" s="384"/>
      <c r="EF106" s="384"/>
      <c r="EG106" s="384"/>
      <c r="EH106" s="384"/>
      <c r="EI106" s="384"/>
      <c r="EJ106" s="384"/>
      <c r="EK106" s="384"/>
      <c r="EL106" s="384"/>
      <c r="EM106" s="384"/>
      <c r="EN106" s="384"/>
      <c r="EO106" s="384"/>
      <c r="EP106" s="384"/>
      <c r="EQ106" s="384"/>
      <c r="ER106" s="384"/>
      <c r="ES106" s="384"/>
      <c r="ET106" s="384"/>
      <c r="EU106" s="384"/>
      <c r="EV106" s="384"/>
      <c r="EW106" s="384"/>
    </row>
    <row r="107" spans="3:153" x14ac:dyDescent="0.2">
      <c r="C107" s="384"/>
      <c r="D107" s="384"/>
      <c r="E107" s="384"/>
      <c r="F107" s="384"/>
      <c r="G107" s="384"/>
      <c r="H107" s="384"/>
      <c r="I107" s="384"/>
      <c r="J107" s="384"/>
      <c r="K107" s="384"/>
      <c r="L107" s="384"/>
      <c r="M107" s="384"/>
      <c r="N107" s="384"/>
      <c r="O107" s="384"/>
      <c r="P107" s="384"/>
      <c r="Q107" s="384"/>
      <c r="R107" s="384"/>
      <c r="S107" s="384"/>
      <c r="T107" s="384"/>
      <c r="U107" s="384"/>
      <c r="V107" s="384"/>
      <c r="W107" s="384"/>
      <c r="X107" s="384"/>
      <c r="Y107" s="384"/>
      <c r="Z107" s="384"/>
      <c r="AA107" s="384"/>
      <c r="AB107" s="384"/>
      <c r="AC107" s="384"/>
      <c r="AD107" s="384"/>
      <c r="AE107" s="384"/>
      <c r="AF107" s="384"/>
      <c r="AG107" s="384"/>
      <c r="AH107" s="384"/>
      <c r="AI107" s="384"/>
      <c r="AJ107" s="384"/>
      <c r="AK107" s="384"/>
      <c r="AL107" s="384"/>
      <c r="AM107" s="384"/>
      <c r="AN107" s="384"/>
      <c r="AO107" s="384"/>
      <c r="AP107" s="384"/>
      <c r="AQ107" s="384"/>
      <c r="AR107" s="384"/>
      <c r="AS107" s="384"/>
      <c r="AT107" s="384"/>
      <c r="AU107" s="384"/>
      <c r="AV107" s="384"/>
      <c r="AW107" s="384"/>
      <c r="AX107" s="384"/>
      <c r="AY107" s="384"/>
      <c r="AZ107" s="384"/>
      <c r="BA107" s="384"/>
      <c r="BB107" s="384"/>
      <c r="BC107" s="384"/>
      <c r="BD107" s="384"/>
      <c r="BE107" s="384"/>
      <c r="BF107" s="384"/>
      <c r="BG107" s="384"/>
      <c r="BH107" s="384"/>
      <c r="BI107" s="384"/>
      <c r="BJ107" s="384"/>
      <c r="BK107" s="384"/>
      <c r="BL107" s="384"/>
      <c r="BM107" s="384"/>
      <c r="BN107" s="384"/>
      <c r="BO107" s="384"/>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84"/>
      <c r="CR107" s="384"/>
      <c r="CS107" s="384"/>
      <c r="CT107" s="384"/>
      <c r="CU107" s="384"/>
      <c r="CV107" s="384"/>
      <c r="CW107" s="384"/>
      <c r="CX107" s="384"/>
      <c r="CY107" s="384"/>
      <c r="CZ107" s="384"/>
      <c r="DA107" s="384"/>
      <c r="DB107" s="384"/>
      <c r="DC107" s="384"/>
      <c r="DD107" s="384"/>
      <c r="DE107" s="384"/>
      <c r="DF107" s="384"/>
      <c r="DG107" s="384"/>
      <c r="DH107" s="384"/>
      <c r="DI107" s="384"/>
      <c r="DJ107" s="384"/>
      <c r="DK107" s="384"/>
      <c r="DL107" s="384"/>
      <c r="DM107" s="384"/>
      <c r="DN107" s="384"/>
      <c r="DO107" s="384"/>
      <c r="DP107" s="384"/>
      <c r="DQ107" s="384"/>
      <c r="DR107" s="384"/>
      <c r="DS107" s="384"/>
      <c r="DT107" s="384"/>
      <c r="DU107" s="384"/>
      <c r="DV107" s="384"/>
      <c r="DW107" s="384"/>
      <c r="DX107" s="384"/>
      <c r="DY107" s="384"/>
      <c r="DZ107" s="384"/>
      <c r="EA107" s="384"/>
      <c r="EB107" s="384"/>
      <c r="EC107" s="384"/>
      <c r="ED107" s="384"/>
      <c r="EE107" s="384"/>
      <c r="EF107" s="384"/>
      <c r="EG107" s="384"/>
      <c r="EH107" s="384"/>
      <c r="EI107" s="384"/>
      <c r="EJ107" s="384"/>
      <c r="EK107" s="384"/>
      <c r="EL107" s="384"/>
      <c r="EM107" s="384"/>
      <c r="EN107" s="384"/>
      <c r="EO107" s="384"/>
      <c r="EP107" s="384"/>
      <c r="EQ107" s="384"/>
      <c r="ER107" s="384"/>
      <c r="ES107" s="384"/>
      <c r="ET107" s="384"/>
      <c r="EU107" s="384"/>
      <c r="EV107" s="384"/>
      <c r="EW107" s="384"/>
    </row>
    <row r="108" spans="3:153" x14ac:dyDescent="0.2">
      <c r="C108" s="384"/>
      <c r="D108" s="384"/>
      <c r="E108" s="384"/>
      <c r="F108" s="384"/>
      <c r="G108" s="384"/>
      <c r="H108" s="384"/>
      <c r="I108" s="384"/>
      <c r="J108" s="384"/>
      <c r="K108" s="384"/>
      <c r="L108" s="384"/>
      <c r="M108" s="384"/>
      <c r="N108" s="384"/>
      <c r="O108" s="384"/>
      <c r="P108" s="384"/>
      <c r="Q108" s="384"/>
      <c r="R108" s="384"/>
      <c r="S108" s="384"/>
      <c r="T108" s="384"/>
      <c r="U108" s="384"/>
      <c r="V108" s="384"/>
      <c r="W108" s="384"/>
      <c r="X108" s="384"/>
      <c r="Y108" s="384"/>
      <c r="Z108" s="384"/>
      <c r="AA108" s="384"/>
      <c r="AB108" s="384"/>
      <c r="AC108" s="384"/>
      <c r="AD108" s="384"/>
      <c r="AE108" s="384"/>
      <c r="AF108" s="384"/>
      <c r="AG108" s="384"/>
      <c r="AH108" s="384"/>
      <c r="AI108" s="384"/>
      <c r="AJ108" s="384"/>
      <c r="AK108" s="384"/>
      <c r="AL108" s="384"/>
      <c r="AM108" s="384"/>
      <c r="AN108" s="384"/>
      <c r="AO108" s="384"/>
      <c r="AP108" s="384"/>
      <c r="AQ108" s="384"/>
      <c r="AR108" s="384"/>
      <c r="AS108" s="384"/>
      <c r="AT108" s="384"/>
      <c r="AU108" s="384"/>
      <c r="AV108" s="384"/>
      <c r="AW108" s="384"/>
      <c r="AX108" s="384"/>
      <c r="AY108" s="384"/>
      <c r="AZ108" s="384"/>
      <c r="BA108" s="384"/>
      <c r="BB108" s="384"/>
      <c r="BC108" s="384"/>
      <c r="BD108" s="384"/>
      <c r="BE108" s="384"/>
      <c r="BF108" s="384"/>
      <c r="BG108" s="384"/>
      <c r="BH108" s="384"/>
      <c r="BI108" s="384"/>
      <c r="BJ108" s="384"/>
      <c r="BK108" s="384"/>
      <c r="BL108" s="384"/>
      <c r="BM108" s="384"/>
      <c r="BN108" s="384"/>
      <c r="BO108" s="384"/>
      <c r="BP108" s="384"/>
      <c r="BQ108" s="384"/>
      <c r="BR108" s="384"/>
      <c r="BS108" s="384"/>
      <c r="BT108" s="384"/>
      <c r="BU108" s="384"/>
      <c r="BV108" s="384"/>
      <c r="BW108" s="384"/>
      <c r="BX108" s="384"/>
      <c r="BY108" s="384"/>
      <c r="BZ108" s="384"/>
      <c r="CA108" s="384"/>
      <c r="CB108" s="384"/>
      <c r="CC108" s="384"/>
      <c r="CD108" s="384"/>
      <c r="CE108" s="384"/>
      <c r="CF108" s="384"/>
      <c r="CG108" s="384"/>
      <c r="CH108" s="384"/>
      <c r="CI108" s="384"/>
      <c r="CJ108" s="384"/>
      <c r="CK108" s="384"/>
      <c r="CL108" s="384"/>
      <c r="CM108" s="384"/>
      <c r="CN108" s="384"/>
      <c r="CO108" s="384"/>
      <c r="CP108" s="384"/>
      <c r="CQ108" s="384"/>
      <c r="CR108" s="384"/>
      <c r="CS108" s="384"/>
      <c r="CT108" s="384"/>
      <c r="CU108" s="384"/>
      <c r="CV108" s="384"/>
      <c r="CW108" s="384"/>
      <c r="CX108" s="384"/>
      <c r="CY108" s="384"/>
      <c r="CZ108" s="384"/>
      <c r="DA108" s="384"/>
      <c r="DB108" s="384"/>
      <c r="DC108" s="384"/>
      <c r="DD108" s="384"/>
      <c r="DE108" s="384"/>
      <c r="DF108" s="384"/>
      <c r="DG108" s="384"/>
      <c r="DH108" s="384"/>
      <c r="DI108" s="384"/>
      <c r="DJ108" s="384"/>
      <c r="DK108" s="384"/>
      <c r="DL108" s="384"/>
      <c r="DM108" s="384"/>
      <c r="DN108" s="384"/>
      <c r="DO108" s="384"/>
      <c r="DP108" s="384"/>
      <c r="DQ108" s="384"/>
      <c r="DR108" s="384"/>
      <c r="DS108" s="384"/>
      <c r="DT108" s="384"/>
      <c r="DU108" s="384"/>
      <c r="DV108" s="384"/>
      <c r="DW108" s="384"/>
      <c r="DX108" s="384"/>
      <c r="DY108" s="384"/>
      <c r="DZ108" s="384"/>
      <c r="EA108" s="384"/>
      <c r="EB108" s="384"/>
      <c r="EC108" s="384"/>
      <c r="ED108" s="384"/>
      <c r="EE108" s="384"/>
      <c r="EF108" s="384"/>
      <c r="EG108" s="384"/>
      <c r="EH108" s="384"/>
      <c r="EI108" s="384"/>
      <c r="EJ108" s="384"/>
      <c r="EK108" s="384"/>
      <c r="EL108" s="384"/>
      <c r="EM108" s="384"/>
      <c r="EN108" s="384"/>
      <c r="EO108" s="384"/>
      <c r="EP108" s="384"/>
      <c r="EQ108" s="384"/>
      <c r="ER108" s="384"/>
      <c r="ES108" s="384"/>
      <c r="ET108" s="384"/>
      <c r="EU108" s="384"/>
      <c r="EV108" s="384"/>
      <c r="EW108" s="384"/>
    </row>
    <row r="109" spans="3:153" x14ac:dyDescent="0.2">
      <c r="C109" s="384"/>
      <c r="D109" s="384"/>
      <c r="E109" s="384"/>
      <c r="F109" s="384"/>
      <c r="G109" s="384"/>
      <c r="H109" s="384"/>
      <c r="I109" s="384"/>
      <c r="J109" s="384"/>
      <c r="K109" s="384"/>
      <c r="L109" s="384"/>
      <c r="M109" s="384"/>
      <c r="N109" s="384"/>
      <c r="O109" s="384"/>
      <c r="P109" s="384"/>
      <c r="Q109" s="384"/>
      <c r="R109" s="384"/>
      <c r="S109" s="384"/>
      <c r="T109" s="384"/>
      <c r="U109" s="384"/>
      <c r="V109" s="384"/>
      <c r="W109" s="384"/>
      <c r="X109" s="384"/>
      <c r="Y109" s="384"/>
      <c r="Z109" s="384"/>
      <c r="AA109" s="384"/>
      <c r="AB109" s="384"/>
      <c r="AC109" s="384"/>
      <c r="AD109" s="384"/>
      <c r="AE109" s="384"/>
      <c r="AF109" s="384"/>
      <c r="AG109" s="384"/>
      <c r="AH109" s="384"/>
      <c r="AI109" s="384"/>
      <c r="AJ109" s="384"/>
      <c r="AK109" s="384"/>
      <c r="AL109" s="384"/>
      <c r="AM109" s="384"/>
      <c r="AN109" s="384"/>
      <c r="AO109" s="384"/>
      <c r="AP109" s="384"/>
      <c r="AQ109" s="384"/>
      <c r="AR109" s="384"/>
      <c r="AS109" s="384"/>
      <c r="AT109" s="384"/>
      <c r="AU109" s="384"/>
      <c r="AV109" s="384"/>
      <c r="AW109" s="384"/>
      <c r="AX109" s="384"/>
      <c r="AY109" s="384"/>
      <c r="AZ109" s="384"/>
      <c r="BA109" s="384"/>
      <c r="BB109" s="384"/>
      <c r="BC109" s="384"/>
      <c r="BD109" s="384"/>
      <c r="BE109" s="384"/>
      <c r="BF109" s="384"/>
      <c r="BG109" s="384"/>
      <c r="BH109" s="384"/>
      <c r="BI109" s="384"/>
      <c r="BJ109" s="384"/>
      <c r="BK109" s="384"/>
      <c r="BL109" s="384"/>
      <c r="BM109" s="384"/>
      <c r="BN109" s="384"/>
      <c r="BO109" s="384"/>
      <c r="BP109" s="384"/>
      <c r="BQ109" s="384"/>
      <c r="BR109" s="384"/>
      <c r="BS109" s="384"/>
      <c r="BT109" s="384"/>
      <c r="BU109" s="384"/>
      <c r="BV109" s="384"/>
      <c r="BW109" s="384"/>
      <c r="BX109" s="384"/>
      <c r="BY109" s="384"/>
      <c r="BZ109" s="384"/>
      <c r="CA109" s="384"/>
      <c r="CB109" s="384"/>
      <c r="CC109" s="384"/>
      <c r="CD109" s="384"/>
      <c r="CE109" s="384"/>
      <c r="CF109" s="384"/>
      <c r="CG109" s="384"/>
      <c r="CH109" s="384"/>
      <c r="CI109" s="384"/>
      <c r="CJ109" s="384"/>
      <c r="CK109" s="384"/>
      <c r="CL109" s="384"/>
      <c r="CM109" s="384"/>
      <c r="CN109" s="384"/>
      <c r="CO109" s="384"/>
      <c r="CP109" s="384"/>
      <c r="CQ109" s="384"/>
      <c r="CR109" s="384"/>
      <c r="CS109" s="384"/>
      <c r="CT109" s="384"/>
      <c r="CU109" s="384"/>
      <c r="CV109" s="384"/>
      <c r="CW109" s="384"/>
      <c r="CX109" s="384"/>
      <c r="CY109" s="384"/>
      <c r="CZ109" s="384"/>
      <c r="DA109" s="384"/>
      <c r="DB109" s="384"/>
      <c r="DC109" s="384"/>
      <c r="DD109" s="384"/>
      <c r="DE109" s="384"/>
      <c r="DF109" s="384"/>
      <c r="DG109" s="384"/>
      <c r="DH109" s="384"/>
      <c r="DI109" s="384"/>
      <c r="DJ109" s="384"/>
      <c r="DK109" s="384"/>
      <c r="DL109" s="384"/>
      <c r="DM109" s="384"/>
      <c r="DN109" s="384"/>
      <c r="DO109" s="384"/>
      <c r="DP109" s="384"/>
      <c r="DQ109" s="384"/>
      <c r="DR109" s="384"/>
      <c r="DS109" s="384"/>
      <c r="DT109" s="384"/>
      <c r="DU109" s="384"/>
      <c r="DV109" s="384"/>
      <c r="DW109" s="384"/>
      <c r="DX109" s="384"/>
      <c r="DY109" s="384"/>
      <c r="DZ109" s="384"/>
      <c r="EA109" s="384"/>
      <c r="EB109" s="384"/>
      <c r="EC109" s="384"/>
      <c r="ED109" s="384"/>
      <c r="EE109" s="384"/>
      <c r="EF109" s="384"/>
      <c r="EG109" s="384"/>
      <c r="EH109" s="384"/>
      <c r="EI109" s="384"/>
      <c r="EJ109" s="384"/>
      <c r="EK109" s="384"/>
      <c r="EL109" s="384"/>
      <c r="EM109" s="384"/>
      <c r="EN109" s="384"/>
      <c r="EO109" s="384"/>
      <c r="EP109" s="384"/>
      <c r="EQ109" s="384"/>
      <c r="ER109" s="384"/>
      <c r="ES109" s="384"/>
      <c r="ET109" s="384"/>
      <c r="EU109" s="384"/>
      <c r="EV109" s="384"/>
      <c r="EW109" s="384"/>
    </row>
    <row r="110" spans="3:153" x14ac:dyDescent="0.2">
      <c r="C110" s="384"/>
      <c r="D110" s="384"/>
      <c r="E110" s="384"/>
      <c r="F110" s="384"/>
      <c r="G110" s="384"/>
      <c r="H110" s="384"/>
      <c r="I110" s="384"/>
      <c r="J110" s="384"/>
      <c r="K110" s="384"/>
      <c r="L110" s="384"/>
      <c r="M110" s="384"/>
      <c r="N110" s="384"/>
      <c r="O110" s="384"/>
      <c r="P110" s="384"/>
      <c r="Q110" s="384"/>
      <c r="R110" s="384"/>
      <c r="S110" s="384"/>
      <c r="T110" s="384"/>
      <c r="U110" s="384"/>
      <c r="V110" s="384"/>
      <c r="W110" s="384"/>
      <c r="X110" s="384"/>
      <c r="Y110" s="384"/>
      <c r="Z110" s="384"/>
      <c r="AA110" s="384"/>
      <c r="AB110" s="384"/>
      <c r="AC110" s="384"/>
      <c r="AD110" s="384"/>
      <c r="AE110" s="384"/>
      <c r="AF110" s="384"/>
      <c r="AG110" s="384"/>
      <c r="AH110" s="384"/>
      <c r="AI110" s="384"/>
      <c r="AJ110" s="384"/>
      <c r="AK110" s="384"/>
      <c r="AL110" s="384"/>
      <c r="AM110" s="384"/>
      <c r="AN110" s="384"/>
      <c r="AO110" s="384"/>
      <c r="AP110" s="384"/>
      <c r="AQ110" s="384"/>
      <c r="AR110" s="384"/>
      <c r="AS110" s="384"/>
      <c r="AT110" s="384"/>
      <c r="AU110" s="384"/>
      <c r="AV110" s="384"/>
      <c r="AW110" s="384"/>
      <c r="AX110" s="384"/>
      <c r="AY110" s="384"/>
      <c r="AZ110" s="384"/>
      <c r="BA110" s="384"/>
      <c r="BB110" s="384"/>
      <c r="BC110" s="384"/>
      <c r="BD110" s="384"/>
      <c r="BE110" s="384"/>
      <c r="BF110" s="384"/>
      <c r="BG110" s="384"/>
      <c r="BH110" s="384"/>
      <c r="BI110" s="384"/>
      <c r="BJ110" s="384"/>
      <c r="BK110" s="384"/>
      <c r="BL110" s="384"/>
      <c r="BM110" s="384"/>
      <c r="BN110" s="384"/>
      <c r="BO110" s="384"/>
      <c r="BP110" s="384"/>
      <c r="BQ110" s="384"/>
      <c r="BR110" s="384"/>
      <c r="BS110" s="384"/>
      <c r="BT110" s="384"/>
      <c r="BU110" s="384"/>
      <c r="BV110" s="384"/>
      <c r="BW110" s="384"/>
      <c r="BX110" s="384"/>
      <c r="BY110" s="384"/>
      <c r="BZ110" s="384"/>
      <c r="CA110" s="384"/>
      <c r="CB110" s="384"/>
      <c r="CC110" s="384"/>
      <c r="CD110" s="384"/>
      <c r="CE110" s="384"/>
      <c r="CF110" s="384"/>
      <c r="CG110" s="384"/>
      <c r="CH110" s="384"/>
      <c r="CI110" s="384"/>
      <c r="CJ110" s="384"/>
      <c r="CK110" s="384"/>
      <c r="CL110" s="384"/>
      <c r="CM110" s="384"/>
      <c r="CN110" s="384"/>
      <c r="CO110" s="384"/>
      <c r="CP110" s="384"/>
      <c r="CQ110" s="384"/>
      <c r="CR110" s="384"/>
      <c r="CS110" s="384"/>
      <c r="CT110" s="384"/>
      <c r="CU110" s="384"/>
      <c r="CV110" s="384"/>
      <c r="CW110" s="384"/>
      <c r="CX110" s="384"/>
      <c r="CY110" s="384"/>
      <c r="CZ110" s="384"/>
      <c r="DA110" s="384"/>
      <c r="DB110" s="384"/>
      <c r="DC110" s="384"/>
      <c r="DD110" s="384"/>
      <c r="DE110" s="384"/>
      <c r="DF110" s="384"/>
      <c r="DG110" s="384"/>
      <c r="DH110" s="384"/>
      <c r="DI110" s="384"/>
      <c r="DJ110" s="384"/>
      <c r="DK110" s="384"/>
      <c r="DL110" s="384"/>
      <c r="DM110" s="384"/>
      <c r="DN110" s="384"/>
      <c r="DO110" s="384"/>
      <c r="DP110" s="384"/>
      <c r="DQ110" s="384"/>
      <c r="DR110" s="384"/>
      <c r="DS110" s="384"/>
      <c r="DT110" s="384"/>
      <c r="DU110" s="384"/>
      <c r="DV110" s="384"/>
      <c r="DW110" s="384"/>
      <c r="DX110" s="384"/>
      <c r="DY110" s="384"/>
      <c r="DZ110" s="384"/>
      <c r="EA110" s="384"/>
      <c r="EB110" s="384"/>
      <c r="EC110" s="384"/>
      <c r="ED110" s="384"/>
      <c r="EE110" s="384"/>
      <c r="EF110" s="384"/>
      <c r="EG110" s="384"/>
      <c r="EH110" s="384"/>
      <c r="EI110" s="384"/>
      <c r="EJ110" s="384"/>
      <c r="EK110" s="384"/>
      <c r="EL110" s="384"/>
      <c r="EM110" s="384"/>
      <c r="EN110" s="384"/>
      <c r="EO110" s="384"/>
      <c r="EP110" s="384"/>
      <c r="EQ110" s="384"/>
      <c r="ER110" s="384"/>
      <c r="ES110" s="384"/>
      <c r="ET110" s="384"/>
      <c r="EU110" s="384"/>
      <c r="EV110" s="384"/>
      <c r="EW110" s="384"/>
    </row>
    <row r="111" spans="3:153" x14ac:dyDescent="0.2">
      <c r="C111" s="384"/>
      <c r="D111" s="384"/>
      <c r="E111" s="384"/>
      <c r="F111" s="384"/>
      <c r="G111" s="384"/>
      <c r="H111" s="384"/>
      <c r="I111" s="384"/>
      <c r="J111" s="384"/>
      <c r="K111" s="384"/>
      <c r="L111" s="384"/>
      <c r="M111" s="384"/>
      <c r="N111" s="384"/>
      <c r="O111" s="384"/>
      <c r="P111" s="384"/>
      <c r="Q111" s="384"/>
      <c r="R111" s="384"/>
      <c r="S111" s="384"/>
      <c r="T111" s="384"/>
      <c r="U111" s="384"/>
      <c r="V111" s="384"/>
      <c r="W111" s="384"/>
      <c r="X111" s="384"/>
      <c r="Y111" s="384"/>
      <c r="Z111" s="384"/>
      <c r="AA111" s="384"/>
      <c r="AB111" s="384"/>
      <c r="AC111" s="384"/>
      <c r="AD111" s="384"/>
      <c r="AE111" s="384"/>
      <c r="AF111" s="384"/>
      <c r="AG111" s="384"/>
      <c r="AH111" s="384"/>
      <c r="AI111" s="384"/>
      <c r="AJ111" s="384"/>
      <c r="AK111" s="384"/>
      <c r="AL111" s="384"/>
      <c r="AM111" s="384"/>
      <c r="AN111" s="384"/>
      <c r="AO111" s="384"/>
      <c r="AP111" s="384"/>
      <c r="AQ111" s="384"/>
      <c r="AR111" s="384"/>
      <c r="AS111" s="384"/>
      <c r="AT111" s="384"/>
      <c r="AU111" s="384"/>
      <c r="AV111" s="384"/>
      <c r="AW111" s="384"/>
      <c r="AX111" s="384"/>
      <c r="AY111" s="384"/>
      <c r="AZ111" s="384"/>
      <c r="BA111" s="384"/>
      <c r="BB111" s="384"/>
      <c r="BC111" s="384"/>
      <c r="BD111" s="384"/>
      <c r="BE111" s="384"/>
      <c r="BF111" s="384"/>
      <c r="BG111" s="384"/>
      <c r="BH111" s="384"/>
      <c r="BI111" s="384"/>
      <c r="BJ111" s="384"/>
      <c r="BK111" s="384"/>
      <c r="BL111" s="384"/>
      <c r="BM111" s="384"/>
      <c r="BN111" s="384"/>
      <c r="BO111" s="384"/>
      <c r="BP111" s="384"/>
      <c r="BQ111" s="384"/>
      <c r="BR111" s="384"/>
      <c r="BS111" s="384"/>
      <c r="BT111" s="384"/>
      <c r="BU111" s="384"/>
      <c r="BV111" s="384"/>
      <c r="BW111" s="384"/>
      <c r="BX111" s="384"/>
      <c r="BY111" s="384"/>
      <c r="BZ111" s="384"/>
      <c r="CA111" s="384"/>
      <c r="CB111" s="384"/>
      <c r="CC111" s="384"/>
      <c r="CD111" s="384"/>
      <c r="CE111" s="384"/>
      <c r="CF111" s="384"/>
      <c r="CG111" s="384"/>
      <c r="CH111" s="384"/>
      <c r="CI111" s="384"/>
      <c r="CJ111" s="384"/>
      <c r="CK111" s="384"/>
      <c r="CL111" s="384"/>
      <c r="CM111" s="384"/>
      <c r="CN111" s="384"/>
      <c r="CO111" s="384"/>
      <c r="CP111" s="384"/>
      <c r="CQ111" s="384"/>
      <c r="CR111" s="384"/>
      <c r="CS111" s="384"/>
      <c r="CT111" s="384"/>
      <c r="CU111" s="384"/>
      <c r="CV111" s="384"/>
      <c r="CW111" s="384"/>
      <c r="CX111" s="384"/>
      <c r="CY111" s="384"/>
      <c r="CZ111" s="384"/>
      <c r="DA111" s="384"/>
      <c r="DB111" s="384"/>
      <c r="DC111" s="384"/>
      <c r="DD111" s="384"/>
      <c r="DE111" s="384"/>
      <c r="DF111" s="384"/>
      <c r="DG111" s="384"/>
      <c r="DH111" s="384"/>
      <c r="DI111" s="384"/>
      <c r="DJ111" s="384"/>
      <c r="DK111" s="384"/>
      <c r="DL111" s="384"/>
      <c r="DM111" s="384"/>
      <c r="DN111" s="384"/>
      <c r="DO111" s="384"/>
      <c r="DP111" s="384"/>
      <c r="DQ111" s="384"/>
      <c r="DR111" s="384"/>
      <c r="DS111" s="384"/>
      <c r="DT111" s="384"/>
      <c r="DU111" s="384"/>
      <c r="DV111" s="384"/>
      <c r="DW111" s="384"/>
      <c r="DX111" s="384"/>
      <c r="DY111" s="384"/>
      <c r="DZ111" s="384"/>
      <c r="EA111" s="384"/>
      <c r="EB111" s="384"/>
      <c r="EC111" s="384"/>
      <c r="ED111" s="384"/>
      <c r="EE111" s="384"/>
      <c r="EF111" s="384"/>
      <c r="EG111" s="384"/>
      <c r="EH111" s="384"/>
      <c r="EI111" s="384"/>
      <c r="EJ111" s="384"/>
      <c r="EK111" s="384"/>
      <c r="EL111" s="384"/>
      <c r="EM111" s="384"/>
      <c r="EN111" s="384"/>
      <c r="EO111" s="384"/>
      <c r="EP111" s="384"/>
      <c r="EQ111" s="384"/>
      <c r="ER111" s="384"/>
      <c r="ES111" s="384"/>
      <c r="ET111" s="384"/>
      <c r="EU111" s="384"/>
      <c r="EV111" s="384"/>
      <c r="EW111" s="384"/>
    </row>
    <row r="112" spans="3:153" x14ac:dyDescent="0.2">
      <c r="C112" s="384"/>
      <c r="D112" s="384"/>
      <c r="E112" s="384"/>
      <c r="F112" s="384"/>
      <c r="G112" s="384"/>
      <c r="H112" s="384"/>
      <c r="I112" s="384"/>
      <c r="J112" s="384"/>
      <c r="K112" s="384"/>
      <c r="L112" s="384"/>
      <c r="M112" s="384"/>
      <c r="N112" s="384"/>
      <c r="O112" s="384"/>
      <c r="P112" s="384"/>
      <c r="Q112" s="384"/>
      <c r="R112" s="384"/>
      <c r="S112" s="384"/>
      <c r="T112" s="384"/>
      <c r="U112" s="384"/>
      <c r="V112" s="384"/>
      <c r="W112" s="384"/>
      <c r="X112" s="384"/>
      <c r="Y112" s="384"/>
      <c r="Z112" s="384"/>
      <c r="AA112" s="384"/>
      <c r="AB112" s="384"/>
      <c r="AC112" s="384"/>
      <c r="AD112" s="384"/>
      <c r="AE112" s="384"/>
      <c r="AF112" s="384"/>
      <c r="AG112" s="384"/>
      <c r="AH112" s="384"/>
      <c r="AI112" s="384"/>
      <c r="AJ112" s="384"/>
      <c r="AK112" s="384"/>
      <c r="AL112" s="384"/>
      <c r="AM112" s="384"/>
      <c r="AN112" s="384"/>
      <c r="AO112" s="384"/>
      <c r="AP112" s="384"/>
      <c r="AQ112" s="384"/>
      <c r="AR112" s="384"/>
      <c r="AS112" s="384"/>
      <c r="AT112" s="384"/>
      <c r="AU112" s="384"/>
      <c r="AV112" s="384"/>
      <c r="AW112" s="384"/>
      <c r="AX112" s="384"/>
      <c r="AY112" s="384"/>
      <c r="AZ112" s="384"/>
      <c r="BA112" s="384"/>
      <c r="BB112" s="384"/>
      <c r="BC112" s="384"/>
      <c r="BD112" s="384"/>
      <c r="BE112" s="384"/>
      <c r="BF112" s="384"/>
      <c r="BG112" s="384"/>
      <c r="BH112" s="384"/>
      <c r="BI112" s="384"/>
      <c r="BJ112" s="384"/>
      <c r="BK112" s="384"/>
      <c r="BL112" s="384"/>
      <c r="BM112" s="384"/>
      <c r="BN112" s="384"/>
      <c r="BO112" s="384"/>
      <c r="BP112" s="384"/>
      <c r="BQ112" s="384"/>
      <c r="BR112" s="384"/>
      <c r="BS112" s="384"/>
      <c r="BT112" s="384"/>
      <c r="BU112" s="384"/>
      <c r="BV112" s="384"/>
      <c r="BW112" s="384"/>
      <c r="BX112" s="384"/>
      <c r="BY112" s="384"/>
      <c r="BZ112" s="384"/>
      <c r="CA112" s="384"/>
      <c r="CB112" s="384"/>
      <c r="CC112" s="384"/>
      <c r="CD112" s="384"/>
      <c r="CE112" s="384"/>
      <c r="CF112" s="384"/>
      <c r="CG112" s="384"/>
      <c r="CH112" s="384"/>
      <c r="CI112" s="384"/>
      <c r="CJ112" s="384"/>
      <c r="CK112" s="384"/>
      <c r="CL112" s="384"/>
      <c r="CM112" s="384"/>
      <c r="CN112" s="384"/>
      <c r="CO112" s="384"/>
      <c r="CP112" s="384"/>
      <c r="CQ112" s="384"/>
      <c r="CR112" s="384"/>
      <c r="CS112" s="384"/>
      <c r="CT112" s="384"/>
      <c r="CU112" s="384"/>
      <c r="CV112" s="384"/>
      <c r="CW112" s="384"/>
      <c r="CX112" s="384"/>
      <c r="CY112" s="384"/>
      <c r="CZ112" s="384"/>
      <c r="DA112" s="384"/>
      <c r="DB112" s="384"/>
      <c r="DC112" s="384"/>
      <c r="DD112" s="384"/>
      <c r="DE112" s="384"/>
      <c r="DF112" s="384"/>
      <c r="DG112" s="384"/>
      <c r="DH112" s="384"/>
      <c r="DI112" s="384"/>
      <c r="DJ112" s="384"/>
      <c r="DK112" s="384"/>
      <c r="DL112" s="384"/>
      <c r="DM112" s="384"/>
      <c r="DN112" s="384"/>
      <c r="DO112" s="384"/>
      <c r="DP112" s="384"/>
      <c r="DQ112" s="384"/>
      <c r="DR112" s="384"/>
      <c r="DS112" s="384"/>
      <c r="DT112" s="384"/>
      <c r="DU112" s="384"/>
      <c r="DV112" s="384"/>
      <c r="DW112" s="384"/>
      <c r="DX112" s="384"/>
      <c r="DY112" s="384"/>
      <c r="DZ112" s="384"/>
      <c r="EA112" s="384"/>
      <c r="EB112" s="384"/>
      <c r="EC112" s="384"/>
      <c r="ED112" s="384"/>
      <c r="EE112" s="384"/>
      <c r="EF112" s="384"/>
      <c r="EG112" s="384"/>
      <c r="EH112" s="384"/>
      <c r="EI112" s="384"/>
      <c r="EJ112" s="384"/>
      <c r="EK112" s="384"/>
      <c r="EL112" s="384"/>
      <c r="EM112" s="384"/>
      <c r="EN112" s="384"/>
      <c r="EO112" s="384"/>
      <c r="EP112" s="384"/>
      <c r="EQ112" s="384"/>
      <c r="ER112" s="384"/>
      <c r="ES112" s="384"/>
      <c r="ET112" s="384"/>
      <c r="EU112" s="384"/>
      <c r="EV112" s="384"/>
      <c r="EW112" s="384"/>
    </row>
    <row r="113" spans="3:153" x14ac:dyDescent="0.2">
      <c r="C113" s="384"/>
      <c r="D113" s="384"/>
      <c r="E113" s="384"/>
      <c r="F113" s="384"/>
      <c r="G113" s="384"/>
      <c r="H113" s="384"/>
      <c r="I113" s="384"/>
      <c r="J113" s="384"/>
      <c r="K113" s="384"/>
      <c r="L113" s="384"/>
      <c r="M113" s="384"/>
      <c r="N113" s="384"/>
      <c r="O113" s="384"/>
      <c r="P113" s="384"/>
      <c r="Q113" s="384"/>
      <c r="R113" s="384"/>
      <c r="S113" s="384"/>
      <c r="T113" s="384"/>
      <c r="U113" s="384"/>
      <c r="V113" s="384"/>
      <c r="W113" s="384"/>
      <c r="X113" s="384"/>
      <c r="Y113" s="384"/>
      <c r="Z113" s="384"/>
      <c r="AA113" s="384"/>
      <c r="AB113" s="384"/>
      <c r="AC113" s="384"/>
      <c r="AD113" s="384"/>
      <c r="AE113" s="384"/>
      <c r="AF113" s="384"/>
      <c r="AG113" s="384"/>
      <c r="AH113" s="384"/>
      <c r="AI113" s="384"/>
      <c r="AJ113" s="384"/>
      <c r="AK113" s="384"/>
      <c r="AL113" s="384"/>
      <c r="AM113" s="384"/>
      <c r="AN113" s="384"/>
      <c r="AO113" s="384"/>
      <c r="AP113" s="384"/>
      <c r="AQ113" s="384"/>
      <c r="AR113" s="384"/>
      <c r="AS113" s="384"/>
      <c r="AT113" s="384"/>
      <c r="AU113" s="384"/>
      <c r="AV113" s="384"/>
      <c r="AW113" s="384"/>
      <c r="AX113" s="384"/>
      <c r="AY113" s="384"/>
      <c r="AZ113" s="384"/>
      <c r="BA113" s="384"/>
      <c r="BB113" s="384"/>
      <c r="BC113" s="384"/>
      <c r="BD113" s="384"/>
      <c r="BE113" s="384"/>
      <c r="BF113" s="384"/>
      <c r="BG113" s="384"/>
      <c r="BH113" s="384"/>
      <c r="BI113" s="384"/>
      <c r="BJ113" s="384"/>
      <c r="BK113" s="384"/>
      <c r="BL113" s="384"/>
      <c r="BM113" s="384"/>
      <c r="BN113" s="384"/>
      <c r="BO113" s="384"/>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84"/>
      <c r="CR113" s="384"/>
      <c r="CS113" s="384"/>
      <c r="CT113" s="384"/>
      <c r="CU113" s="384"/>
      <c r="CV113" s="384"/>
      <c r="CW113" s="384"/>
      <c r="CX113" s="384"/>
      <c r="CY113" s="384"/>
      <c r="CZ113" s="384"/>
      <c r="DA113" s="384"/>
      <c r="DB113" s="384"/>
      <c r="DC113" s="384"/>
      <c r="DD113" s="384"/>
      <c r="DE113" s="384"/>
      <c r="DF113" s="384"/>
      <c r="DG113" s="384"/>
      <c r="DH113" s="384"/>
      <c r="DI113" s="384"/>
      <c r="DJ113" s="384"/>
      <c r="DK113" s="384"/>
      <c r="DL113" s="384"/>
      <c r="DM113" s="384"/>
      <c r="DN113" s="384"/>
      <c r="DO113" s="384"/>
      <c r="DP113" s="384"/>
      <c r="DQ113" s="384"/>
      <c r="DR113" s="384"/>
      <c r="DS113" s="384"/>
      <c r="DT113" s="384"/>
      <c r="DU113" s="384"/>
      <c r="DV113" s="384"/>
      <c r="DW113" s="384"/>
      <c r="DX113" s="384"/>
      <c r="DY113" s="384"/>
      <c r="DZ113" s="384"/>
      <c r="EA113" s="384"/>
      <c r="EB113" s="384"/>
      <c r="EC113" s="384"/>
      <c r="ED113" s="384"/>
      <c r="EE113" s="384"/>
      <c r="EF113" s="384"/>
      <c r="EG113" s="384"/>
      <c r="EH113" s="384"/>
      <c r="EI113" s="384"/>
      <c r="EJ113" s="384"/>
      <c r="EK113" s="384"/>
      <c r="EL113" s="384"/>
      <c r="EM113" s="384"/>
      <c r="EN113" s="384"/>
      <c r="EO113" s="384"/>
      <c r="EP113" s="384"/>
      <c r="EQ113" s="384"/>
      <c r="ER113" s="384"/>
      <c r="ES113" s="384"/>
      <c r="ET113" s="384"/>
      <c r="EU113" s="384"/>
      <c r="EV113" s="384"/>
      <c r="EW113" s="384"/>
    </row>
    <row r="114" spans="3:153" x14ac:dyDescent="0.2">
      <c r="C114" s="384"/>
      <c r="D114" s="384"/>
      <c r="E114" s="384"/>
      <c r="F114" s="384"/>
      <c r="G114" s="384"/>
      <c r="H114" s="384"/>
      <c r="I114" s="384"/>
      <c r="J114" s="384"/>
      <c r="K114" s="384"/>
      <c r="L114" s="384"/>
      <c r="M114" s="384"/>
      <c r="N114" s="384"/>
      <c r="O114" s="384"/>
      <c r="P114" s="384"/>
      <c r="Q114" s="384"/>
      <c r="R114" s="384"/>
      <c r="S114" s="384"/>
      <c r="T114" s="384"/>
      <c r="U114" s="384"/>
      <c r="V114" s="384"/>
      <c r="W114" s="384"/>
      <c r="X114" s="384"/>
      <c r="Y114" s="384"/>
      <c r="Z114" s="384"/>
      <c r="AA114" s="384"/>
      <c r="AB114" s="384"/>
      <c r="AC114" s="384"/>
      <c r="AD114" s="384"/>
      <c r="AE114" s="384"/>
      <c r="AF114" s="384"/>
      <c r="AG114" s="384"/>
      <c r="AH114" s="384"/>
      <c r="AI114" s="384"/>
      <c r="AJ114" s="384"/>
      <c r="AK114" s="384"/>
      <c r="AL114" s="384"/>
      <c r="AM114" s="384"/>
      <c r="AN114" s="384"/>
      <c r="AO114" s="384"/>
      <c r="AP114" s="384"/>
      <c r="AQ114" s="384"/>
      <c r="AR114" s="384"/>
      <c r="AS114" s="384"/>
      <c r="AT114" s="384"/>
      <c r="AU114" s="384"/>
      <c r="AV114" s="384"/>
      <c r="AW114" s="384"/>
      <c r="AX114" s="384"/>
      <c r="AY114" s="384"/>
      <c r="AZ114" s="384"/>
      <c r="BA114" s="384"/>
      <c r="BB114" s="384"/>
      <c r="BC114" s="384"/>
      <c r="BD114" s="384"/>
      <c r="BE114" s="384"/>
      <c r="BF114" s="384"/>
      <c r="BG114" s="384"/>
      <c r="BH114" s="384"/>
      <c r="BI114" s="384"/>
      <c r="BJ114" s="384"/>
      <c r="BK114" s="384"/>
      <c r="BL114" s="384"/>
      <c r="BM114" s="384"/>
      <c r="BN114" s="384"/>
      <c r="BO114" s="384"/>
      <c r="BP114" s="384"/>
      <c r="BQ114" s="384"/>
      <c r="BR114" s="384"/>
      <c r="BS114" s="384"/>
      <c r="BT114" s="384"/>
      <c r="BU114" s="384"/>
      <c r="BV114" s="384"/>
      <c r="BW114" s="384"/>
      <c r="BX114" s="384"/>
      <c r="BY114" s="384"/>
      <c r="BZ114" s="384"/>
      <c r="CA114" s="384"/>
      <c r="CB114" s="384"/>
      <c r="CC114" s="384"/>
      <c r="CD114" s="384"/>
      <c r="CE114" s="384"/>
      <c r="CF114" s="384"/>
      <c r="CG114" s="384"/>
      <c r="CH114" s="384"/>
      <c r="CI114" s="384"/>
      <c r="CJ114" s="384"/>
      <c r="CK114" s="384"/>
      <c r="CL114" s="384"/>
      <c r="CM114" s="384"/>
      <c r="CN114" s="384"/>
      <c r="CO114" s="384"/>
      <c r="CP114" s="384"/>
      <c r="CQ114" s="384"/>
      <c r="CR114" s="384"/>
      <c r="CS114" s="384"/>
      <c r="CT114" s="384"/>
      <c r="CU114" s="384"/>
      <c r="CV114" s="384"/>
      <c r="CW114" s="384"/>
      <c r="CX114" s="384"/>
      <c r="CY114" s="384"/>
      <c r="CZ114" s="384"/>
      <c r="DA114" s="384"/>
      <c r="DB114" s="384"/>
      <c r="DC114" s="384"/>
      <c r="DD114" s="384"/>
      <c r="DE114" s="384"/>
      <c r="DF114" s="384"/>
      <c r="DG114" s="384"/>
      <c r="DH114" s="384"/>
      <c r="DI114" s="384"/>
      <c r="DJ114" s="384"/>
      <c r="DK114" s="384"/>
      <c r="DL114" s="384"/>
      <c r="DM114" s="384"/>
      <c r="DN114" s="384"/>
      <c r="DO114" s="384"/>
      <c r="DP114" s="384"/>
      <c r="DQ114" s="384"/>
      <c r="DR114" s="384"/>
      <c r="DS114" s="384"/>
      <c r="DT114" s="384"/>
      <c r="DU114" s="384"/>
      <c r="DV114" s="384"/>
      <c r="DW114" s="384"/>
      <c r="DX114" s="384"/>
      <c r="DY114" s="384"/>
      <c r="DZ114" s="384"/>
      <c r="EA114" s="384"/>
      <c r="EB114" s="384"/>
      <c r="EC114" s="384"/>
      <c r="ED114" s="384"/>
      <c r="EE114" s="384"/>
      <c r="EF114" s="384"/>
      <c r="EG114" s="384"/>
      <c r="EH114" s="384"/>
      <c r="EI114" s="384"/>
      <c r="EJ114" s="384"/>
      <c r="EK114" s="384"/>
      <c r="EL114" s="384"/>
      <c r="EM114" s="384"/>
      <c r="EN114" s="384"/>
      <c r="EO114" s="384"/>
      <c r="EP114" s="384"/>
      <c r="EQ114" s="384"/>
      <c r="ER114" s="384"/>
      <c r="ES114" s="384"/>
      <c r="ET114" s="384"/>
      <c r="EU114" s="384"/>
      <c r="EV114" s="384"/>
      <c r="EW114" s="384"/>
    </row>
    <row r="115" spans="3:153" x14ac:dyDescent="0.2">
      <c r="C115" s="384"/>
      <c r="D115" s="384"/>
      <c r="E115" s="384"/>
      <c r="F115" s="384"/>
      <c r="G115" s="384"/>
      <c r="H115" s="384"/>
      <c r="I115" s="384"/>
      <c r="J115" s="384"/>
      <c r="K115" s="384"/>
      <c r="L115" s="384"/>
      <c r="M115" s="384"/>
      <c r="N115" s="384"/>
      <c r="O115" s="384"/>
      <c r="P115" s="384"/>
      <c r="Q115" s="384"/>
      <c r="R115" s="384"/>
      <c r="S115" s="384"/>
      <c r="T115" s="384"/>
      <c r="U115" s="384"/>
      <c r="V115" s="384"/>
      <c r="W115" s="384"/>
      <c r="X115" s="384"/>
      <c r="Y115" s="384"/>
      <c r="Z115" s="384"/>
      <c r="AA115" s="384"/>
      <c r="AB115" s="384"/>
      <c r="AC115" s="384"/>
      <c r="AD115" s="384"/>
      <c r="AE115" s="384"/>
      <c r="AF115" s="384"/>
      <c r="AG115" s="384"/>
      <c r="AH115" s="384"/>
      <c r="AI115" s="384"/>
      <c r="AJ115" s="384"/>
      <c r="AK115" s="384"/>
      <c r="AL115" s="384"/>
      <c r="AM115" s="384"/>
      <c r="AN115" s="384"/>
      <c r="AO115" s="384"/>
      <c r="AP115" s="384"/>
      <c r="AQ115" s="384"/>
      <c r="AR115" s="384"/>
      <c r="AS115" s="384"/>
      <c r="AT115" s="384"/>
      <c r="AU115" s="384"/>
      <c r="AV115" s="384"/>
      <c r="AW115" s="384"/>
      <c r="AX115" s="384"/>
      <c r="AY115" s="384"/>
      <c r="AZ115" s="384"/>
      <c r="BA115" s="384"/>
      <c r="BB115" s="384"/>
      <c r="BC115" s="384"/>
      <c r="BD115" s="384"/>
      <c r="BE115" s="384"/>
      <c r="BF115" s="384"/>
      <c r="BG115" s="384"/>
      <c r="BH115" s="384"/>
      <c r="BI115" s="384"/>
      <c r="BJ115" s="384"/>
      <c r="BK115" s="384"/>
      <c r="BL115" s="384"/>
      <c r="BM115" s="384"/>
      <c r="BN115" s="384"/>
      <c r="BO115" s="384"/>
      <c r="BP115" s="384"/>
      <c r="BQ115" s="384"/>
      <c r="BR115" s="384"/>
      <c r="BS115" s="384"/>
      <c r="BT115" s="384"/>
      <c r="BU115" s="384"/>
      <c r="BV115" s="384"/>
      <c r="BW115" s="384"/>
      <c r="BX115" s="384"/>
      <c r="BY115" s="384"/>
      <c r="BZ115" s="384"/>
      <c r="CA115" s="384"/>
      <c r="CB115" s="384"/>
      <c r="CC115" s="384"/>
      <c r="CD115" s="384"/>
      <c r="CE115" s="384"/>
      <c r="CF115" s="384"/>
      <c r="CG115" s="384"/>
      <c r="CH115" s="384"/>
      <c r="CI115" s="384"/>
      <c r="CJ115" s="384"/>
      <c r="CK115" s="384"/>
      <c r="CL115" s="384"/>
      <c r="CM115" s="384"/>
      <c r="CN115" s="384"/>
      <c r="CO115" s="384"/>
      <c r="CP115" s="384"/>
      <c r="CQ115" s="384"/>
      <c r="CR115" s="384"/>
      <c r="CS115" s="384"/>
      <c r="CT115" s="384"/>
      <c r="CU115" s="384"/>
      <c r="CV115" s="384"/>
      <c r="CW115" s="384"/>
      <c r="CX115" s="384"/>
      <c r="CY115" s="384"/>
      <c r="CZ115" s="384"/>
      <c r="DA115" s="384"/>
      <c r="DB115" s="384"/>
      <c r="DC115" s="384"/>
      <c r="DD115" s="384"/>
      <c r="DE115" s="384"/>
      <c r="DF115" s="384"/>
      <c r="DG115" s="384"/>
      <c r="DH115" s="384"/>
      <c r="DI115" s="384"/>
      <c r="DJ115" s="384"/>
      <c r="DK115" s="384"/>
      <c r="DL115" s="384"/>
      <c r="DM115" s="384"/>
      <c r="DN115" s="384"/>
      <c r="DO115" s="384"/>
      <c r="DP115" s="384"/>
      <c r="DQ115" s="384"/>
      <c r="DR115" s="384"/>
      <c r="DS115" s="384"/>
      <c r="DT115" s="384"/>
      <c r="DU115" s="384"/>
      <c r="DV115" s="384"/>
      <c r="DW115" s="384"/>
      <c r="DX115" s="384"/>
      <c r="DY115" s="384"/>
      <c r="DZ115" s="384"/>
      <c r="EA115" s="384"/>
      <c r="EB115" s="384"/>
      <c r="EC115" s="384"/>
      <c r="ED115" s="384"/>
      <c r="EE115" s="384"/>
      <c r="EF115" s="384"/>
      <c r="EG115" s="384"/>
      <c r="EH115" s="384"/>
      <c r="EI115" s="384"/>
      <c r="EJ115" s="384"/>
      <c r="EK115" s="384"/>
      <c r="EL115" s="384"/>
      <c r="EM115" s="384"/>
      <c r="EN115" s="384"/>
      <c r="EO115" s="384"/>
      <c r="EP115" s="384"/>
      <c r="EQ115" s="384"/>
      <c r="ER115" s="384"/>
      <c r="ES115" s="384"/>
      <c r="ET115" s="384"/>
      <c r="EU115" s="384"/>
      <c r="EV115" s="384"/>
      <c r="EW115" s="384"/>
    </row>
    <row r="116" spans="3:153" x14ac:dyDescent="0.2">
      <c r="C116" s="384"/>
      <c r="D116" s="384"/>
      <c r="E116" s="384"/>
      <c r="F116" s="384"/>
      <c r="G116" s="384"/>
      <c r="H116" s="384"/>
      <c r="I116" s="384"/>
      <c r="J116" s="384"/>
      <c r="K116" s="384"/>
      <c r="L116" s="384"/>
      <c r="M116" s="384"/>
      <c r="N116" s="384"/>
      <c r="O116" s="384"/>
      <c r="P116" s="384"/>
      <c r="Q116" s="384"/>
      <c r="R116" s="384"/>
      <c r="S116" s="384"/>
      <c r="T116" s="384"/>
      <c r="U116" s="384"/>
      <c r="V116" s="384"/>
      <c r="W116" s="384"/>
      <c r="X116" s="384"/>
      <c r="Y116" s="384"/>
      <c r="Z116" s="384"/>
      <c r="AA116" s="384"/>
      <c r="AB116" s="384"/>
      <c r="AC116" s="384"/>
      <c r="AD116" s="384"/>
      <c r="AE116" s="384"/>
      <c r="AF116" s="384"/>
      <c r="AG116" s="384"/>
      <c r="AH116" s="384"/>
      <c r="AI116" s="384"/>
      <c r="AJ116" s="384"/>
      <c r="AK116" s="384"/>
      <c r="AL116" s="384"/>
      <c r="AM116" s="384"/>
      <c r="AN116" s="384"/>
      <c r="AO116" s="384"/>
      <c r="AP116" s="384"/>
      <c r="AQ116" s="384"/>
      <c r="AR116" s="384"/>
      <c r="AS116" s="384"/>
      <c r="AT116" s="384"/>
      <c r="AU116" s="384"/>
      <c r="AV116" s="384"/>
      <c r="AW116" s="384"/>
      <c r="AX116" s="384"/>
      <c r="AY116" s="384"/>
      <c r="AZ116" s="384"/>
      <c r="BA116" s="384"/>
      <c r="BB116" s="384"/>
      <c r="BC116" s="384"/>
      <c r="BD116" s="384"/>
      <c r="BE116" s="384"/>
      <c r="BF116" s="384"/>
      <c r="BG116" s="384"/>
      <c r="BH116" s="384"/>
      <c r="BI116" s="384"/>
      <c r="BJ116" s="384"/>
      <c r="BK116" s="384"/>
      <c r="BL116" s="384"/>
      <c r="BM116" s="384"/>
      <c r="BN116" s="384"/>
      <c r="BO116" s="384"/>
      <c r="BP116" s="384"/>
      <c r="BQ116" s="384"/>
      <c r="BR116" s="384"/>
      <c r="BS116" s="384"/>
      <c r="BT116" s="384"/>
      <c r="BU116" s="384"/>
      <c r="BV116" s="384"/>
      <c r="BW116" s="384"/>
      <c r="BX116" s="384"/>
      <c r="BY116" s="384"/>
      <c r="BZ116" s="384"/>
      <c r="CA116" s="384"/>
      <c r="CB116" s="384"/>
      <c r="CC116" s="384"/>
      <c r="CD116" s="384"/>
      <c r="CE116" s="384"/>
      <c r="CF116" s="384"/>
      <c r="CG116" s="384"/>
      <c r="CH116" s="384"/>
      <c r="CI116" s="384"/>
      <c r="CJ116" s="384"/>
      <c r="CK116" s="384"/>
      <c r="CL116" s="384"/>
      <c r="CM116" s="384"/>
      <c r="CN116" s="384"/>
      <c r="CO116" s="384"/>
      <c r="CP116" s="384"/>
      <c r="CQ116" s="384"/>
      <c r="CR116" s="384"/>
      <c r="CS116" s="384"/>
      <c r="CT116" s="384"/>
      <c r="CU116" s="384"/>
      <c r="CV116" s="384"/>
      <c r="CW116" s="384"/>
      <c r="CX116" s="384"/>
      <c r="CY116" s="384"/>
      <c r="CZ116" s="384"/>
      <c r="DA116" s="384"/>
      <c r="DB116" s="384"/>
      <c r="DC116" s="384"/>
      <c r="DD116" s="384"/>
      <c r="DE116" s="384"/>
      <c r="DF116" s="384"/>
      <c r="DG116" s="384"/>
      <c r="DH116" s="384"/>
      <c r="DI116" s="384"/>
      <c r="DJ116" s="384"/>
      <c r="DK116" s="384"/>
      <c r="DL116" s="384"/>
      <c r="DM116" s="384"/>
      <c r="DN116" s="384"/>
      <c r="DO116" s="384"/>
      <c r="DP116" s="384"/>
      <c r="DQ116" s="384"/>
      <c r="DR116" s="384"/>
      <c r="DS116" s="384"/>
      <c r="DT116" s="384"/>
      <c r="DU116" s="384"/>
      <c r="DV116" s="384"/>
      <c r="DW116" s="384"/>
      <c r="DX116" s="384"/>
      <c r="DY116" s="384"/>
      <c r="DZ116" s="384"/>
      <c r="EA116" s="384"/>
      <c r="EB116" s="384"/>
      <c r="EC116" s="384"/>
      <c r="ED116" s="384"/>
      <c r="EE116" s="384"/>
      <c r="EF116" s="384"/>
      <c r="EG116" s="384"/>
      <c r="EH116" s="384"/>
      <c r="EI116" s="384"/>
      <c r="EJ116" s="384"/>
      <c r="EK116" s="384"/>
      <c r="EL116" s="384"/>
      <c r="EM116" s="384"/>
      <c r="EN116" s="384"/>
      <c r="EO116" s="384"/>
      <c r="EP116" s="384"/>
      <c r="EQ116" s="384"/>
      <c r="ER116" s="384"/>
      <c r="ES116" s="384"/>
      <c r="ET116" s="384"/>
      <c r="EU116" s="384"/>
      <c r="EV116" s="384"/>
      <c r="EW116" s="384"/>
    </row>
    <row r="117" spans="3:153" x14ac:dyDescent="0.2">
      <c r="C117" s="384"/>
      <c r="D117" s="384"/>
      <c r="E117" s="384"/>
      <c r="F117" s="384"/>
      <c r="G117" s="384"/>
      <c r="H117" s="384"/>
      <c r="I117" s="384"/>
      <c r="J117" s="384"/>
      <c r="K117" s="384"/>
      <c r="L117" s="384"/>
      <c r="M117" s="384"/>
      <c r="N117" s="384"/>
      <c r="O117" s="384"/>
      <c r="P117" s="384"/>
      <c r="Q117" s="384"/>
      <c r="R117" s="384"/>
      <c r="S117" s="384"/>
      <c r="T117" s="384"/>
      <c r="U117" s="384"/>
      <c r="V117" s="384"/>
      <c r="W117" s="384"/>
      <c r="X117" s="384"/>
      <c r="Y117" s="384"/>
      <c r="Z117" s="384"/>
      <c r="AA117" s="384"/>
      <c r="AB117" s="384"/>
      <c r="AC117" s="384"/>
      <c r="AD117" s="384"/>
      <c r="AE117" s="384"/>
      <c r="AF117" s="384"/>
      <c r="AG117" s="384"/>
      <c r="AH117" s="384"/>
      <c r="AI117" s="384"/>
      <c r="AJ117" s="384"/>
      <c r="AK117" s="384"/>
      <c r="AL117" s="384"/>
      <c r="AM117" s="384"/>
      <c r="AN117" s="384"/>
      <c r="AO117" s="384"/>
      <c r="AP117" s="384"/>
      <c r="AQ117" s="384"/>
      <c r="AR117" s="384"/>
      <c r="AS117" s="384"/>
      <c r="AT117" s="384"/>
      <c r="AU117" s="384"/>
      <c r="AV117" s="384"/>
      <c r="AW117" s="384"/>
      <c r="AX117" s="384"/>
      <c r="AY117" s="384"/>
      <c r="AZ117" s="384"/>
      <c r="BA117" s="384"/>
      <c r="BB117" s="384"/>
      <c r="BC117" s="384"/>
      <c r="BD117" s="384"/>
      <c r="BE117" s="384"/>
      <c r="BF117" s="384"/>
      <c r="BG117" s="384"/>
      <c r="BH117" s="384"/>
      <c r="BI117" s="384"/>
      <c r="BJ117" s="384"/>
      <c r="BK117" s="384"/>
      <c r="BL117" s="384"/>
      <c r="BM117" s="384"/>
      <c r="BN117" s="384"/>
      <c r="BO117" s="384"/>
      <c r="BP117" s="384"/>
      <c r="BQ117" s="384"/>
      <c r="BR117" s="384"/>
      <c r="BS117" s="384"/>
      <c r="BT117" s="384"/>
      <c r="BU117" s="384"/>
      <c r="BV117" s="384"/>
      <c r="BW117" s="384"/>
      <c r="BX117" s="384"/>
      <c r="BY117" s="384"/>
      <c r="BZ117" s="384"/>
      <c r="CA117" s="384"/>
      <c r="CB117" s="384"/>
      <c r="CC117" s="384"/>
      <c r="CD117" s="384"/>
      <c r="CE117" s="384"/>
      <c r="CF117" s="384"/>
      <c r="CG117" s="384"/>
      <c r="CH117" s="384"/>
      <c r="CI117" s="384"/>
      <c r="CJ117" s="384"/>
      <c r="CK117" s="384"/>
      <c r="CL117" s="384"/>
      <c r="CM117" s="384"/>
      <c r="CN117" s="384"/>
      <c r="CO117" s="384"/>
      <c r="CP117" s="384"/>
      <c r="CQ117" s="384"/>
      <c r="CR117" s="384"/>
      <c r="CS117" s="384"/>
      <c r="CT117" s="384"/>
      <c r="CU117" s="384"/>
      <c r="CV117" s="384"/>
      <c r="CW117" s="384"/>
      <c r="CX117" s="384"/>
      <c r="CY117" s="384"/>
      <c r="CZ117" s="384"/>
      <c r="DA117" s="384"/>
      <c r="DB117" s="384"/>
      <c r="DC117" s="384"/>
      <c r="DD117" s="384"/>
      <c r="DE117" s="384"/>
      <c r="DF117" s="384"/>
      <c r="DG117" s="384"/>
      <c r="DH117" s="384"/>
      <c r="DI117" s="384"/>
      <c r="DJ117" s="384"/>
      <c r="DK117" s="384"/>
      <c r="DL117" s="384"/>
      <c r="DM117" s="384"/>
      <c r="DN117" s="384"/>
      <c r="DO117" s="384"/>
      <c r="DP117" s="384"/>
      <c r="DQ117" s="384"/>
      <c r="DR117" s="384"/>
      <c r="DS117" s="384"/>
      <c r="DT117" s="384"/>
      <c r="DU117" s="384"/>
      <c r="DV117" s="384"/>
      <c r="DW117" s="384"/>
      <c r="DX117" s="384"/>
      <c r="DY117" s="384"/>
      <c r="DZ117" s="384"/>
      <c r="EA117" s="384"/>
      <c r="EB117" s="384"/>
      <c r="EC117" s="384"/>
      <c r="ED117" s="384"/>
      <c r="EE117" s="384"/>
      <c r="EF117" s="384"/>
      <c r="EG117" s="384"/>
      <c r="EH117" s="384"/>
      <c r="EI117" s="384"/>
      <c r="EJ117" s="384"/>
      <c r="EK117" s="384"/>
      <c r="EL117" s="384"/>
      <c r="EM117" s="384"/>
      <c r="EN117" s="384"/>
      <c r="EO117" s="384"/>
      <c r="EP117" s="384"/>
      <c r="EQ117" s="384"/>
      <c r="ER117" s="384"/>
      <c r="ES117" s="384"/>
      <c r="ET117" s="384"/>
      <c r="EU117" s="384"/>
      <c r="EV117" s="384"/>
      <c r="EW117" s="384"/>
    </row>
    <row r="118" spans="3:153" x14ac:dyDescent="0.2">
      <c r="E118" s="384"/>
      <c r="F118" s="384"/>
      <c r="G118" s="384"/>
      <c r="H118" s="384"/>
      <c r="I118" s="384"/>
      <c r="J118" s="384"/>
      <c r="K118" s="384"/>
      <c r="L118" s="384"/>
      <c r="M118" s="384"/>
      <c r="N118" s="384"/>
      <c r="O118" s="384"/>
      <c r="P118" s="384"/>
      <c r="Q118" s="384"/>
      <c r="R118" s="384"/>
      <c r="S118" s="384"/>
      <c r="T118" s="384"/>
      <c r="U118" s="384"/>
      <c r="V118" s="384"/>
      <c r="W118" s="384"/>
      <c r="X118" s="384"/>
      <c r="Y118" s="384"/>
      <c r="Z118" s="384"/>
      <c r="AA118" s="384"/>
      <c r="AB118" s="384"/>
      <c r="AC118" s="384"/>
      <c r="AD118" s="384"/>
      <c r="AE118" s="384"/>
      <c r="AF118" s="384"/>
      <c r="AG118" s="384"/>
      <c r="AH118" s="384"/>
      <c r="AI118" s="384"/>
      <c r="AJ118" s="384"/>
      <c r="AK118" s="384"/>
      <c r="AL118" s="384"/>
      <c r="AM118" s="384"/>
      <c r="AN118" s="384"/>
      <c r="AO118" s="384"/>
      <c r="AP118" s="384"/>
      <c r="AQ118" s="384"/>
      <c r="AR118" s="384"/>
      <c r="AS118" s="384"/>
      <c r="AT118" s="384"/>
      <c r="AU118" s="384"/>
      <c r="AV118" s="384"/>
      <c r="AW118" s="384"/>
      <c r="AX118" s="384"/>
      <c r="AY118" s="384"/>
      <c r="AZ118" s="384"/>
      <c r="BA118" s="384"/>
      <c r="BB118" s="384"/>
      <c r="BC118" s="384"/>
      <c r="BD118" s="384"/>
      <c r="BE118" s="384"/>
      <c r="BF118" s="384"/>
      <c r="BG118" s="384"/>
      <c r="BH118" s="384"/>
      <c r="BI118" s="384"/>
      <c r="BJ118" s="384"/>
      <c r="BK118" s="384"/>
      <c r="BL118" s="384"/>
      <c r="BM118" s="384"/>
      <c r="BN118" s="384"/>
      <c r="BO118" s="384"/>
      <c r="BP118" s="384"/>
      <c r="BQ118" s="384"/>
      <c r="BR118" s="384"/>
      <c r="BS118" s="384"/>
      <c r="BT118" s="384"/>
      <c r="BU118" s="384"/>
      <c r="BV118" s="384"/>
      <c r="BW118" s="384"/>
      <c r="BX118" s="384"/>
      <c r="BY118" s="384"/>
      <c r="BZ118" s="384"/>
      <c r="CA118" s="384"/>
      <c r="CB118" s="384"/>
      <c r="CC118" s="384"/>
      <c r="CD118" s="384"/>
      <c r="CE118" s="384"/>
      <c r="CF118" s="384"/>
      <c r="CG118" s="384"/>
      <c r="CH118" s="384"/>
      <c r="CI118" s="384"/>
      <c r="CJ118" s="384"/>
      <c r="CK118" s="384"/>
      <c r="CL118" s="384"/>
      <c r="CM118" s="384"/>
      <c r="CN118" s="384"/>
      <c r="CO118" s="384"/>
      <c r="CP118" s="384"/>
      <c r="CQ118" s="384"/>
      <c r="CR118" s="384"/>
      <c r="CS118" s="384"/>
      <c r="CT118" s="384"/>
      <c r="CU118" s="384"/>
      <c r="CV118" s="384"/>
      <c r="CW118" s="384"/>
      <c r="CX118" s="384"/>
      <c r="CY118" s="384"/>
      <c r="CZ118" s="384"/>
      <c r="DA118" s="384"/>
      <c r="DB118" s="384"/>
      <c r="DC118" s="384"/>
      <c r="DD118" s="384"/>
      <c r="DE118" s="384"/>
      <c r="DF118" s="384"/>
      <c r="DG118" s="384"/>
      <c r="DH118" s="384"/>
      <c r="DI118" s="384"/>
      <c r="DJ118" s="384"/>
      <c r="DK118" s="384"/>
      <c r="DL118" s="384"/>
      <c r="DM118" s="384"/>
      <c r="DN118" s="384"/>
      <c r="DO118" s="384"/>
      <c r="DP118" s="384"/>
      <c r="DQ118" s="384"/>
      <c r="DR118" s="384"/>
      <c r="DS118" s="384"/>
      <c r="DT118" s="384"/>
      <c r="DU118" s="384"/>
      <c r="DV118" s="384"/>
      <c r="DW118" s="384"/>
      <c r="DX118" s="384"/>
      <c r="DY118" s="384"/>
      <c r="DZ118" s="384"/>
      <c r="EA118" s="384"/>
      <c r="EB118" s="384"/>
      <c r="EC118" s="384"/>
      <c r="ED118" s="384"/>
      <c r="EE118" s="384"/>
      <c r="EF118" s="384"/>
      <c r="EG118" s="384"/>
      <c r="EH118" s="384"/>
      <c r="EI118" s="384"/>
      <c r="EJ118" s="384"/>
      <c r="EK118" s="384"/>
      <c r="EL118" s="384"/>
      <c r="EM118" s="384"/>
      <c r="EN118" s="384"/>
      <c r="EO118" s="384"/>
      <c r="EP118" s="384"/>
      <c r="EQ118" s="384"/>
      <c r="ER118" s="384"/>
      <c r="ES118" s="384"/>
      <c r="ET118" s="384"/>
      <c r="EU118" s="384"/>
      <c r="EV118" s="384"/>
      <c r="EW118" s="384"/>
    </row>
    <row r="119" spans="3:153" x14ac:dyDescent="0.2">
      <c r="E119" s="384"/>
      <c r="F119" s="384"/>
      <c r="G119" s="384"/>
      <c r="H119" s="384"/>
      <c r="I119" s="384"/>
      <c r="J119" s="384"/>
      <c r="K119" s="384"/>
      <c r="L119" s="384"/>
      <c r="M119" s="384"/>
      <c r="N119" s="384"/>
      <c r="O119" s="384"/>
      <c r="P119" s="384"/>
      <c r="Q119" s="384"/>
      <c r="R119" s="384"/>
      <c r="S119" s="384"/>
      <c r="T119" s="384"/>
      <c r="U119" s="384"/>
      <c r="V119" s="384"/>
      <c r="W119" s="384"/>
      <c r="X119" s="384"/>
      <c r="Y119" s="384"/>
      <c r="Z119" s="384"/>
      <c r="AA119" s="384"/>
      <c r="AB119" s="384"/>
      <c r="AC119" s="384"/>
      <c r="AD119" s="384"/>
      <c r="AE119" s="384"/>
      <c r="AF119" s="384"/>
      <c r="AG119" s="384"/>
      <c r="AH119" s="384"/>
      <c r="AI119" s="384"/>
      <c r="AJ119" s="384"/>
      <c r="AK119" s="384"/>
      <c r="AL119" s="384"/>
      <c r="AM119" s="384"/>
      <c r="AN119" s="384"/>
      <c r="AO119" s="384"/>
      <c r="AP119" s="384"/>
      <c r="AQ119" s="384"/>
      <c r="AR119" s="384"/>
      <c r="AS119" s="384"/>
      <c r="AT119" s="384"/>
      <c r="AU119" s="384"/>
      <c r="AV119" s="384"/>
      <c r="AW119" s="384"/>
      <c r="AX119" s="384"/>
      <c r="AY119" s="384"/>
      <c r="AZ119" s="384"/>
      <c r="BA119" s="384"/>
      <c r="BB119" s="384"/>
      <c r="BC119" s="384"/>
      <c r="BD119" s="384"/>
      <c r="BE119" s="384"/>
      <c r="BF119" s="384"/>
      <c r="BG119" s="384"/>
      <c r="BH119" s="384"/>
      <c r="BI119" s="384"/>
      <c r="BJ119" s="384"/>
      <c r="BK119" s="384"/>
      <c r="BL119" s="384"/>
      <c r="BM119" s="384"/>
      <c r="BN119" s="384"/>
      <c r="BO119" s="384"/>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84"/>
      <c r="CR119" s="384"/>
      <c r="CS119" s="384"/>
      <c r="CT119" s="384"/>
      <c r="CU119" s="384"/>
      <c r="CV119" s="384"/>
      <c r="CW119" s="384"/>
      <c r="CX119" s="384"/>
      <c r="CY119" s="384"/>
      <c r="CZ119" s="384"/>
      <c r="DA119" s="384"/>
      <c r="DB119" s="384"/>
      <c r="DC119" s="384"/>
      <c r="DD119" s="384"/>
      <c r="DE119" s="384"/>
      <c r="DF119" s="384"/>
      <c r="DG119" s="384"/>
      <c r="DH119" s="384"/>
      <c r="DI119" s="384"/>
      <c r="DJ119" s="384"/>
      <c r="DK119" s="384"/>
      <c r="DL119" s="384"/>
      <c r="DM119" s="384"/>
      <c r="DN119" s="384"/>
      <c r="DO119" s="384"/>
      <c r="DP119" s="384"/>
      <c r="DQ119" s="384"/>
      <c r="DR119" s="384"/>
      <c r="DS119" s="384"/>
      <c r="DT119" s="384"/>
      <c r="DU119" s="384"/>
      <c r="DV119" s="384"/>
      <c r="DW119" s="384"/>
      <c r="DX119" s="384"/>
      <c r="DY119" s="384"/>
      <c r="DZ119" s="384"/>
      <c r="EA119" s="384"/>
      <c r="EB119" s="384"/>
      <c r="EC119" s="384"/>
      <c r="ED119" s="384"/>
      <c r="EE119" s="384"/>
      <c r="EF119" s="384"/>
      <c r="EG119" s="384"/>
      <c r="EH119" s="384"/>
      <c r="EI119" s="384"/>
      <c r="EJ119" s="384"/>
      <c r="EK119" s="384"/>
      <c r="EL119" s="384"/>
      <c r="EM119" s="384"/>
      <c r="EN119" s="384"/>
      <c r="EO119" s="384"/>
      <c r="EP119" s="384"/>
      <c r="EQ119" s="384"/>
      <c r="ER119" s="384"/>
      <c r="ES119" s="384"/>
      <c r="ET119" s="384"/>
      <c r="EU119" s="384"/>
      <c r="EV119" s="384"/>
      <c r="EW119" s="384"/>
    </row>
    <row r="120" spans="3:153" x14ac:dyDescent="0.2">
      <c r="E120" s="384"/>
      <c r="F120" s="384"/>
      <c r="G120" s="384"/>
      <c r="H120" s="384"/>
      <c r="I120" s="384"/>
      <c r="J120" s="384"/>
      <c r="K120" s="384"/>
      <c r="L120" s="384"/>
      <c r="M120" s="384"/>
      <c r="N120" s="384"/>
      <c r="O120" s="384"/>
      <c r="P120" s="384"/>
      <c r="Q120" s="384"/>
      <c r="R120" s="384"/>
      <c r="S120" s="384"/>
      <c r="T120" s="384"/>
      <c r="U120" s="384"/>
      <c r="V120" s="384"/>
      <c r="W120" s="384"/>
      <c r="X120" s="384"/>
      <c r="Y120" s="384"/>
      <c r="Z120" s="384"/>
      <c r="AA120" s="384"/>
      <c r="AB120" s="384"/>
      <c r="AC120" s="384"/>
      <c r="AD120" s="384"/>
      <c r="AE120" s="384"/>
      <c r="AF120" s="384"/>
      <c r="AG120" s="384"/>
      <c r="AH120" s="384"/>
      <c r="AI120" s="384"/>
      <c r="AJ120" s="384"/>
      <c r="AK120" s="384"/>
      <c r="AL120" s="384"/>
      <c r="AM120" s="384"/>
      <c r="AN120" s="384"/>
      <c r="AO120" s="384"/>
      <c r="AP120" s="384"/>
      <c r="AQ120" s="384"/>
      <c r="AR120" s="384"/>
      <c r="AS120" s="384"/>
      <c r="AT120" s="384"/>
      <c r="AU120" s="384"/>
      <c r="AV120" s="384"/>
      <c r="AW120" s="384"/>
      <c r="AX120" s="384"/>
      <c r="AY120" s="384"/>
      <c r="AZ120" s="384"/>
      <c r="BA120" s="384"/>
      <c r="BB120" s="384"/>
      <c r="BC120" s="384"/>
      <c r="BD120" s="384"/>
      <c r="BE120" s="384"/>
      <c r="BF120" s="384"/>
      <c r="BG120" s="384"/>
      <c r="BH120" s="384"/>
      <c r="BI120" s="384"/>
      <c r="BJ120" s="384"/>
      <c r="BK120" s="384"/>
      <c r="BL120" s="384"/>
      <c r="BM120" s="384"/>
      <c r="BN120" s="384"/>
      <c r="BO120" s="384"/>
      <c r="BP120" s="384"/>
      <c r="BQ120" s="384"/>
      <c r="BR120" s="384"/>
      <c r="BS120" s="384"/>
      <c r="BT120" s="384"/>
      <c r="BU120" s="384"/>
      <c r="BV120" s="384"/>
      <c r="BW120" s="384"/>
      <c r="BX120" s="384"/>
      <c r="BY120" s="384"/>
      <c r="BZ120" s="384"/>
      <c r="CA120" s="384"/>
      <c r="CB120" s="384"/>
      <c r="CC120" s="384"/>
      <c r="CD120" s="384"/>
      <c r="CE120" s="384"/>
      <c r="CF120" s="384"/>
      <c r="CG120" s="384"/>
      <c r="CH120" s="384"/>
      <c r="CI120" s="384"/>
      <c r="CJ120" s="384"/>
      <c r="CK120" s="384"/>
      <c r="CL120" s="384"/>
      <c r="CM120" s="384"/>
      <c r="CN120" s="384"/>
      <c r="CO120" s="384"/>
      <c r="CP120" s="384"/>
      <c r="CQ120" s="384"/>
      <c r="CR120" s="384"/>
      <c r="CS120" s="384"/>
      <c r="CT120" s="384"/>
      <c r="CU120" s="384"/>
      <c r="CV120" s="384"/>
      <c r="CW120" s="384"/>
      <c r="CX120" s="384"/>
      <c r="CY120" s="384"/>
      <c r="CZ120" s="384"/>
      <c r="DA120" s="384"/>
      <c r="DB120" s="384"/>
      <c r="DC120" s="384"/>
      <c r="DD120" s="384"/>
      <c r="DE120" s="384"/>
      <c r="DF120" s="384"/>
      <c r="DG120" s="384"/>
      <c r="DH120" s="384"/>
      <c r="DI120" s="384"/>
      <c r="DJ120" s="384"/>
      <c r="DK120" s="384"/>
      <c r="DL120" s="384"/>
      <c r="DM120" s="384"/>
      <c r="DN120" s="384"/>
      <c r="DO120" s="384"/>
      <c r="DP120" s="384"/>
      <c r="DQ120" s="384"/>
      <c r="DR120" s="384"/>
      <c r="DS120" s="384"/>
      <c r="DT120" s="384"/>
      <c r="DU120" s="384"/>
      <c r="DV120" s="384"/>
      <c r="DW120" s="384"/>
      <c r="DX120" s="384"/>
      <c r="DY120" s="384"/>
      <c r="DZ120" s="384"/>
      <c r="EA120" s="384"/>
      <c r="EB120" s="384"/>
      <c r="EC120" s="384"/>
      <c r="ED120" s="384"/>
      <c r="EE120" s="384"/>
      <c r="EF120" s="384"/>
      <c r="EG120" s="384"/>
      <c r="EH120" s="384"/>
      <c r="EI120" s="384"/>
      <c r="EJ120" s="384"/>
      <c r="EK120" s="384"/>
      <c r="EL120" s="384"/>
      <c r="EM120" s="384"/>
      <c r="EN120" s="384"/>
      <c r="EO120" s="384"/>
      <c r="EP120" s="384"/>
      <c r="EQ120" s="384"/>
      <c r="ER120" s="384"/>
      <c r="ES120" s="384"/>
      <c r="ET120" s="384"/>
      <c r="EU120" s="384"/>
      <c r="EV120" s="384"/>
      <c r="EW120" s="384"/>
    </row>
    <row r="121" spans="3:153" x14ac:dyDescent="0.2">
      <c r="E121" s="384"/>
      <c r="F121" s="384"/>
      <c r="G121" s="384"/>
      <c r="H121" s="384"/>
      <c r="I121" s="384"/>
      <c r="J121" s="384"/>
      <c r="K121" s="384"/>
      <c r="L121" s="384"/>
      <c r="M121" s="384"/>
      <c r="N121" s="384"/>
      <c r="O121" s="384"/>
      <c r="P121" s="384"/>
      <c r="Q121" s="384"/>
      <c r="R121" s="384"/>
      <c r="S121" s="384"/>
      <c r="T121" s="384"/>
      <c r="U121" s="384"/>
      <c r="V121" s="384"/>
      <c r="W121" s="384"/>
      <c r="X121" s="384"/>
      <c r="Y121" s="384"/>
      <c r="Z121" s="384"/>
      <c r="AA121" s="384"/>
      <c r="AB121" s="384"/>
      <c r="AC121" s="384"/>
      <c r="AD121" s="384"/>
      <c r="AE121" s="384"/>
      <c r="AF121" s="384"/>
      <c r="AG121" s="384"/>
      <c r="AH121" s="384"/>
      <c r="AI121" s="384"/>
      <c r="AJ121" s="384"/>
      <c r="AK121" s="384"/>
      <c r="AL121" s="384"/>
      <c r="AM121" s="384"/>
      <c r="AN121" s="384"/>
      <c r="AO121" s="384"/>
      <c r="AP121" s="384"/>
      <c r="AQ121" s="384"/>
      <c r="AR121" s="384"/>
      <c r="AS121" s="384"/>
      <c r="AT121" s="384"/>
      <c r="AU121" s="384"/>
      <c r="AV121" s="384"/>
      <c r="AW121" s="384"/>
      <c r="AX121" s="384"/>
      <c r="AY121" s="384"/>
      <c r="AZ121" s="384"/>
      <c r="BA121" s="384"/>
      <c r="BB121" s="384"/>
      <c r="BC121" s="384"/>
      <c r="BD121" s="384"/>
      <c r="BE121" s="384"/>
      <c r="BF121" s="384"/>
      <c r="BG121" s="384"/>
      <c r="BH121" s="384"/>
      <c r="BI121" s="384"/>
      <c r="BJ121" s="384"/>
      <c r="BK121" s="384"/>
      <c r="BL121" s="384"/>
      <c r="BM121" s="384"/>
      <c r="BN121" s="384"/>
      <c r="BO121" s="384"/>
      <c r="BP121" s="384"/>
      <c r="BQ121" s="384"/>
      <c r="BR121" s="384"/>
      <c r="BS121" s="384"/>
      <c r="BT121" s="384"/>
      <c r="BU121" s="384"/>
      <c r="BV121" s="384"/>
      <c r="BW121" s="384"/>
      <c r="BX121" s="384"/>
      <c r="BY121" s="384"/>
      <c r="BZ121" s="384"/>
      <c r="CA121" s="384"/>
      <c r="CB121" s="384"/>
      <c r="CC121" s="384"/>
      <c r="CD121" s="384"/>
      <c r="CE121" s="384"/>
      <c r="CF121" s="384"/>
      <c r="CG121" s="384"/>
      <c r="CH121" s="384"/>
      <c r="CI121" s="384"/>
      <c r="CJ121" s="384"/>
      <c r="CK121" s="384"/>
      <c r="CL121" s="384"/>
      <c r="CM121" s="384"/>
      <c r="CN121" s="384"/>
      <c r="CO121" s="384"/>
      <c r="CP121" s="384"/>
      <c r="CQ121" s="384"/>
      <c r="CR121" s="384"/>
      <c r="CS121" s="384"/>
      <c r="CT121" s="384"/>
      <c r="CU121" s="384"/>
      <c r="CV121" s="384"/>
      <c r="CW121" s="384"/>
      <c r="CX121" s="384"/>
      <c r="CY121" s="384"/>
      <c r="CZ121" s="384"/>
      <c r="DA121" s="384"/>
      <c r="DB121" s="384"/>
      <c r="DC121" s="384"/>
      <c r="DD121" s="384"/>
      <c r="DE121" s="384"/>
      <c r="DF121" s="384"/>
      <c r="DG121" s="384"/>
      <c r="DH121" s="384"/>
      <c r="DI121" s="384"/>
      <c r="DJ121" s="384"/>
      <c r="DK121" s="384"/>
      <c r="DL121" s="384"/>
      <c r="DM121" s="384"/>
      <c r="DN121" s="384"/>
      <c r="DO121" s="384"/>
      <c r="DP121" s="384"/>
      <c r="DQ121" s="384"/>
      <c r="DR121" s="384"/>
      <c r="DS121" s="384"/>
      <c r="DT121" s="384"/>
      <c r="DU121" s="384"/>
      <c r="DV121" s="384"/>
      <c r="DW121" s="384"/>
      <c r="DX121" s="384"/>
      <c r="DY121" s="384"/>
      <c r="DZ121" s="384"/>
      <c r="EA121" s="384"/>
      <c r="EB121" s="384"/>
      <c r="EC121" s="384"/>
      <c r="ED121" s="384"/>
      <c r="EE121" s="384"/>
      <c r="EF121" s="384"/>
      <c r="EG121" s="384"/>
      <c r="EH121" s="384"/>
      <c r="EI121" s="384"/>
      <c r="EJ121" s="384"/>
      <c r="EK121" s="384"/>
      <c r="EL121" s="384"/>
      <c r="EM121" s="384"/>
      <c r="EN121" s="384"/>
      <c r="EO121" s="384"/>
      <c r="EP121" s="384"/>
      <c r="EQ121" s="384"/>
      <c r="ER121" s="384"/>
      <c r="ES121" s="384"/>
      <c r="ET121" s="384"/>
      <c r="EU121" s="384"/>
      <c r="EV121" s="384"/>
      <c r="EW121" s="384"/>
    </row>
    <row r="122" spans="3:153" x14ac:dyDescent="0.2">
      <c r="E122" s="384"/>
      <c r="F122" s="384"/>
      <c r="G122" s="384"/>
      <c r="H122" s="384"/>
      <c r="I122" s="384"/>
      <c r="J122" s="384"/>
      <c r="K122" s="384"/>
      <c r="L122" s="384"/>
      <c r="M122" s="384"/>
      <c r="N122" s="384"/>
      <c r="O122" s="384"/>
      <c r="P122" s="384"/>
      <c r="Q122" s="384"/>
      <c r="R122" s="384"/>
      <c r="S122" s="384"/>
      <c r="T122" s="384"/>
      <c r="U122" s="384"/>
      <c r="V122" s="384"/>
      <c r="W122" s="384"/>
      <c r="X122" s="384"/>
      <c r="Y122" s="384"/>
      <c r="Z122" s="384"/>
      <c r="AA122" s="384"/>
      <c r="AB122" s="384"/>
      <c r="AC122" s="384"/>
      <c r="AD122" s="384"/>
      <c r="AE122" s="384"/>
      <c r="AF122" s="384"/>
      <c r="AG122" s="384"/>
      <c r="AH122" s="384"/>
      <c r="AI122" s="384"/>
      <c r="AJ122" s="384"/>
      <c r="AK122" s="384"/>
      <c r="AL122" s="384"/>
      <c r="AM122" s="384"/>
      <c r="AN122" s="384"/>
      <c r="AO122" s="384"/>
      <c r="AP122" s="384"/>
      <c r="AQ122" s="384"/>
      <c r="AR122" s="384"/>
      <c r="AS122" s="384"/>
      <c r="AT122" s="384"/>
      <c r="AU122" s="384"/>
      <c r="AV122" s="384"/>
      <c r="AW122" s="384"/>
      <c r="AX122" s="384"/>
      <c r="AY122" s="384"/>
      <c r="AZ122" s="384"/>
      <c r="BA122" s="384"/>
      <c r="BB122" s="384"/>
      <c r="BC122" s="384"/>
      <c r="BD122" s="384"/>
      <c r="BE122" s="384"/>
      <c r="BF122" s="384"/>
      <c r="BG122" s="384"/>
      <c r="BH122" s="384"/>
      <c r="BI122" s="384"/>
      <c r="BJ122" s="384"/>
      <c r="BK122" s="384"/>
      <c r="BL122" s="384"/>
      <c r="BM122" s="384"/>
      <c r="BN122" s="384"/>
      <c r="BO122" s="384"/>
      <c r="BP122" s="384"/>
      <c r="BQ122" s="384"/>
      <c r="BR122" s="384"/>
      <c r="BS122" s="384"/>
      <c r="BT122" s="384"/>
      <c r="BU122" s="384"/>
      <c r="BV122" s="384"/>
      <c r="BW122" s="384"/>
      <c r="BX122" s="384"/>
      <c r="BY122" s="384"/>
      <c r="BZ122" s="384"/>
      <c r="CA122" s="384"/>
      <c r="CB122" s="384"/>
      <c r="CC122" s="384"/>
      <c r="CD122" s="384"/>
      <c r="CE122" s="384"/>
      <c r="CF122" s="384"/>
      <c r="CG122" s="384"/>
      <c r="CH122" s="384"/>
      <c r="CI122" s="384"/>
      <c r="CJ122" s="384"/>
      <c r="CK122" s="384"/>
      <c r="CL122" s="384"/>
      <c r="CM122" s="384"/>
      <c r="CN122" s="384"/>
      <c r="CO122" s="384"/>
      <c r="CP122" s="384"/>
      <c r="CQ122" s="384"/>
      <c r="CR122" s="384"/>
      <c r="CS122" s="384"/>
      <c r="CT122" s="384"/>
      <c r="CU122" s="384"/>
      <c r="CV122" s="384"/>
      <c r="CW122" s="384"/>
      <c r="CX122" s="384"/>
      <c r="CY122" s="384"/>
      <c r="CZ122" s="384"/>
      <c r="DA122" s="384"/>
      <c r="DB122" s="384"/>
      <c r="DC122" s="384"/>
      <c r="DD122" s="384"/>
      <c r="DE122" s="384"/>
      <c r="DF122" s="384"/>
      <c r="DG122" s="384"/>
      <c r="DH122" s="384"/>
      <c r="DI122" s="384"/>
      <c r="DJ122" s="384"/>
      <c r="DK122" s="384"/>
      <c r="DL122" s="384"/>
      <c r="DM122" s="384"/>
      <c r="DN122" s="384"/>
      <c r="DO122" s="384"/>
      <c r="DP122" s="384"/>
      <c r="DQ122" s="384"/>
      <c r="DR122" s="384"/>
      <c r="DS122" s="384"/>
      <c r="DT122" s="384"/>
      <c r="DU122" s="384"/>
      <c r="DV122" s="384"/>
      <c r="DW122" s="384"/>
      <c r="DX122" s="384"/>
      <c r="DY122" s="384"/>
      <c r="DZ122" s="384"/>
      <c r="EA122" s="384"/>
      <c r="EB122" s="384"/>
      <c r="EC122" s="384"/>
      <c r="ED122" s="384"/>
      <c r="EE122" s="384"/>
      <c r="EF122" s="384"/>
      <c r="EG122" s="384"/>
      <c r="EH122" s="384"/>
      <c r="EI122" s="384"/>
      <c r="EJ122" s="384"/>
      <c r="EK122" s="384"/>
      <c r="EL122" s="384"/>
      <c r="EM122" s="384"/>
      <c r="EN122" s="384"/>
      <c r="EO122" s="384"/>
      <c r="EP122" s="384"/>
      <c r="EQ122" s="384"/>
      <c r="ER122" s="384"/>
      <c r="ES122" s="384"/>
      <c r="ET122" s="384"/>
      <c r="EU122" s="384"/>
      <c r="EV122" s="384"/>
      <c r="EW122" s="384"/>
    </row>
    <row r="123" spans="3:153" x14ac:dyDescent="0.2">
      <c r="E123" s="384"/>
      <c r="F123" s="384"/>
      <c r="G123" s="384"/>
      <c r="H123" s="384"/>
      <c r="I123" s="384"/>
      <c r="J123" s="384"/>
      <c r="K123" s="384"/>
      <c r="L123" s="384"/>
      <c r="M123" s="384"/>
      <c r="N123" s="384"/>
      <c r="O123" s="384"/>
      <c r="P123" s="384"/>
      <c r="Q123" s="384"/>
      <c r="R123" s="384"/>
      <c r="S123" s="384"/>
      <c r="T123" s="384"/>
      <c r="U123" s="384"/>
      <c r="V123" s="384"/>
      <c r="W123" s="384"/>
      <c r="X123" s="384"/>
      <c r="Y123" s="384"/>
      <c r="Z123" s="384"/>
      <c r="AA123" s="384"/>
      <c r="AB123" s="384"/>
      <c r="AC123" s="384"/>
      <c r="AD123" s="384"/>
      <c r="AE123" s="384"/>
      <c r="AF123" s="384"/>
      <c r="AG123" s="384"/>
      <c r="AH123" s="384"/>
      <c r="AI123" s="384"/>
      <c r="AJ123" s="384"/>
      <c r="AK123" s="384"/>
      <c r="AL123" s="384"/>
      <c r="AM123" s="384"/>
      <c r="AN123" s="384"/>
      <c r="AO123" s="384"/>
      <c r="AP123" s="384"/>
      <c r="AQ123" s="384"/>
      <c r="AR123" s="384"/>
      <c r="AS123" s="384"/>
      <c r="AT123" s="384"/>
      <c r="AU123" s="384"/>
      <c r="AV123" s="384"/>
      <c r="AW123" s="384"/>
      <c r="AX123" s="384"/>
      <c r="AY123" s="384"/>
      <c r="AZ123" s="384"/>
      <c r="BA123" s="384"/>
      <c r="BB123" s="384"/>
      <c r="BC123" s="384"/>
      <c r="BD123" s="384"/>
      <c r="BE123" s="384"/>
      <c r="BF123" s="384"/>
      <c r="BG123" s="384"/>
      <c r="BH123" s="384"/>
      <c r="BI123" s="384"/>
      <c r="BJ123" s="384"/>
      <c r="BK123" s="384"/>
      <c r="BL123" s="384"/>
      <c r="BM123" s="384"/>
      <c r="BN123" s="384"/>
      <c r="BO123" s="384"/>
      <c r="BP123" s="384"/>
      <c r="BQ123" s="384"/>
      <c r="BR123" s="384"/>
      <c r="BS123" s="384"/>
      <c r="BT123" s="384"/>
      <c r="BU123" s="384"/>
      <c r="BV123" s="384"/>
      <c r="BW123" s="384"/>
      <c r="BX123" s="384"/>
      <c r="BY123" s="384"/>
      <c r="BZ123" s="384"/>
      <c r="CA123" s="384"/>
      <c r="CB123" s="384"/>
      <c r="CC123" s="384"/>
      <c r="CD123" s="384"/>
      <c r="CE123" s="384"/>
      <c r="CF123" s="384"/>
      <c r="CG123" s="384"/>
      <c r="CH123" s="384"/>
      <c r="CI123" s="384"/>
      <c r="CJ123" s="384"/>
      <c r="CK123" s="384"/>
      <c r="CL123" s="384"/>
      <c r="CM123" s="384"/>
      <c r="CN123" s="384"/>
      <c r="CO123" s="384"/>
      <c r="CP123" s="384"/>
      <c r="CQ123" s="384"/>
      <c r="CR123" s="384"/>
      <c r="CS123" s="384"/>
      <c r="CT123" s="384"/>
      <c r="CU123" s="384"/>
      <c r="CV123" s="384"/>
      <c r="CW123" s="384"/>
      <c r="CX123" s="384"/>
      <c r="CY123" s="384"/>
      <c r="CZ123" s="384"/>
      <c r="DA123" s="384"/>
      <c r="DB123" s="384"/>
      <c r="DC123" s="384"/>
      <c r="DD123" s="384"/>
      <c r="DE123" s="384"/>
      <c r="DF123" s="384"/>
      <c r="DG123" s="384"/>
      <c r="DH123" s="384"/>
      <c r="DI123" s="384"/>
      <c r="DJ123" s="384"/>
      <c r="DK123" s="384"/>
      <c r="DL123" s="384"/>
      <c r="DM123" s="384"/>
      <c r="DN123" s="384"/>
      <c r="DO123" s="384"/>
      <c r="DP123" s="384"/>
      <c r="DQ123" s="384"/>
      <c r="DR123" s="384"/>
      <c r="DS123" s="384"/>
      <c r="DT123" s="384"/>
      <c r="DU123" s="384"/>
      <c r="DV123" s="384"/>
      <c r="DW123" s="384"/>
      <c r="DX123" s="384"/>
      <c r="DY123" s="384"/>
      <c r="DZ123" s="384"/>
      <c r="EA123" s="384"/>
      <c r="EB123" s="384"/>
      <c r="EC123" s="384"/>
      <c r="ED123" s="384"/>
      <c r="EE123" s="384"/>
      <c r="EF123" s="384"/>
      <c r="EG123" s="384"/>
      <c r="EH123" s="384"/>
      <c r="EI123" s="384"/>
      <c r="EJ123" s="384"/>
      <c r="EK123" s="384"/>
      <c r="EL123" s="384"/>
      <c r="EM123" s="384"/>
      <c r="EN123" s="384"/>
      <c r="EO123" s="384"/>
      <c r="EP123" s="384"/>
      <c r="EQ123" s="384"/>
      <c r="ER123" s="384"/>
      <c r="ES123" s="384"/>
      <c r="ET123" s="384"/>
      <c r="EU123" s="384"/>
      <c r="EV123" s="384"/>
      <c r="EW123" s="384"/>
    </row>
    <row r="124" spans="3:153" x14ac:dyDescent="0.2">
      <c r="E124" s="384"/>
      <c r="F124" s="384"/>
      <c r="G124" s="384"/>
      <c r="H124" s="384"/>
      <c r="I124" s="384"/>
      <c r="J124" s="384"/>
      <c r="K124" s="384"/>
      <c r="L124" s="384"/>
      <c r="M124" s="384"/>
      <c r="N124" s="384"/>
      <c r="O124" s="384"/>
      <c r="P124" s="384"/>
      <c r="Q124" s="384"/>
      <c r="R124" s="384"/>
      <c r="S124" s="384"/>
      <c r="T124" s="384"/>
      <c r="U124" s="384"/>
      <c r="V124" s="384"/>
      <c r="W124" s="384"/>
      <c r="X124" s="384"/>
      <c r="Y124" s="384"/>
      <c r="Z124" s="384"/>
      <c r="AA124" s="384"/>
      <c r="AB124" s="384"/>
      <c r="AC124" s="384"/>
      <c r="AD124" s="384"/>
      <c r="AE124" s="384"/>
      <c r="AF124" s="384"/>
      <c r="AG124" s="384"/>
      <c r="AH124" s="384"/>
      <c r="AI124" s="384"/>
      <c r="AJ124" s="384"/>
      <c r="AK124" s="384"/>
      <c r="AL124" s="384"/>
      <c r="AM124" s="384"/>
      <c r="AN124" s="384"/>
      <c r="AO124" s="384"/>
      <c r="AP124" s="384"/>
      <c r="AQ124" s="384"/>
      <c r="AR124" s="384"/>
      <c r="AS124" s="384"/>
      <c r="AT124" s="384"/>
      <c r="AU124" s="384"/>
      <c r="AV124" s="384"/>
      <c r="AW124" s="384"/>
      <c r="AX124" s="384"/>
      <c r="AY124" s="384"/>
      <c r="AZ124" s="384"/>
      <c r="BA124" s="384"/>
      <c r="BB124" s="384"/>
      <c r="BC124" s="384"/>
      <c r="BD124" s="384"/>
      <c r="BE124" s="384"/>
      <c r="BF124" s="384"/>
      <c r="BG124" s="384"/>
      <c r="BH124" s="384"/>
      <c r="BI124" s="384"/>
      <c r="BJ124" s="384"/>
      <c r="BK124" s="384"/>
      <c r="BL124" s="384"/>
      <c r="BM124" s="384"/>
      <c r="BN124" s="384"/>
      <c r="BO124" s="384"/>
      <c r="BP124" s="384"/>
      <c r="BQ124" s="384"/>
      <c r="BR124" s="384"/>
      <c r="BS124" s="384"/>
      <c r="BT124" s="384"/>
      <c r="BU124" s="384"/>
      <c r="BV124" s="384"/>
      <c r="BW124" s="384"/>
      <c r="BX124" s="384"/>
      <c r="BY124" s="384"/>
      <c r="BZ124" s="384"/>
      <c r="CA124" s="384"/>
      <c r="CB124" s="384"/>
      <c r="CC124" s="384"/>
      <c r="CD124" s="384"/>
      <c r="CE124" s="384"/>
      <c r="CF124" s="384"/>
      <c r="CG124" s="384"/>
      <c r="CH124" s="384"/>
      <c r="CI124" s="384"/>
      <c r="CJ124" s="384"/>
      <c r="CK124" s="384"/>
      <c r="CL124" s="384"/>
      <c r="CM124" s="384"/>
      <c r="CN124" s="384"/>
      <c r="CO124" s="384"/>
      <c r="CP124" s="384"/>
      <c r="CQ124" s="384"/>
      <c r="CR124" s="384"/>
      <c r="CS124" s="384"/>
      <c r="CT124" s="384"/>
      <c r="CU124" s="384"/>
      <c r="CV124" s="384"/>
      <c r="CW124" s="384"/>
      <c r="CX124" s="384"/>
      <c r="CY124" s="384"/>
      <c r="CZ124" s="384"/>
      <c r="DA124" s="384"/>
      <c r="DB124" s="384"/>
      <c r="DC124" s="384"/>
      <c r="DD124" s="384"/>
      <c r="DE124" s="384"/>
      <c r="DF124" s="384"/>
      <c r="DG124" s="384"/>
      <c r="DH124" s="384"/>
      <c r="DI124" s="384"/>
      <c r="DJ124" s="384"/>
      <c r="DK124" s="384"/>
      <c r="DL124" s="384"/>
      <c r="DM124" s="384"/>
      <c r="DN124" s="384"/>
      <c r="DO124" s="384"/>
      <c r="DP124" s="384"/>
      <c r="DQ124" s="384"/>
      <c r="DR124" s="384"/>
      <c r="DS124" s="384"/>
      <c r="DT124" s="384"/>
      <c r="DU124" s="384"/>
      <c r="DV124" s="384"/>
      <c r="DW124" s="384"/>
      <c r="DX124" s="384"/>
      <c r="DY124" s="384"/>
      <c r="DZ124" s="384"/>
      <c r="EA124" s="384"/>
      <c r="EB124" s="384"/>
      <c r="EC124" s="384"/>
      <c r="ED124" s="384"/>
      <c r="EE124" s="384"/>
      <c r="EF124" s="384"/>
      <c r="EG124" s="384"/>
      <c r="EH124" s="384"/>
      <c r="EI124" s="384"/>
      <c r="EJ124" s="384"/>
      <c r="EK124" s="384"/>
      <c r="EL124" s="384"/>
      <c r="EM124" s="384"/>
      <c r="EN124" s="384"/>
      <c r="EO124" s="384"/>
      <c r="EP124" s="384"/>
      <c r="EQ124" s="384"/>
      <c r="ER124" s="384"/>
      <c r="ES124" s="384"/>
      <c r="ET124" s="384"/>
      <c r="EU124" s="384"/>
      <c r="EV124" s="384"/>
      <c r="EW124" s="384"/>
    </row>
    <row r="125" spans="3:153" x14ac:dyDescent="0.2">
      <c r="E125" s="384"/>
      <c r="F125" s="384"/>
      <c r="G125" s="384"/>
      <c r="H125" s="384"/>
      <c r="I125" s="384"/>
      <c r="J125" s="384"/>
      <c r="K125" s="384"/>
      <c r="L125" s="384"/>
      <c r="M125" s="384"/>
      <c r="N125" s="384"/>
      <c r="O125" s="384"/>
      <c r="P125" s="384"/>
      <c r="Q125" s="384"/>
      <c r="R125" s="384"/>
      <c r="S125" s="384"/>
      <c r="T125" s="384"/>
      <c r="U125" s="384"/>
      <c r="V125" s="384"/>
      <c r="W125" s="384"/>
      <c r="X125" s="384"/>
      <c r="Y125" s="384"/>
      <c r="Z125" s="384"/>
      <c r="AA125" s="384"/>
      <c r="AB125" s="384"/>
      <c r="AC125" s="384"/>
      <c r="AD125" s="384"/>
      <c r="AE125" s="384"/>
      <c r="AF125" s="384"/>
      <c r="AG125" s="384"/>
      <c r="AH125" s="384"/>
      <c r="AI125" s="384"/>
      <c r="AJ125" s="384"/>
      <c r="AK125" s="384"/>
      <c r="AL125" s="384"/>
      <c r="AM125" s="384"/>
      <c r="AN125" s="384"/>
      <c r="AO125" s="384"/>
      <c r="AP125" s="384"/>
      <c r="AQ125" s="384"/>
      <c r="AR125" s="384"/>
      <c r="AS125" s="384"/>
      <c r="AT125" s="384"/>
      <c r="AU125" s="384"/>
      <c r="AV125" s="384"/>
      <c r="AW125" s="384"/>
      <c r="AX125" s="384"/>
      <c r="AY125" s="384"/>
      <c r="AZ125" s="384"/>
      <c r="BA125" s="384"/>
      <c r="BB125" s="384"/>
      <c r="BC125" s="384"/>
      <c r="BD125" s="384"/>
      <c r="BE125" s="384"/>
      <c r="BF125" s="384"/>
      <c r="BG125" s="384"/>
      <c r="BH125" s="384"/>
      <c r="BI125" s="384"/>
      <c r="BJ125" s="384"/>
      <c r="BK125" s="384"/>
      <c r="BL125" s="384"/>
      <c r="BM125" s="384"/>
      <c r="BN125" s="384"/>
      <c r="BO125" s="384"/>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84"/>
      <c r="CR125" s="384"/>
      <c r="CS125" s="384"/>
      <c r="CT125" s="384"/>
      <c r="CU125" s="384"/>
      <c r="CV125" s="384"/>
      <c r="CW125" s="384"/>
      <c r="CX125" s="384"/>
      <c r="CY125" s="384"/>
      <c r="CZ125" s="384"/>
      <c r="DA125" s="384"/>
      <c r="DB125" s="384"/>
      <c r="DC125" s="384"/>
      <c r="DD125" s="384"/>
      <c r="DE125" s="384"/>
      <c r="DF125" s="384"/>
      <c r="DG125" s="384"/>
      <c r="DH125" s="384"/>
      <c r="DI125" s="384"/>
      <c r="DJ125" s="384"/>
      <c r="DK125" s="384"/>
      <c r="DL125" s="384"/>
      <c r="DM125" s="384"/>
      <c r="DN125" s="384"/>
      <c r="DO125" s="384"/>
      <c r="DP125" s="384"/>
      <c r="DQ125" s="384"/>
      <c r="DR125" s="384"/>
      <c r="DS125" s="384"/>
      <c r="DT125" s="384"/>
      <c r="DU125" s="384"/>
      <c r="DV125" s="384"/>
      <c r="DW125" s="384"/>
      <c r="DX125" s="384"/>
      <c r="DY125" s="384"/>
      <c r="DZ125" s="384"/>
      <c r="EA125" s="384"/>
      <c r="EB125" s="384"/>
      <c r="EC125" s="384"/>
      <c r="ED125" s="384"/>
      <c r="EE125" s="384"/>
      <c r="EF125" s="384"/>
      <c r="EG125" s="384"/>
      <c r="EH125" s="384"/>
      <c r="EI125" s="384"/>
      <c r="EJ125" s="384"/>
      <c r="EK125" s="384"/>
      <c r="EL125" s="384"/>
      <c r="EM125" s="384"/>
      <c r="EN125" s="384"/>
      <c r="EO125" s="384"/>
      <c r="EP125" s="384"/>
      <c r="EQ125" s="384"/>
      <c r="ER125" s="384"/>
      <c r="ES125" s="384"/>
      <c r="ET125" s="384"/>
      <c r="EU125" s="384"/>
      <c r="EV125" s="384"/>
      <c r="EW125" s="384"/>
    </row>
    <row r="126" spans="3:153" x14ac:dyDescent="0.2">
      <c r="E126" s="384"/>
      <c r="F126" s="384"/>
      <c r="G126" s="384"/>
      <c r="H126" s="384"/>
      <c r="I126" s="384"/>
      <c r="J126" s="384"/>
      <c r="K126" s="384"/>
      <c r="L126" s="384"/>
      <c r="M126" s="384"/>
      <c r="N126" s="384"/>
      <c r="O126" s="384"/>
      <c r="P126" s="384"/>
      <c r="Q126" s="384"/>
      <c r="R126" s="384"/>
      <c r="S126" s="384"/>
      <c r="T126" s="384"/>
      <c r="U126" s="384"/>
      <c r="V126" s="384"/>
      <c r="W126" s="384"/>
      <c r="X126" s="384"/>
      <c r="Y126" s="384"/>
      <c r="Z126" s="384"/>
      <c r="AA126" s="384"/>
      <c r="AB126" s="384"/>
      <c r="AC126" s="384"/>
      <c r="AD126" s="384"/>
      <c r="AE126" s="384"/>
      <c r="AF126" s="384"/>
      <c r="AG126" s="384"/>
      <c r="AH126" s="384"/>
      <c r="AI126" s="384"/>
      <c r="AJ126" s="384"/>
      <c r="AK126" s="384"/>
      <c r="AL126" s="384"/>
      <c r="AM126" s="384"/>
      <c r="AN126" s="384"/>
      <c r="AO126" s="384"/>
      <c r="AP126" s="384"/>
      <c r="AQ126" s="384"/>
      <c r="AR126" s="384"/>
      <c r="AS126" s="384"/>
      <c r="AT126" s="384"/>
      <c r="AU126" s="384"/>
      <c r="AV126" s="384"/>
      <c r="AW126" s="384"/>
      <c r="AX126" s="384"/>
      <c r="AY126" s="384"/>
      <c r="AZ126" s="384"/>
      <c r="BA126" s="384"/>
      <c r="BB126" s="384"/>
      <c r="BC126" s="384"/>
      <c r="BD126" s="384"/>
      <c r="BE126" s="384"/>
      <c r="BF126" s="384"/>
      <c r="BG126" s="384"/>
      <c r="BH126" s="384"/>
      <c r="BI126" s="384"/>
      <c r="BJ126" s="384"/>
      <c r="BK126" s="384"/>
      <c r="BL126" s="384"/>
      <c r="BM126" s="384"/>
      <c r="BN126" s="384"/>
      <c r="BO126" s="384"/>
      <c r="BP126" s="384"/>
      <c r="BQ126" s="384"/>
      <c r="BR126" s="384"/>
      <c r="BS126" s="384"/>
      <c r="BT126" s="384"/>
      <c r="BU126" s="384"/>
      <c r="BV126" s="384"/>
      <c r="BW126" s="384"/>
      <c r="BX126" s="384"/>
      <c r="BY126" s="384"/>
      <c r="BZ126" s="384"/>
      <c r="CA126" s="384"/>
      <c r="CB126" s="384"/>
      <c r="CC126" s="384"/>
      <c r="CD126" s="384"/>
      <c r="CE126" s="384"/>
      <c r="CF126" s="384"/>
      <c r="CG126" s="384"/>
      <c r="CH126" s="384"/>
      <c r="CI126" s="384"/>
      <c r="CJ126" s="384"/>
      <c r="CK126" s="384"/>
      <c r="CL126" s="384"/>
      <c r="CM126" s="384"/>
      <c r="CN126" s="384"/>
      <c r="CO126" s="384"/>
      <c r="CP126" s="384"/>
      <c r="CQ126" s="384"/>
      <c r="CR126" s="384"/>
      <c r="CS126" s="384"/>
      <c r="CT126" s="384"/>
      <c r="CU126" s="384"/>
      <c r="CV126" s="384"/>
      <c r="CW126" s="384"/>
      <c r="CX126" s="384"/>
      <c r="CY126" s="384"/>
      <c r="CZ126" s="384"/>
      <c r="DA126" s="384"/>
      <c r="DB126" s="384"/>
      <c r="DC126" s="384"/>
      <c r="DD126" s="384"/>
      <c r="DE126" s="384"/>
      <c r="DF126" s="384"/>
      <c r="DG126" s="384"/>
      <c r="DH126" s="384"/>
      <c r="DI126" s="384"/>
      <c r="DJ126" s="384"/>
      <c r="DK126" s="384"/>
      <c r="DL126" s="384"/>
      <c r="DM126" s="384"/>
      <c r="DN126" s="384"/>
      <c r="DO126" s="384"/>
      <c r="DP126" s="384"/>
      <c r="DQ126" s="384"/>
      <c r="DR126" s="384"/>
      <c r="DS126" s="384"/>
      <c r="DT126" s="384"/>
      <c r="DU126" s="384"/>
      <c r="DV126" s="384"/>
      <c r="DW126" s="384"/>
      <c r="DX126" s="384"/>
      <c r="DY126" s="384"/>
      <c r="DZ126" s="384"/>
      <c r="EA126" s="384"/>
      <c r="EB126" s="384"/>
      <c r="EC126" s="384"/>
      <c r="ED126" s="384"/>
      <c r="EE126" s="384"/>
      <c r="EF126" s="384"/>
      <c r="EG126" s="384"/>
      <c r="EH126" s="384"/>
      <c r="EI126" s="384"/>
      <c r="EJ126" s="384"/>
      <c r="EK126" s="384"/>
      <c r="EL126" s="384"/>
      <c r="EM126" s="384"/>
      <c r="EN126" s="384"/>
      <c r="EO126" s="384"/>
      <c r="EP126" s="384"/>
      <c r="EQ126" s="384"/>
      <c r="ER126" s="384"/>
      <c r="ES126" s="384"/>
      <c r="ET126" s="384"/>
      <c r="EU126" s="384"/>
      <c r="EV126" s="384"/>
      <c r="EW126" s="384"/>
    </row>
    <row r="127" spans="3:153" x14ac:dyDescent="0.2">
      <c r="E127" s="384"/>
      <c r="F127" s="384"/>
      <c r="G127" s="384"/>
      <c r="H127" s="384"/>
      <c r="I127" s="384"/>
      <c r="J127" s="384"/>
      <c r="K127" s="384"/>
      <c r="L127" s="384"/>
      <c r="M127" s="384"/>
      <c r="N127" s="384"/>
      <c r="O127" s="384"/>
      <c r="P127" s="384"/>
      <c r="Q127" s="384"/>
      <c r="R127" s="384"/>
      <c r="S127" s="384"/>
      <c r="T127" s="384"/>
      <c r="U127" s="384"/>
      <c r="V127" s="384"/>
      <c r="W127" s="384"/>
      <c r="X127" s="384"/>
      <c r="Y127" s="384"/>
      <c r="Z127" s="384"/>
      <c r="AA127" s="384"/>
      <c r="AB127" s="384"/>
      <c r="AC127" s="384"/>
      <c r="AD127" s="384"/>
      <c r="AE127" s="384"/>
      <c r="AF127" s="384"/>
      <c r="AG127" s="384"/>
      <c r="AH127" s="384"/>
      <c r="AI127" s="384"/>
      <c r="AJ127" s="384"/>
      <c r="AK127" s="384"/>
      <c r="AL127" s="384"/>
      <c r="AM127" s="384"/>
      <c r="AN127" s="384"/>
      <c r="AO127" s="384"/>
      <c r="AP127" s="384"/>
      <c r="AQ127" s="384"/>
      <c r="AR127" s="384"/>
      <c r="AS127" s="384"/>
      <c r="AT127" s="384"/>
      <c r="AU127" s="384"/>
      <c r="AV127" s="384"/>
      <c r="AW127" s="384"/>
      <c r="AX127" s="384"/>
      <c r="AY127" s="384"/>
      <c r="AZ127" s="384"/>
      <c r="BA127" s="384"/>
      <c r="BB127" s="384"/>
      <c r="BC127" s="384"/>
      <c r="BD127" s="384"/>
      <c r="BE127" s="384"/>
      <c r="BF127" s="384"/>
      <c r="BG127" s="384"/>
      <c r="BH127" s="384"/>
      <c r="BI127" s="384"/>
      <c r="BJ127" s="384"/>
      <c r="BK127" s="384"/>
      <c r="BL127" s="384"/>
      <c r="BM127" s="384"/>
      <c r="BN127" s="384"/>
      <c r="BO127" s="384"/>
      <c r="BP127" s="384"/>
      <c r="BQ127" s="384"/>
      <c r="BR127" s="384"/>
      <c r="BS127" s="384"/>
      <c r="BT127" s="384"/>
      <c r="BU127" s="384"/>
      <c r="BV127" s="384"/>
      <c r="BW127" s="384"/>
      <c r="BX127" s="384"/>
      <c r="BY127" s="384"/>
      <c r="BZ127" s="384"/>
      <c r="CA127" s="384"/>
      <c r="CB127" s="384"/>
      <c r="CC127" s="384"/>
      <c r="CD127" s="384"/>
      <c r="CE127" s="384"/>
      <c r="CF127" s="384"/>
      <c r="CG127" s="384"/>
      <c r="CH127" s="384"/>
      <c r="CI127" s="384"/>
      <c r="CJ127" s="384"/>
      <c r="CK127" s="384"/>
      <c r="CL127" s="384"/>
      <c r="CM127" s="384"/>
      <c r="CN127" s="384"/>
      <c r="CO127" s="384"/>
      <c r="CP127" s="384"/>
      <c r="CQ127" s="384"/>
      <c r="CR127" s="384"/>
      <c r="CS127" s="384"/>
      <c r="CT127" s="384"/>
      <c r="CU127" s="384"/>
      <c r="CV127" s="384"/>
      <c r="CW127" s="384"/>
      <c r="CX127" s="384"/>
      <c r="CY127" s="384"/>
      <c r="CZ127" s="384"/>
      <c r="DA127" s="384"/>
      <c r="DB127" s="384"/>
      <c r="DC127" s="384"/>
      <c r="DD127" s="384"/>
      <c r="DE127" s="384"/>
      <c r="DF127" s="384"/>
      <c r="DG127" s="384"/>
      <c r="DH127" s="384"/>
      <c r="DI127" s="384"/>
      <c r="DJ127" s="384"/>
      <c r="DK127" s="384"/>
      <c r="DL127" s="384"/>
      <c r="DM127" s="384"/>
      <c r="DN127" s="384"/>
      <c r="DO127" s="384"/>
      <c r="DP127" s="384"/>
      <c r="DQ127" s="384"/>
      <c r="DR127" s="384"/>
      <c r="DS127" s="384"/>
      <c r="DT127" s="384"/>
      <c r="DU127" s="384"/>
      <c r="DV127" s="384"/>
      <c r="DW127" s="384"/>
      <c r="DX127" s="384"/>
      <c r="DY127" s="384"/>
      <c r="DZ127" s="384"/>
      <c r="EA127" s="384"/>
      <c r="EB127" s="384"/>
      <c r="EC127" s="384"/>
      <c r="ED127" s="384"/>
      <c r="EE127" s="384"/>
      <c r="EF127" s="384"/>
      <c r="EG127" s="384"/>
      <c r="EH127" s="384"/>
      <c r="EI127" s="384"/>
      <c r="EJ127" s="384"/>
      <c r="EK127" s="384"/>
      <c r="EL127" s="384"/>
      <c r="EM127" s="384"/>
      <c r="EN127" s="384"/>
      <c r="EO127" s="384"/>
      <c r="EP127" s="384"/>
      <c r="EQ127" s="384"/>
      <c r="ER127" s="384"/>
      <c r="ES127" s="384"/>
      <c r="ET127" s="384"/>
      <c r="EU127" s="384"/>
      <c r="EV127" s="384"/>
      <c r="EW127" s="384"/>
    </row>
    <row r="128" spans="3:153" x14ac:dyDescent="0.2">
      <c r="E128" s="384"/>
      <c r="F128" s="384"/>
      <c r="G128" s="384"/>
      <c r="H128" s="384"/>
      <c r="I128" s="384"/>
      <c r="J128" s="384"/>
      <c r="K128" s="384"/>
      <c r="L128" s="384"/>
      <c r="M128" s="384"/>
      <c r="N128" s="384"/>
      <c r="O128" s="384"/>
      <c r="P128" s="384"/>
      <c r="Q128" s="384"/>
      <c r="R128" s="384"/>
      <c r="S128" s="384"/>
      <c r="T128" s="384"/>
      <c r="U128" s="384"/>
      <c r="V128" s="384"/>
      <c r="W128" s="384"/>
      <c r="X128" s="384"/>
      <c r="Y128" s="384"/>
      <c r="Z128" s="384"/>
      <c r="AA128" s="384"/>
      <c r="AB128" s="384"/>
      <c r="AC128" s="384"/>
      <c r="AD128" s="384"/>
      <c r="AE128" s="384"/>
      <c r="AF128" s="384"/>
      <c r="AG128" s="384"/>
      <c r="AH128" s="384"/>
      <c r="AI128" s="384"/>
      <c r="AJ128" s="384"/>
      <c r="AK128" s="384"/>
      <c r="AL128" s="384"/>
      <c r="AM128" s="384"/>
      <c r="AN128" s="384"/>
      <c r="AO128" s="384"/>
      <c r="AP128" s="384"/>
      <c r="AQ128" s="384"/>
      <c r="AR128" s="384"/>
      <c r="AS128" s="384"/>
      <c r="AT128" s="384"/>
      <c r="AU128" s="384"/>
      <c r="AV128" s="384"/>
      <c r="AW128" s="384"/>
      <c r="AX128" s="384"/>
      <c r="AY128" s="384"/>
      <c r="AZ128" s="384"/>
      <c r="BA128" s="384"/>
      <c r="BB128" s="384"/>
      <c r="BC128" s="384"/>
      <c r="BD128" s="384"/>
      <c r="BE128" s="384"/>
      <c r="BF128" s="384"/>
      <c r="BG128" s="384"/>
      <c r="BH128" s="384"/>
      <c r="BI128" s="384"/>
      <c r="BJ128" s="384"/>
      <c r="BK128" s="384"/>
      <c r="BL128" s="384"/>
      <c r="BM128" s="384"/>
      <c r="BN128" s="384"/>
      <c r="BO128" s="384"/>
      <c r="BP128" s="384"/>
      <c r="BQ128" s="384"/>
      <c r="BR128" s="384"/>
      <c r="BS128" s="384"/>
      <c r="BT128" s="384"/>
      <c r="BU128" s="384"/>
      <c r="BV128" s="384"/>
      <c r="BW128" s="384"/>
      <c r="BX128" s="384"/>
      <c r="BY128" s="384"/>
      <c r="BZ128" s="384"/>
      <c r="CA128" s="384"/>
      <c r="CB128" s="384"/>
      <c r="CC128" s="384"/>
      <c r="CD128" s="384"/>
      <c r="CE128" s="384"/>
      <c r="CF128" s="384"/>
      <c r="CG128" s="384"/>
      <c r="CH128" s="384"/>
      <c r="CI128" s="384"/>
      <c r="CJ128" s="384"/>
      <c r="CK128" s="384"/>
      <c r="CL128" s="384"/>
      <c r="CM128" s="384"/>
      <c r="CN128" s="384"/>
      <c r="CO128" s="384"/>
      <c r="CP128" s="384"/>
      <c r="CQ128" s="384"/>
      <c r="CR128" s="384"/>
      <c r="CS128" s="384"/>
      <c r="CT128" s="384"/>
      <c r="CU128" s="384"/>
      <c r="CV128" s="384"/>
      <c r="CW128" s="384"/>
      <c r="CX128" s="384"/>
      <c r="CY128" s="384"/>
      <c r="CZ128" s="384"/>
      <c r="DA128" s="384"/>
      <c r="DB128" s="384"/>
      <c r="DC128" s="384"/>
      <c r="DD128" s="384"/>
      <c r="DE128" s="384"/>
      <c r="DF128" s="384"/>
      <c r="DG128" s="384"/>
      <c r="DH128" s="384"/>
      <c r="DI128" s="384"/>
      <c r="DJ128" s="384"/>
      <c r="DK128" s="384"/>
      <c r="DL128" s="384"/>
      <c r="DM128" s="384"/>
      <c r="DN128" s="384"/>
      <c r="DO128" s="384"/>
      <c r="DP128" s="384"/>
      <c r="DQ128" s="384"/>
      <c r="DR128" s="384"/>
      <c r="DS128" s="384"/>
      <c r="DT128" s="384"/>
      <c r="DU128" s="384"/>
      <c r="DV128" s="384"/>
      <c r="DW128" s="384"/>
      <c r="DX128" s="384"/>
      <c r="DY128" s="384"/>
      <c r="DZ128" s="384"/>
      <c r="EA128" s="384"/>
      <c r="EB128" s="384"/>
      <c r="EC128" s="384"/>
      <c r="ED128" s="384"/>
      <c r="EE128" s="384"/>
      <c r="EF128" s="384"/>
      <c r="EG128" s="384"/>
      <c r="EH128" s="384"/>
      <c r="EI128" s="384"/>
      <c r="EJ128" s="384"/>
      <c r="EK128" s="384"/>
      <c r="EL128" s="384"/>
      <c r="EM128" s="384"/>
      <c r="EN128" s="384"/>
      <c r="EO128" s="384"/>
      <c r="EP128" s="384"/>
      <c r="EQ128" s="384"/>
      <c r="ER128" s="384"/>
      <c r="ES128" s="384"/>
      <c r="ET128" s="384"/>
      <c r="EU128" s="384"/>
      <c r="EV128" s="384"/>
      <c r="EW128" s="384"/>
    </row>
  </sheetData>
  <sortState xmlns:xlrd2="http://schemas.microsoft.com/office/spreadsheetml/2017/richdata2" ref="A20:B79">
    <sortCondition descending="1" ref="B20"/>
  </sortState>
  <mergeCells count="74">
    <mergeCell ref="AJ16:AK16"/>
    <mergeCell ref="CX13:EY13"/>
    <mergeCell ref="C13:CV13"/>
    <mergeCell ref="A7:B7"/>
    <mergeCell ref="A9:B9"/>
    <mergeCell ref="A10:B10"/>
    <mergeCell ref="A11:B11"/>
    <mergeCell ref="A8:B8"/>
    <mergeCell ref="CI16:CJ16"/>
    <mergeCell ref="BO16:BP16"/>
    <mergeCell ref="DF16:DG16"/>
    <mergeCell ref="DQ16:DR16"/>
    <mergeCell ref="DS16:DT16"/>
    <mergeCell ref="BZ16:CA16"/>
    <mergeCell ref="BX16:BY16"/>
    <mergeCell ref="DH16:DI16"/>
    <mergeCell ref="CD16:CE16"/>
    <mergeCell ref="CF16:CG16"/>
    <mergeCell ref="DO16:DP16"/>
    <mergeCell ref="BV16:BW16"/>
    <mergeCell ref="CB16:CC16"/>
    <mergeCell ref="CO16:CP16"/>
    <mergeCell ref="CL16:CM16"/>
    <mergeCell ref="DU16:DV16"/>
    <mergeCell ref="DZ16:EA16"/>
    <mergeCell ref="CQ16:CR16"/>
    <mergeCell ref="CS16:CT16"/>
    <mergeCell ref="CY16:CZ16"/>
    <mergeCell ref="DX16:DY16"/>
    <mergeCell ref="DB16:DC16"/>
    <mergeCell ref="DD16:DE16"/>
    <mergeCell ref="CU16:CV16"/>
    <mergeCell ref="DJ16:DK16"/>
    <mergeCell ref="EX16:EY16"/>
    <mergeCell ref="EP16:EQ16"/>
    <mergeCell ref="EM16:EN16"/>
    <mergeCell ref="EG16:EH16"/>
    <mergeCell ref="EB16:EC16"/>
    <mergeCell ref="EI16:EJ16"/>
    <mergeCell ref="ED16:EE16"/>
    <mergeCell ref="ER16:ES16"/>
    <mergeCell ref="EK16:EL16"/>
    <mergeCell ref="EU16:EV16"/>
    <mergeCell ref="C16:D16"/>
    <mergeCell ref="E16:F16"/>
    <mergeCell ref="G16:H16"/>
    <mergeCell ref="M16:N16"/>
    <mergeCell ref="AH16:AI16"/>
    <mergeCell ref="V16:W16"/>
    <mergeCell ref="X16:Y16"/>
    <mergeCell ref="I16:J16"/>
    <mergeCell ref="K16:L16"/>
    <mergeCell ref="O16:P16"/>
    <mergeCell ref="Q16:R16"/>
    <mergeCell ref="T16:U16"/>
    <mergeCell ref="AB16:AC16"/>
    <mergeCell ref="Z16:AA16"/>
    <mergeCell ref="AD16:AE16"/>
    <mergeCell ref="AF16:AG16"/>
    <mergeCell ref="BM16:BN16"/>
    <mergeCell ref="AM16:AN16"/>
    <mergeCell ref="AW16:AX16"/>
    <mergeCell ref="BK16:BL16"/>
    <mergeCell ref="BT16:BU16"/>
    <mergeCell ref="AY16:AZ16"/>
    <mergeCell ref="AQ16:AR16"/>
    <mergeCell ref="AS16:AT16"/>
    <mergeCell ref="AU16:AV16"/>
    <mergeCell ref="AO16:AP16"/>
    <mergeCell ref="BB16:BC16"/>
    <mergeCell ref="BH16:BI16"/>
    <mergeCell ref="BF16:BG16"/>
    <mergeCell ref="BQ16:BR16"/>
    <mergeCell ref="BD16:BE16"/>
  </mergeCells>
  <hyperlinks>
    <hyperlink ref="A7" location="Inhaltsverzeichnis!A1" display="Inhaltsverzeichnis!A1" xr:uid="{00000000-0004-0000-0400-000000000000}"/>
    <hyperlink ref="A9" location="FG_Preise_Detailhandel" display="Preise im Detailhandel" xr:uid="{00000000-0004-0000-0400-000001000000}"/>
    <hyperlink ref="A11" location="GemüseUebersicht" display="GemüseUebersicht" xr:uid="{00000000-0004-0000-0400-000002000000}"/>
    <hyperlink ref="A10" location="FrüchteAbsatzmengenDetailhandel" display="FrüchteAbsatzmengenDetailhandel" xr:uid="{00000000-0004-0000-0400-000003000000}"/>
    <hyperlink ref="A10:B10" location="GemüseAbsatzmengenDetailhandel" display="GemüseAbsatzmengenDetailhandel" xr:uid="{00000000-0004-0000-0400-000004000000}"/>
  </hyperlinks>
  <pageMargins left="0.7" right="0.7" top="0.78740157499999996" bottom="0.78740157499999996" header="0.3" footer="0.3"/>
  <pageSetup paperSize="9" orientation="landscape" r:id="rId1"/>
  <ignoredErrors>
    <ignoredError sqref="CZ17 BE24:BE74 CW19:CW21 BU17:CF17 C17:AH17 CP17:CU17 AJ17:BH17 EG17:EJ17 EM17:EO17 BJ17:BS17 ER17:EV17 DH17:DK17 DC17:DE17 DN17:EE17"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Drop Down 1">
              <controlPr defaultSize="0" autoLine="0" autoPict="0">
                <anchor moveWithCells="1">
                  <from>
                    <xdr:col>0</xdr:col>
                    <xdr:colOff>57150</xdr:colOff>
                    <xdr:row>4</xdr:row>
                    <xdr:rowOff>0</xdr:rowOff>
                  </from>
                  <to>
                    <xdr:col>1</xdr:col>
                    <xdr:colOff>695325</xdr:colOff>
                    <xdr:row>5</xdr:row>
                    <xdr:rowOff>104775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theme="9" tint="0.79998168889431442"/>
  </sheetPr>
  <dimension ref="A1:AZ39"/>
  <sheetViews>
    <sheetView zoomScale="110" zoomScaleNormal="110" workbookViewId="0">
      <selection activeCell="Z2" sqref="Z2"/>
    </sheetView>
  </sheetViews>
  <sheetFormatPr baseColWidth="10" defaultColWidth="11" defaultRowHeight="12.75" x14ac:dyDescent="0.2"/>
  <cols>
    <col min="1" max="1" width="10.625" style="188" customWidth="1"/>
    <col min="2" max="2" width="6.125" style="188" customWidth="1"/>
    <col min="3" max="4" width="2.375" style="188" customWidth="1"/>
    <col min="5" max="5" width="7.625" style="188" customWidth="1"/>
    <col min="6" max="6" width="3.625" style="188" customWidth="1"/>
    <col min="7" max="7" width="6.125" style="188" customWidth="1"/>
    <col min="8" max="9" width="2.375" style="188" customWidth="1"/>
    <col min="10" max="10" width="6.125" style="188" customWidth="1"/>
    <col min="11" max="11" width="3.625" style="188" customWidth="1"/>
    <col min="12" max="12" width="6.125" style="188" customWidth="1"/>
    <col min="13" max="14" width="2.375" style="188" customWidth="1"/>
    <col min="15" max="15" width="6.125" style="188" customWidth="1"/>
    <col min="16" max="16" width="3.625" style="188" customWidth="1"/>
    <col min="17" max="17" width="6.125" style="186" customWidth="1"/>
    <col min="18" max="19" width="2.375" style="188" customWidth="1"/>
    <col min="20" max="20" width="6.125" style="188" customWidth="1"/>
    <col min="21" max="21" width="3.625" style="188" customWidth="1"/>
    <col min="22" max="22" width="6.125" style="188" customWidth="1"/>
    <col min="23" max="24" width="2.375" style="188" customWidth="1"/>
    <col min="25" max="25" width="6.125" style="188" customWidth="1"/>
    <col min="26" max="27" width="10.625" style="188" customWidth="1"/>
    <col min="28" max="28" width="6.125" style="188" customWidth="1"/>
    <col min="29" max="30" width="2.375" style="188" customWidth="1"/>
    <col min="31" max="31" width="6.125" style="188" customWidth="1"/>
    <col min="32" max="32" width="3.625" style="188" customWidth="1"/>
    <col min="33" max="33" width="6.125" style="188" customWidth="1"/>
    <col min="34" max="35" width="2.375" style="188" customWidth="1"/>
    <col min="36" max="36" width="6.125" style="188" customWidth="1"/>
    <col min="37" max="37" width="3.625" style="188" customWidth="1"/>
    <col min="38" max="38" width="6.125" style="188" customWidth="1"/>
    <col min="39" max="40" width="2.375" style="188" customWidth="1"/>
    <col min="41" max="41" width="6.125" style="188" customWidth="1"/>
    <col min="42" max="42" width="3.625" style="188" customWidth="1"/>
    <col min="43" max="43" width="6.125" style="188" customWidth="1"/>
    <col min="44" max="45" width="2.375" style="188" customWidth="1"/>
    <col min="46" max="46" width="6.125" style="188" customWidth="1"/>
    <col min="47" max="47" width="3.625" style="188" customWidth="1"/>
    <col min="48" max="48" width="6.125" style="188" customWidth="1"/>
    <col min="49" max="50" width="2.375" style="188" customWidth="1"/>
    <col min="51" max="51" width="6.125" style="188" customWidth="1"/>
    <col min="52" max="52" width="10.625" style="188" customWidth="1"/>
    <col min="53" max="16384" width="11" style="188"/>
  </cols>
  <sheetData>
    <row r="1" spans="1:52" ht="9.9499999999999993" customHeight="1" x14ac:dyDescent="0.25">
      <c r="F1" s="185"/>
      <c r="G1" s="241" t="str">
        <f>Codierung!I152</f>
        <v>Eidgenössisches Departement für  Wirtschaft, Bildung und Forschung WBF</v>
      </c>
      <c r="H1" s="185"/>
      <c r="T1" s="138"/>
      <c r="U1" s="138"/>
      <c r="AF1" s="185"/>
      <c r="AG1" s="185" t="str">
        <f>Codierung!I152</f>
        <v>Eidgenössisches Departement für  Wirtschaft, Bildung und Forschung WBF</v>
      </c>
      <c r="AH1" s="185"/>
    </row>
    <row r="2" spans="1:52" ht="9.9499999999999993" customHeight="1" x14ac:dyDescent="0.25">
      <c r="F2" s="231"/>
      <c r="G2" s="242" t="str">
        <f>Codierung!I153</f>
        <v>Bundesamt für Landwirtschaft BLW</v>
      </c>
      <c r="H2" s="231"/>
      <c r="I2" s="210"/>
      <c r="J2" s="210"/>
      <c r="K2" s="210"/>
      <c r="L2" s="210"/>
      <c r="T2" s="138"/>
      <c r="U2" s="138"/>
      <c r="AF2" s="231"/>
      <c r="AG2" s="231" t="str">
        <f>Codierung!I153</f>
        <v>Bundesamt für Landwirtschaft BLW</v>
      </c>
      <c r="AH2" s="231"/>
      <c r="AI2" s="210"/>
      <c r="AJ2" s="210"/>
      <c r="AK2" s="210"/>
      <c r="AL2" s="210"/>
    </row>
    <row r="3" spans="1:52" s="205" customFormat="1" ht="9.9499999999999993" customHeight="1" x14ac:dyDescent="0.2">
      <c r="A3" s="188"/>
      <c r="B3" s="188"/>
      <c r="C3" s="188"/>
      <c r="D3" s="188"/>
      <c r="E3" s="188"/>
      <c r="F3" s="185"/>
      <c r="G3" s="241" t="str">
        <f>Codierung!I154</f>
        <v>Fachbereich Agrardaten und Marktanalysen</v>
      </c>
      <c r="H3" s="185"/>
      <c r="I3" s="188"/>
      <c r="J3" s="188"/>
      <c r="K3" s="188"/>
      <c r="L3" s="188"/>
      <c r="M3" s="188"/>
      <c r="N3" s="188"/>
      <c r="O3" s="188"/>
      <c r="P3" s="188"/>
      <c r="Q3" s="186"/>
      <c r="R3" s="188"/>
      <c r="S3" s="188"/>
      <c r="T3" s="188"/>
      <c r="U3" s="188"/>
      <c r="V3" s="188"/>
      <c r="W3" s="188"/>
      <c r="X3" s="188"/>
      <c r="Y3" s="188"/>
      <c r="Z3" s="188"/>
      <c r="AA3" s="188"/>
      <c r="AB3" s="188"/>
      <c r="AC3" s="188"/>
      <c r="AD3" s="188"/>
      <c r="AE3" s="188"/>
      <c r="AF3" s="185"/>
      <c r="AG3" s="185" t="str">
        <f>Codierung!I154</f>
        <v>Fachbereich Agrardaten und Marktanalysen</v>
      </c>
      <c r="AH3" s="185"/>
      <c r="AI3" s="188"/>
      <c r="AJ3" s="188"/>
      <c r="AK3" s="188"/>
      <c r="AL3" s="188"/>
      <c r="AM3" s="188"/>
      <c r="AN3" s="188"/>
      <c r="AO3" s="188"/>
      <c r="AP3" s="188"/>
      <c r="AQ3" s="188"/>
      <c r="AR3" s="188"/>
      <c r="AS3" s="188"/>
      <c r="AT3" s="188"/>
      <c r="AU3" s="188"/>
      <c r="AV3" s="188"/>
      <c r="AW3" s="188"/>
      <c r="AX3" s="188"/>
      <c r="AY3" s="188"/>
      <c r="AZ3" s="188"/>
    </row>
    <row r="4" spans="1:52" s="205" customFormat="1" ht="9.9499999999999993" customHeight="1" x14ac:dyDescent="0.2">
      <c r="A4" s="188"/>
      <c r="B4" s="188"/>
      <c r="C4" s="188"/>
      <c r="D4" s="188"/>
      <c r="E4" s="188"/>
      <c r="F4" s="185"/>
      <c r="G4" s="185"/>
      <c r="H4" s="185"/>
      <c r="I4" s="188"/>
      <c r="J4" s="188"/>
      <c r="K4" s="188"/>
      <c r="L4" s="188"/>
      <c r="M4" s="188"/>
      <c r="N4" s="188"/>
      <c r="O4" s="188"/>
      <c r="P4" s="188"/>
      <c r="Q4" s="186"/>
      <c r="R4" s="188"/>
      <c r="S4" s="188"/>
      <c r="T4" s="188"/>
      <c r="U4" s="188"/>
      <c r="V4" s="188"/>
      <c r="W4" s="188"/>
      <c r="X4" s="188"/>
      <c r="Y4" s="188"/>
      <c r="Z4" s="188"/>
      <c r="AA4" s="188"/>
      <c r="AB4" s="188"/>
      <c r="AC4" s="188"/>
      <c r="AD4" s="188"/>
      <c r="AE4" s="188"/>
      <c r="AF4" s="185"/>
      <c r="AG4" s="209"/>
      <c r="AH4" s="185"/>
      <c r="AI4" s="188"/>
      <c r="AJ4" s="188"/>
      <c r="AK4" s="188"/>
      <c r="AL4" s="188"/>
      <c r="AM4" s="188"/>
      <c r="AN4" s="188"/>
      <c r="AO4" s="188"/>
      <c r="AP4" s="188"/>
      <c r="AQ4" s="188"/>
      <c r="AR4" s="188"/>
      <c r="AS4" s="188"/>
      <c r="AT4" s="188"/>
      <c r="AU4" s="188"/>
      <c r="AV4" s="188"/>
      <c r="AW4" s="188"/>
      <c r="AX4" s="188"/>
      <c r="AY4" s="188"/>
      <c r="AZ4" s="188"/>
    </row>
    <row r="5" spans="1:52" ht="8.25" customHeight="1" x14ac:dyDescent="0.2">
      <c r="F5" s="185"/>
      <c r="G5" s="209"/>
      <c r="H5" s="185"/>
      <c r="AF5" s="185"/>
      <c r="AG5" s="209"/>
      <c r="AH5" s="185"/>
    </row>
    <row r="6" spans="1:52" ht="18" customHeight="1" x14ac:dyDescent="0.2">
      <c r="B6" s="565" t="str">
        <f>Codierung!I194</f>
        <v>Detailhandel: Preise und Mengen bio</v>
      </c>
      <c r="C6" s="565"/>
      <c r="D6" s="565"/>
      <c r="E6" s="565"/>
      <c r="F6" s="565"/>
      <c r="G6" s="565"/>
      <c r="H6" s="565"/>
      <c r="I6" s="565"/>
      <c r="J6" s="565"/>
      <c r="K6" s="224"/>
      <c r="L6" s="564">
        <f>'Früchte Daten'!B19</f>
        <v>46174</v>
      </c>
      <c r="M6" s="564"/>
      <c r="N6" s="564"/>
      <c r="O6" s="224"/>
      <c r="P6" s="224"/>
      <c r="Q6" s="430"/>
      <c r="R6" s="224"/>
      <c r="S6" s="224"/>
      <c r="T6" s="224"/>
      <c r="U6" s="224"/>
      <c r="V6" s="224"/>
      <c r="W6" s="224"/>
      <c r="X6" s="224"/>
      <c r="Y6" s="224"/>
      <c r="AB6" s="224" t="str">
        <f>Codierung!I193</f>
        <v>Detailhandel: Preise und Mengen</v>
      </c>
      <c r="AC6" s="224"/>
      <c r="AD6" s="224"/>
      <c r="AE6" s="224"/>
      <c r="AF6" s="224"/>
      <c r="AG6" s="224"/>
      <c r="AH6" s="577"/>
      <c r="AI6" s="577"/>
      <c r="AJ6" s="577"/>
      <c r="AK6" s="224"/>
      <c r="AL6" s="224"/>
      <c r="AM6" s="224"/>
      <c r="AN6" s="224"/>
      <c r="AO6" s="224"/>
      <c r="AP6" s="224"/>
      <c r="AQ6" s="224"/>
      <c r="AR6" s="224"/>
      <c r="AS6" s="224"/>
      <c r="AT6" s="224"/>
      <c r="AU6" s="224"/>
      <c r="AV6" s="224"/>
      <c r="AW6" s="224"/>
      <c r="AX6" s="224"/>
      <c r="AY6" s="224"/>
    </row>
    <row r="7" spans="1:52" ht="12.75" customHeight="1" x14ac:dyDescent="0.2"/>
    <row r="8" spans="1:52" ht="12.75" customHeight="1" x14ac:dyDescent="0.2">
      <c r="B8" s="576" t="str">
        <f>'Gemüse Daten'!CY15</f>
        <v>Gesamtmarkt</v>
      </c>
      <c r="C8" s="576"/>
      <c r="D8" s="576"/>
      <c r="E8" s="576"/>
      <c r="G8" s="576" t="str">
        <f>'Früchte Daten'!E16</f>
        <v>Äpfel Gala I</v>
      </c>
      <c r="H8" s="576"/>
      <c r="I8" s="576"/>
      <c r="J8" s="576"/>
      <c r="K8" s="205"/>
      <c r="L8" s="576" t="str">
        <f>'Früchte Daten'!R16</f>
        <v>Birnen Kaiser I</v>
      </c>
      <c r="M8" s="576"/>
      <c r="N8" s="576"/>
      <c r="O8" s="576"/>
      <c r="Q8" s="576" t="str">
        <f>'Früchte Daten'!BJ16</f>
        <v>Bananen</v>
      </c>
      <c r="R8" s="576"/>
      <c r="S8" s="576"/>
      <c r="T8" s="576"/>
      <c r="U8" s="205"/>
      <c r="V8" s="576" t="str">
        <f>'Früchte Daten'!AW16</f>
        <v>Blondorangen</v>
      </c>
      <c r="W8" s="576"/>
      <c r="X8" s="576"/>
      <c r="Y8" s="576"/>
      <c r="AB8" s="566"/>
      <c r="AC8" s="566"/>
      <c r="AD8" s="566"/>
      <c r="AE8" s="566"/>
      <c r="AG8" s="566"/>
      <c r="AH8" s="566"/>
      <c r="AI8" s="566"/>
      <c r="AJ8" s="566"/>
      <c r="AK8" s="205"/>
      <c r="AL8" s="566"/>
      <c r="AM8" s="566"/>
      <c r="AN8" s="566"/>
      <c r="AO8" s="566"/>
      <c r="AQ8" s="566"/>
      <c r="AR8" s="566"/>
      <c r="AS8" s="566"/>
      <c r="AT8" s="566"/>
      <c r="AU8" s="205"/>
      <c r="AV8" s="566"/>
      <c r="AW8" s="566"/>
      <c r="AX8" s="566"/>
      <c r="AY8" s="566"/>
    </row>
    <row r="9" spans="1:52" ht="12.75" customHeight="1" x14ac:dyDescent="0.2">
      <c r="B9" s="193" t="str">
        <f>Codierung!I119</f>
        <v>CHF/kg</v>
      </c>
      <c r="C9" s="194"/>
      <c r="D9" s="194"/>
      <c r="E9" s="199" t="str">
        <f>Codierung!I127</f>
        <v>Tonnen</v>
      </c>
      <c r="G9" s="193" t="str">
        <f>Codierung!I119</f>
        <v>CHF/kg</v>
      </c>
      <c r="H9" s="194"/>
      <c r="I9" s="194"/>
      <c r="J9" s="199" t="str">
        <f>Codierung!I127</f>
        <v>Tonnen</v>
      </c>
      <c r="K9" s="194"/>
      <c r="L9" s="193" t="str">
        <f>Codierung!I119</f>
        <v>CHF/kg</v>
      </c>
      <c r="M9" s="194"/>
      <c r="N9" s="194"/>
      <c r="O9" s="199" t="str">
        <f>Codierung!I127</f>
        <v>Tonnen</v>
      </c>
      <c r="Q9" s="391" t="str">
        <f>Codierung!I119</f>
        <v>CHF/kg</v>
      </c>
      <c r="R9" s="194"/>
      <c r="S9" s="194"/>
      <c r="T9" s="199" t="str">
        <f>Codierung!I127</f>
        <v>Tonnen</v>
      </c>
      <c r="U9" s="194"/>
      <c r="V9" s="193" t="str">
        <f>Codierung!I119</f>
        <v>CHF/kg</v>
      </c>
      <c r="W9" s="194"/>
      <c r="X9" s="194"/>
      <c r="Y9" s="199" t="str">
        <f>Codierung!I127</f>
        <v>Tonnen</v>
      </c>
      <c r="AB9" s="194"/>
      <c r="AC9" s="194"/>
      <c r="AD9" s="194"/>
      <c r="AE9" s="226"/>
      <c r="AG9" s="194"/>
      <c r="AH9" s="194"/>
      <c r="AI9" s="194"/>
      <c r="AJ9" s="226"/>
      <c r="AK9" s="194"/>
      <c r="AL9" s="194"/>
      <c r="AM9" s="194"/>
      <c r="AN9" s="194"/>
      <c r="AO9" s="226"/>
      <c r="AQ9" s="194"/>
      <c r="AR9" s="194"/>
      <c r="AS9" s="194"/>
      <c r="AT9" s="226"/>
      <c r="AU9" s="194"/>
      <c r="AV9" s="194"/>
      <c r="AW9" s="194"/>
      <c r="AX9" s="194"/>
      <c r="AY9" s="226"/>
    </row>
    <row r="10" spans="1:52" ht="12.75" customHeight="1" x14ac:dyDescent="0.2">
      <c r="B10" s="385"/>
      <c r="C10" s="386"/>
      <c r="D10" s="386"/>
      <c r="E10" s="389">
        <f>'Früchte Daten'!BR19</f>
        <v>9857.9926490390008</v>
      </c>
      <c r="F10" s="387" t="s">
        <v>1067</v>
      </c>
      <c r="G10" s="201">
        <f>IF('Früchte Daten'!E19=0,"-",'Früchte Daten'!E19)</f>
        <v>4.8865530000000001</v>
      </c>
      <c r="H10" s="386"/>
      <c r="I10" s="386"/>
      <c r="J10" s="390">
        <f>'Früchte Daten'!BU19</f>
        <v>573.06092923300002</v>
      </c>
      <c r="K10" s="387" t="s">
        <v>1067</v>
      </c>
      <c r="L10" s="201" t="str">
        <f>IF('Früchte Daten'!P19=0,"-",'Früchte Daten'!P19)</f>
        <v>-</v>
      </c>
      <c r="M10" s="386"/>
      <c r="N10" s="386"/>
      <c r="O10" s="390">
        <f>'Früchte Daten'!BX19</f>
        <v>51.948179580999998</v>
      </c>
      <c r="P10" s="387" t="s">
        <v>1068</v>
      </c>
      <c r="Q10" s="201">
        <f>IF('Früchte Daten'!BJ19="-","-",'Früchte Daten'!BJ19)</f>
        <v>3.0686819999999999</v>
      </c>
      <c r="R10" s="386"/>
      <c r="S10" s="386"/>
      <c r="T10" s="390">
        <f>'Früchte Daten'!DI19</f>
        <v>2366.8392521409996</v>
      </c>
      <c r="U10" s="383"/>
      <c r="V10" s="201">
        <f>IF('Früchte Daten'!AW19=0,"-",'Früchte Daten'!AW19)</f>
        <v>2.5996869999999999</v>
      </c>
      <c r="W10" s="386"/>
      <c r="X10" s="386"/>
      <c r="Y10" s="390">
        <f>'Früchte Daten'!CV19</f>
        <v>123.439406569</v>
      </c>
      <c r="Z10" s="278"/>
      <c r="AB10" s="230"/>
      <c r="AC10" s="230"/>
      <c r="AD10" s="230"/>
      <c r="AE10" s="209"/>
      <c r="AG10" s="230"/>
      <c r="AH10" s="230"/>
      <c r="AI10" s="230"/>
      <c r="AJ10" s="209"/>
      <c r="AK10" s="195"/>
      <c r="AL10" s="230"/>
      <c r="AM10" s="230"/>
      <c r="AN10" s="230"/>
      <c r="AO10" s="209"/>
      <c r="AQ10" s="230"/>
      <c r="AR10" s="230"/>
      <c r="AS10" s="230"/>
      <c r="AT10" s="209"/>
      <c r="AV10" s="230"/>
      <c r="AW10" s="230"/>
      <c r="AX10" s="230"/>
      <c r="AY10" s="209"/>
    </row>
    <row r="11" spans="1:52" ht="15.95" customHeight="1" x14ac:dyDescent="0.2">
      <c r="B11" s="561" t="str">
        <f>Codierung!I217</f>
        <v>Vergleich Vormonat*</v>
      </c>
      <c r="C11" s="562"/>
      <c r="D11" s="562"/>
      <c r="E11" s="563"/>
      <c r="G11" s="561" t="str">
        <f>Codierung!I217</f>
        <v>Vergleich Vormonat*</v>
      </c>
      <c r="H11" s="562"/>
      <c r="I11" s="562"/>
      <c r="J11" s="563"/>
      <c r="K11" s="196"/>
      <c r="L11" s="561" t="str">
        <f>Codierung!I217</f>
        <v>Vergleich Vormonat*</v>
      </c>
      <c r="M11" s="562"/>
      <c r="N11" s="562"/>
      <c r="O11" s="563"/>
      <c r="Q11" s="561" t="str">
        <f>Codierung!I217</f>
        <v>Vergleich Vormonat*</v>
      </c>
      <c r="R11" s="562"/>
      <c r="S11" s="562"/>
      <c r="T11" s="563"/>
      <c r="U11" s="194"/>
      <c r="V11" s="561" t="str">
        <f>Codierung!I217</f>
        <v>Vergleich Vormonat*</v>
      </c>
      <c r="W11" s="562"/>
      <c r="X11" s="562"/>
      <c r="Y11" s="563"/>
      <c r="AB11" s="562"/>
      <c r="AC11" s="562"/>
      <c r="AD11" s="562"/>
      <c r="AE11" s="562"/>
      <c r="AG11" s="562"/>
      <c r="AH11" s="562"/>
      <c r="AI11" s="562"/>
      <c r="AJ11" s="562"/>
      <c r="AK11" s="196"/>
      <c r="AL11" s="562"/>
      <c r="AM11" s="562"/>
      <c r="AN11" s="562"/>
      <c r="AO11" s="562"/>
      <c r="AQ11" s="562"/>
      <c r="AR11" s="562"/>
      <c r="AS11" s="562"/>
      <c r="AT11" s="562"/>
      <c r="AU11" s="194"/>
      <c r="AV11" s="562"/>
      <c r="AW11" s="562"/>
      <c r="AX11" s="562"/>
      <c r="AY11" s="562"/>
    </row>
    <row r="12" spans="1:52" ht="12.75" customHeight="1" x14ac:dyDescent="0.2">
      <c r="B12" s="227"/>
      <c r="C12" s="206"/>
      <c r="D12" s="206" t="str">
        <f>IF(E12&lt;0,Codierung!$O$37,IF(E12=0,Codierung!$O$38,IF(E12&gt;0,Codierung!$O$39,IF(E12=Codierung!I216,Codierung!$O$40))))</f>
        <v>▲</v>
      </c>
      <c r="E12" s="267">
        <f>IF(OR('Früchte Daten'!BR19=0,'Früchte Daten'!BR20=0),"-",('Früchte Daten'!BR19/'Früchte Daten'!BP19)/('Früchte Daten'!BR20/'Früchte Daten'!BP20)-1)</f>
        <v>0.26885384582581651</v>
      </c>
      <c r="G12" s="352">
        <f>IF(OR('Früchte Daten'!E19=0,'Früchte Daten'!E20=0),"-",'Früchte Daten'!E19/'Früchte Daten'!E20-1)</f>
        <v>-2.7440821926698611E-3</v>
      </c>
      <c r="H12" s="206" t="str">
        <f>IF(G12&lt;0,Codierung!$B$10,IF(G12=0,Codierung!$B$11,IF(G12&gt;0,Codierung!$B$12,)))</f>
        <v>▼</v>
      </c>
      <c r="I12" s="206" t="str">
        <f>IF(J12&lt;0,Codierung!$B$10,IF(J12=0,Codierung!$B$11,IF(J12&gt;0,Codierung!$B$12)))</f>
        <v>▼</v>
      </c>
      <c r="J12" s="267">
        <f>IF(OR('Früchte Daten'!BU19=0,'Früchte Daten'!BU20=0),"-",('Früchte Daten'!BU19/'Früchte Daten'!BP19)/('Früchte Daten'!BU20/'Früchte Daten'!BP20)-1)</f>
        <v>-0.24977574741585618</v>
      </c>
      <c r="K12" s="196"/>
      <c r="L12" s="352" t="str">
        <f>IF(OR('Früchte Daten'!P19=0,'Früchte Daten'!P20=0),"-",'Früchte Daten'!P19/'Früchte Daten'!P20-1)</f>
        <v>-</v>
      </c>
      <c r="M12" s="206" t="str">
        <f>IF(L12&lt;0,Codierung!$B$10,IF(L12=0,Codierung!$B$11,IF(L12&gt;0,Codierung!$B$12)))</f>
        <v>▲</v>
      </c>
      <c r="N12" s="206" t="str">
        <f>IF(O12&lt;0,Codierung!$B$10,IF(O12=0,Codierung!$B$11,IF(O12&gt;0,Codierung!$B$12)))</f>
        <v>▼</v>
      </c>
      <c r="O12" s="267">
        <f>IF(OR('Früchte Daten'!BX19=0,'Früchte Daten'!BX20=0),"-",('Früchte Daten'!BX19/'Früchte Daten'!BP19)/('Früchte Daten'!BX20/'Früchte Daten'!BP20)-1)</f>
        <v>-0.55663494423909121</v>
      </c>
      <c r="Q12" s="352">
        <f>IF(OR('Früchte Daten'!BJ19=0,'Früchte Daten'!BJ20=0),"-",'Früchte Daten'!BJ19/'Früchte Daten'!BJ20-1)</f>
        <v>4.2093531219182134E-2</v>
      </c>
      <c r="R12" s="206" t="str">
        <f>IF(Q12&lt;0,Codierung!$B$10,IF(Q12=0,Codierung!$B$11,IF(Q12&gt;0,Codierung!$B$12)))</f>
        <v>▲</v>
      </c>
      <c r="S12" s="206" t="str">
        <f>IF(T12&lt;0,Codierung!$B$10,IF(T12=0,Codierung!$B$11,IF(T12&gt;0,Codierung!$B$12)))</f>
        <v>▼</v>
      </c>
      <c r="T12" s="267">
        <f>IF(OR('Früchte Daten'!DI19=0,'Früchte Daten'!DI20=0),"-",('Früchte Daten'!DI19/'Früchte Daten'!BP19)/('Früchte Daten'!DI20/'Früchte Daten'!BP20)-1)</f>
        <v>-0.1282517680873686</v>
      </c>
      <c r="U12" s="194"/>
      <c r="V12" s="352">
        <f>IF(OR('Früchte Daten'!AW19=0,'Früchte Daten'!AW20=0),"-",'Früchte Daten'!AW19/'Früchte Daten'!AW20-1)</f>
        <v>2.0270364026289123E-3</v>
      </c>
      <c r="W12" s="206" t="str">
        <f>IF(V12&lt;0,Codierung!$B$10,IF(V12=0,Codierung!$B$11,IF(V12&gt;0,Codierung!$B$12)))</f>
        <v>▲</v>
      </c>
      <c r="X12" s="206" t="str">
        <f>IF(Y12&lt;0,Codierung!$B$10,IF(Y12=0,Codierung!$B$11,IF(Y12&gt;0,Codierung!$B$12)))</f>
        <v>▼</v>
      </c>
      <c r="Y12" s="267">
        <f>IF(OR('Früchte Daten'!CV19=0,'Früchte Daten'!CV20=0),"-",('Früchte Daten'!CV19/'Früchte Daten'!BP19)/('Früchte Daten'!CV20/'Früchte Daten'!BP20)-1)</f>
        <v>-0.56993118970528311</v>
      </c>
      <c r="AB12" s="236"/>
      <c r="AC12" s="206"/>
      <c r="AD12" s="206"/>
      <c r="AE12" s="237"/>
      <c r="AG12" s="236"/>
      <c r="AH12" s="206"/>
      <c r="AI12" s="206"/>
      <c r="AJ12" s="237"/>
      <c r="AK12" s="196"/>
      <c r="AL12" s="236"/>
      <c r="AM12" s="206"/>
      <c r="AN12" s="206"/>
      <c r="AO12" s="237"/>
      <c r="AQ12" s="236"/>
      <c r="AR12" s="206"/>
      <c r="AS12" s="438"/>
      <c r="AT12" s="438"/>
      <c r="AU12" s="194"/>
      <c r="AV12" s="236"/>
      <c r="AW12" s="206"/>
      <c r="AX12" s="206"/>
      <c r="AY12" s="237"/>
    </row>
    <row r="13" spans="1:52" ht="12.75" customHeight="1" x14ac:dyDescent="0.2">
      <c r="B13" s="561" t="str">
        <f>Codierung!I218</f>
        <v>Vergleich Vorjahr</v>
      </c>
      <c r="C13" s="562"/>
      <c r="D13" s="562"/>
      <c r="E13" s="563"/>
      <c r="G13" s="561" t="str">
        <f>Codierung!I218</f>
        <v>Vergleich Vorjahr</v>
      </c>
      <c r="H13" s="562"/>
      <c r="I13" s="562"/>
      <c r="J13" s="563"/>
      <c r="K13" s="196"/>
      <c r="L13" s="561" t="str">
        <f>Codierung!I218</f>
        <v>Vergleich Vorjahr</v>
      </c>
      <c r="M13" s="562"/>
      <c r="N13" s="562"/>
      <c r="O13" s="563"/>
      <c r="Q13" s="561" t="str">
        <f>Codierung!I218</f>
        <v>Vergleich Vorjahr</v>
      </c>
      <c r="R13" s="562"/>
      <c r="S13" s="562"/>
      <c r="T13" s="563"/>
      <c r="U13" s="194"/>
      <c r="V13" s="561" t="str">
        <f>Codierung!I218</f>
        <v>Vergleich Vorjahr</v>
      </c>
      <c r="W13" s="562"/>
      <c r="X13" s="562"/>
      <c r="Y13" s="563"/>
      <c r="AB13" s="562"/>
      <c r="AC13" s="562"/>
      <c r="AD13" s="562"/>
      <c r="AE13" s="562"/>
      <c r="AG13" s="562"/>
      <c r="AH13" s="562"/>
      <c r="AI13" s="562"/>
      <c r="AJ13" s="562"/>
      <c r="AK13" s="196"/>
      <c r="AL13" s="562"/>
      <c r="AM13" s="562"/>
      <c r="AN13" s="562"/>
      <c r="AO13" s="562"/>
      <c r="AQ13" s="562"/>
      <c r="AR13" s="562"/>
      <c r="AS13" s="562"/>
      <c r="AT13" s="562"/>
      <c r="AU13" s="194"/>
      <c r="AV13" s="562"/>
      <c r="AW13" s="562"/>
      <c r="AX13" s="562"/>
      <c r="AY13" s="562"/>
    </row>
    <row r="14" spans="1:52" ht="12.75" customHeight="1" x14ac:dyDescent="0.2">
      <c r="B14" s="227"/>
      <c r="C14" s="206"/>
      <c r="D14" s="206" t="str">
        <f>IF(E14&lt;0,Codierung!$B$10,IF(E14=0,Codierung!$B$11,IF(E14&gt;0,Codierung!$B$12)))</f>
        <v>▲</v>
      </c>
      <c r="E14" s="267">
        <f>IF(OR('Früchte Daten'!BR19=0,'Früchte Daten'!BR21=0),"-",'Früchte Daten'!BR19/'Früchte Daten'!BR21-1)</f>
        <v>0.15700194717221105</v>
      </c>
      <c r="G14" s="352">
        <f>IF(OR('Früchte Daten'!E19=0,'Früchte Daten'!E21=0),"-",'Früchte Daten'!E19/'Früchte Daten'!E21-1)</f>
        <v>-5.0920896819041328E-2</v>
      </c>
      <c r="H14" s="206" t="str">
        <f>IF(G14&lt;0,Codierung!$B$10,IF(G14=0,Codierung!$B$11,IF(G14&gt;0,Codierung!$B$12)))</f>
        <v>▼</v>
      </c>
      <c r="I14" s="206" t="str">
        <f>IF(J14&lt;0,Codierung!$B$10,IF(J14=0,Codierung!$B$11,IF(J14&gt;0,Codierung!$B$12)))</f>
        <v>▼</v>
      </c>
      <c r="J14" s="267">
        <f>IF(OR('Früchte Daten'!BU19=0,'Früchte Daten'!BU21=0),"-",'Früchte Daten'!BU19/'Früchte Daten'!BU21-1)</f>
        <v>-2.6684801658523605E-2</v>
      </c>
      <c r="K14" s="196"/>
      <c r="L14" s="352" t="str">
        <f>IF(OR('Früchte Daten'!P19=0,'Früchte Daten'!P21=0),"-",'Früchte Daten'!P19/'Früchte Daten'!P21-1)</f>
        <v>-</v>
      </c>
      <c r="M14" s="206" t="str">
        <f>IF(L14&lt;0,Codierung!$B$10,IF(L14=0,Codierung!$B$11,IF(L14&gt;0,Codierung!$B$12)))</f>
        <v>▲</v>
      </c>
      <c r="N14" s="206" t="str">
        <f>IF(O14&lt;0,Codierung!$B$10,IF(O14=0,Codierung!$B$11,IF(O14&gt;0,Codierung!$B$12)))</f>
        <v>▼</v>
      </c>
      <c r="O14" s="267">
        <f>IF(OR('Früchte Daten'!BX19=0,'Früchte Daten'!BX21=0),"-",'Früchte Daten'!BX19/'Früchte Daten'!BX21-1)</f>
        <v>-5.0500454329200695E-2</v>
      </c>
      <c r="Q14" s="352">
        <f>IF(OR('Früchte Daten'!BJ19=0,'Früchte Daten'!BJ21=0),"-",'Früchte Daten'!BJ19/'Früchte Daten'!BJ21-1)</f>
        <v>0</v>
      </c>
      <c r="R14" s="206" t="str">
        <f>IF(Q14&lt;0,Codierung!$B$10,IF(Q14=0,Codierung!$B$11,IF(Q14&gt;0,Codierung!$B$12)))</f>
        <v>►</v>
      </c>
      <c r="S14" s="206" t="str">
        <f>IF(T14&lt;0,Codierung!$B$10,IF(T14=0,Codierung!$B$11,IF(T14&gt;0,Codierung!$B$12)))</f>
        <v>▼</v>
      </c>
      <c r="T14" s="267">
        <f>IF(OR('Früchte Daten'!DI19=0,'Früchte Daten'!DI21=0),"-",'Früchte Daten'!DI19/'Früchte Daten'!DI21-1)</f>
        <v>-4.4005281506509064E-2</v>
      </c>
      <c r="U14" s="194"/>
      <c r="V14" s="352">
        <f>IF(OR('Früchte Daten'!AW19=0,'Früchte Daten'!AW21=0),"-",'Früchte Daten'!AW19/'Früchte Daten'!AW21-1)</f>
        <v>0.10310382899492598</v>
      </c>
      <c r="W14" s="206" t="str">
        <f>IF(V14&lt;0,Codierung!$B$10,IF(V14=0,Codierung!$B$11,IF(V14&gt;0,Codierung!$B$12)))</f>
        <v>▲</v>
      </c>
      <c r="X14" s="206" t="str">
        <f>IF(Y14&lt;0,Codierung!$B$10,IF(Y14=0,Codierung!$B$11,IF(Y14&gt;0,Codierung!$B$12)))</f>
        <v>▼</v>
      </c>
      <c r="Y14" s="267">
        <f>IF(OR('Früchte Daten'!CV19=0,'Früchte Daten'!CV21=0),"-",'Früchte Daten'!CV19/'Früchte Daten'!CV21-1)</f>
        <v>-0.44997058262085554</v>
      </c>
      <c r="AB14" s="236"/>
      <c r="AC14" s="206"/>
      <c r="AD14" s="206"/>
      <c r="AE14" s="237"/>
      <c r="AG14" s="236"/>
      <c r="AH14" s="206"/>
      <c r="AI14" s="206"/>
      <c r="AJ14" s="237"/>
      <c r="AK14" s="196"/>
      <c r="AL14" s="236"/>
      <c r="AM14" s="206"/>
      <c r="AN14" s="206"/>
      <c r="AO14" s="237"/>
      <c r="AQ14" s="236"/>
      <c r="AR14" s="206"/>
      <c r="AS14" s="206"/>
      <c r="AT14" s="237"/>
      <c r="AU14" s="194"/>
      <c r="AV14" s="236"/>
      <c r="AW14" s="206"/>
      <c r="AX14" s="206"/>
      <c r="AY14" s="237"/>
    </row>
    <row r="15" spans="1:52" ht="12.75" customHeight="1" x14ac:dyDescent="0.2">
      <c r="B15" s="561" t="str">
        <f>Codierung!I219</f>
        <v>Vergl. nicht-bio / Anteil bio</v>
      </c>
      <c r="C15" s="562"/>
      <c r="D15" s="562"/>
      <c r="E15" s="563"/>
      <c r="G15" s="561" t="str">
        <f>Codierung!I219</f>
        <v>Vergl. nicht-bio / Anteil bio</v>
      </c>
      <c r="H15" s="562"/>
      <c r="I15" s="562"/>
      <c r="J15" s="563"/>
      <c r="K15" s="196"/>
      <c r="L15" s="561" t="str">
        <f>Codierung!I219</f>
        <v>Vergl. nicht-bio / Anteil bio</v>
      </c>
      <c r="M15" s="562"/>
      <c r="N15" s="562"/>
      <c r="O15" s="563"/>
      <c r="Q15" s="561" t="str">
        <f>Codierung!I219</f>
        <v>Vergl. nicht-bio / Anteil bio</v>
      </c>
      <c r="R15" s="562"/>
      <c r="S15" s="562"/>
      <c r="T15" s="563"/>
      <c r="U15" s="194"/>
      <c r="V15" s="561" t="str">
        <f>Codierung!I219</f>
        <v>Vergl. nicht-bio / Anteil bio</v>
      </c>
      <c r="W15" s="562"/>
      <c r="X15" s="562"/>
      <c r="Y15" s="563"/>
      <c r="AB15" s="562"/>
      <c r="AC15" s="562"/>
      <c r="AD15" s="562"/>
      <c r="AE15" s="562"/>
      <c r="AG15" s="562"/>
      <c r="AH15" s="562"/>
      <c r="AI15" s="562"/>
      <c r="AJ15" s="562"/>
      <c r="AK15" s="196"/>
      <c r="AL15" s="562"/>
      <c r="AM15" s="562"/>
      <c r="AN15" s="562"/>
      <c r="AO15" s="562"/>
      <c r="AQ15" s="562"/>
      <c r="AR15" s="562"/>
      <c r="AS15" s="562"/>
      <c r="AT15" s="562"/>
      <c r="AU15" s="194"/>
      <c r="AV15" s="562"/>
      <c r="AW15" s="562"/>
      <c r="AX15" s="562"/>
      <c r="AY15" s="562"/>
    </row>
    <row r="16" spans="1:52" ht="12.75" customHeight="1" x14ac:dyDescent="0.2">
      <c r="B16" s="202"/>
      <c r="C16" s="204"/>
      <c r="D16" s="204"/>
      <c r="E16" s="203">
        <f>IF(OR('Früchte Daten'!BR19=0,'Früchte Daten'!BS19=0),"-",'Früchte Daten'!BR19/('Früchte Daten'!BR19+'Früchte Daten'!BS19))</f>
        <v>0.16544134627711304</v>
      </c>
      <c r="G16" s="266">
        <f>IF(OR('Früchte Daten'!E19=0,'Früchte Daten'!F19=0),"-",'Früchte Daten'!E19/'Früchte Daten'!F19-1)</f>
        <v>0.65812632569774432</v>
      </c>
      <c r="H16" s="204"/>
      <c r="I16" s="204"/>
      <c r="J16" s="203">
        <f>IF(OR('Früchte Daten'!BU19=0,'Früchte Daten'!BV19=0),"-",'Früchte Daten'!BU19/('Früchte Daten'!BU19+'Früchte Daten'!BV19))</f>
        <v>0.12058480269649274</v>
      </c>
      <c r="K16" s="197"/>
      <c r="L16" s="266" t="str">
        <f>IF(OR('Früchte Daten'!P19=0,'Früchte Daten'!Q19=0),"-",'Früchte Daten'!P19/'Früchte Daten'!Q19-1)</f>
        <v>-</v>
      </c>
      <c r="M16" s="204"/>
      <c r="N16" s="204"/>
      <c r="O16" s="203">
        <f>IF(OR('Früchte Daten'!BX19=0,'Früchte Daten'!BY19=0),"-",'Früchte Daten'!BX19/('Früchte Daten'!BX19+'Früchte Daten'!BY19))</f>
        <v>6.2187695303851084E-2</v>
      </c>
      <c r="Q16" s="266">
        <f>IF(OR('Früchte Daten'!BJ19=0,'Früchte Daten'!BK19=0),"-",'Früchte Daten'!BJ19/'Früchte Daten'!BK19-1)</f>
        <v>0.23158036683948313</v>
      </c>
      <c r="R16" s="204"/>
      <c r="S16" s="204"/>
      <c r="T16" s="203">
        <f>IF(OR('Früchte Daten'!DI19=0,'Früchte Daten'!DJ19=0),"-",'Früchte Daten'!DI19/('Früchte Daten'!DI19+'Früchte Daten'!DJ19))</f>
        <v>0.34469297428431223</v>
      </c>
      <c r="U16" s="198"/>
      <c r="V16" s="266">
        <f>IF(OR('Früchte Daten'!AW19=0,'Früchte Daten'!AX19=0),"-",'Früchte Daten'!AW19/'Früchte Daten'!AX19-1)</f>
        <v>0.8350248181694977</v>
      </c>
      <c r="W16" s="204"/>
      <c r="X16" s="204"/>
      <c r="Y16" s="203">
        <f>IF(OR('Früchte Daten'!CV19=0,'Früchte Daten'!CW19=0),"-",'Früchte Daten'!CV19/('Früchte Daten'!CV19+'Früchte Daten'!CW19))</f>
        <v>7.6244498329990792E-2</v>
      </c>
      <c r="AB16" s="207"/>
      <c r="AC16" s="206"/>
      <c r="AD16" s="206"/>
      <c r="AE16" s="225"/>
      <c r="AG16" s="207"/>
      <c r="AH16" s="206"/>
      <c r="AI16" s="206"/>
      <c r="AJ16" s="225"/>
      <c r="AK16" s="197"/>
      <c r="AL16" s="207"/>
      <c r="AM16" s="206"/>
      <c r="AN16" s="206"/>
      <c r="AO16" s="225"/>
      <c r="AQ16" s="207"/>
      <c r="AR16" s="206"/>
      <c r="AS16" s="206"/>
      <c r="AT16" s="225"/>
      <c r="AU16" s="198"/>
      <c r="AV16" s="207"/>
      <c r="AW16" s="206"/>
      <c r="AX16" s="206"/>
      <c r="AY16" s="225"/>
    </row>
    <row r="17" spans="1:51" ht="12.75" customHeight="1" x14ac:dyDescent="0.2"/>
    <row r="18" spans="1:51" ht="12.75" customHeight="1" x14ac:dyDescent="0.2">
      <c r="B18" s="576" t="str">
        <f>'Früchte Daten'!BA16</f>
        <v>Clementinen</v>
      </c>
      <c r="C18" s="576"/>
      <c r="D18" s="576"/>
      <c r="E18" s="576"/>
      <c r="G18" s="576" t="str">
        <f>'Früchte Daten'!AA16</f>
        <v>Erdbeeren Ausland</v>
      </c>
      <c r="H18" s="576"/>
      <c r="I18" s="576"/>
      <c r="J18" s="576"/>
      <c r="K18" s="205"/>
      <c r="L18" s="576" t="str">
        <f>'Früchte Daten'!AC16</f>
        <v>Heidelbeeren</v>
      </c>
      <c r="M18" s="576"/>
      <c r="N18" s="576"/>
      <c r="O18" s="576"/>
      <c r="Q18" s="576" t="str">
        <f>Codierung!I352</f>
        <v>Himbeeren</v>
      </c>
      <c r="R18" s="576"/>
      <c r="S18" s="576"/>
      <c r="T18" s="576"/>
      <c r="U18" s="205"/>
      <c r="V18" s="576" t="str">
        <f>'Früchte Daten'!BL16</f>
        <v>Kiwi</v>
      </c>
      <c r="W18" s="576"/>
      <c r="X18" s="576"/>
      <c r="Y18" s="576"/>
      <c r="AB18" s="566"/>
      <c r="AC18" s="566"/>
      <c r="AD18" s="566"/>
      <c r="AE18" s="566"/>
      <c r="AG18" s="566"/>
      <c r="AH18" s="566"/>
      <c r="AI18" s="566"/>
      <c r="AJ18" s="566"/>
      <c r="AK18" s="205"/>
      <c r="AL18" s="566"/>
      <c r="AM18" s="566"/>
      <c r="AN18" s="566"/>
      <c r="AO18" s="566"/>
      <c r="AQ18" s="566"/>
      <c r="AR18" s="566"/>
      <c r="AS18" s="566"/>
      <c r="AT18" s="566"/>
      <c r="AU18" s="205"/>
      <c r="AV18" s="566"/>
      <c r="AW18" s="566"/>
      <c r="AX18" s="566"/>
      <c r="AY18" s="566"/>
    </row>
    <row r="19" spans="1:51" ht="12.75" customHeight="1" x14ac:dyDescent="0.2">
      <c r="B19" s="193" t="str">
        <f>Codierung!I119</f>
        <v>CHF/kg</v>
      </c>
      <c r="C19" s="194"/>
      <c r="D19" s="194"/>
      <c r="E19" s="199" t="str">
        <f>Codierung!I127</f>
        <v>Tonnen</v>
      </c>
      <c r="G19" s="193" t="str">
        <f>Codierung!I119</f>
        <v>CHF/kg</v>
      </c>
      <c r="H19" s="194"/>
      <c r="I19" s="194"/>
      <c r="J19" s="199" t="str">
        <f>Codierung!I127</f>
        <v>Tonnen</v>
      </c>
      <c r="K19" s="194"/>
      <c r="L19" s="193" t="str">
        <f>Codierung!I119</f>
        <v>CHF/kg</v>
      </c>
      <c r="M19" s="194"/>
      <c r="N19" s="194"/>
      <c r="O19" s="199" t="str">
        <f>Codierung!I127</f>
        <v>Tonnen</v>
      </c>
      <c r="Q19" s="391" t="str">
        <f>Codierung!I119</f>
        <v>CHF/kg</v>
      </c>
      <c r="R19" s="194"/>
      <c r="S19" s="194"/>
      <c r="T19" s="199" t="str">
        <f>Codierung!I127</f>
        <v>Tonnen</v>
      </c>
      <c r="U19" s="194"/>
      <c r="V19" s="193" t="str">
        <f>Codierung!I123</f>
        <v>CHF/Stück</v>
      </c>
      <c r="W19" s="194"/>
      <c r="X19" s="194"/>
      <c r="Y19" s="199" t="str">
        <f>Codierung!I127</f>
        <v>Tonnen</v>
      </c>
      <c r="AB19" s="194"/>
      <c r="AC19" s="194"/>
      <c r="AD19" s="194"/>
      <c r="AE19" s="226"/>
      <c r="AG19" s="194"/>
      <c r="AH19" s="194"/>
      <c r="AI19" s="194"/>
      <c r="AJ19" s="226"/>
      <c r="AK19" s="194"/>
      <c r="AL19" s="194"/>
      <c r="AM19" s="194"/>
      <c r="AN19" s="194"/>
      <c r="AO19" s="226"/>
      <c r="AQ19" s="194"/>
      <c r="AR19" s="194"/>
      <c r="AS19" s="194"/>
      <c r="AT19" s="226"/>
      <c r="AU19" s="194"/>
      <c r="AV19" s="194"/>
      <c r="AW19" s="194"/>
      <c r="AX19" s="194"/>
      <c r="AY19" s="226"/>
    </row>
    <row r="20" spans="1:51" ht="12.75" customHeight="1" x14ac:dyDescent="0.2">
      <c r="A20" s="383"/>
      <c r="B20" s="201" t="str">
        <f>IF('Früchte Daten'!BA19=0,"-",'Früchte Daten'!BA19)</f>
        <v>-</v>
      </c>
      <c r="C20" s="386"/>
      <c r="D20" s="386"/>
      <c r="E20" s="390">
        <f>'Früchte Daten'!CZ19</f>
        <v>0.13935899999999998</v>
      </c>
      <c r="F20" s="387" t="s">
        <v>1069</v>
      </c>
      <c r="G20" s="385">
        <f>IF('Früchte Daten'!AA19=0,"-",'Früchte Daten'!AA19)</f>
        <v>16.957362</v>
      </c>
      <c r="H20" s="386"/>
      <c r="I20" s="386"/>
      <c r="J20" s="390">
        <f>'Früchte Daten'!CA19</f>
        <v>213.930502601</v>
      </c>
      <c r="K20" s="387" t="s">
        <v>1360</v>
      </c>
      <c r="L20" s="201">
        <f>IF('Früchte Daten'!AC19=0,"-",'Früchte Daten'!AC19)</f>
        <v>23.965914999999999</v>
      </c>
      <c r="M20" s="386"/>
      <c r="N20" s="386"/>
      <c r="O20" s="390">
        <f>'Früchte Daten'!CC19</f>
        <v>303.47855785899998</v>
      </c>
      <c r="P20" s="383"/>
      <c r="Q20" s="201">
        <f>IF('Früchte Daten'!AE19=0,"-",'Früchte Daten'!AE19)</f>
        <v>28.05003</v>
      </c>
      <c r="R20" s="386"/>
      <c r="S20" s="386"/>
      <c r="T20" s="390">
        <f>'Früchte Daten'!CE19</f>
        <v>118.22378819799999</v>
      </c>
      <c r="U20" s="383"/>
      <c r="V20" s="201">
        <f>IF('Früchte Daten'!BL19=0,"-",'Früchte Daten'!BL19)</f>
        <v>0.77939000000000003</v>
      </c>
      <c r="W20" s="386"/>
      <c r="X20" s="386"/>
      <c r="Y20" s="390">
        <f>'Früchte Daten'!DK19</f>
        <v>73.934847988000001</v>
      </c>
      <c r="AB20" s="230"/>
      <c r="AC20" s="230"/>
      <c r="AD20" s="230"/>
      <c r="AE20" s="209"/>
      <c r="AG20" s="230"/>
      <c r="AH20" s="230"/>
      <c r="AI20" s="230"/>
      <c r="AJ20" s="209"/>
      <c r="AK20" s="195"/>
      <c r="AL20" s="230"/>
      <c r="AM20" s="230"/>
      <c r="AN20" s="230"/>
      <c r="AO20" s="209"/>
      <c r="AQ20" s="230"/>
      <c r="AR20" s="230"/>
      <c r="AS20" s="230"/>
      <c r="AT20" s="209"/>
      <c r="AV20" s="230"/>
      <c r="AW20" s="230"/>
      <c r="AX20" s="230"/>
      <c r="AY20" s="209"/>
    </row>
    <row r="21" spans="1:51" ht="15.95" customHeight="1" x14ac:dyDescent="0.2">
      <c r="B21" s="561" t="str">
        <f>Codierung!I217</f>
        <v>Vergleich Vormonat*</v>
      </c>
      <c r="C21" s="562"/>
      <c r="D21" s="562"/>
      <c r="E21" s="563"/>
      <c r="G21" s="561" t="str">
        <f>Codierung!I217</f>
        <v>Vergleich Vormonat*</v>
      </c>
      <c r="H21" s="562"/>
      <c r="I21" s="562"/>
      <c r="J21" s="563"/>
      <c r="K21" s="196"/>
      <c r="L21" s="561" t="str">
        <f>Codierung!I217</f>
        <v>Vergleich Vormonat*</v>
      </c>
      <c r="M21" s="562"/>
      <c r="N21" s="562"/>
      <c r="O21" s="563"/>
      <c r="Q21" s="561" t="str">
        <f>Codierung!I217</f>
        <v>Vergleich Vormonat*</v>
      </c>
      <c r="R21" s="562"/>
      <c r="S21" s="562"/>
      <c r="T21" s="563"/>
      <c r="U21" s="194"/>
      <c r="V21" s="561" t="str">
        <f>Codierung!I217</f>
        <v>Vergleich Vormonat*</v>
      </c>
      <c r="W21" s="562"/>
      <c r="X21" s="562"/>
      <c r="Y21" s="563"/>
      <c r="AB21" s="562"/>
      <c r="AC21" s="562"/>
      <c r="AD21" s="562"/>
      <c r="AE21" s="562"/>
      <c r="AG21" s="562"/>
      <c r="AH21" s="562"/>
      <c r="AI21" s="562"/>
      <c r="AJ21" s="562"/>
      <c r="AK21" s="196"/>
      <c r="AL21" s="562"/>
      <c r="AM21" s="562"/>
      <c r="AN21" s="562"/>
      <c r="AO21" s="562"/>
      <c r="AQ21" s="562"/>
      <c r="AR21" s="562"/>
      <c r="AS21" s="562"/>
      <c r="AT21" s="562"/>
      <c r="AU21" s="194"/>
      <c r="AV21" s="562"/>
      <c r="AW21" s="562"/>
      <c r="AX21" s="562"/>
      <c r="AY21" s="562"/>
    </row>
    <row r="22" spans="1:51" ht="15.95" customHeight="1" x14ac:dyDescent="0.2">
      <c r="B22" s="352" t="str">
        <f>IF(OR('Früchte Daten'!BA19=0,'Früchte Daten'!BA20=0),"-",'Früchte Daten'!BA19/'Früchte Daten'!BA20-1)</f>
        <v>-</v>
      </c>
      <c r="C22" s="206" t="str">
        <f>IF(B22&lt;0,Codierung!$B$10,IF(B22=0,Codierung!$B$11,IF(B22&gt;0,Codierung!$B$12)))</f>
        <v>▲</v>
      </c>
      <c r="D22" s="206" t="str">
        <f>IF(E22&lt;0,Codierung!$B$10,IF(E22=0,Codierung!$B$11,IF(E22&gt;0,Codierung!$B$12)))</f>
        <v>▼</v>
      </c>
      <c r="E22" s="494">
        <f>IF(OR('Früchte Daten'!CZ19=0,'Früchte Daten'!CZ20=0),"-",('Früchte Daten'!CZ19/'Früchte Daten'!BP19)/('Früchte Daten'!CZ20/'Früchte Daten'!BP20)-1)</f>
        <v>-0.9611758943051687</v>
      </c>
      <c r="G22" s="352">
        <f>IF(OR('Früchte Daten'!AA19=0,'Früchte Daten'!AA20=0),"-",'Früchte Daten'!AA19/'Früchte Daten'!AA20-1)</f>
        <v>0.11033743532391416</v>
      </c>
      <c r="H22" s="206" t="str">
        <f>IF(G22&lt;0,Codierung!$B$10,IF(G22=0,Codierung!$B$11,IF(G22&gt;0,Codierung!$B$12)))</f>
        <v>▲</v>
      </c>
      <c r="I22" s="206" t="str">
        <f>IF(J22&lt;0,Codierung!$B$10,IF(J22=0,Codierung!$B$11,IF(J22&gt;0,Codierung!$B$12)))</f>
        <v>▼</v>
      </c>
      <c r="J22" s="267">
        <f>IF(OR('Früchte Daten'!CA19=0,'Früchte Daten'!CA20=0),"-",('Früchte Daten'!CA19/'Früchte Daten'!BP19)/('Früchte Daten'!CA20/'Früchte Daten'!BP20)-1)</f>
        <v>-0.36813605325277798</v>
      </c>
      <c r="K22" s="196"/>
      <c r="L22" s="352">
        <f>IF(OR('Früchte Daten'!AC19=0,'Früchte Daten'!AC20=0),"-",'Früchte Daten'!AC19/'Früchte Daten'!AC20-1)</f>
        <v>0.16134759248000785</v>
      </c>
      <c r="M22" s="206" t="str">
        <f>IF(L22&lt;0,Codierung!$B$10,IF(L22=0,Codierung!$B$11,IF(L22&gt;0,Codierung!$B$12)))</f>
        <v>▲</v>
      </c>
      <c r="N22" s="206" t="str">
        <f>IF(O22&lt;0,Codierung!$B$10,IF(O22=0,Codierung!$B$11,IF(O22&gt;0,Codierung!$B$12)))</f>
        <v>▲</v>
      </c>
      <c r="O22" s="267">
        <f>IF(OR('Früchte Daten'!CC19=0,'Früchte Daten'!CC20=0),"-",('Früchte Daten'!CC19/'Früchte Daten'!BP19)/('Früchte Daten'!CC20/'Früchte Daten'!BP20)-1)</f>
        <v>0.16933032438816564</v>
      </c>
      <c r="Q22" s="352">
        <f>IF(OR('Früchte Daten'!AE19=0,'Früchte Daten'!AE20=0),"-",'Früchte Daten'!AE19/'Früchte Daten'!AE20-1)</f>
        <v>0.11619888565666869</v>
      </c>
      <c r="R22" s="206" t="str">
        <f>IF(Q22&lt;0,Codierung!$B$10,IF(Q22=0,Codierung!$B$11,IF(Q22&gt;0,Codierung!$B$12)))</f>
        <v>▲</v>
      </c>
      <c r="S22" s="206" t="str">
        <f>IF(T22&lt;0,Codierung!$B$10,IF(T22=0,Codierung!$B$11,IF(T22&gt;0,Codierung!$B$12)))</f>
        <v>▼</v>
      </c>
      <c r="T22" s="267">
        <f>IF(OR('Früchte Daten'!CE19=0,'Früchte Daten'!CE20=0),"-",('Früchte Daten'!CE19/'Früchte Daten'!BP19)/('Früchte Daten'!CE20/'Früchte Daten'!BP20)-1)</f>
        <v>-0.15611123871211352</v>
      </c>
      <c r="U22" s="194"/>
      <c r="V22" s="352">
        <f>IF(OR('Früchte Daten'!BL19=0,'Früchte Daten'!BL20=0),"-",'Früchte Daten'!BL19/'Früchte Daten'!BL20-1)</f>
        <v>-1.23627313576955E-2</v>
      </c>
      <c r="W22" s="206" t="str">
        <f>IF(V22&lt;0,Codierung!$B$10,IF(V22=0,Codierung!$B$11,IF(V22&gt;0,Codierung!$B$12)))</f>
        <v>▼</v>
      </c>
      <c r="X22" s="206" t="str">
        <f>IF(Y22&lt;0,Codierung!$B$10,IF(Y22=0,Codierung!$B$11,IF(Y22&gt;0,Codierung!$B$12)))</f>
        <v>▼</v>
      </c>
      <c r="Y22" s="267">
        <f>IF(OR('Früchte Daten'!DK19=0,'Früchte Daten'!DK20=0),"-",('Früchte Daten'!DK19/'Früchte Daten'!BP19)/('Früchte Daten'!DK20/'Früchte Daten'!BP20)-1)</f>
        <v>-0.45656183953357377</v>
      </c>
      <c r="AB22" s="236"/>
      <c r="AC22" s="206"/>
      <c r="AD22" s="206"/>
      <c r="AE22" s="237"/>
      <c r="AG22" s="236"/>
      <c r="AH22" s="206"/>
      <c r="AI22" s="206"/>
      <c r="AJ22" s="237"/>
      <c r="AK22" s="196"/>
      <c r="AL22" s="236"/>
      <c r="AM22" s="206"/>
      <c r="AN22" s="206"/>
      <c r="AO22" s="237"/>
      <c r="AQ22" s="236"/>
      <c r="AR22" s="206"/>
      <c r="AS22" s="206"/>
      <c r="AT22" s="237"/>
      <c r="AU22" s="194"/>
      <c r="AV22" s="236"/>
      <c r="AW22" s="206"/>
      <c r="AX22" s="206"/>
      <c r="AY22" s="237"/>
    </row>
    <row r="23" spans="1:51" ht="12.75" customHeight="1" x14ac:dyDescent="0.2">
      <c r="B23" s="561" t="str">
        <f>Codierung!I218</f>
        <v>Vergleich Vorjahr</v>
      </c>
      <c r="C23" s="562"/>
      <c r="D23" s="562"/>
      <c r="E23" s="563"/>
      <c r="G23" s="561" t="str">
        <f>Codierung!I218</f>
        <v>Vergleich Vorjahr</v>
      </c>
      <c r="H23" s="562"/>
      <c r="I23" s="562"/>
      <c r="J23" s="563"/>
      <c r="K23" s="196"/>
      <c r="L23" s="561" t="str">
        <f>Codierung!I218</f>
        <v>Vergleich Vorjahr</v>
      </c>
      <c r="M23" s="562"/>
      <c r="N23" s="562"/>
      <c r="O23" s="563"/>
      <c r="Q23" s="561" t="str">
        <f>Codierung!I218</f>
        <v>Vergleich Vorjahr</v>
      </c>
      <c r="R23" s="562"/>
      <c r="S23" s="562"/>
      <c r="T23" s="563"/>
      <c r="U23" s="194"/>
      <c r="V23" s="561" t="str">
        <f>Codierung!I218</f>
        <v>Vergleich Vorjahr</v>
      </c>
      <c r="W23" s="562"/>
      <c r="X23" s="562"/>
      <c r="Y23" s="563"/>
      <c r="AB23" s="562"/>
      <c r="AC23" s="562"/>
      <c r="AD23" s="562"/>
      <c r="AE23" s="562"/>
      <c r="AG23" s="562"/>
      <c r="AH23" s="562"/>
      <c r="AI23" s="562"/>
      <c r="AJ23" s="562"/>
      <c r="AK23" s="196"/>
      <c r="AL23" s="562"/>
      <c r="AM23" s="562"/>
      <c r="AN23" s="562"/>
      <c r="AO23" s="562"/>
      <c r="AQ23" s="562"/>
      <c r="AR23" s="562"/>
      <c r="AS23" s="562"/>
      <c r="AT23" s="562"/>
      <c r="AU23" s="194"/>
      <c r="AV23" s="562"/>
      <c r="AW23" s="562"/>
      <c r="AX23" s="562"/>
      <c r="AY23" s="562"/>
    </row>
    <row r="24" spans="1:51" ht="12.75" customHeight="1" x14ac:dyDescent="0.2">
      <c r="B24" s="352" t="str">
        <f>IF(OR('Früchte Daten'!BA19=0,'Früchte Daten'!BA21=0),"-",'Früchte Daten'!BA19/'Früchte Daten'!BA21-1)</f>
        <v>-</v>
      </c>
      <c r="C24" s="206" t="str">
        <f>IF(B24&lt;0,Codierung!$B$10,IF(B24=0,Codierung!$B$11,IF(B24&gt;0,Codierung!$B$12)))</f>
        <v>▲</v>
      </c>
      <c r="D24" s="206" t="str">
        <f>IF(E24&lt;0,Codierung!$B$10,IF(E24=0,Codierung!$B$11,IF(E24&gt;0,Codierung!$B$12)))</f>
        <v>▲</v>
      </c>
      <c r="E24" s="493">
        <f>IF(OR('Früchte Daten'!CZ19=0,'Früchte Daten'!CZ21=0),"-",'Früchte Daten'!CZ19/'Früchte Daten'!CZ21-1)</f>
        <v>0.80516839378238303</v>
      </c>
      <c r="G24" s="352" t="str">
        <f>IF(OR('Früchte Daten'!AA19=0,'Früchte Daten'!AA21=0),"-",'Früchte Daten'!AA19/'Früchte Daten'!AA21-1)</f>
        <v>-</v>
      </c>
      <c r="H24" s="206" t="str">
        <f>IF(G24&lt;0,Codierung!$B$10,IF(G24=0,Codierung!$B$11,IF(G24&gt;0,Codierung!$B$12)))</f>
        <v>▲</v>
      </c>
      <c r="I24" s="206" t="str">
        <f>IF(J24&lt;0,Codierung!$B$10,IF(J24=0,Codierung!$B$11,IF(J24&gt;0,Codierung!$B$12)))</f>
        <v>▼</v>
      </c>
      <c r="J24" s="507">
        <f>IF(OR('Früchte Daten'!CA19=0,'Früchte Daten'!CA21=0),"-",'Früchte Daten'!CA19/'Früchte Daten'!CA21-1)</f>
        <v>-0.11624405094219903</v>
      </c>
      <c r="K24" s="196"/>
      <c r="L24" s="352">
        <f>IF(OR('Früchte Daten'!AC19=0,'Früchte Daten'!AC21=0),"-",'Früchte Daten'!AC19/'Früchte Daten'!AC21-1)</f>
        <v>-6.2341263840599903E-2</v>
      </c>
      <c r="M24" s="206" t="str">
        <f>IF(L24&lt;0,Codierung!$B$10,IF(L24=0,Codierung!$B$11,IF(L24&gt;0,Codierung!$B$12)))</f>
        <v>▼</v>
      </c>
      <c r="N24" s="206" t="str">
        <f>IF(O24&lt;0,Codierung!$B$10,IF(O24=0,Codierung!$B$11,IF(O24&gt;0,Codierung!$B$12)))</f>
        <v>▲</v>
      </c>
      <c r="O24" s="267">
        <f>IF(OR('Früchte Daten'!CC19=0,'Früchte Daten'!CC21=0),"-",'Früchte Daten'!CC19/'Früchte Daten'!CC21-1)</f>
        <v>0.31797481665510863</v>
      </c>
      <c r="Q24" s="352">
        <f>IF(OR('Früchte Daten'!AE19=0,'Früchte Daten'!AE21=0),"-",'Früchte Daten'!AE19/'Früchte Daten'!AE21-1)</f>
        <v>8.1977551979226071E-2</v>
      </c>
      <c r="R24" s="206" t="str">
        <f>IF(Q24&lt;0,Codierung!$B$10,IF(Q24=0,Codierung!$B$11,IF(Q24&gt;0,Codierung!$B$12)))</f>
        <v>▲</v>
      </c>
      <c r="S24" s="206" t="str">
        <f>IF(T24&lt;0,Codierung!$B$10,IF(T24=0,Codierung!$B$11,IF(T24&gt;0,Codierung!$B$12)))</f>
        <v>▲</v>
      </c>
      <c r="T24" s="267">
        <f>IF(OR('Früchte Daten'!CE19=0,'Früchte Daten'!CE21=0),"-",'Früchte Daten'!CE19/'Früchte Daten'!CE21-1)</f>
        <v>0.36013714632190763</v>
      </c>
      <c r="U24" s="194"/>
      <c r="V24" s="352">
        <f>IF(OR('Früchte Daten'!BL19=0,'Früchte Daten'!BL21=0),"-",'Früchte Daten'!BL19/'Früchte Daten'!BL21-1)</f>
        <v>-1.4726201868681565E-2</v>
      </c>
      <c r="W24" s="206" t="str">
        <f>IF(V24&lt;0,Codierung!$B$10,IF(V24=0,Codierung!$B$11,IF(V24&gt;0,Codierung!$B$12)))</f>
        <v>▼</v>
      </c>
      <c r="X24" s="206" t="str">
        <f>IF(Y24&lt;0,Codierung!$B$10,IF(Y24=0,Codierung!$B$11,IF(Y24&gt;0,Codierung!$B$12)))</f>
        <v>▲</v>
      </c>
      <c r="Y24" s="267">
        <f>IF(OR('Früchte Daten'!DK19=0,'Früchte Daten'!DK21=0),"-",'Früchte Daten'!DK19/'Früchte Daten'!DK21-1)</f>
        <v>0.28603614340412697</v>
      </c>
      <c r="AB24" s="236"/>
      <c r="AC24" s="206"/>
      <c r="AD24" s="206"/>
      <c r="AE24" s="237"/>
      <c r="AG24" s="236"/>
      <c r="AH24" s="206"/>
      <c r="AI24" s="206"/>
      <c r="AJ24" s="237"/>
      <c r="AK24" s="196"/>
      <c r="AL24" s="236"/>
      <c r="AM24" s="206"/>
      <c r="AN24" s="206"/>
      <c r="AO24" s="237"/>
      <c r="AQ24" s="236"/>
      <c r="AR24" s="206"/>
      <c r="AS24" s="206"/>
      <c r="AT24" s="237"/>
      <c r="AU24" s="194"/>
      <c r="AV24" s="236"/>
      <c r="AW24" s="206"/>
      <c r="AX24" s="206"/>
      <c r="AY24" s="237"/>
    </row>
    <row r="25" spans="1:51" ht="12.75" customHeight="1" x14ac:dyDescent="0.2">
      <c r="B25" s="561" t="str">
        <f>Codierung!I219</f>
        <v>Vergl. nicht-bio / Anteil bio</v>
      </c>
      <c r="C25" s="562"/>
      <c r="D25" s="562"/>
      <c r="E25" s="563"/>
      <c r="G25" s="561" t="str">
        <f>Codierung!I219</f>
        <v>Vergl. nicht-bio / Anteil bio</v>
      </c>
      <c r="H25" s="562"/>
      <c r="I25" s="562"/>
      <c r="J25" s="563"/>
      <c r="K25" s="196"/>
      <c r="L25" s="561" t="str">
        <f>Codierung!I219</f>
        <v>Vergl. nicht-bio / Anteil bio</v>
      </c>
      <c r="M25" s="562"/>
      <c r="N25" s="562"/>
      <c r="O25" s="563"/>
      <c r="Q25" s="561" t="str">
        <f>Codierung!I219</f>
        <v>Vergl. nicht-bio / Anteil bio</v>
      </c>
      <c r="R25" s="562"/>
      <c r="S25" s="562"/>
      <c r="T25" s="563"/>
      <c r="U25" s="194"/>
      <c r="V25" s="561" t="str">
        <f>Codierung!I219</f>
        <v>Vergl. nicht-bio / Anteil bio</v>
      </c>
      <c r="W25" s="562"/>
      <c r="X25" s="562"/>
      <c r="Y25" s="563"/>
      <c r="AB25" s="562"/>
      <c r="AC25" s="562"/>
      <c r="AD25" s="562"/>
      <c r="AE25" s="562"/>
      <c r="AG25" s="562"/>
      <c r="AH25" s="562"/>
      <c r="AI25" s="562"/>
      <c r="AJ25" s="562"/>
      <c r="AK25" s="196"/>
      <c r="AL25" s="562"/>
      <c r="AM25" s="562"/>
      <c r="AN25" s="562"/>
      <c r="AO25" s="562"/>
      <c r="AQ25" s="562"/>
      <c r="AR25" s="562"/>
      <c r="AS25" s="562"/>
      <c r="AT25" s="562"/>
      <c r="AU25" s="194"/>
      <c r="AV25" s="562"/>
      <c r="AW25" s="562"/>
      <c r="AX25" s="562"/>
      <c r="AY25" s="562"/>
    </row>
    <row r="26" spans="1:51" ht="12.75" customHeight="1" x14ac:dyDescent="0.2">
      <c r="B26" s="266" t="str">
        <f>IF(OR('Früchte Daten'!BA19=0,'Früchte Daten'!BB19=0),"-",'Früchte Daten'!BA19/'Früchte Daten'!BB19-1)</f>
        <v>-</v>
      </c>
      <c r="C26" s="204"/>
      <c r="D26" s="204"/>
      <c r="E26" s="203">
        <f>IF(OR('Früchte Daten'!CZ19=0,'Früchte Daten'!DA19=0),"-",'Früchte Daten'!CZ19/('Früchte Daten'!CZ19+'Früchte Daten'!DA19))</f>
        <v>2.2702242929056463E-3</v>
      </c>
      <c r="G26" s="266">
        <f>IF(OR('Früchte Daten'!AA19=0,'Früchte Daten'!AB19=0),"-",'Früchte Daten'!AA19/'Früchte Daten'!AB19-1)</f>
        <v>0.80563932663879267</v>
      </c>
      <c r="H26" s="204"/>
      <c r="I26" s="204"/>
      <c r="J26" s="203">
        <f>IF(OR('Früchte Daten'!CA19=0,'Früchte Daten'!CB19=0),"-",'Früchte Daten'!CA19/('Früchte Daten'!CA19+'Früchte Daten'!CB19))</f>
        <v>6.2091607178784959E-2</v>
      </c>
      <c r="K26" s="197"/>
      <c r="L26" s="266">
        <f>IF(OR('Früchte Daten'!AC19=0,'Früchte Daten'!AD19=0),"-",'Früchte Daten'!AC19/'Früchte Daten'!AD19-1)</f>
        <v>0.81415008780484244</v>
      </c>
      <c r="M26" s="204"/>
      <c r="N26" s="204"/>
      <c r="O26" s="203">
        <f>IF(OR('Früchte Daten'!CC19=0,'Früchte Daten'!CD19=0),"-",'Früchte Daten'!CC19/('Früchte Daten'!CC19+'Früchte Daten'!CD19))</f>
        <v>0.21905130395824443</v>
      </c>
      <c r="Q26" s="266">
        <f>IF(OR('Früchte Daten'!AE19=0,'Früchte Daten'!AF19=0),"-",'Früchte Daten'!AE19/'Früchte Daten'!AF19-1)</f>
        <v>0.47292908885859242</v>
      </c>
      <c r="R26" s="204"/>
      <c r="S26" s="204"/>
      <c r="T26" s="203">
        <f>IF(OR('Früchte Daten'!CE19=0,'Früchte Daten'!CF19=0),"-",'Früchte Daten'!CE19/('Früchte Daten'!CE19+'Früchte Daten'!CF19))</f>
        <v>0.19014144496090107</v>
      </c>
      <c r="U26" s="198"/>
      <c r="V26" s="266">
        <f>IF(OR('Früchte Daten'!BL19=0,'Früchte Daten'!BM19=0),"-",'Früchte Daten'!BL19/'Früchte Daten'!BM19-1)</f>
        <v>-0.24775767332729137</v>
      </c>
      <c r="W26" s="204"/>
      <c r="X26" s="204"/>
      <c r="Y26" s="203">
        <f>IF(OR('Früchte Daten'!DK19=0,'Früchte Daten'!DL19=0),"-",'Früchte Daten'!DK19/('Früchte Daten'!DK19+'Früchte Daten'!DL19))</f>
        <v>8.9355818004337076E-2</v>
      </c>
      <c r="AB26" s="207"/>
      <c r="AC26" s="206"/>
      <c r="AD26" s="206"/>
      <c r="AE26" s="225"/>
      <c r="AG26" s="207"/>
      <c r="AH26" s="206"/>
      <c r="AI26" s="206"/>
      <c r="AJ26" s="225"/>
      <c r="AK26" s="197"/>
      <c r="AL26" s="207"/>
      <c r="AM26" s="206"/>
      <c r="AN26" s="206"/>
      <c r="AO26" s="225"/>
      <c r="AQ26" s="207"/>
      <c r="AR26" s="206"/>
      <c r="AS26" s="206"/>
      <c r="AT26" s="225"/>
      <c r="AU26" s="198"/>
      <c r="AV26" s="207"/>
      <c r="AW26" s="206"/>
      <c r="AX26" s="206"/>
      <c r="AY26" s="225"/>
    </row>
    <row r="27" spans="1:51" ht="12.75" customHeight="1" x14ac:dyDescent="0.2"/>
    <row r="28" spans="1:51" ht="12.75" customHeight="1" x14ac:dyDescent="0.2">
      <c r="B28" s="576" t="str">
        <f>'Früchte Daten'!AJ16</f>
        <v>Kirschen</v>
      </c>
      <c r="C28" s="576"/>
      <c r="D28" s="576"/>
      <c r="E28" s="576"/>
      <c r="G28" s="576" t="str">
        <f>'Früchte Daten'!AL16</f>
        <v>Nektarinen</v>
      </c>
      <c r="H28" s="576"/>
      <c r="I28" s="576"/>
      <c r="J28" s="576"/>
      <c r="K28" s="205"/>
      <c r="L28" s="576" t="str">
        <f>'Früchte Daten'!CS16</f>
        <v>Trauben weiss</v>
      </c>
      <c r="M28" s="576"/>
      <c r="N28" s="576"/>
      <c r="O28" s="576"/>
      <c r="Q28" s="576" t="str">
        <f>'Früchte Daten'!AN16</f>
        <v>Zwetschgen</v>
      </c>
      <c r="R28" s="576"/>
      <c r="S28" s="576"/>
      <c r="T28" s="576"/>
      <c r="U28" s="205"/>
      <c r="V28" s="576" t="str">
        <f>'Früchte Daten'!DB16</f>
        <v>Zitronen</v>
      </c>
      <c r="W28" s="576"/>
      <c r="X28" s="576"/>
      <c r="Y28" s="576"/>
      <c r="AB28" s="566"/>
      <c r="AC28" s="566"/>
      <c r="AD28" s="566"/>
      <c r="AE28" s="566"/>
      <c r="AG28" s="566"/>
      <c r="AH28" s="566"/>
      <c r="AI28" s="566"/>
      <c r="AJ28" s="566"/>
      <c r="AK28" s="205"/>
      <c r="AL28" s="566"/>
      <c r="AM28" s="566"/>
      <c r="AN28" s="566"/>
      <c r="AO28" s="566"/>
      <c r="AQ28" s="566"/>
      <c r="AR28" s="566"/>
      <c r="AS28" s="566"/>
      <c r="AT28" s="566"/>
      <c r="AU28" s="205"/>
      <c r="AV28" s="566"/>
      <c r="AW28" s="566"/>
      <c r="AX28" s="566"/>
      <c r="AY28" s="566"/>
    </row>
    <row r="29" spans="1:51" ht="12.75" customHeight="1" x14ac:dyDescent="0.2">
      <c r="B29" s="193" t="str">
        <f>Codierung!I119</f>
        <v>CHF/kg</v>
      </c>
      <c r="C29" s="194"/>
      <c r="D29" s="194"/>
      <c r="E29" s="199" t="str">
        <f>Codierung!I127</f>
        <v>Tonnen</v>
      </c>
      <c r="G29" s="193" t="str">
        <f>Codierung!I119</f>
        <v>CHF/kg</v>
      </c>
      <c r="H29" s="194"/>
      <c r="I29" s="194"/>
      <c r="J29" s="199" t="str">
        <f>Codierung!I127</f>
        <v>Tonnen</v>
      </c>
      <c r="K29" s="194"/>
      <c r="L29" s="193" t="str">
        <f>Codierung!I119</f>
        <v>CHF/kg</v>
      </c>
      <c r="M29" s="194"/>
      <c r="N29" s="194"/>
      <c r="O29" s="199" t="str">
        <f>Codierung!I127</f>
        <v>Tonnen</v>
      </c>
      <c r="Q29" s="391" t="str">
        <f>Codierung!I119</f>
        <v>CHF/kg</v>
      </c>
      <c r="R29" s="194"/>
      <c r="S29" s="194"/>
      <c r="T29" s="199" t="str">
        <f>Codierung!I127</f>
        <v>Tonnen</v>
      </c>
      <c r="U29" s="194"/>
      <c r="V29" s="193" t="str">
        <f>Codierung!I123</f>
        <v>CHF/Stück</v>
      </c>
      <c r="W29" s="194"/>
      <c r="X29" s="194"/>
      <c r="Y29" s="199" t="str">
        <f>Codierung!I127</f>
        <v>Tonnen</v>
      </c>
      <c r="AB29" s="194"/>
      <c r="AC29" s="194"/>
      <c r="AD29" s="194"/>
      <c r="AE29" s="226"/>
      <c r="AG29" s="194"/>
      <c r="AH29" s="194"/>
      <c r="AI29" s="194"/>
      <c r="AJ29" s="226"/>
      <c r="AK29" s="194"/>
      <c r="AL29" s="194"/>
      <c r="AM29" s="194"/>
      <c r="AN29" s="194"/>
      <c r="AO29" s="226"/>
      <c r="AQ29" s="194"/>
      <c r="AR29" s="194"/>
      <c r="AS29" s="194"/>
      <c r="AT29" s="226"/>
      <c r="AU29" s="194"/>
      <c r="AV29" s="194"/>
      <c r="AW29" s="194"/>
      <c r="AX29" s="194"/>
      <c r="AY29" s="226"/>
    </row>
    <row r="30" spans="1:51" ht="12.75" customHeight="1" x14ac:dyDescent="0.2">
      <c r="A30" s="383"/>
      <c r="B30" s="201">
        <f>IF('Früchte Daten'!AJ19=0,"-",'Früchte Daten'!AJ19)</f>
        <v>16.297193</v>
      </c>
      <c r="C30" s="386"/>
      <c r="D30" s="386"/>
      <c r="E30" s="390">
        <f>IF('Früchte Daten'!CJ19=0,"-",'Früchte Daten'!CJ19)</f>
        <v>213.00866551200002</v>
      </c>
      <c r="F30" s="387"/>
      <c r="G30" s="201">
        <f>IF('Früchte Daten'!AL19=0,"-",'Früchte Daten'!AL19)</f>
        <v>6.8230700000000004</v>
      </c>
      <c r="H30" s="386"/>
      <c r="I30" s="386"/>
      <c r="J30" s="390">
        <f>IF('Früchte Daten'!CL19=0,"-",'Früchte Daten'!CL19)</f>
        <v>319.05672088300003</v>
      </c>
      <c r="K30" s="388"/>
      <c r="L30" s="201" t="str">
        <f>IF('Früchte Daten'!AQ19=0,"-",'Früchte Daten'!AQ19)</f>
        <v>-</v>
      </c>
      <c r="M30" s="386"/>
      <c r="N30" s="386"/>
      <c r="O30" s="390">
        <f>'Früchte Daten'!CS19</f>
        <v>33.670066962999996</v>
      </c>
      <c r="P30" s="383"/>
      <c r="Q30" s="201" t="str">
        <f>IF('Früchte Daten'!AN19=0,"-",'Früchte Daten'!AN19)</f>
        <v>-</v>
      </c>
      <c r="R30" s="386"/>
      <c r="S30" s="386"/>
      <c r="T30" s="390" t="str">
        <f>IF('Früchte Daten'!CP19=0,"-",'Früchte Daten'!CP19)</f>
        <v>-</v>
      </c>
      <c r="U30" s="383"/>
      <c r="V30" s="385">
        <f>'Früchte Daten'!BC19</f>
        <v>0.46993699999999999</v>
      </c>
      <c r="W30" s="386"/>
      <c r="X30" s="386"/>
      <c r="Y30" s="390">
        <f>'Früchte Daten'!DB19</f>
        <v>879.49903198300001</v>
      </c>
      <c r="AB30" s="230"/>
      <c r="AC30" s="230"/>
      <c r="AD30" s="230"/>
      <c r="AE30" s="209"/>
      <c r="AG30" s="230"/>
      <c r="AH30" s="230"/>
      <c r="AI30" s="230"/>
      <c r="AJ30" s="209"/>
      <c r="AK30" s="195"/>
      <c r="AL30" s="230"/>
      <c r="AM30" s="230"/>
      <c r="AN30" s="230"/>
      <c r="AO30" s="209"/>
      <c r="AQ30" s="230"/>
      <c r="AR30" s="230"/>
      <c r="AS30" s="230"/>
      <c r="AT30" s="209"/>
      <c r="AV30" s="230"/>
      <c r="AW30" s="230"/>
      <c r="AX30" s="230"/>
      <c r="AY30" s="209"/>
    </row>
    <row r="31" spans="1:51" ht="15.95" customHeight="1" x14ac:dyDescent="0.2">
      <c r="B31" s="561" t="str">
        <f>Codierung!I217</f>
        <v>Vergleich Vormonat*</v>
      </c>
      <c r="C31" s="562"/>
      <c r="D31" s="562"/>
      <c r="E31" s="563"/>
      <c r="G31" s="561" t="str">
        <f>Codierung!I217</f>
        <v>Vergleich Vormonat*</v>
      </c>
      <c r="H31" s="562"/>
      <c r="I31" s="562"/>
      <c r="J31" s="563"/>
      <c r="K31" s="196"/>
      <c r="L31" s="561" t="str">
        <f>Codierung!I217</f>
        <v>Vergleich Vormonat*</v>
      </c>
      <c r="M31" s="562"/>
      <c r="N31" s="562"/>
      <c r="O31" s="563"/>
      <c r="Q31" s="561" t="str">
        <f>Codierung!I217</f>
        <v>Vergleich Vormonat*</v>
      </c>
      <c r="R31" s="562"/>
      <c r="S31" s="562"/>
      <c r="T31" s="563"/>
      <c r="U31" s="194"/>
      <c r="V31" s="561" t="str">
        <f>Codierung!I217</f>
        <v>Vergleich Vormonat*</v>
      </c>
      <c r="W31" s="562"/>
      <c r="X31" s="562"/>
      <c r="Y31" s="563"/>
      <c r="AB31" s="562"/>
      <c r="AC31" s="562"/>
      <c r="AD31" s="562"/>
      <c r="AE31" s="562"/>
      <c r="AG31" s="562"/>
      <c r="AH31" s="562"/>
      <c r="AI31" s="562"/>
      <c r="AJ31" s="562"/>
      <c r="AK31" s="196"/>
      <c r="AL31" s="562"/>
      <c r="AM31" s="562"/>
      <c r="AN31" s="562"/>
      <c r="AO31" s="562"/>
      <c r="AQ31" s="562"/>
      <c r="AR31" s="562"/>
      <c r="AS31" s="562"/>
      <c r="AT31" s="562"/>
      <c r="AU31" s="194"/>
      <c r="AV31" s="562"/>
      <c r="AW31" s="562"/>
      <c r="AX31" s="562"/>
      <c r="AY31" s="562"/>
    </row>
    <row r="32" spans="1:51" ht="12.75" customHeight="1" x14ac:dyDescent="0.2">
      <c r="B32" s="352">
        <f>IF(OR('Früchte Daten'!AJ19=0,'Früchte Daten'!AJ20=0),"-",'Früchte Daten'!AJ19/'Früchte Daten'!AJ20-1)</f>
        <v>-3.877194292459718E-2</v>
      </c>
      <c r="C32" s="206" t="str">
        <f>IF(B32&lt;0,Codierung!$B$10,IF(B32=0,Codierung!$B$11,IF(B32&gt;0,Codierung!$B$12)))</f>
        <v>▼</v>
      </c>
      <c r="D32" s="206" t="str">
        <f>IF(E32&lt;0,Codierung!$B$10,IF(E32=0,Codierung!$B$11,IF(E32&gt;0,Codierung!$B$12)))</f>
        <v>▲</v>
      </c>
      <c r="E32" s="376">
        <f>IF(OR('Früchte Daten'!CJ19=0,'Früchte Daten'!CJ20=0),"-",('Früchte Daten'!CJ19/'Früchte Daten'!BP19)/('Früchte Daten'!CJ20/'Früchte Daten'!BP20)-1)</f>
        <v>3.4975392015578359</v>
      </c>
      <c r="G32" s="352">
        <f>IF(OR('Früchte Daten'!AL19=0,'Früchte Daten'!AL20=0),"-",'Früchte Daten'!AL19/'Früchte Daten'!AL20-1)</f>
        <v>-0.1712210777586588</v>
      </c>
      <c r="H32" s="206" t="str">
        <f>IF(G32&lt;0,Codierung!$B$10,IF(G32=0,Codierung!$B$11,IF(G32&gt;0,Codierung!$B$12)))</f>
        <v>▼</v>
      </c>
      <c r="I32" s="206" t="str">
        <f>IF(J32&lt;0,Codierung!$B$10,IF(J32=0,Codierung!$B$11,IF(J32&gt;0,Codierung!$B$12)))</f>
        <v>▲</v>
      </c>
      <c r="J32" s="376">
        <f>IF(OR('Früchte Daten'!CL19=0,'Früchte Daten'!CL20=0),"-",('Früchte Daten'!CL19/'Früchte Daten'!BP19)/('Früchte Daten'!CL20/'Früchte Daten'!BP20)-1)</f>
        <v>2.6062893117880934</v>
      </c>
      <c r="K32" s="196"/>
      <c r="L32" s="352" t="str">
        <f>IF(OR('Früchte Daten'!AQ19=0,'Früchte Daten'!AQ20=0),"-",'Früchte Daten'!AQ19/'Früchte Daten'!AQ20-1)</f>
        <v>-</v>
      </c>
      <c r="M32" s="206" t="str">
        <f>IF(L32&lt;0,Codierung!$B$10,IF(L32=0,Codierung!$B$11,IF(L32&gt;0,Codierung!$B$12)))</f>
        <v>▲</v>
      </c>
      <c r="N32" s="206" t="str">
        <f>IF(O32&lt;0,Codierung!$B$10,IF(O32=0,Codierung!$B$11,IF(O32&gt;0,Codierung!$B$12)))</f>
        <v>▲</v>
      </c>
      <c r="O32" s="267">
        <f>IF(OR('Früchte Daten'!CS19=0,'Früchte Daten'!CS20=0),"-",('Früchte Daten'!CS19/'Früchte Daten'!BP19)/('Früchte Daten'!CS20/'Früchte Daten'!BP20)-1)</f>
        <v>53871.107140799999</v>
      </c>
      <c r="Q32" s="352" t="str">
        <f>IF(OR('Früchte Daten'!AN19=0,'Früchte Daten'!AN20=0),"-",'Früchte Daten'!AN19/'Früchte Daten'!AN20-1)</f>
        <v>-</v>
      </c>
      <c r="R32" s="206" t="str">
        <f>IF(Q32&lt;0,Codierung!$B$10,IF(Q32=0,Codierung!$B$11,IF(Q32&gt;0,Codierung!$B$12)))</f>
        <v>▲</v>
      </c>
      <c r="S32" s="206" t="str">
        <f>IF(T32&lt;0,Codierung!$B$10,IF(T32=0,Codierung!$B$11,IF(T32&gt;0,Codierung!$B$12)))</f>
        <v>▲</v>
      </c>
      <c r="T32" s="267" t="str">
        <f>IF(OR('Früchte Daten'!CP19=0,'Früchte Daten'!CP20=0),"-",('Früchte Daten'!CP19/'Früchte Daten'!BP19)/('Früchte Daten'!CP20/'Früchte Daten'!BP20)-1)</f>
        <v>-</v>
      </c>
      <c r="U32" s="194"/>
      <c r="V32" s="352">
        <f>IF(OR('Früchte Daten'!BC19=0,'Früchte Daten'!BC20=0),"-",'Früchte Daten'!BC19/'Früchte Daten'!BC20-1)</f>
        <v>1.0885634796538035E-3</v>
      </c>
      <c r="W32" s="206"/>
      <c r="X32" s="206" t="str">
        <f>IF(Y32&lt;0,Codierung!$B$10,IF(Y32=0,Codierung!$B$11,IF(Y32&gt;0,Codierung!$B$12)))</f>
        <v>▼</v>
      </c>
      <c r="Y32" s="267">
        <f>IF(OR('Früchte Daten'!DB19=0,'Früchte Daten'!DB20=0),"-",('Früchte Daten'!DB19/'Früchte Daten'!BP19)/('Früchte Daten'!DB20/'Früchte Daten'!BP20)-1)</f>
        <v>-5.4416694276124944E-2</v>
      </c>
      <c r="AB32" s="236"/>
      <c r="AC32" s="206"/>
      <c r="AD32" s="206"/>
      <c r="AE32" s="237"/>
      <c r="AG32" s="236"/>
      <c r="AH32" s="206"/>
      <c r="AI32" s="206"/>
      <c r="AJ32" s="237"/>
      <c r="AK32" s="196"/>
      <c r="AL32" s="236"/>
      <c r="AM32" s="206"/>
      <c r="AN32" s="206"/>
      <c r="AO32" s="237"/>
      <c r="AQ32" s="236"/>
      <c r="AR32" s="206"/>
      <c r="AS32" s="206"/>
      <c r="AT32" s="237"/>
      <c r="AU32" s="194"/>
      <c r="AV32" s="236"/>
      <c r="AW32" s="206"/>
      <c r="AX32" s="206"/>
      <c r="AY32" s="237"/>
    </row>
    <row r="33" spans="2:51" ht="15.95" customHeight="1" x14ac:dyDescent="0.2">
      <c r="B33" s="561" t="str">
        <f>Codierung!I218</f>
        <v>Vergleich Vorjahr</v>
      </c>
      <c r="C33" s="562"/>
      <c r="D33" s="562"/>
      <c r="E33" s="563"/>
      <c r="G33" s="561" t="str">
        <f>Codierung!I218</f>
        <v>Vergleich Vorjahr</v>
      </c>
      <c r="H33" s="562"/>
      <c r="I33" s="562"/>
      <c r="J33" s="563"/>
      <c r="K33" s="196"/>
      <c r="L33" s="561" t="str">
        <f>Codierung!I218</f>
        <v>Vergleich Vorjahr</v>
      </c>
      <c r="M33" s="562"/>
      <c r="N33" s="562"/>
      <c r="O33" s="563"/>
      <c r="Q33" s="561" t="str">
        <f>Codierung!I218</f>
        <v>Vergleich Vorjahr</v>
      </c>
      <c r="R33" s="562"/>
      <c r="S33" s="562"/>
      <c r="T33" s="563"/>
      <c r="U33" s="194"/>
      <c r="V33" s="561" t="str">
        <f>Codierung!I218</f>
        <v>Vergleich Vorjahr</v>
      </c>
      <c r="W33" s="562"/>
      <c r="X33" s="562"/>
      <c r="Y33" s="563"/>
      <c r="AB33" s="562"/>
      <c r="AC33" s="562"/>
      <c r="AD33" s="562"/>
      <c r="AE33" s="562"/>
      <c r="AG33" s="562"/>
      <c r="AH33" s="562"/>
      <c r="AI33" s="562"/>
      <c r="AJ33" s="562"/>
      <c r="AK33" s="196"/>
      <c r="AL33" s="562"/>
      <c r="AM33" s="562"/>
      <c r="AN33" s="562"/>
      <c r="AO33" s="562"/>
      <c r="AQ33" s="562"/>
      <c r="AR33" s="562"/>
      <c r="AS33" s="562"/>
      <c r="AT33" s="562"/>
      <c r="AU33" s="194"/>
      <c r="AV33" s="562"/>
      <c r="AW33" s="562"/>
      <c r="AX33" s="562"/>
      <c r="AY33" s="562"/>
    </row>
    <row r="34" spans="2:51" ht="12.75" customHeight="1" x14ac:dyDescent="0.2">
      <c r="B34" s="352">
        <f>IF(OR('Früchte Daten'!AJ19=0,'Früchte Daten'!AJ21=0),"-",'Früchte Daten'!AJ19/'Früchte Daten'!AJ21-1)</f>
        <v>3.2787626001660186E-3</v>
      </c>
      <c r="C34" s="206" t="str">
        <f>IF(B34&lt;0,Codierung!$B$10,IF(B34=0,Codierung!$B$11,IF(B34&gt;0,Codierung!$B$12)))</f>
        <v>▲</v>
      </c>
      <c r="D34" s="206" t="str">
        <f>IF(E34&lt;0,Codierung!$B$10,IF(E34=0,Codierung!$B$11,IF(E34&gt;0,Codierung!$B$12)))</f>
        <v>▲</v>
      </c>
      <c r="E34" s="267">
        <f>IF(OR('Früchte Daten'!CJ19=0,'Früchte Daten'!CJ21=0),"-",'Früchte Daten'!CJ19/'Früchte Daten'!CJ21-1)</f>
        <v>0.28336576334264363</v>
      </c>
      <c r="G34" s="352">
        <f>IF(OR('Früchte Daten'!AL19=0,'Früchte Daten'!AL21=0),"-",'Früchte Daten'!AL19/'Früchte Daten'!AL21-1)</f>
        <v>-0.17556014633627059</v>
      </c>
      <c r="H34" s="206" t="str">
        <f>IF(G34&lt;0,Codierung!$B$10,IF(G34=0,Codierung!$B$11,IF(G34&gt;0,Codierung!$B$12)))</f>
        <v>▼</v>
      </c>
      <c r="I34" s="206" t="str">
        <f>IF(J34&lt;0,Codierung!$B$10,IF(J34=0,Codierung!$B$11,IF(J34&gt;0,Codierung!$B$12)))</f>
        <v>▲</v>
      </c>
      <c r="J34" s="267">
        <f>IF(OR('Früchte Daten'!CL19=0,'Früchte Daten'!CL21=0),"-",'Früchte Daten'!CL19/'Früchte Daten'!CL21-1)</f>
        <v>0.11139077036017508</v>
      </c>
      <c r="K34" s="196"/>
      <c r="L34" s="352" t="str">
        <f>IF(OR('Früchte Daten'!AQ19=0,'Früchte Daten'!AQ21=0),"-",'Früchte Daten'!AQ19/'Früchte Daten'!AQ21-1)</f>
        <v>-</v>
      </c>
      <c r="M34" s="206" t="str">
        <f>IF(L34&lt;0,Codierung!$B$10,IF(L34=0,Codierung!$B$11,IF(L34&gt;0,Codierung!$B$12)))</f>
        <v>▲</v>
      </c>
      <c r="N34" s="206" t="str">
        <f>IF(O34&lt;0,Codierung!$B$10,IF(O34=0,Codierung!$B$11,IF(O34&gt;0,Codierung!$B$12)))</f>
        <v>▲</v>
      </c>
      <c r="O34" s="267">
        <f>IF(OR('Früchte Daten'!CS19=0,'Früchte Daten'!CS21=0),"-",'Früchte Daten'!CS19/'Früchte Daten'!CS21-1)</f>
        <v>0.35125503337064257</v>
      </c>
      <c r="Q34" s="352" t="str">
        <f>IF(OR('Früchte Daten'!AN19=0,'Früchte Daten'!AN21=0),"-",'Früchte Daten'!AN19/'Früchte Daten'!AN21-1)</f>
        <v>-</v>
      </c>
      <c r="R34" s="206" t="str">
        <f>IF(Q34&lt;0,Codierung!$B$10,IF(Q34=0,Codierung!$B$11,IF(Q34&gt;0,Codierung!$B$12)))</f>
        <v>▲</v>
      </c>
      <c r="S34" s="206" t="str">
        <f>IF(T34&lt;0,Codierung!$B$10,IF(T34=0,Codierung!$B$11,IF(T34&gt;0,Codierung!$B$12)))</f>
        <v>▲</v>
      </c>
      <c r="T34" s="267" t="str">
        <f>IF(OR('Früchte Daten'!CP19=0,'Früchte Daten'!CP21=0),"-",'Früchte Daten'!CP19/'Früchte Daten'!CP21-1)</f>
        <v>-</v>
      </c>
      <c r="U34" s="194"/>
      <c r="V34" s="352">
        <f>IF(OR('Früchte Daten'!BC19=0,'Früchte Daten'!BC21=0),"-",'Früchte Daten'!BC19/'Früchte Daten'!BC21-1)</f>
        <v>-5.1113475793082674E-2</v>
      </c>
      <c r="W34" s="206"/>
      <c r="X34" s="206" t="str">
        <f>IF(Y34&lt;0,Codierung!$B$10,IF(Y34=0,Codierung!$B$11,IF(Y34&gt;0,Codierung!$B$12)))</f>
        <v>▼</v>
      </c>
      <c r="Y34" s="267">
        <f>IF(OR('Früchte Daten'!DB19=0,'Früchte Daten'!DB21=0),"-",'Früchte Daten'!DB19/'Früchte Daten'!DB21-1)</f>
        <v>-3.9394570064343659E-2</v>
      </c>
      <c r="AB34" s="236"/>
      <c r="AC34" s="206"/>
      <c r="AD34" s="206"/>
      <c r="AE34" s="237"/>
      <c r="AG34" s="236"/>
      <c r="AH34" s="206"/>
      <c r="AI34" s="206"/>
      <c r="AJ34" s="237"/>
      <c r="AK34" s="196"/>
      <c r="AL34" s="236"/>
      <c r="AM34" s="206"/>
      <c r="AN34" s="206"/>
      <c r="AO34" s="237"/>
      <c r="AQ34" s="236"/>
      <c r="AR34" s="206"/>
      <c r="AS34" s="206"/>
      <c r="AT34" s="237"/>
      <c r="AU34" s="194"/>
      <c r="AV34" s="236"/>
      <c r="AW34" s="206"/>
      <c r="AX34" s="206"/>
      <c r="AY34" s="237"/>
    </row>
    <row r="35" spans="2:51" ht="12.75" customHeight="1" x14ac:dyDescent="0.2">
      <c r="B35" s="561" t="str">
        <f>Codierung!I219</f>
        <v>Vergl. nicht-bio / Anteil bio</v>
      </c>
      <c r="C35" s="562"/>
      <c r="D35" s="562"/>
      <c r="E35" s="563"/>
      <c r="G35" s="561" t="str">
        <f>Codierung!I219</f>
        <v>Vergl. nicht-bio / Anteil bio</v>
      </c>
      <c r="H35" s="562"/>
      <c r="I35" s="562"/>
      <c r="J35" s="563"/>
      <c r="K35" s="196"/>
      <c r="L35" s="561" t="str">
        <f>Codierung!I219</f>
        <v>Vergl. nicht-bio / Anteil bio</v>
      </c>
      <c r="M35" s="562"/>
      <c r="N35" s="562"/>
      <c r="O35" s="563"/>
      <c r="Q35" s="561" t="str">
        <f>Codierung!I219</f>
        <v>Vergl. nicht-bio / Anteil bio</v>
      </c>
      <c r="R35" s="562"/>
      <c r="S35" s="562"/>
      <c r="T35" s="563"/>
      <c r="U35" s="194"/>
      <c r="V35" s="561" t="str">
        <f>Codierung!I219</f>
        <v>Vergl. nicht-bio / Anteil bio</v>
      </c>
      <c r="W35" s="562"/>
      <c r="X35" s="562"/>
      <c r="Y35" s="563"/>
      <c r="AB35" s="562"/>
      <c r="AC35" s="562"/>
      <c r="AD35" s="562"/>
      <c r="AE35" s="562"/>
      <c r="AG35" s="562"/>
      <c r="AH35" s="562"/>
      <c r="AI35" s="562"/>
      <c r="AJ35" s="562"/>
      <c r="AK35" s="196"/>
      <c r="AL35" s="562"/>
      <c r="AM35" s="562"/>
      <c r="AN35" s="562"/>
      <c r="AO35" s="562"/>
      <c r="AQ35" s="562"/>
      <c r="AR35" s="562"/>
      <c r="AS35" s="562"/>
      <c r="AT35" s="562"/>
      <c r="AU35" s="194"/>
      <c r="AV35" s="562"/>
      <c r="AW35" s="562"/>
      <c r="AX35" s="562"/>
      <c r="AY35" s="562"/>
    </row>
    <row r="36" spans="2:51" ht="12.75" customHeight="1" x14ac:dyDescent="0.2">
      <c r="B36" s="266">
        <f>IF(OR('Früchte Daten'!AJ19=0,'Früchte Daten'!AK19=0),"-",'Früchte Daten'!AJ19/'Früchte Daten'!AK19-1)</f>
        <v>0.40362941177281209</v>
      </c>
      <c r="C36" s="204"/>
      <c r="D36" s="204"/>
      <c r="E36" s="203">
        <f>IF(OR('Früchte Daten'!CJ19=0,'Früchte Daten'!CK19=0),"-",'Früchte Daten'!CJ19/('Früchte Daten'!CJ19+'Früchte Daten'!CK19))</f>
        <v>0.11121895376248843</v>
      </c>
      <c r="G36" s="266">
        <f>IF(OR('Früchte Daten'!AL19=0,'Früchte Daten'!AM19=0),"-",'Früchte Daten'!AL19/'Früchte Daten'!AM19-1)</f>
        <v>0.87024221073902197</v>
      </c>
      <c r="H36" s="204"/>
      <c r="I36" s="204"/>
      <c r="J36" s="203">
        <f>IF(OR('Früchte Daten'!CL19=0,'Früchte Daten'!CM19=0),"-",'Früchte Daten'!CL19/('Früchte Daten'!CL19+'Früchte Daten'!CM19))</f>
        <v>8.6613483590711166E-2</v>
      </c>
      <c r="K36" s="197"/>
      <c r="L36" s="266" t="str">
        <f>IF(OR('Früchte Daten'!AQ19=0,'Früchte Daten'!AR19=0),"-",'Früchte Daten'!AQ19/'Früchte Daten'!AR19-1)</f>
        <v>-</v>
      </c>
      <c r="M36" s="204"/>
      <c r="N36" s="204"/>
      <c r="O36" s="203">
        <f>IF(OR('Früchte Daten'!CS19=0,'Früchte Daten'!CT19=0),"-",'Früchte Daten'!CS19/('Früchte Daten'!CS19+'Früchte Daten'!CT19))</f>
        <v>4.2206320330216922E-2</v>
      </c>
      <c r="Q36" s="266" t="str">
        <f>IF(OR('Früchte Daten'!AN19=0,'Früchte Daten'!AM19=0),"-",'Früchte Daten'!AN19/'Früchte Daten'!AM19-1)</f>
        <v>-</v>
      </c>
      <c r="R36" s="204"/>
      <c r="S36" s="204"/>
      <c r="T36" s="203" t="str">
        <f>IF(OR('Früchte Daten'!CP19=0,'Früchte Daten'!CQ19=0),"-",'Früchte Daten'!CP19/('Früchte Daten'!CP19+'Früchte Daten'!CQ19))</f>
        <v>-</v>
      </c>
      <c r="U36" s="198"/>
      <c r="V36" s="266">
        <f>IF(OR('Früchte Daten'!BC19=0,'Früchte Daten'!BD19=0),"-",'Früchte Daten'!BC19/'Früchte Daten'!BD19-1)</f>
        <v>0.15337813294587721</v>
      </c>
      <c r="W36" s="204"/>
      <c r="X36" s="204"/>
      <c r="Y36" s="203">
        <f>IF(OR('Früchte Daten'!DB19=0,'Früchte Daten'!DC19=0),"-",'Früchte Daten'!DB19/('Früchte Daten'!DB19+'Früchte Daten'!DC19))</f>
        <v>0.45046027388812437</v>
      </c>
      <c r="AB36" s="207"/>
      <c r="AC36" s="206"/>
      <c r="AD36" s="206"/>
      <c r="AE36" s="225"/>
      <c r="AG36" s="207"/>
      <c r="AH36" s="206"/>
      <c r="AI36" s="206"/>
      <c r="AJ36" s="225"/>
      <c r="AK36" s="197"/>
      <c r="AL36" s="207"/>
      <c r="AM36" s="206"/>
      <c r="AN36" s="206"/>
      <c r="AO36" s="225"/>
      <c r="AQ36" s="207"/>
      <c r="AR36" s="206"/>
      <c r="AS36" s="206"/>
      <c r="AT36" s="225"/>
      <c r="AU36" s="198"/>
      <c r="AV36" s="207"/>
      <c r="AW36" s="206"/>
      <c r="AX36" s="206"/>
      <c r="AY36" s="225"/>
    </row>
    <row r="37" spans="2:51" s="194" customFormat="1" ht="8.25" customHeight="1" x14ac:dyDescent="0.2">
      <c r="Q37" s="398"/>
    </row>
    <row r="38" spans="2:51" ht="12.75" customHeight="1" x14ac:dyDescent="0.2">
      <c r="B38" s="194" t="str">
        <f>Codierung!I485</f>
        <v>Quellen: Preise: BLW, Fachbereich Agrardaten und Marktanalysen; Mengen: NielsenIQ Switzerland, Total Market Consumer/Retail Panel</v>
      </c>
      <c r="AB38" s="194"/>
    </row>
    <row r="39" spans="2:51" ht="39" customHeight="1" x14ac:dyDescent="0.2">
      <c r="B39" s="559" t="str">
        <f>Codierung!I493</f>
        <v>Anmerkungen: 1) ohne Convenience-Produkte; 2) Äpfel Total; 3) Birnen Total; 4) Mandarinen &amp; Clementinen; 5) Erdbeeren Total; * Absatzmengen Detailhandel auf 4 Wochen umgerechnet</v>
      </c>
      <c r="C39" s="559"/>
      <c r="D39" s="559"/>
      <c r="E39" s="559"/>
      <c r="F39" s="559"/>
      <c r="G39" s="559"/>
      <c r="H39" s="559"/>
      <c r="I39" s="559"/>
      <c r="J39" s="559"/>
      <c r="K39" s="559"/>
      <c r="L39" s="559"/>
      <c r="M39" s="559"/>
      <c r="N39" s="559"/>
      <c r="O39" s="559"/>
      <c r="P39" s="559"/>
      <c r="Q39" s="559"/>
      <c r="R39" s="559"/>
      <c r="S39" s="559"/>
      <c r="T39" s="559"/>
      <c r="U39" s="559"/>
      <c r="V39" s="559"/>
      <c r="W39" s="559"/>
      <c r="X39" s="559"/>
      <c r="Y39" s="559"/>
    </row>
  </sheetData>
  <mergeCells count="124">
    <mergeCell ref="B6:J6"/>
    <mergeCell ref="L6:N6"/>
    <mergeCell ref="AH6:AJ6"/>
    <mergeCell ref="B8:E8"/>
    <mergeCell ref="G8:J8"/>
    <mergeCell ref="L8:O8"/>
    <mergeCell ref="Q8:T8"/>
    <mergeCell ref="V8:Y8"/>
    <mergeCell ref="AB8:AE8"/>
    <mergeCell ref="AG8:AJ8"/>
    <mergeCell ref="AL8:AO8"/>
    <mergeCell ref="AQ8:AT8"/>
    <mergeCell ref="AV8:AY8"/>
    <mergeCell ref="B11:E11"/>
    <mergeCell ref="G11:J11"/>
    <mergeCell ref="L11:O11"/>
    <mergeCell ref="Q11:T11"/>
    <mergeCell ref="V11:Y11"/>
    <mergeCell ref="AB11:AE11"/>
    <mergeCell ref="AG11:AJ11"/>
    <mergeCell ref="AL11:AO11"/>
    <mergeCell ref="AQ11:AT11"/>
    <mergeCell ref="AV11:AY11"/>
    <mergeCell ref="AV13:AY13"/>
    <mergeCell ref="B15:E15"/>
    <mergeCell ref="G15:J15"/>
    <mergeCell ref="L15:O15"/>
    <mergeCell ref="Q15:T15"/>
    <mergeCell ref="V15:Y15"/>
    <mergeCell ref="AB15:AE15"/>
    <mergeCell ref="AG15:AJ15"/>
    <mergeCell ref="AL15:AO15"/>
    <mergeCell ref="AQ15:AT15"/>
    <mergeCell ref="AV15:AY15"/>
    <mergeCell ref="B13:E13"/>
    <mergeCell ref="G13:J13"/>
    <mergeCell ref="L13:O13"/>
    <mergeCell ref="Q13:T13"/>
    <mergeCell ref="V13:Y13"/>
    <mergeCell ref="AB13:AE13"/>
    <mergeCell ref="AG13:AJ13"/>
    <mergeCell ref="AL13:AO13"/>
    <mergeCell ref="AQ13:AT13"/>
    <mergeCell ref="AV18:AY18"/>
    <mergeCell ref="B21:E21"/>
    <mergeCell ref="G21:J21"/>
    <mergeCell ref="L21:O21"/>
    <mergeCell ref="Q21:T21"/>
    <mergeCell ref="V21:Y21"/>
    <mergeCell ref="AB21:AE21"/>
    <mergeCell ref="AG21:AJ21"/>
    <mergeCell ref="AL21:AO21"/>
    <mergeCell ref="AQ21:AT21"/>
    <mergeCell ref="AV21:AY21"/>
    <mergeCell ref="B18:E18"/>
    <mergeCell ref="G18:J18"/>
    <mergeCell ref="L18:O18"/>
    <mergeCell ref="Q18:T18"/>
    <mergeCell ref="V18:Y18"/>
    <mergeCell ref="AB18:AE18"/>
    <mergeCell ref="AG18:AJ18"/>
    <mergeCell ref="AL18:AO18"/>
    <mergeCell ref="AQ18:AT18"/>
    <mergeCell ref="AV23:AY23"/>
    <mergeCell ref="B25:E25"/>
    <mergeCell ref="G25:J25"/>
    <mergeCell ref="L25:O25"/>
    <mergeCell ref="Q25:T25"/>
    <mergeCell ref="V25:Y25"/>
    <mergeCell ref="AB25:AE25"/>
    <mergeCell ref="AG25:AJ25"/>
    <mergeCell ref="AL25:AO25"/>
    <mergeCell ref="AQ25:AT25"/>
    <mergeCell ref="AV25:AY25"/>
    <mergeCell ref="B23:E23"/>
    <mergeCell ref="G23:J23"/>
    <mergeCell ref="L23:O23"/>
    <mergeCell ref="Q23:T23"/>
    <mergeCell ref="V23:Y23"/>
    <mergeCell ref="AB23:AE23"/>
    <mergeCell ref="AG23:AJ23"/>
    <mergeCell ref="AL23:AO23"/>
    <mergeCell ref="AQ23:AT23"/>
    <mergeCell ref="AV28:AY28"/>
    <mergeCell ref="B31:E31"/>
    <mergeCell ref="G31:J31"/>
    <mergeCell ref="L31:O31"/>
    <mergeCell ref="Q31:T31"/>
    <mergeCell ref="V31:Y31"/>
    <mergeCell ref="AB31:AE31"/>
    <mergeCell ref="AG31:AJ31"/>
    <mergeCell ref="AL31:AO31"/>
    <mergeCell ref="AQ31:AT31"/>
    <mergeCell ref="AV31:AY31"/>
    <mergeCell ref="B28:E28"/>
    <mergeCell ref="G28:J28"/>
    <mergeCell ref="L28:O28"/>
    <mergeCell ref="Q28:T28"/>
    <mergeCell ref="V28:Y28"/>
    <mergeCell ref="AB28:AE28"/>
    <mergeCell ref="AG28:AJ28"/>
    <mergeCell ref="AL28:AO28"/>
    <mergeCell ref="AQ28:AT28"/>
    <mergeCell ref="B39:Y39"/>
    <mergeCell ref="AV35:AY35"/>
    <mergeCell ref="AL33:AO33"/>
    <mergeCell ref="AQ33:AT33"/>
    <mergeCell ref="AV33:AY33"/>
    <mergeCell ref="B35:E35"/>
    <mergeCell ref="G35:J35"/>
    <mergeCell ref="L35:O35"/>
    <mergeCell ref="Q35:T35"/>
    <mergeCell ref="V35:Y35"/>
    <mergeCell ref="AB35:AE35"/>
    <mergeCell ref="AG35:AJ35"/>
    <mergeCell ref="B33:E33"/>
    <mergeCell ref="G33:J33"/>
    <mergeCell ref="L33:O33"/>
    <mergeCell ref="Q33:T33"/>
    <mergeCell ref="V33:Y33"/>
    <mergeCell ref="AB33:AE33"/>
    <mergeCell ref="AG33:AJ33"/>
    <mergeCell ref="AL35:AO35"/>
    <mergeCell ref="AQ35:AT35"/>
  </mergeCell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5777" r:id="rId4" name="Drop Down 1">
              <controlPr defaultSize="0" autoLine="0" autoPict="0">
                <anchor moveWithCells="1">
                  <from>
                    <xdr:col>19</xdr:col>
                    <xdr:colOff>57150</xdr:colOff>
                    <xdr:row>0</xdr:row>
                    <xdr:rowOff>0</xdr:rowOff>
                  </from>
                  <to>
                    <xdr:col>24</xdr:col>
                    <xdr:colOff>200025</xdr:colOff>
                    <xdr:row>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theme="9" tint="0.79998168889431442"/>
  </sheetPr>
  <dimension ref="A1:DP92"/>
  <sheetViews>
    <sheetView workbookViewId="0">
      <pane xSplit="2" ySplit="21" topLeftCell="C22" activePane="bottomRight" state="frozen"/>
      <selection pane="topRight" activeCell="C1" sqref="C1"/>
      <selection pane="bottomLeft" activeCell="A22" sqref="A22"/>
      <selection pane="bottomRight"/>
    </sheetView>
  </sheetViews>
  <sheetFormatPr baseColWidth="10" defaultColWidth="11" defaultRowHeight="14.25" x14ac:dyDescent="0.2"/>
  <cols>
    <col min="1" max="1" width="14.125" style="141" customWidth="1"/>
    <col min="2" max="2" width="10.625" style="141" customWidth="1"/>
    <col min="3" max="12" width="8.625" style="141" customWidth="1"/>
    <col min="13" max="13" width="4.125" style="141" customWidth="1"/>
    <col min="14" max="23" width="8.625" style="141" customWidth="1"/>
    <col min="24" max="24" width="4.125" style="141" customWidth="1"/>
    <col min="25" max="32" width="8.625" style="141" customWidth="1"/>
    <col min="33" max="33" width="4.125" style="141" customWidth="1"/>
    <col min="34" max="41" width="8.625" style="141" customWidth="1"/>
    <col min="42" max="42" width="4.125" style="141" customWidth="1"/>
    <col min="43" max="44" width="8.625" style="141" customWidth="1"/>
    <col min="45" max="45" width="4.125" style="141" customWidth="1"/>
    <col min="46" max="47" width="8.625" style="141" customWidth="1"/>
    <col min="48" max="48" width="4.125" style="141" customWidth="1"/>
    <col min="49" max="56" width="8.625" style="141" customWidth="1"/>
    <col min="57" max="57" width="4.125" style="141" customWidth="1"/>
    <col min="58" max="68" width="8.625" style="141" customWidth="1"/>
    <col min="69" max="69" width="12.625" style="141" customWidth="1"/>
    <col min="70" max="71" width="9.5" style="141" customWidth="1"/>
    <col min="72" max="72" width="4.125" style="141" customWidth="1"/>
    <col min="73" max="74" width="8.625" style="141" customWidth="1"/>
    <col min="75" max="75" width="4.125" style="141" customWidth="1"/>
    <col min="76" max="77" width="8.625" style="141" customWidth="1"/>
    <col min="78" max="78" width="4.125" style="141" customWidth="1"/>
    <col min="79" max="84" width="8.625" style="141" customWidth="1"/>
    <col min="85" max="85" width="4.125" style="141" customWidth="1"/>
    <col min="86" max="95" width="8.625" style="141" customWidth="1"/>
    <col min="96" max="96" width="4.125" style="141" customWidth="1"/>
    <col min="97" max="98" width="8.625" style="141" customWidth="1"/>
    <col min="99" max="99" width="4.125" style="141" customWidth="1"/>
    <col min="100" max="107" width="8.625" style="141" customWidth="1"/>
    <col min="108" max="108" width="4.125" style="141" customWidth="1"/>
    <col min="109" max="120" width="8.625" style="141" customWidth="1"/>
    <col min="121" max="16384" width="11" style="141"/>
  </cols>
  <sheetData>
    <row r="1" spans="1:120" s="183" customFormat="1" ht="9.9499999999999993" customHeight="1" x14ac:dyDescent="0.2">
      <c r="A1" s="190"/>
      <c r="B1" s="190"/>
      <c r="C1" s="241" t="str">
        <f>Codierung!I152</f>
        <v>Eidgenössisches Departement für  Wirtschaft, Bildung und Forschung WBF</v>
      </c>
      <c r="D1" s="192"/>
      <c r="E1" s="190"/>
      <c r="F1" s="192"/>
      <c r="G1" s="190"/>
    </row>
    <row r="2" spans="1:120" s="183" customFormat="1" ht="9.9499999999999993" customHeight="1" x14ac:dyDescent="0.2">
      <c r="A2" s="190"/>
      <c r="B2" s="190"/>
      <c r="C2" s="242" t="str">
        <f>Codierung!I153</f>
        <v>Bundesamt für Landwirtschaft BLW</v>
      </c>
      <c r="D2" s="187"/>
      <c r="E2" s="190"/>
      <c r="F2" s="187"/>
      <c r="G2" s="190"/>
    </row>
    <row r="3" spans="1:120" s="183" customFormat="1" ht="9.9499999999999993" customHeight="1" x14ac:dyDescent="0.2">
      <c r="A3" s="190"/>
      <c r="B3" s="190"/>
      <c r="C3" s="241" t="str">
        <f>Codierung!I154</f>
        <v>Fachbereich Agrardaten und Marktanalysen</v>
      </c>
      <c r="D3" s="192"/>
      <c r="E3" s="190"/>
      <c r="F3" s="192"/>
      <c r="G3" s="190"/>
    </row>
    <row r="4" spans="1:120" s="183" customFormat="1" ht="12.75" customHeight="1" x14ac:dyDescent="0.2">
      <c r="A4" s="190"/>
      <c r="B4" s="190"/>
      <c r="C4" s="190"/>
      <c r="D4" s="190"/>
      <c r="E4" s="190"/>
      <c r="F4" s="190"/>
      <c r="G4" s="190"/>
      <c r="AX4" s="178"/>
    </row>
    <row r="5" spans="1:120" s="183" customFormat="1" ht="18" customHeight="1" x14ac:dyDescent="0.2">
      <c r="AX5" s="178"/>
    </row>
    <row r="6" spans="1:120" s="183" customFormat="1" ht="18" customHeight="1" x14ac:dyDescent="0.2">
      <c r="AX6" s="178"/>
    </row>
    <row r="7" spans="1:120" ht="12.75" customHeight="1" x14ac:dyDescent="0.25">
      <c r="A7" s="573" t="str">
        <f>Codierung!$I$160</f>
        <v>Zurück zum Inhaltsverzeichnis</v>
      </c>
      <c r="B7" s="573"/>
      <c r="C7" s="188"/>
      <c r="D7" s="188"/>
      <c r="H7" s="175"/>
      <c r="AX7" s="175"/>
      <c r="BP7" s="175"/>
      <c r="BQ7" s="175"/>
    </row>
    <row r="8" spans="1:120" s="183" customFormat="1" ht="12.75" customHeight="1" x14ac:dyDescent="0.2">
      <c r="A8" s="581" t="str">
        <f>Codierung!I210</f>
        <v>Früchte</v>
      </c>
      <c r="B8" s="581"/>
      <c r="C8" s="424"/>
      <c r="D8" s="424"/>
      <c r="E8" s="425"/>
      <c r="F8" s="425"/>
      <c r="G8" s="425"/>
      <c r="H8" s="425"/>
      <c r="I8" s="425"/>
      <c r="J8" s="425"/>
      <c r="K8" s="425"/>
      <c r="L8" s="425"/>
      <c r="M8" s="425"/>
      <c r="N8" s="425"/>
      <c r="O8" s="425"/>
      <c r="P8" s="425"/>
      <c r="Q8" s="425"/>
      <c r="R8" s="425"/>
      <c r="S8" s="425"/>
      <c r="T8" s="425"/>
      <c r="U8" s="425"/>
      <c r="V8" s="425"/>
      <c r="W8" s="425"/>
      <c r="X8" s="425"/>
      <c r="Y8" s="425"/>
      <c r="Z8" s="425"/>
      <c r="AA8" s="425"/>
      <c r="AB8" s="425"/>
      <c r="AC8" s="425"/>
      <c r="AD8" s="425"/>
      <c r="AE8" s="425"/>
      <c r="AF8" s="425"/>
      <c r="AG8" s="425"/>
      <c r="AH8" s="425"/>
      <c r="AI8" s="425"/>
      <c r="AJ8" s="425"/>
      <c r="AK8" s="425"/>
      <c r="AL8" s="425"/>
      <c r="AM8" s="425"/>
      <c r="AN8" s="425"/>
      <c r="AO8" s="425"/>
      <c r="AP8" s="425"/>
      <c r="AQ8" s="425"/>
      <c r="AR8" s="425"/>
      <c r="AS8" s="425"/>
      <c r="AT8" s="425"/>
      <c r="AU8" s="425"/>
      <c r="AV8" s="425"/>
      <c r="AW8" s="425"/>
      <c r="AX8" s="425"/>
      <c r="AY8" s="425"/>
      <c r="AZ8" s="425"/>
      <c r="BA8" s="425"/>
      <c r="BB8" s="425"/>
      <c r="BC8" s="425"/>
      <c r="BD8" s="425"/>
      <c r="BE8" s="425"/>
      <c r="BF8" s="425"/>
      <c r="BG8" s="425"/>
      <c r="BH8" s="425"/>
      <c r="BI8" s="425"/>
      <c r="BJ8" s="425"/>
      <c r="BK8" s="425"/>
      <c r="BL8" s="425"/>
      <c r="BM8" s="425"/>
      <c r="BN8" s="425"/>
      <c r="BO8" s="425"/>
      <c r="BP8" s="425"/>
      <c r="BQ8" s="425"/>
      <c r="BR8" s="425"/>
      <c r="BS8" s="425"/>
      <c r="BT8" s="425"/>
      <c r="BU8" s="425"/>
      <c r="BV8" s="425"/>
      <c r="BW8" s="425"/>
      <c r="BX8" s="425"/>
      <c r="BY8" s="425"/>
      <c r="BZ8" s="425"/>
      <c r="CA8" s="425"/>
      <c r="CB8" s="425"/>
      <c r="CC8" s="425"/>
      <c r="CD8" s="425"/>
      <c r="CE8" s="425"/>
      <c r="CF8" s="425"/>
      <c r="CG8" s="425"/>
      <c r="CH8" s="520"/>
      <c r="CI8" s="425"/>
      <c r="CJ8" s="425"/>
      <c r="CK8" s="425"/>
      <c r="CL8" s="436"/>
      <c r="CM8" s="425"/>
      <c r="CN8" s="425"/>
      <c r="CO8" s="425"/>
      <c r="CP8" s="425"/>
      <c r="CQ8" s="425"/>
      <c r="CR8" s="425"/>
      <c r="CS8" s="425"/>
      <c r="CT8" s="425"/>
      <c r="CU8" s="425"/>
      <c r="CV8" s="425"/>
      <c r="CW8" s="425"/>
      <c r="CX8" s="425"/>
      <c r="CY8" s="425"/>
      <c r="CZ8" s="425"/>
      <c r="DA8" s="425"/>
      <c r="DB8" s="425"/>
      <c r="DC8" s="425"/>
      <c r="DD8" s="425"/>
      <c r="DE8" s="425"/>
      <c r="DF8" s="425"/>
      <c r="DG8" s="425"/>
      <c r="DH8" s="425"/>
      <c r="DI8" s="425"/>
      <c r="DJ8" s="425"/>
      <c r="DK8" s="425"/>
      <c r="DL8" s="425"/>
      <c r="DM8" s="425"/>
      <c r="DN8" s="425"/>
    </row>
    <row r="9" spans="1:120" s="183" customFormat="1" ht="12.75" customHeight="1" x14ac:dyDescent="0.2">
      <c r="A9" s="574" t="str">
        <f>Codierung!I186</f>
        <v>Preise Detailhandel</v>
      </c>
      <c r="B9" s="574"/>
      <c r="C9" s="424"/>
      <c r="D9" s="424"/>
      <c r="E9" s="425"/>
      <c r="F9" s="425"/>
      <c r="G9" s="425"/>
      <c r="H9" s="425"/>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5"/>
      <c r="BU9" s="425"/>
      <c r="BV9" s="425"/>
      <c r="BW9" s="425"/>
      <c r="BX9" s="425"/>
      <c r="BY9" s="425"/>
      <c r="BZ9" s="425"/>
      <c r="CA9" s="425"/>
      <c r="CB9" s="425"/>
      <c r="CC9" s="425"/>
      <c r="CD9" s="425"/>
      <c r="CE9" s="425"/>
      <c r="CF9" s="425"/>
      <c r="CG9" s="425"/>
      <c r="CH9" s="436"/>
      <c r="CI9" s="425"/>
      <c r="CJ9" s="425"/>
      <c r="CK9" s="425"/>
      <c r="CL9" s="425"/>
      <c r="CM9" s="425"/>
      <c r="CN9" s="425"/>
      <c r="CO9" s="425"/>
      <c r="CP9" s="425"/>
      <c r="CQ9" s="425"/>
      <c r="CR9" s="425"/>
      <c r="CS9" s="425"/>
      <c r="CT9" s="425"/>
      <c r="CU9" s="425"/>
      <c r="CV9" s="425"/>
      <c r="CW9" s="425"/>
      <c r="CX9" s="425"/>
      <c r="CY9" s="425"/>
      <c r="CZ9" s="425"/>
      <c r="DA9" s="425"/>
      <c r="DB9" s="425"/>
      <c r="DC9" s="425"/>
      <c r="DD9" s="425"/>
      <c r="DE9" s="425"/>
      <c r="DF9" s="425"/>
      <c r="DG9" s="425"/>
      <c r="DH9" s="425"/>
      <c r="DI9" s="425"/>
      <c r="DJ9" s="425"/>
      <c r="DK9" s="425"/>
      <c r="DL9" s="425"/>
      <c r="DM9" s="425"/>
      <c r="DN9" s="425"/>
    </row>
    <row r="10" spans="1:120" s="183" customFormat="1" ht="12.75" customHeight="1" x14ac:dyDescent="0.2">
      <c r="A10" s="574" t="str">
        <f>Codierung!I187</f>
        <v>Absatzmengen Detailhandel</v>
      </c>
      <c r="B10" s="57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5"/>
      <c r="BK10" s="425"/>
      <c r="BL10" s="424"/>
      <c r="BM10" s="424"/>
      <c r="BN10" s="425"/>
      <c r="BO10" s="425"/>
      <c r="BP10" s="425"/>
      <c r="BQ10" s="425"/>
      <c r="BR10" s="425"/>
      <c r="BS10" s="425"/>
      <c r="BT10" s="425"/>
      <c r="BU10" s="425"/>
      <c r="BV10" s="425"/>
      <c r="BW10" s="425"/>
      <c r="BX10" s="425"/>
      <c r="BY10" s="425"/>
      <c r="BZ10" s="425"/>
      <c r="CA10" s="425"/>
      <c r="CB10" s="425"/>
      <c r="CC10" s="425"/>
      <c r="CD10" s="425"/>
      <c r="CE10" s="425"/>
      <c r="CF10" s="425"/>
      <c r="CG10" s="425"/>
      <c r="CH10" s="425"/>
      <c r="CI10" s="425"/>
      <c r="CJ10" s="425"/>
      <c r="CK10" s="425"/>
      <c r="CL10" s="425"/>
      <c r="CM10" s="425"/>
      <c r="CN10" s="425"/>
      <c r="CO10" s="425"/>
      <c r="CP10" s="425"/>
      <c r="CQ10" s="425"/>
      <c r="CR10" s="425"/>
      <c r="CS10" s="425"/>
      <c r="CT10" s="425"/>
      <c r="CU10" s="425"/>
      <c r="CV10" s="425"/>
      <c r="CW10" s="425"/>
      <c r="CX10" s="425"/>
      <c r="CY10" s="425"/>
      <c r="CZ10" s="425"/>
      <c r="DA10" s="425"/>
      <c r="DB10" s="425"/>
      <c r="DC10" s="425"/>
      <c r="DD10" s="425"/>
      <c r="DE10" s="425"/>
      <c r="DF10" s="425"/>
      <c r="DG10" s="425"/>
      <c r="DH10" s="425"/>
      <c r="DI10" s="425"/>
      <c r="DJ10" s="425"/>
      <c r="DK10" s="425"/>
      <c r="DL10" s="425"/>
      <c r="DM10" s="425"/>
      <c r="DN10" s="425"/>
    </row>
    <row r="11" spans="1:120" s="183" customFormat="1" ht="12.75" customHeight="1" x14ac:dyDescent="0.2">
      <c r="A11" s="574" t="str">
        <f>Codierung!I197</f>
        <v>Früchte Übersicht</v>
      </c>
      <c r="B11" s="57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5"/>
      <c r="BK11" s="425"/>
      <c r="BL11" s="424"/>
      <c r="BM11" s="424"/>
      <c r="BN11" s="425"/>
      <c r="BO11" s="425"/>
      <c r="BP11" s="425"/>
      <c r="BQ11" s="425"/>
      <c r="BR11" s="425"/>
      <c r="BS11" s="425"/>
      <c r="BT11" s="425"/>
      <c r="BU11" s="425"/>
      <c r="BV11" s="425"/>
      <c r="BW11" s="425"/>
      <c r="BX11" s="425"/>
      <c r="BY11" s="425"/>
      <c r="BZ11" s="425"/>
      <c r="CA11" s="425"/>
      <c r="CB11" s="425"/>
      <c r="CC11" s="425"/>
      <c r="CD11" s="425"/>
      <c r="CE11" s="425"/>
      <c r="CF11" s="425"/>
      <c r="CG11" s="425"/>
      <c r="CH11" s="425"/>
      <c r="CI11" s="425"/>
      <c r="CJ11" s="425"/>
      <c r="CK11" s="425"/>
      <c r="CL11" s="425"/>
      <c r="CM11" s="425"/>
      <c r="CN11" s="425"/>
      <c r="CO11" s="425"/>
      <c r="CP11" s="425"/>
      <c r="CQ11" s="425"/>
      <c r="CR11" s="425"/>
      <c r="CS11" s="425"/>
      <c r="CT11" s="425"/>
      <c r="CU11" s="425"/>
      <c r="CV11" s="425"/>
      <c r="CW11" s="425"/>
      <c r="CX11" s="425"/>
      <c r="CY11" s="425"/>
      <c r="CZ11" s="425"/>
      <c r="DA11" s="425"/>
      <c r="DB11" s="425"/>
      <c r="DC11" s="425"/>
      <c r="DD11" s="425"/>
      <c r="DE11" s="425"/>
      <c r="DF11" s="425"/>
      <c r="DG11" s="425"/>
      <c r="DH11" s="425"/>
      <c r="DI11" s="425"/>
      <c r="DJ11" s="425"/>
      <c r="DK11" s="425"/>
      <c r="DL11" s="425"/>
      <c r="DM11" s="425"/>
      <c r="DN11" s="425"/>
    </row>
    <row r="12" spans="1:120" s="183" customFormat="1" ht="12.75" customHeight="1" x14ac:dyDescent="0.2">
      <c r="A12" s="424"/>
      <c r="B12" s="424"/>
      <c r="C12" s="424"/>
      <c r="D12" s="424"/>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5"/>
      <c r="BZ12" s="425"/>
      <c r="CA12" s="425"/>
      <c r="CB12" s="425"/>
      <c r="CC12" s="425"/>
      <c r="CD12" s="425"/>
      <c r="CE12" s="425"/>
      <c r="CF12" s="425"/>
      <c r="CG12" s="425"/>
      <c r="CH12" s="425"/>
      <c r="CI12" s="425"/>
      <c r="CJ12" s="425"/>
      <c r="CK12" s="425"/>
      <c r="CL12" s="425"/>
      <c r="CM12" s="425"/>
      <c r="CN12" s="425"/>
      <c r="CO12" s="425"/>
      <c r="CP12" s="425"/>
      <c r="CQ12" s="425"/>
      <c r="CR12" s="425"/>
      <c r="CS12" s="425"/>
      <c r="CT12" s="425"/>
      <c r="CU12" s="425"/>
      <c r="CV12" s="425"/>
      <c r="CW12" s="425"/>
      <c r="CX12" s="425"/>
      <c r="CY12" s="425"/>
      <c r="CZ12" s="425"/>
      <c r="DA12" s="425"/>
      <c r="DB12" s="425"/>
      <c r="DC12" s="425"/>
      <c r="DD12" s="425"/>
      <c r="DE12" s="425"/>
      <c r="DF12" s="425"/>
      <c r="DG12" s="425"/>
      <c r="DH12" s="425"/>
      <c r="DI12" s="425"/>
      <c r="DJ12" s="425"/>
      <c r="DK12" s="425"/>
      <c r="DL12" s="425"/>
      <c r="DM12" s="425"/>
      <c r="DN12" s="425"/>
    </row>
    <row r="13" spans="1:120" s="180" customFormat="1" ht="18" customHeight="1" x14ac:dyDescent="0.25">
      <c r="A13" s="580" t="str">
        <f>Codierung!I210</f>
        <v>Früchte</v>
      </c>
      <c r="B13" s="580"/>
      <c r="C13" s="580" t="str">
        <f>Codierung!I186</f>
        <v>Preise Detailhandel</v>
      </c>
      <c r="D13" s="580"/>
      <c r="E13" s="580"/>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580"/>
      <c r="AK13" s="580"/>
      <c r="AL13" s="580"/>
      <c r="AM13" s="580"/>
      <c r="AN13" s="580"/>
      <c r="AO13" s="580"/>
      <c r="AP13" s="580"/>
      <c r="AQ13" s="580"/>
      <c r="AR13" s="580"/>
      <c r="AS13" s="580"/>
      <c r="AT13" s="580"/>
      <c r="AU13" s="580"/>
      <c r="AV13" s="580"/>
      <c r="AW13" s="580"/>
      <c r="AX13" s="580"/>
      <c r="AY13" s="580"/>
      <c r="AZ13" s="580"/>
      <c r="BA13" s="580"/>
      <c r="BB13" s="580"/>
      <c r="BC13" s="580"/>
      <c r="BD13" s="580"/>
      <c r="BE13" s="580"/>
      <c r="BF13" s="580"/>
      <c r="BG13" s="580"/>
      <c r="BH13" s="580"/>
      <c r="BI13" s="580"/>
      <c r="BJ13" s="580"/>
      <c r="BK13" s="580"/>
      <c r="BL13" s="580"/>
      <c r="BM13" s="580"/>
      <c r="BN13" s="580"/>
      <c r="BO13" s="580"/>
      <c r="BP13" s="186"/>
      <c r="BQ13" s="580" t="str">
        <f>Codierung!I187</f>
        <v>Absatzmengen Detailhandel</v>
      </c>
      <c r="BR13" s="580"/>
      <c r="BS13" s="580"/>
      <c r="BT13" s="580"/>
      <c r="BU13" s="580"/>
      <c r="BV13" s="580"/>
      <c r="BW13" s="580"/>
      <c r="BX13" s="580"/>
      <c r="BY13" s="580"/>
      <c r="BZ13" s="580"/>
      <c r="CA13" s="580"/>
      <c r="CB13" s="580"/>
      <c r="CC13" s="580"/>
      <c r="CD13" s="580"/>
      <c r="CE13" s="580"/>
      <c r="CF13" s="580"/>
      <c r="CG13" s="580"/>
      <c r="CH13" s="580"/>
      <c r="CI13" s="580"/>
      <c r="CJ13" s="580"/>
      <c r="CK13" s="580"/>
      <c r="CL13" s="580"/>
      <c r="CM13" s="580"/>
      <c r="CN13" s="580"/>
      <c r="CO13" s="580"/>
      <c r="CP13" s="580"/>
      <c r="CQ13" s="580"/>
      <c r="CR13" s="580"/>
      <c r="CS13" s="580"/>
      <c r="CT13" s="580"/>
      <c r="CU13" s="580"/>
      <c r="CV13" s="580"/>
      <c r="CW13" s="580"/>
      <c r="CX13" s="580"/>
      <c r="CY13" s="580"/>
      <c r="CZ13" s="580"/>
      <c r="DA13" s="580"/>
      <c r="DB13" s="580"/>
      <c r="DC13" s="580"/>
      <c r="DD13" s="580"/>
      <c r="DE13" s="580"/>
      <c r="DF13" s="580"/>
      <c r="DG13" s="580"/>
      <c r="DH13" s="580"/>
      <c r="DI13" s="580"/>
      <c r="DJ13" s="580"/>
      <c r="DK13" s="580"/>
      <c r="DL13" s="580"/>
      <c r="DM13" s="580"/>
      <c r="DN13" s="580"/>
      <c r="DO13" s="580"/>
      <c r="DP13" s="580"/>
    </row>
    <row r="14" spans="1:120" s="240" customFormat="1" ht="15.95" customHeight="1" x14ac:dyDescent="0.2">
      <c r="A14" s="221"/>
      <c r="B14" s="221"/>
      <c r="C14" s="222" t="str">
        <f>Codierung!I145</f>
        <v>Quelle: BLW, Fachbereich Agrardaten und Marktanalysen</v>
      </c>
      <c r="D14" s="222"/>
      <c r="E14" s="222"/>
      <c r="F14" s="222"/>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2"/>
      <c r="BQ14" s="222" t="str">
        <f>Codierung!I146</f>
        <v>Quelle: NielsenIQ Switzerland, Total Market Consumer/Retail Panel</v>
      </c>
      <c r="BR14" s="222"/>
      <c r="BS14" s="222"/>
      <c r="BT14" s="295"/>
      <c r="BU14" s="222"/>
      <c r="BV14" s="222"/>
      <c r="BW14" s="295"/>
      <c r="BX14" s="222"/>
      <c r="BY14" s="222"/>
      <c r="BZ14" s="295"/>
      <c r="CA14" s="222"/>
      <c r="CB14" s="222"/>
      <c r="CC14" s="222"/>
      <c r="CD14" s="222"/>
      <c r="CE14" s="222"/>
      <c r="CF14" s="222"/>
      <c r="CG14" s="295"/>
      <c r="CH14" s="222"/>
      <c r="CI14" s="222"/>
      <c r="CJ14" s="222"/>
      <c r="CK14" s="222"/>
      <c r="CL14" s="222"/>
      <c r="CM14" s="222"/>
      <c r="CN14" s="222"/>
      <c r="CO14" s="222"/>
      <c r="CP14" s="222"/>
      <c r="CQ14" s="222"/>
      <c r="CR14" s="295"/>
      <c r="CS14" s="222"/>
      <c r="CT14" s="222"/>
      <c r="CU14" s="295"/>
      <c r="CV14" s="222"/>
      <c r="CW14" s="222"/>
      <c r="CX14" s="222"/>
      <c r="CY14" s="222"/>
      <c r="CZ14" s="222"/>
      <c r="DA14" s="222"/>
      <c r="DB14" s="222"/>
      <c r="DC14" s="222"/>
      <c r="DD14" s="295"/>
      <c r="DE14" s="222"/>
      <c r="DF14" s="222"/>
      <c r="DG14" s="222"/>
      <c r="DH14" s="222"/>
      <c r="DI14" s="222"/>
      <c r="DJ14" s="222"/>
      <c r="DK14" s="222"/>
      <c r="DL14" s="222"/>
      <c r="DM14" s="222"/>
      <c r="DN14" s="222"/>
    </row>
    <row r="15" spans="1:120" s="294" customFormat="1" ht="15.95" customHeight="1" x14ac:dyDescent="0.25">
      <c r="A15" s="271"/>
      <c r="B15" s="271"/>
      <c r="C15" s="297" t="str">
        <f>Codierung!I320</f>
        <v>Äpfel</v>
      </c>
      <c r="D15" s="297"/>
      <c r="E15" s="297"/>
      <c r="F15" s="297"/>
      <c r="G15" s="297"/>
      <c r="H15" s="297"/>
      <c r="I15" s="297"/>
      <c r="J15" s="297"/>
      <c r="K15" s="297"/>
      <c r="L15" s="297"/>
      <c r="M15" s="271"/>
      <c r="N15" s="297" t="str">
        <f>Codierung!I333</f>
        <v>Birnen</v>
      </c>
      <c r="O15" s="297"/>
      <c r="P15" s="297"/>
      <c r="Q15" s="297"/>
      <c r="R15" s="297"/>
      <c r="S15" s="297"/>
      <c r="T15" s="297"/>
      <c r="U15" s="297"/>
      <c r="V15" s="297"/>
      <c r="W15" s="297"/>
      <c r="X15" s="271"/>
      <c r="Y15" s="297" t="str">
        <f>Codierung!I346</f>
        <v>Beeren</v>
      </c>
      <c r="Z15" s="297"/>
      <c r="AA15" s="297"/>
      <c r="AB15" s="297"/>
      <c r="AC15" s="297"/>
      <c r="AD15" s="297"/>
      <c r="AE15" s="297"/>
      <c r="AF15" s="297"/>
      <c r="AG15" s="271"/>
      <c r="AH15" s="297" t="str">
        <f>Codierung!I341</f>
        <v>Steinobst</v>
      </c>
      <c r="AI15" s="297"/>
      <c r="AJ15" s="297"/>
      <c r="AK15" s="297"/>
      <c r="AL15" s="297"/>
      <c r="AM15" s="297"/>
      <c r="AN15" s="297"/>
      <c r="AO15" s="297"/>
      <c r="AP15" s="271"/>
      <c r="AQ15" s="297" t="str">
        <f>Codierung!I354</f>
        <v>Trauben</v>
      </c>
      <c r="AR15" s="297"/>
      <c r="AS15" s="271"/>
      <c r="AT15" s="297" t="str">
        <f>Codierung!I357</f>
        <v>Melonen</v>
      </c>
      <c r="AU15" s="297"/>
      <c r="AV15" s="271"/>
      <c r="AW15" s="297" t="str">
        <f>Codierung!I359</f>
        <v>Agrumen</v>
      </c>
      <c r="AX15" s="297"/>
      <c r="AY15" s="297"/>
      <c r="AZ15" s="297"/>
      <c r="BA15" s="297"/>
      <c r="BB15" s="297"/>
      <c r="BC15" s="297"/>
      <c r="BD15" s="297"/>
      <c r="BE15" s="271"/>
      <c r="BF15" s="297" t="str">
        <f>Codierung!I364</f>
        <v>Exotische Früchte</v>
      </c>
      <c r="BG15" s="297"/>
      <c r="BH15" s="297"/>
      <c r="BI15" s="297"/>
      <c r="BJ15" s="297"/>
      <c r="BK15" s="297"/>
      <c r="BL15" s="297"/>
      <c r="BM15" s="297"/>
      <c r="BN15" s="297"/>
      <c r="BO15" s="297"/>
      <c r="BP15" s="271"/>
      <c r="BQ15" s="271"/>
      <c r="BR15" s="297" t="str">
        <f>Codierung!I231</f>
        <v>Gesamtmarkt</v>
      </c>
      <c r="BS15" s="297"/>
      <c r="BT15" s="295"/>
      <c r="BU15" s="297" t="str">
        <f>Codierung!I320</f>
        <v>Äpfel</v>
      </c>
      <c r="BV15" s="297"/>
      <c r="BW15" s="295"/>
      <c r="BX15" s="297" t="str">
        <f>Codierung!I333</f>
        <v>Birnen</v>
      </c>
      <c r="BY15" s="297"/>
      <c r="BZ15" s="295"/>
      <c r="CA15" s="297" t="str">
        <f>Codierung!I346</f>
        <v>Beeren</v>
      </c>
      <c r="CB15" s="297"/>
      <c r="CC15" s="297"/>
      <c r="CD15" s="297"/>
      <c r="CE15" s="297"/>
      <c r="CF15" s="297"/>
      <c r="CG15" s="295"/>
      <c r="CH15" s="297" t="str">
        <f>Codierung!I341</f>
        <v>Steinobst</v>
      </c>
      <c r="CI15" s="297"/>
      <c r="CJ15" s="297"/>
      <c r="CK15" s="297"/>
      <c r="CL15" s="297"/>
      <c r="CM15" s="297"/>
      <c r="CN15" s="297"/>
      <c r="CO15" s="297"/>
      <c r="CP15" s="297"/>
      <c r="CQ15" s="297"/>
      <c r="CR15" s="295"/>
      <c r="CS15" s="297" t="str">
        <f>Codierung!I354</f>
        <v>Trauben</v>
      </c>
      <c r="CT15" s="297"/>
      <c r="CU15" s="295"/>
      <c r="CV15" s="297" t="str">
        <f>Codierung!I359</f>
        <v>Agrumen</v>
      </c>
      <c r="CW15" s="297"/>
      <c r="CX15" s="297"/>
      <c r="CY15" s="297"/>
      <c r="CZ15" s="297"/>
      <c r="DA15" s="297"/>
      <c r="DB15" s="297"/>
      <c r="DC15" s="297"/>
      <c r="DD15" s="295"/>
      <c r="DE15" s="297" t="str">
        <f>Codierung!I364</f>
        <v>Exotische Früchte</v>
      </c>
      <c r="DF15" s="297"/>
      <c r="DG15" s="297"/>
      <c r="DH15" s="297"/>
      <c r="DI15" s="297"/>
      <c r="DJ15" s="297"/>
      <c r="DK15" s="297"/>
      <c r="DL15" s="297"/>
      <c r="DM15" s="297"/>
      <c r="DN15" s="297"/>
      <c r="DO15" s="297"/>
      <c r="DP15" s="297"/>
    </row>
    <row r="16" spans="1:120" s="239" customFormat="1" ht="29.25" customHeight="1" x14ac:dyDescent="0.2">
      <c r="A16" s="238"/>
      <c r="B16" s="238"/>
      <c r="C16" s="578" t="str">
        <f>Codierung!I321</f>
        <v>Äpfel Braeburn I</v>
      </c>
      <c r="D16" s="578"/>
      <c r="E16" s="567" t="str">
        <f>Codierung!I323</f>
        <v>Äpfel Gala I</v>
      </c>
      <c r="F16" s="567"/>
      <c r="G16" s="578" t="str">
        <f>Codierung!I324</f>
        <v>Äpfel Golden I</v>
      </c>
      <c r="H16" s="578"/>
      <c r="I16" s="567" t="str">
        <f>Codierung!I328</f>
        <v>Äpfel Topaz I</v>
      </c>
      <c r="J16" s="567"/>
      <c r="K16" s="578" t="str">
        <f>Codierung!I331</f>
        <v>Äpfel Übrige I</v>
      </c>
      <c r="L16" s="578"/>
      <c r="M16" s="268"/>
      <c r="N16" s="567" t="str">
        <f>Codierung!I334</f>
        <v>Birnen Conférence I</v>
      </c>
      <c r="O16" s="567"/>
      <c r="P16" s="578" t="str">
        <f>Codierung!I335</f>
        <v>Birnen Gute Luise I</v>
      </c>
      <c r="Q16" s="578"/>
      <c r="R16" s="567" t="str">
        <f>Codierung!I336</f>
        <v>Birnen Kaiser I</v>
      </c>
      <c r="S16" s="567"/>
      <c r="T16" s="578" t="str">
        <f>Codierung!I338</f>
        <v>Birnen Williams I</v>
      </c>
      <c r="U16" s="578"/>
      <c r="V16" s="567" t="str">
        <f>Codierung!I339</f>
        <v>Birnen Übrige I</v>
      </c>
      <c r="W16" s="567"/>
      <c r="X16" s="268"/>
      <c r="Y16" s="567" t="str">
        <f>Codierung!I349</f>
        <v>Erdbeeren Inland</v>
      </c>
      <c r="Z16" s="567"/>
      <c r="AA16" s="578" t="str">
        <f>Codierung!I350</f>
        <v>Erdbeeren Ausland</v>
      </c>
      <c r="AB16" s="578"/>
      <c r="AC16" s="567" t="str">
        <f>Codierung!I351</f>
        <v>Heidelbeeren</v>
      </c>
      <c r="AD16" s="567"/>
      <c r="AE16" s="578" t="str">
        <f>Codierung!I352</f>
        <v>Himbeeren</v>
      </c>
      <c r="AF16" s="578"/>
      <c r="AG16" s="268"/>
      <c r="AH16" s="568" t="str">
        <f>Codierung!I342</f>
        <v>Aprikosen</v>
      </c>
      <c r="AI16" s="568"/>
      <c r="AJ16" s="567" t="str">
        <f>Codierung!I343</f>
        <v>Kirschen</v>
      </c>
      <c r="AK16" s="567"/>
      <c r="AL16" s="568" t="str">
        <f>Codierung!I344</f>
        <v>Nektarinen</v>
      </c>
      <c r="AM16" s="568"/>
      <c r="AN16" s="578" t="str">
        <f>Codierung!I345</f>
        <v>Zwetschgen</v>
      </c>
      <c r="AO16" s="578"/>
      <c r="AP16" s="268"/>
      <c r="AQ16" s="567" t="str">
        <f>Codierung!I356</f>
        <v>Trauben weiss kernlos</v>
      </c>
      <c r="AR16" s="567"/>
      <c r="AS16" s="268"/>
      <c r="AT16" s="578" t="str">
        <f>Codierung!I358</f>
        <v>Melonen Galia</v>
      </c>
      <c r="AU16" s="578"/>
      <c r="AV16" s="268"/>
      <c r="AW16" s="567" t="str">
        <f>Codierung!I361</f>
        <v>Blondorangen</v>
      </c>
      <c r="AX16" s="567"/>
      <c r="AY16" s="578" t="str">
        <f>Codierung!I362</f>
        <v>Blutorangen</v>
      </c>
      <c r="AZ16" s="578"/>
      <c r="BA16" s="567" t="str">
        <f>Codierung!I363</f>
        <v>Clementinen</v>
      </c>
      <c r="BB16" s="567"/>
      <c r="BC16" s="578" t="str">
        <f>Codierung!I370</f>
        <v>Zitronen</v>
      </c>
      <c r="BD16" s="578"/>
      <c r="BE16" s="268"/>
      <c r="BF16" s="567" t="str">
        <f>Codierung!I372</f>
        <v>Ananas</v>
      </c>
      <c r="BG16" s="567"/>
      <c r="BH16" s="578" t="str">
        <f>Codierung!I371</f>
        <v>Avocados</v>
      </c>
      <c r="BI16" s="578"/>
      <c r="BJ16" s="567" t="str">
        <f>Codierung!I365</f>
        <v>Bananen</v>
      </c>
      <c r="BK16" s="567"/>
      <c r="BL16" s="578" t="str">
        <f>Codierung!I366</f>
        <v>Kiwi</v>
      </c>
      <c r="BM16" s="578"/>
      <c r="BN16" s="567" t="str">
        <f>Codierung!I373</f>
        <v>Mangos</v>
      </c>
      <c r="BO16" s="567"/>
      <c r="BP16" s="238"/>
      <c r="BQ16" s="238"/>
      <c r="BR16" s="579" t="str">
        <f>Codierung!I318</f>
        <v>(ohne Convenience-Produkte)</v>
      </c>
      <c r="BS16" s="579"/>
      <c r="BT16" s="295"/>
      <c r="BU16" s="567"/>
      <c r="BV16" s="567"/>
      <c r="BW16" s="295"/>
      <c r="BX16" s="579"/>
      <c r="BY16" s="579"/>
      <c r="BZ16" s="295"/>
      <c r="CA16" s="567" t="str">
        <f>Codierung!I347</f>
        <v>Erdbeeren</v>
      </c>
      <c r="CB16" s="567"/>
      <c r="CC16" s="579" t="str">
        <f>Codierung!I351</f>
        <v>Heidelbeeren</v>
      </c>
      <c r="CD16" s="579"/>
      <c r="CE16" s="567" t="str">
        <f>Codierung!I352</f>
        <v>Himbeeren</v>
      </c>
      <c r="CF16" s="567"/>
      <c r="CG16" s="295"/>
      <c r="CH16" s="579" t="str">
        <f>Codierung!I342</f>
        <v>Aprikosen</v>
      </c>
      <c r="CI16" s="579"/>
      <c r="CJ16" s="567" t="str">
        <f>Codierung!I343</f>
        <v>Kirschen</v>
      </c>
      <c r="CK16" s="567"/>
      <c r="CL16" s="579" t="str">
        <f>Codierung!I344</f>
        <v>Nektarinen</v>
      </c>
      <c r="CM16" s="579"/>
      <c r="CN16" s="568" t="str">
        <f>Codierung!I367</f>
        <v>Pfirsich</v>
      </c>
      <c r="CO16" s="568"/>
      <c r="CP16" s="579" t="str">
        <f>Codierung!I345</f>
        <v>Zwetschgen</v>
      </c>
      <c r="CQ16" s="579"/>
      <c r="CR16" s="295"/>
      <c r="CS16" s="568" t="str">
        <f>Codierung!I355</f>
        <v>Trauben weiss</v>
      </c>
      <c r="CT16" s="568"/>
      <c r="CU16" s="295"/>
      <c r="CV16" s="578" t="str">
        <f>Codierung!I361</f>
        <v>Blondorangen</v>
      </c>
      <c r="CW16" s="578"/>
      <c r="CX16" s="567" t="str">
        <f>Codierung!I368</f>
        <v>Grapefruits &amp; Pomelos</v>
      </c>
      <c r="CY16" s="567"/>
      <c r="CZ16" s="578" t="str">
        <f>Codierung!I369</f>
        <v>Mandarinen &amp; Clementinen</v>
      </c>
      <c r="DA16" s="578"/>
      <c r="DB16" s="567" t="str">
        <f>Codierung!I370</f>
        <v>Zitronen</v>
      </c>
      <c r="DC16" s="567"/>
      <c r="DD16" s="295"/>
      <c r="DE16" s="578" t="str">
        <f>Codierung!I372</f>
        <v>Ananas</v>
      </c>
      <c r="DF16" s="578"/>
      <c r="DG16" s="567" t="str">
        <f>Codierung!I371</f>
        <v>Avocados</v>
      </c>
      <c r="DH16" s="567"/>
      <c r="DI16" s="578" t="str">
        <f>Codierung!I365</f>
        <v>Bananen</v>
      </c>
      <c r="DJ16" s="578"/>
      <c r="DK16" s="567" t="str">
        <f>Codierung!I366</f>
        <v>Kiwi</v>
      </c>
      <c r="DL16" s="567"/>
      <c r="DM16" s="578" t="str">
        <f>Codierung!I373</f>
        <v>Mangos</v>
      </c>
      <c r="DN16" s="578"/>
      <c r="DO16" s="567" t="str">
        <f>Codierung!I374</f>
        <v>Wassermelonen</v>
      </c>
      <c r="DP16" s="567"/>
    </row>
    <row r="17" spans="1:120" s="244" customFormat="1" ht="12.75" customHeight="1" x14ac:dyDescent="0.2">
      <c r="A17" s="220"/>
      <c r="B17" s="220"/>
      <c r="C17" s="245" t="str">
        <f>Codierung!$I$14</f>
        <v>bio</v>
      </c>
      <c r="D17" s="245" t="str">
        <f>Codierung!$I$16</f>
        <v>nicht-bio</v>
      </c>
      <c r="E17" s="220" t="str">
        <f>Codierung!$I$14</f>
        <v>bio</v>
      </c>
      <c r="F17" s="220" t="str">
        <f>Codierung!$I$16</f>
        <v>nicht-bio</v>
      </c>
      <c r="G17" s="245" t="str">
        <f>Codierung!$I$14</f>
        <v>bio</v>
      </c>
      <c r="H17" s="245" t="str">
        <f>Codierung!$I$16</f>
        <v>nicht-bio</v>
      </c>
      <c r="I17" s="220" t="str">
        <f>Codierung!$I$14</f>
        <v>bio</v>
      </c>
      <c r="J17" s="220" t="str">
        <f>Codierung!$I$16</f>
        <v>nicht-bio</v>
      </c>
      <c r="K17" s="245" t="str">
        <f>Codierung!$I$14</f>
        <v>bio</v>
      </c>
      <c r="L17" s="245" t="str">
        <f>Codierung!$I$16</f>
        <v>nicht-bio</v>
      </c>
      <c r="M17" s="220"/>
      <c r="N17" s="220" t="str">
        <f>Codierung!$I$14</f>
        <v>bio</v>
      </c>
      <c r="O17" s="220" t="str">
        <f>Codierung!$I$16</f>
        <v>nicht-bio</v>
      </c>
      <c r="P17" s="245" t="str">
        <f>Codierung!$I$14</f>
        <v>bio</v>
      </c>
      <c r="Q17" s="245" t="str">
        <f>Codierung!$I$16</f>
        <v>nicht-bio</v>
      </c>
      <c r="R17" s="220" t="str">
        <f>Codierung!$I$14</f>
        <v>bio</v>
      </c>
      <c r="S17" s="220" t="str">
        <f>Codierung!$I$16</f>
        <v>nicht-bio</v>
      </c>
      <c r="T17" s="245" t="str">
        <f>Codierung!$I$14</f>
        <v>bio</v>
      </c>
      <c r="U17" s="245" t="str">
        <f>Codierung!$I$16</f>
        <v>nicht-bio</v>
      </c>
      <c r="V17" s="220" t="str">
        <f>Codierung!$I$14</f>
        <v>bio</v>
      </c>
      <c r="W17" s="220" t="str">
        <f>Codierung!$I$16</f>
        <v>nicht-bio</v>
      </c>
      <c r="X17" s="243"/>
      <c r="Y17" s="220" t="str">
        <f>Codierung!$I$14</f>
        <v>bio</v>
      </c>
      <c r="Z17" s="220" t="str">
        <f>Codierung!$I$16</f>
        <v>nicht-bio</v>
      </c>
      <c r="AA17" s="245" t="str">
        <f>Codierung!$I$14</f>
        <v>bio</v>
      </c>
      <c r="AB17" s="245" t="str">
        <f>Codierung!$I$16</f>
        <v>nicht-bio</v>
      </c>
      <c r="AC17" s="220" t="str">
        <f>Codierung!$I$14</f>
        <v>bio</v>
      </c>
      <c r="AD17" s="220" t="str">
        <f>Codierung!$I$16</f>
        <v>nicht-bio</v>
      </c>
      <c r="AE17" s="245" t="str">
        <f>Codierung!$I$14</f>
        <v>bio</v>
      </c>
      <c r="AF17" s="245" t="str">
        <f>Codierung!$I$16</f>
        <v>nicht-bio</v>
      </c>
      <c r="AG17" s="220"/>
      <c r="AH17" s="220" t="str">
        <f>Codierung!$I$14</f>
        <v>bio</v>
      </c>
      <c r="AI17" s="220" t="str">
        <f>Codierung!$I$16</f>
        <v>nicht-bio</v>
      </c>
      <c r="AJ17" s="245" t="str">
        <f>Codierung!$I$14</f>
        <v>bio</v>
      </c>
      <c r="AK17" s="245" t="str">
        <f>Codierung!$I$16</f>
        <v>nicht-bio</v>
      </c>
      <c r="AL17" s="220" t="str">
        <f>Codierung!$I$14</f>
        <v>bio</v>
      </c>
      <c r="AM17" s="220" t="str">
        <f>Codierung!$I$16</f>
        <v>nicht-bio</v>
      </c>
      <c r="AN17" s="245" t="str">
        <f>Codierung!$I$14</f>
        <v>bio</v>
      </c>
      <c r="AO17" s="245" t="str">
        <f>Codierung!$I$16</f>
        <v>nicht-bio</v>
      </c>
      <c r="AP17" s="220"/>
      <c r="AQ17" s="220" t="str">
        <f>Codierung!$I$14</f>
        <v>bio</v>
      </c>
      <c r="AR17" s="220" t="str">
        <f>Codierung!$I$16</f>
        <v>nicht-bio</v>
      </c>
      <c r="AS17" s="220"/>
      <c r="AT17" s="245" t="str">
        <f>Codierung!$I$14</f>
        <v>bio</v>
      </c>
      <c r="AU17" s="245" t="str">
        <f>Codierung!$I$16</f>
        <v>nicht-bio</v>
      </c>
      <c r="AV17" s="220"/>
      <c r="AW17" s="220" t="str">
        <f>Codierung!$I$14</f>
        <v>bio</v>
      </c>
      <c r="AX17" s="220" t="str">
        <f>Codierung!$I$16</f>
        <v>nicht-bio</v>
      </c>
      <c r="AY17" s="245" t="str">
        <f>Codierung!$I$14</f>
        <v>bio</v>
      </c>
      <c r="AZ17" s="245" t="str">
        <f>Codierung!$I$16</f>
        <v>nicht-bio</v>
      </c>
      <c r="BA17" s="220" t="str">
        <f>Codierung!$I$14</f>
        <v>bio</v>
      </c>
      <c r="BB17" s="220" t="str">
        <f>Codierung!$I$16</f>
        <v>nicht-bio</v>
      </c>
      <c r="BC17" s="245" t="str">
        <f>Codierung!$I$14</f>
        <v>bio</v>
      </c>
      <c r="BD17" s="245" t="str">
        <f>Codierung!$I$16</f>
        <v>nicht-bio</v>
      </c>
      <c r="BE17" s="268"/>
      <c r="BF17" s="220" t="str">
        <f>Codierung!$I$14</f>
        <v>bio</v>
      </c>
      <c r="BG17" s="220" t="str">
        <f>Codierung!$I$16</f>
        <v>nicht-bio</v>
      </c>
      <c r="BH17" s="245" t="str">
        <f>Codierung!$I$14</f>
        <v>bio</v>
      </c>
      <c r="BI17" s="245" t="str">
        <f>Codierung!$I$16</f>
        <v>nicht-bio</v>
      </c>
      <c r="BJ17" s="220" t="str">
        <f>Codierung!$I$14</f>
        <v>bio</v>
      </c>
      <c r="BK17" s="220" t="str">
        <f>Codierung!$I$16</f>
        <v>nicht-bio</v>
      </c>
      <c r="BL17" s="245" t="str">
        <f>Codierung!$I$14</f>
        <v>bio</v>
      </c>
      <c r="BM17" s="245" t="str">
        <f>Codierung!$I$16</f>
        <v>nicht-bio</v>
      </c>
      <c r="BN17" s="220" t="str">
        <f>Codierung!$I$14</f>
        <v>bio</v>
      </c>
      <c r="BO17" s="220" t="str">
        <f>Codierung!$I$16</f>
        <v>nicht-bio</v>
      </c>
      <c r="BP17" s="220"/>
      <c r="BQ17" s="351"/>
      <c r="BR17" s="245" t="str">
        <f>Codierung!$I$14</f>
        <v>bio</v>
      </c>
      <c r="BS17" s="245" t="str">
        <f>Codierung!$I$16</f>
        <v>nicht-bio</v>
      </c>
      <c r="BT17" s="295"/>
      <c r="BU17" s="220" t="str">
        <f>Codierung!$I$14</f>
        <v>bio</v>
      </c>
      <c r="BV17" s="220" t="str">
        <f>Codierung!$I$16</f>
        <v>nicht-bio</v>
      </c>
      <c r="BW17" s="295"/>
      <c r="BX17" s="245" t="str">
        <f>Codierung!$I$14</f>
        <v>bio</v>
      </c>
      <c r="BY17" s="245" t="str">
        <f>Codierung!$I$16</f>
        <v>nicht-bio</v>
      </c>
      <c r="BZ17" s="295"/>
      <c r="CA17" s="220" t="str">
        <f>Codierung!$I$14</f>
        <v>bio</v>
      </c>
      <c r="CB17" s="220" t="str">
        <f>Codierung!$I$16</f>
        <v>nicht-bio</v>
      </c>
      <c r="CC17" s="245" t="str">
        <f>Codierung!$I$14</f>
        <v>bio</v>
      </c>
      <c r="CD17" s="245" t="str">
        <f>Codierung!$I$16</f>
        <v>nicht-bio</v>
      </c>
      <c r="CE17" s="220" t="str">
        <f>Codierung!$I$14</f>
        <v>bio</v>
      </c>
      <c r="CF17" s="220" t="str">
        <f>Codierung!$I$16</f>
        <v>nicht-bio</v>
      </c>
      <c r="CG17" s="295"/>
      <c r="CH17" s="245" t="str">
        <f>Codierung!$I$14</f>
        <v>bio</v>
      </c>
      <c r="CI17" s="245" t="str">
        <f>Codierung!$I$16</f>
        <v>nicht-bio</v>
      </c>
      <c r="CJ17" s="220" t="str">
        <f>Codierung!$I$14</f>
        <v>bio</v>
      </c>
      <c r="CK17" s="220" t="str">
        <f>Codierung!$I$16</f>
        <v>nicht-bio</v>
      </c>
      <c r="CL17" s="245" t="str">
        <f>Codierung!$I$14</f>
        <v>bio</v>
      </c>
      <c r="CM17" s="245" t="str">
        <f>Codierung!$I$16</f>
        <v>nicht-bio</v>
      </c>
      <c r="CN17" s="220" t="str">
        <f>Codierung!$I$14</f>
        <v>bio</v>
      </c>
      <c r="CO17" s="220" t="str">
        <f>Codierung!$I$16</f>
        <v>nicht-bio</v>
      </c>
      <c r="CP17" s="245" t="str">
        <f>Codierung!$I$14</f>
        <v>bio</v>
      </c>
      <c r="CQ17" s="245" t="str">
        <f>Codierung!$I$16</f>
        <v>nicht-bio</v>
      </c>
      <c r="CR17" s="295"/>
      <c r="CS17" s="220" t="str">
        <f>Codierung!$I$14</f>
        <v>bio</v>
      </c>
      <c r="CT17" s="220" t="str">
        <f>Codierung!$I$16</f>
        <v>nicht-bio</v>
      </c>
      <c r="CU17" s="295"/>
      <c r="CV17" s="245" t="str">
        <f>Codierung!$I$14</f>
        <v>bio</v>
      </c>
      <c r="CW17" s="245" t="str">
        <f>Codierung!$I$16</f>
        <v>nicht-bio</v>
      </c>
      <c r="CX17" s="220" t="str">
        <f>Codierung!$I$14</f>
        <v>bio</v>
      </c>
      <c r="CY17" s="220" t="str">
        <f>Codierung!$I$16</f>
        <v>nicht-bio</v>
      </c>
      <c r="CZ17" s="245" t="str">
        <f>Codierung!$I$14</f>
        <v>bio</v>
      </c>
      <c r="DA17" s="245" t="str">
        <f>Codierung!$I$16</f>
        <v>nicht-bio</v>
      </c>
      <c r="DB17" s="220" t="str">
        <f>Codierung!$I$14</f>
        <v>bio</v>
      </c>
      <c r="DC17" s="220" t="str">
        <f>Codierung!$I$16</f>
        <v>nicht-bio</v>
      </c>
      <c r="DD17" s="295"/>
      <c r="DE17" s="245" t="str">
        <f>Codierung!$I$14</f>
        <v>bio</v>
      </c>
      <c r="DF17" s="245" t="str">
        <f>Codierung!$I$16</f>
        <v>nicht-bio</v>
      </c>
      <c r="DG17" s="220" t="str">
        <f>Codierung!$I$14</f>
        <v>bio</v>
      </c>
      <c r="DH17" s="220" t="str">
        <f>Codierung!$I$16</f>
        <v>nicht-bio</v>
      </c>
      <c r="DI17" s="245" t="str">
        <f>Codierung!$I$14</f>
        <v>bio</v>
      </c>
      <c r="DJ17" s="245" t="str">
        <f>Codierung!$I$16</f>
        <v>nicht-bio</v>
      </c>
      <c r="DK17" s="220" t="str">
        <f>Codierung!$I$14</f>
        <v>bio</v>
      </c>
      <c r="DL17" s="220" t="str">
        <f>Codierung!$I$16</f>
        <v>nicht-bio</v>
      </c>
      <c r="DM17" s="245" t="str">
        <f>Codierung!$I$14</f>
        <v>bio</v>
      </c>
      <c r="DN17" s="245" t="str">
        <f>Codierung!$I$16</f>
        <v>nicht-bio</v>
      </c>
      <c r="DO17" s="220" t="str">
        <f>Codierung!$I$14</f>
        <v>bio</v>
      </c>
      <c r="DP17" s="220" t="str">
        <f>Codierung!$I$16</f>
        <v>nicht-bio</v>
      </c>
    </row>
    <row r="18" spans="1:120" s="228" customFormat="1" ht="12.75" customHeight="1" x14ac:dyDescent="0.2">
      <c r="A18" s="218"/>
      <c r="B18" s="218"/>
      <c r="C18" s="246" t="str">
        <f>Codierung!$I$119</f>
        <v>CHF/kg</v>
      </c>
      <c r="D18" s="246" t="str">
        <f>Codierung!$I$119</f>
        <v>CHF/kg</v>
      </c>
      <c r="E18" s="232" t="str">
        <f>Codierung!$I$119</f>
        <v>CHF/kg</v>
      </c>
      <c r="F18" s="232" t="str">
        <f>Codierung!$I$119</f>
        <v>CHF/kg</v>
      </c>
      <c r="G18" s="246" t="str">
        <f>Codierung!$I$119</f>
        <v>CHF/kg</v>
      </c>
      <c r="H18" s="246" t="str">
        <f>Codierung!$I$119</f>
        <v>CHF/kg</v>
      </c>
      <c r="I18" s="232" t="str">
        <f>Codierung!$I$119</f>
        <v>CHF/kg</v>
      </c>
      <c r="J18" s="232" t="str">
        <f>Codierung!$I$119</f>
        <v>CHF/kg</v>
      </c>
      <c r="K18" s="246" t="str">
        <f>Codierung!$I$119</f>
        <v>CHF/kg</v>
      </c>
      <c r="L18" s="246" t="str">
        <f>Codierung!$I$119</f>
        <v>CHF/kg</v>
      </c>
      <c r="M18" s="243"/>
      <c r="N18" s="232" t="str">
        <f>Codierung!$I$119</f>
        <v>CHF/kg</v>
      </c>
      <c r="O18" s="232" t="str">
        <f>Codierung!$I$119</f>
        <v>CHF/kg</v>
      </c>
      <c r="P18" s="246" t="str">
        <f>Codierung!$I$119</f>
        <v>CHF/kg</v>
      </c>
      <c r="Q18" s="246" t="str">
        <f>Codierung!$I$119</f>
        <v>CHF/kg</v>
      </c>
      <c r="R18" s="232" t="str">
        <f>Codierung!$I$119</f>
        <v>CHF/kg</v>
      </c>
      <c r="S18" s="232" t="str">
        <f>Codierung!$I$119</f>
        <v>CHF/kg</v>
      </c>
      <c r="T18" s="246" t="str">
        <f>Codierung!$I$119</f>
        <v>CHF/kg</v>
      </c>
      <c r="U18" s="246" t="str">
        <f>Codierung!$I$119</f>
        <v>CHF/kg</v>
      </c>
      <c r="V18" s="232" t="str">
        <f>Codierung!$I$119</f>
        <v>CHF/kg</v>
      </c>
      <c r="W18" s="232" t="str">
        <f>Codierung!$I$119</f>
        <v>CHF/kg</v>
      </c>
      <c r="X18" s="243"/>
      <c r="Y18" s="232" t="str">
        <f>Codierung!$I$119</f>
        <v>CHF/kg</v>
      </c>
      <c r="Z18" s="232" t="str">
        <f>Codierung!$I$119</f>
        <v>CHF/kg</v>
      </c>
      <c r="AA18" s="246" t="str">
        <f>Codierung!$I$119</f>
        <v>CHF/kg</v>
      </c>
      <c r="AB18" s="246" t="str">
        <f>Codierung!$I$119</f>
        <v>CHF/kg</v>
      </c>
      <c r="AC18" s="232" t="str">
        <f>Codierung!$I$119</f>
        <v>CHF/kg</v>
      </c>
      <c r="AD18" s="232" t="str">
        <f>Codierung!$I$119</f>
        <v>CHF/kg</v>
      </c>
      <c r="AE18" s="246" t="str">
        <f>Codierung!$I$119</f>
        <v>CHF/kg</v>
      </c>
      <c r="AF18" s="246" t="str">
        <f>Codierung!$I$119</f>
        <v>CHF/kg</v>
      </c>
      <c r="AG18" s="243"/>
      <c r="AH18" s="232" t="str">
        <f>Codierung!$I$119</f>
        <v>CHF/kg</v>
      </c>
      <c r="AI18" s="232" t="str">
        <f>Codierung!$I$119</f>
        <v>CHF/kg</v>
      </c>
      <c r="AJ18" s="246" t="str">
        <f>Codierung!$I$119</f>
        <v>CHF/kg</v>
      </c>
      <c r="AK18" s="246" t="str">
        <f>Codierung!$I$119</f>
        <v>CHF/kg</v>
      </c>
      <c r="AL18" s="232" t="str">
        <f>Codierung!$I$119</f>
        <v>CHF/kg</v>
      </c>
      <c r="AM18" s="232" t="str">
        <f>Codierung!$I$119</f>
        <v>CHF/kg</v>
      </c>
      <c r="AN18" s="246" t="str">
        <f>Codierung!$I$119</f>
        <v>CHF/kg</v>
      </c>
      <c r="AO18" s="246" t="str">
        <f>Codierung!$I$119</f>
        <v>CHF/kg</v>
      </c>
      <c r="AP18" s="243"/>
      <c r="AQ18" s="232" t="str">
        <f>Codierung!$I$119</f>
        <v>CHF/kg</v>
      </c>
      <c r="AR18" s="232" t="str">
        <f>Codierung!$I$119</f>
        <v>CHF/kg</v>
      </c>
      <c r="AS18" s="243"/>
      <c r="AT18" s="246" t="str">
        <f>Codierung!I123</f>
        <v>CHF/Stück</v>
      </c>
      <c r="AU18" s="246" t="str">
        <f>Codierung!I123</f>
        <v>CHF/Stück</v>
      </c>
      <c r="AV18" s="243"/>
      <c r="AW18" s="232" t="str">
        <f>Codierung!$I$119</f>
        <v>CHF/kg</v>
      </c>
      <c r="AX18" s="232" t="str">
        <f>Codierung!$I$119</f>
        <v>CHF/kg</v>
      </c>
      <c r="AY18" s="246" t="str">
        <f>Codierung!$I$119</f>
        <v>CHF/kg</v>
      </c>
      <c r="AZ18" s="246" t="str">
        <f>Codierung!$I$119</f>
        <v>CHF/kg</v>
      </c>
      <c r="BA18" s="232" t="str">
        <f>Codierung!$I$119</f>
        <v>CHF/kg</v>
      </c>
      <c r="BB18" s="232" t="str">
        <f>Codierung!$I$119</f>
        <v>CHF/kg</v>
      </c>
      <c r="BC18" s="246" t="str">
        <f>Codierung!$I$123</f>
        <v>CHF/Stück</v>
      </c>
      <c r="BD18" s="246" t="str">
        <f>Codierung!$I$123</f>
        <v>CHF/Stück</v>
      </c>
      <c r="BE18" s="243"/>
      <c r="BF18" s="232" t="str">
        <f>Codierung!$I$123</f>
        <v>CHF/Stück</v>
      </c>
      <c r="BG18" s="232" t="str">
        <f>Codierung!$I$123</f>
        <v>CHF/Stück</v>
      </c>
      <c r="BH18" s="246" t="str">
        <f>Codierung!$I$123</f>
        <v>CHF/Stück</v>
      </c>
      <c r="BI18" s="246" t="str">
        <f>Codierung!$I$123</f>
        <v>CHF/Stück</v>
      </c>
      <c r="BJ18" s="232" t="str">
        <f>Codierung!$I$119</f>
        <v>CHF/kg</v>
      </c>
      <c r="BK18" s="232" t="str">
        <f>Codierung!$I$119</f>
        <v>CHF/kg</v>
      </c>
      <c r="BL18" s="246" t="str">
        <f>Codierung!I123</f>
        <v>CHF/Stück</v>
      </c>
      <c r="BM18" s="246" t="str">
        <f>Codierung!$I$123</f>
        <v>CHF/Stück</v>
      </c>
      <c r="BN18" s="232" t="str">
        <f>Codierung!I123</f>
        <v>CHF/Stück</v>
      </c>
      <c r="BO18" s="232" t="str">
        <f>Codierung!I123</f>
        <v>CHF/Stück</v>
      </c>
      <c r="BP18" s="219"/>
      <c r="BQ18" s="343" t="str">
        <f>Codierung!I142</f>
        <v>Anzahl Wochen</v>
      </c>
      <c r="BR18" s="246" t="str">
        <f>Codierung!$I$126</f>
        <v>t</v>
      </c>
      <c r="BS18" s="246" t="str">
        <f>Codierung!$I$126</f>
        <v>t</v>
      </c>
      <c r="BT18" s="295"/>
      <c r="BU18" s="232" t="str">
        <f>Codierung!$I$126</f>
        <v>t</v>
      </c>
      <c r="BV18" s="232" t="str">
        <f>Codierung!$I$126</f>
        <v>t</v>
      </c>
      <c r="BW18" s="295"/>
      <c r="BX18" s="246" t="str">
        <f>Codierung!$I$126</f>
        <v>t</v>
      </c>
      <c r="BY18" s="246" t="str">
        <f>Codierung!$I$126</f>
        <v>t</v>
      </c>
      <c r="BZ18" s="295"/>
      <c r="CA18" s="232" t="str">
        <f>Codierung!$I$126</f>
        <v>t</v>
      </c>
      <c r="CB18" s="232" t="str">
        <f>Codierung!$I$126</f>
        <v>t</v>
      </c>
      <c r="CC18" s="246" t="str">
        <f>Codierung!$I$126</f>
        <v>t</v>
      </c>
      <c r="CD18" s="246" t="str">
        <f>Codierung!$I$126</f>
        <v>t</v>
      </c>
      <c r="CE18" s="232" t="str">
        <f>Codierung!$I$126</f>
        <v>t</v>
      </c>
      <c r="CF18" s="232" t="str">
        <f>Codierung!$I$126</f>
        <v>t</v>
      </c>
      <c r="CG18" s="295"/>
      <c r="CH18" s="246" t="str">
        <f>Codierung!$I$126</f>
        <v>t</v>
      </c>
      <c r="CI18" s="246" t="str">
        <f>Codierung!$I$126</f>
        <v>t</v>
      </c>
      <c r="CJ18" s="232" t="str">
        <f>Codierung!$I$126</f>
        <v>t</v>
      </c>
      <c r="CK18" s="232" t="str">
        <f>Codierung!$I$126</f>
        <v>t</v>
      </c>
      <c r="CL18" s="246" t="str">
        <f>Codierung!$I$126</f>
        <v>t</v>
      </c>
      <c r="CM18" s="246" t="str">
        <f>Codierung!$I$126</f>
        <v>t</v>
      </c>
      <c r="CN18" s="232" t="str">
        <f>Codierung!$I$126</f>
        <v>t</v>
      </c>
      <c r="CO18" s="232" t="str">
        <f>Codierung!$I$126</f>
        <v>t</v>
      </c>
      <c r="CP18" s="246" t="str">
        <f>Codierung!$I$126</f>
        <v>t</v>
      </c>
      <c r="CQ18" s="246" t="str">
        <f>Codierung!$I$126</f>
        <v>t</v>
      </c>
      <c r="CR18" s="295"/>
      <c r="CS18" s="232" t="str">
        <f>Codierung!$I$126</f>
        <v>t</v>
      </c>
      <c r="CT18" s="232" t="str">
        <f>Codierung!$I$126</f>
        <v>t</v>
      </c>
      <c r="CU18" s="295"/>
      <c r="CV18" s="246" t="str">
        <f>Codierung!$I$126</f>
        <v>t</v>
      </c>
      <c r="CW18" s="246" t="str">
        <f>Codierung!$I$126</f>
        <v>t</v>
      </c>
      <c r="CX18" s="232" t="str">
        <f>Codierung!$I$126</f>
        <v>t</v>
      </c>
      <c r="CY18" s="232" t="str">
        <f>Codierung!$I$126</f>
        <v>t</v>
      </c>
      <c r="CZ18" s="246" t="str">
        <f>Codierung!$I$126</f>
        <v>t</v>
      </c>
      <c r="DA18" s="246" t="str">
        <f>Codierung!$I$126</f>
        <v>t</v>
      </c>
      <c r="DB18" s="232" t="str">
        <f>Codierung!$I$126</f>
        <v>t</v>
      </c>
      <c r="DC18" s="232" t="str">
        <f>Codierung!$I$126</f>
        <v>t</v>
      </c>
      <c r="DD18" s="295"/>
      <c r="DE18" s="246" t="str">
        <f>Codierung!$I$126</f>
        <v>t</v>
      </c>
      <c r="DF18" s="246" t="str">
        <f>Codierung!$I$126</f>
        <v>t</v>
      </c>
      <c r="DG18" s="232" t="str">
        <f>Codierung!$I$126</f>
        <v>t</v>
      </c>
      <c r="DH18" s="232" t="str">
        <f>Codierung!$I$126</f>
        <v>t</v>
      </c>
      <c r="DI18" s="246" t="str">
        <f>Codierung!$I$126</f>
        <v>t</v>
      </c>
      <c r="DJ18" s="246" t="str">
        <f>Codierung!$I$126</f>
        <v>t</v>
      </c>
      <c r="DK18" s="232" t="str">
        <f>Codierung!$I$126</f>
        <v>t</v>
      </c>
      <c r="DL18" s="232" t="str">
        <f>Codierung!$I$126</f>
        <v>t</v>
      </c>
      <c r="DM18" s="246" t="str">
        <f>Codierung!$I$126</f>
        <v>t</v>
      </c>
      <c r="DN18" s="246" t="str">
        <f>Codierung!$I$126</f>
        <v>t</v>
      </c>
      <c r="DO18" s="232" t="str">
        <f>Codierung!$I$126</f>
        <v>t</v>
      </c>
      <c r="DP18" s="232" t="str">
        <f>Codierung!$I$126</f>
        <v>t</v>
      </c>
    </row>
    <row r="19" spans="1:120" s="228" customFormat="1" ht="12.75" customHeight="1" x14ac:dyDescent="0.2">
      <c r="A19" s="343" t="str">
        <f>Codierung!I227</f>
        <v>Aktuell</v>
      </c>
      <c r="B19" s="189">
        <f>B23</f>
        <v>46174</v>
      </c>
      <c r="C19" s="381">
        <f>C$23</f>
        <v>0</v>
      </c>
      <c r="D19" s="381">
        <f t="shared" ref="D19:BO19" si="0">D$23</f>
        <v>3.1966909999999999</v>
      </c>
      <c r="E19" s="380">
        <f t="shared" si="0"/>
        <v>4.8865530000000001</v>
      </c>
      <c r="F19" s="380">
        <f t="shared" si="0"/>
        <v>2.9470329999999998</v>
      </c>
      <c r="G19" s="381">
        <f t="shared" si="0"/>
        <v>0</v>
      </c>
      <c r="H19" s="381">
        <f t="shared" si="0"/>
        <v>2.8610310000000001</v>
      </c>
      <c r="I19" s="380">
        <f t="shared" si="0"/>
        <v>0</v>
      </c>
      <c r="J19" s="380">
        <f t="shared" si="0"/>
        <v>0</v>
      </c>
      <c r="K19" s="381">
        <f t="shared" si="0"/>
        <v>0</v>
      </c>
      <c r="L19" s="381">
        <f t="shared" si="0"/>
        <v>0</v>
      </c>
      <c r="M19" s="380"/>
      <c r="N19" s="380">
        <f t="shared" si="0"/>
        <v>0</v>
      </c>
      <c r="O19" s="380">
        <f t="shared" si="0"/>
        <v>2.4172030000000002</v>
      </c>
      <c r="P19" s="381">
        <f t="shared" si="0"/>
        <v>0</v>
      </c>
      <c r="Q19" s="381">
        <f t="shared" si="0"/>
        <v>3.6034609999999998</v>
      </c>
      <c r="R19" s="380">
        <f t="shared" si="0"/>
        <v>0</v>
      </c>
      <c r="S19" s="380">
        <f t="shared" si="0"/>
        <v>2.9564499999999998</v>
      </c>
      <c r="T19" s="381">
        <f t="shared" si="0"/>
        <v>0</v>
      </c>
      <c r="U19" s="381">
        <f t="shared" si="0"/>
        <v>0</v>
      </c>
      <c r="V19" s="380">
        <f t="shared" si="0"/>
        <v>6.4</v>
      </c>
      <c r="W19" s="380">
        <f t="shared" si="0"/>
        <v>3.9642219999999999</v>
      </c>
      <c r="X19" s="380"/>
      <c r="Y19" s="380">
        <f t="shared" si="0"/>
        <v>0</v>
      </c>
      <c r="Z19" s="380">
        <f t="shared" si="0"/>
        <v>10.737048</v>
      </c>
      <c r="AA19" s="381">
        <f t="shared" si="0"/>
        <v>16.957362</v>
      </c>
      <c r="AB19" s="381">
        <f t="shared" si="0"/>
        <v>9.3913340000000005</v>
      </c>
      <c r="AC19" s="380">
        <f t="shared" si="0"/>
        <v>23.965914999999999</v>
      </c>
      <c r="AD19" s="380">
        <f t="shared" si="0"/>
        <v>13.210547</v>
      </c>
      <c r="AE19" s="381">
        <f t="shared" si="0"/>
        <v>28.05003</v>
      </c>
      <c r="AF19" s="381">
        <f t="shared" si="0"/>
        <v>19.043707000000001</v>
      </c>
      <c r="AG19" s="380"/>
      <c r="AH19" s="380">
        <f t="shared" si="0"/>
        <v>8.6829669999999997</v>
      </c>
      <c r="AI19" s="380">
        <f t="shared" si="0"/>
        <v>7.414936</v>
      </c>
      <c r="AJ19" s="381">
        <f t="shared" si="0"/>
        <v>16.297193</v>
      </c>
      <c r="AK19" s="381">
        <f t="shared" si="0"/>
        <v>11.610752</v>
      </c>
      <c r="AL19" s="380">
        <f t="shared" si="0"/>
        <v>6.8230700000000004</v>
      </c>
      <c r="AM19" s="380">
        <f t="shared" si="0"/>
        <v>3.648228</v>
      </c>
      <c r="AN19" s="381">
        <f t="shared" si="0"/>
        <v>0</v>
      </c>
      <c r="AO19" s="381">
        <f t="shared" si="0"/>
        <v>0</v>
      </c>
      <c r="AP19" s="380"/>
      <c r="AQ19" s="380">
        <f t="shared" si="0"/>
        <v>0</v>
      </c>
      <c r="AR19" s="380">
        <f t="shared" si="0"/>
        <v>3.6707489999999998</v>
      </c>
      <c r="AS19" s="380"/>
      <c r="AT19" s="381">
        <f>AT$23</f>
        <v>0</v>
      </c>
      <c r="AU19" s="381">
        <f>AU$23</f>
        <v>2.5109840000000001</v>
      </c>
      <c r="AV19" s="380"/>
      <c r="AW19" s="380">
        <f t="shared" si="0"/>
        <v>2.5996869999999999</v>
      </c>
      <c r="AX19" s="380">
        <f t="shared" si="0"/>
        <v>1.416704</v>
      </c>
      <c r="AY19" s="381">
        <f t="shared" si="0"/>
        <v>0</v>
      </c>
      <c r="AZ19" s="381">
        <f t="shared" si="0"/>
        <v>0</v>
      </c>
      <c r="BA19" s="380">
        <f t="shared" si="0"/>
        <v>0</v>
      </c>
      <c r="BB19" s="380">
        <f t="shared" si="0"/>
        <v>0</v>
      </c>
      <c r="BC19" s="381">
        <f t="shared" si="0"/>
        <v>0.46993699999999999</v>
      </c>
      <c r="BD19" s="381">
        <f t="shared" si="0"/>
        <v>0.40744399999999997</v>
      </c>
      <c r="BE19" s="380"/>
      <c r="BF19" s="380">
        <f t="shared" si="0"/>
        <v>0</v>
      </c>
      <c r="BG19" s="380">
        <f t="shared" si="0"/>
        <v>2.4436179999999998</v>
      </c>
      <c r="BH19" s="381">
        <f t="shared" si="0"/>
        <v>1.4646170000000001</v>
      </c>
      <c r="BI19" s="381">
        <f t="shared" si="0"/>
        <v>1.3328660000000001</v>
      </c>
      <c r="BJ19" s="380">
        <f t="shared" si="0"/>
        <v>3.0686819999999999</v>
      </c>
      <c r="BK19" s="380">
        <f t="shared" si="0"/>
        <v>2.4916619999999998</v>
      </c>
      <c r="BL19" s="381">
        <f t="shared" si="0"/>
        <v>0.77939000000000003</v>
      </c>
      <c r="BM19" s="381">
        <f t="shared" si="0"/>
        <v>1.036089</v>
      </c>
      <c r="BN19" s="380">
        <f t="shared" si="0"/>
        <v>3.2797190000000001</v>
      </c>
      <c r="BO19" s="380">
        <f t="shared" si="0"/>
        <v>1.512567</v>
      </c>
      <c r="BP19" s="370" t="str">
        <f>LEFT(BQ19,1)</f>
        <v>5</v>
      </c>
      <c r="BQ19" s="343">
        <f>BQ23</f>
        <v>5</v>
      </c>
      <c r="BR19" s="392">
        <f>BR$23</f>
        <v>9857.9926490390008</v>
      </c>
      <c r="BS19" s="392">
        <f t="shared" ref="BS19:DP19" si="1">BS$23</f>
        <v>49728.035093548002</v>
      </c>
      <c r="BT19" s="393"/>
      <c r="BU19" s="393">
        <f t="shared" si="1"/>
        <v>573.06092923300002</v>
      </c>
      <c r="BV19" s="393">
        <f t="shared" si="1"/>
        <v>4179.2869323410005</v>
      </c>
      <c r="BW19" s="393"/>
      <c r="BX19" s="392">
        <f t="shared" si="1"/>
        <v>51.948179580999998</v>
      </c>
      <c r="BY19" s="392">
        <f t="shared" si="1"/>
        <v>783.39680831700002</v>
      </c>
      <c r="BZ19" s="393"/>
      <c r="CA19" s="393">
        <f t="shared" si="1"/>
        <v>213.930502601</v>
      </c>
      <c r="CB19" s="393">
        <f t="shared" si="1"/>
        <v>3231.4707733720002</v>
      </c>
      <c r="CC19" s="392">
        <f t="shared" si="1"/>
        <v>303.47855785899998</v>
      </c>
      <c r="CD19" s="392">
        <f t="shared" si="1"/>
        <v>1081.943726214</v>
      </c>
      <c r="CE19" s="393">
        <f t="shared" si="1"/>
        <v>118.22378819799999</v>
      </c>
      <c r="CF19" s="393">
        <f t="shared" si="1"/>
        <v>503.54380288300001</v>
      </c>
      <c r="CG19" s="393"/>
      <c r="CH19" s="392">
        <f t="shared" si="1"/>
        <v>279.11812232400001</v>
      </c>
      <c r="CI19" s="392">
        <f t="shared" si="1"/>
        <v>2939.8162819610002</v>
      </c>
      <c r="CJ19" s="393">
        <f t="shared" si="1"/>
        <v>213.00866551200002</v>
      </c>
      <c r="CK19" s="393">
        <f t="shared" si="1"/>
        <v>1702.210443336</v>
      </c>
      <c r="CL19" s="392">
        <f t="shared" si="1"/>
        <v>319.05672088300003</v>
      </c>
      <c r="CM19" s="392">
        <f>CM$23</f>
        <v>3364.6274776499999</v>
      </c>
      <c r="CN19" s="393">
        <f t="shared" si="1"/>
        <v>202.75631762399999</v>
      </c>
      <c r="CO19" s="393">
        <f t="shared" si="1"/>
        <v>1505.1510128870002</v>
      </c>
      <c r="CP19" s="392">
        <f t="shared" si="1"/>
        <v>0</v>
      </c>
      <c r="CQ19" s="392">
        <f t="shared" si="1"/>
        <v>5.7820171600000005</v>
      </c>
      <c r="CR19" s="393"/>
      <c r="CS19" s="393">
        <f t="shared" si="1"/>
        <v>33.670066962999996</v>
      </c>
      <c r="CT19" s="393">
        <f t="shared" si="1"/>
        <v>764.07933880300004</v>
      </c>
      <c r="CU19" s="393"/>
      <c r="CV19" s="392">
        <f t="shared" si="1"/>
        <v>123.439406569</v>
      </c>
      <c r="CW19" s="392">
        <f t="shared" si="1"/>
        <v>1495.5548720050001</v>
      </c>
      <c r="CX19" s="393">
        <f t="shared" si="1"/>
        <v>17.161113373999999</v>
      </c>
      <c r="CY19" s="393">
        <f t="shared" si="1"/>
        <v>207.929727845</v>
      </c>
      <c r="CZ19" s="392">
        <f t="shared" si="1"/>
        <v>0.13935899999999998</v>
      </c>
      <c r="DA19" s="392">
        <f t="shared" si="1"/>
        <v>61.246205605</v>
      </c>
      <c r="DB19" s="393">
        <f t="shared" si="1"/>
        <v>879.49903198300001</v>
      </c>
      <c r="DC19" s="393">
        <f t="shared" si="1"/>
        <v>1072.9462400310001</v>
      </c>
      <c r="DD19" s="393"/>
      <c r="DE19" s="392">
        <f t="shared" si="1"/>
        <v>33.065802009000002</v>
      </c>
      <c r="DF19" s="392">
        <f t="shared" si="1"/>
        <v>657.47045898800002</v>
      </c>
      <c r="DG19" s="393">
        <f t="shared" si="1"/>
        <v>546.05734684200002</v>
      </c>
      <c r="DH19" s="393">
        <f t="shared" si="1"/>
        <v>1587.3036232749998</v>
      </c>
      <c r="DI19" s="392">
        <f t="shared" si="1"/>
        <v>2366.8392521409996</v>
      </c>
      <c r="DJ19" s="392">
        <f t="shared" si="1"/>
        <v>4499.67509169</v>
      </c>
      <c r="DK19" s="393">
        <f t="shared" si="1"/>
        <v>73.934847988000001</v>
      </c>
      <c r="DL19" s="393">
        <f t="shared" si="1"/>
        <v>753.48579052499997</v>
      </c>
      <c r="DM19" s="392">
        <f t="shared" si="1"/>
        <v>24.644972581999998</v>
      </c>
      <c r="DN19" s="392">
        <f t="shared" si="1"/>
        <v>862.65806387600003</v>
      </c>
      <c r="DO19" s="393">
        <f t="shared" si="1"/>
        <v>2628.7757721520002</v>
      </c>
      <c r="DP19" s="393">
        <f t="shared" si="1"/>
        <v>12699.767201238001</v>
      </c>
    </row>
    <row r="20" spans="1:120" s="228" customFormat="1" ht="12.75" customHeight="1" x14ac:dyDescent="0.2">
      <c r="A20" s="343" t="str">
        <f>Codierung!I228</f>
        <v>Vormonat</v>
      </c>
      <c r="B20" s="189">
        <f>B24</f>
        <v>46143</v>
      </c>
      <c r="C20" s="381">
        <f>C$24</f>
        <v>6.3</v>
      </c>
      <c r="D20" s="381">
        <f t="shared" ref="D20:BO20" si="2">D$24</f>
        <v>3.2366190000000001</v>
      </c>
      <c r="E20" s="380">
        <f t="shared" si="2"/>
        <v>4.8999990000000002</v>
      </c>
      <c r="F20" s="380">
        <f t="shared" si="2"/>
        <v>2.952928</v>
      </c>
      <c r="G20" s="381">
        <f t="shared" si="2"/>
        <v>0</v>
      </c>
      <c r="H20" s="381">
        <f t="shared" si="2"/>
        <v>2.6537069999999998</v>
      </c>
      <c r="I20" s="380">
        <f t="shared" si="2"/>
        <v>0</v>
      </c>
      <c r="J20" s="380">
        <f t="shared" si="2"/>
        <v>0</v>
      </c>
      <c r="K20" s="381">
        <f t="shared" si="2"/>
        <v>6.2999989999999997</v>
      </c>
      <c r="L20" s="381">
        <f t="shared" si="2"/>
        <v>0</v>
      </c>
      <c r="M20" s="380"/>
      <c r="N20" s="380">
        <f t="shared" si="2"/>
        <v>0</v>
      </c>
      <c r="O20" s="380">
        <f t="shared" si="2"/>
        <v>2.4172980000000002</v>
      </c>
      <c r="P20" s="381">
        <f t="shared" si="2"/>
        <v>0</v>
      </c>
      <c r="Q20" s="381">
        <f t="shared" si="2"/>
        <v>3.6017709999999998</v>
      </c>
      <c r="R20" s="380">
        <f t="shared" si="2"/>
        <v>0</v>
      </c>
      <c r="S20" s="380">
        <f t="shared" si="2"/>
        <v>2.9609350000000001</v>
      </c>
      <c r="T20" s="381">
        <f t="shared" si="2"/>
        <v>0</v>
      </c>
      <c r="U20" s="381">
        <f t="shared" si="2"/>
        <v>2.6814800000000001</v>
      </c>
      <c r="V20" s="380">
        <f t="shared" si="2"/>
        <v>0</v>
      </c>
      <c r="W20" s="380">
        <f t="shared" si="2"/>
        <v>3.958075</v>
      </c>
      <c r="X20" s="380"/>
      <c r="Y20" s="380">
        <f t="shared" si="2"/>
        <v>0</v>
      </c>
      <c r="Z20" s="380">
        <f t="shared" si="2"/>
        <v>11.116803000000001</v>
      </c>
      <c r="AA20" s="381">
        <f t="shared" si="2"/>
        <v>15.272259999999999</v>
      </c>
      <c r="AB20" s="381">
        <f t="shared" si="2"/>
        <v>7.4938469999999997</v>
      </c>
      <c r="AC20" s="380">
        <f t="shared" si="2"/>
        <v>20.636298</v>
      </c>
      <c r="AD20" s="380">
        <f t="shared" si="2"/>
        <v>12.522517000000001</v>
      </c>
      <c r="AE20" s="381">
        <f t="shared" si="2"/>
        <v>25.129957000000001</v>
      </c>
      <c r="AF20" s="381">
        <f t="shared" si="2"/>
        <v>17.787545999999999</v>
      </c>
      <c r="AG20" s="380"/>
      <c r="AH20" s="380">
        <f t="shared" si="2"/>
        <v>9.80274</v>
      </c>
      <c r="AI20" s="380">
        <f t="shared" si="2"/>
        <v>8.0555859999999999</v>
      </c>
      <c r="AJ20" s="381">
        <f t="shared" si="2"/>
        <v>16.954554000000002</v>
      </c>
      <c r="AK20" s="381">
        <f t="shared" si="2"/>
        <v>16.200970000000002</v>
      </c>
      <c r="AL20" s="380">
        <f t="shared" si="2"/>
        <v>8.2326779999999999</v>
      </c>
      <c r="AM20" s="380">
        <f t="shared" si="2"/>
        <v>5.0453760000000001</v>
      </c>
      <c r="AN20" s="381">
        <f t="shared" si="2"/>
        <v>0</v>
      </c>
      <c r="AO20" s="381">
        <f t="shared" si="2"/>
        <v>0</v>
      </c>
      <c r="AP20" s="380"/>
      <c r="AQ20" s="380">
        <f t="shared" si="2"/>
        <v>0</v>
      </c>
      <c r="AR20" s="380">
        <f t="shared" si="2"/>
        <v>3.9225819999999998</v>
      </c>
      <c r="AS20" s="380"/>
      <c r="AT20" s="381">
        <f>AT$24</f>
        <v>0</v>
      </c>
      <c r="AU20" s="381">
        <f>AU$24</f>
        <v>3.103145</v>
      </c>
      <c r="AV20" s="380"/>
      <c r="AW20" s="380">
        <f t="shared" si="2"/>
        <v>2.5944280000000002</v>
      </c>
      <c r="AX20" s="380">
        <f t="shared" si="2"/>
        <v>1.4309959999999999</v>
      </c>
      <c r="AY20" s="381">
        <f t="shared" si="2"/>
        <v>0</v>
      </c>
      <c r="AZ20" s="381">
        <f t="shared" si="2"/>
        <v>0</v>
      </c>
      <c r="BA20" s="380">
        <f t="shared" si="2"/>
        <v>0</v>
      </c>
      <c r="BB20" s="380">
        <f t="shared" si="2"/>
        <v>2.2875329999999998</v>
      </c>
      <c r="BC20" s="381">
        <f t="shared" si="2"/>
        <v>0.46942600000000001</v>
      </c>
      <c r="BD20" s="381">
        <f t="shared" si="2"/>
        <v>0.40867700000000001</v>
      </c>
      <c r="BE20" s="380"/>
      <c r="BF20" s="380">
        <f t="shared" si="2"/>
        <v>0</v>
      </c>
      <c r="BG20" s="380">
        <f t="shared" si="2"/>
        <v>2.4259550000000001</v>
      </c>
      <c r="BH20" s="381">
        <f t="shared" si="2"/>
        <v>1.7712859999999999</v>
      </c>
      <c r="BI20" s="381">
        <f t="shared" si="2"/>
        <v>1.3280689999999999</v>
      </c>
      <c r="BJ20" s="380">
        <f t="shared" si="2"/>
        <v>2.944728</v>
      </c>
      <c r="BK20" s="380">
        <f t="shared" si="2"/>
        <v>2.467085</v>
      </c>
      <c r="BL20" s="381">
        <f t="shared" si="2"/>
        <v>0.78914600000000001</v>
      </c>
      <c r="BM20" s="381">
        <f t="shared" si="2"/>
        <v>1.0360279999999999</v>
      </c>
      <c r="BN20" s="380">
        <f t="shared" si="2"/>
        <v>3.2928139999999999</v>
      </c>
      <c r="BO20" s="380">
        <f t="shared" si="2"/>
        <v>1.290014</v>
      </c>
      <c r="BP20" s="370" t="str">
        <f t="shared" ref="BP20:BP21" si="3">LEFT(BQ20,1)</f>
        <v>4</v>
      </c>
      <c r="BQ20" s="343">
        <f>BQ24</f>
        <v>4</v>
      </c>
      <c r="BR20" s="392">
        <f>BR$24</f>
        <v>6215.3684170759998</v>
      </c>
      <c r="BS20" s="392">
        <f t="shared" ref="BS20:DP20" si="4">BS$24</f>
        <v>30829.409200885999</v>
      </c>
      <c r="BT20" s="393"/>
      <c r="BU20" s="393">
        <f t="shared" si="4"/>
        <v>611.08227547600006</v>
      </c>
      <c r="BV20" s="393">
        <f t="shared" si="4"/>
        <v>4491.4597542500005</v>
      </c>
      <c r="BW20" s="393"/>
      <c r="BX20" s="392">
        <f t="shared" si="4"/>
        <v>93.734368833999994</v>
      </c>
      <c r="BY20" s="392">
        <f t="shared" si="4"/>
        <v>905.37785653399999</v>
      </c>
      <c r="BZ20" s="393"/>
      <c r="CA20" s="393">
        <f t="shared" si="4"/>
        <v>270.85641293800001</v>
      </c>
      <c r="CB20" s="393">
        <f t="shared" si="4"/>
        <v>2847.8963180830001</v>
      </c>
      <c r="CC20" s="392">
        <f t="shared" si="4"/>
        <v>207.625545343</v>
      </c>
      <c r="CD20" s="392">
        <f t="shared" si="4"/>
        <v>951.16106836100005</v>
      </c>
      <c r="CE20" s="393">
        <f t="shared" si="4"/>
        <v>112.075234198</v>
      </c>
      <c r="CF20" s="393">
        <f t="shared" si="4"/>
        <v>443.29842153700002</v>
      </c>
      <c r="CG20" s="393"/>
      <c r="CH20" s="392">
        <f t="shared" si="4"/>
        <v>72.830079135999995</v>
      </c>
      <c r="CI20" s="392">
        <f t="shared" si="4"/>
        <v>1048.532889261</v>
      </c>
      <c r="CJ20" s="393">
        <f t="shared" si="4"/>
        <v>37.888926538</v>
      </c>
      <c r="CK20" s="393">
        <f t="shared" si="4"/>
        <v>386.02776141999999</v>
      </c>
      <c r="CL20" s="392">
        <f t="shared" si="4"/>
        <v>70.777842441000004</v>
      </c>
      <c r="CM20" s="392">
        <f t="shared" si="4"/>
        <v>972.41790843399997</v>
      </c>
      <c r="CN20" s="393">
        <f t="shared" si="4"/>
        <v>32.401875748000002</v>
      </c>
      <c r="CO20" s="393">
        <f t="shared" si="4"/>
        <v>374.349680541</v>
      </c>
      <c r="CP20" s="392">
        <f t="shared" si="4"/>
        <v>0</v>
      </c>
      <c r="CQ20" s="392">
        <f t="shared" si="4"/>
        <v>1.831638901</v>
      </c>
      <c r="CR20" s="393"/>
      <c r="CS20" s="393">
        <f t="shared" si="4"/>
        <v>5.0000000000000001E-4</v>
      </c>
      <c r="CT20" s="393">
        <f t="shared" si="4"/>
        <v>398.46026871700002</v>
      </c>
      <c r="CU20" s="393"/>
      <c r="CV20" s="392">
        <f t="shared" si="4"/>
        <v>229.617965524</v>
      </c>
      <c r="CW20" s="392">
        <f t="shared" si="4"/>
        <v>1723.9739200659999</v>
      </c>
      <c r="CX20" s="393">
        <f t="shared" si="4"/>
        <v>14.832871396000002</v>
      </c>
      <c r="CY20" s="393">
        <f t="shared" si="4"/>
        <v>211.034034031</v>
      </c>
      <c r="CZ20" s="392">
        <f t="shared" si="4"/>
        <v>2.8715973749999999</v>
      </c>
      <c r="DA20" s="392">
        <f t="shared" si="4"/>
        <v>344.30793775299998</v>
      </c>
      <c r="DB20" s="393">
        <f t="shared" si="4"/>
        <v>744.09015189600007</v>
      </c>
      <c r="DC20" s="393">
        <f t="shared" si="4"/>
        <v>727.52488145500001</v>
      </c>
      <c r="DD20" s="393"/>
      <c r="DE20" s="392">
        <f t="shared" si="4"/>
        <v>3.2946608720000001</v>
      </c>
      <c r="DF20" s="392">
        <f t="shared" si="4"/>
        <v>641.91933891899998</v>
      </c>
      <c r="DG20" s="393">
        <f t="shared" si="4"/>
        <v>449.49740540800002</v>
      </c>
      <c r="DH20" s="393">
        <f t="shared" si="4"/>
        <v>1194.331255905</v>
      </c>
      <c r="DI20" s="392">
        <f t="shared" si="4"/>
        <v>2172.0392796880001</v>
      </c>
      <c r="DJ20" s="392">
        <f t="shared" si="4"/>
        <v>4963.637211196</v>
      </c>
      <c r="DK20" s="393">
        <f t="shared" si="4"/>
        <v>108.84012697899999</v>
      </c>
      <c r="DL20" s="393">
        <f t="shared" si="4"/>
        <v>635.94657795800003</v>
      </c>
      <c r="DM20" s="392">
        <f t="shared" si="4"/>
        <v>41.856577976000004</v>
      </c>
      <c r="DN20" s="392">
        <f t="shared" si="4"/>
        <v>980.15260599299995</v>
      </c>
      <c r="DO20" s="393">
        <f t="shared" si="4"/>
        <v>507.70893199599999</v>
      </c>
      <c r="DP20" s="393">
        <f t="shared" si="4"/>
        <v>3623.3879604879999</v>
      </c>
    </row>
    <row r="21" spans="1:120" s="228" customFormat="1" ht="12.75" customHeight="1" x14ac:dyDescent="0.2">
      <c r="A21" s="343" t="str">
        <f>Codierung!I229</f>
        <v>Vorjahr</v>
      </c>
      <c r="B21" s="189">
        <f>B35</f>
        <v>45809</v>
      </c>
      <c r="C21" s="381">
        <f>C$35</f>
        <v>0</v>
      </c>
      <c r="D21" s="381">
        <f t="shared" ref="D21:BO21" si="5">D$35</f>
        <v>3.0671430000000002</v>
      </c>
      <c r="E21" s="380">
        <f t="shared" si="5"/>
        <v>5.1487309999999997</v>
      </c>
      <c r="F21" s="380">
        <f t="shared" si="5"/>
        <v>2.9358879999999998</v>
      </c>
      <c r="G21" s="381">
        <f t="shared" si="5"/>
        <v>0</v>
      </c>
      <c r="H21" s="381">
        <f t="shared" si="5"/>
        <v>3.0164170000000001</v>
      </c>
      <c r="I21" s="380">
        <f t="shared" si="5"/>
        <v>0</v>
      </c>
      <c r="J21" s="380">
        <f t="shared" si="5"/>
        <v>0</v>
      </c>
      <c r="K21" s="381">
        <f t="shared" si="5"/>
        <v>6.3232489999999997</v>
      </c>
      <c r="L21" s="381">
        <f t="shared" si="5"/>
        <v>4.3560410000000003</v>
      </c>
      <c r="M21" s="380"/>
      <c r="N21" s="380">
        <f t="shared" si="5"/>
        <v>0</v>
      </c>
      <c r="O21" s="380">
        <f t="shared" si="5"/>
        <v>2.7347290000000002</v>
      </c>
      <c r="P21" s="381">
        <f t="shared" si="5"/>
        <v>0</v>
      </c>
      <c r="Q21" s="381">
        <f t="shared" si="5"/>
        <v>0</v>
      </c>
      <c r="R21" s="380">
        <f t="shared" si="5"/>
        <v>0</v>
      </c>
      <c r="S21" s="380">
        <f t="shared" si="5"/>
        <v>2.9052509999999998</v>
      </c>
      <c r="T21" s="381">
        <f t="shared" si="5"/>
        <v>0</v>
      </c>
      <c r="U21" s="381">
        <f t="shared" si="5"/>
        <v>3.5642119999999999</v>
      </c>
      <c r="V21" s="380">
        <f t="shared" si="5"/>
        <v>6.8961560000000004</v>
      </c>
      <c r="W21" s="380">
        <f t="shared" si="5"/>
        <v>4.4910040000000002</v>
      </c>
      <c r="X21" s="380"/>
      <c r="Y21" s="380">
        <f t="shared" si="5"/>
        <v>17.170223</v>
      </c>
      <c r="Z21" s="380">
        <f t="shared" si="5"/>
        <v>9.3724919999999994</v>
      </c>
      <c r="AA21" s="381">
        <f t="shared" si="5"/>
        <v>0</v>
      </c>
      <c r="AB21" s="381">
        <f t="shared" si="5"/>
        <v>9.2289290000000008</v>
      </c>
      <c r="AC21" s="380">
        <f t="shared" si="5"/>
        <v>25.559315000000002</v>
      </c>
      <c r="AD21" s="380">
        <f t="shared" si="5"/>
        <v>12.431627000000001</v>
      </c>
      <c r="AE21" s="381">
        <f t="shared" si="5"/>
        <v>25.924779999999998</v>
      </c>
      <c r="AF21" s="381">
        <f t="shared" si="5"/>
        <v>19.087536</v>
      </c>
      <c r="AG21" s="380"/>
      <c r="AH21" s="380">
        <f t="shared" si="5"/>
        <v>10.78693</v>
      </c>
      <c r="AI21" s="380">
        <f t="shared" si="5"/>
        <v>7.1722460000000003</v>
      </c>
      <c r="AJ21" s="381">
        <f t="shared" si="5"/>
        <v>16.243932999999998</v>
      </c>
      <c r="AK21" s="381">
        <f t="shared" si="5"/>
        <v>10.304774</v>
      </c>
      <c r="AL21" s="380">
        <f t="shared" si="5"/>
        <v>8.2760069999999999</v>
      </c>
      <c r="AM21" s="380">
        <f t="shared" si="5"/>
        <v>4.4824339999999996</v>
      </c>
      <c r="AN21" s="381">
        <f t="shared" si="5"/>
        <v>0</v>
      </c>
      <c r="AO21" s="381">
        <f t="shared" si="5"/>
        <v>0</v>
      </c>
      <c r="AP21" s="380"/>
      <c r="AQ21" s="380">
        <f t="shared" si="5"/>
        <v>0</v>
      </c>
      <c r="AR21" s="380">
        <f t="shared" si="5"/>
        <v>3.932763</v>
      </c>
      <c r="AS21" s="380"/>
      <c r="AT21" s="381">
        <f>AT$35</f>
        <v>0</v>
      </c>
      <c r="AU21" s="381">
        <f>AU$35</f>
        <v>2.6086740000000002</v>
      </c>
      <c r="AV21" s="380"/>
      <c r="AW21" s="380">
        <f t="shared" si="5"/>
        <v>2.3567019999999999</v>
      </c>
      <c r="AX21" s="380">
        <f t="shared" si="5"/>
        <v>1.6756930000000001</v>
      </c>
      <c r="AY21" s="381">
        <f t="shared" si="5"/>
        <v>0</v>
      </c>
      <c r="AZ21" s="381">
        <f t="shared" si="5"/>
        <v>0</v>
      </c>
      <c r="BA21" s="380">
        <f t="shared" si="5"/>
        <v>0</v>
      </c>
      <c r="BB21" s="380">
        <f t="shared" si="5"/>
        <v>0</v>
      </c>
      <c r="BC21" s="381">
        <f t="shared" si="5"/>
        <v>0.495251</v>
      </c>
      <c r="BD21" s="381">
        <f t="shared" si="5"/>
        <v>0.40325499999999997</v>
      </c>
      <c r="BE21" s="380"/>
      <c r="BF21" s="380">
        <f t="shared" si="5"/>
        <v>0</v>
      </c>
      <c r="BG21" s="380">
        <f t="shared" si="5"/>
        <v>2.4269120000000002</v>
      </c>
      <c r="BH21" s="381">
        <f t="shared" si="5"/>
        <v>1.794295</v>
      </c>
      <c r="BI21" s="381">
        <f t="shared" si="5"/>
        <v>1.2668509999999999</v>
      </c>
      <c r="BJ21" s="380">
        <f t="shared" si="5"/>
        <v>3.0686819999999999</v>
      </c>
      <c r="BK21" s="380">
        <f t="shared" si="5"/>
        <v>2.5474070000000002</v>
      </c>
      <c r="BL21" s="381">
        <f t="shared" si="5"/>
        <v>0.79103900000000005</v>
      </c>
      <c r="BM21" s="381">
        <f t="shared" si="5"/>
        <v>1.026141</v>
      </c>
      <c r="BN21" s="380">
        <f t="shared" si="5"/>
        <v>3.4676070000000001</v>
      </c>
      <c r="BO21" s="380">
        <f t="shared" si="5"/>
        <v>1.546505</v>
      </c>
      <c r="BP21" s="370" t="str">
        <f t="shared" si="3"/>
        <v>5</v>
      </c>
      <c r="BQ21" s="343">
        <f>BQ35</f>
        <v>5</v>
      </c>
      <c r="BR21" s="392">
        <f>BR$35</f>
        <v>8520.2904568419999</v>
      </c>
      <c r="BS21" s="392">
        <f t="shared" ref="BS21:DP21" si="6">BS$35</f>
        <v>46794.848555912002</v>
      </c>
      <c r="BT21" s="393"/>
      <c r="BU21" s="393">
        <f t="shared" si="6"/>
        <v>588.77219857400007</v>
      </c>
      <c r="BV21" s="393">
        <f t="shared" si="6"/>
        <v>4412.951289484</v>
      </c>
      <c r="BW21" s="393"/>
      <c r="BX21" s="392">
        <f t="shared" si="6"/>
        <v>54.711115785000004</v>
      </c>
      <c r="BY21" s="392">
        <f t="shared" si="6"/>
        <v>865.03967943599991</v>
      </c>
      <c r="BZ21" s="393"/>
      <c r="CA21" s="393">
        <f t="shared" si="6"/>
        <v>242.069660554</v>
      </c>
      <c r="CB21" s="393">
        <f t="shared" si="6"/>
        <v>3184.515939633</v>
      </c>
      <c r="CC21" s="392">
        <f t="shared" si="6"/>
        <v>230.261272085</v>
      </c>
      <c r="CD21" s="392">
        <f t="shared" si="6"/>
        <v>1063.8408555819999</v>
      </c>
      <c r="CE21" s="393">
        <f t="shared" si="6"/>
        <v>86.920490715000014</v>
      </c>
      <c r="CF21" s="393">
        <f t="shared" si="6"/>
        <v>445.78731678899999</v>
      </c>
      <c r="CG21" s="393"/>
      <c r="CH21" s="392">
        <f t="shared" si="6"/>
        <v>346.60138791899999</v>
      </c>
      <c r="CI21" s="392">
        <f t="shared" si="6"/>
        <v>2355.2886502550004</v>
      </c>
      <c r="CJ21" s="393">
        <f t="shared" si="6"/>
        <v>165.97658407</v>
      </c>
      <c r="CK21" s="393">
        <f t="shared" si="6"/>
        <v>1366.555087276</v>
      </c>
      <c r="CL21" s="392">
        <f t="shared" si="6"/>
        <v>287.07879297900001</v>
      </c>
      <c r="CM21" s="392">
        <f t="shared" si="6"/>
        <v>2826.9516169550002</v>
      </c>
      <c r="CN21" s="393">
        <f t="shared" si="6"/>
        <v>182.32440309899999</v>
      </c>
      <c r="CO21" s="393">
        <f t="shared" si="6"/>
        <v>2037.1348146250002</v>
      </c>
      <c r="CP21" s="392">
        <f t="shared" si="6"/>
        <v>1.8160000000000001E-3</v>
      </c>
      <c r="CQ21" s="392">
        <f t="shared" si="6"/>
        <v>0.33299600000000001</v>
      </c>
      <c r="CR21" s="393"/>
      <c r="CS21" s="393">
        <f t="shared" si="6"/>
        <v>24.917625564000002</v>
      </c>
      <c r="CT21" s="393">
        <f t="shared" si="6"/>
        <v>880.53682702200001</v>
      </c>
      <c r="CU21" s="393"/>
      <c r="CV21" s="392">
        <f t="shared" si="6"/>
        <v>224.423281135</v>
      </c>
      <c r="CW21" s="392">
        <f t="shared" si="6"/>
        <v>1448.822113343</v>
      </c>
      <c r="CX21" s="393">
        <f t="shared" si="6"/>
        <v>14.879694030000001</v>
      </c>
      <c r="CY21" s="393">
        <f t="shared" si="6"/>
        <v>231.30184653400002</v>
      </c>
      <c r="CZ21" s="392">
        <f t="shared" si="6"/>
        <v>7.7200000000000005E-2</v>
      </c>
      <c r="DA21" s="392">
        <f t="shared" si="6"/>
        <v>8.5237494179999995</v>
      </c>
      <c r="DB21" s="393">
        <f t="shared" si="6"/>
        <v>915.5674167300001</v>
      </c>
      <c r="DC21" s="393">
        <f t="shared" si="6"/>
        <v>862.44563160099995</v>
      </c>
      <c r="DD21" s="393"/>
      <c r="DE21" s="392">
        <f t="shared" si="6"/>
        <v>14.516788343</v>
      </c>
      <c r="DF21" s="392">
        <f t="shared" si="6"/>
        <v>595.27094049800007</v>
      </c>
      <c r="DG21" s="393">
        <f t="shared" si="6"/>
        <v>463.01942216199996</v>
      </c>
      <c r="DH21" s="393">
        <f t="shared" si="6"/>
        <v>1540.717687218</v>
      </c>
      <c r="DI21" s="392">
        <f t="shared" si="6"/>
        <v>2475.7869540020001</v>
      </c>
      <c r="DJ21" s="392">
        <f t="shared" si="6"/>
        <v>5080.7556040390009</v>
      </c>
      <c r="DK21" s="393">
        <f t="shared" si="6"/>
        <v>57.490489957999998</v>
      </c>
      <c r="DL21" s="393">
        <f t="shared" si="6"/>
        <v>674.02155513600007</v>
      </c>
      <c r="DM21" s="392">
        <f t="shared" si="6"/>
        <v>36.062487623999999</v>
      </c>
      <c r="DN21" s="392">
        <f t="shared" si="6"/>
        <v>1026.3419192890001</v>
      </c>
      <c r="DO21" s="393">
        <f t="shared" si="6"/>
        <v>1446.6343884800001</v>
      </c>
      <c r="DP21" s="393">
        <f t="shared" si="6"/>
        <v>10458.614526147001</v>
      </c>
    </row>
    <row r="22" spans="1:120" s="228" customFormat="1" ht="12.75" customHeight="1" x14ac:dyDescent="0.2">
      <c r="A22" s="218"/>
      <c r="B22" s="218"/>
      <c r="C22" s="381"/>
      <c r="D22" s="381"/>
      <c r="E22" s="380"/>
      <c r="F22" s="380"/>
      <c r="G22" s="381"/>
      <c r="H22" s="381"/>
      <c r="I22" s="380"/>
      <c r="J22" s="380"/>
      <c r="K22" s="381"/>
      <c r="L22" s="381"/>
      <c r="M22" s="380"/>
      <c r="N22" s="380"/>
      <c r="O22" s="380"/>
      <c r="P22" s="381"/>
      <c r="Q22" s="381"/>
      <c r="R22" s="380"/>
      <c r="S22" s="380"/>
      <c r="T22" s="381"/>
      <c r="U22" s="381"/>
      <c r="V22" s="380"/>
      <c r="W22" s="380"/>
      <c r="X22" s="380"/>
      <c r="Y22" s="380"/>
      <c r="Z22" s="380"/>
      <c r="AA22" s="381"/>
      <c r="AB22" s="381"/>
      <c r="AC22" s="380"/>
      <c r="AD22" s="380"/>
      <c r="AE22" s="381"/>
      <c r="AF22" s="381"/>
      <c r="AG22" s="380"/>
      <c r="AH22" s="380"/>
      <c r="AI22" s="380"/>
      <c r="AJ22" s="381"/>
      <c r="AK22" s="381"/>
      <c r="AL22" s="380"/>
      <c r="AM22" s="380"/>
      <c r="AN22" s="381"/>
      <c r="AO22" s="381"/>
      <c r="AP22" s="380"/>
      <c r="AQ22" s="380"/>
      <c r="AR22" s="380"/>
      <c r="AS22" s="380"/>
      <c r="AT22" s="381"/>
      <c r="AU22" s="381"/>
      <c r="AV22" s="380"/>
      <c r="AW22" s="380"/>
      <c r="AX22" s="380"/>
      <c r="AY22" s="381"/>
      <c r="AZ22" s="381"/>
      <c r="BA22" s="380"/>
      <c r="BB22" s="380"/>
      <c r="BC22" s="381"/>
      <c r="BD22" s="381"/>
      <c r="BE22" s="380"/>
      <c r="BF22" s="380"/>
      <c r="BG22" s="380"/>
      <c r="BH22" s="381"/>
      <c r="BI22" s="381"/>
      <c r="BJ22" s="380"/>
      <c r="BK22" s="380"/>
      <c r="BL22" s="381"/>
      <c r="BM22" s="381"/>
      <c r="BN22" s="380"/>
      <c r="BO22" s="380"/>
      <c r="BP22" s="219"/>
      <c r="BQ22" s="343"/>
      <c r="BR22" s="392"/>
      <c r="BS22" s="392"/>
      <c r="BT22" s="393"/>
      <c r="BU22" s="393"/>
      <c r="BV22" s="393"/>
      <c r="BW22" s="393"/>
      <c r="BX22" s="392"/>
      <c r="BY22" s="392"/>
      <c r="BZ22" s="393"/>
      <c r="CA22" s="393"/>
      <c r="CB22" s="393"/>
      <c r="CC22" s="392"/>
      <c r="CD22" s="392"/>
      <c r="CE22" s="393"/>
      <c r="CF22" s="393"/>
      <c r="CG22" s="393"/>
      <c r="CH22" s="392"/>
      <c r="CI22" s="392"/>
      <c r="CJ22" s="393"/>
      <c r="CK22" s="393"/>
      <c r="CL22" s="392"/>
      <c r="CM22" s="392"/>
      <c r="CN22" s="393"/>
      <c r="CO22" s="393"/>
      <c r="CP22" s="392"/>
      <c r="CQ22" s="392"/>
      <c r="CR22" s="393"/>
      <c r="CS22" s="393"/>
      <c r="CT22" s="393"/>
      <c r="CU22" s="393"/>
      <c r="CV22" s="392"/>
      <c r="CW22" s="392"/>
      <c r="CX22" s="393"/>
      <c r="CY22" s="393"/>
      <c r="CZ22" s="392"/>
      <c r="DA22" s="392"/>
      <c r="DB22" s="393"/>
      <c r="DC22" s="393"/>
      <c r="DD22" s="393"/>
      <c r="DE22" s="392"/>
      <c r="DF22" s="392"/>
      <c r="DG22" s="393"/>
      <c r="DH22" s="393"/>
      <c r="DI22" s="392"/>
      <c r="DJ22" s="392"/>
      <c r="DK22" s="393"/>
      <c r="DL22" s="393"/>
      <c r="DM22" s="392"/>
      <c r="DN22" s="392"/>
      <c r="DO22" s="393"/>
      <c r="DP22" s="393"/>
    </row>
    <row r="23" spans="1:120" s="228" customFormat="1" ht="12.75" customHeight="1" x14ac:dyDescent="0.2">
      <c r="A23" s="218"/>
      <c r="B23" s="189">
        <f>[3]Früchte!$A7</f>
        <v>46174</v>
      </c>
      <c r="C23" s="381">
        <f>[3]Früchte!$C7</f>
        <v>0</v>
      </c>
      <c r="D23" s="381">
        <f>[3]Früchte!$AU7</f>
        <v>3.1966909999999999</v>
      </c>
      <c r="E23" s="380">
        <f>[3]Früchte!$E7</f>
        <v>4.8865530000000001</v>
      </c>
      <c r="F23" s="380">
        <f>[3]Früchte!$AW7</f>
        <v>2.9470329999999998</v>
      </c>
      <c r="G23" s="381">
        <f>[3]Früchte!$F7</f>
        <v>0</v>
      </c>
      <c r="H23" s="381">
        <f>[3]Früchte!$AX7</f>
        <v>2.8610310000000001</v>
      </c>
      <c r="I23" s="380">
        <f>[3]Früchte!$K7</f>
        <v>0</v>
      </c>
      <c r="J23" s="380">
        <f>[3]Früchte!$BC7</f>
        <v>0</v>
      </c>
      <c r="K23" s="381">
        <f>[3]Früchte!$N7</f>
        <v>0</v>
      </c>
      <c r="L23" s="381">
        <f>[3]Früchte!$BF7</f>
        <v>0</v>
      </c>
      <c r="M23" s="380"/>
      <c r="N23" s="380">
        <f>[3]Früchte!$P7</f>
        <v>0</v>
      </c>
      <c r="O23" s="380">
        <f>[3]Früchte!$BH7</f>
        <v>2.4172030000000002</v>
      </c>
      <c r="P23" s="381">
        <f>[3]Früchte!$Q7</f>
        <v>0</v>
      </c>
      <c r="Q23" s="381">
        <f>[3]Früchte!$BI7</f>
        <v>3.6034609999999998</v>
      </c>
      <c r="R23" s="380">
        <f>[3]Früchte!$R7</f>
        <v>0</v>
      </c>
      <c r="S23" s="380">
        <f>[3]Früchte!$BJ7</f>
        <v>2.9564499999999998</v>
      </c>
      <c r="T23" s="381">
        <f>[3]Früchte!$T7</f>
        <v>0</v>
      </c>
      <c r="U23" s="381">
        <f>[3]Früchte!$BL7</f>
        <v>0</v>
      </c>
      <c r="V23" s="380">
        <f>[3]Früchte!$U7</f>
        <v>6.4</v>
      </c>
      <c r="W23" s="380">
        <f>[3]Früchte!$BM7</f>
        <v>3.9642219999999999</v>
      </c>
      <c r="X23" s="380"/>
      <c r="Y23" s="380">
        <f>[3]Früchte!$X7</f>
        <v>0</v>
      </c>
      <c r="Z23" s="380">
        <f>[3]Früchte!$BP7</f>
        <v>10.737048</v>
      </c>
      <c r="AA23" s="381">
        <f>[3]Früchte!$Y7</f>
        <v>16.957362</v>
      </c>
      <c r="AB23" s="381">
        <f>[3]Früchte!$BQ7</f>
        <v>9.3913340000000005</v>
      </c>
      <c r="AC23" s="380">
        <f>[3]Früchte!$Z7</f>
        <v>23.965914999999999</v>
      </c>
      <c r="AD23" s="380">
        <f>[3]Früchte!$BR7</f>
        <v>13.210547</v>
      </c>
      <c r="AE23" s="381">
        <f>[3]Früchte!$AA7</f>
        <v>28.05003</v>
      </c>
      <c r="AF23" s="381">
        <f>[3]Früchte!$BS7</f>
        <v>19.043707000000001</v>
      </c>
      <c r="AG23" s="380"/>
      <c r="AH23" s="380">
        <f>[3]Früchte!$AC7</f>
        <v>8.6829669999999997</v>
      </c>
      <c r="AI23" s="380">
        <f>[3]Früchte!$BU7</f>
        <v>7.414936</v>
      </c>
      <c r="AJ23" s="381">
        <f>[3]Früchte!$AE7</f>
        <v>16.297193</v>
      </c>
      <c r="AK23" s="381">
        <f>[3]Früchte!$BW7</f>
        <v>11.610752</v>
      </c>
      <c r="AL23" s="380">
        <f>[3]Früchte!$AG7</f>
        <v>6.8230700000000004</v>
      </c>
      <c r="AM23" s="380">
        <f>[3]Früchte!$BY7</f>
        <v>3.648228</v>
      </c>
      <c r="AN23" s="381">
        <f>[3]Früchte!$AH7</f>
        <v>0</v>
      </c>
      <c r="AO23" s="381">
        <f>[3]Früchte!$BZ7</f>
        <v>0</v>
      </c>
      <c r="AP23" s="380"/>
      <c r="AQ23" s="380">
        <f>[3]Früchte!$AI7</f>
        <v>0</v>
      </c>
      <c r="AR23" s="380">
        <f>[3]Früchte!$CA7</f>
        <v>3.6707489999999998</v>
      </c>
      <c r="AS23" s="380"/>
      <c r="AT23" s="381">
        <f>[3]Früchte!$AJ7</f>
        <v>0</v>
      </c>
      <c r="AU23" s="381">
        <f>[3]Früchte!$CB7</f>
        <v>2.5109840000000001</v>
      </c>
      <c r="AV23" s="380"/>
      <c r="AW23" s="380">
        <f>[3]Früchte!$AK7</f>
        <v>2.5996869999999999</v>
      </c>
      <c r="AX23" s="380">
        <f>[3]Früchte!$CC7</f>
        <v>1.416704</v>
      </c>
      <c r="AY23" s="381">
        <f>[3]Früchte!$AL7</f>
        <v>0</v>
      </c>
      <c r="AZ23" s="381">
        <f>[3]Früchte!$CD7</f>
        <v>0</v>
      </c>
      <c r="BA23" s="380">
        <f>[3]Früchte!$AM7</f>
        <v>0</v>
      </c>
      <c r="BB23" s="380">
        <f>[3]Früchte!$CE7</f>
        <v>0</v>
      </c>
      <c r="BC23" s="381">
        <f>[3]Früchte!$AN7</f>
        <v>0.46993699999999999</v>
      </c>
      <c r="BD23" s="381">
        <f>[3]Früchte!$CF7</f>
        <v>0.40744399999999997</v>
      </c>
      <c r="BE23" s="380"/>
      <c r="BF23" s="380">
        <f>[3]Früchte!$AO7</f>
        <v>0</v>
      </c>
      <c r="BG23" s="380">
        <f>[3]Früchte!$CG7</f>
        <v>2.4436179999999998</v>
      </c>
      <c r="BH23" s="381">
        <f>[3]Früchte!$AP7</f>
        <v>1.4646170000000001</v>
      </c>
      <c r="BI23" s="381">
        <f>[3]Früchte!$CH7</f>
        <v>1.3328660000000001</v>
      </c>
      <c r="BJ23" s="380">
        <f>[3]Früchte!$AQ7</f>
        <v>3.0686819999999999</v>
      </c>
      <c r="BK23" s="380">
        <f>[3]Früchte!$CI7</f>
        <v>2.4916619999999998</v>
      </c>
      <c r="BL23" s="381">
        <f>[3]Früchte!$AR7</f>
        <v>0.77939000000000003</v>
      </c>
      <c r="BM23" s="381">
        <f>[3]Früchte!$CJ7</f>
        <v>1.036089</v>
      </c>
      <c r="BN23" s="380">
        <f>[3]Früchte!$AS7</f>
        <v>3.2797190000000001</v>
      </c>
      <c r="BO23" s="380">
        <f>[3]Früchte!$CK7</f>
        <v>1.512567</v>
      </c>
      <c r="BP23" s="368" t="str">
        <f>LEFT(BQ23,1)</f>
        <v>5</v>
      </c>
      <c r="BQ23" s="343">
        <f>VLOOKUP(MONTH(B23),[4]Referenztabelle!$B$2:$E$14,4,FALSE)</f>
        <v>5</v>
      </c>
      <c r="BR23" s="392">
        <f>[3]Früchte!$CN7</f>
        <v>9857.9926490390008</v>
      </c>
      <c r="BS23" s="392">
        <f>[3]Früchte!$CO7</f>
        <v>49728.035093548002</v>
      </c>
      <c r="BT23" s="393"/>
      <c r="BU23" s="393">
        <f>[3]Früchte!$CP7</f>
        <v>573.06092923300002</v>
      </c>
      <c r="BV23" s="393">
        <f>[3]Früchte!$CQ7</f>
        <v>4179.2869323410005</v>
      </c>
      <c r="BW23" s="393"/>
      <c r="BX23" s="392">
        <f>[3]Früchte!$CR7</f>
        <v>51.948179580999998</v>
      </c>
      <c r="BY23" s="392">
        <f>[3]Früchte!$CS7</f>
        <v>783.39680831700002</v>
      </c>
      <c r="BZ23" s="393"/>
      <c r="CA23" s="393">
        <f>[3]Früchte!$CT7</f>
        <v>213.930502601</v>
      </c>
      <c r="CB23" s="393">
        <f>[3]Früchte!$CU7</f>
        <v>3231.4707733720002</v>
      </c>
      <c r="CC23" s="392">
        <f>[3]Früchte!$CV7</f>
        <v>303.47855785899998</v>
      </c>
      <c r="CD23" s="392">
        <f>[3]Früchte!$CW7</f>
        <v>1081.943726214</v>
      </c>
      <c r="CE23" s="393">
        <f>[3]Früchte!$CX7</f>
        <v>118.22378819799999</v>
      </c>
      <c r="CF23" s="393">
        <f>[3]Früchte!$CY7</f>
        <v>503.54380288300001</v>
      </c>
      <c r="CG23" s="393"/>
      <c r="CH23" s="392">
        <f>[3]Früchte!$CZ7</f>
        <v>279.11812232400001</v>
      </c>
      <c r="CI23" s="392">
        <f>[3]Früchte!$DA7</f>
        <v>2939.8162819610002</v>
      </c>
      <c r="CJ23" s="393">
        <f>[3]Früchte!$DB7</f>
        <v>213.00866551200002</v>
      </c>
      <c r="CK23" s="393">
        <f>[3]Früchte!$DC7</f>
        <v>1702.210443336</v>
      </c>
      <c r="CL23" s="392">
        <f>[3]Früchte!DD7</f>
        <v>319.05672088300003</v>
      </c>
      <c r="CM23" s="392">
        <f>[3]Früchte!DE7</f>
        <v>3364.6274776499999</v>
      </c>
      <c r="CN23" s="393">
        <f>[3]Früchte!DF7</f>
        <v>202.75631762399999</v>
      </c>
      <c r="CO23" s="393">
        <f>[3]Früchte!DG7</f>
        <v>1505.1510128870002</v>
      </c>
      <c r="CP23" s="392">
        <f>[3]Früchte!DH7</f>
        <v>0</v>
      </c>
      <c r="CQ23" s="392">
        <f>[3]Früchte!DI7</f>
        <v>5.7820171600000005</v>
      </c>
      <c r="CR23" s="393"/>
      <c r="CS23" s="393">
        <f>[3]Früchte!DJ7</f>
        <v>33.670066962999996</v>
      </c>
      <c r="CT23" s="393">
        <f>[3]Früchte!DK7</f>
        <v>764.07933880300004</v>
      </c>
      <c r="CU23" s="393"/>
      <c r="CV23" s="392">
        <f>[3]Früchte!DL7</f>
        <v>123.439406569</v>
      </c>
      <c r="CW23" s="392">
        <f>[3]Früchte!DM7</f>
        <v>1495.5548720050001</v>
      </c>
      <c r="CX23" s="393">
        <f>[3]Früchte!DN7</f>
        <v>17.161113373999999</v>
      </c>
      <c r="CY23" s="393">
        <f>[3]Früchte!DO7</f>
        <v>207.929727845</v>
      </c>
      <c r="CZ23" s="392">
        <f>[3]Früchte!DP7</f>
        <v>0.13935899999999998</v>
      </c>
      <c r="DA23" s="392">
        <f>[3]Früchte!DQ7</f>
        <v>61.246205605</v>
      </c>
      <c r="DB23" s="393">
        <f>[3]Früchte!DR7</f>
        <v>879.49903198300001</v>
      </c>
      <c r="DC23" s="393">
        <f>[3]Früchte!DS7</f>
        <v>1072.9462400310001</v>
      </c>
      <c r="DD23" s="393"/>
      <c r="DE23" s="392">
        <f>[3]Früchte!DT7</f>
        <v>33.065802009000002</v>
      </c>
      <c r="DF23" s="392">
        <f>[3]Früchte!DU7</f>
        <v>657.47045898800002</v>
      </c>
      <c r="DG23" s="393">
        <f>[3]Früchte!DV7</f>
        <v>546.05734684200002</v>
      </c>
      <c r="DH23" s="393">
        <f>[3]Früchte!DW7</f>
        <v>1587.3036232749998</v>
      </c>
      <c r="DI23" s="392">
        <f>[3]Früchte!DX7</f>
        <v>2366.8392521409996</v>
      </c>
      <c r="DJ23" s="392">
        <f>[3]Früchte!DY7</f>
        <v>4499.67509169</v>
      </c>
      <c r="DK23" s="393">
        <f>[3]Früchte!DZ7</f>
        <v>73.934847988000001</v>
      </c>
      <c r="DL23" s="393">
        <f>[3]Früchte!EA7</f>
        <v>753.48579052499997</v>
      </c>
      <c r="DM23" s="392">
        <f>[3]Früchte!EB7</f>
        <v>24.644972581999998</v>
      </c>
      <c r="DN23" s="392">
        <f>[3]Früchte!EC7</f>
        <v>862.65806387600003</v>
      </c>
      <c r="DO23" s="393">
        <f>[3]Früchte!ED7</f>
        <v>2628.7757721520002</v>
      </c>
      <c r="DP23" s="393">
        <f>[3]Früchte!EE7</f>
        <v>12699.767201238001</v>
      </c>
    </row>
    <row r="24" spans="1:120" x14ac:dyDescent="0.2">
      <c r="A24" s="218"/>
      <c r="B24" s="189">
        <f>[3]Früchte!$A8</f>
        <v>46143</v>
      </c>
      <c r="C24" s="381">
        <f>[3]Früchte!$C8</f>
        <v>6.3</v>
      </c>
      <c r="D24" s="381">
        <f>[3]Früchte!$AU8</f>
        <v>3.2366190000000001</v>
      </c>
      <c r="E24" s="380">
        <f>[3]Früchte!$E8</f>
        <v>4.8999990000000002</v>
      </c>
      <c r="F24" s="380">
        <f>[3]Früchte!$AW8</f>
        <v>2.952928</v>
      </c>
      <c r="G24" s="381">
        <f>[3]Früchte!$F8</f>
        <v>0</v>
      </c>
      <c r="H24" s="381">
        <f>[3]Früchte!$AX8</f>
        <v>2.6537069999999998</v>
      </c>
      <c r="I24" s="380">
        <f>[3]Früchte!$K8</f>
        <v>0</v>
      </c>
      <c r="J24" s="380">
        <f>[3]Früchte!$BC8</f>
        <v>0</v>
      </c>
      <c r="K24" s="381">
        <f>[3]Früchte!$N8</f>
        <v>6.2999989999999997</v>
      </c>
      <c r="L24" s="381">
        <f>[3]Früchte!$BF8</f>
        <v>0</v>
      </c>
      <c r="M24" s="380"/>
      <c r="N24" s="380">
        <f>[3]Früchte!$P8</f>
        <v>0</v>
      </c>
      <c r="O24" s="380">
        <f>[3]Früchte!$BH8</f>
        <v>2.4172980000000002</v>
      </c>
      <c r="P24" s="381">
        <f>[3]Früchte!$Q8</f>
        <v>0</v>
      </c>
      <c r="Q24" s="381">
        <f>[3]Früchte!$BI8</f>
        <v>3.6017709999999998</v>
      </c>
      <c r="R24" s="380">
        <f>[3]Früchte!$R8</f>
        <v>0</v>
      </c>
      <c r="S24" s="380">
        <f>[3]Früchte!$BJ8</f>
        <v>2.9609350000000001</v>
      </c>
      <c r="T24" s="381">
        <f>[3]Früchte!$T8</f>
        <v>0</v>
      </c>
      <c r="U24" s="381">
        <f>[3]Früchte!$BL8</f>
        <v>2.6814800000000001</v>
      </c>
      <c r="V24" s="380">
        <f>[3]Früchte!$U8</f>
        <v>0</v>
      </c>
      <c r="W24" s="380">
        <f>[3]Früchte!$BM8</f>
        <v>3.958075</v>
      </c>
      <c r="X24" s="380"/>
      <c r="Y24" s="380">
        <f>[3]Früchte!$X8</f>
        <v>0</v>
      </c>
      <c r="Z24" s="380">
        <f>[3]Früchte!$BP8</f>
        <v>11.116803000000001</v>
      </c>
      <c r="AA24" s="381">
        <f>[3]Früchte!$Y8</f>
        <v>15.272259999999999</v>
      </c>
      <c r="AB24" s="381">
        <f>[3]Früchte!$BQ8</f>
        <v>7.4938469999999997</v>
      </c>
      <c r="AC24" s="380">
        <f>[3]Früchte!$Z8</f>
        <v>20.636298</v>
      </c>
      <c r="AD24" s="380">
        <f>[3]Früchte!$BR8</f>
        <v>12.522517000000001</v>
      </c>
      <c r="AE24" s="381">
        <f>[3]Früchte!$AA8</f>
        <v>25.129957000000001</v>
      </c>
      <c r="AF24" s="381">
        <f>[3]Früchte!$BS8</f>
        <v>17.787545999999999</v>
      </c>
      <c r="AG24" s="380"/>
      <c r="AH24" s="380">
        <f>[3]Früchte!$AC8</f>
        <v>9.80274</v>
      </c>
      <c r="AI24" s="380">
        <f>[3]Früchte!$BU8</f>
        <v>8.0555859999999999</v>
      </c>
      <c r="AJ24" s="381">
        <f>[3]Früchte!$AE8</f>
        <v>16.954554000000002</v>
      </c>
      <c r="AK24" s="381">
        <f>[3]Früchte!$BW8</f>
        <v>16.200970000000002</v>
      </c>
      <c r="AL24" s="380">
        <f>[3]Früchte!$AG8</f>
        <v>8.2326779999999999</v>
      </c>
      <c r="AM24" s="380">
        <f>[3]Früchte!$BY8</f>
        <v>5.0453760000000001</v>
      </c>
      <c r="AN24" s="381">
        <f>[3]Früchte!$AH8</f>
        <v>0</v>
      </c>
      <c r="AO24" s="381">
        <f>[3]Früchte!$BZ8</f>
        <v>0</v>
      </c>
      <c r="AP24" s="380"/>
      <c r="AQ24" s="380">
        <f>[3]Früchte!$AI8</f>
        <v>0</v>
      </c>
      <c r="AR24" s="380">
        <f>[3]Früchte!$CA8</f>
        <v>3.9225819999999998</v>
      </c>
      <c r="AS24" s="380"/>
      <c r="AT24" s="381">
        <f>[3]Früchte!$AJ8</f>
        <v>0</v>
      </c>
      <c r="AU24" s="381">
        <f>[3]Früchte!$CB8</f>
        <v>3.103145</v>
      </c>
      <c r="AV24" s="380"/>
      <c r="AW24" s="380">
        <f>[3]Früchte!$AK8</f>
        <v>2.5944280000000002</v>
      </c>
      <c r="AX24" s="380">
        <f>[3]Früchte!$CC8</f>
        <v>1.4309959999999999</v>
      </c>
      <c r="AY24" s="381">
        <f>[3]Früchte!$AL8</f>
        <v>0</v>
      </c>
      <c r="AZ24" s="381">
        <f>[3]Früchte!$CD8</f>
        <v>0</v>
      </c>
      <c r="BA24" s="380">
        <f>[3]Früchte!$AM8</f>
        <v>0</v>
      </c>
      <c r="BB24" s="380">
        <f>[3]Früchte!$CE8</f>
        <v>2.2875329999999998</v>
      </c>
      <c r="BC24" s="381">
        <f>[3]Früchte!$AN8</f>
        <v>0.46942600000000001</v>
      </c>
      <c r="BD24" s="381">
        <f>[3]Früchte!$CF8</f>
        <v>0.40867700000000001</v>
      </c>
      <c r="BE24" s="380"/>
      <c r="BF24" s="380">
        <f>[3]Früchte!$AO8</f>
        <v>0</v>
      </c>
      <c r="BG24" s="380">
        <f>[3]Früchte!$CG8</f>
        <v>2.4259550000000001</v>
      </c>
      <c r="BH24" s="381">
        <f>[3]Früchte!$AP8</f>
        <v>1.7712859999999999</v>
      </c>
      <c r="BI24" s="381">
        <f>[3]Früchte!$CH8</f>
        <v>1.3280689999999999</v>
      </c>
      <c r="BJ24" s="380">
        <f>[3]Früchte!$AQ8</f>
        <v>2.944728</v>
      </c>
      <c r="BK24" s="380">
        <f>[3]Früchte!$CI8</f>
        <v>2.467085</v>
      </c>
      <c r="BL24" s="381">
        <f>[3]Früchte!$AR8</f>
        <v>0.78914600000000001</v>
      </c>
      <c r="BM24" s="381">
        <f>[3]Früchte!$CJ8</f>
        <v>1.0360279999999999</v>
      </c>
      <c r="BN24" s="380">
        <f>[3]Früchte!$AS8</f>
        <v>3.2928139999999999</v>
      </c>
      <c r="BO24" s="380">
        <f>[3]Früchte!$CK8</f>
        <v>1.290014</v>
      </c>
      <c r="BP24" s="368" t="str">
        <f t="shared" ref="BP24:BP47" si="7">LEFT(BQ24,1)</f>
        <v>4</v>
      </c>
      <c r="BQ24" s="343">
        <f>VLOOKUP(MONTH(B24),[4]Referenztabelle!$B$2:$E$14,4,FALSE)</f>
        <v>4</v>
      </c>
      <c r="BR24" s="392">
        <f>[3]Früchte!$CN8</f>
        <v>6215.3684170759998</v>
      </c>
      <c r="BS24" s="392">
        <f>[3]Früchte!$CO8</f>
        <v>30829.409200885999</v>
      </c>
      <c r="BT24" s="393"/>
      <c r="BU24" s="393">
        <f>[3]Früchte!$CP8</f>
        <v>611.08227547600006</v>
      </c>
      <c r="BV24" s="393">
        <f>[3]Früchte!$CQ8</f>
        <v>4491.4597542500005</v>
      </c>
      <c r="BW24" s="393"/>
      <c r="BX24" s="392">
        <f>[3]Früchte!$CR8</f>
        <v>93.734368833999994</v>
      </c>
      <c r="BY24" s="392">
        <f>[3]Früchte!$CS8</f>
        <v>905.37785653399999</v>
      </c>
      <c r="BZ24" s="393"/>
      <c r="CA24" s="393">
        <f>[3]Früchte!$CT8</f>
        <v>270.85641293800001</v>
      </c>
      <c r="CB24" s="393">
        <f>[3]Früchte!$CU8</f>
        <v>2847.8963180830001</v>
      </c>
      <c r="CC24" s="392">
        <f>[3]Früchte!$CV8</f>
        <v>207.625545343</v>
      </c>
      <c r="CD24" s="392">
        <f>[3]Früchte!$CW8</f>
        <v>951.16106836100005</v>
      </c>
      <c r="CE24" s="393">
        <f>[3]Früchte!$CX8</f>
        <v>112.075234198</v>
      </c>
      <c r="CF24" s="393">
        <f>[3]Früchte!$CY8</f>
        <v>443.29842153700002</v>
      </c>
      <c r="CG24" s="393"/>
      <c r="CH24" s="392">
        <f>[3]Früchte!$CZ8</f>
        <v>72.830079135999995</v>
      </c>
      <c r="CI24" s="392">
        <f>[3]Früchte!$DA8</f>
        <v>1048.532889261</v>
      </c>
      <c r="CJ24" s="393">
        <f>[3]Früchte!$DB8</f>
        <v>37.888926538</v>
      </c>
      <c r="CK24" s="393">
        <f>[3]Früchte!$DC8</f>
        <v>386.02776141999999</v>
      </c>
      <c r="CL24" s="392">
        <f>[3]Früchte!DD8</f>
        <v>70.777842441000004</v>
      </c>
      <c r="CM24" s="392">
        <f>[3]Früchte!DE8</f>
        <v>972.41790843399997</v>
      </c>
      <c r="CN24" s="393">
        <f>[3]Früchte!DF8</f>
        <v>32.401875748000002</v>
      </c>
      <c r="CO24" s="393">
        <f>[3]Früchte!DG8</f>
        <v>374.349680541</v>
      </c>
      <c r="CP24" s="392">
        <f>[3]Früchte!DH8</f>
        <v>0</v>
      </c>
      <c r="CQ24" s="392">
        <f>[3]Früchte!DI8</f>
        <v>1.831638901</v>
      </c>
      <c r="CR24" s="393"/>
      <c r="CS24" s="393">
        <f>[3]Früchte!DJ8</f>
        <v>5.0000000000000001E-4</v>
      </c>
      <c r="CT24" s="393">
        <f>[3]Früchte!DK8</f>
        <v>398.46026871700002</v>
      </c>
      <c r="CU24" s="393"/>
      <c r="CV24" s="392">
        <f>[3]Früchte!DL8</f>
        <v>229.617965524</v>
      </c>
      <c r="CW24" s="392">
        <f>[3]Früchte!DM8</f>
        <v>1723.9739200659999</v>
      </c>
      <c r="CX24" s="393">
        <f>[3]Früchte!DN8</f>
        <v>14.832871396000002</v>
      </c>
      <c r="CY24" s="393">
        <f>[3]Früchte!DO8</f>
        <v>211.034034031</v>
      </c>
      <c r="CZ24" s="392">
        <f>[3]Früchte!DP8</f>
        <v>2.8715973749999999</v>
      </c>
      <c r="DA24" s="392">
        <f>[3]Früchte!DQ8</f>
        <v>344.30793775299998</v>
      </c>
      <c r="DB24" s="393">
        <f>[3]Früchte!DR8</f>
        <v>744.09015189600007</v>
      </c>
      <c r="DC24" s="393">
        <f>[3]Früchte!DS8</f>
        <v>727.52488145500001</v>
      </c>
      <c r="DD24" s="393"/>
      <c r="DE24" s="392">
        <f>[3]Früchte!DT8</f>
        <v>3.2946608720000001</v>
      </c>
      <c r="DF24" s="392">
        <f>[3]Früchte!DU8</f>
        <v>641.91933891899998</v>
      </c>
      <c r="DG24" s="393">
        <f>[3]Früchte!DV8</f>
        <v>449.49740540800002</v>
      </c>
      <c r="DH24" s="393">
        <f>[3]Früchte!DW8</f>
        <v>1194.331255905</v>
      </c>
      <c r="DI24" s="392">
        <f>[3]Früchte!DX8</f>
        <v>2172.0392796880001</v>
      </c>
      <c r="DJ24" s="392">
        <f>[3]Früchte!DY8</f>
        <v>4963.637211196</v>
      </c>
      <c r="DK24" s="393">
        <f>[3]Früchte!DZ8</f>
        <v>108.84012697899999</v>
      </c>
      <c r="DL24" s="393">
        <f>[3]Früchte!EA8</f>
        <v>635.94657795800003</v>
      </c>
      <c r="DM24" s="392">
        <f>[3]Früchte!EB8</f>
        <v>41.856577976000004</v>
      </c>
      <c r="DN24" s="392">
        <f>[3]Früchte!EC8</f>
        <v>980.15260599299995</v>
      </c>
      <c r="DO24" s="393">
        <f>[3]Früchte!ED8</f>
        <v>507.70893199599999</v>
      </c>
      <c r="DP24" s="393">
        <f>[3]Früchte!EE8</f>
        <v>3623.3879604879999</v>
      </c>
    </row>
    <row r="25" spans="1:120" x14ac:dyDescent="0.2">
      <c r="A25" s="218"/>
      <c r="B25" s="189">
        <f>[3]Früchte!$A9</f>
        <v>46113</v>
      </c>
      <c r="C25" s="381">
        <f>[3]Früchte!$C9</f>
        <v>6.3</v>
      </c>
      <c r="D25" s="381">
        <f>[3]Früchte!$AU9</f>
        <v>2.9671430000000001</v>
      </c>
      <c r="E25" s="380">
        <f>[3]Früchte!$E9</f>
        <v>4.9121779999999999</v>
      </c>
      <c r="F25" s="380">
        <f>[3]Früchte!$AW9</f>
        <v>2.9586540000000001</v>
      </c>
      <c r="G25" s="381">
        <f>[3]Früchte!$F9</f>
        <v>0</v>
      </c>
      <c r="H25" s="381">
        <f>[3]Früchte!$AX9</f>
        <v>2.8586619999999998</v>
      </c>
      <c r="I25" s="380">
        <f>[3]Früchte!$K9</f>
        <v>0</v>
      </c>
      <c r="J25" s="380">
        <f>[3]Früchte!$BC9</f>
        <v>0</v>
      </c>
      <c r="K25" s="381">
        <f>[3]Früchte!$N9</f>
        <v>6.2023619999999999</v>
      </c>
      <c r="L25" s="381">
        <f>[3]Früchte!$BF9</f>
        <v>3.6240920000000001</v>
      </c>
      <c r="M25" s="380"/>
      <c r="N25" s="380">
        <f>[3]Früchte!$P9</f>
        <v>0</v>
      </c>
      <c r="O25" s="380">
        <f>[3]Früchte!$BH9</f>
        <v>2.2895810000000001</v>
      </c>
      <c r="P25" s="381">
        <f>[3]Früchte!$Q9</f>
        <v>0</v>
      </c>
      <c r="Q25" s="381">
        <f>[3]Früchte!$BI9</f>
        <v>3.601842</v>
      </c>
      <c r="R25" s="380">
        <f>[3]Früchte!$R9</f>
        <v>0</v>
      </c>
      <c r="S25" s="380">
        <f>[3]Früchte!$BJ9</f>
        <v>3.1935820000000001</v>
      </c>
      <c r="T25" s="381">
        <f>[3]Früchte!$T9</f>
        <v>0</v>
      </c>
      <c r="U25" s="381">
        <f>[3]Früchte!$BL9</f>
        <v>0</v>
      </c>
      <c r="V25" s="380">
        <f>[3]Früchte!$U9</f>
        <v>0</v>
      </c>
      <c r="W25" s="380">
        <f>[3]Früchte!$BM9</f>
        <v>4.6882679999999999</v>
      </c>
      <c r="X25" s="380"/>
      <c r="Y25" s="380">
        <f>[3]Früchte!$X9</f>
        <v>0</v>
      </c>
      <c r="Z25" s="380">
        <f>[3]Früchte!$BP9</f>
        <v>0</v>
      </c>
      <c r="AA25" s="381">
        <f>[3]Früchte!$Y9</f>
        <v>13.123092</v>
      </c>
      <c r="AB25" s="381">
        <f>[3]Früchte!$BQ9</f>
        <v>7.1631850000000004</v>
      </c>
      <c r="AC25" s="380">
        <f>[3]Früchte!$Z9</f>
        <v>20.140827999999999</v>
      </c>
      <c r="AD25" s="380">
        <f>[3]Früchte!$BR9</f>
        <v>12.928846999999999</v>
      </c>
      <c r="AE25" s="381">
        <f>[3]Früchte!$AA9</f>
        <v>25.192664000000001</v>
      </c>
      <c r="AF25" s="381">
        <f>[3]Früchte!$BS9</f>
        <v>19.481451</v>
      </c>
      <c r="AG25" s="380"/>
      <c r="AH25" s="380">
        <f>[3]Früchte!$AC9</f>
        <v>0</v>
      </c>
      <c r="AI25" s="380">
        <f>[3]Früchte!$BU9</f>
        <v>9.0013629999999996</v>
      </c>
      <c r="AJ25" s="381">
        <f>[3]Früchte!$AE9</f>
        <v>0</v>
      </c>
      <c r="AK25" s="381">
        <f>[3]Früchte!$BW9</f>
        <v>17.368608999999999</v>
      </c>
      <c r="AL25" s="380">
        <f>[3]Früchte!$AG9</f>
        <v>8.9060220000000001</v>
      </c>
      <c r="AM25" s="380">
        <f>[3]Früchte!$BY9</f>
        <v>5.0638209999999999</v>
      </c>
      <c r="AN25" s="381">
        <f>[3]Früchte!$AH9</f>
        <v>0</v>
      </c>
      <c r="AO25" s="381">
        <f>[3]Früchte!$BZ9</f>
        <v>0</v>
      </c>
      <c r="AP25" s="380"/>
      <c r="AQ25" s="380">
        <f>[3]Früchte!$AI9</f>
        <v>0</v>
      </c>
      <c r="AR25" s="380">
        <f>[3]Früchte!$CA9</f>
        <v>3.9047320000000001</v>
      </c>
      <c r="AS25" s="380"/>
      <c r="AT25" s="381">
        <f>[3]Früchte!$AJ9</f>
        <v>0</v>
      </c>
      <c r="AU25" s="381">
        <f>[3]Früchte!$CB9</f>
        <v>3.3062930000000001</v>
      </c>
      <c r="AV25" s="380"/>
      <c r="AW25" s="380">
        <f>[3]Früchte!$AK9</f>
        <v>2.5266329999999999</v>
      </c>
      <c r="AX25" s="380">
        <f>[3]Früchte!$CC9</f>
        <v>1.4341550000000001</v>
      </c>
      <c r="AY25" s="381">
        <f>[3]Früchte!$AL9</f>
        <v>0</v>
      </c>
      <c r="AZ25" s="381">
        <f>[3]Früchte!$CD9</f>
        <v>2.4809770000000002</v>
      </c>
      <c r="BA25" s="380">
        <f>[3]Früchte!$AM9</f>
        <v>3.8396430000000001</v>
      </c>
      <c r="BB25" s="380">
        <f>[3]Früchte!$CE9</f>
        <v>2.1252909999999998</v>
      </c>
      <c r="BC25" s="381">
        <f>[3]Früchte!$AN9</f>
        <v>0.46929799999999999</v>
      </c>
      <c r="BD25" s="381">
        <f>[3]Früchte!$CF9</f>
        <v>0.41025600000000001</v>
      </c>
      <c r="BE25" s="380"/>
      <c r="BF25" s="380">
        <f>[3]Früchte!$AO9</f>
        <v>0</v>
      </c>
      <c r="BG25" s="380">
        <f>[3]Früchte!$CG9</f>
        <v>2.3907780000000001</v>
      </c>
      <c r="BH25" s="381">
        <f>[3]Früchte!$AP9</f>
        <v>2.042278</v>
      </c>
      <c r="BI25" s="381">
        <f>[3]Früchte!$CH9</f>
        <v>1.3352550000000001</v>
      </c>
      <c r="BJ25" s="380">
        <f>[3]Früchte!$AQ9</f>
        <v>3.065347</v>
      </c>
      <c r="BK25" s="380">
        <f>[3]Früchte!$CI9</f>
        <v>2.5150079999999999</v>
      </c>
      <c r="BL25" s="381">
        <f>[3]Früchte!$AR9</f>
        <v>0.78874699999999998</v>
      </c>
      <c r="BM25" s="381">
        <f>[3]Früchte!$CJ9</f>
        <v>0.91105499999999995</v>
      </c>
      <c r="BN25" s="380">
        <f>[3]Früchte!$AS9</f>
        <v>3.256904</v>
      </c>
      <c r="BO25" s="380">
        <f>[3]Früchte!$CK9</f>
        <v>1.4252670000000001</v>
      </c>
      <c r="BP25" s="368" t="str">
        <f t="shared" si="7"/>
        <v>4</v>
      </c>
      <c r="BQ25" s="343">
        <f>VLOOKUP(MONTH(B25),[4]Referenztabelle!$B$2:$E$14,4,FALSE)</f>
        <v>4</v>
      </c>
      <c r="BR25" s="392">
        <f>[3]Früchte!$CN9</f>
        <v>5638.0164725369996</v>
      </c>
      <c r="BS25" s="392">
        <f>[3]Früchte!$CO9</f>
        <v>26927.647347773</v>
      </c>
      <c r="BT25" s="393"/>
      <c r="BU25" s="393">
        <f>[3]Früchte!$CP9</f>
        <v>610.45309127099995</v>
      </c>
      <c r="BV25" s="393">
        <f>[3]Früchte!$CQ9</f>
        <v>4724.2809639729994</v>
      </c>
      <c r="BW25" s="393"/>
      <c r="BX25" s="392">
        <f>[3]Früchte!$CR9</f>
        <v>105.237826529</v>
      </c>
      <c r="BY25" s="392">
        <f>[3]Früchte!$CS9</f>
        <v>1046.17751578</v>
      </c>
      <c r="BZ25" s="393"/>
      <c r="CA25" s="393">
        <f>[3]Früchte!$CT9</f>
        <v>175.40472310500002</v>
      </c>
      <c r="CB25" s="393">
        <f>[3]Früchte!$CU9</f>
        <v>3115.4270124650002</v>
      </c>
      <c r="CC25" s="392">
        <f>[3]Früchte!$CV9</f>
        <v>169.51754401700001</v>
      </c>
      <c r="CD25" s="392">
        <f>[3]Früchte!$CW9</f>
        <v>777.52071313700003</v>
      </c>
      <c r="CE25" s="393">
        <f>[3]Früchte!$CX9</f>
        <v>94.765894609</v>
      </c>
      <c r="CF25" s="393">
        <f>[3]Früchte!$CY9</f>
        <v>371.48346423999999</v>
      </c>
      <c r="CG25" s="393"/>
      <c r="CH25" s="392">
        <f>[3]Früchte!$CZ9</f>
        <v>3.2759123130000001</v>
      </c>
      <c r="CI25" s="392">
        <f>[3]Früchte!$DA9</f>
        <v>16.398318</v>
      </c>
      <c r="CJ25" s="393">
        <f>[3]Früchte!$DB9</f>
        <v>0.52097826199999997</v>
      </c>
      <c r="CK25" s="393">
        <f>[3]Früchte!$DC9</f>
        <v>4.2717659999999995</v>
      </c>
      <c r="CL25" s="392">
        <f>[3]Früchte!DD9</f>
        <v>21.806663082</v>
      </c>
      <c r="CM25" s="392">
        <f>[3]Früchte!DE9</f>
        <v>139.195041581</v>
      </c>
      <c r="CN25" s="393">
        <f>[3]Früchte!DF9</f>
        <v>2.9950000000000003E-3</v>
      </c>
      <c r="CO25" s="393">
        <f>[3]Früchte!DG9</f>
        <v>7.6797079869999996</v>
      </c>
      <c r="CP25" s="392">
        <f>[3]Früchte!DH9</f>
        <v>2.4974210450000003</v>
      </c>
      <c r="CQ25" s="392">
        <f>[3]Früchte!DI9</f>
        <v>4.5196520609999995</v>
      </c>
      <c r="CR25" s="393"/>
      <c r="CS25" s="393">
        <f>[3]Früchte!DJ9</f>
        <v>4.0000000000000002E-4</v>
      </c>
      <c r="CT25" s="393">
        <f>[3]Früchte!DK9</f>
        <v>462.02264495899999</v>
      </c>
      <c r="CU25" s="393"/>
      <c r="CV25" s="392">
        <f>[3]Früchte!DL9</f>
        <v>399.50084799600006</v>
      </c>
      <c r="CW25" s="392">
        <f>[3]Früchte!DM9</f>
        <v>2233.2119504679999</v>
      </c>
      <c r="CX25" s="393">
        <f>[3]Früchte!DN9</f>
        <v>19.468033442999999</v>
      </c>
      <c r="CY25" s="393">
        <f>[3]Früchte!DO9</f>
        <v>239.86548731100001</v>
      </c>
      <c r="CZ25" s="392">
        <f>[3]Früchte!DP9</f>
        <v>26.817358775000002</v>
      </c>
      <c r="DA25" s="392">
        <f>[3]Früchte!DQ9</f>
        <v>1133.4444817789999</v>
      </c>
      <c r="DB25" s="393">
        <f>[3]Früchte!DR9</f>
        <v>720.72306515200012</v>
      </c>
      <c r="DC25" s="393">
        <f>[3]Früchte!DS9</f>
        <v>763.30952503200001</v>
      </c>
      <c r="DD25" s="393"/>
      <c r="DE25" s="392">
        <f>[3]Früchte!DT9</f>
        <v>5.0220228610000008</v>
      </c>
      <c r="DF25" s="392">
        <f>[3]Früchte!DU9</f>
        <v>757.40238420000003</v>
      </c>
      <c r="DG25" s="393">
        <f>[3]Früchte!DV9</f>
        <v>492.05332989300001</v>
      </c>
      <c r="DH25" s="393">
        <f>[3]Früchte!DW9</f>
        <v>1275.7222237450001</v>
      </c>
      <c r="DI25" s="392">
        <f>[3]Früchte!DX9</f>
        <v>2192.809673233</v>
      </c>
      <c r="DJ25" s="392">
        <f>[3]Früchte!DY9</f>
        <v>4652.0744264129999</v>
      </c>
      <c r="DK25" s="393">
        <f>[3]Früchte!DZ9</f>
        <v>124.49234403700001</v>
      </c>
      <c r="DL25" s="393">
        <f>[3]Früchte!EA9</f>
        <v>543.16468084799999</v>
      </c>
      <c r="DM25" s="392">
        <f>[3]Früchte!EB9</f>
        <v>43.463888384000001</v>
      </c>
      <c r="DN25" s="392">
        <f>[3]Früchte!EC9</f>
        <v>974.906510518</v>
      </c>
      <c r="DO25" s="393">
        <f>[3]Früchte!ED9</f>
        <v>115.609597123</v>
      </c>
      <c r="DP25" s="393">
        <f>[3]Früchte!EE9</f>
        <v>981.26538630500011</v>
      </c>
    </row>
    <row r="26" spans="1:120" x14ac:dyDescent="0.2">
      <c r="A26" s="218"/>
      <c r="B26" s="189">
        <f>[3]Früchte!$A10</f>
        <v>46082</v>
      </c>
      <c r="C26" s="381">
        <f>[3]Früchte!$C10</f>
        <v>6.2999989999999997</v>
      </c>
      <c r="D26" s="381">
        <f>[3]Früchte!$AU10</f>
        <v>3.0202849999999999</v>
      </c>
      <c r="E26" s="380">
        <f>[3]Früchte!$E10</f>
        <v>5.023943</v>
      </c>
      <c r="F26" s="380">
        <f>[3]Früchte!$AW10</f>
        <v>2.9489969999999999</v>
      </c>
      <c r="G26" s="381">
        <f>[3]Früchte!$F10</f>
        <v>0</v>
      </c>
      <c r="H26" s="381">
        <f>[3]Früchte!$AX10</f>
        <v>2.8592270000000002</v>
      </c>
      <c r="I26" s="380">
        <f>[3]Früchte!$K10</f>
        <v>6.3</v>
      </c>
      <c r="J26" s="380">
        <f>[3]Früchte!$BC10</f>
        <v>0</v>
      </c>
      <c r="K26" s="381">
        <f>[3]Früchte!$N10</f>
        <v>6.3023980000000002</v>
      </c>
      <c r="L26" s="381">
        <f>[3]Früchte!$BF10</f>
        <v>3.6329319999999998</v>
      </c>
      <c r="M26" s="380"/>
      <c r="N26" s="380">
        <f>[3]Früchte!$P10</f>
        <v>0</v>
      </c>
      <c r="O26" s="380">
        <f>[3]Früchte!$BH10</f>
        <v>2.4576530000000001</v>
      </c>
      <c r="P26" s="381">
        <f>[3]Früchte!$Q10</f>
        <v>0</v>
      </c>
      <c r="Q26" s="381">
        <f>[3]Früchte!$BI10</f>
        <v>3.601842</v>
      </c>
      <c r="R26" s="380">
        <f>[3]Früchte!$R10</f>
        <v>0</v>
      </c>
      <c r="S26" s="380">
        <f>[3]Früchte!$BJ10</f>
        <v>3.4940410000000002</v>
      </c>
      <c r="T26" s="381">
        <f>[3]Früchte!$T10</f>
        <v>0</v>
      </c>
      <c r="U26" s="381">
        <f>[3]Früchte!$BL10</f>
        <v>0</v>
      </c>
      <c r="V26" s="380">
        <f>[3]Früchte!$U10</f>
        <v>0</v>
      </c>
      <c r="W26" s="380">
        <f>[3]Früchte!$BM10</f>
        <v>4.8276409999999998</v>
      </c>
      <c r="X26" s="380"/>
      <c r="Y26" s="380">
        <f>[3]Früchte!$X10</f>
        <v>0</v>
      </c>
      <c r="Z26" s="380">
        <f>[3]Früchte!$BP10</f>
        <v>0</v>
      </c>
      <c r="AA26" s="381">
        <f>[3]Früchte!$Y10</f>
        <v>15.087303</v>
      </c>
      <c r="AB26" s="381">
        <f>[3]Früchte!$BQ10</f>
        <v>7.8417180000000002</v>
      </c>
      <c r="AC26" s="380">
        <f>[3]Früchte!$Z10</f>
        <v>20.838445</v>
      </c>
      <c r="AD26" s="380">
        <f>[3]Früchte!$BR10</f>
        <v>13.465569</v>
      </c>
      <c r="AE26" s="381">
        <f>[3]Früchte!$AA10</f>
        <v>24.896165</v>
      </c>
      <c r="AF26" s="381">
        <f>[3]Früchte!$BS10</f>
        <v>18.988716</v>
      </c>
      <c r="AG26" s="380"/>
      <c r="AH26" s="380">
        <f>[3]Früchte!$AC10</f>
        <v>0</v>
      </c>
      <c r="AI26" s="380">
        <f>[3]Früchte!$BU10</f>
        <v>0</v>
      </c>
      <c r="AJ26" s="381">
        <f>[3]Früchte!$AE10</f>
        <v>0</v>
      </c>
      <c r="AK26" s="381">
        <f>[3]Früchte!$BW10</f>
        <v>0</v>
      </c>
      <c r="AL26" s="380">
        <f>[3]Früchte!$AG10</f>
        <v>0</v>
      </c>
      <c r="AM26" s="380">
        <f>[3]Früchte!$BY10</f>
        <v>4.3869600000000002</v>
      </c>
      <c r="AN26" s="381">
        <f>[3]Früchte!$AH10</f>
        <v>0</v>
      </c>
      <c r="AO26" s="381">
        <f>[3]Früchte!$BZ10</f>
        <v>0</v>
      </c>
      <c r="AP26" s="380"/>
      <c r="AQ26" s="380">
        <f>[3]Früchte!$AI10</f>
        <v>0</v>
      </c>
      <c r="AR26" s="380">
        <f>[3]Früchte!$CA10</f>
        <v>3.8860320000000002</v>
      </c>
      <c r="AS26" s="380"/>
      <c r="AT26" s="381">
        <f>[3]Früchte!$AJ10</f>
        <v>0</v>
      </c>
      <c r="AU26" s="381">
        <f>[3]Früchte!$CB10</f>
        <v>3.6959050000000002</v>
      </c>
      <c r="AV26" s="380"/>
      <c r="AW26" s="380">
        <f>[3]Früchte!$AK10</f>
        <v>2.5253839999999999</v>
      </c>
      <c r="AX26" s="380">
        <f>[3]Früchte!$CC10</f>
        <v>1.4617830000000001</v>
      </c>
      <c r="AY26" s="381">
        <f>[3]Früchte!$AL10</f>
        <v>0</v>
      </c>
      <c r="AZ26" s="381">
        <f>[3]Früchte!$CD10</f>
        <v>2.345399</v>
      </c>
      <c r="BA26" s="380">
        <f>[3]Früchte!$AM10</f>
        <v>3.9151220000000002</v>
      </c>
      <c r="BB26" s="380">
        <f>[3]Früchte!$CE10</f>
        <v>2.069483</v>
      </c>
      <c r="BC26" s="381">
        <f>[3]Früchte!$AN10</f>
        <v>0.51008500000000001</v>
      </c>
      <c r="BD26" s="381">
        <f>[3]Früchte!$CF10</f>
        <v>0.40806100000000001</v>
      </c>
      <c r="BE26" s="380"/>
      <c r="BF26" s="380">
        <f>[3]Früchte!$AO10</f>
        <v>0</v>
      </c>
      <c r="BG26" s="380">
        <f>[3]Früchte!$CG10</f>
        <v>2.423883</v>
      </c>
      <c r="BH26" s="381">
        <f>[3]Früchte!$AP10</f>
        <v>1.9292530000000001</v>
      </c>
      <c r="BI26" s="381">
        <f>[3]Früchte!$CH10</f>
        <v>1.334665</v>
      </c>
      <c r="BJ26" s="380">
        <f>[3]Früchte!$AQ10</f>
        <v>3.0686819999999999</v>
      </c>
      <c r="BK26" s="380">
        <f>[3]Früchte!$CI10</f>
        <v>2.5521060000000002</v>
      </c>
      <c r="BL26" s="381">
        <f>[3]Früchte!$AR10</f>
        <v>0.79029499999999997</v>
      </c>
      <c r="BM26" s="381">
        <f>[3]Früchte!$CJ10</f>
        <v>1.0708299999999999</v>
      </c>
      <c r="BN26" s="380">
        <f>[3]Früchte!$AS10</f>
        <v>2.993055</v>
      </c>
      <c r="BO26" s="380">
        <f>[3]Früchte!$CK10</f>
        <v>1.358582</v>
      </c>
      <c r="BP26" s="368" t="str">
        <f t="shared" si="7"/>
        <v>5</v>
      </c>
      <c r="BQ26" s="343">
        <f>VLOOKUP(MONTH(B26),[4]Referenztabelle!$B$2:$E$14,4,FALSE)</f>
        <v>5</v>
      </c>
      <c r="BR26" s="392">
        <f>[3]Früchte!$CN10</f>
        <v>7574.872169700001</v>
      </c>
      <c r="BS26" s="392">
        <f>[3]Früchte!$CO10</f>
        <v>34677.966155647002</v>
      </c>
      <c r="BT26" s="393"/>
      <c r="BU26" s="393">
        <f>[3]Früchte!$CP10</f>
        <v>921.62195976800001</v>
      </c>
      <c r="BV26" s="393">
        <f>[3]Früchte!$CQ10</f>
        <v>6383.178800398</v>
      </c>
      <c r="BW26" s="393"/>
      <c r="BX26" s="392">
        <f>[3]Früchte!$CR10</f>
        <v>182.36568492900003</v>
      </c>
      <c r="BY26" s="392">
        <f>[3]Früchte!$CS10</f>
        <v>1342.0085607449998</v>
      </c>
      <c r="BZ26" s="393"/>
      <c r="CA26" s="393">
        <f>[3]Früchte!$CT10</f>
        <v>177.84157329000001</v>
      </c>
      <c r="CB26" s="393">
        <f>[3]Früchte!$CU10</f>
        <v>2132.9514591550001</v>
      </c>
      <c r="CC26" s="392">
        <f>[3]Früchte!$CV10</f>
        <v>114.650583692</v>
      </c>
      <c r="CD26" s="392">
        <f>[3]Früchte!$CW10</f>
        <v>897.14678934500012</v>
      </c>
      <c r="CE26" s="393">
        <f>[3]Früchte!$CX10</f>
        <v>74.400160917999997</v>
      </c>
      <c r="CF26" s="393">
        <f>[3]Früchte!$CY10</f>
        <v>284.738245861</v>
      </c>
      <c r="CG26" s="393"/>
      <c r="CH26" s="392">
        <f>[3]Früchte!$CZ10</f>
        <v>1.4650000000000002E-3</v>
      </c>
      <c r="CI26" s="392">
        <f>[3]Früchte!$DA10</f>
        <v>1.1316377150000001</v>
      </c>
      <c r="CJ26" s="393">
        <f>[3]Früchte!$DB10</f>
        <v>0</v>
      </c>
      <c r="CK26" s="393">
        <f>[3]Früchte!$DC10</f>
        <v>3.665832821</v>
      </c>
      <c r="CL26" s="392">
        <f>[3]Früchte!DD10</f>
        <v>9.9377040050000005</v>
      </c>
      <c r="CM26" s="392">
        <f>[3]Früchte!DE10</f>
        <v>195.90168355500001</v>
      </c>
      <c r="CN26" s="393">
        <f>[3]Früchte!DF10</f>
        <v>0.67205484800000004</v>
      </c>
      <c r="CO26" s="393">
        <f>[3]Früchte!DG10</f>
        <v>3.5576393400000001</v>
      </c>
      <c r="CP26" s="392">
        <f>[3]Früchte!DH10</f>
        <v>3.3221713199999998</v>
      </c>
      <c r="CQ26" s="392">
        <f>[3]Früchte!DI10</f>
        <v>12.953642199000001</v>
      </c>
      <c r="CR26" s="393"/>
      <c r="CS26" s="393">
        <f>[3]Früchte!DJ10</f>
        <v>2.578E-3</v>
      </c>
      <c r="CT26" s="393">
        <f>[3]Früchte!DK10</f>
        <v>734.18411706900008</v>
      </c>
      <c r="CU26" s="393"/>
      <c r="CV26" s="392">
        <f>[3]Früchte!DL10</f>
        <v>711.6301174240001</v>
      </c>
      <c r="CW26" s="392">
        <f>[3]Früchte!DM10</f>
        <v>3117.4177248139999</v>
      </c>
      <c r="CX26" s="393">
        <f>[3]Früchte!DN10</f>
        <v>39.951437921</v>
      </c>
      <c r="CY26" s="393">
        <f>[3]Früchte!DO10</f>
        <v>370.13112156399995</v>
      </c>
      <c r="CZ26" s="392">
        <f>[3]Früchte!DP10</f>
        <v>125.423664414</v>
      </c>
      <c r="DA26" s="392">
        <f>[3]Früchte!DQ10</f>
        <v>2831.9616074140004</v>
      </c>
      <c r="DB26" s="393">
        <f>[3]Früchte!DR10</f>
        <v>892.75898715200003</v>
      </c>
      <c r="DC26" s="393">
        <f>[3]Früchte!DS10</f>
        <v>891.84286719900001</v>
      </c>
      <c r="DD26" s="393"/>
      <c r="DE26" s="392">
        <f>[3]Früchte!DT10</f>
        <v>7.633611192</v>
      </c>
      <c r="DF26" s="392">
        <f>[3]Früchte!DU10</f>
        <v>829.19482940000012</v>
      </c>
      <c r="DG26" s="393">
        <f>[3]Früchte!DV10</f>
        <v>718.66866828999991</v>
      </c>
      <c r="DH26" s="393">
        <f>[3]Früchte!DW10</f>
        <v>1703.938693735</v>
      </c>
      <c r="DI26" s="392">
        <f>[3]Früchte!DX10</f>
        <v>2793.3982217299999</v>
      </c>
      <c r="DJ26" s="392">
        <f>[3]Früchte!DY10</f>
        <v>6036.8308862089998</v>
      </c>
      <c r="DK26" s="393">
        <f>[3]Früchte!DZ10</f>
        <v>186.193090318</v>
      </c>
      <c r="DL26" s="393">
        <f>[3]Früchte!EA10</f>
        <v>900.35753929400005</v>
      </c>
      <c r="DM26" s="392">
        <f>[3]Früchte!EB10</f>
        <v>57.285171116999997</v>
      </c>
      <c r="DN26" s="392">
        <f>[3]Früchte!EC10</f>
        <v>1374.978066528</v>
      </c>
      <c r="DO26" s="393">
        <f>[3]Früchte!ED10</f>
        <v>61.325429236000005</v>
      </c>
      <c r="DP26" s="393">
        <f>[3]Früchte!EE10</f>
        <v>519.08263003700006</v>
      </c>
    </row>
    <row r="27" spans="1:120" x14ac:dyDescent="0.2">
      <c r="A27" s="218"/>
      <c r="B27" s="189">
        <f>[3]Früchte!$A11</f>
        <v>46054</v>
      </c>
      <c r="C27" s="381">
        <f>[3]Früchte!$C11</f>
        <v>0</v>
      </c>
      <c r="D27" s="381">
        <f>[3]Früchte!$AU11</f>
        <v>3.159421</v>
      </c>
      <c r="E27" s="380">
        <f>[3]Früchte!$E11</f>
        <v>5.0286309999999999</v>
      </c>
      <c r="F27" s="380">
        <f>[3]Früchte!$AW11</f>
        <v>2.8682639999999999</v>
      </c>
      <c r="G27" s="381">
        <f>[3]Früchte!$F11</f>
        <v>0</v>
      </c>
      <c r="H27" s="381">
        <f>[3]Früchte!$AX11</f>
        <v>2.8609110000000002</v>
      </c>
      <c r="I27" s="380">
        <f>[3]Früchte!$K11</f>
        <v>6.3</v>
      </c>
      <c r="J27" s="380">
        <f>[3]Früchte!$BC11</f>
        <v>0</v>
      </c>
      <c r="K27" s="381">
        <f>[3]Früchte!$N11</f>
        <v>6.0474249999999996</v>
      </c>
      <c r="L27" s="381">
        <f>[3]Früchte!$BF11</f>
        <v>3.6307670000000001</v>
      </c>
      <c r="M27" s="380"/>
      <c r="N27" s="380">
        <f>[3]Früchte!$P11</f>
        <v>0</v>
      </c>
      <c r="O27" s="380">
        <f>[3]Früchte!$BH11</f>
        <v>2.9363389999999998</v>
      </c>
      <c r="P27" s="381">
        <f>[3]Früchte!$Q11</f>
        <v>0</v>
      </c>
      <c r="Q27" s="381">
        <f>[3]Früchte!$BI11</f>
        <v>3.6237650000000001</v>
      </c>
      <c r="R27" s="380">
        <f>[3]Früchte!$R11</f>
        <v>0</v>
      </c>
      <c r="S27" s="380">
        <f>[3]Früchte!$BJ11</f>
        <v>3.431908</v>
      </c>
      <c r="T27" s="381">
        <f>[3]Früchte!$T11</f>
        <v>0</v>
      </c>
      <c r="U27" s="381">
        <f>[3]Früchte!$BL11</f>
        <v>0</v>
      </c>
      <c r="V27" s="380">
        <f>[3]Früchte!$U11</f>
        <v>6.228243</v>
      </c>
      <c r="W27" s="380">
        <f>[3]Früchte!$BM11</f>
        <v>4.8566349999999998</v>
      </c>
      <c r="X27" s="380"/>
      <c r="Y27" s="380">
        <f>[3]Früchte!$X11</f>
        <v>0</v>
      </c>
      <c r="Z27" s="380">
        <f>[3]Früchte!$BP11</f>
        <v>0</v>
      </c>
      <c r="AA27" s="381">
        <f>[3]Früchte!$Y11</f>
        <v>14.541292</v>
      </c>
      <c r="AB27" s="381">
        <f>[3]Früchte!$BQ11</f>
        <v>9.1283239999999992</v>
      </c>
      <c r="AC27" s="380">
        <f>[3]Früchte!$Z11</f>
        <v>20.664926000000001</v>
      </c>
      <c r="AD27" s="380">
        <f>[3]Früchte!$BR11</f>
        <v>11.5741</v>
      </c>
      <c r="AE27" s="381">
        <f>[3]Früchte!$AA11</f>
        <v>23.855070000000001</v>
      </c>
      <c r="AF27" s="381">
        <f>[3]Früchte!$BS11</f>
        <v>18.360264000000001</v>
      </c>
      <c r="AG27" s="380"/>
      <c r="AH27" s="380">
        <f>[3]Früchte!$AC11</f>
        <v>0</v>
      </c>
      <c r="AI27" s="380">
        <f>[3]Früchte!$BU11</f>
        <v>0</v>
      </c>
      <c r="AJ27" s="381">
        <f>[3]Früchte!$AE11</f>
        <v>0</v>
      </c>
      <c r="AK27" s="381">
        <f>[3]Früchte!$BW11</f>
        <v>0</v>
      </c>
      <c r="AL27" s="380">
        <f>[3]Früchte!$AG11</f>
        <v>0</v>
      </c>
      <c r="AM27" s="380">
        <f>[3]Früchte!$BY11</f>
        <v>4.9676749999999998</v>
      </c>
      <c r="AN27" s="381">
        <f>[3]Früchte!$AH11</f>
        <v>0</v>
      </c>
      <c r="AO27" s="381">
        <f>[3]Früchte!$BZ11</f>
        <v>0</v>
      </c>
      <c r="AP27" s="380"/>
      <c r="AQ27" s="380">
        <f>[3]Früchte!$AI11</f>
        <v>0</v>
      </c>
      <c r="AR27" s="380">
        <f>[3]Früchte!$CA11</f>
        <v>3.8034210000000002</v>
      </c>
      <c r="AS27" s="380"/>
      <c r="AT27" s="381">
        <f>[3]Früchte!$AJ11</f>
        <v>0</v>
      </c>
      <c r="AU27" s="381">
        <f>[3]Früchte!$CB11</f>
        <v>0</v>
      </c>
      <c r="AV27" s="380"/>
      <c r="AW27" s="380">
        <f>[3]Früchte!$AK11</f>
        <v>2.6047940000000001</v>
      </c>
      <c r="AX27" s="380">
        <f>[3]Früchte!$CC11</f>
        <v>1.5632550000000001</v>
      </c>
      <c r="AY27" s="381">
        <f>[3]Früchte!$AL11</f>
        <v>0</v>
      </c>
      <c r="AZ27" s="381">
        <f>[3]Früchte!$CD11</f>
        <v>2.78931</v>
      </c>
      <c r="BA27" s="380">
        <f>[3]Früchte!$AM11</f>
        <v>3.8881399999999999</v>
      </c>
      <c r="BB27" s="380">
        <f>[3]Früchte!$CE11</f>
        <v>2.0312739999999998</v>
      </c>
      <c r="BC27" s="381">
        <f>[3]Früchte!$AN11</f>
        <v>0.52285999999999999</v>
      </c>
      <c r="BD27" s="381">
        <f>[3]Früchte!$CF11</f>
        <v>0.40667599999999998</v>
      </c>
      <c r="BE27" s="380"/>
      <c r="BF27" s="380">
        <f>[3]Früchte!$AO11</f>
        <v>0</v>
      </c>
      <c r="BG27" s="380">
        <f>[3]Früchte!$CG11</f>
        <v>2.397167</v>
      </c>
      <c r="BH27" s="381">
        <f>[3]Früchte!$AP11</f>
        <v>1.817723</v>
      </c>
      <c r="BI27" s="381">
        <f>[3]Früchte!$CH11</f>
        <v>1.277477</v>
      </c>
      <c r="BJ27" s="380">
        <f>[3]Früchte!$AQ11</f>
        <v>3.0710139999999999</v>
      </c>
      <c r="BK27" s="380">
        <f>[3]Früchte!$CI11</f>
        <v>2.5648689999999998</v>
      </c>
      <c r="BL27" s="381">
        <f>[3]Früchte!$AR11</f>
        <v>0.78831200000000001</v>
      </c>
      <c r="BM27" s="381">
        <f>[3]Früchte!$CJ11</f>
        <v>0.94930199999999998</v>
      </c>
      <c r="BN27" s="380">
        <f>[3]Früchte!$AS11</f>
        <v>2.9573529999999999</v>
      </c>
      <c r="BO27" s="380">
        <f>[3]Früchte!$CK11</f>
        <v>1.505655</v>
      </c>
      <c r="BP27" s="368" t="str">
        <f t="shared" si="7"/>
        <v>4</v>
      </c>
      <c r="BQ27" s="343">
        <f>VLOOKUP(MONTH(B27),[4]Referenztabelle!$B$2:$E$14,4,FALSE)</f>
        <v>4</v>
      </c>
      <c r="BR27" s="392">
        <f>[3]Früchte!$CN11</f>
        <v>6018.6043576729999</v>
      </c>
      <c r="BS27" s="392">
        <f>[3]Früchte!$CO11</f>
        <v>27432.114053272002</v>
      </c>
      <c r="BT27" s="393"/>
      <c r="BU27" s="393">
        <f>[3]Früchte!$CP11</f>
        <v>640.26223619099994</v>
      </c>
      <c r="BV27" s="393">
        <f>[3]Früchte!$CQ11</f>
        <v>4840.362634307</v>
      </c>
      <c r="BW27" s="393"/>
      <c r="BX27" s="392">
        <f>[3]Früchte!$CR11</f>
        <v>150.10197448</v>
      </c>
      <c r="BY27" s="392">
        <f>[3]Früchte!$CS11</f>
        <v>1083.4837539959999</v>
      </c>
      <c r="BZ27" s="393"/>
      <c r="CA27" s="393">
        <f>[3]Früchte!$CT11</f>
        <v>29.254376452000002</v>
      </c>
      <c r="CB27" s="393">
        <f>[3]Früchte!$CU11</f>
        <v>420.65225825499999</v>
      </c>
      <c r="CC27" s="392">
        <f>[3]Früchte!$CV11</f>
        <v>67.682740797000008</v>
      </c>
      <c r="CD27" s="392">
        <f>[3]Früchte!$CW11</f>
        <v>696.227675761</v>
      </c>
      <c r="CE27" s="393">
        <f>[3]Früchte!$CX11</f>
        <v>17.75215</v>
      </c>
      <c r="CF27" s="393">
        <f>[3]Früchte!$CY11</f>
        <v>159.735871734</v>
      </c>
      <c r="CG27" s="393"/>
      <c r="CH27" s="392">
        <f>[3]Früchte!$CZ11</f>
        <v>0.109265486</v>
      </c>
      <c r="CI27" s="392">
        <f>[3]Früchte!$DA11</f>
        <v>1.5661310000000002</v>
      </c>
      <c r="CJ27" s="393">
        <f>[3]Früchte!$DB11</f>
        <v>0</v>
      </c>
      <c r="CK27" s="393">
        <f>[3]Früchte!$DC11</f>
        <v>1.460299791</v>
      </c>
      <c r="CL27" s="392">
        <f>[3]Früchte!DD11</f>
        <v>2.8664703490000001</v>
      </c>
      <c r="CM27" s="392">
        <f>[3]Früchte!DE11</f>
        <v>51.747129266000002</v>
      </c>
      <c r="CN27" s="393">
        <f>[3]Früchte!DF11</f>
        <v>3.4660000000000003E-3</v>
      </c>
      <c r="CO27" s="393">
        <f>[3]Früchte!DG11</f>
        <v>0.42127600000000004</v>
      </c>
      <c r="CP27" s="392">
        <f>[3]Früchte!DH11</f>
        <v>0</v>
      </c>
      <c r="CQ27" s="392">
        <f>[3]Früchte!DI11</f>
        <v>3.5881743190000002</v>
      </c>
      <c r="CR27" s="393"/>
      <c r="CS27" s="393">
        <f>[3]Früchte!DJ11</f>
        <v>2.0033163389999999</v>
      </c>
      <c r="CT27" s="393">
        <f>[3]Früchte!DK11</f>
        <v>436.38921812300003</v>
      </c>
      <c r="CU27" s="393"/>
      <c r="CV27" s="392">
        <f>[3]Früchte!DL11</f>
        <v>637.96897268300006</v>
      </c>
      <c r="CW27" s="392">
        <f>[3]Früchte!DM11</f>
        <v>2530.0843840180005</v>
      </c>
      <c r="CX27" s="393">
        <f>[3]Früchte!DN11</f>
        <v>31.266156783</v>
      </c>
      <c r="CY27" s="393">
        <f>[3]Früchte!DO11</f>
        <v>422.20736593099997</v>
      </c>
      <c r="CZ27" s="392">
        <f>[3]Früchte!DP11</f>
        <v>288.90421277000002</v>
      </c>
      <c r="DA27" s="392">
        <f>[3]Früchte!DQ11</f>
        <v>3564.3893840619999</v>
      </c>
      <c r="DB27" s="393">
        <f>[3]Früchte!DR11</f>
        <v>608.15589053400004</v>
      </c>
      <c r="DC27" s="393">
        <f>[3]Früchte!DS11</f>
        <v>733.32495948099995</v>
      </c>
      <c r="DD27" s="393"/>
      <c r="DE27" s="392">
        <f>[3]Früchte!DT11</f>
        <v>4.2785678420000002</v>
      </c>
      <c r="DF27" s="392">
        <f>[3]Früchte!DU11</f>
        <v>561.47066344399991</v>
      </c>
      <c r="DG27" s="393">
        <f>[3]Früchte!DV11</f>
        <v>526.296762887</v>
      </c>
      <c r="DH27" s="393">
        <f>[3]Früchte!DW11</f>
        <v>1399.5570058130002</v>
      </c>
      <c r="DI27" s="392">
        <f>[3]Früchte!DX11</f>
        <v>2084.122362008</v>
      </c>
      <c r="DJ27" s="392">
        <f>[3]Früchte!DY11</f>
        <v>4712.1712278630002</v>
      </c>
      <c r="DK27" s="393">
        <f>[3]Früchte!DZ11</f>
        <v>158.77407049499999</v>
      </c>
      <c r="DL27" s="393">
        <f>[3]Früchte!EA11</f>
        <v>786.50696421600003</v>
      </c>
      <c r="DM27" s="392">
        <f>[3]Früchte!EB11</f>
        <v>73.596752870000003</v>
      </c>
      <c r="DN27" s="392">
        <f>[3]Früchte!EC11</f>
        <v>841.68303910700001</v>
      </c>
      <c r="DO27" s="393">
        <f>[3]Früchte!ED11</f>
        <v>2.6000000000000002E-2</v>
      </c>
      <c r="DP27" s="393">
        <f>[3]Früchte!EE11</f>
        <v>45.084313809999998</v>
      </c>
    </row>
    <row r="28" spans="1:120" x14ac:dyDescent="0.2">
      <c r="A28" s="218"/>
      <c r="B28" s="189">
        <f>[3]Früchte!$A12</f>
        <v>46023</v>
      </c>
      <c r="C28" s="381">
        <f>[3]Früchte!$C12</f>
        <v>0</v>
      </c>
      <c r="D28" s="381">
        <f>[3]Früchte!$AU12</f>
        <v>3.2230129999999999</v>
      </c>
      <c r="E28" s="380">
        <f>[3]Früchte!$E12</f>
        <v>5.094265</v>
      </c>
      <c r="F28" s="380">
        <f>[3]Früchte!$AW12</f>
        <v>2.928353</v>
      </c>
      <c r="G28" s="381">
        <f>[3]Früchte!$F12</f>
        <v>0</v>
      </c>
      <c r="H28" s="381">
        <f>[3]Früchte!$AX12</f>
        <v>2.8543370000000001</v>
      </c>
      <c r="I28" s="380">
        <f>[3]Früchte!$K12</f>
        <v>6.3</v>
      </c>
      <c r="J28" s="380">
        <f>[3]Früchte!$BC12</f>
        <v>0</v>
      </c>
      <c r="K28" s="381">
        <f>[3]Früchte!$N12</f>
        <v>6.3</v>
      </c>
      <c r="L28" s="381">
        <f>[3]Früchte!$BF12</f>
        <v>3.5838239999999999</v>
      </c>
      <c r="M28" s="380"/>
      <c r="N28" s="380">
        <f>[3]Früchte!$P12</f>
        <v>0</v>
      </c>
      <c r="O28" s="380">
        <f>[3]Früchte!$BH12</f>
        <v>3.525318</v>
      </c>
      <c r="P28" s="381">
        <f>[3]Früchte!$Q12</f>
        <v>0</v>
      </c>
      <c r="Q28" s="381">
        <f>[3]Früchte!$BI12</f>
        <v>3.624943</v>
      </c>
      <c r="R28" s="380">
        <f>[3]Früchte!$R12</f>
        <v>0</v>
      </c>
      <c r="S28" s="380">
        <f>[3]Früchte!$BJ12</f>
        <v>3.267741</v>
      </c>
      <c r="T28" s="381">
        <f>[3]Früchte!$T12</f>
        <v>0</v>
      </c>
      <c r="U28" s="381">
        <f>[3]Früchte!$BL12</f>
        <v>0</v>
      </c>
      <c r="V28" s="380">
        <f>[3]Früchte!$U12</f>
        <v>6.4494119999999997</v>
      </c>
      <c r="W28" s="380">
        <f>[3]Früchte!$BM12</f>
        <v>4.8588509999999996</v>
      </c>
      <c r="X28" s="380"/>
      <c r="Y28" s="380">
        <f>[3]Früchte!$X12</f>
        <v>0</v>
      </c>
      <c r="Z28" s="380">
        <f>[3]Früchte!$BP12</f>
        <v>0</v>
      </c>
      <c r="AA28" s="381">
        <f>[3]Früchte!$Y12</f>
        <v>13.957514</v>
      </c>
      <c r="AB28" s="381">
        <f>[3]Früchte!$BQ12</f>
        <v>13.934647</v>
      </c>
      <c r="AC28" s="380">
        <f>[3]Früchte!$Z12</f>
        <v>20.183875</v>
      </c>
      <c r="AD28" s="380">
        <f>[3]Früchte!$BR12</f>
        <v>10.685544999999999</v>
      </c>
      <c r="AE28" s="381">
        <f>[3]Früchte!$AA12</f>
        <v>21.993424000000001</v>
      </c>
      <c r="AF28" s="381">
        <f>[3]Früchte!$BS12</f>
        <v>17.820447000000001</v>
      </c>
      <c r="AG28" s="380"/>
      <c r="AH28" s="380">
        <f>[3]Früchte!$AC12</f>
        <v>0</v>
      </c>
      <c r="AI28" s="380">
        <f>[3]Früchte!$BU12</f>
        <v>0</v>
      </c>
      <c r="AJ28" s="381">
        <f>[3]Früchte!$AE12</f>
        <v>0</v>
      </c>
      <c r="AK28" s="381">
        <f>[3]Früchte!$BW12</f>
        <v>0</v>
      </c>
      <c r="AL28" s="380">
        <f>[3]Früchte!$AG12</f>
        <v>0</v>
      </c>
      <c r="AM28" s="380">
        <f>[3]Früchte!$BY12</f>
        <v>7.4087959999999997</v>
      </c>
      <c r="AN28" s="381">
        <f>[3]Früchte!$AH12</f>
        <v>0</v>
      </c>
      <c r="AO28" s="381">
        <f>[3]Früchte!$BZ12</f>
        <v>0</v>
      </c>
      <c r="AP28" s="380"/>
      <c r="AQ28" s="380">
        <f>[3]Früchte!$AI12</f>
        <v>0</v>
      </c>
      <c r="AR28" s="380">
        <f>[3]Früchte!$CA12</f>
        <v>3.7279580000000001</v>
      </c>
      <c r="AS28" s="380"/>
      <c r="AT28" s="381">
        <f>[3]Früchte!$AJ12</f>
        <v>0</v>
      </c>
      <c r="AU28" s="381">
        <f>[3]Früchte!$CB12</f>
        <v>0</v>
      </c>
      <c r="AV28" s="380"/>
      <c r="AW28" s="380">
        <f>[3]Früchte!$AK12</f>
        <v>3.4049990000000001</v>
      </c>
      <c r="AX28" s="380">
        <f>[3]Früchte!$CC12</f>
        <v>1.5348269999999999</v>
      </c>
      <c r="AY28" s="381">
        <f>[3]Früchte!$AL12</f>
        <v>0</v>
      </c>
      <c r="AZ28" s="381">
        <f>[3]Früchte!$CD12</f>
        <v>3.3764620000000001</v>
      </c>
      <c r="BA28" s="380">
        <f>[3]Früchte!$AM12</f>
        <v>3.6800069999999998</v>
      </c>
      <c r="BB28" s="380">
        <f>[3]Früchte!$CE12</f>
        <v>2.1104259999999999</v>
      </c>
      <c r="BC28" s="381">
        <f>[3]Früchte!$AN12</f>
        <v>0.51226700000000003</v>
      </c>
      <c r="BD28" s="381">
        <f>[3]Früchte!$CF12</f>
        <v>0.42098099999999999</v>
      </c>
      <c r="BE28" s="380"/>
      <c r="BF28" s="380">
        <f>[3]Früchte!$AO12</f>
        <v>0</v>
      </c>
      <c r="BG28" s="380">
        <f>[3]Früchte!$CG12</f>
        <v>2.4221409999999999</v>
      </c>
      <c r="BH28" s="381">
        <f>[3]Früchte!$AP12</f>
        <v>1.959803</v>
      </c>
      <c r="BI28" s="381">
        <f>[3]Früchte!$CH12</f>
        <v>1.206599</v>
      </c>
      <c r="BJ28" s="380">
        <f>[3]Früchte!$AQ12</f>
        <v>3.0059130000000001</v>
      </c>
      <c r="BK28" s="380">
        <f>[3]Früchte!$CI12</f>
        <v>2.5654159999999999</v>
      </c>
      <c r="BL28" s="381">
        <f>[3]Früchte!$AR12</f>
        <v>0.81909100000000001</v>
      </c>
      <c r="BM28" s="381">
        <f>[3]Früchte!$CJ12</f>
        <v>1.017995</v>
      </c>
      <c r="BN28" s="380">
        <f>[3]Früchte!$AS12</f>
        <v>3.3013819999999998</v>
      </c>
      <c r="BO28" s="380">
        <f>[3]Früchte!$CK12</f>
        <v>1.5221070000000001</v>
      </c>
      <c r="BP28" s="368" t="str">
        <f t="shared" si="7"/>
        <v>4</v>
      </c>
      <c r="BQ28" s="343">
        <f>VLOOKUP(MONTH(B28),[4]Referenztabelle!$B$2:$E$14,4,FALSE)</f>
        <v>4</v>
      </c>
      <c r="BR28" s="392">
        <f>[3]Früchte!$CN12</f>
        <v>5832.8087119259999</v>
      </c>
      <c r="BS28" s="392">
        <f>[3]Früchte!$CO12</f>
        <v>29471.421811923003</v>
      </c>
      <c r="BT28" s="393"/>
      <c r="BU28" s="393">
        <f>[3]Früchte!$CP12</f>
        <v>584.93026616999998</v>
      </c>
      <c r="BV28" s="393">
        <f>[3]Früchte!$CQ12</f>
        <v>4719.126701745</v>
      </c>
      <c r="BW28" s="393"/>
      <c r="BX28" s="392">
        <f>[3]Früchte!$CR12</f>
        <v>154.672525412</v>
      </c>
      <c r="BY28" s="392">
        <f>[3]Früchte!$CS12</f>
        <v>1038.4164108330001</v>
      </c>
      <c r="BZ28" s="393"/>
      <c r="CA28" s="393">
        <f>[3]Früchte!$CT12</f>
        <v>10.255049999999999</v>
      </c>
      <c r="CB28" s="393">
        <f>[3]Früchte!$CU12</f>
        <v>135.483305487</v>
      </c>
      <c r="CC28" s="392">
        <f>[3]Früchte!$CV12</f>
        <v>39.350553683999998</v>
      </c>
      <c r="CD28" s="392">
        <f>[3]Früchte!$CW12</f>
        <v>695.92053694799995</v>
      </c>
      <c r="CE28" s="393">
        <f>[3]Früchte!$CX12</f>
        <v>19.058499999999999</v>
      </c>
      <c r="CF28" s="393">
        <f>[3]Früchte!$CY12</f>
        <v>166.325102302</v>
      </c>
      <c r="CG28" s="393"/>
      <c r="CH28" s="392">
        <f>[3]Früchte!$CZ12</f>
        <v>0</v>
      </c>
      <c r="CI28" s="392">
        <f>[3]Früchte!$DA12</f>
        <v>1.571224</v>
      </c>
      <c r="CJ28" s="393">
        <f>[3]Früchte!$DB12</f>
        <v>0</v>
      </c>
      <c r="CK28" s="393">
        <f>[3]Früchte!$DC12</f>
        <v>1.6770890000000001</v>
      </c>
      <c r="CL28" s="392">
        <f>[3]Früchte!DD12</f>
        <v>1.580581587</v>
      </c>
      <c r="CM28" s="392">
        <f>[3]Früchte!DE12</f>
        <v>27.144476067999999</v>
      </c>
      <c r="CN28" s="393">
        <f>[3]Früchte!DF12</f>
        <v>3.7280000000000004E-3</v>
      </c>
      <c r="CO28" s="393">
        <f>[3]Früchte!DG12</f>
        <v>2.9200845009999998</v>
      </c>
      <c r="CP28" s="392">
        <f>[3]Früchte!DH12</f>
        <v>1.2330000000000002E-3</v>
      </c>
      <c r="CQ28" s="392">
        <f>[3]Früchte!DI12</f>
        <v>1.165998664</v>
      </c>
      <c r="CR28" s="393"/>
      <c r="CS28" s="393">
        <f>[3]Früchte!DJ12</f>
        <v>4.7860622709999996</v>
      </c>
      <c r="CT28" s="393">
        <f>[3]Früchte!DK12</f>
        <v>551.40963377499997</v>
      </c>
      <c r="CU28" s="393"/>
      <c r="CV28" s="392">
        <f>[3]Früchte!DL12</f>
        <v>507.52279750000002</v>
      </c>
      <c r="CW28" s="392">
        <f>[3]Früchte!DM12</f>
        <v>2956.8449192840003</v>
      </c>
      <c r="CX28" s="393">
        <f>[3]Früchte!DN12</f>
        <v>29.984296951000001</v>
      </c>
      <c r="CY28" s="393">
        <f>[3]Früchte!DO12</f>
        <v>435.68075380900001</v>
      </c>
      <c r="CZ28" s="392">
        <f>[3]Früchte!DP12</f>
        <v>469.28104580400003</v>
      </c>
      <c r="DA28" s="392">
        <f>[3]Früchte!DQ12</f>
        <v>4979.1683025709999</v>
      </c>
      <c r="DB28" s="393">
        <f>[3]Früchte!DR12</f>
        <v>677.12400718800006</v>
      </c>
      <c r="DC28" s="393">
        <f>[3]Früchte!DS12</f>
        <v>683.58304565200001</v>
      </c>
      <c r="DD28" s="393"/>
      <c r="DE28" s="392">
        <f>[3]Früchte!DT12</f>
        <v>4.9569636600000004</v>
      </c>
      <c r="DF28" s="392">
        <f>[3]Früchte!DU12</f>
        <v>596.74788341500005</v>
      </c>
      <c r="DG28" s="393">
        <f>[3]Früchte!DV12</f>
        <v>463.158154368</v>
      </c>
      <c r="DH28" s="393">
        <f>[3]Früchte!DW12</f>
        <v>1384.0159537730001</v>
      </c>
      <c r="DI28" s="392">
        <f>[3]Früchte!DX12</f>
        <v>2119.5835149019999</v>
      </c>
      <c r="DJ28" s="392">
        <f>[3]Früchte!DY12</f>
        <v>4370.3070874220002</v>
      </c>
      <c r="DK28" s="393">
        <f>[3]Früchte!DZ12</f>
        <v>146.03521231900001</v>
      </c>
      <c r="DL28" s="393">
        <f>[3]Früchte!EA12</f>
        <v>763.12925019499994</v>
      </c>
      <c r="DM28" s="392">
        <f>[3]Früchte!EB12</f>
        <v>34.854815063000004</v>
      </c>
      <c r="DN28" s="392">
        <f>[3]Früchte!EC12</f>
        <v>853.92394319799996</v>
      </c>
      <c r="DO28" s="393">
        <f>[3]Früchte!ED12</f>
        <v>4.2000000000000003E-2</v>
      </c>
      <c r="DP28" s="393">
        <f>[3]Früchte!EE12</f>
        <v>0.10661</v>
      </c>
    </row>
    <row r="29" spans="1:120" x14ac:dyDescent="0.2">
      <c r="A29" s="218"/>
      <c r="B29" s="189">
        <f>[3]Früchte!$A13</f>
        <v>45992</v>
      </c>
      <c r="C29" s="381">
        <f>[3]Früchte!$C13</f>
        <v>0</v>
      </c>
      <c r="D29" s="381">
        <f>[3]Früchte!$AU13</f>
        <v>3.0975199999999998</v>
      </c>
      <c r="E29" s="380">
        <f>[3]Früchte!$E13</f>
        <v>5.0544190000000002</v>
      </c>
      <c r="F29" s="380">
        <f>[3]Früchte!$AW13</f>
        <v>2.8929499999999999</v>
      </c>
      <c r="G29" s="381">
        <f>[3]Früchte!$F13</f>
        <v>0</v>
      </c>
      <c r="H29" s="381">
        <f>[3]Früchte!$AX13</f>
        <v>2.8592270000000002</v>
      </c>
      <c r="I29" s="380">
        <f>[3]Früchte!$K13</f>
        <v>6.3</v>
      </c>
      <c r="J29" s="380">
        <f>[3]Früchte!$BC13</f>
        <v>0</v>
      </c>
      <c r="K29" s="381">
        <f>[3]Früchte!$N13</f>
        <v>6.3442470000000002</v>
      </c>
      <c r="L29" s="381">
        <f>[3]Früchte!$BF13</f>
        <v>3.6813500000000001</v>
      </c>
      <c r="M29" s="380"/>
      <c r="N29" s="380">
        <f>[3]Früchte!$P13</f>
        <v>0</v>
      </c>
      <c r="O29" s="380">
        <f>[3]Früchte!$BH13</f>
        <v>3.5436390000000002</v>
      </c>
      <c r="P29" s="381">
        <f>[3]Früchte!$Q13</f>
        <v>0</v>
      </c>
      <c r="Q29" s="381">
        <f>[3]Früchte!$BI13</f>
        <v>3.587351</v>
      </c>
      <c r="R29" s="380">
        <f>[3]Früchte!$R13</f>
        <v>0</v>
      </c>
      <c r="S29" s="380">
        <f>[3]Früchte!$BJ13</f>
        <v>3.4588920000000001</v>
      </c>
      <c r="T29" s="381">
        <f>[3]Früchte!$T13</f>
        <v>0</v>
      </c>
      <c r="U29" s="381">
        <f>[3]Früchte!$BL13</f>
        <v>4.2230749999999997</v>
      </c>
      <c r="V29" s="380">
        <f>[3]Früchte!$U13</f>
        <v>6.4472259999999997</v>
      </c>
      <c r="W29" s="380">
        <f>[3]Früchte!$BM13</f>
        <v>4.9053500000000003</v>
      </c>
      <c r="X29" s="380"/>
      <c r="Y29" s="380">
        <f>[3]Früchte!$X13</f>
        <v>0</v>
      </c>
      <c r="Z29" s="380">
        <f>[3]Früchte!$BP13</f>
        <v>0</v>
      </c>
      <c r="AA29" s="381">
        <f>[3]Früchte!$Y13</f>
        <v>0</v>
      </c>
      <c r="AB29" s="381">
        <f>[3]Früchte!$BQ13</f>
        <v>13.484699000000001</v>
      </c>
      <c r="AC29" s="380">
        <f>[3]Früchte!$Z13</f>
        <v>0</v>
      </c>
      <c r="AD29" s="380">
        <f>[3]Früchte!$BR13</f>
        <v>11.657952999999999</v>
      </c>
      <c r="AE29" s="381">
        <f>[3]Früchte!$AA13</f>
        <v>22.177406000000001</v>
      </c>
      <c r="AF29" s="381">
        <f>[3]Früchte!$BS13</f>
        <v>18.028106999999999</v>
      </c>
      <c r="AG29" s="380"/>
      <c r="AH29" s="380">
        <f>[3]Früchte!$AC13</f>
        <v>0</v>
      </c>
      <c r="AI29" s="380">
        <f>[3]Früchte!$BU13</f>
        <v>0</v>
      </c>
      <c r="AJ29" s="381">
        <f>[3]Früchte!$AE13</f>
        <v>0</v>
      </c>
      <c r="AK29" s="381">
        <f>[3]Früchte!$BW13</f>
        <v>0</v>
      </c>
      <c r="AL29" s="380">
        <f>[3]Früchte!$AG13</f>
        <v>0</v>
      </c>
      <c r="AM29" s="380">
        <f>[3]Früchte!$BY13</f>
        <v>0</v>
      </c>
      <c r="AN29" s="381">
        <f>[3]Früchte!$AH13</f>
        <v>0</v>
      </c>
      <c r="AO29" s="381">
        <f>[3]Früchte!$BZ13</f>
        <v>0</v>
      </c>
      <c r="AP29" s="380"/>
      <c r="AQ29" s="380">
        <f>[3]Früchte!$AI13</f>
        <v>0</v>
      </c>
      <c r="AR29" s="380">
        <f>[3]Früchte!$CA13</f>
        <v>3.8175859999999999</v>
      </c>
      <c r="AS29" s="380"/>
      <c r="AT29" s="381">
        <f>[3]Früchte!$AJ13</f>
        <v>0</v>
      </c>
      <c r="AU29" s="381">
        <f>[3]Früchte!$CB13</f>
        <v>0</v>
      </c>
      <c r="AV29" s="380"/>
      <c r="AW29" s="380">
        <f>[3]Früchte!$AK13</f>
        <v>3.5941429999999999</v>
      </c>
      <c r="AX29" s="380">
        <f>[3]Früchte!$CC13</f>
        <v>1.3984160000000001</v>
      </c>
      <c r="AY29" s="381">
        <f>[3]Früchte!$AL13</f>
        <v>0</v>
      </c>
      <c r="AZ29" s="381">
        <f>[3]Früchte!$CD13</f>
        <v>3.2578179999999999</v>
      </c>
      <c r="BA29" s="380">
        <f>[3]Früchte!$AM13</f>
        <v>3.920032</v>
      </c>
      <c r="BB29" s="380">
        <f>[3]Früchte!$CE13</f>
        <v>2.0084580000000001</v>
      </c>
      <c r="BC29" s="381">
        <f>[3]Früchte!$AN13</f>
        <v>0.52136199999999999</v>
      </c>
      <c r="BD29" s="381">
        <f>[3]Früchte!$CF13</f>
        <v>0.41203000000000001</v>
      </c>
      <c r="BE29" s="380"/>
      <c r="BF29" s="380">
        <f>[3]Früchte!$AO13</f>
        <v>0</v>
      </c>
      <c r="BG29" s="380">
        <f>[3]Früchte!$CG13</f>
        <v>2.42204</v>
      </c>
      <c r="BH29" s="381">
        <f>[3]Früchte!$AP13</f>
        <v>1.9095519999999999</v>
      </c>
      <c r="BI29" s="381">
        <f>[3]Früchte!$CH13</f>
        <v>1.186588</v>
      </c>
      <c r="BJ29" s="380">
        <f>[3]Früchte!$AQ13</f>
        <v>2.8739059999999998</v>
      </c>
      <c r="BK29" s="380">
        <f>[3]Früchte!$CI13</f>
        <v>2.5499900000000002</v>
      </c>
      <c r="BL29" s="381">
        <f>[3]Früchte!$AR13</f>
        <v>0.85498600000000002</v>
      </c>
      <c r="BM29" s="381">
        <f>[3]Früchte!$CJ13</f>
        <v>0.988062</v>
      </c>
      <c r="BN29" s="380">
        <f>[3]Früchte!$AS13</f>
        <v>3.6860879999999998</v>
      </c>
      <c r="BO29" s="380">
        <f>[3]Früchte!$CK13</f>
        <v>1.4576260000000001</v>
      </c>
      <c r="BP29" s="368" t="str">
        <f t="shared" si="7"/>
        <v>5</v>
      </c>
      <c r="BQ29" s="343">
        <f>VLOOKUP(MONTH(B29),[4]Referenztabelle!$B$2:$E$14,4,FALSE)</f>
        <v>5</v>
      </c>
      <c r="BR29" s="392">
        <f>[3]Früchte!$CN13</f>
        <v>6813.0214680030003</v>
      </c>
      <c r="BS29" s="392">
        <f>[3]Früchte!$CO13</f>
        <v>35278.965239575002</v>
      </c>
      <c r="BT29" s="393"/>
      <c r="BU29" s="393">
        <f>[3]Früchte!$CP13</f>
        <v>549.74744016500006</v>
      </c>
      <c r="BV29" s="393">
        <f>[3]Früchte!$CQ13</f>
        <v>4732.8598697060006</v>
      </c>
      <c r="BW29" s="393"/>
      <c r="BX29" s="392">
        <f>[3]Früchte!$CR13</f>
        <v>171.48184905700001</v>
      </c>
      <c r="BY29" s="392">
        <f>[3]Früchte!$CS13</f>
        <v>1209.8107583250001</v>
      </c>
      <c r="BZ29" s="393"/>
      <c r="CA29" s="393">
        <f>[3]Früchte!$CT13</f>
        <v>0</v>
      </c>
      <c r="CB29" s="393">
        <f>[3]Früchte!$CU13</f>
        <v>109.83196813799999</v>
      </c>
      <c r="CC29" s="392">
        <f>[3]Früchte!$CV13</f>
        <v>52.942201447999999</v>
      </c>
      <c r="CD29" s="392">
        <f>[3]Früchte!$CW13</f>
        <v>687.86428885500004</v>
      </c>
      <c r="CE29" s="393">
        <f>[3]Früchte!$CX13</f>
        <v>30.068550736000002</v>
      </c>
      <c r="CF29" s="393">
        <f>[3]Früchte!$CY13</f>
        <v>155.022864207</v>
      </c>
      <c r="CG29" s="393"/>
      <c r="CH29" s="392">
        <f>[3]Früchte!$CZ13</f>
        <v>4.4426200360000001</v>
      </c>
      <c r="CI29" s="392">
        <f>[3]Früchte!$DA13</f>
        <v>1.1961030000000001</v>
      </c>
      <c r="CJ29" s="393">
        <f>[3]Früchte!$DB13</f>
        <v>1.0038945320000001</v>
      </c>
      <c r="CK29" s="393">
        <f>[3]Früchte!$DC13</f>
        <v>4.9480310000000003</v>
      </c>
      <c r="CL29" s="392">
        <f>[3]Früchte!DD13</f>
        <v>7.9360000000000003E-3</v>
      </c>
      <c r="CM29" s="392">
        <f>[3]Früchte!DE13</f>
        <v>14.886374223999999</v>
      </c>
      <c r="CN29" s="393">
        <f>[3]Früchte!DF13</f>
        <v>6.6140000000000001E-3</v>
      </c>
      <c r="CO29" s="393">
        <f>[3]Früchte!DG13</f>
        <v>1.90295243</v>
      </c>
      <c r="CP29" s="392">
        <f>[3]Früchte!DH13</f>
        <v>0</v>
      </c>
      <c r="CQ29" s="392">
        <f>[3]Früchte!DI13</f>
        <v>25.101365529999999</v>
      </c>
      <c r="CR29" s="393"/>
      <c r="CS29" s="393">
        <f>[3]Früchte!DJ13</f>
        <v>76.433235757999995</v>
      </c>
      <c r="CT29" s="393">
        <f>[3]Früchte!DK13</f>
        <v>686.622540845</v>
      </c>
      <c r="CU29" s="393"/>
      <c r="CV29" s="392">
        <f>[3]Früchte!DL13</f>
        <v>830.11357840300002</v>
      </c>
      <c r="CW29" s="392">
        <f>[3]Früchte!DM13</f>
        <v>3403.2702839049998</v>
      </c>
      <c r="CX29" s="393">
        <f>[3]Früchte!DN13</f>
        <v>22.758367546000002</v>
      </c>
      <c r="CY29" s="393">
        <f>[3]Früchte!DO13</f>
        <v>357.45243144</v>
      </c>
      <c r="CZ29" s="392">
        <f>[3]Früchte!DP13</f>
        <v>954.77240132500003</v>
      </c>
      <c r="DA29" s="392">
        <f>[3]Früchte!DQ13</f>
        <v>8450.8017852240009</v>
      </c>
      <c r="DB29" s="393">
        <f>[3]Früchte!DR13</f>
        <v>831.29045206399996</v>
      </c>
      <c r="DC29" s="393">
        <f>[3]Früchte!DS13</f>
        <v>895.96130726699994</v>
      </c>
      <c r="DD29" s="393"/>
      <c r="DE29" s="392">
        <f>[3]Früchte!DT13</f>
        <v>23.644442296000001</v>
      </c>
      <c r="DF29" s="392">
        <f>[3]Früchte!DU13</f>
        <v>981.817871771</v>
      </c>
      <c r="DG29" s="393">
        <f>[3]Früchte!DV13</f>
        <v>441.39598425200001</v>
      </c>
      <c r="DH29" s="393">
        <f>[3]Früchte!DW13</f>
        <v>1454.955858756</v>
      </c>
      <c r="DI29" s="392">
        <f>[3]Früchte!DX13</f>
        <v>2166.0403509889998</v>
      </c>
      <c r="DJ29" s="392">
        <f>[3]Früchte!DY13</f>
        <v>4961.6021461540004</v>
      </c>
      <c r="DK29" s="393">
        <f>[3]Früchte!DZ13</f>
        <v>122.800875488</v>
      </c>
      <c r="DL29" s="393">
        <f>[3]Früchte!EA13</f>
        <v>825.81490765499996</v>
      </c>
      <c r="DM29" s="392">
        <f>[3]Früchte!EB13</f>
        <v>8.7415155680000005</v>
      </c>
      <c r="DN29" s="392">
        <f>[3]Früchte!EC13</f>
        <v>995.779482788</v>
      </c>
      <c r="DO29" s="393">
        <f>[3]Früchte!ED13</f>
        <v>6.651E-2</v>
      </c>
      <c r="DP29" s="393">
        <f>[3]Früchte!EE13</f>
        <v>0.20305500000000001</v>
      </c>
    </row>
    <row r="30" spans="1:120" x14ac:dyDescent="0.2">
      <c r="A30" s="218"/>
      <c r="B30" s="189">
        <f>[3]Früchte!$A14</f>
        <v>45962</v>
      </c>
      <c r="C30" s="381">
        <f>[3]Früchte!$C14</f>
        <v>0</v>
      </c>
      <c r="D30" s="381">
        <f>[3]Früchte!$AU14</f>
        <v>3.064279</v>
      </c>
      <c r="E30" s="380">
        <f>[3]Früchte!$E14</f>
        <v>4.9472639999999997</v>
      </c>
      <c r="F30" s="380">
        <f>[3]Früchte!$AW14</f>
        <v>2.9378139999999999</v>
      </c>
      <c r="G30" s="381">
        <f>[3]Früchte!$F14</f>
        <v>0</v>
      </c>
      <c r="H30" s="381">
        <f>[3]Früchte!$AX14</f>
        <v>2.859162</v>
      </c>
      <c r="I30" s="380">
        <f>[3]Früchte!$K14</f>
        <v>6.3</v>
      </c>
      <c r="J30" s="380">
        <f>[3]Früchte!$BC14</f>
        <v>0</v>
      </c>
      <c r="K30" s="381">
        <f>[3]Früchte!$N14</f>
        <v>6.3015109999999996</v>
      </c>
      <c r="L30" s="381">
        <f>[3]Früchte!$BF14</f>
        <v>3.9439709999999999</v>
      </c>
      <c r="M30" s="380"/>
      <c r="N30" s="380">
        <f>[3]Früchte!$P14</f>
        <v>0</v>
      </c>
      <c r="O30" s="380">
        <f>[3]Früchte!$BH14</f>
        <v>3.5460829999999999</v>
      </c>
      <c r="P30" s="381">
        <f>[3]Früchte!$Q14</f>
        <v>0</v>
      </c>
      <c r="Q30" s="381">
        <f>[3]Früchte!$BI14</f>
        <v>3.5999989999999999</v>
      </c>
      <c r="R30" s="380">
        <f>[3]Früchte!$R14</f>
        <v>0</v>
      </c>
      <c r="S30" s="380">
        <f>[3]Früchte!$BJ14</f>
        <v>3.449805</v>
      </c>
      <c r="T30" s="381">
        <f>[3]Früchte!$T14</f>
        <v>0</v>
      </c>
      <c r="U30" s="381">
        <f>[3]Früchte!$BL14</f>
        <v>3.3842650000000001</v>
      </c>
      <c r="V30" s="380">
        <f>[3]Früchte!$U14</f>
        <v>6.4450190000000003</v>
      </c>
      <c r="W30" s="380">
        <f>[3]Früchte!$BM14</f>
        <v>4.8895770000000001</v>
      </c>
      <c r="X30" s="380"/>
      <c r="Y30" s="380">
        <f>[3]Früchte!$X14</f>
        <v>0</v>
      </c>
      <c r="Z30" s="380">
        <f>[3]Früchte!$BP14</f>
        <v>10.162105</v>
      </c>
      <c r="AA30" s="381">
        <f>[3]Früchte!$Y14</f>
        <v>0</v>
      </c>
      <c r="AB30" s="381">
        <f>[3]Früchte!$BQ14</f>
        <v>12.073385</v>
      </c>
      <c r="AC30" s="380">
        <f>[3]Früchte!$Z14</f>
        <v>0</v>
      </c>
      <c r="AD30" s="380">
        <f>[3]Früchte!$BR14</f>
        <v>12.525639</v>
      </c>
      <c r="AE30" s="381">
        <f>[3]Früchte!$AA14</f>
        <v>28.922789000000002</v>
      </c>
      <c r="AF30" s="381">
        <f>[3]Früchte!$BS14</f>
        <v>20.528701000000002</v>
      </c>
      <c r="AG30" s="380"/>
      <c r="AH30" s="380">
        <f>[3]Früchte!$AC14</f>
        <v>0</v>
      </c>
      <c r="AI30" s="380">
        <f>[3]Früchte!$BU14</f>
        <v>0</v>
      </c>
      <c r="AJ30" s="381">
        <f>[3]Früchte!$AE14</f>
        <v>0</v>
      </c>
      <c r="AK30" s="381">
        <f>[3]Früchte!$BW14</f>
        <v>0</v>
      </c>
      <c r="AL30" s="380">
        <f>[3]Früchte!$AG14</f>
        <v>0</v>
      </c>
      <c r="AM30" s="380">
        <f>[3]Früchte!$BY14</f>
        <v>0</v>
      </c>
      <c r="AN30" s="381">
        <f>[3]Früchte!$AH14</f>
        <v>0</v>
      </c>
      <c r="AO30" s="381">
        <f>[3]Früchte!$BZ14</f>
        <v>3.575488</v>
      </c>
      <c r="AP30" s="380"/>
      <c r="AQ30" s="380">
        <f>[3]Früchte!$AI14</f>
        <v>0</v>
      </c>
      <c r="AR30" s="380">
        <f>[3]Früchte!$CA14</f>
        <v>3.853059</v>
      </c>
      <c r="AS30" s="380"/>
      <c r="AT30" s="381">
        <f>[3]Früchte!$AJ14</f>
        <v>0</v>
      </c>
      <c r="AU30" s="381">
        <f>[3]Früchte!$CB14</f>
        <v>0</v>
      </c>
      <c r="AV30" s="380"/>
      <c r="AW30" s="380">
        <f>[3]Früchte!$AK14</f>
        <v>4.5748430000000004</v>
      </c>
      <c r="AX30" s="380">
        <f>[3]Früchte!$CC14</f>
        <v>1.453452</v>
      </c>
      <c r="AY30" s="381">
        <f>[3]Früchte!$AL14</f>
        <v>0</v>
      </c>
      <c r="AZ30" s="381">
        <f>[3]Früchte!$CD14</f>
        <v>0</v>
      </c>
      <c r="BA30" s="380">
        <f>[3]Früchte!$AM14</f>
        <v>4.8126480000000003</v>
      </c>
      <c r="BB30" s="380">
        <f>[3]Früchte!$CE14</f>
        <v>2.1738</v>
      </c>
      <c r="BC30" s="381">
        <f>[3]Früchte!$AN14</f>
        <v>0.51160600000000001</v>
      </c>
      <c r="BD30" s="381">
        <f>[3]Früchte!$CF14</f>
        <v>0.40637600000000001</v>
      </c>
      <c r="BE30" s="380"/>
      <c r="BF30" s="380">
        <f>[3]Früchte!$AO14</f>
        <v>0</v>
      </c>
      <c r="BG30" s="380">
        <f>[3]Früchte!$CG14</f>
        <v>2.4199830000000002</v>
      </c>
      <c r="BH30" s="381">
        <f>[3]Früchte!$AP14</f>
        <v>1.9718020000000001</v>
      </c>
      <c r="BI30" s="381">
        <f>[3]Früchte!$CH14</f>
        <v>1.1807890000000001</v>
      </c>
      <c r="BJ30" s="380">
        <f>[3]Früchte!$AQ14</f>
        <v>3.0146350000000002</v>
      </c>
      <c r="BK30" s="380">
        <f>[3]Früchte!$CI14</f>
        <v>2.5450469999999998</v>
      </c>
      <c r="BL30" s="381">
        <f>[3]Früchte!$AR14</f>
        <v>0.90536799999999995</v>
      </c>
      <c r="BM30" s="381">
        <f>[3]Früchte!$CJ14</f>
        <v>0.93825700000000001</v>
      </c>
      <c r="BN30" s="380">
        <f>[3]Früchte!$AS14</f>
        <v>3.8302209999999999</v>
      </c>
      <c r="BO30" s="380">
        <f>[3]Früchte!$CK14</f>
        <v>1.2209620000000001</v>
      </c>
      <c r="BP30" s="368" t="str">
        <f t="shared" si="7"/>
        <v>4</v>
      </c>
      <c r="BQ30" s="343">
        <f>VLOOKUP(MONTH(B30),[4]Referenztabelle!$B$2:$E$14,4,FALSE)</f>
        <v>4</v>
      </c>
      <c r="BR30" s="392">
        <f>[3]Früchte!$CN14</f>
        <v>5357.1966013740002</v>
      </c>
      <c r="BS30" s="392">
        <f>[3]Früchte!$CO14</f>
        <v>28006.996570255</v>
      </c>
      <c r="BT30" s="393"/>
      <c r="BU30" s="393">
        <f>[3]Früchte!$CP14</f>
        <v>539.31679233600005</v>
      </c>
      <c r="BV30" s="393">
        <f>[3]Früchte!$CQ14</f>
        <v>4341.4458758780002</v>
      </c>
      <c r="BW30" s="393"/>
      <c r="BX30" s="392">
        <f>[3]Früchte!$CR14</f>
        <v>196.86807991399999</v>
      </c>
      <c r="BY30" s="392">
        <f>[3]Früchte!$CS14</f>
        <v>1071.3176555310001</v>
      </c>
      <c r="BZ30" s="393"/>
      <c r="CA30" s="393">
        <f>[3]Früchte!$CT14</f>
        <v>1.632533222</v>
      </c>
      <c r="CB30" s="393">
        <f>[3]Früchte!$CU14</f>
        <v>94.99169160000001</v>
      </c>
      <c r="CC30" s="392">
        <f>[3]Früchte!$CV14</f>
        <v>45.202838292000003</v>
      </c>
      <c r="CD30" s="392">
        <f>[3]Früchte!$CW14</f>
        <v>582.13618729000007</v>
      </c>
      <c r="CE30" s="393">
        <f>[3]Früchte!$CX14</f>
        <v>53.041819467000003</v>
      </c>
      <c r="CF30" s="393">
        <f>[3]Früchte!$CY14</f>
        <v>121.46520369300001</v>
      </c>
      <c r="CG30" s="393"/>
      <c r="CH30" s="392">
        <f>[3]Früchte!$CZ14</f>
        <v>6.6200000000000005E-4</v>
      </c>
      <c r="CI30" s="392">
        <f>[3]Früchte!$DA14</f>
        <v>0.96721032200000001</v>
      </c>
      <c r="CJ30" s="393">
        <f>[3]Früchte!$DB14</f>
        <v>0</v>
      </c>
      <c r="CK30" s="393">
        <f>[3]Früchte!$DC14</f>
        <v>4.3138136039999999</v>
      </c>
      <c r="CL30" s="392">
        <f>[3]Früchte!DD14</f>
        <v>1.1262961820000001</v>
      </c>
      <c r="CM30" s="392">
        <f>[3]Früchte!DE14</f>
        <v>3.6723960000000004</v>
      </c>
      <c r="CN30" s="393">
        <f>[3]Früchte!DF14</f>
        <v>7.7740000000000005E-3</v>
      </c>
      <c r="CO30" s="393">
        <f>[3]Früchte!DG14</f>
        <v>4.8029594160000002</v>
      </c>
      <c r="CP30" s="392">
        <f>[3]Früchte!DH14</f>
        <v>2.24E-4</v>
      </c>
      <c r="CQ30" s="392">
        <f>[3]Früchte!DI14</f>
        <v>157.36382528200002</v>
      </c>
      <c r="CR30" s="393"/>
      <c r="CS30" s="393">
        <f>[3]Früchte!DJ14</f>
        <v>246.186805789</v>
      </c>
      <c r="CT30" s="393">
        <f>[3]Früchte!DK14</f>
        <v>1643.7362018430001</v>
      </c>
      <c r="CU30" s="393"/>
      <c r="CV30" s="392">
        <f>[3]Früchte!DL14</f>
        <v>418.14785521800002</v>
      </c>
      <c r="CW30" s="392">
        <f>[3]Früchte!DM14</f>
        <v>2329.2992945870001</v>
      </c>
      <c r="CX30" s="393">
        <f>[3]Früchte!DN14</f>
        <v>19.297772443000003</v>
      </c>
      <c r="CY30" s="393">
        <f>[3]Früchte!DO14</f>
        <v>284.63549441399999</v>
      </c>
      <c r="CZ30" s="392">
        <f>[3]Früchte!DP14</f>
        <v>319.40119377200006</v>
      </c>
      <c r="DA30" s="392">
        <f>[3]Früchte!DQ14</f>
        <v>4724.033082125</v>
      </c>
      <c r="DB30" s="393">
        <f>[3]Früchte!DR14</f>
        <v>584.24030145899997</v>
      </c>
      <c r="DC30" s="393">
        <f>[3]Früchte!DS14</f>
        <v>722.40179179400002</v>
      </c>
      <c r="DD30" s="393"/>
      <c r="DE30" s="392">
        <f>[3]Früchte!DT14</f>
        <v>5.7496619739999995</v>
      </c>
      <c r="DF30" s="392">
        <f>[3]Früchte!DU14</f>
        <v>442.553845239</v>
      </c>
      <c r="DG30" s="393">
        <f>[3]Früchte!DV14</f>
        <v>287.85307685100003</v>
      </c>
      <c r="DH30" s="393">
        <f>[3]Früchte!DW14</f>
        <v>1253.2866121540001</v>
      </c>
      <c r="DI30" s="392">
        <f>[3]Früchte!DX14</f>
        <v>1941.9243874230001</v>
      </c>
      <c r="DJ30" s="392">
        <f>[3]Früchte!DY14</f>
        <v>4273.8652071319993</v>
      </c>
      <c r="DK30" s="393">
        <f>[3]Früchte!DZ14</f>
        <v>90.77756603200001</v>
      </c>
      <c r="DL30" s="393">
        <f>[3]Früchte!EA14</f>
        <v>704.20684812500008</v>
      </c>
      <c r="DM30" s="392">
        <f>[3]Früchte!EB14</f>
        <v>48.259723722000004</v>
      </c>
      <c r="DN30" s="392">
        <f>[3]Früchte!EC14</f>
        <v>848.23014068299995</v>
      </c>
      <c r="DO30" s="393">
        <f>[3]Früchte!ED14</f>
        <v>18.310365328</v>
      </c>
      <c r="DP30" s="393">
        <f>[3]Früchte!EE14</f>
        <v>29.554919409</v>
      </c>
    </row>
    <row r="31" spans="1:120" x14ac:dyDescent="0.2">
      <c r="A31" s="218"/>
      <c r="B31" s="189">
        <f>[3]Früchte!$A15</f>
        <v>45931</v>
      </c>
      <c r="C31" s="381">
        <f>[3]Früchte!$C15</f>
        <v>0</v>
      </c>
      <c r="D31" s="381">
        <f>[3]Früchte!$AU15</f>
        <v>3.2951199999999998</v>
      </c>
      <c r="E31" s="380">
        <f>[3]Früchte!$E15</f>
        <v>4.8564489999999996</v>
      </c>
      <c r="F31" s="380">
        <f>[3]Früchte!$AW15</f>
        <v>2.8996659999999999</v>
      </c>
      <c r="G31" s="381">
        <f>[3]Früchte!$F15</f>
        <v>0</v>
      </c>
      <c r="H31" s="381">
        <f>[3]Früchte!$AX15</f>
        <v>2.8557700000000001</v>
      </c>
      <c r="I31" s="380">
        <f>[3]Früchte!$K15</f>
        <v>0</v>
      </c>
      <c r="J31" s="380">
        <f>[3]Früchte!$BC15</f>
        <v>0</v>
      </c>
      <c r="K31" s="381">
        <f>[3]Früchte!$N15</f>
        <v>6.1650020000000003</v>
      </c>
      <c r="L31" s="381">
        <f>[3]Früchte!$BF15</f>
        <v>4.1611779999999996</v>
      </c>
      <c r="M31" s="380"/>
      <c r="N31" s="380">
        <f>[3]Früchte!$P15</f>
        <v>0</v>
      </c>
      <c r="O31" s="380">
        <f>[3]Früchte!$BH15</f>
        <v>3.3058689999999999</v>
      </c>
      <c r="P31" s="381">
        <f>[3]Früchte!$Q15</f>
        <v>0</v>
      </c>
      <c r="Q31" s="381">
        <f>[3]Früchte!$BI15</f>
        <v>3.6</v>
      </c>
      <c r="R31" s="380">
        <f>[3]Früchte!$R15</f>
        <v>0</v>
      </c>
      <c r="S31" s="380">
        <f>[3]Früchte!$BJ15</f>
        <v>3.5980599999999998</v>
      </c>
      <c r="T31" s="381">
        <f>[3]Früchte!$T15</f>
        <v>0</v>
      </c>
      <c r="U31" s="381">
        <f>[3]Früchte!$BL15</f>
        <v>3.6441210000000002</v>
      </c>
      <c r="V31" s="380">
        <f>[3]Früchte!$U15</f>
        <v>6.4298489999999999</v>
      </c>
      <c r="W31" s="380">
        <f>[3]Früchte!$BM15</f>
        <v>4.9428489999999998</v>
      </c>
      <c r="X31" s="380"/>
      <c r="Y31" s="380">
        <f>[3]Früchte!$X15</f>
        <v>0</v>
      </c>
      <c r="Z31" s="380">
        <f>[3]Früchte!$BP15</f>
        <v>10.146333</v>
      </c>
      <c r="AA31" s="381">
        <f>[3]Früchte!$Y15</f>
        <v>0</v>
      </c>
      <c r="AB31" s="381">
        <f>[3]Früchte!$BQ15</f>
        <v>10.368904000000001</v>
      </c>
      <c r="AC31" s="380">
        <f>[3]Früchte!$Z15</f>
        <v>0</v>
      </c>
      <c r="AD31" s="380">
        <f>[3]Früchte!$BR15</f>
        <v>14.999101</v>
      </c>
      <c r="AE31" s="381">
        <f>[3]Früchte!$AA15</f>
        <v>29.097542000000001</v>
      </c>
      <c r="AF31" s="381">
        <f>[3]Früchte!$BS15</f>
        <v>21.876954000000001</v>
      </c>
      <c r="AG31" s="380"/>
      <c r="AH31" s="380">
        <f>[3]Früchte!$AC15</f>
        <v>0</v>
      </c>
      <c r="AI31" s="380">
        <f>[3]Früchte!$BU15</f>
        <v>0</v>
      </c>
      <c r="AJ31" s="381">
        <f>[3]Früchte!$AE15</f>
        <v>0</v>
      </c>
      <c r="AK31" s="381">
        <f>[3]Früchte!$BW15</f>
        <v>0</v>
      </c>
      <c r="AL31" s="380">
        <f>[3]Früchte!$AG15</f>
        <v>0</v>
      </c>
      <c r="AM31" s="380">
        <f>[3]Früchte!$BY15</f>
        <v>3.0305469999999999</v>
      </c>
      <c r="AN31" s="381">
        <f>[3]Früchte!$AH15</f>
        <v>0</v>
      </c>
      <c r="AO31" s="381">
        <f>[3]Früchte!$BZ15</f>
        <v>3.8399130000000001</v>
      </c>
      <c r="AP31" s="380"/>
      <c r="AQ31" s="380">
        <f>[3]Früchte!$AI15</f>
        <v>0</v>
      </c>
      <c r="AR31" s="380">
        <f>[3]Früchte!$CA15</f>
        <v>3.554608</v>
      </c>
      <c r="AS31" s="380"/>
      <c r="AT31" s="381">
        <f>[3]Früchte!$AJ15</f>
        <v>0</v>
      </c>
      <c r="AU31" s="381">
        <f>[3]Früchte!$CB15</f>
        <v>0</v>
      </c>
      <c r="AV31" s="380"/>
      <c r="AW31" s="380">
        <f>[3]Früchte!$AK15</f>
        <v>4.9381519999999997</v>
      </c>
      <c r="AX31" s="380">
        <f>[3]Früchte!$CC15</f>
        <v>1.7102619999999999</v>
      </c>
      <c r="AY31" s="381">
        <f>[3]Früchte!$AL15</f>
        <v>0</v>
      </c>
      <c r="AZ31" s="381">
        <f>[3]Früchte!$CD15</f>
        <v>0</v>
      </c>
      <c r="BA31" s="380">
        <f>[3]Früchte!$AM15</f>
        <v>4.9450209999999997</v>
      </c>
      <c r="BB31" s="380">
        <f>[3]Früchte!$CE15</f>
        <v>2.674229</v>
      </c>
      <c r="BC31" s="381">
        <f>[3]Früchte!$AN15</f>
        <v>0.66457599999999994</v>
      </c>
      <c r="BD31" s="381">
        <f>[3]Früchte!$CF15</f>
        <v>0.406026</v>
      </c>
      <c r="BE31" s="380"/>
      <c r="BF31" s="380">
        <f>[3]Früchte!$AO15</f>
        <v>0</v>
      </c>
      <c r="BG31" s="380">
        <f>[3]Früchte!$CG15</f>
        <v>2.4269120000000002</v>
      </c>
      <c r="BH31" s="381">
        <f>[3]Früchte!$AP15</f>
        <v>1.9706630000000001</v>
      </c>
      <c r="BI31" s="381">
        <f>[3]Früchte!$CH15</f>
        <v>1.1828069999999999</v>
      </c>
      <c r="BJ31" s="380">
        <f>[3]Früchte!$AQ15</f>
        <v>2.9446159999999999</v>
      </c>
      <c r="BK31" s="380">
        <f>[3]Früchte!$CI15</f>
        <v>2.5462009999999999</v>
      </c>
      <c r="BL31" s="381">
        <f>[3]Früchte!$AR15</f>
        <v>0.85198499999999999</v>
      </c>
      <c r="BM31" s="381">
        <f>[3]Früchte!$CJ15</f>
        <v>0.94353200000000004</v>
      </c>
      <c r="BN31" s="380">
        <f>[3]Früchte!$AS15</f>
        <v>3.4262320000000002</v>
      </c>
      <c r="BO31" s="380">
        <f>[3]Früchte!$CK15</f>
        <v>1.3167789999999999</v>
      </c>
      <c r="BP31" s="368" t="str">
        <f t="shared" si="7"/>
        <v>4</v>
      </c>
      <c r="BQ31" s="343">
        <f>VLOOKUP(MONTH(B31),[4]Referenztabelle!$B$2:$E$14,4,FALSE)</f>
        <v>4</v>
      </c>
      <c r="BR31" s="392">
        <f>[3]Früchte!$CN15</f>
        <v>4427.7218866069998</v>
      </c>
      <c r="BS31" s="392">
        <f>[3]Früchte!$CO15</f>
        <v>25682.936340516</v>
      </c>
      <c r="BT31" s="393"/>
      <c r="BU31" s="393">
        <f>[3]Früchte!$CP15</f>
        <v>557.78032379599995</v>
      </c>
      <c r="BV31" s="393">
        <f>[3]Früchte!$CQ15</f>
        <v>4117.113228659</v>
      </c>
      <c r="BW31" s="393"/>
      <c r="BX31" s="392">
        <f>[3]Früchte!$CR15</f>
        <v>172.69389264599999</v>
      </c>
      <c r="BY31" s="392">
        <f>[3]Früchte!$CS15</f>
        <v>999.88594147200001</v>
      </c>
      <c r="BZ31" s="393"/>
      <c r="CA31" s="393">
        <f>[3]Früchte!$CT15</f>
        <v>0.783522422</v>
      </c>
      <c r="CB31" s="393">
        <f>[3]Früchte!$CU15</f>
        <v>184.08823236500001</v>
      </c>
      <c r="CC31" s="392">
        <f>[3]Früchte!$CV15</f>
        <v>39.584295152000003</v>
      </c>
      <c r="CD31" s="392">
        <f>[3]Früchte!$CW15</f>
        <v>520.86325915300006</v>
      </c>
      <c r="CE31" s="393">
        <f>[3]Früchte!$CX15</f>
        <v>15.456855071</v>
      </c>
      <c r="CF31" s="393">
        <f>[3]Früchte!$CY15</f>
        <v>189.02935448000002</v>
      </c>
      <c r="CG31" s="393"/>
      <c r="CH31" s="392">
        <f>[3]Früchte!$CZ15</f>
        <v>1.3430138030000001</v>
      </c>
      <c r="CI31" s="392">
        <f>[3]Früchte!$DA15</f>
        <v>2.5553258830000001</v>
      </c>
      <c r="CJ31" s="393">
        <f>[3]Früchte!$DB15</f>
        <v>4.7000000000000004E-5</v>
      </c>
      <c r="CK31" s="393">
        <f>[3]Früchte!$DC15</f>
        <v>3.0435991150000001</v>
      </c>
      <c r="CL31" s="392">
        <f>[3]Früchte!DD15</f>
        <v>3.0886936420000004</v>
      </c>
      <c r="CM31" s="392">
        <f>[3]Früchte!DE15</f>
        <v>146.392397977</v>
      </c>
      <c r="CN31" s="393">
        <f>[3]Früchte!DF15</f>
        <v>2.942248465</v>
      </c>
      <c r="CO31" s="393">
        <f>[3]Früchte!DG15</f>
        <v>56.606788997000002</v>
      </c>
      <c r="CP31" s="392">
        <f>[3]Früchte!DH15</f>
        <v>1.7086880000000002</v>
      </c>
      <c r="CQ31" s="392">
        <f>[3]Früchte!DI15</f>
        <v>510.12468928200002</v>
      </c>
      <c r="CR31" s="393"/>
      <c r="CS31" s="393">
        <f>[3]Früchte!DJ15</f>
        <v>338.52644123100004</v>
      </c>
      <c r="CT31" s="393">
        <f>[3]Früchte!DK15</f>
        <v>2750.5944679430004</v>
      </c>
      <c r="CU31" s="393"/>
      <c r="CV31" s="392">
        <f>[3]Früchte!DL15</f>
        <v>56.412451730000001</v>
      </c>
      <c r="CW31" s="392">
        <f>[3]Früchte!DM15</f>
        <v>1312.6510615300001</v>
      </c>
      <c r="CX31" s="393">
        <f>[3]Früchte!DN15</f>
        <v>9.2423570000000002</v>
      </c>
      <c r="CY31" s="393">
        <f>[3]Früchte!DO15</f>
        <v>240.45815227200001</v>
      </c>
      <c r="CZ31" s="392">
        <f>[3]Früchte!DP15</f>
        <v>65.043354586999996</v>
      </c>
      <c r="DA31" s="392">
        <f>[3]Früchte!DQ15</f>
        <v>2492.990278711</v>
      </c>
      <c r="DB31" s="393">
        <f>[3]Früchte!DR15</f>
        <v>396.074595655</v>
      </c>
      <c r="DC31" s="393">
        <f>[3]Früchte!DS15</f>
        <v>735.45619404600006</v>
      </c>
      <c r="DD31" s="393"/>
      <c r="DE31" s="392">
        <f>[3]Früchte!DT15</f>
        <v>1.9167229239999999</v>
      </c>
      <c r="DF31" s="392">
        <f>[3]Früchte!DU15</f>
        <v>410.13484162200001</v>
      </c>
      <c r="DG31" s="393">
        <f>[3]Früchte!DV15</f>
        <v>268.55802091000004</v>
      </c>
      <c r="DH31" s="393">
        <f>[3]Früchte!DW15</f>
        <v>1130.5845044569999</v>
      </c>
      <c r="DI31" s="392">
        <f>[3]Früchte!DX15</f>
        <v>1867.6758977230002</v>
      </c>
      <c r="DJ31" s="392">
        <f>[3]Früchte!DY15</f>
        <v>3980.8842069270004</v>
      </c>
      <c r="DK31" s="393">
        <f>[3]Früchte!DZ15</f>
        <v>67.459738646000005</v>
      </c>
      <c r="DL31" s="393">
        <f>[3]Früchte!EA15</f>
        <v>646.30300896200004</v>
      </c>
      <c r="DM31" s="392">
        <f>[3]Früchte!EB15</f>
        <v>103.119564457</v>
      </c>
      <c r="DN31" s="392">
        <f>[3]Früchte!EC15</f>
        <v>584.85027925000009</v>
      </c>
      <c r="DO31" s="393">
        <f>[3]Früchte!ED15</f>
        <v>0.39600000000000002</v>
      </c>
      <c r="DP31" s="393">
        <f>[3]Früchte!EE15</f>
        <v>128.719849555</v>
      </c>
    </row>
    <row r="32" spans="1:120" x14ac:dyDescent="0.2">
      <c r="A32" s="218"/>
      <c r="B32" s="189">
        <f>[3]Früchte!$A16</f>
        <v>45901</v>
      </c>
      <c r="C32" s="381">
        <f>[3]Früchte!$C16</f>
        <v>0</v>
      </c>
      <c r="D32" s="381">
        <f>[3]Früchte!$AU16</f>
        <v>3.204361</v>
      </c>
      <c r="E32" s="380">
        <f>[3]Früchte!$E16</f>
        <v>5.0857599999999996</v>
      </c>
      <c r="F32" s="380">
        <f>[3]Früchte!$AW16</f>
        <v>2.7679360000000002</v>
      </c>
      <c r="G32" s="381">
        <f>[3]Früchte!$F16</f>
        <v>0</v>
      </c>
      <c r="H32" s="381">
        <f>[3]Früchte!$AX16</f>
        <v>2.8705729999999998</v>
      </c>
      <c r="I32" s="380">
        <f>[3]Früchte!$K16</f>
        <v>0</v>
      </c>
      <c r="J32" s="380">
        <f>[3]Früchte!$BC16</f>
        <v>0</v>
      </c>
      <c r="K32" s="381">
        <f>[3]Früchte!$N16</f>
        <v>6.2746560000000002</v>
      </c>
      <c r="L32" s="381">
        <f>[3]Früchte!$BF16</f>
        <v>4.0732400000000002</v>
      </c>
      <c r="M32" s="380"/>
      <c r="N32" s="380">
        <f>[3]Früchte!$P16</f>
        <v>0</v>
      </c>
      <c r="O32" s="380">
        <f>[3]Früchte!$BH16</f>
        <v>3.4995340000000001</v>
      </c>
      <c r="P32" s="381">
        <f>[3]Früchte!$Q16</f>
        <v>0</v>
      </c>
      <c r="Q32" s="381">
        <f>[3]Früchte!$BI16</f>
        <v>3.5603690000000001</v>
      </c>
      <c r="R32" s="380">
        <f>[3]Früchte!$R16</f>
        <v>0</v>
      </c>
      <c r="S32" s="380">
        <f>[3]Früchte!$BJ16</f>
        <v>0</v>
      </c>
      <c r="T32" s="381">
        <f>[3]Früchte!$T16</f>
        <v>0</v>
      </c>
      <c r="U32" s="381">
        <f>[3]Früchte!$BL16</f>
        <v>3.5182410000000002</v>
      </c>
      <c r="V32" s="380">
        <f>[3]Früchte!$U16</f>
        <v>6.2822690000000003</v>
      </c>
      <c r="W32" s="380">
        <f>[3]Früchte!$BM16</f>
        <v>4.4153349999999998</v>
      </c>
      <c r="X32" s="380"/>
      <c r="Y32" s="380">
        <f>[3]Früchte!$X16</f>
        <v>0</v>
      </c>
      <c r="Z32" s="380">
        <f>[3]Früchte!$BP16</f>
        <v>9.7990200000000005</v>
      </c>
      <c r="AA32" s="381">
        <f>[3]Früchte!$Y16</f>
        <v>0</v>
      </c>
      <c r="AB32" s="381">
        <f>[3]Früchte!$BQ16</f>
        <v>9.4263580000000005</v>
      </c>
      <c r="AC32" s="380">
        <f>[3]Früchte!$Z16</f>
        <v>27.450609</v>
      </c>
      <c r="AD32" s="380">
        <f>[3]Früchte!$BR16</f>
        <v>15.485234</v>
      </c>
      <c r="AE32" s="381">
        <f>[3]Früchte!$AA16</f>
        <v>29.961749999999999</v>
      </c>
      <c r="AF32" s="381">
        <f>[3]Früchte!$BS16</f>
        <v>20.921163</v>
      </c>
      <c r="AG32" s="380"/>
      <c r="AH32" s="380">
        <f>[3]Früchte!$AC16</f>
        <v>0</v>
      </c>
      <c r="AI32" s="380">
        <f>[3]Früchte!$BU16</f>
        <v>7.3048140000000004</v>
      </c>
      <c r="AJ32" s="381">
        <f>[3]Früchte!$AE16</f>
        <v>0</v>
      </c>
      <c r="AK32" s="381">
        <f>[3]Früchte!$BW16</f>
        <v>0</v>
      </c>
      <c r="AL32" s="380">
        <f>[3]Früchte!$AG16</f>
        <v>6.775671</v>
      </c>
      <c r="AM32" s="380">
        <f>[3]Früchte!$BY16</f>
        <v>3.1271070000000001</v>
      </c>
      <c r="AN32" s="381">
        <f>[3]Früchte!$AH16</f>
        <v>9.3211809999999993</v>
      </c>
      <c r="AO32" s="381">
        <f>[3]Früchte!$BZ16</f>
        <v>4.5123939999999996</v>
      </c>
      <c r="AP32" s="380"/>
      <c r="AQ32" s="380">
        <f>[3]Früchte!$AI16</f>
        <v>0</v>
      </c>
      <c r="AR32" s="380">
        <f>[3]Früchte!$CA16</f>
        <v>3.9015499999999999</v>
      </c>
      <c r="AS32" s="380"/>
      <c r="AT32" s="381">
        <f>[3]Früchte!$AJ16</f>
        <v>0</v>
      </c>
      <c r="AU32" s="381">
        <f>[3]Früchte!$CB16</f>
        <v>1.3501650000000001</v>
      </c>
      <c r="AV32" s="380"/>
      <c r="AW32" s="380">
        <f>[3]Früchte!$AK16</f>
        <v>0</v>
      </c>
      <c r="AX32" s="380">
        <f>[3]Früchte!$CC16</f>
        <v>1.805833</v>
      </c>
      <c r="AY32" s="381">
        <f>[3]Früchte!$AL16</f>
        <v>0</v>
      </c>
      <c r="AZ32" s="381">
        <f>[3]Früchte!$CD16</f>
        <v>0</v>
      </c>
      <c r="BA32" s="380">
        <f>[3]Früchte!$AM16</f>
        <v>0</v>
      </c>
      <c r="BB32" s="380">
        <f>[3]Früchte!$CE16</f>
        <v>2.574646</v>
      </c>
      <c r="BC32" s="381">
        <f>[3]Früchte!$AN16</f>
        <v>0.67762100000000003</v>
      </c>
      <c r="BD32" s="381">
        <f>[3]Früchte!$CF16</f>
        <v>0.43390699999999999</v>
      </c>
      <c r="BE32" s="380"/>
      <c r="BF32" s="380">
        <f>[3]Früchte!$AO16</f>
        <v>0</v>
      </c>
      <c r="BG32" s="380">
        <f>[3]Früchte!$CG16</f>
        <v>2.4269120000000002</v>
      </c>
      <c r="BH32" s="381">
        <f>[3]Früchte!$AP16</f>
        <v>1.8720810000000001</v>
      </c>
      <c r="BI32" s="381">
        <f>[3]Früchte!$CH16</f>
        <v>1.2513030000000001</v>
      </c>
      <c r="BJ32" s="380">
        <f>[3]Früchte!$AQ16</f>
        <v>3.0686819999999999</v>
      </c>
      <c r="BK32" s="380">
        <f>[3]Früchte!$CI16</f>
        <v>2.5463100000000001</v>
      </c>
      <c r="BL32" s="381">
        <f>[3]Früchte!$AR16</f>
        <v>0.87780599999999998</v>
      </c>
      <c r="BM32" s="381">
        <f>[3]Früchte!$CJ16</f>
        <v>0.99224299999999999</v>
      </c>
      <c r="BN32" s="380">
        <f>[3]Früchte!$AS16</f>
        <v>3.5600360000000002</v>
      </c>
      <c r="BO32" s="380">
        <f>[3]Früchte!$CK16</f>
        <v>1.5319309999999999</v>
      </c>
      <c r="BP32" s="368" t="str">
        <f t="shared" si="7"/>
        <v>5</v>
      </c>
      <c r="BQ32" s="343">
        <f>VLOOKUP(MONTH(B32),[4]Referenztabelle!$B$2:$E$14,4,FALSE)</f>
        <v>5</v>
      </c>
      <c r="BR32" s="392">
        <f>[3]Früchte!$CN16</f>
        <v>5774.1565701240006</v>
      </c>
      <c r="BS32" s="392">
        <f>[3]Früchte!$CO16</f>
        <v>35229.945523161005</v>
      </c>
      <c r="BT32" s="393"/>
      <c r="BU32" s="393">
        <f>[3]Früchte!$CP16</f>
        <v>558.02673166499994</v>
      </c>
      <c r="BV32" s="393">
        <f>[3]Früchte!$CQ16</f>
        <v>4594.3559332309997</v>
      </c>
      <c r="BW32" s="393"/>
      <c r="BX32" s="392">
        <f>[3]Früchte!$CR16</f>
        <v>159.018095458</v>
      </c>
      <c r="BY32" s="392">
        <f>[3]Früchte!$CS16</f>
        <v>906.33817137999995</v>
      </c>
      <c r="BZ32" s="393"/>
      <c r="CA32" s="393">
        <f>[3]Früchte!$CT16</f>
        <v>2.0009626659999999</v>
      </c>
      <c r="CB32" s="393">
        <f>[3]Früchte!$CU16</f>
        <v>564.15969210000003</v>
      </c>
      <c r="CC32" s="392">
        <f>[3]Früchte!$CV16</f>
        <v>91.384789128000008</v>
      </c>
      <c r="CD32" s="392">
        <f>[3]Früchte!$CW16</f>
        <v>722.59888630900002</v>
      </c>
      <c r="CE32" s="393">
        <f>[3]Früchte!$CX16</f>
        <v>26.956507281</v>
      </c>
      <c r="CF32" s="393">
        <f>[3]Früchte!$CY16</f>
        <v>314.00092366299998</v>
      </c>
      <c r="CG32" s="393"/>
      <c r="CH32" s="392">
        <f>[3]Früchte!$CZ16</f>
        <v>18.909173889999998</v>
      </c>
      <c r="CI32" s="392">
        <f>[3]Früchte!$DA16</f>
        <v>176.830341387</v>
      </c>
      <c r="CJ32" s="393">
        <f>[3]Früchte!$DB16</f>
        <v>2.2573747370000001</v>
      </c>
      <c r="CK32" s="393">
        <f>[3]Früchte!$DC16</f>
        <v>7.800632469</v>
      </c>
      <c r="CL32" s="392">
        <f>[3]Früchte!DD16</f>
        <v>69.648974184000011</v>
      </c>
      <c r="CM32" s="392">
        <f>[3]Früchte!DE16</f>
        <v>2665.3736991569999</v>
      </c>
      <c r="CN32" s="393">
        <f>[3]Früchte!DF16</f>
        <v>65.400809019999997</v>
      </c>
      <c r="CO32" s="393">
        <f>[3]Früchte!DG16</f>
        <v>1288.398784774</v>
      </c>
      <c r="CP32" s="392">
        <f>[3]Früchte!DH16</f>
        <v>90.871831000000014</v>
      </c>
      <c r="CQ32" s="392">
        <f>[3]Früchte!DI16</f>
        <v>1711.78611566</v>
      </c>
      <c r="CR32" s="393"/>
      <c r="CS32" s="393">
        <f>[3]Früchte!DJ16</f>
        <v>421.10467182899998</v>
      </c>
      <c r="CT32" s="393">
        <f>[3]Früchte!DK16</f>
        <v>3109.80365489</v>
      </c>
      <c r="CU32" s="393"/>
      <c r="CV32" s="392">
        <f>[3]Früchte!DL16</f>
        <v>47.950561368000002</v>
      </c>
      <c r="CW32" s="392">
        <f>[3]Früchte!DM16</f>
        <v>1270.2046792909998</v>
      </c>
      <c r="CX32" s="393">
        <f>[3]Früchte!DN16</f>
        <v>12.431677705</v>
      </c>
      <c r="CY32" s="393">
        <f>[3]Früchte!DO16</f>
        <v>240.93828325699999</v>
      </c>
      <c r="CZ32" s="392">
        <f>[3]Früchte!DP16</f>
        <v>6.320501889</v>
      </c>
      <c r="DA32" s="392">
        <f>[3]Früchte!DQ16</f>
        <v>806.3079061489999</v>
      </c>
      <c r="DB32" s="393">
        <f>[3]Früchte!DR16</f>
        <v>356.86655842100004</v>
      </c>
      <c r="DC32" s="393">
        <f>[3]Früchte!DS16</f>
        <v>989.50635677600008</v>
      </c>
      <c r="DD32" s="393"/>
      <c r="DE32" s="392">
        <f>[3]Früchte!DT16</f>
        <v>8.6348594930000004</v>
      </c>
      <c r="DF32" s="392">
        <f>[3]Früchte!DU16</f>
        <v>438.37562391800003</v>
      </c>
      <c r="DG32" s="393">
        <f>[3]Früchte!DV16</f>
        <v>410.84123914200001</v>
      </c>
      <c r="DH32" s="393">
        <f>[3]Früchte!DW16</f>
        <v>1479.252678563</v>
      </c>
      <c r="DI32" s="392">
        <f>[3]Früchte!DX16</f>
        <v>2334.25267889</v>
      </c>
      <c r="DJ32" s="392">
        <f>[3]Früchte!DY16</f>
        <v>5071.4962180720004</v>
      </c>
      <c r="DK32" s="393">
        <f>[3]Früchte!DZ16</f>
        <v>75.684050249999999</v>
      </c>
      <c r="DL32" s="393">
        <f>[3]Früchte!EA16</f>
        <v>782.79118871799994</v>
      </c>
      <c r="DM32" s="392">
        <f>[3]Früchte!EB16</f>
        <v>88.346255380000002</v>
      </c>
      <c r="DN32" s="392">
        <f>[3]Früchte!EC16</f>
        <v>822.35601651900004</v>
      </c>
      <c r="DO32" s="393">
        <f>[3]Früchte!ED16</f>
        <v>228.246418213</v>
      </c>
      <c r="DP32" s="393">
        <f>[3]Früchte!EE16</f>
        <v>1968.69378764</v>
      </c>
    </row>
    <row r="33" spans="1:120" x14ac:dyDescent="0.2">
      <c r="A33" s="218"/>
      <c r="B33" s="189">
        <f>[3]Früchte!$A17</f>
        <v>45870</v>
      </c>
      <c r="C33" s="381">
        <f>[3]Früchte!$C17</f>
        <v>0</v>
      </c>
      <c r="D33" s="381">
        <f>[3]Früchte!$AU17</f>
        <v>3.2697430000000001</v>
      </c>
      <c r="E33" s="380">
        <f>[3]Früchte!$E17</f>
        <v>5.1715030000000004</v>
      </c>
      <c r="F33" s="380">
        <f>[3]Früchte!$AW17</f>
        <v>2.8483450000000001</v>
      </c>
      <c r="G33" s="381">
        <f>[3]Früchte!$F17</f>
        <v>0</v>
      </c>
      <c r="H33" s="381">
        <f>[3]Früchte!$AX17</f>
        <v>2.9030849999999999</v>
      </c>
      <c r="I33" s="380">
        <f>[3]Früchte!$K17</f>
        <v>0</v>
      </c>
      <c r="J33" s="380">
        <f>[3]Früchte!$BC17</f>
        <v>0</v>
      </c>
      <c r="K33" s="381">
        <f>[3]Früchte!$N17</f>
        <v>6.2405749999999998</v>
      </c>
      <c r="L33" s="381">
        <f>[3]Früchte!$BF17</f>
        <v>4.1712350000000002</v>
      </c>
      <c r="M33" s="380"/>
      <c r="N33" s="380">
        <f>[3]Früchte!$P17</f>
        <v>0</v>
      </c>
      <c r="O33" s="380">
        <f>[3]Früchte!$BH17</f>
        <v>2.6458219999999999</v>
      </c>
      <c r="P33" s="381">
        <f>[3]Früchte!$Q17</f>
        <v>0</v>
      </c>
      <c r="Q33" s="381">
        <f>[3]Früchte!$BI17</f>
        <v>0</v>
      </c>
      <c r="R33" s="380">
        <f>[3]Früchte!$R17</f>
        <v>0</v>
      </c>
      <c r="S33" s="380">
        <f>[3]Früchte!$BJ17</f>
        <v>2.4055019999999998</v>
      </c>
      <c r="T33" s="381">
        <f>[3]Früchte!$T17</f>
        <v>0</v>
      </c>
      <c r="U33" s="381">
        <f>[3]Früchte!$BL17</f>
        <v>3.4000810000000001</v>
      </c>
      <c r="V33" s="380">
        <f>[3]Früchte!$U17</f>
        <v>6.3976189999999997</v>
      </c>
      <c r="W33" s="380">
        <f>[3]Früchte!$BM17</f>
        <v>3.5973830000000002</v>
      </c>
      <c r="X33" s="380"/>
      <c r="Y33" s="380">
        <f>[3]Früchte!$X17</f>
        <v>0</v>
      </c>
      <c r="Z33" s="380">
        <f>[3]Früchte!$BP17</f>
        <v>9.5738350000000008</v>
      </c>
      <c r="AA33" s="381">
        <f>[3]Früchte!$Y17</f>
        <v>0</v>
      </c>
      <c r="AB33" s="381">
        <f>[3]Früchte!$BQ17</f>
        <v>8.813072</v>
      </c>
      <c r="AC33" s="380">
        <f>[3]Früchte!$Z17</f>
        <v>27.746258000000001</v>
      </c>
      <c r="AD33" s="380">
        <f>[3]Früchte!$BR17</f>
        <v>18.08811</v>
      </c>
      <c r="AE33" s="381">
        <f>[3]Früchte!$AA17</f>
        <v>31</v>
      </c>
      <c r="AF33" s="381">
        <f>[3]Früchte!$BS17</f>
        <v>20.279229999999998</v>
      </c>
      <c r="AG33" s="380"/>
      <c r="AH33" s="380">
        <f>[3]Früchte!$AC17</f>
        <v>11.9</v>
      </c>
      <c r="AI33" s="380">
        <f>[3]Früchte!$BU17</f>
        <v>7.8091889999999999</v>
      </c>
      <c r="AJ33" s="381">
        <f>[3]Früchte!$AE17</f>
        <v>0</v>
      </c>
      <c r="AK33" s="381">
        <f>[3]Früchte!$BW17</f>
        <v>12.013392</v>
      </c>
      <c r="AL33" s="380">
        <f>[3]Früchte!$AG17</f>
        <v>6.487393</v>
      </c>
      <c r="AM33" s="380">
        <f>[3]Früchte!$BY17</f>
        <v>3.3865370000000001</v>
      </c>
      <c r="AN33" s="381">
        <f>[3]Früchte!$AH17</f>
        <v>9.7127470000000002</v>
      </c>
      <c r="AO33" s="381">
        <f>[3]Früchte!$BZ17</f>
        <v>4.9792439999999996</v>
      </c>
      <c r="AP33" s="380"/>
      <c r="AQ33" s="380">
        <f>[3]Früchte!$AI17</f>
        <v>0</v>
      </c>
      <c r="AR33" s="380">
        <f>[3]Früchte!$CA17</f>
        <v>4.1850639999999997</v>
      </c>
      <c r="AS33" s="380"/>
      <c r="AT33" s="381">
        <f>[3]Früchte!$AJ17</f>
        <v>0</v>
      </c>
      <c r="AU33" s="381">
        <f>[3]Früchte!$CB17</f>
        <v>1.4026149999999999</v>
      </c>
      <c r="AV33" s="380"/>
      <c r="AW33" s="380">
        <f>[3]Früchte!$AK17</f>
        <v>0</v>
      </c>
      <c r="AX33" s="380">
        <f>[3]Früchte!$CC17</f>
        <v>1.8290869999999999</v>
      </c>
      <c r="AY33" s="381">
        <f>[3]Früchte!$AL17</f>
        <v>0</v>
      </c>
      <c r="AZ33" s="381">
        <f>[3]Früchte!$CD17</f>
        <v>0</v>
      </c>
      <c r="BA33" s="380">
        <f>[3]Früchte!$AM17</f>
        <v>0</v>
      </c>
      <c r="BB33" s="380">
        <f>[3]Früchte!$CE17</f>
        <v>0</v>
      </c>
      <c r="BC33" s="381">
        <f>[3]Früchte!$AN17</f>
        <v>0.66219899999999998</v>
      </c>
      <c r="BD33" s="381">
        <f>[3]Früchte!$CF17</f>
        <v>0.44279000000000002</v>
      </c>
      <c r="BE33" s="380"/>
      <c r="BF33" s="380">
        <f>[3]Früchte!$AO17</f>
        <v>0</v>
      </c>
      <c r="BG33" s="380">
        <f>[3]Früchte!$CG17</f>
        <v>2.3846039999999999</v>
      </c>
      <c r="BH33" s="381">
        <f>[3]Früchte!$AP17</f>
        <v>1.9083600000000001</v>
      </c>
      <c r="BI33" s="381">
        <f>[3]Früchte!$CH17</f>
        <v>1.0991310000000001</v>
      </c>
      <c r="BJ33" s="380">
        <f>[3]Früchte!$AQ17</f>
        <v>3.0685069999999999</v>
      </c>
      <c r="BK33" s="380">
        <f>[3]Früchte!$CI17</f>
        <v>2.54636</v>
      </c>
      <c r="BL33" s="381">
        <f>[3]Früchte!$AR17</f>
        <v>0.92728500000000003</v>
      </c>
      <c r="BM33" s="381">
        <f>[3]Früchte!$CJ17</f>
        <v>1.023077</v>
      </c>
      <c r="BN33" s="380">
        <f>[3]Früchte!$AS17</f>
        <v>3.6990059999999998</v>
      </c>
      <c r="BO33" s="380">
        <f>[3]Früchte!$CK17</f>
        <v>1.473177</v>
      </c>
      <c r="BP33" s="368" t="str">
        <f t="shared" si="7"/>
        <v>4</v>
      </c>
      <c r="BQ33" s="343">
        <f>VLOOKUP(MONTH(B33),[4]Referenztabelle!$B$2:$E$14,4,FALSE)</f>
        <v>4</v>
      </c>
      <c r="BR33" s="392">
        <f>[3]Früchte!$CN17</f>
        <v>5465.4549715750009</v>
      </c>
      <c r="BS33" s="392">
        <f>[3]Früchte!$CO17</f>
        <v>34134.722911407</v>
      </c>
      <c r="BT33" s="393"/>
      <c r="BU33" s="393">
        <f>[3]Früchte!$CP17</f>
        <v>422.36675734700003</v>
      </c>
      <c r="BV33" s="393">
        <f>[3]Früchte!$CQ17</f>
        <v>2985.7180670070002</v>
      </c>
      <c r="BW33" s="393"/>
      <c r="BX33" s="392">
        <f>[3]Früchte!$CR17</f>
        <v>59.610646189000001</v>
      </c>
      <c r="BY33" s="392">
        <f>[3]Früchte!$CS17</f>
        <v>357.13837809400002</v>
      </c>
      <c r="BZ33" s="393"/>
      <c r="CA33" s="393">
        <f>[3]Früchte!$CT17</f>
        <v>5.5083638940000004</v>
      </c>
      <c r="CB33" s="393">
        <f>[3]Früchte!$CU17</f>
        <v>814.980786631</v>
      </c>
      <c r="CC33" s="392">
        <f>[3]Früchte!$CV17</f>
        <v>119.673533656</v>
      </c>
      <c r="CD33" s="392">
        <f>[3]Früchte!$CW17</f>
        <v>826.38367912700005</v>
      </c>
      <c r="CE33" s="393">
        <f>[3]Früchte!$CX17</f>
        <v>33.189029260000005</v>
      </c>
      <c r="CF33" s="393">
        <f>[3]Früchte!$CY17</f>
        <v>389.473419186</v>
      </c>
      <c r="CG33" s="393"/>
      <c r="CH33" s="392">
        <f>[3]Früchte!$CZ17</f>
        <v>148.101483911</v>
      </c>
      <c r="CI33" s="392">
        <f>[3]Früchte!$DA17</f>
        <v>1217.7257659290001</v>
      </c>
      <c r="CJ33" s="393">
        <f>[3]Früchte!$DB17</f>
        <v>7.2337948120000002</v>
      </c>
      <c r="CK33" s="393">
        <f>[3]Früchte!$DC17</f>
        <v>273.67345485999999</v>
      </c>
      <c r="CL33" s="392">
        <f>[3]Früchte!DD17</f>
        <v>226.47187835700001</v>
      </c>
      <c r="CM33" s="392">
        <f>[3]Früchte!DE17</f>
        <v>3136.4619524420004</v>
      </c>
      <c r="CN33" s="393">
        <f>[3]Früchte!DF17</f>
        <v>96.956588719999999</v>
      </c>
      <c r="CO33" s="393">
        <f>[3]Früchte!DG17</f>
        <v>1735.9878557060001</v>
      </c>
      <c r="CP33" s="392">
        <f>[3]Früchte!DH17</f>
        <v>64.522366700000006</v>
      </c>
      <c r="CQ33" s="392">
        <f>[3]Früchte!DI17</f>
        <v>935.42328486600002</v>
      </c>
      <c r="CR33" s="393"/>
      <c r="CS33" s="393">
        <f>[3]Früchte!DJ17</f>
        <v>189.68180421700001</v>
      </c>
      <c r="CT33" s="393">
        <f>[3]Früchte!DK17</f>
        <v>1835.2574669349999</v>
      </c>
      <c r="CU33" s="393"/>
      <c r="CV33" s="392">
        <f>[3]Früchte!DL17</f>
        <v>18.602056100999999</v>
      </c>
      <c r="CW33" s="392">
        <f>[3]Früchte!DM17</f>
        <v>818.7886580600001</v>
      </c>
      <c r="CX33" s="393">
        <f>[3]Früchte!DN17</f>
        <v>10.642954774</v>
      </c>
      <c r="CY33" s="393">
        <f>[3]Früchte!DO17</f>
        <v>173.65292690200002</v>
      </c>
      <c r="CZ33" s="392">
        <f>[3]Früchte!DP17</f>
        <v>4.8295325789999994</v>
      </c>
      <c r="DA33" s="392">
        <f>[3]Früchte!DQ17</f>
        <v>129.38525132000001</v>
      </c>
      <c r="DB33" s="393">
        <f>[3]Früchte!DR17</f>
        <v>418.31328999700003</v>
      </c>
      <c r="DC33" s="393">
        <f>[3]Früchte!DS17</f>
        <v>814.56730211399997</v>
      </c>
      <c r="DD33" s="393"/>
      <c r="DE33" s="392">
        <f>[3]Früchte!DT17</f>
        <v>2.6608828390000001</v>
      </c>
      <c r="DF33" s="392">
        <f>[3]Früchte!DU17</f>
        <v>377.41896799300002</v>
      </c>
      <c r="DG33" s="393">
        <f>[3]Früchte!DV17</f>
        <v>359.75803641200002</v>
      </c>
      <c r="DH33" s="393">
        <f>[3]Früchte!DW17</f>
        <v>1296.308457394</v>
      </c>
      <c r="DI33" s="392">
        <f>[3]Früchte!DX17</f>
        <v>1653.0213509559999</v>
      </c>
      <c r="DJ33" s="392">
        <f>[3]Früchte!DY17</f>
        <v>3707.3757609390004</v>
      </c>
      <c r="DK33" s="393">
        <f>[3]Früchte!DZ17</f>
        <v>57.169848131999998</v>
      </c>
      <c r="DL33" s="393">
        <f>[3]Früchte!EA17</f>
        <v>507.203297835</v>
      </c>
      <c r="DM33" s="392">
        <f>[3]Früchte!EB17</f>
        <v>15.692654496999999</v>
      </c>
      <c r="DN33" s="392">
        <f>[3]Früchte!EC17</f>
        <v>685.34552113799998</v>
      </c>
      <c r="DO33" s="393">
        <f>[3]Früchte!ED17</f>
        <v>946.94643163400008</v>
      </c>
      <c r="DP33" s="393">
        <f>[3]Früchte!EE17</f>
        <v>5799.8181059400004</v>
      </c>
    </row>
    <row r="34" spans="1:120" x14ac:dyDescent="0.2">
      <c r="A34" s="218"/>
      <c r="B34" s="189">
        <f>[3]Früchte!$A18</f>
        <v>45839</v>
      </c>
      <c r="C34" s="381">
        <f>[3]Früchte!$C18</f>
        <v>0</v>
      </c>
      <c r="D34" s="381">
        <f>[3]Früchte!$AU18</f>
        <v>3.115558</v>
      </c>
      <c r="E34" s="380">
        <f>[3]Früchte!$E18</f>
        <v>5.1359669999999999</v>
      </c>
      <c r="F34" s="380">
        <f>[3]Früchte!$AW18</f>
        <v>2.9454859999999998</v>
      </c>
      <c r="G34" s="381">
        <f>[3]Früchte!$F18</f>
        <v>0</v>
      </c>
      <c r="H34" s="381">
        <f>[3]Früchte!$AX18</f>
        <v>2.9761669999999998</v>
      </c>
      <c r="I34" s="380">
        <f>[3]Früchte!$K18</f>
        <v>0</v>
      </c>
      <c r="J34" s="380">
        <f>[3]Früchte!$BC18</f>
        <v>0</v>
      </c>
      <c r="K34" s="381">
        <f>[3]Früchte!$N18</f>
        <v>6.3024110000000002</v>
      </c>
      <c r="L34" s="381">
        <f>[3]Früchte!$BF18</f>
        <v>4.2608769999999998</v>
      </c>
      <c r="M34" s="380"/>
      <c r="N34" s="380">
        <f>[3]Früchte!$P18</f>
        <v>0</v>
      </c>
      <c r="O34" s="380">
        <f>[3]Früchte!$BH18</f>
        <v>2.713552</v>
      </c>
      <c r="P34" s="381">
        <f>[3]Früchte!$Q18</f>
        <v>0</v>
      </c>
      <c r="Q34" s="381">
        <f>[3]Früchte!$BI18</f>
        <v>0</v>
      </c>
      <c r="R34" s="380">
        <f>[3]Früchte!$R18</f>
        <v>0</v>
      </c>
      <c r="S34" s="380">
        <f>[3]Früchte!$BJ18</f>
        <v>2.618471</v>
      </c>
      <c r="T34" s="381">
        <f>[3]Früchte!$T18</f>
        <v>0</v>
      </c>
      <c r="U34" s="381">
        <f>[3]Früchte!$BL18</f>
        <v>3.692488</v>
      </c>
      <c r="V34" s="380">
        <f>[3]Früchte!$U18</f>
        <v>6.6201689999999997</v>
      </c>
      <c r="W34" s="380">
        <f>[3]Früchte!$BM18</f>
        <v>4.1961029999999999</v>
      </c>
      <c r="X34" s="380"/>
      <c r="Y34" s="380">
        <f>[3]Früchte!$X18</f>
        <v>0</v>
      </c>
      <c r="Z34" s="380">
        <f>[3]Früchte!$BP18</f>
        <v>9.2279529999999994</v>
      </c>
      <c r="AA34" s="381">
        <f>[3]Früchte!$Y18</f>
        <v>0</v>
      </c>
      <c r="AB34" s="381">
        <f>[3]Früchte!$BQ18</f>
        <v>8.8185380000000002</v>
      </c>
      <c r="AC34" s="380">
        <f>[3]Früchte!$Z18</f>
        <v>26.477419999999999</v>
      </c>
      <c r="AD34" s="380">
        <f>[3]Früchte!$BR18</f>
        <v>18.467760999999999</v>
      </c>
      <c r="AE34" s="381">
        <f>[3]Früchte!$AA18</f>
        <v>31</v>
      </c>
      <c r="AF34" s="381">
        <f>[3]Früchte!$BS18</f>
        <v>19.507421999999998</v>
      </c>
      <c r="AG34" s="380"/>
      <c r="AH34" s="380">
        <f>[3]Früchte!$AC18</f>
        <v>12.188606</v>
      </c>
      <c r="AI34" s="380">
        <f>[3]Früchte!$BU18</f>
        <v>7.9681930000000003</v>
      </c>
      <c r="AJ34" s="381">
        <f>[3]Früchte!$AE18</f>
        <v>15.958205</v>
      </c>
      <c r="AK34" s="381">
        <f>[3]Früchte!$BW18</f>
        <v>11.061030000000001</v>
      </c>
      <c r="AL34" s="380">
        <f>[3]Früchte!$AG18</f>
        <v>6.8729180000000003</v>
      </c>
      <c r="AM34" s="380">
        <f>[3]Früchte!$BY18</f>
        <v>3.7475990000000001</v>
      </c>
      <c r="AN34" s="381">
        <f>[3]Früchte!$AH18</f>
        <v>9.7948819999999994</v>
      </c>
      <c r="AO34" s="381">
        <f>[3]Früchte!$BZ18</f>
        <v>5.4189379999999998</v>
      </c>
      <c r="AP34" s="380"/>
      <c r="AQ34" s="380">
        <f>[3]Früchte!$AI18</f>
        <v>0</v>
      </c>
      <c r="AR34" s="380">
        <f>[3]Früchte!$CA18</f>
        <v>5.5552700000000002</v>
      </c>
      <c r="AS34" s="380"/>
      <c r="AT34" s="381">
        <f>[3]Früchte!$AJ18</f>
        <v>0</v>
      </c>
      <c r="AU34" s="381">
        <f>[3]Früchte!$CB18</f>
        <v>2.473274</v>
      </c>
      <c r="AV34" s="380"/>
      <c r="AW34" s="380">
        <f>[3]Früchte!$AK18</f>
        <v>2.3285279999999999</v>
      </c>
      <c r="AX34" s="380">
        <f>[3]Früchte!$CC18</f>
        <v>1.65764</v>
      </c>
      <c r="AY34" s="381">
        <f>[3]Früchte!$AL18</f>
        <v>0</v>
      </c>
      <c r="AZ34" s="381">
        <f>[3]Früchte!$CD18</f>
        <v>0</v>
      </c>
      <c r="BA34" s="380">
        <f>[3]Früchte!$AM18</f>
        <v>0</v>
      </c>
      <c r="BB34" s="380">
        <f>[3]Früchte!$CE18</f>
        <v>0</v>
      </c>
      <c r="BC34" s="381">
        <f>[3]Früchte!$AN18</f>
        <v>0.51926099999999997</v>
      </c>
      <c r="BD34" s="381">
        <f>[3]Früchte!$CF18</f>
        <v>0.429199</v>
      </c>
      <c r="BE34" s="380"/>
      <c r="BF34" s="380">
        <f>[3]Früchte!$AO18</f>
        <v>0</v>
      </c>
      <c r="BG34" s="380">
        <f>[3]Früchte!$CG18</f>
        <v>2.4173239999999998</v>
      </c>
      <c r="BH34" s="381">
        <f>[3]Früchte!$AP18</f>
        <v>1.8563130000000001</v>
      </c>
      <c r="BI34" s="381">
        <f>[3]Früchte!$CH18</f>
        <v>1.196631</v>
      </c>
      <c r="BJ34" s="380">
        <f>[3]Früchte!$AQ18</f>
        <v>3.067272</v>
      </c>
      <c r="BK34" s="380">
        <f>[3]Früchte!$CI18</f>
        <v>2.54636</v>
      </c>
      <c r="BL34" s="381">
        <f>[3]Früchte!$AR18</f>
        <v>0.95591099999999996</v>
      </c>
      <c r="BM34" s="381">
        <f>[3]Früchte!$CJ18</f>
        <v>0.86699400000000004</v>
      </c>
      <c r="BN34" s="380">
        <f>[3]Früchte!$AS18</f>
        <v>0</v>
      </c>
      <c r="BO34" s="380">
        <f>[3]Früchte!$CK18</f>
        <v>1.55498</v>
      </c>
      <c r="BP34" s="368" t="str">
        <f t="shared" si="7"/>
        <v>4</v>
      </c>
      <c r="BQ34" s="343">
        <f>VLOOKUP(MONTH(B34),[4]Referenztabelle!$B$2:$E$14,4,FALSE)</f>
        <v>4</v>
      </c>
      <c r="BR34" s="392">
        <f>[3]Früchte!$CN18</f>
        <v>5876.5976768929995</v>
      </c>
      <c r="BS34" s="392">
        <f>[3]Früchte!$CO18</f>
        <v>36536.530337065</v>
      </c>
      <c r="BT34" s="393"/>
      <c r="BU34" s="393">
        <f>[3]Früchte!$CP18</f>
        <v>358.579346767</v>
      </c>
      <c r="BV34" s="393">
        <f>[3]Früchte!$CQ18</f>
        <v>2699.2722095660001</v>
      </c>
      <c r="BW34" s="393"/>
      <c r="BX34" s="392">
        <f>[3]Früchte!$CR18</f>
        <v>22.890703439000003</v>
      </c>
      <c r="BY34" s="392">
        <f>[3]Früchte!$CS18</f>
        <v>440.23595087000001</v>
      </c>
      <c r="BZ34" s="393"/>
      <c r="CA34" s="393">
        <f>[3]Früchte!$CT18</f>
        <v>15.665546597000001</v>
      </c>
      <c r="CB34" s="393">
        <f>[3]Früchte!$CU18</f>
        <v>1308.7280249330001</v>
      </c>
      <c r="CC34" s="392">
        <f>[3]Früchte!$CV18</f>
        <v>175.779193099</v>
      </c>
      <c r="CD34" s="392">
        <f>[3]Früchte!$CW18</f>
        <v>700.11745573100006</v>
      </c>
      <c r="CE34" s="393">
        <f>[3]Früchte!$CX18</f>
        <v>15.609590647999999</v>
      </c>
      <c r="CF34" s="393">
        <f>[3]Früchte!$CY18</f>
        <v>476.47448911399999</v>
      </c>
      <c r="CG34" s="393"/>
      <c r="CH34" s="392">
        <f>[3]Früchte!$CZ18</f>
        <v>242.92367304200002</v>
      </c>
      <c r="CI34" s="392">
        <f>[3]Früchte!$DA18</f>
        <v>2152.5932199610002</v>
      </c>
      <c r="CJ34" s="393">
        <f>[3]Früchte!$DB18</f>
        <v>150.84383453800001</v>
      </c>
      <c r="CK34" s="393">
        <f>[3]Früchte!$DC18</f>
        <v>1190.89257365</v>
      </c>
      <c r="CL34" s="392">
        <f>[3]Früchte!DD18</f>
        <v>231.48887021200002</v>
      </c>
      <c r="CM34" s="392">
        <f>[3]Früchte!DE18</f>
        <v>2920.4742254060002</v>
      </c>
      <c r="CN34" s="393">
        <f>[3]Früchte!DF18</f>
        <v>121.16814980400001</v>
      </c>
      <c r="CO34" s="393">
        <f>[3]Früchte!DG18</f>
        <v>1663.1305012079999</v>
      </c>
      <c r="CP34" s="392">
        <f>[3]Früchte!DH18</f>
        <v>4.0134002000000004</v>
      </c>
      <c r="CQ34" s="392">
        <f>[3]Früchte!DI18</f>
        <v>38.383910537000006</v>
      </c>
      <c r="CR34" s="393"/>
      <c r="CS34" s="393">
        <f>[3]Früchte!DJ18</f>
        <v>106.175822235</v>
      </c>
      <c r="CT34" s="393">
        <f>[3]Früchte!DK18</f>
        <v>1126.998925738</v>
      </c>
      <c r="CU34" s="393"/>
      <c r="CV34" s="392">
        <f>[3]Früchte!DL18</f>
        <v>61.417036387000003</v>
      </c>
      <c r="CW34" s="392">
        <f>[3]Früchte!DM18</f>
        <v>837.67108531400004</v>
      </c>
      <c r="CX34" s="393">
        <f>[3]Früchte!DN18</f>
        <v>12.091451468999999</v>
      </c>
      <c r="CY34" s="393">
        <f>[3]Früchte!DO18</f>
        <v>196.63276329999999</v>
      </c>
      <c r="CZ34" s="392">
        <f>[3]Früchte!DP18</f>
        <v>1.6446198550000002</v>
      </c>
      <c r="DA34" s="392">
        <f>[3]Früchte!DQ18</f>
        <v>16.349813687000001</v>
      </c>
      <c r="DB34" s="393">
        <f>[3]Früchte!DR18</f>
        <v>521.20775984800002</v>
      </c>
      <c r="DC34" s="393">
        <f>[3]Früchte!DS18</f>
        <v>763.477514294</v>
      </c>
      <c r="DD34" s="393"/>
      <c r="DE34" s="392">
        <f>[3]Früchte!DT18</f>
        <v>8.70318419</v>
      </c>
      <c r="DF34" s="392">
        <f>[3]Früchte!DU18</f>
        <v>443.99623058099996</v>
      </c>
      <c r="DG34" s="393">
        <f>[3]Früchte!DV18</f>
        <v>325.455360171</v>
      </c>
      <c r="DH34" s="393">
        <f>[3]Früchte!DW18</f>
        <v>1114.736080503</v>
      </c>
      <c r="DI34" s="392">
        <f>[3]Früchte!DX18</f>
        <v>1615.0245671989999</v>
      </c>
      <c r="DJ34" s="392">
        <f>[3]Früchte!DY18</f>
        <v>3545.864477655</v>
      </c>
      <c r="DK34" s="393">
        <f>[3]Früchte!DZ18</f>
        <v>50.182467679000005</v>
      </c>
      <c r="DL34" s="393">
        <f>[3]Früchte!EA18</f>
        <v>448.03945209</v>
      </c>
      <c r="DM34" s="392">
        <f>[3]Früchte!EB18</f>
        <v>11.360672732999999</v>
      </c>
      <c r="DN34" s="392">
        <f>[3]Früchte!EC18</f>
        <v>557.906120719</v>
      </c>
      <c r="DO34" s="393">
        <f>[3]Früchte!ED18</f>
        <v>1297.636339809</v>
      </c>
      <c r="DP34" s="393">
        <f>[3]Früchte!EE18</f>
        <v>9167.3822377809993</v>
      </c>
    </row>
    <row r="35" spans="1:120" x14ac:dyDescent="0.2">
      <c r="A35" s="218"/>
      <c r="B35" s="189">
        <f>[3]Früchte!$A19</f>
        <v>45809</v>
      </c>
      <c r="C35" s="381">
        <f>[3]Früchte!$C19</f>
        <v>0</v>
      </c>
      <c r="D35" s="381">
        <f>[3]Früchte!$AU19</f>
        <v>3.0671430000000002</v>
      </c>
      <c r="E35" s="380">
        <f>[3]Früchte!$E19</f>
        <v>5.1487309999999997</v>
      </c>
      <c r="F35" s="380">
        <f>[3]Früchte!$AW19</f>
        <v>2.9358879999999998</v>
      </c>
      <c r="G35" s="381">
        <f>[3]Früchte!$F19</f>
        <v>0</v>
      </c>
      <c r="H35" s="381">
        <f>[3]Früchte!$AX19</f>
        <v>3.0164170000000001</v>
      </c>
      <c r="I35" s="380">
        <f>[3]Früchte!$K19</f>
        <v>0</v>
      </c>
      <c r="J35" s="380">
        <f>[3]Früchte!$BC19</f>
        <v>0</v>
      </c>
      <c r="K35" s="381">
        <f>[3]Früchte!$N19</f>
        <v>6.3232489999999997</v>
      </c>
      <c r="L35" s="381">
        <f>[3]Früchte!$BF19</f>
        <v>4.3560410000000003</v>
      </c>
      <c r="M35" s="380"/>
      <c r="N35" s="380">
        <f>[3]Früchte!$P19</f>
        <v>0</v>
      </c>
      <c r="O35" s="380">
        <f>[3]Früchte!$BH19</f>
        <v>2.7347290000000002</v>
      </c>
      <c r="P35" s="381">
        <f>[3]Früchte!$Q19</f>
        <v>0</v>
      </c>
      <c r="Q35" s="381">
        <f>[3]Früchte!$BI19</f>
        <v>0</v>
      </c>
      <c r="R35" s="380">
        <f>[3]Früchte!$R19</f>
        <v>0</v>
      </c>
      <c r="S35" s="380">
        <f>[3]Früchte!$BJ19</f>
        <v>2.9052509999999998</v>
      </c>
      <c r="T35" s="381">
        <f>[3]Früchte!$T19</f>
        <v>0</v>
      </c>
      <c r="U35" s="381">
        <f>[3]Früchte!$BL19</f>
        <v>3.5642119999999999</v>
      </c>
      <c r="V35" s="380">
        <f>[3]Früchte!$U19</f>
        <v>6.8961560000000004</v>
      </c>
      <c r="W35" s="380">
        <f>[3]Früchte!$BM19</f>
        <v>4.4910040000000002</v>
      </c>
      <c r="X35" s="380"/>
      <c r="Y35" s="380">
        <f>[3]Früchte!$X19</f>
        <v>17.170223</v>
      </c>
      <c r="Z35" s="380">
        <f>[3]Früchte!$BP19</f>
        <v>9.3724919999999994</v>
      </c>
      <c r="AA35" s="381">
        <f>[3]Früchte!$Y19</f>
        <v>0</v>
      </c>
      <c r="AB35" s="381">
        <f>[3]Früchte!$BQ19</f>
        <v>9.2289290000000008</v>
      </c>
      <c r="AC35" s="380">
        <f>[3]Früchte!$Z19</f>
        <v>25.559315000000002</v>
      </c>
      <c r="AD35" s="380">
        <f>[3]Früchte!$BR19</f>
        <v>12.431627000000001</v>
      </c>
      <c r="AE35" s="381">
        <f>[3]Früchte!$AA19</f>
        <v>25.924779999999998</v>
      </c>
      <c r="AF35" s="381">
        <f>[3]Früchte!$BS19</f>
        <v>19.087536</v>
      </c>
      <c r="AG35" s="380"/>
      <c r="AH35" s="380">
        <f>[3]Früchte!$AC19</f>
        <v>10.78693</v>
      </c>
      <c r="AI35" s="380">
        <f>[3]Früchte!$BU19</f>
        <v>7.1722460000000003</v>
      </c>
      <c r="AJ35" s="381">
        <f>[3]Früchte!$AE19</f>
        <v>16.243932999999998</v>
      </c>
      <c r="AK35" s="381">
        <f>[3]Früchte!$BW19</f>
        <v>10.304774</v>
      </c>
      <c r="AL35" s="380">
        <f>[3]Früchte!$AG19</f>
        <v>8.2760069999999999</v>
      </c>
      <c r="AM35" s="380">
        <f>[3]Früchte!$BY19</f>
        <v>4.4824339999999996</v>
      </c>
      <c r="AN35" s="381">
        <f>[3]Früchte!$AH19</f>
        <v>0</v>
      </c>
      <c r="AO35" s="381">
        <f>[3]Früchte!$BZ19</f>
        <v>0</v>
      </c>
      <c r="AP35" s="380"/>
      <c r="AQ35" s="380">
        <f>[3]Früchte!$AI19</f>
        <v>0</v>
      </c>
      <c r="AR35" s="380">
        <f>[3]Früchte!$CA19</f>
        <v>3.932763</v>
      </c>
      <c r="AS35" s="380"/>
      <c r="AT35" s="381">
        <f>[3]Früchte!$AJ19</f>
        <v>0</v>
      </c>
      <c r="AU35" s="381">
        <f>[3]Früchte!$CB19</f>
        <v>2.6086740000000002</v>
      </c>
      <c r="AV35" s="380"/>
      <c r="AW35" s="380">
        <f>[3]Früchte!$AK19</f>
        <v>2.3567019999999999</v>
      </c>
      <c r="AX35" s="380">
        <f>[3]Früchte!$CC19</f>
        <v>1.6756930000000001</v>
      </c>
      <c r="AY35" s="381">
        <f>[3]Früchte!$AL19</f>
        <v>0</v>
      </c>
      <c r="AZ35" s="381">
        <f>[3]Früchte!$CD19</f>
        <v>0</v>
      </c>
      <c r="BA35" s="380">
        <f>[3]Früchte!$AM19</f>
        <v>0</v>
      </c>
      <c r="BB35" s="380">
        <f>[3]Früchte!$CE19</f>
        <v>0</v>
      </c>
      <c r="BC35" s="381">
        <f>[3]Früchte!$AN19</f>
        <v>0.495251</v>
      </c>
      <c r="BD35" s="381">
        <f>[3]Früchte!$CF19</f>
        <v>0.40325499999999997</v>
      </c>
      <c r="BE35" s="380"/>
      <c r="BF35" s="380">
        <f>[3]Früchte!$AO19</f>
        <v>0</v>
      </c>
      <c r="BG35" s="380">
        <f>[3]Früchte!$CG19</f>
        <v>2.4269120000000002</v>
      </c>
      <c r="BH35" s="381">
        <f>[3]Früchte!$AP19</f>
        <v>1.794295</v>
      </c>
      <c r="BI35" s="381">
        <f>[3]Früchte!$CH19</f>
        <v>1.2668509999999999</v>
      </c>
      <c r="BJ35" s="380">
        <f>[3]Früchte!$AQ19</f>
        <v>3.0686819999999999</v>
      </c>
      <c r="BK35" s="380">
        <f>[3]Früchte!$CI19</f>
        <v>2.5474070000000002</v>
      </c>
      <c r="BL35" s="381">
        <f>[3]Früchte!$AR19</f>
        <v>0.79103900000000005</v>
      </c>
      <c r="BM35" s="381">
        <f>[3]Früchte!$CJ19</f>
        <v>1.026141</v>
      </c>
      <c r="BN35" s="380">
        <f>[3]Früchte!$AS19</f>
        <v>3.4676070000000001</v>
      </c>
      <c r="BO35" s="380">
        <f>[3]Früchte!$CK19</f>
        <v>1.546505</v>
      </c>
      <c r="BP35" s="368" t="str">
        <f t="shared" si="7"/>
        <v>5</v>
      </c>
      <c r="BQ35" s="343">
        <f>VLOOKUP(MONTH(B35),[4]Referenztabelle!$B$2:$E$14,4,FALSE)</f>
        <v>5</v>
      </c>
      <c r="BR35" s="392">
        <f>[3]Früchte!$CN19</f>
        <v>8520.2904568419999</v>
      </c>
      <c r="BS35" s="392">
        <f>[3]Früchte!$CO19</f>
        <v>46794.848555912002</v>
      </c>
      <c r="BT35" s="393"/>
      <c r="BU35" s="393">
        <f>[3]Früchte!$CP19</f>
        <v>588.77219857400007</v>
      </c>
      <c r="BV35" s="393">
        <f>[3]Früchte!$CQ19</f>
        <v>4412.951289484</v>
      </c>
      <c r="BW35" s="393"/>
      <c r="BX35" s="392">
        <f>[3]Früchte!$CR19</f>
        <v>54.711115785000004</v>
      </c>
      <c r="BY35" s="392">
        <f>[3]Früchte!$CS19</f>
        <v>865.03967943599991</v>
      </c>
      <c r="BZ35" s="393"/>
      <c r="CA35" s="393">
        <f>[3]Früchte!$CT19</f>
        <v>242.069660554</v>
      </c>
      <c r="CB35" s="393">
        <f>[3]Früchte!$CU19</f>
        <v>3184.515939633</v>
      </c>
      <c r="CC35" s="392">
        <f>[3]Früchte!$CV19</f>
        <v>230.261272085</v>
      </c>
      <c r="CD35" s="392">
        <f>[3]Früchte!$CW19</f>
        <v>1063.8408555819999</v>
      </c>
      <c r="CE35" s="393">
        <f>[3]Früchte!$CX19</f>
        <v>86.920490715000014</v>
      </c>
      <c r="CF35" s="393">
        <f>[3]Früchte!$CY19</f>
        <v>445.78731678899999</v>
      </c>
      <c r="CG35" s="393"/>
      <c r="CH35" s="392">
        <f>[3]Früchte!$CZ19</f>
        <v>346.60138791899999</v>
      </c>
      <c r="CI35" s="392">
        <f>[3]Früchte!$DA19</f>
        <v>2355.2886502550004</v>
      </c>
      <c r="CJ35" s="393">
        <f>[3]Früchte!$DB19</f>
        <v>165.97658407</v>
      </c>
      <c r="CK35" s="393">
        <f>[3]Früchte!$DC19</f>
        <v>1366.555087276</v>
      </c>
      <c r="CL35" s="392">
        <f>[3]Früchte!DD19</f>
        <v>287.07879297900001</v>
      </c>
      <c r="CM35" s="392">
        <f>[3]Früchte!DE19</f>
        <v>2826.9516169550002</v>
      </c>
      <c r="CN35" s="393">
        <f>[3]Früchte!DF19</f>
        <v>182.32440309899999</v>
      </c>
      <c r="CO35" s="393">
        <f>[3]Früchte!DG19</f>
        <v>2037.1348146250002</v>
      </c>
      <c r="CP35" s="392">
        <f>[3]Früchte!DH19</f>
        <v>1.8160000000000001E-3</v>
      </c>
      <c r="CQ35" s="392">
        <f>[3]Früchte!DI19</f>
        <v>0.33299600000000001</v>
      </c>
      <c r="CR35" s="393"/>
      <c r="CS35" s="393">
        <f>[3]Früchte!DJ19</f>
        <v>24.917625564000002</v>
      </c>
      <c r="CT35" s="393">
        <f>[3]Früchte!DK19</f>
        <v>880.53682702200001</v>
      </c>
      <c r="CU35" s="393"/>
      <c r="CV35" s="392">
        <f>[3]Früchte!DL19</f>
        <v>224.423281135</v>
      </c>
      <c r="CW35" s="392">
        <f>[3]Früchte!DM19</f>
        <v>1448.822113343</v>
      </c>
      <c r="CX35" s="393">
        <f>[3]Früchte!DN19</f>
        <v>14.879694030000001</v>
      </c>
      <c r="CY35" s="393">
        <f>[3]Früchte!DO19</f>
        <v>231.30184653400002</v>
      </c>
      <c r="CZ35" s="392">
        <f>[3]Früchte!DP19</f>
        <v>7.7200000000000005E-2</v>
      </c>
      <c r="DA35" s="392">
        <f>[3]Früchte!DQ19</f>
        <v>8.5237494179999995</v>
      </c>
      <c r="DB35" s="393">
        <f>[3]Früchte!DR19</f>
        <v>915.5674167300001</v>
      </c>
      <c r="DC35" s="393">
        <f>[3]Früchte!DS19</f>
        <v>862.44563160099995</v>
      </c>
      <c r="DD35" s="393"/>
      <c r="DE35" s="392">
        <f>[3]Früchte!DT19</f>
        <v>14.516788343</v>
      </c>
      <c r="DF35" s="392">
        <f>[3]Früchte!DU19</f>
        <v>595.27094049800007</v>
      </c>
      <c r="DG35" s="393">
        <f>[3]Früchte!DV19</f>
        <v>463.01942216199996</v>
      </c>
      <c r="DH35" s="393">
        <f>[3]Früchte!DW19</f>
        <v>1540.717687218</v>
      </c>
      <c r="DI35" s="392">
        <f>[3]Früchte!DX19</f>
        <v>2475.7869540020001</v>
      </c>
      <c r="DJ35" s="392">
        <f>[3]Früchte!DY19</f>
        <v>5080.7556040390009</v>
      </c>
      <c r="DK35" s="393">
        <f>[3]Früchte!DZ19</f>
        <v>57.490489957999998</v>
      </c>
      <c r="DL35" s="393">
        <f>[3]Früchte!EA19</f>
        <v>674.02155513600007</v>
      </c>
      <c r="DM35" s="392">
        <f>[3]Früchte!EB19</f>
        <v>36.062487623999999</v>
      </c>
      <c r="DN35" s="392">
        <f>[3]Früchte!EC19</f>
        <v>1026.3419192890001</v>
      </c>
      <c r="DO35" s="393">
        <f>[3]Früchte!ED19</f>
        <v>1446.6343884800001</v>
      </c>
      <c r="DP35" s="393">
        <f>[3]Früchte!EE19</f>
        <v>10458.614526147001</v>
      </c>
    </row>
    <row r="36" spans="1:120" x14ac:dyDescent="0.2">
      <c r="A36" s="218"/>
      <c r="B36" s="189">
        <f>[3]Früchte!$A20</f>
        <v>45778</v>
      </c>
      <c r="C36" s="381">
        <f>[3]Früchte!$C20</f>
        <v>0</v>
      </c>
      <c r="D36" s="381">
        <f>[3]Früchte!$AU20</f>
        <v>3.2254489999999998</v>
      </c>
      <c r="E36" s="380">
        <f>[3]Früchte!$E20</f>
        <v>5.1463510000000001</v>
      </c>
      <c r="F36" s="380">
        <f>[3]Früchte!$AW20</f>
        <v>2.859121</v>
      </c>
      <c r="G36" s="381">
        <f>[3]Früchte!$F20</f>
        <v>0</v>
      </c>
      <c r="H36" s="381">
        <f>[3]Früchte!$AX20</f>
        <v>3.0159940000000001</v>
      </c>
      <c r="I36" s="380">
        <f>[3]Früchte!$K20</f>
        <v>6.3</v>
      </c>
      <c r="J36" s="380">
        <f>[3]Früchte!$BC20</f>
        <v>0</v>
      </c>
      <c r="K36" s="381">
        <f>[3]Früchte!$N20</f>
        <v>6.1371219999999997</v>
      </c>
      <c r="L36" s="381">
        <f>[3]Früchte!$BF20</f>
        <v>4.1055910000000004</v>
      </c>
      <c r="M36" s="380"/>
      <c r="N36" s="380">
        <f>[3]Früchte!$P20</f>
        <v>0</v>
      </c>
      <c r="O36" s="380">
        <f>[3]Früchte!$BH20</f>
        <v>2.7342689999999998</v>
      </c>
      <c r="P36" s="381">
        <f>[3]Früchte!$Q20</f>
        <v>0</v>
      </c>
      <c r="Q36" s="381">
        <f>[3]Früchte!$BI20</f>
        <v>0</v>
      </c>
      <c r="R36" s="380">
        <f>[3]Früchte!$R20</f>
        <v>0</v>
      </c>
      <c r="S36" s="380">
        <f>[3]Früchte!$BJ20</f>
        <v>3.0433569999999999</v>
      </c>
      <c r="T36" s="381">
        <f>[3]Früchte!$T20</f>
        <v>0</v>
      </c>
      <c r="U36" s="381">
        <f>[3]Früchte!$BL20</f>
        <v>3.5583670000000001</v>
      </c>
      <c r="V36" s="380">
        <f>[3]Früchte!$U20</f>
        <v>7.0915939999999997</v>
      </c>
      <c r="W36" s="380">
        <f>[3]Früchte!$BM20</f>
        <v>4.3890909999999996</v>
      </c>
      <c r="X36" s="380"/>
      <c r="Y36" s="380">
        <f>[3]Früchte!$X20</f>
        <v>0</v>
      </c>
      <c r="Z36" s="380">
        <f>[3]Früchte!$BP20</f>
        <v>10.422631000000001</v>
      </c>
      <c r="AA36" s="381">
        <f>[3]Früchte!$Y20</f>
        <v>13.924226000000001</v>
      </c>
      <c r="AB36" s="381">
        <f>[3]Früchte!$BQ20</f>
        <v>7.795795</v>
      </c>
      <c r="AC36" s="380">
        <f>[3]Früchte!$Z20</f>
        <v>24.536691000000001</v>
      </c>
      <c r="AD36" s="380">
        <f>[3]Früchte!$BR20</f>
        <v>10.729960999999999</v>
      </c>
      <c r="AE36" s="381">
        <f>[3]Früchte!$AA20</f>
        <v>19.630652999999999</v>
      </c>
      <c r="AF36" s="381">
        <f>[3]Früchte!$BS20</f>
        <v>14.754979000000001</v>
      </c>
      <c r="AG36" s="380"/>
      <c r="AH36" s="380">
        <f>[3]Früchte!$AC20</f>
        <v>11.518115999999999</v>
      </c>
      <c r="AI36" s="380">
        <f>[3]Früchte!$BU20</f>
        <v>7.3241290000000001</v>
      </c>
      <c r="AJ36" s="381">
        <f>[3]Früchte!$AE20</f>
        <v>15.457248</v>
      </c>
      <c r="AK36" s="381">
        <f>[3]Früchte!$BW20</f>
        <v>12.811135</v>
      </c>
      <c r="AL36" s="380">
        <f>[3]Früchte!$AG20</f>
        <v>9.5099429999999998</v>
      </c>
      <c r="AM36" s="380">
        <f>[3]Früchte!$BY20</f>
        <v>5.4837119999999997</v>
      </c>
      <c r="AN36" s="381">
        <f>[3]Früchte!$AH20</f>
        <v>0</v>
      </c>
      <c r="AO36" s="381">
        <f>[3]Früchte!$BZ20</f>
        <v>0</v>
      </c>
      <c r="AP36" s="380"/>
      <c r="AQ36" s="380">
        <f>[3]Früchte!$AI20</f>
        <v>0</v>
      </c>
      <c r="AR36" s="380">
        <f>[3]Früchte!$CA20</f>
        <v>4.1081849999999998</v>
      </c>
      <c r="AS36" s="380"/>
      <c r="AT36" s="381">
        <f>[3]Früchte!$AJ20</f>
        <v>0</v>
      </c>
      <c r="AU36" s="381">
        <f>[3]Früchte!$CB20</f>
        <v>2.6830970000000001</v>
      </c>
      <c r="AV36" s="380"/>
      <c r="AW36" s="380">
        <f>[3]Früchte!$AK20</f>
        <v>2.3477899999999998</v>
      </c>
      <c r="AX36" s="380">
        <f>[3]Früchte!$CC20</f>
        <v>1.702893</v>
      </c>
      <c r="AY36" s="381">
        <f>[3]Früchte!$AL20</f>
        <v>0</v>
      </c>
      <c r="AZ36" s="381">
        <f>[3]Früchte!$CD20</f>
        <v>0</v>
      </c>
      <c r="BA36" s="380">
        <f>[3]Früchte!$AM20</f>
        <v>0</v>
      </c>
      <c r="BB36" s="380">
        <f>[3]Früchte!$CE20</f>
        <v>3.300268</v>
      </c>
      <c r="BC36" s="381">
        <f>[3]Früchte!$AN20</f>
        <v>0.49941000000000002</v>
      </c>
      <c r="BD36" s="381">
        <f>[3]Früchte!$CF20</f>
        <v>0.403698</v>
      </c>
      <c r="BE36" s="380"/>
      <c r="BF36" s="380">
        <f>[3]Früchte!$AO20</f>
        <v>0</v>
      </c>
      <c r="BG36" s="380">
        <f>[3]Früchte!$CG20</f>
        <v>2.4309799999999999</v>
      </c>
      <c r="BH36" s="381">
        <f>[3]Früchte!$AP20</f>
        <v>1.927484</v>
      </c>
      <c r="BI36" s="381">
        <f>[3]Früchte!$CH20</f>
        <v>1.247657</v>
      </c>
      <c r="BJ36" s="380">
        <f>[3]Früchte!$AQ20</f>
        <v>3.0667049999999998</v>
      </c>
      <c r="BK36" s="380">
        <f>[3]Früchte!$CI20</f>
        <v>2.5383179999999999</v>
      </c>
      <c r="BL36" s="381">
        <f>[3]Früchte!$AR20</f>
        <v>0.91473899999999997</v>
      </c>
      <c r="BM36" s="381">
        <f>[3]Früchte!$CJ20</f>
        <v>1.095092</v>
      </c>
      <c r="BN36" s="380">
        <f>[3]Früchte!$AS20</f>
        <v>3.3725010000000002</v>
      </c>
      <c r="BO36" s="380">
        <f>[3]Früchte!$CK20</f>
        <v>1.5260039999999999</v>
      </c>
      <c r="BP36" s="368" t="str">
        <f t="shared" si="7"/>
        <v>4</v>
      </c>
      <c r="BQ36" s="343">
        <f>VLOOKUP(MONTH(B36),[4]Referenztabelle!$B$2:$E$14,4,FALSE)</f>
        <v>4</v>
      </c>
      <c r="BR36" s="392">
        <f>[3]Früchte!$CN20</f>
        <v>6198.5528764119999</v>
      </c>
      <c r="BS36" s="392">
        <f>[3]Früchte!$CO20</f>
        <v>30371.932158159001</v>
      </c>
      <c r="BT36" s="393"/>
      <c r="BU36" s="393">
        <f>[3]Früchte!$CP20</f>
        <v>574.90748885100004</v>
      </c>
      <c r="BV36" s="393">
        <f>[3]Früchte!$CQ20</f>
        <v>4434.9527792629997</v>
      </c>
      <c r="BW36" s="393"/>
      <c r="BX36" s="392">
        <f>[3]Früchte!$CR20</f>
        <v>72.672229653000002</v>
      </c>
      <c r="BY36" s="392">
        <f>[3]Früchte!$CS20</f>
        <v>1163.696675103</v>
      </c>
      <c r="BZ36" s="393"/>
      <c r="CA36" s="393">
        <f>[3]Früchte!$CT20</f>
        <v>195.63862275000002</v>
      </c>
      <c r="CB36" s="393">
        <f>[3]Früchte!$CU20</f>
        <v>2686.8075843560005</v>
      </c>
      <c r="CC36" s="392">
        <f>[3]Früchte!$CV20</f>
        <v>173.58926594499999</v>
      </c>
      <c r="CD36" s="392">
        <f>[3]Früchte!$CW20</f>
        <v>1118.154138951</v>
      </c>
      <c r="CE36" s="393">
        <f>[3]Früchte!$CX20</f>
        <v>125.31758909700001</v>
      </c>
      <c r="CF36" s="393">
        <f>[3]Früchte!$CY20</f>
        <v>509.57035703600002</v>
      </c>
      <c r="CG36" s="393"/>
      <c r="CH36" s="392">
        <f>[3]Früchte!$CZ20</f>
        <v>75.194039488000001</v>
      </c>
      <c r="CI36" s="392">
        <f>[3]Früchte!$DA20</f>
        <v>832.28596399900005</v>
      </c>
      <c r="CJ36" s="393">
        <f>[3]Früchte!$DB20</f>
        <v>19.770636207999999</v>
      </c>
      <c r="CK36" s="393">
        <f>[3]Früchte!$DC20</f>
        <v>303.60496229500001</v>
      </c>
      <c r="CL36" s="392">
        <f>[3]Früchte!DD20</f>
        <v>48.137625268000008</v>
      </c>
      <c r="CM36" s="392">
        <f>[3]Früchte!DE20</f>
        <v>892.94478337299995</v>
      </c>
      <c r="CN36" s="393">
        <f>[3]Früchte!DF20</f>
        <v>27.479459462000001</v>
      </c>
      <c r="CO36" s="393">
        <f>[3]Früchte!DG20</f>
        <v>326.11075593999999</v>
      </c>
      <c r="CP36" s="392">
        <f>[3]Früchte!DH20</f>
        <v>0</v>
      </c>
      <c r="CQ36" s="392">
        <f>[3]Früchte!DI20</f>
        <v>0.128609</v>
      </c>
      <c r="CR36" s="393"/>
      <c r="CS36" s="393">
        <f>[3]Früchte!DJ20</f>
        <v>1.5169999999999999E-3</v>
      </c>
      <c r="CT36" s="393">
        <f>[3]Früchte!DK20</f>
        <v>514.60073473500006</v>
      </c>
      <c r="CU36" s="393"/>
      <c r="CV36" s="392">
        <f>[3]Früchte!DL20</f>
        <v>348.89140035399998</v>
      </c>
      <c r="CW36" s="392">
        <f>[3]Früchte!DM20</f>
        <v>1690.879944045</v>
      </c>
      <c r="CX36" s="393">
        <f>[3]Früchte!DN20</f>
        <v>17.523665948999998</v>
      </c>
      <c r="CY36" s="393">
        <f>[3]Früchte!DO20</f>
        <v>250.36297235900003</v>
      </c>
      <c r="CZ36" s="392">
        <f>[3]Früchte!DP20</f>
        <v>0.29327700000000001</v>
      </c>
      <c r="DA36" s="392">
        <f>[3]Früchte!DQ20</f>
        <v>205.419438732</v>
      </c>
      <c r="DB36" s="393">
        <f>[3]Früchte!DR20</f>
        <v>736.09650632199998</v>
      </c>
      <c r="DC36" s="393">
        <f>[3]Früchte!DS20</f>
        <v>614.37944464400005</v>
      </c>
      <c r="DD36" s="393"/>
      <c r="DE36" s="392">
        <f>[3]Früchte!DT20</f>
        <v>10.791094805</v>
      </c>
      <c r="DF36" s="392">
        <f>[3]Früchte!DU20</f>
        <v>588.511287627</v>
      </c>
      <c r="DG36" s="393">
        <f>[3]Früchte!DV20</f>
        <v>384.49590938400002</v>
      </c>
      <c r="DH36" s="393">
        <f>[3]Früchte!DW20</f>
        <v>1247.5454510750001</v>
      </c>
      <c r="DI36" s="392">
        <f>[3]Früchte!DX20</f>
        <v>2243.653229822</v>
      </c>
      <c r="DJ36" s="392">
        <f>[3]Früchte!DY20</f>
        <v>4474.0069165920004</v>
      </c>
      <c r="DK36" s="393">
        <f>[3]Früchte!DZ20</f>
        <v>90.432253301999992</v>
      </c>
      <c r="DL36" s="393">
        <f>[3]Früchte!EA20</f>
        <v>617.52921789700008</v>
      </c>
      <c r="DM36" s="392">
        <f>[3]Früchte!EB20</f>
        <v>40.225789167000002</v>
      </c>
      <c r="DN36" s="392">
        <f>[3]Früchte!EC20</f>
        <v>957.62481151100008</v>
      </c>
      <c r="DO36" s="393">
        <f>[3]Früchte!ED20</f>
        <v>668.58446270100001</v>
      </c>
      <c r="DP36" s="393">
        <f>[3]Früchte!EE20</f>
        <v>3821.9205954979998</v>
      </c>
    </row>
    <row r="37" spans="1:120" x14ac:dyDescent="0.2">
      <c r="A37" s="218"/>
      <c r="B37" s="189">
        <f>[3]Früchte!$A21</f>
        <v>45748</v>
      </c>
      <c r="C37" s="381">
        <f>[3]Früchte!$C21</f>
        <v>0</v>
      </c>
      <c r="D37" s="381">
        <f>[3]Früchte!$AU21</f>
        <v>3.1642700000000001</v>
      </c>
      <c r="E37" s="380">
        <f>[3]Früchte!$E21</f>
        <v>5.1860869999999997</v>
      </c>
      <c r="F37" s="380">
        <f>[3]Früchte!$AW21</f>
        <v>2.9300220000000001</v>
      </c>
      <c r="G37" s="381">
        <f>[3]Früchte!$F21</f>
        <v>0</v>
      </c>
      <c r="H37" s="381">
        <f>[3]Früchte!$AX21</f>
        <v>3.0187020000000002</v>
      </c>
      <c r="I37" s="380">
        <f>[3]Früchte!$K21</f>
        <v>5.9816330000000004</v>
      </c>
      <c r="J37" s="380">
        <f>[3]Früchte!$BC21</f>
        <v>0</v>
      </c>
      <c r="K37" s="381">
        <f>[3]Früchte!$N21</f>
        <v>6.1274179999999996</v>
      </c>
      <c r="L37" s="381">
        <f>[3]Früchte!$BF21</f>
        <v>4.2320070000000003</v>
      </c>
      <c r="M37" s="380"/>
      <c r="N37" s="380">
        <f>[3]Früchte!$P21</f>
        <v>0</v>
      </c>
      <c r="O37" s="380">
        <f>[3]Früchte!$BH21</f>
        <v>2.8702109999999998</v>
      </c>
      <c r="P37" s="381">
        <f>[3]Früchte!$Q21</f>
        <v>0</v>
      </c>
      <c r="Q37" s="381">
        <f>[3]Früchte!$BI21</f>
        <v>3.363445</v>
      </c>
      <c r="R37" s="380">
        <f>[3]Früchte!$R21</f>
        <v>0</v>
      </c>
      <c r="S37" s="380">
        <f>[3]Früchte!$BJ21</f>
        <v>3.035622</v>
      </c>
      <c r="T37" s="381">
        <f>[3]Früchte!$T21</f>
        <v>0</v>
      </c>
      <c r="U37" s="381">
        <f>[3]Früchte!$BL21</f>
        <v>3.4768089999999998</v>
      </c>
      <c r="V37" s="380">
        <f>[3]Früchte!$U21</f>
        <v>6.5458100000000004</v>
      </c>
      <c r="W37" s="380">
        <f>[3]Früchte!$BM21</f>
        <v>4.9314429999999998</v>
      </c>
      <c r="X37" s="380"/>
      <c r="Y37" s="380">
        <f>[3]Früchte!$X21</f>
        <v>0</v>
      </c>
      <c r="Z37" s="380">
        <f>[3]Früchte!$BP21</f>
        <v>0</v>
      </c>
      <c r="AA37" s="381">
        <f>[3]Früchte!$Y21</f>
        <v>10.988712</v>
      </c>
      <c r="AB37" s="381">
        <f>[3]Früchte!$BQ21</f>
        <v>7.0767150000000001</v>
      </c>
      <c r="AC37" s="380">
        <f>[3]Früchte!$Z21</f>
        <v>24.805040999999999</v>
      </c>
      <c r="AD37" s="380">
        <f>[3]Früchte!$BR21</f>
        <v>10.902208999999999</v>
      </c>
      <c r="AE37" s="381">
        <f>[3]Früchte!$AA21</f>
        <v>19.154143999999999</v>
      </c>
      <c r="AF37" s="381">
        <f>[3]Früchte!$BS21</f>
        <v>14.859952</v>
      </c>
      <c r="AG37" s="380"/>
      <c r="AH37" s="380">
        <f>[3]Früchte!$AC21</f>
        <v>0</v>
      </c>
      <c r="AI37" s="380">
        <f>[3]Früchte!$BU21</f>
        <v>9.7461780000000005</v>
      </c>
      <c r="AJ37" s="381">
        <f>[3]Früchte!$AE21</f>
        <v>0</v>
      </c>
      <c r="AK37" s="381">
        <f>[3]Früchte!$BW21</f>
        <v>0</v>
      </c>
      <c r="AL37" s="380">
        <f>[3]Früchte!$AG21</f>
        <v>0</v>
      </c>
      <c r="AM37" s="380">
        <f>[3]Früchte!$BY21</f>
        <v>6.171055</v>
      </c>
      <c r="AN37" s="381">
        <f>[3]Früchte!$AH21</f>
        <v>0</v>
      </c>
      <c r="AO37" s="381">
        <f>[3]Früchte!$BZ21</f>
        <v>0</v>
      </c>
      <c r="AP37" s="380"/>
      <c r="AQ37" s="380">
        <f>[3]Früchte!$AI21</f>
        <v>0</v>
      </c>
      <c r="AR37" s="380">
        <f>[3]Früchte!$CA21</f>
        <v>4.2284199999999998</v>
      </c>
      <c r="AS37" s="380"/>
      <c r="AT37" s="381">
        <f>[3]Früchte!$AJ21</f>
        <v>0</v>
      </c>
      <c r="AU37" s="381">
        <f>[3]Früchte!$CB21</f>
        <v>2.6935060000000002</v>
      </c>
      <c r="AV37" s="380"/>
      <c r="AW37" s="380">
        <f>[3]Früchte!$AK21</f>
        <v>2.372052</v>
      </c>
      <c r="AX37" s="380">
        <f>[3]Früchte!$CC21</f>
        <v>1.6716279999999999</v>
      </c>
      <c r="AY37" s="381">
        <f>[3]Früchte!$AL21</f>
        <v>0</v>
      </c>
      <c r="AZ37" s="381">
        <f>[3]Früchte!$CD21</f>
        <v>2.1975259999999999</v>
      </c>
      <c r="BA37" s="380">
        <f>[3]Früchte!$AM21</f>
        <v>4.4988979999999996</v>
      </c>
      <c r="BB37" s="380">
        <f>[3]Früchte!$CE21</f>
        <v>2.416598</v>
      </c>
      <c r="BC37" s="381">
        <f>[3]Früchte!$AN21</f>
        <v>0.47543999999999997</v>
      </c>
      <c r="BD37" s="381">
        <f>[3]Früchte!$CF21</f>
        <v>0.40780100000000002</v>
      </c>
      <c r="BE37" s="380"/>
      <c r="BF37" s="380">
        <f>[3]Früchte!$AO21</f>
        <v>0</v>
      </c>
      <c r="BG37" s="380">
        <f>[3]Früchte!$CG21</f>
        <v>2.4345210000000002</v>
      </c>
      <c r="BH37" s="381">
        <f>[3]Früchte!$AP21</f>
        <v>1.8533059999999999</v>
      </c>
      <c r="BI37" s="381">
        <f>[3]Früchte!$CH21</f>
        <v>1.2838000000000001</v>
      </c>
      <c r="BJ37" s="380">
        <f>[3]Früchte!$AQ21</f>
        <v>3.06664</v>
      </c>
      <c r="BK37" s="380">
        <f>[3]Früchte!$CI21</f>
        <v>2.5512489999999999</v>
      </c>
      <c r="BL37" s="381">
        <f>[3]Früchte!$AR21</f>
        <v>0.89746099999999995</v>
      </c>
      <c r="BM37" s="381">
        <f>[3]Früchte!$CJ21</f>
        <v>1.0932539999999999</v>
      </c>
      <c r="BN37" s="380">
        <f>[3]Früchte!$AS21</f>
        <v>3.1536550000000001</v>
      </c>
      <c r="BO37" s="380">
        <f>[3]Früchte!$CK21</f>
        <v>1.5372889999999999</v>
      </c>
      <c r="BP37" s="368" t="str">
        <f t="shared" si="7"/>
        <v>4</v>
      </c>
      <c r="BQ37" s="343">
        <f>VLOOKUP(MONTH(B37),[4]Referenztabelle!$B$2:$E$14,4,FALSE)</f>
        <v>4</v>
      </c>
      <c r="BR37" s="392">
        <f>[3]Früchte!$CN21</f>
        <v>5830.7455394950002</v>
      </c>
      <c r="BS37" s="392">
        <f>[3]Früchte!$CO21</f>
        <v>26333.310814909997</v>
      </c>
      <c r="BT37" s="393"/>
      <c r="BU37" s="393">
        <f>[3]Früchte!$CP21</f>
        <v>598.83730569199997</v>
      </c>
      <c r="BV37" s="393">
        <f>[3]Früchte!$CQ21</f>
        <v>4570.5449057810001</v>
      </c>
      <c r="BW37" s="393"/>
      <c r="BX37" s="392">
        <f>[3]Früchte!$CR21</f>
        <v>122.848912525</v>
      </c>
      <c r="BY37" s="392">
        <f>[3]Früchte!$CS21</f>
        <v>1075.7744474420001</v>
      </c>
      <c r="BZ37" s="393"/>
      <c r="CA37" s="393">
        <f>[3]Früchte!$CT21</f>
        <v>212.400610626</v>
      </c>
      <c r="CB37" s="393">
        <f>[3]Früchte!$CU21</f>
        <v>2924.0123417220002</v>
      </c>
      <c r="CC37" s="392">
        <f>[3]Früchte!$CV21</f>
        <v>171.02478661499998</v>
      </c>
      <c r="CD37" s="392">
        <f>[3]Früchte!$CW21</f>
        <v>772.38161671700004</v>
      </c>
      <c r="CE37" s="393">
        <f>[3]Früchte!$CX21</f>
        <v>134.44131192199998</v>
      </c>
      <c r="CF37" s="393">
        <f>[3]Früchte!$CY21</f>
        <v>429.57338551200002</v>
      </c>
      <c r="CG37" s="393"/>
      <c r="CH37" s="392">
        <f>[3]Früchte!$CZ21</f>
        <v>7.8800000000000007E-4</v>
      </c>
      <c r="CI37" s="392">
        <f>[3]Früchte!$DA21</f>
        <v>0.43006299999999997</v>
      </c>
      <c r="CJ37" s="393">
        <f>[3]Früchte!$DB21</f>
        <v>1.4999999999999999E-4</v>
      </c>
      <c r="CK37" s="393">
        <f>[3]Früchte!$DC21</f>
        <v>3.1909594220000002</v>
      </c>
      <c r="CL37" s="392">
        <f>[3]Früchte!DD21</f>
        <v>4.2316448470000001</v>
      </c>
      <c r="CM37" s="392">
        <f>[3]Früchte!DE21</f>
        <v>107.021959697</v>
      </c>
      <c r="CN37" s="393">
        <f>[3]Früchte!DF21</f>
        <v>6.7580000000000001E-3</v>
      </c>
      <c r="CO37" s="393">
        <f>[3]Früchte!DG21</f>
        <v>3.6526132280000003</v>
      </c>
      <c r="CP37" s="392">
        <f>[3]Früchte!DH21</f>
        <v>1.4199999999999998E-4</v>
      </c>
      <c r="CQ37" s="392">
        <f>[3]Früchte!DI21</f>
        <v>0.11329699999999999</v>
      </c>
      <c r="CR37" s="393"/>
      <c r="CS37" s="393">
        <f>[3]Früchte!DJ21</f>
        <v>0.69155622200000011</v>
      </c>
      <c r="CT37" s="393">
        <f>[3]Früchte!DK21</f>
        <v>476.12822286600004</v>
      </c>
      <c r="CU37" s="393"/>
      <c r="CV37" s="392">
        <f>[3]Früchte!DL21</f>
        <v>487.78971186400003</v>
      </c>
      <c r="CW37" s="392">
        <f>[3]Früchte!DM21</f>
        <v>1902.113178631</v>
      </c>
      <c r="CX37" s="393">
        <f>[3]Früchte!DN21</f>
        <v>27.484226127000003</v>
      </c>
      <c r="CY37" s="393">
        <f>[3]Früchte!DO21</f>
        <v>312.93435055200001</v>
      </c>
      <c r="CZ37" s="392">
        <f>[3]Früchte!DP21</f>
        <v>12.266576459999998</v>
      </c>
      <c r="DA37" s="392">
        <f>[3]Früchte!DQ21</f>
        <v>889.58092005700007</v>
      </c>
      <c r="DB37" s="393">
        <f>[3]Früchte!DR21</f>
        <v>836.8122690240001</v>
      </c>
      <c r="DC37" s="393">
        <f>[3]Früchte!DS21</f>
        <v>601.90333100999999</v>
      </c>
      <c r="DD37" s="393"/>
      <c r="DE37" s="392">
        <f>[3]Früchte!DT21</f>
        <v>23.032872539</v>
      </c>
      <c r="DF37" s="392">
        <f>[3]Früchte!DU21</f>
        <v>621.17710391499998</v>
      </c>
      <c r="DG37" s="393">
        <f>[3]Früchte!DV21</f>
        <v>478.96845846400004</v>
      </c>
      <c r="DH37" s="393">
        <f>[3]Früchte!DW21</f>
        <v>1255.648248405</v>
      </c>
      <c r="DI37" s="392">
        <f>[3]Früchte!DX21</f>
        <v>2294.0461823000001</v>
      </c>
      <c r="DJ37" s="392">
        <f>[3]Früchte!DY21</f>
        <v>4248.9494022890003</v>
      </c>
      <c r="DK37" s="393">
        <f>[3]Früchte!DZ21</f>
        <v>105.314507627</v>
      </c>
      <c r="DL37" s="393">
        <f>[3]Früchte!EA21</f>
        <v>438.294232669</v>
      </c>
      <c r="DM37" s="392">
        <f>[3]Früchte!EB21</f>
        <v>33.004166697999999</v>
      </c>
      <c r="DN37" s="392">
        <f>[3]Früchte!EC21</f>
        <v>1069.863156222</v>
      </c>
      <c r="DO37" s="393">
        <f>[3]Früchte!ED21</f>
        <v>73.284156569000004</v>
      </c>
      <c r="DP37" s="393">
        <f>[3]Früchte!EE21</f>
        <v>1468.7054163510002</v>
      </c>
    </row>
    <row r="38" spans="1:120" x14ac:dyDescent="0.2">
      <c r="A38" s="218"/>
      <c r="B38" s="189">
        <f>[3]Früchte!$A22</f>
        <v>45717</v>
      </c>
      <c r="C38" s="381">
        <f>[3]Früchte!$C22</f>
        <v>0</v>
      </c>
      <c r="D38" s="381">
        <f>[3]Früchte!$AU22</f>
        <v>3.0819399999999999</v>
      </c>
      <c r="E38" s="380">
        <f>[3]Früchte!$E22</f>
        <v>5.2214200000000002</v>
      </c>
      <c r="F38" s="380">
        <f>[3]Früchte!$AW22</f>
        <v>2.646604</v>
      </c>
      <c r="G38" s="381">
        <f>[3]Früchte!$F22</f>
        <v>0</v>
      </c>
      <c r="H38" s="381">
        <f>[3]Früchte!$AX22</f>
        <v>2.9895939999999999</v>
      </c>
      <c r="I38" s="380">
        <f>[3]Früchte!$K22</f>
        <v>6.2087779999999997</v>
      </c>
      <c r="J38" s="380">
        <f>[3]Früchte!$BC22</f>
        <v>0</v>
      </c>
      <c r="K38" s="381">
        <f>[3]Früchte!$N22</f>
        <v>6.0794810000000004</v>
      </c>
      <c r="L38" s="381">
        <f>[3]Früchte!$BF22</f>
        <v>4.1553139999999997</v>
      </c>
      <c r="M38" s="380"/>
      <c r="N38" s="380">
        <f>[3]Früchte!$P22</f>
        <v>0</v>
      </c>
      <c r="O38" s="380">
        <f>[3]Früchte!$BH22</f>
        <v>3.3258299999999998</v>
      </c>
      <c r="P38" s="381">
        <f>[3]Früchte!$Q22</f>
        <v>0</v>
      </c>
      <c r="Q38" s="381">
        <f>[3]Früchte!$BI22</f>
        <v>3.4542700000000002</v>
      </c>
      <c r="R38" s="380">
        <f>[3]Früchte!$R22</f>
        <v>0</v>
      </c>
      <c r="S38" s="380">
        <f>[3]Früchte!$BJ22</f>
        <v>3.0378780000000001</v>
      </c>
      <c r="T38" s="381">
        <f>[3]Früchte!$T22</f>
        <v>0</v>
      </c>
      <c r="U38" s="381">
        <f>[3]Früchte!$BL22</f>
        <v>0</v>
      </c>
      <c r="V38" s="380">
        <f>[3]Früchte!$U22</f>
        <v>6.5141619999999998</v>
      </c>
      <c r="W38" s="380">
        <f>[3]Früchte!$BM22</f>
        <v>5.1679320000000004</v>
      </c>
      <c r="X38" s="380"/>
      <c r="Y38" s="380">
        <f>[3]Früchte!$X22</f>
        <v>0</v>
      </c>
      <c r="Z38" s="380">
        <f>[3]Früchte!$BP22</f>
        <v>0</v>
      </c>
      <c r="AA38" s="381">
        <f>[3]Früchte!$Y22</f>
        <v>10.208828</v>
      </c>
      <c r="AB38" s="381">
        <f>[3]Früchte!$BQ22</f>
        <v>8.920121</v>
      </c>
      <c r="AC38" s="380">
        <f>[3]Früchte!$Z22</f>
        <v>26.125627000000001</v>
      </c>
      <c r="AD38" s="380">
        <f>[3]Früchte!$BR22</f>
        <v>11.808043</v>
      </c>
      <c r="AE38" s="381">
        <f>[3]Früchte!$AA22</f>
        <v>21.800204000000001</v>
      </c>
      <c r="AF38" s="381">
        <f>[3]Früchte!$BS22</f>
        <v>15.548657</v>
      </c>
      <c r="AG38" s="380"/>
      <c r="AH38" s="380">
        <f>[3]Früchte!$AC22</f>
        <v>0</v>
      </c>
      <c r="AI38" s="380">
        <f>[3]Früchte!$BU22</f>
        <v>0</v>
      </c>
      <c r="AJ38" s="381">
        <f>[3]Früchte!$AE22</f>
        <v>0</v>
      </c>
      <c r="AK38" s="381">
        <f>[3]Früchte!$BW22</f>
        <v>0</v>
      </c>
      <c r="AL38" s="380">
        <f>[3]Früchte!$AG22</f>
        <v>0</v>
      </c>
      <c r="AM38" s="380">
        <f>[3]Früchte!$BY22</f>
        <v>4.4746069999999998</v>
      </c>
      <c r="AN38" s="381">
        <f>[3]Früchte!$AH22</f>
        <v>0</v>
      </c>
      <c r="AO38" s="381">
        <f>[3]Früchte!$BZ22</f>
        <v>0</v>
      </c>
      <c r="AP38" s="380"/>
      <c r="AQ38" s="380">
        <f>[3]Früchte!$AI22</f>
        <v>0</v>
      </c>
      <c r="AR38" s="380">
        <f>[3]Früchte!$CA22</f>
        <v>4.1502420000000004</v>
      </c>
      <c r="AS38" s="380"/>
      <c r="AT38" s="381">
        <f>[3]Früchte!$AJ22</f>
        <v>0</v>
      </c>
      <c r="AU38" s="381">
        <f>[3]Früchte!$CB22</f>
        <v>3.0238209999999999</v>
      </c>
      <c r="AV38" s="380"/>
      <c r="AW38" s="380">
        <f>[3]Früchte!$AK22</f>
        <v>2.292678</v>
      </c>
      <c r="AX38" s="380">
        <f>[3]Früchte!$CC22</f>
        <v>1.593877</v>
      </c>
      <c r="AY38" s="381">
        <f>[3]Früchte!$AL22</f>
        <v>0</v>
      </c>
      <c r="AZ38" s="381">
        <f>[3]Früchte!$CD22</f>
        <v>2.188707</v>
      </c>
      <c r="BA38" s="380">
        <f>[3]Früchte!$AM22</f>
        <v>4.0091260000000002</v>
      </c>
      <c r="BB38" s="380">
        <f>[3]Früchte!$CE22</f>
        <v>2.169972</v>
      </c>
      <c r="BC38" s="381">
        <f>[3]Früchte!$AN22</f>
        <v>0.47275099999999998</v>
      </c>
      <c r="BD38" s="381">
        <f>[3]Früchte!$CF22</f>
        <v>0.40284599999999998</v>
      </c>
      <c r="BE38" s="380"/>
      <c r="BF38" s="380">
        <f>[3]Früchte!$AO22</f>
        <v>0</v>
      </c>
      <c r="BG38" s="380">
        <f>[3]Früchte!$CG22</f>
        <v>2.431292</v>
      </c>
      <c r="BH38" s="381">
        <f>[3]Früchte!$AP22</f>
        <v>1.7456769999999999</v>
      </c>
      <c r="BI38" s="381">
        <f>[3]Früchte!$CH22</f>
        <v>1.2625120000000001</v>
      </c>
      <c r="BJ38" s="380">
        <f>[3]Früchte!$AQ22</f>
        <v>2.9533200000000002</v>
      </c>
      <c r="BK38" s="380">
        <f>[3]Früchte!$CI22</f>
        <v>2.5502980000000002</v>
      </c>
      <c r="BL38" s="381">
        <f>[3]Früchte!$AR22</f>
        <v>0.91764599999999996</v>
      </c>
      <c r="BM38" s="381">
        <f>[3]Früchte!$CJ22</f>
        <v>1.0549189999999999</v>
      </c>
      <c r="BN38" s="380">
        <f>[3]Früchte!$AS22</f>
        <v>3.1240760000000001</v>
      </c>
      <c r="BO38" s="380">
        <f>[3]Früchte!$CK22</f>
        <v>1.556424</v>
      </c>
      <c r="BP38" s="368" t="str">
        <f t="shared" si="7"/>
        <v>5</v>
      </c>
      <c r="BQ38" s="343">
        <f>VLOOKUP(MONTH(B38),[4]Referenztabelle!$B$2:$E$14,4,FALSE)</f>
        <v>5</v>
      </c>
      <c r="BR38" s="392">
        <f>[3]Früchte!$CN22</f>
        <v>7791.7446811790005</v>
      </c>
      <c r="BS38" s="392">
        <f>[3]Früchte!$CO22</f>
        <v>35311.161041355997</v>
      </c>
      <c r="BT38" s="393"/>
      <c r="BU38" s="393">
        <f>[3]Früchte!$CP22</f>
        <v>813.07127616799994</v>
      </c>
      <c r="BV38" s="393">
        <f>[3]Früchte!$CQ22</f>
        <v>6428.2341462500008</v>
      </c>
      <c r="BW38" s="393"/>
      <c r="BX38" s="392">
        <f>[3]Früchte!$CR22</f>
        <v>174.19261986100003</v>
      </c>
      <c r="BY38" s="392">
        <f>[3]Früchte!$CS22</f>
        <v>1504.1878687819999</v>
      </c>
      <c r="BZ38" s="393"/>
      <c r="CA38" s="393">
        <f>[3]Früchte!$CT22</f>
        <v>186.74933452000002</v>
      </c>
      <c r="CB38" s="393">
        <f>[3]Früchte!$CU22</f>
        <v>2329.0009853719998</v>
      </c>
      <c r="CC38" s="392">
        <f>[3]Früchte!$CV22</f>
        <v>131.08088381500002</v>
      </c>
      <c r="CD38" s="392">
        <f>[3]Früchte!$CW22</f>
        <v>858.28516991099991</v>
      </c>
      <c r="CE38" s="393">
        <f>[3]Früchte!$CX22</f>
        <v>100.624248464</v>
      </c>
      <c r="CF38" s="393">
        <f>[3]Früchte!$CY22</f>
        <v>282.02677698299999</v>
      </c>
      <c r="CG38" s="393"/>
      <c r="CH38" s="392">
        <f>[3]Früchte!$CZ22</f>
        <v>5.3999999999999998E-5</v>
      </c>
      <c r="CI38" s="392">
        <f>[3]Früchte!$DA22</f>
        <v>1.768318794</v>
      </c>
      <c r="CJ38" s="393">
        <f>[3]Früchte!$DB22</f>
        <v>2.8299999999999999E-4</v>
      </c>
      <c r="CK38" s="393">
        <f>[3]Früchte!$DC22</f>
        <v>3.3508151560000003</v>
      </c>
      <c r="CL38" s="392">
        <f>[3]Früchte!DD22</f>
        <v>5.152621516</v>
      </c>
      <c r="CM38" s="392">
        <f>[3]Früchte!DE22</f>
        <v>181.57787997400001</v>
      </c>
      <c r="CN38" s="393">
        <f>[3]Früchte!DF22</f>
        <v>0.73041974500000006</v>
      </c>
      <c r="CO38" s="393">
        <f>[3]Früchte!DG22</f>
        <v>2.6806513559999998</v>
      </c>
      <c r="CP38" s="392">
        <f>[3]Früchte!DH22</f>
        <v>0</v>
      </c>
      <c r="CQ38" s="392">
        <f>[3]Früchte!DI22</f>
        <v>0.24216599999999999</v>
      </c>
      <c r="CR38" s="393"/>
      <c r="CS38" s="393">
        <f>[3]Früchte!DJ22</f>
        <v>0.73705600000000004</v>
      </c>
      <c r="CT38" s="393">
        <f>[3]Früchte!DK22</f>
        <v>635.76123401899997</v>
      </c>
      <c r="CU38" s="393"/>
      <c r="CV38" s="392">
        <f>[3]Früchte!DL22</f>
        <v>731.14336929299998</v>
      </c>
      <c r="CW38" s="392">
        <f>[3]Früchte!DM22</f>
        <v>3203.7263243220004</v>
      </c>
      <c r="CX38" s="393">
        <f>[3]Früchte!DN22</f>
        <v>37.895896952000001</v>
      </c>
      <c r="CY38" s="393">
        <f>[3]Früchte!DO22</f>
        <v>693.27553560499996</v>
      </c>
      <c r="CZ38" s="392">
        <f>[3]Früchte!DP22</f>
        <v>161.54238596800002</v>
      </c>
      <c r="DA38" s="392">
        <f>[3]Früchte!DQ22</f>
        <v>2681.3437725630001</v>
      </c>
      <c r="DB38" s="393">
        <f>[3]Früchte!DR22</f>
        <v>870.04323537699997</v>
      </c>
      <c r="DC38" s="393">
        <f>[3]Früchte!DS22</f>
        <v>804.99777959300002</v>
      </c>
      <c r="DD38" s="393"/>
      <c r="DE38" s="392">
        <f>[3]Früchte!DT22</f>
        <v>21.331995216999999</v>
      </c>
      <c r="DF38" s="392">
        <f>[3]Früchte!DU22</f>
        <v>727.47605495500011</v>
      </c>
      <c r="DG38" s="393">
        <f>[3]Früchte!DV22</f>
        <v>585.86929711799996</v>
      </c>
      <c r="DH38" s="393">
        <f>[3]Früchte!DW22</f>
        <v>1792.8330958880001</v>
      </c>
      <c r="DI38" s="392">
        <f>[3]Früchte!DX22</f>
        <v>3167.9602186679999</v>
      </c>
      <c r="DJ38" s="392">
        <f>[3]Früchte!DY22</f>
        <v>5653.5112260579999</v>
      </c>
      <c r="DK38" s="393">
        <f>[3]Früchte!DZ22</f>
        <v>174.58853257600001</v>
      </c>
      <c r="DL38" s="393">
        <f>[3]Früchte!EA22</f>
        <v>759.43245764799997</v>
      </c>
      <c r="DM38" s="392">
        <f>[3]Früchte!EB22</f>
        <v>35.807187880999997</v>
      </c>
      <c r="DN38" s="392">
        <f>[3]Früchte!EC22</f>
        <v>1375.7464107009998</v>
      </c>
      <c r="DO38" s="393">
        <f>[3]Früchte!ED22</f>
        <v>90.651653839999994</v>
      </c>
      <c r="DP38" s="393">
        <f>[3]Früchte!EE22</f>
        <v>761.01265553300004</v>
      </c>
    </row>
    <row r="39" spans="1:120" x14ac:dyDescent="0.2">
      <c r="A39" s="218"/>
      <c r="B39" s="189">
        <f>[3]Früchte!$A23</f>
        <v>45689</v>
      </c>
      <c r="C39" s="381">
        <f>[3]Früchte!$C23</f>
        <v>0</v>
      </c>
      <c r="D39" s="381">
        <f>[3]Früchte!$AU23</f>
        <v>3.14547</v>
      </c>
      <c r="E39" s="380">
        <f>[3]Früchte!$E23</f>
        <v>5.1018160000000004</v>
      </c>
      <c r="F39" s="380">
        <f>[3]Früchte!$AW23</f>
        <v>2.925805</v>
      </c>
      <c r="G39" s="381">
        <f>[3]Früchte!$F23</f>
        <v>0</v>
      </c>
      <c r="H39" s="381">
        <f>[3]Früchte!$AX23</f>
        <v>2.9413299999999998</v>
      </c>
      <c r="I39" s="380">
        <f>[3]Früchte!$K23</f>
        <v>6.3472379999999999</v>
      </c>
      <c r="J39" s="380">
        <f>[3]Früchte!$BC23</f>
        <v>0</v>
      </c>
      <c r="K39" s="381">
        <f>[3]Früchte!$N23</f>
        <v>6.2081770000000001</v>
      </c>
      <c r="L39" s="381">
        <f>[3]Früchte!$BF23</f>
        <v>4.4063080000000001</v>
      </c>
      <c r="M39" s="380"/>
      <c r="N39" s="380">
        <f>[3]Früchte!$P23</f>
        <v>0</v>
      </c>
      <c r="O39" s="380">
        <f>[3]Früchte!$BH23</f>
        <v>3.3000479999999999</v>
      </c>
      <c r="P39" s="381">
        <f>[3]Früchte!$Q23</f>
        <v>0</v>
      </c>
      <c r="Q39" s="381">
        <f>[3]Früchte!$BI23</f>
        <v>3.4757419999999999</v>
      </c>
      <c r="R39" s="380">
        <f>[3]Früchte!$R23</f>
        <v>0</v>
      </c>
      <c r="S39" s="380">
        <f>[3]Früchte!$BJ23</f>
        <v>3.043088</v>
      </c>
      <c r="T39" s="381">
        <f>[3]Früchte!$T23</f>
        <v>0</v>
      </c>
      <c r="U39" s="381">
        <f>[3]Früchte!$BL23</f>
        <v>3.6954889999999998</v>
      </c>
      <c r="V39" s="380">
        <f>[3]Früchte!$U23</f>
        <v>6.4338889999999997</v>
      </c>
      <c r="W39" s="380">
        <f>[3]Früchte!$BM23</f>
        <v>5.0152539999999997</v>
      </c>
      <c r="X39" s="380"/>
      <c r="Y39" s="380">
        <f>[3]Früchte!$X23</f>
        <v>0</v>
      </c>
      <c r="Z39" s="380">
        <f>[3]Früchte!$BP23</f>
        <v>0</v>
      </c>
      <c r="AA39" s="381">
        <f>[3]Früchte!$Y23</f>
        <v>14.465947</v>
      </c>
      <c r="AB39" s="381">
        <f>[3]Früchte!$BQ23</f>
        <v>8.9382020000000004</v>
      </c>
      <c r="AC39" s="380">
        <f>[3]Früchte!$Z23</f>
        <v>26.178225000000001</v>
      </c>
      <c r="AD39" s="380">
        <f>[3]Früchte!$BR23</f>
        <v>12.014767000000001</v>
      </c>
      <c r="AE39" s="381">
        <f>[3]Früchte!$AA23</f>
        <v>23.743113999999998</v>
      </c>
      <c r="AF39" s="381">
        <f>[3]Früchte!$BS23</f>
        <v>16.203976000000001</v>
      </c>
      <c r="AG39" s="380"/>
      <c r="AH39" s="380">
        <f>[3]Früchte!$AC23</f>
        <v>0</v>
      </c>
      <c r="AI39" s="380">
        <f>[3]Früchte!$BU23</f>
        <v>0</v>
      </c>
      <c r="AJ39" s="381">
        <f>[3]Früchte!$AE23</f>
        <v>0</v>
      </c>
      <c r="AK39" s="381">
        <f>[3]Früchte!$BW23</f>
        <v>0</v>
      </c>
      <c r="AL39" s="380">
        <f>[3]Früchte!$AG23</f>
        <v>0</v>
      </c>
      <c r="AM39" s="380">
        <f>[3]Früchte!$BY23</f>
        <v>4.9371710000000002</v>
      </c>
      <c r="AN39" s="381">
        <f>[3]Früchte!$AH23</f>
        <v>0</v>
      </c>
      <c r="AO39" s="381">
        <f>[3]Früchte!$BZ23</f>
        <v>0</v>
      </c>
      <c r="AP39" s="380"/>
      <c r="AQ39" s="380">
        <f>[3]Früchte!$AI23</f>
        <v>0</v>
      </c>
      <c r="AR39" s="380">
        <f>[3]Früchte!$CA23</f>
        <v>4.3866810000000003</v>
      </c>
      <c r="AS39" s="380"/>
      <c r="AT39" s="381">
        <f>[3]Früchte!$AJ23</f>
        <v>0</v>
      </c>
      <c r="AU39" s="381">
        <f>[3]Früchte!$CB23</f>
        <v>3.0080809999999998</v>
      </c>
      <c r="AV39" s="380"/>
      <c r="AW39" s="380">
        <f>[3]Früchte!$AK23</f>
        <v>2.3231739999999999</v>
      </c>
      <c r="AX39" s="380">
        <f>[3]Früchte!$CC23</f>
        <v>1.654995</v>
      </c>
      <c r="AY39" s="381">
        <f>[3]Früchte!$AL23</f>
        <v>0</v>
      </c>
      <c r="AZ39" s="381">
        <f>[3]Früchte!$CD23</f>
        <v>2.126341</v>
      </c>
      <c r="BA39" s="380">
        <f>[3]Früchte!$AM23</f>
        <v>3.9916689999999999</v>
      </c>
      <c r="BB39" s="380">
        <f>[3]Früchte!$CE23</f>
        <v>2.1626729999999998</v>
      </c>
      <c r="BC39" s="381">
        <f>[3]Früchte!$AN23</f>
        <v>0.47133900000000001</v>
      </c>
      <c r="BD39" s="381">
        <f>[3]Früchte!$CF23</f>
        <v>0.40269199999999999</v>
      </c>
      <c r="BE39" s="380"/>
      <c r="BF39" s="380">
        <f>[3]Früchte!$AO23</f>
        <v>0</v>
      </c>
      <c r="BG39" s="380">
        <f>[3]Früchte!$CG23</f>
        <v>2.4319060000000001</v>
      </c>
      <c r="BH39" s="381">
        <f>[3]Früchte!$AP23</f>
        <v>1.7589429999999999</v>
      </c>
      <c r="BI39" s="381">
        <f>[3]Früchte!$CH23</f>
        <v>1.2239279999999999</v>
      </c>
      <c r="BJ39" s="380">
        <f>[3]Früchte!$AQ23</f>
        <v>2.9626700000000001</v>
      </c>
      <c r="BK39" s="380">
        <f>[3]Früchte!$CI23</f>
        <v>2.528772</v>
      </c>
      <c r="BL39" s="381">
        <f>[3]Früchte!$AR23</f>
        <v>0.87809800000000005</v>
      </c>
      <c r="BM39" s="381">
        <f>[3]Früchte!$CJ23</f>
        <v>1.0460750000000001</v>
      </c>
      <c r="BN39" s="380">
        <f>[3]Früchte!$AS23</f>
        <v>3.119675</v>
      </c>
      <c r="BO39" s="380">
        <f>[3]Früchte!$CK23</f>
        <v>1.468518</v>
      </c>
      <c r="BP39" s="368" t="str">
        <f t="shared" si="7"/>
        <v>4</v>
      </c>
      <c r="BQ39" s="343">
        <f>VLOOKUP(MONTH(B39),[4]Referenztabelle!$B$2:$E$14,4,FALSE)</f>
        <v>4</v>
      </c>
      <c r="BR39" s="392">
        <f>[3]Früchte!$CN23</f>
        <v>6067.081548094</v>
      </c>
      <c r="BS39" s="392">
        <f>[3]Früchte!$CO23</f>
        <v>27919.415171420002</v>
      </c>
      <c r="BT39" s="393"/>
      <c r="BU39" s="393">
        <f>[3]Früchte!$CP23</f>
        <v>603.42423225000005</v>
      </c>
      <c r="BV39" s="393">
        <f>[3]Früchte!$CQ23</f>
        <v>5024.2330096960004</v>
      </c>
      <c r="BW39" s="393"/>
      <c r="BX39" s="392">
        <f>[3]Früchte!$CR23</f>
        <v>163.00380996600001</v>
      </c>
      <c r="BY39" s="392">
        <f>[3]Früchte!$CS23</f>
        <v>1260.096612669</v>
      </c>
      <c r="BZ39" s="393"/>
      <c r="CA39" s="393">
        <f>[3]Früchte!$CT23</f>
        <v>29.628100392</v>
      </c>
      <c r="CB39" s="393">
        <f>[3]Früchte!$CU23</f>
        <v>689.24946717199998</v>
      </c>
      <c r="CC39" s="392">
        <f>[3]Früchte!$CV23</f>
        <v>58.007812434000002</v>
      </c>
      <c r="CD39" s="392">
        <f>[3]Früchte!$CW23</f>
        <v>566.64096127200003</v>
      </c>
      <c r="CE39" s="393">
        <f>[3]Früchte!$CX23</f>
        <v>25.951060966</v>
      </c>
      <c r="CF39" s="393">
        <f>[3]Früchte!$CY23</f>
        <v>213.00129691800001</v>
      </c>
      <c r="CG39" s="393"/>
      <c r="CH39" s="392">
        <f>[3]Früchte!$CZ23</f>
        <v>1.0281999999999999E-2</v>
      </c>
      <c r="CI39" s="392">
        <f>[3]Früchte!$DA23</f>
        <v>0.892424</v>
      </c>
      <c r="CJ39" s="393">
        <f>[3]Früchte!$DB23</f>
        <v>3.1700000000000001E-4</v>
      </c>
      <c r="CK39" s="393">
        <f>[3]Früchte!$DC23</f>
        <v>1.940099</v>
      </c>
      <c r="CL39" s="392">
        <f>[3]Früchte!DD23</f>
        <v>1.394860465</v>
      </c>
      <c r="CM39" s="392">
        <f>[3]Früchte!DE23</f>
        <v>54.287330443999998</v>
      </c>
      <c r="CN39" s="393">
        <f>[3]Früchte!DF23</f>
        <v>4.333E-3</v>
      </c>
      <c r="CO39" s="393">
        <f>[3]Früchte!DG23</f>
        <v>1.636961683</v>
      </c>
      <c r="CP39" s="392">
        <f>[3]Früchte!DH23</f>
        <v>1.9070000000000001E-3</v>
      </c>
      <c r="CQ39" s="392">
        <f>[3]Früchte!DI23</f>
        <v>0.17593300000000001</v>
      </c>
      <c r="CR39" s="393"/>
      <c r="CS39" s="393">
        <f>[3]Früchte!DJ23</f>
        <v>5.5792401140000001</v>
      </c>
      <c r="CT39" s="393">
        <f>[3]Früchte!DK23</f>
        <v>445.57835953100005</v>
      </c>
      <c r="CU39" s="393"/>
      <c r="CV39" s="392">
        <f>[3]Früchte!DL23</f>
        <v>722.43333265600006</v>
      </c>
      <c r="CW39" s="392">
        <f>[3]Früchte!DM23</f>
        <v>2517.5515500280003</v>
      </c>
      <c r="CX39" s="393">
        <f>[3]Früchte!DN23</f>
        <v>30.419274441000002</v>
      </c>
      <c r="CY39" s="393">
        <f>[3]Früchte!DO23</f>
        <v>381.71366389500002</v>
      </c>
      <c r="CZ39" s="392">
        <f>[3]Früchte!DP23</f>
        <v>267.90668909100003</v>
      </c>
      <c r="DA39" s="392">
        <f>[3]Früchte!DQ23</f>
        <v>3363.5142486460004</v>
      </c>
      <c r="DB39" s="393">
        <f>[3]Früchte!DR23</f>
        <v>648.19573595400004</v>
      </c>
      <c r="DC39" s="393">
        <f>[3]Früchte!DS23</f>
        <v>609.20158906200004</v>
      </c>
      <c r="DD39" s="393"/>
      <c r="DE39" s="392">
        <f>[3]Früchte!DT23</f>
        <v>12.161396319</v>
      </c>
      <c r="DF39" s="392">
        <f>[3]Früchte!DU23</f>
        <v>586.93925040500005</v>
      </c>
      <c r="DG39" s="393">
        <f>[3]Früchte!DV23</f>
        <v>525.90074633899997</v>
      </c>
      <c r="DH39" s="393">
        <f>[3]Früchte!DW23</f>
        <v>1320.1188132110001</v>
      </c>
      <c r="DI39" s="392">
        <f>[3]Früchte!DX23</f>
        <v>2241.2713178110002</v>
      </c>
      <c r="DJ39" s="392">
        <f>[3]Früchte!DY23</f>
        <v>4568.2038349120003</v>
      </c>
      <c r="DK39" s="393">
        <f>[3]Früchte!DZ23</f>
        <v>163.87482447900001</v>
      </c>
      <c r="DL39" s="393">
        <f>[3]Früchte!EA23</f>
        <v>646.95732021499998</v>
      </c>
      <c r="DM39" s="392">
        <f>[3]Früchte!EB23</f>
        <v>38.663129196</v>
      </c>
      <c r="DN39" s="392">
        <f>[3]Früchte!EC23</f>
        <v>1020.939838222</v>
      </c>
      <c r="DO39" s="393">
        <f>[3]Früchte!ED23</f>
        <v>38.326766630000002</v>
      </c>
      <c r="DP39" s="393">
        <f>[3]Früchte!EE23</f>
        <v>63.497017650000004</v>
      </c>
    </row>
    <row r="40" spans="1:120" x14ac:dyDescent="0.2">
      <c r="A40" s="218"/>
      <c r="B40" s="189">
        <f>[3]Früchte!$A24</f>
        <v>45658</v>
      </c>
      <c r="C40" s="381">
        <f>[3]Früchte!$C24</f>
        <v>0</v>
      </c>
      <c r="D40" s="381">
        <f>[3]Früchte!$AU24</f>
        <v>3.1433580000000001</v>
      </c>
      <c r="E40" s="380">
        <f>[3]Früchte!$E24</f>
        <v>5.6266449999999999</v>
      </c>
      <c r="F40" s="380">
        <f>[3]Früchte!$AW24</f>
        <v>2.8651599999999999</v>
      </c>
      <c r="G40" s="381">
        <f>[3]Früchte!$F24</f>
        <v>0</v>
      </c>
      <c r="H40" s="381">
        <f>[3]Früchte!$AX24</f>
        <v>2.936407</v>
      </c>
      <c r="I40" s="380">
        <f>[3]Früchte!$K24</f>
        <v>6.3691810000000002</v>
      </c>
      <c r="J40" s="380">
        <f>[3]Früchte!$BC24</f>
        <v>0</v>
      </c>
      <c r="K40" s="381">
        <f>[3]Früchte!$N24</f>
        <v>6.2399589999999998</v>
      </c>
      <c r="L40" s="381">
        <f>[3]Früchte!$BF24</f>
        <v>4.0725319999999998</v>
      </c>
      <c r="M40" s="380"/>
      <c r="N40" s="380">
        <f>[3]Früchte!$P24</f>
        <v>0</v>
      </c>
      <c r="O40" s="380">
        <f>[3]Früchte!$BH24</f>
        <v>3.3398180000000002</v>
      </c>
      <c r="P40" s="381">
        <f>[3]Früchte!$Q24</f>
        <v>0</v>
      </c>
      <c r="Q40" s="381">
        <f>[3]Früchte!$BI24</f>
        <v>3.3907980000000002</v>
      </c>
      <c r="R40" s="380">
        <f>[3]Früchte!$R24</f>
        <v>0</v>
      </c>
      <c r="S40" s="380">
        <f>[3]Früchte!$BJ24</f>
        <v>2.8823979999999998</v>
      </c>
      <c r="T40" s="381">
        <f>[3]Früchte!$T24</f>
        <v>0</v>
      </c>
      <c r="U40" s="381">
        <f>[3]Früchte!$BL24</f>
        <v>3.6225869999999998</v>
      </c>
      <c r="V40" s="380">
        <f>[3]Früchte!$U24</f>
        <v>6.2155079999999998</v>
      </c>
      <c r="W40" s="380">
        <f>[3]Früchte!$BM24</f>
        <v>4.9913239999999996</v>
      </c>
      <c r="X40" s="380"/>
      <c r="Y40" s="380">
        <f>[3]Früchte!$X24</f>
        <v>0</v>
      </c>
      <c r="Z40" s="380">
        <f>[3]Früchte!$BP24</f>
        <v>0</v>
      </c>
      <c r="AA40" s="381">
        <f>[3]Früchte!$Y24</f>
        <v>17.379622000000001</v>
      </c>
      <c r="AB40" s="381">
        <f>[3]Früchte!$BQ24</f>
        <v>14.354953</v>
      </c>
      <c r="AC40" s="380">
        <f>[3]Früchte!$Z24</f>
        <v>26.094069000000001</v>
      </c>
      <c r="AD40" s="380">
        <f>[3]Früchte!$BR24</f>
        <v>11.554781</v>
      </c>
      <c r="AE40" s="381">
        <f>[3]Früchte!$AA24</f>
        <v>23.218686000000002</v>
      </c>
      <c r="AF40" s="381">
        <f>[3]Früchte!$BS24</f>
        <v>16.437186000000001</v>
      </c>
      <c r="AG40" s="380"/>
      <c r="AH40" s="380">
        <f>[3]Früchte!$AC24</f>
        <v>0</v>
      </c>
      <c r="AI40" s="380">
        <f>[3]Früchte!$BU24</f>
        <v>0</v>
      </c>
      <c r="AJ40" s="381">
        <f>[3]Früchte!$AE24</f>
        <v>0</v>
      </c>
      <c r="AK40" s="381">
        <f>[3]Früchte!$BW24</f>
        <v>0</v>
      </c>
      <c r="AL40" s="380">
        <f>[3]Früchte!$AG24</f>
        <v>0</v>
      </c>
      <c r="AM40" s="380">
        <f>[3]Früchte!$BY24</f>
        <v>6.9018800000000002</v>
      </c>
      <c r="AN40" s="381">
        <f>[3]Früchte!$AH24</f>
        <v>0</v>
      </c>
      <c r="AO40" s="381">
        <f>[3]Früchte!$BZ24</f>
        <v>0</v>
      </c>
      <c r="AP40" s="380"/>
      <c r="AQ40" s="380">
        <f>[3]Früchte!$AI24</f>
        <v>0</v>
      </c>
      <c r="AR40" s="380">
        <f>[3]Früchte!$CA24</f>
        <v>4.4203049999999999</v>
      </c>
      <c r="AS40" s="380"/>
      <c r="AT40" s="381">
        <f>[3]Früchte!$AJ24</f>
        <v>0</v>
      </c>
      <c r="AU40" s="381">
        <f>[3]Früchte!$CB24</f>
        <v>3.118773</v>
      </c>
      <c r="AV40" s="380"/>
      <c r="AW40" s="380">
        <f>[3]Früchte!$AK24</f>
        <v>2.2961809999999998</v>
      </c>
      <c r="AX40" s="380">
        <f>[3]Früchte!$CC24</f>
        <v>1.653159</v>
      </c>
      <c r="AY40" s="381">
        <f>[3]Früchte!$AL24</f>
        <v>0</v>
      </c>
      <c r="AZ40" s="381">
        <f>[3]Früchte!$CD24</f>
        <v>1.9273560000000001</v>
      </c>
      <c r="BA40" s="380">
        <f>[3]Früchte!$AM24</f>
        <v>3.7602340000000001</v>
      </c>
      <c r="BB40" s="380">
        <f>[3]Früchte!$CE24</f>
        <v>2.3331979999999999</v>
      </c>
      <c r="BC40" s="381">
        <f>[3]Früchte!$AN24</f>
        <v>0.50647299999999995</v>
      </c>
      <c r="BD40" s="381">
        <f>[3]Früchte!$CF24</f>
        <v>0.40284599999999998</v>
      </c>
      <c r="BE40" s="380"/>
      <c r="BF40" s="380">
        <f>[3]Früchte!$AO24</f>
        <v>0</v>
      </c>
      <c r="BG40" s="380">
        <f>[3]Früchte!$CG24</f>
        <v>2.4242159999999999</v>
      </c>
      <c r="BH40" s="381">
        <f>[3]Früchte!$AP24</f>
        <v>1.7526170000000001</v>
      </c>
      <c r="BI40" s="381">
        <f>[3]Früchte!$CH24</f>
        <v>1.2079409999999999</v>
      </c>
      <c r="BJ40" s="380">
        <f>[3]Früchte!$AQ24</f>
        <v>2.9910199999999998</v>
      </c>
      <c r="BK40" s="380">
        <f>[3]Früchte!$CI24</f>
        <v>2.5471910000000002</v>
      </c>
      <c r="BL40" s="381">
        <f>[3]Früchte!$AR24</f>
        <v>1.1026860000000001</v>
      </c>
      <c r="BM40" s="381">
        <f>[3]Früchte!$CJ24</f>
        <v>0.81556799999999996</v>
      </c>
      <c r="BN40" s="380">
        <f>[3]Früchte!$AS24</f>
        <v>3.1574719999999998</v>
      </c>
      <c r="BO40" s="380">
        <f>[3]Früchte!$CK24</f>
        <v>1.566176</v>
      </c>
      <c r="BP40" s="368" t="str">
        <f t="shared" si="7"/>
        <v>4</v>
      </c>
      <c r="BQ40" s="343">
        <f>VLOOKUP(MONTH(B40),[4]Referenztabelle!$B$2:$E$14,4,FALSE)</f>
        <v>4</v>
      </c>
      <c r="BR40" s="392">
        <f>[3]Früchte!$CN24</f>
        <v>5942.1855651230007</v>
      </c>
      <c r="BS40" s="392">
        <f>[3]Früchte!$CO24</f>
        <v>28987.687450703001</v>
      </c>
      <c r="BT40" s="393"/>
      <c r="BU40" s="393">
        <f>[3]Früchte!$CP24</f>
        <v>582.94921145600006</v>
      </c>
      <c r="BV40" s="393">
        <f>[3]Früchte!$CQ24</f>
        <v>4742.9948033430001</v>
      </c>
      <c r="BW40" s="393"/>
      <c r="BX40" s="392">
        <f>[3]Früchte!$CR24</f>
        <v>171.26206668899999</v>
      </c>
      <c r="BY40" s="392">
        <f>[3]Früchte!$CS24</f>
        <v>1154.8468742330001</v>
      </c>
      <c r="BZ40" s="393"/>
      <c r="CA40" s="393">
        <f>[3]Früchte!$CT24</f>
        <v>14.680205737000001</v>
      </c>
      <c r="CB40" s="393">
        <f>[3]Früchte!$CU24</f>
        <v>184.25702616199999</v>
      </c>
      <c r="CC40" s="392">
        <f>[3]Früchte!$CV24</f>
        <v>41.735763546000001</v>
      </c>
      <c r="CD40" s="392">
        <f>[3]Früchte!$CW24</f>
        <v>629.38972635799996</v>
      </c>
      <c r="CE40" s="393">
        <f>[3]Früchte!$CX24</f>
        <v>17.408025000000002</v>
      </c>
      <c r="CF40" s="393">
        <f>[3]Früchte!$CY24</f>
        <v>200.60954433999999</v>
      </c>
      <c r="CG40" s="393"/>
      <c r="CH40" s="392">
        <f>[3]Früchte!$CZ24</f>
        <v>5.5510000000000004E-3</v>
      </c>
      <c r="CI40" s="392">
        <f>[3]Früchte!$DA24</f>
        <v>0.437865795</v>
      </c>
      <c r="CJ40" s="393">
        <f>[3]Früchte!$DB24</f>
        <v>2.3785625050000001</v>
      </c>
      <c r="CK40" s="393">
        <f>[3]Früchte!$DC24</f>
        <v>5.3109535750000001</v>
      </c>
      <c r="CL40" s="392">
        <f>[3]Früchte!DD24</f>
        <v>3.3481004899999998</v>
      </c>
      <c r="CM40" s="392">
        <f>[3]Früchte!DE24</f>
        <v>11.696760542</v>
      </c>
      <c r="CN40" s="393">
        <f>[3]Früchte!DF24</f>
        <v>1.1143E-2</v>
      </c>
      <c r="CO40" s="393">
        <f>[3]Früchte!DG24</f>
        <v>1.0832966909999999</v>
      </c>
      <c r="CP40" s="392">
        <f>[3]Früchte!DH24</f>
        <v>0</v>
      </c>
      <c r="CQ40" s="392">
        <f>[3]Früchte!DI24</f>
        <v>0.14605299999999999</v>
      </c>
      <c r="CR40" s="393"/>
      <c r="CS40" s="393">
        <f>[3]Früchte!DJ24</f>
        <v>5.3405995820000003</v>
      </c>
      <c r="CT40" s="393">
        <f>[3]Früchte!DK24</f>
        <v>463.87986596600001</v>
      </c>
      <c r="CU40" s="393"/>
      <c r="CV40" s="392">
        <f>[3]Früchte!DL24</f>
        <v>810.58457865200012</v>
      </c>
      <c r="CW40" s="392">
        <f>[3]Früchte!DM24</f>
        <v>2724.5659420090001</v>
      </c>
      <c r="CX40" s="393">
        <f>[3]Früchte!DN24</f>
        <v>21.301042924000001</v>
      </c>
      <c r="CY40" s="393">
        <f>[3]Früchte!DO24</f>
        <v>494.19887090500004</v>
      </c>
      <c r="CZ40" s="392">
        <f>[3]Früchte!DP24</f>
        <v>534.43371344800005</v>
      </c>
      <c r="DA40" s="392">
        <f>[3]Früchte!DQ24</f>
        <v>4743.2271408650004</v>
      </c>
      <c r="DB40" s="393">
        <f>[3]Früchte!DR24</f>
        <v>591.78658641300001</v>
      </c>
      <c r="DC40" s="393">
        <f>[3]Früchte!DS24</f>
        <v>650.90076543000009</v>
      </c>
      <c r="DD40" s="393"/>
      <c r="DE40" s="392">
        <f>[3]Früchte!DT24</f>
        <v>15.265581110999999</v>
      </c>
      <c r="DF40" s="392">
        <f>[3]Früchte!DU24</f>
        <v>675.21336189399995</v>
      </c>
      <c r="DG40" s="393">
        <f>[3]Früchte!DV24</f>
        <v>372.74916598100003</v>
      </c>
      <c r="DH40" s="393">
        <f>[3]Früchte!DW24</f>
        <v>1298.6759362729999</v>
      </c>
      <c r="DI40" s="392">
        <f>[3]Früchte!DX24</f>
        <v>2077.5023928959999</v>
      </c>
      <c r="DJ40" s="392">
        <f>[3]Früchte!DY24</f>
        <v>4268.2107711250001</v>
      </c>
      <c r="DK40" s="393">
        <f>[3]Früchte!DZ24</f>
        <v>139.92408991899998</v>
      </c>
      <c r="DL40" s="393">
        <f>[3]Früchte!EA24</f>
        <v>735.35765276800009</v>
      </c>
      <c r="DM40" s="392">
        <f>[3]Früchte!EB24</f>
        <v>37.014281355000001</v>
      </c>
      <c r="DN40" s="392">
        <f>[3]Früchte!EC24</f>
        <v>839.61683877100006</v>
      </c>
      <c r="DO40" s="393">
        <f>[3]Früchte!ED24</f>
        <v>2.8000000000000001E-2</v>
      </c>
      <c r="DP40" s="393">
        <f>[3]Früchte!EE24</f>
        <v>1.712162226</v>
      </c>
    </row>
    <row r="41" spans="1:120" x14ac:dyDescent="0.2">
      <c r="A41" s="218"/>
      <c r="B41" s="189">
        <f>[3]Früchte!$A25</f>
        <v>45627</v>
      </c>
      <c r="C41" s="381">
        <f>[3]Früchte!$C25</f>
        <v>0</v>
      </c>
      <c r="D41" s="381">
        <f>[3]Früchte!$AU25</f>
        <v>3.070033</v>
      </c>
      <c r="E41" s="380">
        <f>[3]Früchte!$E25</f>
        <v>5.7400919999999998</v>
      </c>
      <c r="F41" s="380">
        <f>[3]Früchte!$AW25</f>
        <v>2.900998</v>
      </c>
      <c r="G41" s="381">
        <f>[3]Früchte!$F25</f>
        <v>0</v>
      </c>
      <c r="H41" s="381">
        <f>[3]Früchte!$AX25</f>
        <v>2.9414639999999999</v>
      </c>
      <c r="I41" s="380">
        <f>[3]Früchte!$K25</f>
        <v>6.317672</v>
      </c>
      <c r="J41" s="380">
        <f>[3]Früchte!$BC25</f>
        <v>0</v>
      </c>
      <c r="K41" s="381">
        <f>[3]Früchte!$N25</f>
        <v>6.2804669999999998</v>
      </c>
      <c r="L41" s="381">
        <f>[3]Früchte!$BF25</f>
        <v>4.0086880000000003</v>
      </c>
      <c r="M41" s="380"/>
      <c r="N41" s="380">
        <f>[3]Früchte!$P25</f>
        <v>0</v>
      </c>
      <c r="O41" s="380">
        <f>[3]Früchte!$BH25</f>
        <v>3.3386019999999998</v>
      </c>
      <c r="P41" s="381">
        <f>[3]Früchte!$Q25</f>
        <v>0</v>
      </c>
      <c r="Q41" s="381">
        <f>[3]Früchte!$BI25</f>
        <v>3.1502500000000002</v>
      </c>
      <c r="R41" s="380">
        <f>[3]Früchte!$R25</f>
        <v>0</v>
      </c>
      <c r="S41" s="380">
        <f>[3]Früchte!$BJ25</f>
        <v>2.8382770000000002</v>
      </c>
      <c r="T41" s="381">
        <f>[3]Früchte!$T25</f>
        <v>0</v>
      </c>
      <c r="U41" s="381">
        <f>[3]Früchte!$BL25</f>
        <v>3.577175</v>
      </c>
      <c r="V41" s="380">
        <f>[3]Früchte!$U25</f>
        <v>6.4324890000000003</v>
      </c>
      <c r="W41" s="380">
        <f>[3]Früchte!$BM25</f>
        <v>4.8638669999999999</v>
      </c>
      <c r="X41" s="380"/>
      <c r="Y41" s="380">
        <f>[3]Früchte!$X25</f>
        <v>0</v>
      </c>
      <c r="Z41" s="380">
        <f>[3]Früchte!$BP25</f>
        <v>0</v>
      </c>
      <c r="AA41" s="381">
        <f>[3]Früchte!$Y25</f>
        <v>17.389748000000001</v>
      </c>
      <c r="AB41" s="381">
        <f>[3]Früchte!$BQ25</f>
        <v>16.882480999999999</v>
      </c>
      <c r="AC41" s="380">
        <f>[3]Früchte!$Z25</f>
        <v>25.403537</v>
      </c>
      <c r="AD41" s="380">
        <f>[3]Früchte!$BR25</f>
        <v>14.684761999999999</v>
      </c>
      <c r="AE41" s="381">
        <f>[3]Früchte!$AA25</f>
        <v>23.745657000000001</v>
      </c>
      <c r="AF41" s="381">
        <f>[3]Früchte!$BS25</f>
        <v>16.592258000000001</v>
      </c>
      <c r="AG41" s="380"/>
      <c r="AH41" s="380">
        <f>[3]Früchte!$AC25</f>
        <v>0</v>
      </c>
      <c r="AI41" s="380">
        <f>[3]Früchte!$BU25</f>
        <v>0</v>
      </c>
      <c r="AJ41" s="381">
        <f>[3]Früchte!$AE25</f>
        <v>0</v>
      </c>
      <c r="AK41" s="381">
        <f>[3]Früchte!$BW25</f>
        <v>0</v>
      </c>
      <c r="AL41" s="380">
        <f>[3]Früchte!$AG25</f>
        <v>0</v>
      </c>
      <c r="AM41" s="380">
        <f>[3]Früchte!$BY25</f>
        <v>0</v>
      </c>
      <c r="AN41" s="381">
        <f>[3]Früchte!$AH25</f>
        <v>0</v>
      </c>
      <c r="AO41" s="381">
        <f>[3]Früchte!$BZ25</f>
        <v>0</v>
      </c>
      <c r="AP41" s="380"/>
      <c r="AQ41" s="380">
        <f>[3]Früchte!$AI25</f>
        <v>0</v>
      </c>
      <c r="AR41" s="380">
        <f>[3]Früchte!$CA25</f>
        <v>4.1360789999999996</v>
      </c>
      <c r="AS41" s="380"/>
      <c r="AT41" s="381">
        <f>[3]Früchte!$AJ25</f>
        <v>0</v>
      </c>
      <c r="AU41" s="381">
        <f>[3]Früchte!$CB25</f>
        <v>3.0406559999999998</v>
      </c>
      <c r="AV41" s="380"/>
      <c r="AW41" s="380">
        <f>[3]Früchte!$AK25</f>
        <v>2.605299</v>
      </c>
      <c r="AX41" s="380">
        <f>[3]Früchte!$CC25</f>
        <v>1.5645070000000001</v>
      </c>
      <c r="AY41" s="381">
        <f>[3]Früchte!$AL25</f>
        <v>0</v>
      </c>
      <c r="AZ41" s="381">
        <f>[3]Früchte!$CD25</f>
        <v>2.21136</v>
      </c>
      <c r="BA41" s="380">
        <f>[3]Früchte!$AM25</f>
        <v>3.604168</v>
      </c>
      <c r="BB41" s="380">
        <f>[3]Früchte!$CE25</f>
        <v>2.0155449999999999</v>
      </c>
      <c r="BC41" s="381">
        <f>[3]Früchte!$AN25</f>
        <v>0.495502</v>
      </c>
      <c r="BD41" s="381">
        <f>[3]Früchte!$CF25</f>
        <v>0.403331</v>
      </c>
      <c r="BE41" s="380"/>
      <c r="BF41" s="380">
        <f>[3]Früchte!$AO25</f>
        <v>0</v>
      </c>
      <c r="BG41" s="380">
        <f>[3]Früchte!$CG25</f>
        <v>2.4210449999999999</v>
      </c>
      <c r="BH41" s="381">
        <f>[3]Früchte!$AP25</f>
        <v>1.8330770000000001</v>
      </c>
      <c r="BI41" s="381">
        <f>[3]Früchte!$CH25</f>
        <v>1.3701639999999999</v>
      </c>
      <c r="BJ41" s="380">
        <f>[3]Früchte!$AQ25</f>
        <v>2.982561</v>
      </c>
      <c r="BK41" s="380">
        <f>[3]Früchte!$CI25</f>
        <v>2.5349910000000002</v>
      </c>
      <c r="BL41" s="381">
        <f>[3]Früchte!$AR25</f>
        <v>0.90629099999999996</v>
      </c>
      <c r="BM41" s="381">
        <f>[3]Früchte!$CJ25</f>
        <v>0.97789899999999996</v>
      </c>
      <c r="BN41" s="380">
        <f>[3]Früchte!$AS25</f>
        <v>3.0832700000000002</v>
      </c>
      <c r="BO41" s="380">
        <f>[3]Früchte!$CK25</f>
        <v>1.4929030000000001</v>
      </c>
      <c r="BP41" s="368" t="str">
        <f t="shared" si="7"/>
        <v>5</v>
      </c>
      <c r="BQ41" s="343">
        <f>VLOOKUP(MONTH(B41),[4]Referenztabelle!$B$2:$E$14,4,FALSE)</f>
        <v>5</v>
      </c>
      <c r="BR41" s="392">
        <f>[3]Früchte!$CN25</f>
        <v>6914.2579839489999</v>
      </c>
      <c r="BS41" s="392">
        <f>[3]Früchte!$CO25</f>
        <v>34291.062172302001</v>
      </c>
      <c r="BT41" s="393"/>
      <c r="BU41" s="393">
        <f>[3]Früchte!$CP25</f>
        <v>566.53622505500005</v>
      </c>
      <c r="BV41" s="393">
        <f>[3]Früchte!$CQ25</f>
        <v>4868.7098459160006</v>
      </c>
      <c r="BW41" s="393"/>
      <c r="BX41" s="392">
        <f>[3]Früchte!$CR25</f>
        <v>178.22430116199999</v>
      </c>
      <c r="BY41" s="392">
        <f>[3]Früchte!$CS25</f>
        <v>1232.6787017520001</v>
      </c>
      <c r="BZ41" s="393"/>
      <c r="CA41" s="393">
        <f>[3]Früchte!$CT25</f>
        <v>0.123798687</v>
      </c>
      <c r="CB41" s="393">
        <f>[3]Früchte!$CU25</f>
        <v>67.419992829999998</v>
      </c>
      <c r="CC41" s="392">
        <f>[3]Früchte!$CV25</f>
        <v>40.784752152999999</v>
      </c>
      <c r="CD41" s="392">
        <f>[3]Früchte!$CW25</f>
        <v>539.456022932</v>
      </c>
      <c r="CE41" s="393">
        <f>[3]Früchte!$CX25</f>
        <v>22.460028725000001</v>
      </c>
      <c r="CF41" s="393">
        <f>[3]Früchte!$CY25</f>
        <v>205.37219215600001</v>
      </c>
      <c r="CG41" s="393"/>
      <c r="CH41" s="392">
        <f>[3]Früchte!$CZ25</f>
        <v>6.6100000000000004E-3</v>
      </c>
      <c r="CI41" s="392">
        <f>[3]Früchte!$DA25</f>
        <v>0.73871100000000001</v>
      </c>
      <c r="CJ41" s="393">
        <f>[3]Früchte!$DB25</f>
        <v>4.8526470000000002E-2</v>
      </c>
      <c r="CK41" s="393">
        <f>[3]Früchte!$DC25</f>
        <v>5.9522897949999996</v>
      </c>
      <c r="CL41" s="392">
        <f>[3]Früchte!DD25</f>
        <v>1.3462711690000002</v>
      </c>
      <c r="CM41" s="392">
        <f>[3]Früchte!DE25</f>
        <v>8.329777416999999</v>
      </c>
      <c r="CN41" s="393">
        <f>[3]Früchte!DF25</f>
        <v>0.12208431</v>
      </c>
      <c r="CO41" s="393">
        <f>[3]Früchte!DG25</f>
        <v>0.39946399999999999</v>
      </c>
      <c r="CP41" s="392">
        <f>[3]Früchte!DH25</f>
        <v>5.6299999999999992E-4</v>
      </c>
      <c r="CQ41" s="392">
        <f>[3]Früchte!DI25</f>
        <v>0.182896</v>
      </c>
      <c r="CR41" s="393"/>
      <c r="CS41" s="393">
        <f>[3]Früchte!DJ25</f>
        <v>54.865439969000001</v>
      </c>
      <c r="CT41" s="393">
        <f>[3]Früchte!DK25</f>
        <v>562.08165810200001</v>
      </c>
      <c r="CU41" s="393"/>
      <c r="CV41" s="392">
        <f>[3]Früchte!DL25</f>
        <v>944.82995680100009</v>
      </c>
      <c r="CW41" s="392">
        <f>[3]Früchte!DM25</f>
        <v>3599.4300743149997</v>
      </c>
      <c r="CX41" s="393">
        <f>[3]Früchte!DN25</f>
        <v>20.067150074000001</v>
      </c>
      <c r="CY41" s="393">
        <f>[3]Früchte!DO25</f>
        <v>373.603051515</v>
      </c>
      <c r="CZ41" s="392">
        <f>[3]Früchte!DP25</f>
        <v>834.26689544700002</v>
      </c>
      <c r="DA41" s="392">
        <f>[3]Früchte!DQ25</f>
        <v>8073.8533696659997</v>
      </c>
      <c r="DB41" s="393">
        <f>[3]Früchte!DR25</f>
        <v>872.62086591100001</v>
      </c>
      <c r="DC41" s="393">
        <f>[3]Früchte!DS25</f>
        <v>851.32238817100006</v>
      </c>
      <c r="DD41" s="393"/>
      <c r="DE41" s="392">
        <f>[3]Früchte!DT25</f>
        <v>39.322572891999997</v>
      </c>
      <c r="DF41" s="392">
        <f>[3]Früchte!DU25</f>
        <v>976.57388999099999</v>
      </c>
      <c r="DG41" s="393">
        <f>[3]Früchte!DV25</f>
        <v>407.69919873200001</v>
      </c>
      <c r="DH41" s="393">
        <f>[3]Früchte!DW25</f>
        <v>1375.5714235769999</v>
      </c>
      <c r="DI41" s="392">
        <f>[3]Früchte!DX25</f>
        <v>2251.2413644940002</v>
      </c>
      <c r="DJ41" s="392">
        <f>[3]Früchte!DY25</f>
        <v>4675.4308686300001</v>
      </c>
      <c r="DK41" s="393">
        <f>[3]Früchte!DZ25</f>
        <v>141.39602798000001</v>
      </c>
      <c r="DL41" s="393">
        <f>[3]Früchte!EA25</f>
        <v>766.49591491499996</v>
      </c>
      <c r="DM41" s="392">
        <f>[3]Früchte!EB25</f>
        <v>22.845059160000002</v>
      </c>
      <c r="DN41" s="392">
        <f>[3]Früchte!EC25</f>
        <v>977.37190212500002</v>
      </c>
      <c r="DO41" s="393">
        <f>[3]Früchte!ED25</f>
        <v>0.108</v>
      </c>
      <c r="DP41" s="393">
        <f>[3]Früchte!EE25</f>
        <v>5.815774868000001</v>
      </c>
    </row>
    <row r="42" spans="1:120" x14ac:dyDescent="0.2">
      <c r="A42" s="218"/>
      <c r="B42" s="189">
        <f>[3]Früchte!$A26</f>
        <v>45597</v>
      </c>
      <c r="C42" s="381">
        <f>[3]Früchte!$C26</f>
        <v>0</v>
      </c>
      <c r="D42" s="381">
        <f>[3]Früchte!$AU26</f>
        <v>2.9910610000000002</v>
      </c>
      <c r="E42" s="380">
        <f>[3]Früchte!$E26</f>
        <v>5.5465369999999998</v>
      </c>
      <c r="F42" s="380">
        <f>[3]Früchte!$AW26</f>
        <v>2.934707</v>
      </c>
      <c r="G42" s="381">
        <f>[3]Früchte!$F26</f>
        <v>0</v>
      </c>
      <c r="H42" s="381">
        <f>[3]Früchte!$AX26</f>
        <v>2.9556140000000002</v>
      </c>
      <c r="I42" s="380">
        <f>[3]Früchte!$K26</f>
        <v>5.8867779999999996</v>
      </c>
      <c r="J42" s="380">
        <f>[3]Früchte!$BC26</f>
        <v>0</v>
      </c>
      <c r="K42" s="381">
        <f>[3]Früchte!$N26</f>
        <v>5.544251</v>
      </c>
      <c r="L42" s="381">
        <f>[3]Früchte!$BF26</f>
        <v>4.0194400000000003</v>
      </c>
      <c r="M42" s="380"/>
      <c r="N42" s="380">
        <f>[3]Früchte!$P26</f>
        <v>0</v>
      </c>
      <c r="O42" s="380">
        <f>[3]Früchte!$BH26</f>
        <v>3.3713039999999999</v>
      </c>
      <c r="P42" s="381">
        <f>[3]Früchte!$Q26</f>
        <v>0</v>
      </c>
      <c r="Q42" s="381">
        <f>[3]Früchte!$BI26</f>
        <v>3.3546659999999999</v>
      </c>
      <c r="R42" s="380">
        <f>[3]Früchte!$R26</f>
        <v>0</v>
      </c>
      <c r="S42" s="380">
        <f>[3]Früchte!$BJ26</f>
        <v>2.984909</v>
      </c>
      <c r="T42" s="381">
        <f>[3]Früchte!$T26</f>
        <v>0</v>
      </c>
      <c r="U42" s="381">
        <f>[3]Früchte!$BL26</f>
        <v>3.4783550000000001</v>
      </c>
      <c r="V42" s="380">
        <f>[3]Früchte!$U26</f>
        <v>5.5701140000000002</v>
      </c>
      <c r="W42" s="380">
        <f>[3]Früchte!$BM26</f>
        <v>4.7536829999999997</v>
      </c>
      <c r="X42" s="380"/>
      <c r="Y42" s="380">
        <f>[3]Früchte!$X26</f>
        <v>0</v>
      </c>
      <c r="Z42" s="380">
        <f>[3]Früchte!$BP26</f>
        <v>15.912623</v>
      </c>
      <c r="AA42" s="381">
        <f>[3]Früchte!$Y26</f>
        <v>0</v>
      </c>
      <c r="AB42" s="381">
        <f>[3]Früchte!$BQ26</f>
        <v>15.701181999999999</v>
      </c>
      <c r="AC42" s="380">
        <f>[3]Früchte!$Z26</f>
        <v>0</v>
      </c>
      <c r="AD42" s="380">
        <f>[3]Früchte!$BR26</f>
        <v>15.427586</v>
      </c>
      <c r="AE42" s="381">
        <f>[3]Früchte!$AA26</f>
        <v>24.393080999999999</v>
      </c>
      <c r="AF42" s="381">
        <f>[3]Früchte!$BS26</f>
        <v>18.100263000000002</v>
      </c>
      <c r="AG42" s="380"/>
      <c r="AH42" s="380">
        <f>[3]Früchte!$AC26</f>
        <v>0</v>
      </c>
      <c r="AI42" s="380">
        <f>[3]Früchte!$BU26</f>
        <v>0</v>
      </c>
      <c r="AJ42" s="381">
        <f>[3]Früchte!$AE26</f>
        <v>0</v>
      </c>
      <c r="AK42" s="381">
        <f>[3]Früchte!$BW26</f>
        <v>0</v>
      </c>
      <c r="AL42" s="380">
        <f>[3]Früchte!$AG26</f>
        <v>0</v>
      </c>
      <c r="AM42" s="380">
        <f>[3]Früchte!$BY26</f>
        <v>0</v>
      </c>
      <c r="AN42" s="381">
        <f>[3]Früchte!$AH26</f>
        <v>0</v>
      </c>
      <c r="AO42" s="381">
        <f>[3]Früchte!$BZ26</f>
        <v>4.8566120000000002</v>
      </c>
      <c r="AP42" s="380"/>
      <c r="AQ42" s="380">
        <f>[3]Früchte!$AI26</f>
        <v>0</v>
      </c>
      <c r="AR42" s="380">
        <f>[3]Früchte!$CA26</f>
        <v>4.186763</v>
      </c>
      <c r="AS42" s="380"/>
      <c r="AT42" s="381">
        <f>[3]Früchte!$AJ26</f>
        <v>0</v>
      </c>
      <c r="AU42" s="381">
        <f>[3]Früchte!$CB26</f>
        <v>4.0492730000000003</v>
      </c>
      <c r="AV42" s="380"/>
      <c r="AW42" s="380">
        <f>[3]Früchte!$AK26</f>
        <v>3.3485290000000001</v>
      </c>
      <c r="AX42" s="380">
        <f>[3]Früchte!$CC26</f>
        <v>1.6376040000000001</v>
      </c>
      <c r="AY42" s="381">
        <f>[3]Früchte!$AL26</f>
        <v>0</v>
      </c>
      <c r="AZ42" s="381">
        <f>[3]Früchte!$CD26</f>
        <v>0</v>
      </c>
      <c r="BA42" s="380">
        <f>[3]Früchte!$AM26</f>
        <v>3.9518300000000002</v>
      </c>
      <c r="BB42" s="380">
        <f>[3]Früchte!$CE26</f>
        <v>2.0671249999999999</v>
      </c>
      <c r="BC42" s="381">
        <f>[3]Früchte!$AN26</f>
        <v>0.53706699999999996</v>
      </c>
      <c r="BD42" s="381">
        <f>[3]Früchte!$CF26</f>
        <v>0.40842099999999998</v>
      </c>
      <c r="BE42" s="380"/>
      <c r="BF42" s="380">
        <f>[3]Früchte!$AO26</f>
        <v>0</v>
      </c>
      <c r="BG42" s="380">
        <f>[3]Früchte!$CG26</f>
        <v>2.4225159999999999</v>
      </c>
      <c r="BH42" s="381">
        <f>[3]Früchte!$AP26</f>
        <v>1.845715</v>
      </c>
      <c r="BI42" s="381">
        <f>[3]Früchte!$CH26</f>
        <v>1.575116</v>
      </c>
      <c r="BJ42" s="380">
        <f>[3]Früchte!$AQ26</f>
        <v>2.9815559999999999</v>
      </c>
      <c r="BK42" s="380">
        <f>[3]Früchte!$CI26</f>
        <v>2.5291670000000002</v>
      </c>
      <c r="BL42" s="381">
        <f>[3]Früchte!$AR26</f>
        <v>0.767544</v>
      </c>
      <c r="BM42" s="381">
        <f>[3]Früchte!$CJ26</f>
        <v>0.98767700000000003</v>
      </c>
      <c r="BN42" s="380">
        <f>[3]Früchte!$AS26</f>
        <v>3.1549659999999999</v>
      </c>
      <c r="BO42" s="380">
        <f>[3]Früchte!$CK26</f>
        <v>1.667162</v>
      </c>
      <c r="BP42" s="368" t="str">
        <f t="shared" si="7"/>
        <v>4</v>
      </c>
      <c r="BQ42" s="343">
        <f>VLOOKUP(MONTH(B42),[4]Referenztabelle!$B$2:$E$14,4,FALSE)</f>
        <v>4</v>
      </c>
      <c r="BR42" s="392">
        <f>[3]Früchte!$CN26</f>
        <v>5138.4242884600008</v>
      </c>
      <c r="BS42" s="392">
        <f>[3]Früchte!$CO26</f>
        <v>26843.829661773001</v>
      </c>
      <c r="BT42" s="393"/>
      <c r="BU42" s="393">
        <f>[3]Früchte!$CP26</f>
        <v>537.64967017099991</v>
      </c>
      <c r="BV42" s="393">
        <f>[3]Früchte!$CQ26</f>
        <v>4522.5224854220005</v>
      </c>
      <c r="BW42" s="393"/>
      <c r="BX42" s="392">
        <f>[3]Früchte!$CR26</f>
        <v>183.256875197</v>
      </c>
      <c r="BY42" s="392">
        <f>[3]Früchte!$CS26</f>
        <v>1303.7608803800001</v>
      </c>
      <c r="BZ42" s="393"/>
      <c r="CA42" s="393">
        <f>[3]Früchte!$CT26</f>
        <v>1.1000000000000001E-3</v>
      </c>
      <c r="CB42" s="393">
        <f>[3]Früchte!$CU26</f>
        <v>45.733810398999999</v>
      </c>
      <c r="CC42" s="392">
        <f>[3]Früchte!$CV26</f>
        <v>34.337598966999998</v>
      </c>
      <c r="CD42" s="392">
        <f>[3]Früchte!$CW26</f>
        <v>430.66857049499998</v>
      </c>
      <c r="CE42" s="393">
        <f>[3]Früchte!$CX26</f>
        <v>17.860493623</v>
      </c>
      <c r="CF42" s="393">
        <f>[3]Früchte!$CY26</f>
        <v>144.434794297</v>
      </c>
      <c r="CG42" s="393"/>
      <c r="CH42" s="392">
        <f>[3]Früchte!$CZ26</f>
        <v>1.4947E-2</v>
      </c>
      <c r="CI42" s="392">
        <f>[3]Früchte!$DA26</f>
        <v>0.29719000000000001</v>
      </c>
      <c r="CJ42" s="393">
        <f>[3]Früchte!$DB26</f>
        <v>0</v>
      </c>
      <c r="CK42" s="393">
        <f>[3]Früchte!$DC26</f>
        <v>1.47522</v>
      </c>
      <c r="CL42" s="392">
        <f>[3]Früchte!DD26</f>
        <v>3.2531999999999998E-2</v>
      </c>
      <c r="CM42" s="392">
        <f>[3]Früchte!DE26</f>
        <v>2.3864459999999998</v>
      </c>
      <c r="CN42" s="393">
        <f>[3]Früchte!DF26</f>
        <v>2.5169E-2</v>
      </c>
      <c r="CO42" s="393">
        <f>[3]Früchte!DG26</f>
        <v>0.67248320000000006</v>
      </c>
      <c r="CP42" s="392">
        <f>[3]Früchte!DH26</f>
        <v>2.8399999999999996E-4</v>
      </c>
      <c r="CQ42" s="392">
        <f>[3]Früchte!DI26</f>
        <v>15.832376</v>
      </c>
      <c r="CR42" s="393"/>
      <c r="CS42" s="393">
        <f>[3]Früchte!DJ26</f>
        <v>201.59476655400002</v>
      </c>
      <c r="CT42" s="393">
        <f>[3]Früchte!DK26</f>
        <v>1017.234368998</v>
      </c>
      <c r="CU42" s="393"/>
      <c r="CV42" s="392">
        <f>[3]Früchte!DL26</f>
        <v>520.83846303300004</v>
      </c>
      <c r="CW42" s="392">
        <f>[3]Früchte!DM26</f>
        <v>2397.0077695510004</v>
      </c>
      <c r="CX42" s="393">
        <f>[3]Früchte!DN26</f>
        <v>14.96546897</v>
      </c>
      <c r="CY42" s="393">
        <f>[3]Früchte!DO26</f>
        <v>330.68759554500002</v>
      </c>
      <c r="CZ42" s="392">
        <f>[3]Früchte!DP26</f>
        <v>341.26274084099998</v>
      </c>
      <c r="DA42" s="392">
        <f>[3]Früchte!DQ26</f>
        <v>4948.3283212710003</v>
      </c>
      <c r="DB42" s="393">
        <f>[3]Früchte!DR26</f>
        <v>563.02792075000002</v>
      </c>
      <c r="DC42" s="393">
        <f>[3]Früchte!DS26</f>
        <v>655.41166122000004</v>
      </c>
      <c r="DD42" s="393"/>
      <c r="DE42" s="392">
        <f>[3]Früchte!DT26</f>
        <v>14.83873631</v>
      </c>
      <c r="DF42" s="392">
        <f>[3]Früchte!DU26</f>
        <v>418.49434350100006</v>
      </c>
      <c r="DG42" s="393">
        <f>[3]Früchte!DV26</f>
        <v>214.61410480399999</v>
      </c>
      <c r="DH42" s="393">
        <f>[3]Früchte!DW26</f>
        <v>1086.0633364370001</v>
      </c>
      <c r="DI42" s="392">
        <f>[3]Früchte!DX26</f>
        <v>1924.0268924280001</v>
      </c>
      <c r="DJ42" s="392">
        <f>[3]Früchte!DY26</f>
        <v>4098.131174567</v>
      </c>
      <c r="DK42" s="393">
        <f>[3]Früchte!DZ26</f>
        <v>92.556322883000007</v>
      </c>
      <c r="DL42" s="393">
        <f>[3]Früchte!EA26</f>
        <v>618.53898185500009</v>
      </c>
      <c r="DM42" s="392">
        <f>[3]Früchte!EB26</f>
        <v>30.517033375</v>
      </c>
      <c r="DN42" s="392">
        <f>[3]Früchte!EC26</f>
        <v>811.21876166900006</v>
      </c>
      <c r="DO42" s="393">
        <f>[3]Früchte!ED26</f>
        <v>0.108</v>
      </c>
      <c r="DP42" s="393">
        <f>[3]Früchte!EE26</f>
        <v>0.40249000000000001</v>
      </c>
    </row>
    <row r="43" spans="1:120" x14ac:dyDescent="0.2">
      <c r="A43" s="218"/>
      <c r="B43" s="189">
        <f>[3]Früchte!$A27</f>
        <v>45566</v>
      </c>
      <c r="C43" s="381">
        <f>[3]Früchte!$C27</f>
        <v>0</v>
      </c>
      <c r="D43" s="381">
        <f>[3]Früchte!$AU27</f>
        <v>3.3178869999999998</v>
      </c>
      <c r="E43" s="380">
        <f>[3]Früchte!$E27</f>
        <v>5.794899</v>
      </c>
      <c r="F43" s="380">
        <f>[3]Früchte!$AW27</f>
        <v>3.145003</v>
      </c>
      <c r="G43" s="381">
        <f>[3]Früchte!$F27</f>
        <v>0</v>
      </c>
      <c r="H43" s="381">
        <f>[3]Früchte!$AX27</f>
        <v>3.2038229999999999</v>
      </c>
      <c r="I43" s="380">
        <f>[3]Früchte!$K27</f>
        <v>5.9113020000000001</v>
      </c>
      <c r="J43" s="380">
        <f>[3]Früchte!$BC27</f>
        <v>0</v>
      </c>
      <c r="K43" s="381">
        <f>[3]Früchte!$N27</f>
        <v>5.7473530000000004</v>
      </c>
      <c r="L43" s="381">
        <f>[3]Früchte!$BF27</f>
        <v>4.071116</v>
      </c>
      <c r="M43" s="380"/>
      <c r="N43" s="380">
        <f>[3]Früchte!$P27</f>
        <v>0</v>
      </c>
      <c r="O43" s="380">
        <f>[3]Früchte!$BH27</f>
        <v>3.4076</v>
      </c>
      <c r="P43" s="381">
        <f>[3]Früchte!$Q27</f>
        <v>0</v>
      </c>
      <c r="Q43" s="381">
        <f>[3]Früchte!$BI27</f>
        <v>3.3967749999999999</v>
      </c>
      <c r="R43" s="380">
        <f>[3]Früchte!$R27</f>
        <v>0</v>
      </c>
      <c r="S43" s="380">
        <f>[3]Früchte!$BJ27</f>
        <v>3.3440270000000001</v>
      </c>
      <c r="T43" s="381">
        <f>[3]Früchte!$T27</f>
        <v>0</v>
      </c>
      <c r="U43" s="381">
        <f>[3]Früchte!$BL27</f>
        <v>3.385859</v>
      </c>
      <c r="V43" s="380">
        <f>[3]Früchte!$U27</f>
        <v>5.7393859999999997</v>
      </c>
      <c r="W43" s="380">
        <f>[3]Früchte!$BM27</f>
        <v>4.7257889999999998</v>
      </c>
      <c r="X43" s="380"/>
      <c r="Y43" s="380">
        <f>[3]Früchte!$X27</f>
        <v>0</v>
      </c>
      <c r="Z43" s="380">
        <f>[3]Früchte!$BP27</f>
        <v>14.368966</v>
      </c>
      <c r="AA43" s="381">
        <f>[3]Früchte!$Y27</f>
        <v>0</v>
      </c>
      <c r="AB43" s="381">
        <f>[3]Früchte!$BQ27</f>
        <v>15.337241000000001</v>
      </c>
      <c r="AC43" s="380">
        <f>[3]Früchte!$Z27</f>
        <v>0</v>
      </c>
      <c r="AD43" s="380">
        <f>[3]Früchte!$BR27</f>
        <v>19.633126000000001</v>
      </c>
      <c r="AE43" s="381">
        <f>[3]Früchte!$AA27</f>
        <v>24.719809000000001</v>
      </c>
      <c r="AF43" s="381">
        <f>[3]Früchte!$BS27</f>
        <v>21.404263</v>
      </c>
      <c r="AG43" s="380"/>
      <c r="AH43" s="380">
        <f>[3]Früchte!$AC27</f>
        <v>0</v>
      </c>
      <c r="AI43" s="380">
        <f>[3]Früchte!$BU27</f>
        <v>0</v>
      </c>
      <c r="AJ43" s="381">
        <f>[3]Früchte!$AE27</f>
        <v>0</v>
      </c>
      <c r="AK43" s="381">
        <f>[3]Früchte!$BW27</f>
        <v>0</v>
      </c>
      <c r="AL43" s="380">
        <f>[3]Früchte!$AG27</f>
        <v>0</v>
      </c>
      <c r="AM43" s="380">
        <f>[3]Früchte!$BY27</f>
        <v>2.9664410000000001</v>
      </c>
      <c r="AN43" s="381">
        <f>[3]Früchte!$AH27</f>
        <v>0</v>
      </c>
      <c r="AO43" s="381">
        <f>[3]Früchte!$BZ27</f>
        <v>4.9476589999999998</v>
      </c>
      <c r="AP43" s="380"/>
      <c r="AQ43" s="380">
        <f>[3]Früchte!$AI27</f>
        <v>0</v>
      </c>
      <c r="AR43" s="380">
        <f>[3]Früchte!$CA27</f>
        <v>4.8704419999999997</v>
      </c>
      <c r="AS43" s="380"/>
      <c r="AT43" s="381">
        <f>[3]Früchte!$AJ27</f>
        <v>0</v>
      </c>
      <c r="AU43" s="381">
        <f>[3]Früchte!$CB27</f>
        <v>4.0337059999999996</v>
      </c>
      <c r="AV43" s="380"/>
      <c r="AW43" s="380">
        <f>[3]Früchte!$AK27</f>
        <v>3.9254950000000002</v>
      </c>
      <c r="AX43" s="380">
        <f>[3]Früchte!$CC27</f>
        <v>2.1725340000000002</v>
      </c>
      <c r="AY43" s="381">
        <f>[3]Früchte!$AL27</f>
        <v>0</v>
      </c>
      <c r="AZ43" s="381">
        <f>[3]Früchte!$CD27</f>
        <v>0</v>
      </c>
      <c r="BA43" s="380">
        <f>[3]Früchte!$AM27</f>
        <v>4.146407</v>
      </c>
      <c r="BB43" s="380">
        <f>[3]Früchte!$CE27</f>
        <v>3.1069439999999999</v>
      </c>
      <c r="BC43" s="381">
        <f>[3]Früchte!$AN27</f>
        <v>0.656528</v>
      </c>
      <c r="BD43" s="381">
        <f>[3]Früchte!$CF27</f>
        <v>0.50572300000000003</v>
      </c>
      <c r="BE43" s="380"/>
      <c r="BF43" s="380">
        <f>[3]Früchte!$AO27</f>
        <v>0</v>
      </c>
      <c r="BG43" s="380">
        <f>[3]Früchte!$CG27</f>
        <v>2.5497640000000001</v>
      </c>
      <c r="BH43" s="381">
        <f>[3]Früchte!$AP27</f>
        <v>1.842357</v>
      </c>
      <c r="BI43" s="381">
        <f>[3]Früchte!$CH27</f>
        <v>1.739387</v>
      </c>
      <c r="BJ43" s="380">
        <f>[3]Früchte!$AQ27</f>
        <v>3.0759720000000002</v>
      </c>
      <c r="BK43" s="380">
        <f>[3]Früchte!$CI27</f>
        <v>2.5720679999999998</v>
      </c>
      <c r="BL43" s="381">
        <f>[3]Früchte!$AR27</f>
        <v>0.867784</v>
      </c>
      <c r="BM43" s="381">
        <f>[3]Früchte!$CJ27</f>
        <v>0.88152399999999997</v>
      </c>
      <c r="BN43" s="380">
        <f>[3]Früchte!$AS27</f>
        <v>3.5444740000000001</v>
      </c>
      <c r="BO43" s="380">
        <f>[3]Früchte!$CK27</f>
        <v>1.8790519999999999</v>
      </c>
      <c r="BP43" s="368" t="str">
        <f t="shared" si="7"/>
        <v>4</v>
      </c>
      <c r="BQ43" s="343">
        <f>VLOOKUP(MONTH(B43),[4]Referenztabelle!$B$2:$E$14,4,FALSE)</f>
        <v>4</v>
      </c>
      <c r="BR43" s="392">
        <f>[3]Früchte!$CN27</f>
        <v>4416.462103285</v>
      </c>
      <c r="BS43" s="392">
        <f>[3]Früchte!$CO27</f>
        <v>24564.697734501999</v>
      </c>
      <c r="BT43" s="393"/>
      <c r="BU43" s="393">
        <f>[3]Früchte!$CP27</f>
        <v>512.90830883700005</v>
      </c>
      <c r="BV43" s="393">
        <f>[3]Früchte!$CQ27</f>
        <v>4232.8743684989995</v>
      </c>
      <c r="BW43" s="393"/>
      <c r="BX43" s="392">
        <f>[3]Früchte!$CR27</f>
        <v>133.42640512200001</v>
      </c>
      <c r="BY43" s="392">
        <f>[3]Früchte!$CS27</f>
        <v>1158.8338871420001</v>
      </c>
      <c r="BZ43" s="393"/>
      <c r="CA43" s="393">
        <f>[3]Früchte!$CT27</f>
        <v>0.70179564800000005</v>
      </c>
      <c r="CB43" s="393">
        <f>[3]Früchte!$CU27</f>
        <v>68.713433690000002</v>
      </c>
      <c r="CC43" s="392">
        <f>[3]Früchte!$CV27</f>
        <v>28.160677700000001</v>
      </c>
      <c r="CD43" s="392">
        <f>[3]Früchte!$CW27</f>
        <v>316.96964374600003</v>
      </c>
      <c r="CE43" s="393">
        <f>[3]Früchte!$CX27</f>
        <v>19.495000000000001</v>
      </c>
      <c r="CF43" s="393">
        <f>[3]Früchte!$CY27</f>
        <v>146.52736160199998</v>
      </c>
      <c r="CG43" s="393"/>
      <c r="CH43" s="392">
        <f>[3]Früchte!$CZ27</f>
        <v>1.4329000000000001E-2</v>
      </c>
      <c r="CI43" s="392">
        <f>[3]Früchte!$DA27</f>
        <v>0.56537440000000005</v>
      </c>
      <c r="CJ43" s="393">
        <f>[3]Früchte!$DB27</f>
        <v>7.3899999999999997E-4</v>
      </c>
      <c r="CK43" s="393">
        <f>[3]Früchte!$DC27</f>
        <v>1.6902190000000001</v>
      </c>
      <c r="CL43" s="392">
        <f>[3]Früchte!DD27</f>
        <v>4.6245000000000001E-2</v>
      </c>
      <c r="CM43" s="392">
        <f>[3]Früchte!DE27</f>
        <v>123.33022789</v>
      </c>
      <c r="CN43" s="393">
        <f>[3]Früchte!DF27</f>
        <v>5.2096800000000006E-2</v>
      </c>
      <c r="CO43" s="393">
        <f>[3]Früchte!DG27</f>
        <v>58.636965624999995</v>
      </c>
      <c r="CP43" s="392">
        <f>[3]Früchte!DH27</f>
        <v>0.89742070000000007</v>
      </c>
      <c r="CQ43" s="392">
        <f>[3]Früchte!DI27</f>
        <v>441.65196555099999</v>
      </c>
      <c r="CR43" s="393"/>
      <c r="CS43" s="393">
        <f>[3]Früchte!DJ27</f>
        <v>344.16643140300005</v>
      </c>
      <c r="CT43" s="393">
        <f>[3]Früchte!DK27</f>
        <v>2522.9410445369999</v>
      </c>
      <c r="CU43" s="393"/>
      <c r="CV43" s="392">
        <f>[3]Früchte!DL27</f>
        <v>78.515934501000004</v>
      </c>
      <c r="CW43" s="392">
        <f>[3]Früchte!DM27</f>
        <v>1241.0015551280001</v>
      </c>
      <c r="CX43" s="393">
        <f>[3]Früchte!DN27</f>
        <v>9.481573998</v>
      </c>
      <c r="CY43" s="393">
        <f>[3]Früchte!DO27</f>
        <v>255.498382265</v>
      </c>
      <c r="CZ43" s="392">
        <f>[3]Früchte!DP27</f>
        <v>130.942675729</v>
      </c>
      <c r="DA43" s="392">
        <f>[3]Früchte!DQ27</f>
        <v>2384.6133455980003</v>
      </c>
      <c r="DB43" s="393">
        <f>[3]Früchte!DR27</f>
        <v>512.24571888100002</v>
      </c>
      <c r="DC43" s="393">
        <f>[3]Früchte!DS27</f>
        <v>696.70460759100001</v>
      </c>
      <c r="DD43" s="393"/>
      <c r="DE43" s="392">
        <f>[3]Früchte!DT27</f>
        <v>10.443622591</v>
      </c>
      <c r="DF43" s="392">
        <f>[3]Früchte!DU27</f>
        <v>382.240960116</v>
      </c>
      <c r="DG43" s="393">
        <f>[3]Früchte!DV27</f>
        <v>224.382571442</v>
      </c>
      <c r="DH43" s="393">
        <f>[3]Früchte!DW27</f>
        <v>1047.6115706569999</v>
      </c>
      <c r="DI43" s="392">
        <f>[3]Früchte!DX27</f>
        <v>1866.9607980589999</v>
      </c>
      <c r="DJ43" s="392">
        <f>[3]Früchte!DY27</f>
        <v>3724.8375451470001</v>
      </c>
      <c r="DK43" s="393">
        <f>[3]Früchte!DZ27</f>
        <v>78.274005770999992</v>
      </c>
      <c r="DL43" s="393">
        <f>[3]Früchte!EA27</f>
        <v>539.82813030399996</v>
      </c>
      <c r="DM43" s="392">
        <f>[3]Früchte!EB27</f>
        <v>27.285707115000001</v>
      </c>
      <c r="DN43" s="392">
        <f>[3]Früchte!EC27</f>
        <v>522.89089753999997</v>
      </c>
      <c r="DO43" s="393">
        <f>[3]Früchte!ED27</f>
        <v>2.6035740000000001</v>
      </c>
      <c r="DP43" s="393">
        <f>[3]Früchte!EE27</f>
        <v>56.973029345</v>
      </c>
    </row>
    <row r="44" spans="1:120" x14ac:dyDescent="0.2">
      <c r="A44" s="218"/>
      <c r="B44" s="189">
        <f>[3]Früchte!$A28</f>
        <v>45536</v>
      </c>
      <c r="C44" s="381">
        <f>[3]Früchte!$C28</f>
        <v>0</v>
      </c>
      <c r="D44" s="381">
        <f>[3]Früchte!$AU28</f>
        <v>0</v>
      </c>
      <c r="E44" s="380">
        <f>[3]Früchte!$E28</f>
        <v>6.3532270000000004</v>
      </c>
      <c r="F44" s="380">
        <f>[3]Früchte!$AW28</f>
        <v>3.0626579999999999</v>
      </c>
      <c r="G44" s="381">
        <f>[3]Früchte!$F28</f>
        <v>0</v>
      </c>
      <c r="H44" s="381">
        <f>[3]Früchte!$AX28</f>
        <v>3.2458870000000002</v>
      </c>
      <c r="I44" s="380">
        <f>[3]Früchte!$K28</f>
        <v>6.3</v>
      </c>
      <c r="J44" s="380">
        <f>[3]Früchte!$BC28</f>
        <v>0</v>
      </c>
      <c r="K44" s="381">
        <f>[3]Früchte!$N28</f>
        <v>6.1796670000000002</v>
      </c>
      <c r="L44" s="381">
        <f>[3]Früchte!$BF28</f>
        <v>3.9658370000000001</v>
      </c>
      <c r="M44" s="380"/>
      <c r="N44" s="380">
        <f>[3]Früchte!$P28</f>
        <v>0</v>
      </c>
      <c r="O44" s="380">
        <f>[3]Früchte!$BH28</f>
        <v>3.309574</v>
      </c>
      <c r="P44" s="381">
        <f>[3]Früchte!$Q28</f>
        <v>0</v>
      </c>
      <c r="Q44" s="381">
        <f>[3]Früchte!$BI28</f>
        <v>3.5254789999999998</v>
      </c>
      <c r="R44" s="380">
        <f>[3]Früchte!$R28</f>
        <v>0</v>
      </c>
      <c r="S44" s="380">
        <f>[3]Früchte!$BJ28</f>
        <v>0</v>
      </c>
      <c r="T44" s="381">
        <f>[3]Früchte!$T28</f>
        <v>0</v>
      </c>
      <c r="U44" s="381">
        <f>[3]Früchte!$BL28</f>
        <v>3.3777400000000002</v>
      </c>
      <c r="V44" s="380">
        <f>[3]Früchte!$U28</f>
        <v>6.2459610000000003</v>
      </c>
      <c r="W44" s="380">
        <f>[3]Früchte!$BM28</f>
        <v>4.2084549999999998</v>
      </c>
      <c r="X44" s="380"/>
      <c r="Y44" s="380">
        <f>[3]Früchte!$X28</f>
        <v>0</v>
      </c>
      <c r="Z44" s="380">
        <f>[3]Früchte!$BP28</f>
        <v>13.512879999999999</v>
      </c>
      <c r="AA44" s="381">
        <f>[3]Früchte!$Y28</f>
        <v>0</v>
      </c>
      <c r="AB44" s="381">
        <f>[3]Früchte!$BQ28</f>
        <v>12.401427</v>
      </c>
      <c r="AC44" s="380">
        <f>[3]Früchte!$Z28</f>
        <v>0</v>
      </c>
      <c r="AD44" s="380">
        <f>[3]Früchte!$BR28</f>
        <v>22.038983999999999</v>
      </c>
      <c r="AE44" s="381">
        <f>[3]Früchte!$AA28</f>
        <v>29.952909999999999</v>
      </c>
      <c r="AF44" s="381">
        <f>[3]Früchte!$BS28</f>
        <v>21.590297</v>
      </c>
      <c r="AG44" s="380"/>
      <c r="AH44" s="380">
        <f>[3]Früchte!$AC28</f>
        <v>0</v>
      </c>
      <c r="AI44" s="380">
        <f>[3]Früchte!$BU28</f>
        <v>9.68703</v>
      </c>
      <c r="AJ44" s="381">
        <f>[3]Früchte!$AE28</f>
        <v>0</v>
      </c>
      <c r="AK44" s="381">
        <f>[3]Früchte!$BW28</f>
        <v>0</v>
      </c>
      <c r="AL44" s="380">
        <f>[3]Früchte!$AG28</f>
        <v>5.81982</v>
      </c>
      <c r="AM44" s="380">
        <f>[3]Früchte!$BY28</f>
        <v>2.988181</v>
      </c>
      <c r="AN44" s="381">
        <f>[3]Früchte!$AH28</f>
        <v>9.5634209999999999</v>
      </c>
      <c r="AO44" s="381">
        <f>[3]Früchte!$BZ28</f>
        <v>4.8096709999999998</v>
      </c>
      <c r="AP44" s="380"/>
      <c r="AQ44" s="380">
        <f>[3]Früchte!$AI28</f>
        <v>0</v>
      </c>
      <c r="AR44" s="380">
        <f>[3]Früchte!$CA28</f>
        <v>4.8428449999999996</v>
      </c>
      <c r="AS44" s="380"/>
      <c r="AT44" s="381">
        <f>[3]Früchte!$AJ28</f>
        <v>0</v>
      </c>
      <c r="AU44" s="381">
        <f>[3]Früchte!$CB28</f>
        <v>2.5355120000000002</v>
      </c>
      <c r="AV44" s="380"/>
      <c r="AW44" s="380">
        <f>[3]Früchte!$AK28</f>
        <v>3.288036</v>
      </c>
      <c r="AX44" s="380">
        <f>[3]Früchte!$CC28</f>
        <v>2.2533979999999998</v>
      </c>
      <c r="AY44" s="381">
        <f>[3]Früchte!$AL28</f>
        <v>0</v>
      </c>
      <c r="AZ44" s="381">
        <f>[3]Früchte!$CD28</f>
        <v>0</v>
      </c>
      <c r="BA44" s="380">
        <f>[3]Früchte!$AM28</f>
        <v>0</v>
      </c>
      <c r="BB44" s="380">
        <f>[3]Früchte!$CE28</f>
        <v>3.5642839999999998</v>
      </c>
      <c r="BC44" s="381">
        <f>[3]Früchte!$AN28</f>
        <v>0.64633300000000005</v>
      </c>
      <c r="BD44" s="381">
        <f>[3]Früchte!$CF28</f>
        <v>0.44937700000000003</v>
      </c>
      <c r="BE44" s="380"/>
      <c r="BF44" s="380">
        <f>[3]Früchte!$AO28</f>
        <v>0</v>
      </c>
      <c r="BG44" s="380">
        <f>[3]Früchte!$CG28</f>
        <v>2.5067020000000002</v>
      </c>
      <c r="BH44" s="381">
        <f>[3]Früchte!$AP28</f>
        <v>1.7791159999999999</v>
      </c>
      <c r="BI44" s="381">
        <f>[3]Früchte!$CH28</f>
        <v>1.4831460000000001</v>
      </c>
      <c r="BJ44" s="380">
        <f>[3]Früchte!$AQ28</f>
        <v>3.0723189999999998</v>
      </c>
      <c r="BK44" s="380">
        <f>[3]Früchte!$CI28</f>
        <v>2.5046210000000002</v>
      </c>
      <c r="BL44" s="381">
        <f>[3]Früchte!$AR28</f>
        <v>0.79186900000000005</v>
      </c>
      <c r="BM44" s="381">
        <f>[3]Früchte!$CJ28</f>
        <v>0.77631899999999998</v>
      </c>
      <c r="BN44" s="380">
        <f>[3]Früchte!$AS28</f>
        <v>3.9003730000000001</v>
      </c>
      <c r="BO44" s="380">
        <f>[3]Früchte!$CK28</f>
        <v>1.6198380000000001</v>
      </c>
      <c r="BP44" s="368" t="str">
        <f t="shared" si="7"/>
        <v>5</v>
      </c>
      <c r="BQ44" s="343">
        <f>VLOOKUP(MONTH(B44),[4]Referenztabelle!$B$2:$E$14,4,FALSE)</f>
        <v>5</v>
      </c>
      <c r="BR44" s="392">
        <f>[3]Früchte!$CN28</f>
        <v>5612.4023599439997</v>
      </c>
      <c r="BS44" s="392">
        <f>[3]Früchte!$CO28</f>
        <v>33770.127115652002</v>
      </c>
      <c r="BT44" s="393"/>
      <c r="BU44" s="393">
        <f>[3]Früchte!$CP28</f>
        <v>625.08707814100001</v>
      </c>
      <c r="BV44" s="393">
        <f>[3]Früchte!$CQ28</f>
        <v>4533.4659715890002</v>
      </c>
      <c r="BW44" s="393"/>
      <c r="BX44" s="392">
        <f>[3]Früchte!$CR28</f>
        <v>145.49936228000001</v>
      </c>
      <c r="BY44" s="392">
        <f>[3]Früchte!$CS28</f>
        <v>946.92479353400006</v>
      </c>
      <c r="BZ44" s="393"/>
      <c r="CA44" s="393">
        <f>[3]Früchte!$CT28</f>
        <v>1.3775355150000002</v>
      </c>
      <c r="CB44" s="393">
        <f>[3]Früchte!$CU28</f>
        <v>373.10308296300002</v>
      </c>
      <c r="CC44" s="392">
        <f>[3]Früchte!$CV28</f>
        <v>51.039988895</v>
      </c>
      <c r="CD44" s="392">
        <f>[3]Früchte!$CW28</f>
        <v>399.92909301700001</v>
      </c>
      <c r="CE44" s="393">
        <f>[3]Früchte!$CX28</f>
        <v>16.380181615000001</v>
      </c>
      <c r="CF44" s="393">
        <f>[3]Früchte!$CY28</f>
        <v>297.19221895700002</v>
      </c>
      <c r="CG44" s="393"/>
      <c r="CH44" s="392">
        <f>[3]Früchte!$CZ28</f>
        <v>7.1010406010000002</v>
      </c>
      <c r="CI44" s="392">
        <f>[3]Früchte!$DA28</f>
        <v>164.783528746</v>
      </c>
      <c r="CJ44" s="393">
        <f>[3]Früchte!$DB28</f>
        <v>0.50753433999999997</v>
      </c>
      <c r="CK44" s="393">
        <f>[3]Früchte!$DC28</f>
        <v>5.9084853370000001</v>
      </c>
      <c r="CL44" s="392">
        <f>[3]Früchte!DD28</f>
        <v>35.452383836999999</v>
      </c>
      <c r="CM44" s="392">
        <f>[3]Früchte!DE28</f>
        <v>2319.6297499819998</v>
      </c>
      <c r="CN44" s="393">
        <f>[3]Früchte!DF28</f>
        <v>20.842976446000002</v>
      </c>
      <c r="CO44" s="393">
        <f>[3]Früchte!DG28</f>
        <v>936.61474492100001</v>
      </c>
      <c r="CP44" s="392">
        <f>[3]Früchte!DH28</f>
        <v>125.76376218600001</v>
      </c>
      <c r="CQ44" s="392">
        <f>[3]Früchte!DI28</f>
        <v>1506.8067857600001</v>
      </c>
      <c r="CR44" s="393"/>
      <c r="CS44" s="393">
        <f>[3]Früchte!DJ28</f>
        <v>482.70135016099999</v>
      </c>
      <c r="CT44" s="393">
        <f>[3]Früchte!DK28</f>
        <v>3514.6622383680001</v>
      </c>
      <c r="CU44" s="393"/>
      <c r="CV44" s="392">
        <f>[3]Früchte!DL28</f>
        <v>66.362587771999998</v>
      </c>
      <c r="CW44" s="392">
        <f>[3]Früchte!DM28</f>
        <v>1056.734097023</v>
      </c>
      <c r="CX44" s="393">
        <f>[3]Früchte!DN28</f>
        <v>14.871408096</v>
      </c>
      <c r="CY44" s="393">
        <f>[3]Früchte!DO28</f>
        <v>247.33830164699998</v>
      </c>
      <c r="CZ44" s="392">
        <f>[3]Früchte!DP28</f>
        <v>5.4643785879999998</v>
      </c>
      <c r="DA44" s="392">
        <f>[3]Früchte!DQ28</f>
        <v>779.48905563100016</v>
      </c>
      <c r="DB44" s="393">
        <f>[3]Früchte!DR28</f>
        <v>400.24315939100001</v>
      </c>
      <c r="DC44" s="393">
        <f>[3]Früchte!DS28</f>
        <v>906.42547082800002</v>
      </c>
      <c r="DD44" s="393"/>
      <c r="DE44" s="392">
        <f>[3]Früchte!DT28</f>
        <v>12.163401925000001</v>
      </c>
      <c r="DF44" s="392">
        <f>[3]Früchte!DU28</f>
        <v>396.270001057</v>
      </c>
      <c r="DG44" s="393">
        <f>[3]Früchte!DV28</f>
        <v>358.57348232499999</v>
      </c>
      <c r="DH44" s="393">
        <f>[3]Früchte!DW28</f>
        <v>1270.167743425</v>
      </c>
      <c r="DI44" s="392">
        <f>[3]Früchte!DX28</f>
        <v>2230.2871867049998</v>
      </c>
      <c r="DJ44" s="392">
        <f>[3]Früchte!DY28</f>
        <v>4532.1710378309999</v>
      </c>
      <c r="DK44" s="393">
        <f>[3]Früchte!DZ28</f>
        <v>64.818615762999997</v>
      </c>
      <c r="DL44" s="393">
        <f>[3]Früchte!EA28</f>
        <v>649.39445942300006</v>
      </c>
      <c r="DM44" s="392">
        <f>[3]Früchte!EB28</f>
        <v>66.156885539000001</v>
      </c>
      <c r="DN44" s="392">
        <f>[3]Früchte!EC28</f>
        <v>796.25994822100006</v>
      </c>
      <c r="DO44" s="393">
        <f>[3]Früchte!ED28</f>
        <v>305.33018242899999</v>
      </c>
      <c r="DP44" s="393">
        <f>[3]Früchte!EE28</f>
        <v>2187.2526905290001</v>
      </c>
    </row>
    <row r="45" spans="1:120" x14ac:dyDescent="0.2">
      <c r="A45" s="218"/>
      <c r="B45" s="189">
        <f>[3]Früchte!$A29</f>
        <v>45505</v>
      </c>
      <c r="C45" s="381">
        <f>[3]Früchte!$C29</f>
        <v>0</v>
      </c>
      <c r="D45" s="381">
        <f>[3]Früchte!$AU29</f>
        <v>3.416007</v>
      </c>
      <c r="E45" s="380">
        <f>[3]Früchte!$E29</f>
        <v>6.137086</v>
      </c>
      <c r="F45" s="380">
        <f>[3]Früchte!$AW29</f>
        <v>3.3931010000000001</v>
      </c>
      <c r="G45" s="381">
        <f>[3]Früchte!$F29</f>
        <v>0</v>
      </c>
      <c r="H45" s="381">
        <f>[3]Früchte!$AX29</f>
        <v>3.1802929999999998</v>
      </c>
      <c r="I45" s="380">
        <f>[3]Früchte!$K29</f>
        <v>0</v>
      </c>
      <c r="J45" s="380">
        <f>[3]Früchte!$BC29</f>
        <v>0</v>
      </c>
      <c r="K45" s="381">
        <f>[3]Früchte!$N29</f>
        <v>6.3520200000000004</v>
      </c>
      <c r="L45" s="381">
        <f>[3]Früchte!$BF29</f>
        <v>4.1374110000000002</v>
      </c>
      <c r="M45" s="380"/>
      <c r="N45" s="380">
        <f>[3]Früchte!$P29</f>
        <v>0</v>
      </c>
      <c r="O45" s="380">
        <f>[3]Früchte!$BH29</f>
        <v>3.258769</v>
      </c>
      <c r="P45" s="381">
        <f>[3]Früchte!$Q29</f>
        <v>0</v>
      </c>
      <c r="Q45" s="381">
        <f>[3]Früchte!$BI29</f>
        <v>0</v>
      </c>
      <c r="R45" s="380">
        <f>[3]Früchte!$R29</f>
        <v>0</v>
      </c>
      <c r="S45" s="380">
        <f>[3]Früchte!$BJ29</f>
        <v>0</v>
      </c>
      <c r="T45" s="381">
        <f>[3]Früchte!$T29</f>
        <v>0</v>
      </c>
      <c r="U45" s="381">
        <f>[3]Früchte!$BL29</f>
        <v>3.3505319999999998</v>
      </c>
      <c r="V45" s="380">
        <f>[3]Früchte!$U29</f>
        <v>6.4734449999999999</v>
      </c>
      <c r="W45" s="380">
        <f>[3]Früchte!$BM29</f>
        <v>3.764643</v>
      </c>
      <c r="X45" s="380"/>
      <c r="Y45" s="380">
        <f>[3]Früchte!$X29</f>
        <v>0</v>
      </c>
      <c r="Z45" s="380">
        <f>[3]Früchte!$BP29</f>
        <v>11.356348000000001</v>
      </c>
      <c r="AA45" s="381">
        <f>[3]Früchte!$Y29</f>
        <v>0</v>
      </c>
      <c r="AB45" s="381">
        <f>[3]Früchte!$BQ29</f>
        <v>10.811762999999999</v>
      </c>
      <c r="AC45" s="380">
        <f>[3]Früchte!$Z29</f>
        <v>26.083393000000001</v>
      </c>
      <c r="AD45" s="380">
        <f>[3]Früchte!$BR29</f>
        <v>20.022613</v>
      </c>
      <c r="AE45" s="381">
        <f>[3]Früchte!$AA29</f>
        <v>30.162953000000002</v>
      </c>
      <c r="AF45" s="381">
        <f>[3]Früchte!$BS29</f>
        <v>20.501542000000001</v>
      </c>
      <c r="AG45" s="380"/>
      <c r="AH45" s="380">
        <f>[3]Früchte!$AC29</f>
        <v>11.719381</v>
      </c>
      <c r="AI45" s="380">
        <f>[3]Früchte!$BU29</f>
        <v>8.7832749999999997</v>
      </c>
      <c r="AJ45" s="381">
        <f>[3]Früchte!$AE29</f>
        <v>0</v>
      </c>
      <c r="AK45" s="381">
        <f>[3]Früchte!$BW29</f>
        <v>12.821998000000001</v>
      </c>
      <c r="AL45" s="380">
        <f>[3]Früchte!$AG29</f>
        <v>5.9421290000000004</v>
      </c>
      <c r="AM45" s="380">
        <f>[3]Früchte!$BY29</f>
        <v>3.0885189999999998</v>
      </c>
      <c r="AN45" s="381">
        <f>[3]Früchte!$AH29</f>
        <v>9.6765640000000008</v>
      </c>
      <c r="AO45" s="381">
        <f>[3]Früchte!$BZ29</f>
        <v>4.9133750000000003</v>
      </c>
      <c r="AP45" s="380"/>
      <c r="AQ45" s="380">
        <f>[3]Früchte!$AI29</f>
        <v>0</v>
      </c>
      <c r="AR45" s="380">
        <f>[3]Früchte!$CA29</f>
        <v>5.3886409999999998</v>
      </c>
      <c r="AS45" s="380"/>
      <c r="AT45" s="381">
        <f>[3]Früchte!$AJ29</f>
        <v>0</v>
      </c>
      <c r="AU45" s="381">
        <f>[3]Früchte!$CB29</f>
        <v>2.329358</v>
      </c>
      <c r="AV45" s="380"/>
      <c r="AW45" s="380">
        <f>[3]Früchte!$AK29</f>
        <v>2.6893359999999999</v>
      </c>
      <c r="AX45" s="380">
        <f>[3]Früchte!$CC29</f>
        <v>2.2045080000000001</v>
      </c>
      <c r="AY45" s="381">
        <f>[3]Früchte!$AL29</f>
        <v>0</v>
      </c>
      <c r="AZ45" s="381">
        <f>[3]Früchte!$CD29</f>
        <v>0</v>
      </c>
      <c r="BA45" s="380">
        <f>[3]Früchte!$AM29</f>
        <v>0</v>
      </c>
      <c r="BB45" s="380">
        <f>[3]Früchte!$CE29</f>
        <v>3.5391680000000001</v>
      </c>
      <c r="BC45" s="381">
        <f>[3]Früchte!$AN29</f>
        <v>0.54746799999999995</v>
      </c>
      <c r="BD45" s="381">
        <f>[3]Früchte!$CF29</f>
        <v>0.42249900000000001</v>
      </c>
      <c r="BE45" s="380"/>
      <c r="BF45" s="380">
        <f>[3]Früchte!$AO29</f>
        <v>0</v>
      </c>
      <c r="BG45" s="380">
        <f>[3]Früchte!$CG29</f>
        <v>2.6341570000000001</v>
      </c>
      <c r="BH45" s="381">
        <f>[3]Früchte!$AP29</f>
        <v>1.740577</v>
      </c>
      <c r="BI45" s="381">
        <f>[3]Früchte!$CH29</f>
        <v>1.5432809999999999</v>
      </c>
      <c r="BJ45" s="380">
        <f>[3]Früchte!$AQ29</f>
        <v>3.0667049999999998</v>
      </c>
      <c r="BK45" s="380">
        <f>[3]Früchte!$CI29</f>
        <v>2.5238749999999999</v>
      </c>
      <c r="BL45" s="381">
        <f>[3]Früchte!$AR29</f>
        <v>0</v>
      </c>
      <c r="BM45" s="381">
        <f>[3]Früchte!$CJ29</f>
        <v>0.75285500000000005</v>
      </c>
      <c r="BN45" s="380">
        <f>[3]Früchte!$AS29</f>
        <v>0</v>
      </c>
      <c r="BO45" s="380">
        <f>[3]Früchte!$CK29</f>
        <v>1.725768</v>
      </c>
      <c r="BP45" s="368" t="str">
        <f t="shared" si="7"/>
        <v>4</v>
      </c>
      <c r="BQ45" s="343">
        <f>VLOOKUP(MONTH(B45),[4]Referenztabelle!$B$2:$E$14,4,FALSE)</f>
        <v>4</v>
      </c>
      <c r="BR45" s="392">
        <f>[3]Früchte!$CN29</f>
        <v>5767.8391109670001</v>
      </c>
      <c r="BS45" s="392">
        <f>[3]Früchte!$CO29</f>
        <v>34099.121496227999</v>
      </c>
      <c r="BT45" s="393"/>
      <c r="BU45" s="393">
        <f>[3]Früchte!$CP29</f>
        <v>424.74728382500001</v>
      </c>
      <c r="BV45" s="393">
        <f>[3]Früchte!$CQ29</f>
        <v>2769.021064045</v>
      </c>
      <c r="BW45" s="393"/>
      <c r="BX45" s="392">
        <f>[3]Früchte!$CR29</f>
        <v>66.267651540000003</v>
      </c>
      <c r="BY45" s="392">
        <f>[3]Früchte!$CS29</f>
        <v>405.32139753500002</v>
      </c>
      <c r="BZ45" s="393"/>
      <c r="CA45" s="393">
        <f>[3]Früchte!$CT29</f>
        <v>6.6687140349999998</v>
      </c>
      <c r="CB45" s="393">
        <f>[3]Früchte!$CU29</f>
        <v>738.48586399700002</v>
      </c>
      <c r="CC45" s="392">
        <f>[3]Früchte!$CV29</f>
        <v>111.173850347</v>
      </c>
      <c r="CD45" s="392">
        <f>[3]Früchte!$CW29</f>
        <v>580.43464040900005</v>
      </c>
      <c r="CE45" s="393">
        <f>[3]Früchte!$CX29</f>
        <v>15.323525</v>
      </c>
      <c r="CF45" s="393">
        <f>[3]Früchte!$CY29</f>
        <v>365.78394612400001</v>
      </c>
      <c r="CG45" s="393"/>
      <c r="CH45" s="392">
        <f>[3]Früchte!$CZ29</f>
        <v>100.54527667200001</v>
      </c>
      <c r="CI45" s="392">
        <f>[3]Früchte!$DA29</f>
        <v>1030.448946191</v>
      </c>
      <c r="CJ45" s="393">
        <f>[3]Früchte!$DB29</f>
        <v>6.1896646750000004</v>
      </c>
      <c r="CK45" s="393">
        <f>[3]Früchte!$DC29</f>
        <v>222.53694984099999</v>
      </c>
      <c r="CL45" s="392">
        <f>[3]Früchte!DD29</f>
        <v>244.43112745599998</v>
      </c>
      <c r="CM45" s="392">
        <f>[3]Früchte!DE29</f>
        <v>3436.6914499700001</v>
      </c>
      <c r="CN45" s="393">
        <f>[3]Früchte!DF29</f>
        <v>89.332594448999998</v>
      </c>
      <c r="CO45" s="393">
        <f>[3]Früchte!DG29</f>
        <v>1859.3721201750002</v>
      </c>
      <c r="CP45" s="392">
        <f>[3]Früchte!DH29</f>
        <v>71.286254284999998</v>
      </c>
      <c r="CQ45" s="392">
        <f>[3]Früchte!DI29</f>
        <v>765.08840078000003</v>
      </c>
      <c r="CR45" s="393"/>
      <c r="CS45" s="393">
        <f>[3]Früchte!DJ29</f>
        <v>263.04456520799999</v>
      </c>
      <c r="CT45" s="393">
        <f>[3]Früchte!DK29</f>
        <v>1903.9102412479999</v>
      </c>
      <c r="CU45" s="393"/>
      <c r="CV45" s="392">
        <f>[3]Früchte!DL29</f>
        <v>70.338784000000004</v>
      </c>
      <c r="CW45" s="392">
        <f>[3]Früchte!DM29</f>
        <v>726.56894944500004</v>
      </c>
      <c r="CX45" s="393">
        <f>[3]Früchte!DN29</f>
        <v>10.209350858000001</v>
      </c>
      <c r="CY45" s="393">
        <f>[3]Früchte!DO29</f>
        <v>162.179927421</v>
      </c>
      <c r="CZ45" s="392">
        <f>[3]Früchte!DP29</f>
        <v>4.8894125809999993</v>
      </c>
      <c r="DA45" s="392">
        <f>[3]Früchte!DQ29</f>
        <v>95.575813347000008</v>
      </c>
      <c r="DB45" s="393">
        <f>[3]Früchte!DR29</f>
        <v>511.287647902</v>
      </c>
      <c r="DC45" s="393">
        <f>[3]Früchte!DS29</f>
        <v>753.30097923900007</v>
      </c>
      <c r="DD45" s="393"/>
      <c r="DE45" s="392">
        <f>[3]Früchte!DT29</f>
        <v>4.6314638219999997</v>
      </c>
      <c r="DF45" s="392">
        <f>[3]Früchte!DU29</f>
        <v>337.72962584599998</v>
      </c>
      <c r="DG45" s="393">
        <f>[3]Früchte!DV29</f>
        <v>334.165821005</v>
      </c>
      <c r="DH45" s="393">
        <f>[3]Früchte!DW29</f>
        <v>1027.418347327</v>
      </c>
      <c r="DI45" s="392">
        <f>[3]Früchte!DX29</f>
        <v>1712.965866168</v>
      </c>
      <c r="DJ45" s="392">
        <f>[3]Früchte!DY29</f>
        <v>3326.440715703</v>
      </c>
      <c r="DK45" s="393">
        <f>[3]Früchte!DZ29</f>
        <v>47.314389319</v>
      </c>
      <c r="DL45" s="393">
        <f>[3]Früchte!EA29</f>
        <v>456.54346545600004</v>
      </c>
      <c r="DM45" s="392">
        <f>[3]Früchte!EB29</f>
        <v>7.5597345059999999</v>
      </c>
      <c r="DN45" s="392">
        <f>[3]Früchte!EC29</f>
        <v>482.593303886</v>
      </c>
      <c r="DO45" s="393">
        <f>[3]Früchte!ED29</f>
        <v>1109.4308233920001</v>
      </c>
      <c r="DP45" s="393">
        <f>[3]Früchte!EE29</f>
        <v>7208.8814940279999</v>
      </c>
    </row>
    <row r="46" spans="1:120" x14ac:dyDescent="0.2">
      <c r="A46" s="218"/>
      <c r="B46" s="189">
        <f>[3]Früchte!$A30</f>
        <v>45474</v>
      </c>
      <c r="C46" s="381">
        <f>[3]Früchte!$C30</f>
        <v>0</v>
      </c>
      <c r="D46" s="381">
        <f>[3]Früchte!$AU30</f>
        <v>3.4795769999999999</v>
      </c>
      <c r="E46" s="380">
        <f>[3]Früchte!$E30</f>
        <v>6.1644310000000004</v>
      </c>
      <c r="F46" s="380">
        <f>[3]Früchte!$AW30</f>
        <v>3.4687220000000001</v>
      </c>
      <c r="G46" s="381">
        <f>[3]Früchte!$F30</f>
        <v>0</v>
      </c>
      <c r="H46" s="381">
        <f>[3]Früchte!$AX30</f>
        <v>3.2696149999999999</v>
      </c>
      <c r="I46" s="380">
        <f>[3]Früchte!$K30</f>
        <v>0</v>
      </c>
      <c r="J46" s="380">
        <f>[3]Früchte!$BC30</f>
        <v>0</v>
      </c>
      <c r="K46" s="381">
        <f>[3]Früchte!$N30</f>
        <v>6.3449350000000004</v>
      </c>
      <c r="L46" s="381">
        <f>[3]Früchte!$BF30</f>
        <v>4.8793360000000003</v>
      </c>
      <c r="M46" s="380"/>
      <c r="N46" s="380">
        <f>[3]Früchte!$P30</f>
        <v>0</v>
      </c>
      <c r="O46" s="380">
        <f>[3]Früchte!$BH30</f>
        <v>3.2767599999999999</v>
      </c>
      <c r="P46" s="381">
        <f>[3]Früchte!$Q30</f>
        <v>0</v>
      </c>
      <c r="Q46" s="381">
        <f>[3]Früchte!$BI30</f>
        <v>0</v>
      </c>
      <c r="R46" s="380">
        <f>[3]Früchte!$R30</f>
        <v>0</v>
      </c>
      <c r="S46" s="380">
        <f>[3]Früchte!$BJ30</f>
        <v>3.5102899999999999</v>
      </c>
      <c r="T46" s="381">
        <f>[3]Früchte!$T30</f>
        <v>0</v>
      </c>
      <c r="U46" s="381">
        <f>[3]Früchte!$BL30</f>
        <v>3.280052</v>
      </c>
      <c r="V46" s="380">
        <f>[3]Früchte!$U30</f>
        <v>6.8407030000000004</v>
      </c>
      <c r="W46" s="380">
        <f>[3]Früchte!$BM30</f>
        <v>4.3504379999999996</v>
      </c>
      <c r="X46" s="380"/>
      <c r="Y46" s="380">
        <f>[3]Früchte!$X30</f>
        <v>0</v>
      </c>
      <c r="Z46" s="380">
        <f>[3]Früchte!$BP30</f>
        <v>11.464096</v>
      </c>
      <c r="AA46" s="381">
        <f>[3]Früchte!$Y30</f>
        <v>0</v>
      </c>
      <c r="AB46" s="381">
        <f>[3]Früchte!$BQ30</f>
        <v>11.832890000000001</v>
      </c>
      <c r="AC46" s="380">
        <f>[3]Früchte!$Z30</f>
        <v>24.934843999999998</v>
      </c>
      <c r="AD46" s="380">
        <f>[3]Früchte!$BR30</f>
        <v>19.738665999999998</v>
      </c>
      <c r="AE46" s="381">
        <f>[3]Früchte!$AA30</f>
        <v>0</v>
      </c>
      <c r="AF46" s="381">
        <f>[3]Früchte!$BS30</f>
        <v>20.371131999999999</v>
      </c>
      <c r="AG46" s="380"/>
      <c r="AH46" s="380">
        <f>[3]Früchte!$AC30</f>
        <v>11.753470999999999</v>
      </c>
      <c r="AI46" s="380">
        <f>[3]Früchte!$BU30</f>
        <v>7.8409570000000004</v>
      </c>
      <c r="AJ46" s="381">
        <f>[3]Früchte!$AE30</f>
        <v>0</v>
      </c>
      <c r="AK46" s="381">
        <f>[3]Früchte!$BW30</f>
        <v>11.404051000000001</v>
      </c>
      <c r="AL46" s="380">
        <f>[3]Früchte!$AG30</f>
        <v>6.6066520000000004</v>
      </c>
      <c r="AM46" s="380">
        <f>[3]Früchte!$BY30</f>
        <v>3.6731950000000002</v>
      </c>
      <c r="AN46" s="381">
        <f>[3]Früchte!$AH30</f>
        <v>9.7540569999999995</v>
      </c>
      <c r="AO46" s="381">
        <f>[3]Früchte!$BZ30</f>
        <v>5.1154520000000003</v>
      </c>
      <c r="AP46" s="380"/>
      <c r="AQ46" s="380">
        <f>[3]Früchte!$AI30</f>
        <v>0</v>
      </c>
      <c r="AR46" s="380">
        <f>[3]Früchte!$CA30</f>
        <v>5.8750790000000004</v>
      </c>
      <c r="AS46" s="380"/>
      <c r="AT46" s="381">
        <f>[3]Früchte!$AJ30</f>
        <v>0</v>
      </c>
      <c r="AU46" s="381">
        <f>[3]Früchte!$CB30</f>
        <v>2.1404130000000001</v>
      </c>
      <c r="AV46" s="380"/>
      <c r="AW46" s="380">
        <f>[3]Früchte!$AK30</f>
        <v>2.6385930000000002</v>
      </c>
      <c r="AX46" s="380">
        <f>[3]Früchte!$CC30</f>
        <v>1.970323</v>
      </c>
      <c r="AY46" s="381">
        <f>[3]Früchte!$AL30</f>
        <v>0</v>
      </c>
      <c r="AZ46" s="381">
        <f>[3]Früchte!$CD30</f>
        <v>0</v>
      </c>
      <c r="BA46" s="380">
        <f>[3]Früchte!$AM30</f>
        <v>0</v>
      </c>
      <c r="BB46" s="380">
        <f>[3]Früchte!$CE30</f>
        <v>0</v>
      </c>
      <c r="BC46" s="381">
        <f>[3]Früchte!$AN30</f>
        <v>0.50709599999999999</v>
      </c>
      <c r="BD46" s="381">
        <f>[3]Früchte!$CF30</f>
        <v>0.409219</v>
      </c>
      <c r="BE46" s="380"/>
      <c r="BF46" s="380">
        <f>[3]Früchte!$AO30</f>
        <v>0</v>
      </c>
      <c r="BG46" s="380">
        <f>[3]Früchte!$CG30</f>
        <v>2.6054870000000001</v>
      </c>
      <c r="BH46" s="381">
        <f>[3]Früchte!$AP30</f>
        <v>1.8270230000000001</v>
      </c>
      <c r="BI46" s="381">
        <f>[3]Früchte!$CH30</f>
        <v>1.5484579999999999</v>
      </c>
      <c r="BJ46" s="380">
        <f>[3]Früchte!$AQ30</f>
        <v>3.0667049999999998</v>
      </c>
      <c r="BK46" s="380">
        <f>[3]Früchte!$CI30</f>
        <v>2.54135</v>
      </c>
      <c r="BL46" s="381">
        <f>[3]Früchte!$AR30</f>
        <v>0</v>
      </c>
      <c r="BM46" s="381">
        <f>[3]Früchte!$CJ30</f>
        <v>0.85241</v>
      </c>
      <c r="BN46" s="380">
        <f>[3]Früchte!$AS30</f>
        <v>0</v>
      </c>
      <c r="BO46" s="380">
        <f>[3]Früchte!$CK30</f>
        <v>1.844897</v>
      </c>
      <c r="BP46" s="368" t="str">
        <f t="shared" si="7"/>
        <v>4</v>
      </c>
      <c r="BQ46" s="343">
        <f>VLOOKUP(MONTH(B46),[4]Referenztabelle!$B$2:$E$14,4,FALSE)</f>
        <v>4</v>
      </c>
      <c r="BR46" s="392">
        <f>[3]Früchte!$CN30</f>
        <v>5477.0732099420002</v>
      </c>
      <c r="BS46" s="392">
        <f>[3]Früchte!$CO30</f>
        <v>32964.086578145005</v>
      </c>
      <c r="BT46" s="393"/>
      <c r="BU46" s="393">
        <f>[3]Früchte!$CP30</f>
        <v>394.10970313300004</v>
      </c>
      <c r="BV46" s="393">
        <f>[3]Früchte!$CQ30</f>
        <v>2777.280428214</v>
      </c>
      <c r="BW46" s="393"/>
      <c r="BX46" s="392">
        <f>[3]Früchte!$CR30</f>
        <v>23.576514548999999</v>
      </c>
      <c r="BY46" s="392">
        <f>[3]Früchte!$CS30</f>
        <v>490.03835773700001</v>
      </c>
      <c r="BZ46" s="393"/>
      <c r="CA46" s="393">
        <f>[3]Früchte!$CT30</f>
        <v>28.128758412</v>
      </c>
      <c r="CB46" s="393">
        <f>[3]Früchte!$CU30</f>
        <v>1101.0829368070001</v>
      </c>
      <c r="CC46" s="392">
        <f>[3]Früchte!$CV30</f>
        <v>117.598744048</v>
      </c>
      <c r="CD46" s="392">
        <f>[3]Früchte!$CW30</f>
        <v>541.58094462199995</v>
      </c>
      <c r="CE46" s="393">
        <f>[3]Früchte!$CX30</f>
        <v>10.560783811</v>
      </c>
      <c r="CF46" s="393">
        <f>[3]Früchte!$CY30</f>
        <v>380.16780115900002</v>
      </c>
      <c r="CG46" s="393"/>
      <c r="CH46" s="392">
        <f>[3]Früchte!$CZ30</f>
        <v>203.07247169999999</v>
      </c>
      <c r="CI46" s="392">
        <f>[3]Früchte!$DA30</f>
        <v>1846.2930927080001</v>
      </c>
      <c r="CJ46" s="393">
        <f>[3]Früchte!$DB30</f>
        <v>138.677268903</v>
      </c>
      <c r="CK46" s="393">
        <f>[3]Früchte!$DC30</f>
        <v>1191.8234840069999</v>
      </c>
      <c r="CL46" s="392">
        <f>[3]Früchte!DD30</f>
        <v>243.43243211600003</v>
      </c>
      <c r="CM46" s="392">
        <f>[3]Früchte!DE30</f>
        <v>3019.6670122109999</v>
      </c>
      <c r="CN46" s="393">
        <f>[3]Früchte!DF30</f>
        <v>128.78858608300001</v>
      </c>
      <c r="CO46" s="393">
        <f>[3]Früchte!DG30</f>
        <v>1759.042953288</v>
      </c>
      <c r="CP46" s="392">
        <f>[3]Früchte!DH30</f>
        <v>7.9401480000000006</v>
      </c>
      <c r="CQ46" s="392">
        <f>[3]Früchte!DI30</f>
        <v>72.824237714000006</v>
      </c>
      <c r="CR46" s="393"/>
      <c r="CS46" s="393">
        <f>[3]Früchte!DJ30</f>
        <v>113.40608140800001</v>
      </c>
      <c r="CT46" s="393">
        <f>[3]Früchte!DK30</f>
        <v>1155.1080028440001</v>
      </c>
      <c r="CU46" s="393"/>
      <c r="CV46" s="392">
        <f>[3]Früchte!DL30</f>
        <v>101.853244293</v>
      </c>
      <c r="CW46" s="392">
        <f>[3]Früchte!DM30</f>
        <v>689.984222241</v>
      </c>
      <c r="CX46" s="393">
        <f>[3]Früchte!DN30</f>
        <v>6.0908790000000002</v>
      </c>
      <c r="CY46" s="393">
        <f>[3]Früchte!DO30</f>
        <v>148.13904980999999</v>
      </c>
      <c r="CZ46" s="392">
        <f>[3]Früchte!DP30</f>
        <v>0.356485</v>
      </c>
      <c r="DA46" s="392">
        <f>[3]Früchte!DQ30</f>
        <v>4.4535959999999992</v>
      </c>
      <c r="DB46" s="393">
        <f>[3]Früchte!DR30</f>
        <v>609.88511615699997</v>
      </c>
      <c r="DC46" s="393">
        <f>[3]Früchte!DS30</f>
        <v>580.26631446800002</v>
      </c>
      <c r="DD46" s="393"/>
      <c r="DE46" s="392">
        <f>[3]Früchte!DT30</f>
        <v>17.689385871999999</v>
      </c>
      <c r="DF46" s="392">
        <f>[3]Früchte!DU30</f>
        <v>400.58144580599998</v>
      </c>
      <c r="DG46" s="393">
        <f>[3]Früchte!DV30</f>
        <v>352.995641836</v>
      </c>
      <c r="DH46" s="393">
        <f>[3]Früchte!DW30</f>
        <v>905.23773288000007</v>
      </c>
      <c r="DI46" s="392">
        <f>[3]Früchte!DX30</f>
        <v>1576.17599464</v>
      </c>
      <c r="DJ46" s="392">
        <f>[3]Früchte!DY30</f>
        <v>3313.3357472819998</v>
      </c>
      <c r="DK46" s="393">
        <f>[3]Früchte!DZ30</f>
        <v>42.220405358999997</v>
      </c>
      <c r="DL46" s="393">
        <f>[3]Früchte!EA30</f>
        <v>378.07296119599999</v>
      </c>
      <c r="DM46" s="392">
        <f>[3]Früchte!EB30</f>
        <v>12.055386405</v>
      </c>
      <c r="DN46" s="392">
        <f>[3]Früchte!EC30</f>
        <v>426.98447386200002</v>
      </c>
      <c r="DO46" s="393">
        <f>[3]Früchte!ED30</f>
        <v>889.20763891600006</v>
      </c>
      <c r="DP46" s="393">
        <f>[3]Früchte!EE30</f>
        <v>6961.0842698210008</v>
      </c>
    </row>
    <row r="47" spans="1:120" x14ac:dyDescent="0.2">
      <c r="A47" s="218"/>
      <c r="B47" s="189">
        <f>[3]Früchte!$A31</f>
        <v>45444</v>
      </c>
      <c r="C47" s="381">
        <f>[3]Früchte!$C31</f>
        <v>0</v>
      </c>
      <c r="D47" s="381">
        <f>[3]Früchte!$AU31</f>
        <v>3.4329610000000002</v>
      </c>
      <c r="E47" s="380">
        <f>[3]Früchte!$E31</f>
        <v>6.2307069999999998</v>
      </c>
      <c r="F47" s="380">
        <f>[3]Früchte!$AW31</f>
        <v>3.5242420000000001</v>
      </c>
      <c r="G47" s="381">
        <f>[3]Früchte!$F31</f>
        <v>0</v>
      </c>
      <c r="H47" s="381">
        <f>[3]Früchte!$AX31</f>
        <v>3.295302</v>
      </c>
      <c r="I47" s="380">
        <f>[3]Früchte!$K31</f>
        <v>0</v>
      </c>
      <c r="J47" s="380">
        <f>[3]Früchte!$BC31</f>
        <v>0</v>
      </c>
      <c r="K47" s="381">
        <f>[3]Früchte!$N31</f>
        <v>6.4154080000000002</v>
      </c>
      <c r="L47" s="381">
        <f>[3]Früchte!$BF31</f>
        <v>4.4814600000000002</v>
      </c>
      <c r="M47" s="380"/>
      <c r="N47" s="380">
        <f>[3]Früchte!$P31</f>
        <v>0</v>
      </c>
      <c r="O47" s="380">
        <f>[3]Früchte!$BH31</f>
        <v>3.197584</v>
      </c>
      <c r="P47" s="381">
        <f>[3]Früchte!$Q31</f>
        <v>0</v>
      </c>
      <c r="Q47" s="381">
        <f>[3]Früchte!$BI31</f>
        <v>0</v>
      </c>
      <c r="R47" s="380">
        <f>[3]Früchte!$R31</f>
        <v>0</v>
      </c>
      <c r="S47" s="380">
        <f>[3]Früchte!$BJ31</f>
        <v>3.520537</v>
      </c>
      <c r="T47" s="381">
        <f>[3]Früchte!$T31</f>
        <v>0</v>
      </c>
      <c r="U47" s="381">
        <f>[3]Früchte!$BL31</f>
        <v>3.3817629999999999</v>
      </c>
      <c r="V47" s="380">
        <f>[3]Früchte!$U31</f>
        <v>6.5491190000000001</v>
      </c>
      <c r="W47" s="380">
        <f>[3]Früchte!$BM31</f>
        <v>4.5546949999999997</v>
      </c>
      <c r="X47" s="380"/>
      <c r="Y47" s="380">
        <f>[3]Früchte!$X31</f>
        <v>17.603632000000001</v>
      </c>
      <c r="Z47" s="380">
        <f>[3]Früchte!$BP31</f>
        <v>11.615914999999999</v>
      </c>
      <c r="AA47" s="381">
        <f>[3]Früchte!$Y31</f>
        <v>0</v>
      </c>
      <c r="AB47" s="381">
        <f>[3]Früchte!$BQ31</f>
        <v>12.130297000000001</v>
      </c>
      <c r="AC47" s="380">
        <f>[3]Früchte!$Z31</f>
        <v>22.076584</v>
      </c>
      <c r="AD47" s="380">
        <f>[3]Früchte!$BR31</f>
        <v>12.929812</v>
      </c>
      <c r="AE47" s="381">
        <f>[3]Früchte!$AA31</f>
        <v>24.093781</v>
      </c>
      <c r="AF47" s="381">
        <f>[3]Früchte!$BS31</f>
        <v>20.430914999999999</v>
      </c>
      <c r="AG47" s="380"/>
      <c r="AH47" s="380">
        <f>[3]Früchte!$AC31</f>
        <v>8.9219899999999992</v>
      </c>
      <c r="AI47" s="380">
        <f>[3]Früchte!$BU31</f>
        <v>6.1465649999999998</v>
      </c>
      <c r="AJ47" s="381">
        <f>[3]Früchte!$AE31</f>
        <v>16.971886000000001</v>
      </c>
      <c r="AK47" s="381">
        <f>[3]Früchte!$BW31</f>
        <v>10.955966999999999</v>
      </c>
      <c r="AL47" s="380">
        <f>[3]Früchte!$AG31</f>
        <v>6.2558449999999999</v>
      </c>
      <c r="AM47" s="380">
        <f>[3]Früchte!$BY31</f>
        <v>3.7755719999999999</v>
      </c>
      <c r="AN47" s="381">
        <f>[3]Früchte!$AH31</f>
        <v>0</v>
      </c>
      <c r="AO47" s="381">
        <f>[3]Früchte!$BZ31</f>
        <v>0</v>
      </c>
      <c r="AP47" s="380"/>
      <c r="AQ47" s="380">
        <f>[3]Früchte!$AI31</f>
        <v>0</v>
      </c>
      <c r="AR47" s="380">
        <f>[3]Früchte!$CA31</f>
        <v>5.4773300000000003</v>
      </c>
      <c r="AS47" s="380"/>
      <c r="AT47" s="381">
        <f>[3]Früchte!$AJ31</f>
        <v>0</v>
      </c>
      <c r="AU47" s="381">
        <f>[3]Früchte!$CB31</f>
        <v>2.563815</v>
      </c>
      <c r="AV47" s="380"/>
      <c r="AW47" s="380">
        <f>[3]Früchte!$AK31</f>
        <v>2.3805190000000001</v>
      </c>
      <c r="AX47" s="380">
        <f>[3]Früchte!$CC31</f>
        <v>1.9148829999999999</v>
      </c>
      <c r="AY47" s="381">
        <f>[3]Früchte!$AL31</f>
        <v>0</v>
      </c>
      <c r="AZ47" s="381">
        <f>[3]Früchte!$CD31</f>
        <v>0</v>
      </c>
      <c r="BA47" s="380">
        <f>[3]Früchte!$AM31</f>
        <v>0</v>
      </c>
      <c r="BB47" s="380">
        <f>[3]Früchte!$CE31</f>
        <v>0</v>
      </c>
      <c r="BC47" s="381">
        <f>[3]Früchte!$AN31</f>
        <v>0.58122499999999999</v>
      </c>
      <c r="BD47" s="381">
        <f>[3]Früchte!$CF31</f>
        <v>0.40407300000000002</v>
      </c>
      <c r="BE47" s="380"/>
      <c r="BF47" s="380">
        <f>[3]Früchte!$AO31</f>
        <v>0</v>
      </c>
      <c r="BG47" s="380">
        <f>[3]Früchte!$CG31</f>
        <v>2.6658819999999999</v>
      </c>
      <c r="BH47" s="381">
        <f>[3]Früchte!$AP31</f>
        <v>1.7723059999999999</v>
      </c>
      <c r="BI47" s="381">
        <f>[3]Früchte!$CH31</f>
        <v>1.3832549999999999</v>
      </c>
      <c r="BJ47" s="380">
        <f>[3]Früchte!$AQ31</f>
        <v>3.0686819999999999</v>
      </c>
      <c r="BK47" s="380">
        <f>[3]Früchte!$CI31</f>
        <v>2.5538940000000001</v>
      </c>
      <c r="BL47" s="381">
        <f>[3]Früchte!$AR31</f>
        <v>0</v>
      </c>
      <c r="BM47" s="381">
        <f>[3]Früchte!$CJ31</f>
        <v>0.84856299999999996</v>
      </c>
      <c r="BN47" s="380">
        <f>[3]Früchte!$AS31</f>
        <v>2.5553360000000001</v>
      </c>
      <c r="BO47" s="380">
        <f>[3]Früchte!$CK31</f>
        <v>1.888109</v>
      </c>
      <c r="BP47" s="368" t="str">
        <f t="shared" si="7"/>
        <v>5</v>
      </c>
      <c r="BQ47" s="343">
        <f>VLOOKUP(MONTH(B47),[4]Referenztabelle!$B$2:$E$14,4,FALSE)</f>
        <v>5</v>
      </c>
      <c r="BR47" s="392">
        <f>[3]Früchte!$CN31</f>
        <v>8031.8507443080007</v>
      </c>
      <c r="BS47" s="392">
        <f>[3]Früchte!$CO31</f>
        <v>41048.321534233</v>
      </c>
      <c r="BT47" s="393"/>
      <c r="BU47" s="393">
        <f>[3]Früchte!$CP31</f>
        <v>612.89488232200006</v>
      </c>
      <c r="BV47" s="393">
        <f>[3]Früchte!$CQ31</f>
        <v>4443.1070108180002</v>
      </c>
      <c r="BW47" s="393"/>
      <c r="BX47" s="392">
        <f>[3]Früchte!$CR31</f>
        <v>52.942165211999999</v>
      </c>
      <c r="BY47" s="392">
        <f>[3]Früchte!$CS31</f>
        <v>830.46335138300003</v>
      </c>
      <c r="BZ47" s="393"/>
      <c r="CA47" s="393">
        <f>[3]Früchte!$CT31</f>
        <v>206.49719874200002</v>
      </c>
      <c r="CB47" s="393">
        <f>[3]Früchte!$CU31</f>
        <v>2622.6792326270001</v>
      </c>
      <c r="CC47" s="392">
        <f>[3]Früchte!$CV31</f>
        <v>219.109600637</v>
      </c>
      <c r="CD47" s="392">
        <f>[3]Früchte!$CW31</f>
        <v>758.16442093499995</v>
      </c>
      <c r="CE47" s="393">
        <f>[3]Früchte!$CX31</f>
        <v>95.959959862000005</v>
      </c>
      <c r="CF47" s="393">
        <f>[3]Früchte!$CY31</f>
        <v>405.306179778</v>
      </c>
      <c r="CG47" s="393"/>
      <c r="CH47" s="392">
        <f>[3]Früchte!$CZ31</f>
        <v>426.18697207100001</v>
      </c>
      <c r="CI47" s="392">
        <f>[3]Früchte!$DA31</f>
        <v>2669.862737247</v>
      </c>
      <c r="CJ47" s="393">
        <f>[3]Früchte!$DB31</f>
        <v>121.12878280400001</v>
      </c>
      <c r="CK47" s="393">
        <f>[3]Früchte!$DC31</f>
        <v>1480.2782765049999</v>
      </c>
      <c r="CL47" s="392">
        <f>[3]Früchte!DD31</f>
        <v>370.69660200800001</v>
      </c>
      <c r="CM47" s="392">
        <f>[3]Früchte!DE31</f>
        <v>2914.7778942559999</v>
      </c>
      <c r="CN47" s="393">
        <f>[3]Früchte!DF31</f>
        <v>256.327940533</v>
      </c>
      <c r="CO47" s="393">
        <f>[3]Früchte!DG31</f>
        <v>1647.8513977130001</v>
      </c>
      <c r="CP47" s="392">
        <f>[3]Früchte!DH31</f>
        <v>4.1310000000000001E-3</v>
      </c>
      <c r="CQ47" s="392">
        <f>[3]Früchte!DI31</f>
        <v>12.82228239</v>
      </c>
      <c r="CR47" s="393"/>
      <c r="CS47" s="393">
        <f>[3]Früchte!DJ31</f>
        <v>34.857615936000002</v>
      </c>
      <c r="CT47" s="393">
        <f>[3]Früchte!DK31</f>
        <v>823.67137593300004</v>
      </c>
      <c r="CU47" s="393"/>
      <c r="CV47" s="392">
        <f>[3]Früchte!DL31</f>
        <v>238.23126623900001</v>
      </c>
      <c r="CW47" s="392">
        <f>[3]Früchte!DM31</f>
        <v>1337.388707518</v>
      </c>
      <c r="CX47" s="393">
        <f>[3]Früchte!DN31</f>
        <v>16.813883855</v>
      </c>
      <c r="CY47" s="393">
        <f>[3]Früchte!DO31</f>
        <v>219.69409330899998</v>
      </c>
      <c r="CZ47" s="392">
        <f>[3]Früchte!DP31</f>
        <v>0.486099</v>
      </c>
      <c r="DA47" s="392">
        <f>[3]Früchte!DQ31</f>
        <v>33.403766863000001</v>
      </c>
      <c r="DB47" s="393">
        <f>[3]Früchte!DR31</f>
        <v>879.284027928</v>
      </c>
      <c r="DC47" s="393">
        <f>[3]Früchte!DS31</f>
        <v>756.270205197</v>
      </c>
      <c r="DD47" s="393"/>
      <c r="DE47" s="392">
        <f>[3]Früchte!DT31</f>
        <v>5.2520848239999998</v>
      </c>
      <c r="DF47" s="392">
        <f>[3]Früchte!DU31</f>
        <v>509.50286323500001</v>
      </c>
      <c r="DG47" s="393">
        <f>[3]Früchte!DV31</f>
        <v>438.01776207300003</v>
      </c>
      <c r="DH47" s="393">
        <f>[3]Früchte!DW31</f>
        <v>1390.6581552089999</v>
      </c>
      <c r="DI47" s="392">
        <f>[3]Früchte!DX31</f>
        <v>2466.3563423999999</v>
      </c>
      <c r="DJ47" s="392">
        <f>[3]Früchte!DY31</f>
        <v>4863.0510267709997</v>
      </c>
      <c r="DK47" s="393">
        <f>[3]Früchte!DZ31</f>
        <v>62.855284365000003</v>
      </c>
      <c r="DL47" s="393">
        <f>[3]Früchte!EA31</f>
        <v>618.79853647100003</v>
      </c>
      <c r="DM47" s="392">
        <f>[3]Früchte!EB31</f>
        <v>48.592787047000002</v>
      </c>
      <c r="DN47" s="392">
        <f>[3]Früchte!EC31</f>
        <v>749.16768069099999</v>
      </c>
      <c r="DO47" s="393">
        <f>[3]Früchte!ED31</f>
        <v>1030.895365957</v>
      </c>
      <c r="DP47" s="393">
        <f>[3]Früchte!EE31</f>
        <v>7009.5734154789998</v>
      </c>
    </row>
    <row r="48" spans="1:120" x14ac:dyDescent="0.2">
      <c r="A48" s="218"/>
      <c r="B48" s="189">
        <f>[3]Früchte!$A32</f>
        <v>45413</v>
      </c>
      <c r="C48" s="381">
        <f>[3]Früchte!$C32</f>
        <v>6.3</v>
      </c>
      <c r="D48" s="381">
        <f>[3]Früchte!$AU32</f>
        <v>3.4405109999999999</v>
      </c>
      <c r="E48" s="380">
        <f>[3]Früchte!$E32</f>
        <v>6.3378069999999997</v>
      </c>
      <c r="F48" s="380">
        <f>[3]Früchte!$AW32</f>
        <v>3.4594649999999998</v>
      </c>
      <c r="G48" s="381">
        <f>[3]Früchte!$F32</f>
        <v>0</v>
      </c>
      <c r="H48" s="381">
        <f>[3]Früchte!$AX32</f>
        <v>3.299283</v>
      </c>
      <c r="I48" s="380">
        <f>[3]Früchte!$K32</f>
        <v>0</v>
      </c>
      <c r="J48" s="380">
        <f>[3]Früchte!$BC32</f>
        <v>0</v>
      </c>
      <c r="K48" s="381">
        <f>[3]Früchte!$N32</f>
        <v>6.3441780000000003</v>
      </c>
      <c r="L48" s="381">
        <f>[3]Früchte!$BF32</f>
        <v>3.925125</v>
      </c>
      <c r="M48" s="380"/>
      <c r="N48" s="380">
        <f>[3]Früchte!$P32</f>
        <v>0</v>
      </c>
      <c r="O48" s="380">
        <f>[3]Früchte!$BH32</f>
        <v>2.9213789999999999</v>
      </c>
      <c r="P48" s="381">
        <f>[3]Früchte!$Q32</f>
        <v>0</v>
      </c>
      <c r="Q48" s="381">
        <f>[3]Früchte!$BI32</f>
        <v>0</v>
      </c>
      <c r="R48" s="380">
        <f>[3]Früchte!$R32</f>
        <v>0</v>
      </c>
      <c r="S48" s="380">
        <f>[3]Früchte!$BJ32</f>
        <v>3.5037919999999998</v>
      </c>
      <c r="T48" s="381">
        <f>[3]Früchte!$T32</f>
        <v>0</v>
      </c>
      <c r="U48" s="381">
        <f>[3]Früchte!$BL32</f>
        <v>3.3807209999999999</v>
      </c>
      <c r="V48" s="380">
        <f>[3]Früchte!$U32</f>
        <v>6.5338500000000002</v>
      </c>
      <c r="W48" s="380">
        <f>[3]Früchte!$BM32</f>
        <v>4.5454650000000001</v>
      </c>
      <c r="X48" s="380"/>
      <c r="Y48" s="380">
        <f>[3]Früchte!$X32</f>
        <v>17.218381000000001</v>
      </c>
      <c r="Z48" s="380">
        <f>[3]Früchte!$BP32</f>
        <v>13.766588</v>
      </c>
      <c r="AA48" s="381">
        <f>[3]Früchte!$Y32</f>
        <v>14.122458999999999</v>
      </c>
      <c r="AB48" s="381">
        <f>[3]Früchte!$BQ32</f>
        <v>8.9798039999999997</v>
      </c>
      <c r="AC48" s="380">
        <f>[3]Früchte!$Z32</f>
        <v>19.794972000000001</v>
      </c>
      <c r="AD48" s="380">
        <f>[3]Früchte!$BR32</f>
        <v>13.235227999999999</v>
      </c>
      <c r="AE48" s="381">
        <f>[3]Früchte!$AA32</f>
        <v>23.215426000000001</v>
      </c>
      <c r="AF48" s="381">
        <f>[3]Früchte!$BS32</f>
        <v>17.826035000000001</v>
      </c>
      <c r="AG48" s="380"/>
      <c r="AH48" s="380">
        <f>[3]Früchte!$AC32</f>
        <v>10.990382</v>
      </c>
      <c r="AI48" s="380">
        <f>[3]Früchte!$BU32</f>
        <v>7.0866340000000001</v>
      </c>
      <c r="AJ48" s="381">
        <f>[3]Früchte!$AE32</f>
        <v>15.813202</v>
      </c>
      <c r="AK48" s="381">
        <f>[3]Früchte!$BW32</f>
        <v>15.20199</v>
      </c>
      <c r="AL48" s="380">
        <f>[3]Früchte!$AG32</f>
        <v>7.3265330000000004</v>
      </c>
      <c r="AM48" s="380">
        <f>[3]Früchte!$BY32</f>
        <v>4.9179560000000002</v>
      </c>
      <c r="AN48" s="381">
        <f>[3]Früchte!$AH32</f>
        <v>0</v>
      </c>
      <c r="AO48" s="381">
        <f>[3]Früchte!$BZ32</f>
        <v>0</v>
      </c>
      <c r="AP48" s="380"/>
      <c r="AQ48" s="380">
        <f>[3]Früchte!$AI32</f>
        <v>0</v>
      </c>
      <c r="AR48" s="380">
        <f>[3]Früchte!$CA32</f>
        <v>5.3272320000000004</v>
      </c>
      <c r="AS48" s="380"/>
      <c r="AT48" s="381">
        <f>[3]Früchte!$AJ32</f>
        <v>0</v>
      </c>
      <c r="AU48" s="381">
        <f>[3]Früchte!$CB32</f>
        <v>3.0206089999999999</v>
      </c>
      <c r="AV48" s="380"/>
      <c r="AW48" s="380">
        <f>[3]Früchte!$AK32</f>
        <v>2.5398770000000002</v>
      </c>
      <c r="AX48" s="380">
        <f>[3]Früchte!$CC32</f>
        <v>1.8767830000000001</v>
      </c>
      <c r="AY48" s="381">
        <f>[3]Früchte!$AL32</f>
        <v>0</v>
      </c>
      <c r="AZ48" s="381">
        <f>[3]Früchte!$CD32</f>
        <v>0</v>
      </c>
      <c r="BA48" s="380">
        <f>[3]Früchte!$AM32</f>
        <v>0</v>
      </c>
      <c r="BB48" s="380">
        <f>[3]Früchte!$CE32</f>
        <v>3.6484100000000002</v>
      </c>
      <c r="BC48" s="381">
        <f>[3]Früchte!$AN32</f>
        <v>0.64649199999999996</v>
      </c>
      <c r="BD48" s="381">
        <f>[3]Früchte!$CF32</f>
        <v>0.41117700000000001</v>
      </c>
      <c r="BE48" s="380"/>
      <c r="BF48" s="380">
        <f>[3]Früchte!$AO32</f>
        <v>0</v>
      </c>
      <c r="BG48" s="380">
        <f>[3]Früchte!$CG32</f>
        <v>2.6328550000000002</v>
      </c>
      <c r="BH48" s="381">
        <f>[3]Früchte!$AP32</f>
        <v>1.6193299999999999</v>
      </c>
      <c r="BI48" s="381">
        <f>[3]Früchte!$CH32</f>
        <v>1.648212</v>
      </c>
      <c r="BJ48" s="380">
        <f>[3]Früchte!$AQ32</f>
        <v>3.0667049999999998</v>
      </c>
      <c r="BK48" s="380">
        <f>[3]Früchte!$CI32</f>
        <v>2.545194</v>
      </c>
      <c r="BL48" s="381">
        <f>[3]Früchte!$AR32</f>
        <v>0</v>
      </c>
      <c r="BM48" s="381">
        <f>[3]Früchte!$CJ32</f>
        <v>0.807006</v>
      </c>
      <c r="BN48" s="380">
        <f>[3]Früchte!$AS32</f>
        <v>2.5910959999999998</v>
      </c>
      <c r="BO48" s="380">
        <f>[3]Früchte!$CK32</f>
        <v>2.0891839999999999</v>
      </c>
      <c r="BP48" s="188"/>
      <c r="BQ48" s="343">
        <f>VLOOKUP(MONTH(B48),[4]Referenztabelle!$B$2:$E$14,4,FALSE)</f>
        <v>4</v>
      </c>
      <c r="BR48" s="392">
        <f>[3]Früchte!$CN32</f>
        <v>5894.4259721540002</v>
      </c>
      <c r="BS48" s="392">
        <f>[3]Früchte!$CO32</f>
        <v>28000.661978601001</v>
      </c>
      <c r="BT48" s="393"/>
      <c r="BU48" s="393">
        <f>[3]Früchte!$CP32</f>
        <v>595.39260753999997</v>
      </c>
      <c r="BV48" s="393">
        <f>[3]Früchte!$CQ32</f>
        <v>4281.2346274390002</v>
      </c>
      <c r="BW48" s="393"/>
      <c r="BX48" s="392">
        <f>[3]Früchte!$CR32</f>
        <v>53.158500537000002</v>
      </c>
      <c r="BY48" s="392">
        <f>[3]Früchte!$CS32</f>
        <v>945.42122966900001</v>
      </c>
      <c r="BZ48" s="393"/>
      <c r="CA48" s="393">
        <f>[3]Früchte!$CT32</f>
        <v>215.64944468900001</v>
      </c>
      <c r="CB48" s="393">
        <f>[3]Früchte!$CU32</f>
        <v>2128.0915053619997</v>
      </c>
      <c r="CC48" s="392">
        <f>[3]Früchte!$CV32</f>
        <v>201.32639793499999</v>
      </c>
      <c r="CD48" s="392">
        <f>[3]Früchte!$CW32</f>
        <v>708.566863162</v>
      </c>
      <c r="CE48" s="393">
        <f>[3]Früchte!$CX32</f>
        <v>98.261135260000003</v>
      </c>
      <c r="CF48" s="393">
        <f>[3]Früchte!$CY32</f>
        <v>413.93976614299999</v>
      </c>
      <c r="CG48" s="393"/>
      <c r="CH48" s="392">
        <f>[3]Früchte!$CZ32</f>
        <v>96.639946198000004</v>
      </c>
      <c r="CI48" s="392">
        <f>[3]Früchte!$DA32</f>
        <v>1148.0463073349999</v>
      </c>
      <c r="CJ48" s="393">
        <f>[3]Früchte!$DB32</f>
        <v>48.761293514999998</v>
      </c>
      <c r="CK48" s="393">
        <f>[3]Früchte!$DC32</f>
        <v>293.02020265699997</v>
      </c>
      <c r="CL48" s="392">
        <f>[3]Früchte!DD32</f>
        <v>54.847642446000002</v>
      </c>
      <c r="CM48" s="392">
        <f>[3]Früchte!DE32</f>
        <v>1196.9792502599998</v>
      </c>
      <c r="CN48" s="393">
        <f>[3]Früchte!DF32</f>
        <v>20.474144652</v>
      </c>
      <c r="CO48" s="393">
        <f>[3]Früchte!DG32</f>
        <v>507.58799692900004</v>
      </c>
      <c r="CP48" s="392">
        <f>[3]Früchte!DH32</f>
        <v>1.694E-3</v>
      </c>
      <c r="CQ48" s="392">
        <f>[3]Früchte!DI32</f>
        <v>0.178646</v>
      </c>
      <c r="CR48" s="393"/>
      <c r="CS48" s="393">
        <f>[3]Früchte!DJ32</f>
        <v>4.8070000000000005E-3</v>
      </c>
      <c r="CT48" s="393">
        <f>[3]Früchte!DK32</f>
        <v>424.53814652400001</v>
      </c>
      <c r="CU48" s="393"/>
      <c r="CV48" s="392">
        <f>[3]Früchte!DL32</f>
        <v>348.74184868599997</v>
      </c>
      <c r="CW48" s="392">
        <f>[3]Früchte!DM32</f>
        <v>1397.0646930949999</v>
      </c>
      <c r="CX48" s="393">
        <f>[3]Früchte!DN32</f>
        <v>16.191235407000001</v>
      </c>
      <c r="CY48" s="393">
        <f>[3]Früchte!DO32</f>
        <v>247.98062981799998</v>
      </c>
      <c r="CZ48" s="392">
        <f>[3]Früchte!DP32</f>
        <v>3.894027329</v>
      </c>
      <c r="DA48" s="392">
        <f>[3]Früchte!DQ32</f>
        <v>242.54046918099999</v>
      </c>
      <c r="DB48" s="393">
        <f>[3]Früchte!DR32</f>
        <v>695.80626693700003</v>
      </c>
      <c r="DC48" s="393">
        <f>[3]Früchte!DS32</f>
        <v>618.37244094999994</v>
      </c>
      <c r="DD48" s="393"/>
      <c r="DE48" s="392">
        <f>[3]Früchte!DT32</f>
        <v>15.860426802000001</v>
      </c>
      <c r="DF48" s="392">
        <f>[3]Früchte!DU32</f>
        <v>573.94701584200004</v>
      </c>
      <c r="DG48" s="393">
        <f>[3]Früchte!DV32</f>
        <v>460.00617174000001</v>
      </c>
      <c r="DH48" s="393">
        <f>[3]Früchte!DW32</f>
        <v>930.85535408700002</v>
      </c>
      <c r="DI48" s="392">
        <f>[3]Früchte!DX32</f>
        <v>2140.3334392800002</v>
      </c>
      <c r="DJ48" s="392">
        <f>[3]Früchte!DY32</f>
        <v>4152.1146798520003</v>
      </c>
      <c r="DK48" s="393">
        <f>[3]Früchte!DZ32</f>
        <v>88.789808201000014</v>
      </c>
      <c r="DL48" s="393">
        <f>[3]Früchte!EA32</f>
        <v>487.26996610899999</v>
      </c>
      <c r="DM48" s="392">
        <f>[3]Früchte!EB32</f>
        <v>33.697632890000001</v>
      </c>
      <c r="DN48" s="392">
        <f>[3]Früchte!EC32</f>
        <v>638.33032295399994</v>
      </c>
      <c r="DO48" s="393">
        <f>[3]Früchte!ED32</f>
        <v>335.41802475600002</v>
      </c>
      <c r="DP48" s="393">
        <f>[3]Früchte!EE32</f>
        <v>3639.4063389530002</v>
      </c>
    </row>
    <row r="49" spans="1:120" x14ac:dyDescent="0.2">
      <c r="A49" s="218"/>
      <c r="B49" s="189">
        <f>[3]Früchte!$A33</f>
        <v>45383</v>
      </c>
      <c r="C49" s="381">
        <f>[3]Früchte!$C33</f>
        <v>6.3520630000000002</v>
      </c>
      <c r="D49" s="381">
        <f>[3]Früchte!$AU33</f>
        <v>3.4132609999999999</v>
      </c>
      <c r="E49" s="380">
        <f>[3]Früchte!$E33</f>
        <v>6.0346609999999998</v>
      </c>
      <c r="F49" s="380">
        <f>[3]Früchte!$AW33</f>
        <v>3.4131260000000001</v>
      </c>
      <c r="G49" s="381">
        <f>[3]Früchte!$F33</f>
        <v>0</v>
      </c>
      <c r="H49" s="381">
        <f>[3]Früchte!$AX33</f>
        <v>3.297593</v>
      </c>
      <c r="I49" s="380">
        <f>[3]Früchte!$K33</f>
        <v>0</v>
      </c>
      <c r="J49" s="380">
        <f>[3]Früchte!$BC33</f>
        <v>0</v>
      </c>
      <c r="K49" s="381">
        <f>[3]Früchte!$N33</f>
        <v>6.4271050000000001</v>
      </c>
      <c r="L49" s="381">
        <f>[3]Früchte!$BF33</f>
        <v>3.7925819999999999</v>
      </c>
      <c r="M49" s="380"/>
      <c r="N49" s="380">
        <f>[3]Früchte!$P33</f>
        <v>0</v>
      </c>
      <c r="O49" s="380">
        <f>[3]Früchte!$BH33</f>
        <v>2.9718849999999999</v>
      </c>
      <c r="P49" s="381">
        <f>[3]Früchte!$Q33</f>
        <v>0</v>
      </c>
      <c r="Q49" s="381">
        <f>[3]Früchte!$BI33</f>
        <v>0</v>
      </c>
      <c r="R49" s="380">
        <f>[3]Früchte!$R33</f>
        <v>0</v>
      </c>
      <c r="S49" s="380">
        <f>[3]Früchte!$BJ33</f>
        <v>3.3966569999999998</v>
      </c>
      <c r="T49" s="381">
        <f>[3]Früchte!$T33</f>
        <v>0</v>
      </c>
      <c r="U49" s="381">
        <f>[3]Früchte!$BL33</f>
        <v>3.4511579999999999</v>
      </c>
      <c r="V49" s="380">
        <f>[3]Früchte!$U33</f>
        <v>6.8356709999999996</v>
      </c>
      <c r="W49" s="380">
        <f>[3]Früchte!$BM33</f>
        <v>4.7216370000000003</v>
      </c>
      <c r="X49" s="380"/>
      <c r="Y49" s="380">
        <f>[3]Früchte!$X33</f>
        <v>0</v>
      </c>
      <c r="Z49" s="380">
        <f>[3]Früchte!$BP33</f>
        <v>0</v>
      </c>
      <c r="AA49" s="381">
        <f>[3]Früchte!$Y33</f>
        <v>10.604328000000001</v>
      </c>
      <c r="AB49" s="381">
        <f>[3]Früchte!$BQ33</f>
        <v>6.4288650000000001</v>
      </c>
      <c r="AC49" s="380">
        <f>[3]Früchte!$Z33</f>
        <v>22.711537</v>
      </c>
      <c r="AD49" s="380">
        <f>[3]Früchte!$BR33</f>
        <v>15.254433000000001</v>
      </c>
      <c r="AE49" s="381">
        <f>[3]Früchte!$AA33</f>
        <v>22.559414</v>
      </c>
      <c r="AF49" s="381">
        <f>[3]Früchte!$BS33</f>
        <v>17.248363999999999</v>
      </c>
      <c r="AG49" s="380"/>
      <c r="AH49" s="380">
        <f>[3]Früchte!$AC33</f>
        <v>0</v>
      </c>
      <c r="AI49" s="380">
        <f>[3]Früchte!$BU33</f>
        <v>9.6176840000000006</v>
      </c>
      <c r="AJ49" s="381">
        <f>[3]Früchte!$AE33</f>
        <v>0</v>
      </c>
      <c r="AK49" s="381">
        <f>[3]Früchte!$BW33</f>
        <v>17.367637999999999</v>
      </c>
      <c r="AL49" s="380">
        <f>[3]Früchte!$AG33</f>
        <v>0</v>
      </c>
      <c r="AM49" s="380">
        <f>[3]Früchte!$BY33</f>
        <v>5.6318950000000001</v>
      </c>
      <c r="AN49" s="381">
        <f>[3]Früchte!$AH33</f>
        <v>0</v>
      </c>
      <c r="AO49" s="381">
        <f>[3]Früchte!$BZ33</f>
        <v>0</v>
      </c>
      <c r="AP49" s="380"/>
      <c r="AQ49" s="380">
        <f>[3]Früchte!$AI33</f>
        <v>0</v>
      </c>
      <c r="AR49" s="380">
        <f>[3]Früchte!$CA33</f>
        <v>5.6047820000000002</v>
      </c>
      <c r="AS49" s="380"/>
      <c r="AT49" s="381">
        <f>[3]Früchte!$AJ33</f>
        <v>0</v>
      </c>
      <c r="AU49" s="381">
        <f>[3]Früchte!$CB33</f>
        <v>3.0338080000000001</v>
      </c>
      <c r="AV49" s="380"/>
      <c r="AW49" s="380">
        <f>[3]Früchte!$AK33</f>
        <v>2.6079850000000002</v>
      </c>
      <c r="AX49" s="380">
        <f>[3]Früchte!$CC33</f>
        <v>1.7435659999999999</v>
      </c>
      <c r="AY49" s="381">
        <f>[3]Früchte!$AL33</f>
        <v>0</v>
      </c>
      <c r="AZ49" s="381">
        <f>[3]Früchte!$CD33</f>
        <v>2.4224899999999998</v>
      </c>
      <c r="BA49" s="380">
        <f>[3]Früchte!$AM33</f>
        <v>0</v>
      </c>
      <c r="BB49" s="380">
        <f>[3]Früchte!$CE33</f>
        <v>3.343121</v>
      </c>
      <c r="BC49" s="381">
        <f>[3]Früchte!$AN33</f>
        <v>0.65976199999999996</v>
      </c>
      <c r="BD49" s="381">
        <f>[3]Früchte!$CF33</f>
        <v>0.40265499999999999</v>
      </c>
      <c r="BE49" s="380"/>
      <c r="BF49" s="380">
        <f>[3]Früchte!$AO33</f>
        <v>0</v>
      </c>
      <c r="BG49" s="380">
        <f>[3]Früchte!$CG33</f>
        <v>2.6321750000000002</v>
      </c>
      <c r="BH49" s="381">
        <f>[3]Früchte!$AP33</f>
        <v>1.6582319999999999</v>
      </c>
      <c r="BI49" s="381">
        <f>[3]Früchte!$CH33</f>
        <v>1.6229089999999999</v>
      </c>
      <c r="BJ49" s="380">
        <f>[3]Früchte!$AQ33</f>
        <v>2.9222190000000001</v>
      </c>
      <c r="BK49" s="380">
        <f>[3]Früchte!$CI33</f>
        <v>2.5389469999999998</v>
      </c>
      <c r="BL49" s="381">
        <f>[3]Früchte!$AR33</f>
        <v>0.87181399999999998</v>
      </c>
      <c r="BM49" s="381">
        <f>[3]Früchte!$CJ33</f>
        <v>0.80719099999999999</v>
      </c>
      <c r="BN49" s="380">
        <f>[3]Früchte!$AS33</f>
        <v>0</v>
      </c>
      <c r="BO49" s="380">
        <f>[3]Früchte!$CK33</f>
        <v>2.1971500000000002</v>
      </c>
      <c r="BP49" s="188"/>
      <c r="BQ49" s="343">
        <f>VLOOKUP(MONTH(B49),[4]Referenztabelle!$B$2:$E$14,4,FALSE)</f>
        <v>4</v>
      </c>
      <c r="BR49" s="392">
        <f>[3]Früchte!$CN33</f>
        <v>5278.1274011220003</v>
      </c>
      <c r="BS49" s="392">
        <f>[3]Früchte!$CO33</f>
        <v>23976.898990006001</v>
      </c>
      <c r="BT49" s="393"/>
      <c r="BU49" s="393">
        <f>[3]Früchte!$CP33</f>
        <v>637.45988573</v>
      </c>
      <c r="BV49" s="393">
        <f>[3]Früchte!$CQ33</f>
        <v>4726.1200098649997</v>
      </c>
      <c r="BW49" s="393"/>
      <c r="BX49" s="392">
        <f>[3]Früchte!$CR33</f>
        <v>65.315072608999998</v>
      </c>
      <c r="BY49" s="392">
        <f>[3]Früchte!$CS33</f>
        <v>1107.1142983110001</v>
      </c>
      <c r="BZ49" s="393"/>
      <c r="CA49" s="393">
        <f>[3]Früchte!$CT33</f>
        <v>212.13364444999999</v>
      </c>
      <c r="CB49" s="393">
        <f>[3]Früchte!$CU33</f>
        <v>2068.3350153430001</v>
      </c>
      <c r="CC49" s="392">
        <f>[3]Früchte!$CV33</f>
        <v>138.21099198799999</v>
      </c>
      <c r="CD49" s="392">
        <f>[3]Früchte!$CW33</f>
        <v>518.24776187800001</v>
      </c>
      <c r="CE49" s="393">
        <f>[3]Früchte!$CX33</f>
        <v>115.24395484999999</v>
      </c>
      <c r="CF49" s="393">
        <f>[3]Früchte!$CY33</f>
        <v>336.83712264100001</v>
      </c>
      <c r="CG49" s="393"/>
      <c r="CH49" s="392">
        <f>[3]Früchte!$CZ33</f>
        <v>2.0410000000000001E-2</v>
      </c>
      <c r="CI49" s="392">
        <f>[3]Früchte!$DA33</f>
        <v>17.715354999999999</v>
      </c>
      <c r="CJ49" s="393">
        <f>[3]Früchte!$DB33</f>
        <v>1.3900000000000002E-4</v>
      </c>
      <c r="CK49" s="393">
        <f>[3]Früchte!$DC33</f>
        <v>7.5276170000000002</v>
      </c>
      <c r="CL49" s="392">
        <f>[3]Früchte!DD33</f>
        <v>5.4423707510000003</v>
      </c>
      <c r="CM49" s="392">
        <f>[3]Früchte!DE33</f>
        <v>181.569783683</v>
      </c>
      <c r="CN49" s="393">
        <f>[3]Früchte!DF33</f>
        <v>5.7908000000000001E-2</v>
      </c>
      <c r="CO49" s="393">
        <f>[3]Früchte!DG33</f>
        <v>45.486991478000007</v>
      </c>
      <c r="CP49" s="392">
        <f>[3]Früchte!DH33</f>
        <v>8.8999999999999995E-5</v>
      </c>
      <c r="CQ49" s="392">
        <f>[3]Früchte!DI33</f>
        <v>0.19069700000000001</v>
      </c>
      <c r="CR49" s="393"/>
      <c r="CS49" s="393">
        <f>[3]Früchte!DJ33</f>
        <v>1.0683999999999999E-2</v>
      </c>
      <c r="CT49" s="393">
        <f>[3]Früchte!DK33</f>
        <v>475.94347884200005</v>
      </c>
      <c r="CU49" s="393"/>
      <c r="CV49" s="392">
        <f>[3]Früchte!DL33</f>
        <v>338.18567645400003</v>
      </c>
      <c r="CW49" s="392">
        <f>[3]Früchte!DM33</f>
        <v>1983.806672082</v>
      </c>
      <c r="CX49" s="393">
        <f>[3]Früchte!DN33</f>
        <v>19.56820969</v>
      </c>
      <c r="CY49" s="393">
        <f>[3]Früchte!DO33</f>
        <v>421.03598632800004</v>
      </c>
      <c r="CZ49" s="392">
        <f>[3]Früchte!DP33</f>
        <v>32.278979292999999</v>
      </c>
      <c r="DA49" s="392">
        <f>[3]Früchte!DQ33</f>
        <v>855.32166789799999</v>
      </c>
      <c r="DB49" s="393">
        <f>[3]Früchte!DR33</f>
        <v>642.74575186800007</v>
      </c>
      <c r="DC49" s="393">
        <f>[3]Früchte!DS33</f>
        <v>676.80088571299996</v>
      </c>
      <c r="DD49" s="393"/>
      <c r="DE49" s="392">
        <f>[3]Früchte!DT33</f>
        <v>12.955788141000001</v>
      </c>
      <c r="DF49" s="392">
        <f>[3]Früchte!DU33</f>
        <v>545.50373869000009</v>
      </c>
      <c r="DG49" s="393">
        <f>[3]Früchte!DV33</f>
        <v>457.23398104</v>
      </c>
      <c r="DH49" s="393">
        <f>[3]Früchte!DW33</f>
        <v>1029.3407974039999</v>
      </c>
      <c r="DI49" s="392">
        <f>[3]Früchte!DX33</f>
        <v>2152.824503409</v>
      </c>
      <c r="DJ49" s="392">
        <f>[3]Früchte!DY33</f>
        <v>4056.3905597560001</v>
      </c>
      <c r="DK49" s="393">
        <f>[3]Früchte!DZ33</f>
        <v>127.142194147</v>
      </c>
      <c r="DL49" s="393">
        <f>[3]Früchte!EA33</f>
        <v>385.20894146699999</v>
      </c>
      <c r="DM49" s="392">
        <f>[3]Früchte!EB33</f>
        <v>15.041859405</v>
      </c>
      <c r="DN49" s="392">
        <f>[3]Früchte!EC33</f>
        <v>684.99903899499998</v>
      </c>
      <c r="DO49" s="393">
        <f>[3]Früchte!ED33</f>
        <v>69.811352899000013</v>
      </c>
      <c r="DP49" s="393">
        <f>[3]Früchte!EE33</f>
        <v>1058.8854799520002</v>
      </c>
    </row>
    <row r="50" spans="1:120" x14ac:dyDescent="0.2">
      <c r="A50" s="218"/>
      <c r="B50" s="189">
        <f>[3]Früchte!$A34</f>
        <v>45352</v>
      </c>
      <c r="C50" s="381">
        <f>[3]Früchte!$C34</f>
        <v>6.4731059999999996</v>
      </c>
      <c r="D50" s="381">
        <f>[3]Früchte!$AU34</f>
        <v>3.4358140000000001</v>
      </c>
      <c r="E50" s="380">
        <f>[3]Früchte!$E34</f>
        <v>5.99329</v>
      </c>
      <c r="F50" s="380">
        <f>[3]Früchte!$AW34</f>
        <v>3.3311440000000001</v>
      </c>
      <c r="G50" s="381">
        <f>[3]Früchte!$F34</f>
        <v>0</v>
      </c>
      <c r="H50" s="381">
        <f>[3]Früchte!$AX34</f>
        <v>3.338244</v>
      </c>
      <c r="I50" s="380">
        <f>[3]Früchte!$K34</f>
        <v>0</v>
      </c>
      <c r="J50" s="380">
        <f>[3]Früchte!$BC34</f>
        <v>0</v>
      </c>
      <c r="K50" s="381">
        <f>[3]Früchte!$N34</f>
        <v>6.3437020000000004</v>
      </c>
      <c r="L50" s="381">
        <f>[3]Früchte!$BF34</f>
        <v>3.7554750000000001</v>
      </c>
      <c r="M50" s="380"/>
      <c r="N50" s="380">
        <f>[3]Früchte!$P34</f>
        <v>0</v>
      </c>
      <c r="O50" s="380">
        <f>[3]Früchte!$BH34</f>
        <v>3.000324</v>
      </c>
      <c r="P50" s="381">
        <f>[3]Früchte!$Q34</f>
        <v>0</v>
      </c>
      <c r="Q50" s="381">
        <f>[3]Früchte!$BI34</f>
        <v>0</v>
      </c>
      <c r="R50" s="380">
        <f>[3]Früchte!$R34</f>
        <v>0</v>
      </c>
      <c r="S50" s="380">
        <f>[3]Früchte!$BJ34</f>
        <v>3.4617429999999998</v>
      </c>
      <c r="T50" s="381">
        <f>[3]Früchte!$T34</f>
        <v>0</v>
      </c>
      <c r="U50" s="381">
        <f>[3]Früchte!$BL34</f>
        <v>3.3071929999999998</v>
      </c>
      <c r="V50" s="380">
        <f>[3]Früchte!$U34</f>
        <v>6.5734349999999999</v>
      </c>
      <c r="W50" s="380">
        <f>[3]Früchte!$BM34</f>
        <v>4.9642809999999997</v>
      </c>
      <c r="X50" s="380"/>
      <c r="Y50" s="380">
        <f>[3]Früchte!$X34</f>
        <v>0</v>
      </c>
      <c r="Z50" s="380">
        <f>[3]Früchte!$BP34</f>
        <v>0</v>
      </c>
      <c r="AA50" s="381">
        <f>[3]Früchte!$Y34</f>
        <v>9.4447679999999998</v>
      </c>
      <c r="AB50" s="381">
        <f>[3]Früchte!$BQ34</f>
        <v>7.2087909999999997</v>
      </c>
      <c r="AC50" s="380">
        <f>[3]Früchte!$Z34</f>
        <v>23.503722</v>
      </c>
      <c r="AD50" s="380">
        <f>[3]Früchte!$BR34</f>
        <v>16.222897</v>
      </c>
      <c r="AE50" s="381">
        <f>[3]Früchte!$AA34</f>
        <v>23.858011000000001</v>
      </c>
      <c r="AF50" s="381">
        <f>[3]Früchte!$BS34</f>
        <v>18.068276999999998</v>
      </c>
      <c r="AG50" s="380"/>
      <c r="AH50" s="380">
        <f>[3]Früchte!$AC34</f>
        <v>0</v>
      </c>
      <c r="AI50" s="380">
        <f>[3]Früchte!$BU34</f>
        <v>0</v>
      </c>
      <c r="AJ50" s="381">
        <f>[3]Früchte!$AE34</f>
        <v>0</v>
      </c>
      <c r="AK50" s="381">
        <f>[3]Früchte!$BW34</f>
        <v>0</v>
      </c>
      <c r="AL50" s="380">
        <f>[3]Früchte!$AG34</f>
        <v>0</v>
      </c>
      <c r="AM50" s="380">
        <f>[3]Früchte!$BY34</f>
        <v>5.5598780000000003</v>
      </c>
      <c r="AN50" s="381">
        <f>[3]Früchte!$AH34</f>
        <v>0</v>
      </c>
      <c r="AO50" s="381">
        <f>[3]Früchte!$BZ34</f>
        <v>0</v>
      </c>
      <c r="AP50" s="380"/>
      <c r="AQ50" s="380">
        <f>[3]Früchte!$AI34</f>
        <v>0</v>
      </c>
      <c r="AR50" s="380">
        <f>[3]Früchte!$CA34</f>
        <v>5.4265720000000002</v>
      </c>
      <c r="AS50" s="380"/>
      <c r="AT50" s="381">
        <f>[3]Früchte!$AJ34</f>
        <v>0</v>
      </c>
      <c r="AU50" s="381">
        <f>[3]Früchte!$CB34</f>
        <v>3.0968499999999999</v>
      </c>
      <c r="AV50" s="380"/>
      <c r="AW50" s="380">
        <f>[3]Früchte!$AK34</f>
        <v>2.437586</v>
      </c>
      <c r="AX50" s="380">
        <f>[3]Früchte!$CC34</f>
        <v>1.724513</v>
      </c>
      <c r="AY50" s="381">
        <f>[3]Früchte!$AL34</f>
        <v>0</v>
      </c>
      <c r="AZ50" s="381">
        <f>[3]Früchte!$CD34</f>
        <v>2.3346100000000001</v>
      </c>
      <c r="BA50" s="380">
        <f>[3]Früchte!$AM34</f>
        <v>0</v>
      </c>
      <c r="BB50" s="380">
        <f>[3]Früchte!$CE34</f>
        <v>3.2855120000000002</v>
      </c>
      <c r="BC50" s="381">
        <f>[3]Früchte!$AN34</f>
        <v>0.63020200000000004</v>
      </c>
      <c r="BD50" s="381">
        <f>[3]Früchte!$CF34</f>
        <v>0.40305600000000003</v>
      </c>
      <c r="BE50" s="380"/>
      <c r="BF50" s="380">
        <f>[3]Früchte!$AO34</f>
        <v>0</v>
      </c>
      <c r="BG50" s="380">
        <f>[3]Früchte!$CG34</f>
        <v>2.627723</v>
      </c>
      <c r="BH50" s="381">
        <f>[3]Früchte!$AP34</f>
        <v>1.784259</v>
      </c>
      <c r="BI50" s="381">
        <f>[3]Früchte!$CH34</f>
        <v>1.4154850000000001</v>
      </c>
      <c r="BJ50" s="380">
        <f>[3]Früchte!$AQ34</f>
        <v>2.9847890000000001</v>
      </c>
      <c r="BK50" s="380">
        <f>[3]Früchte!$CI34</f>
        <v>2.5453999999999999</v>
      </c>
      <c r="BL50" s="381">
        <f>[3]Früchte!$AR34</f>
        <v>0.88096200000000002</v>
      </c>
      <c r="BM50" s="381">
        <f>[3]Früchte!$CJ34</f>
        <v>0.76135799999999998</v>
      </c>
      <c r="BN50" s="380">
        <f>[3]Früchte!$AS34</f>
        <v>0</v>
      </c>
      <c r="BO50" s="380">
        <f>[3]Früchte!$CK34</f>
        <v>2.320503</v>
      </c>
      <c r="BP50" s="188"/>
      <c r="BQ50" s="343">
        <f>VLOOKUP(MONTH(B50),[4]Referenztabelle!$B$2:$E$14,4,FALSE)</f>
        <v>5</v>
      </c>
      <c r="BR50" s="392">
        <f>[3]Früchte!$CN34</f>
        <v>7338.352217001001</v>
      </c>
      <c r="BS50" s="392">
        <f>[3]Früchte!$CO34</f>
        <v>32254.535294396999</v>
      </c>
      <c r="BT50" s="393"/>
      <c r="BU50" s="393">
        <f>[3]Früchte!$CP34</f>
        <v>825.38959178300001</v>
      </c>
      <c r="BV50" s="393">
        <f>[3]Früchte!$CQ34</f>
        <v>6087.477824132</v>
      </c>
      <c r="BW50" s="393"/>
      <c r="BX50" s="392">
        <f>[3]Früchte!$CR34</f>
        <v>189.094545369</v>
      </c>
      <c r="BY50" s="392">
        <f>[3]Früchte!$CS34</f>
        <v>1499.8223018990002</v>
      </c>
      <c r="BZ50" s="393"/>
      <c r="CA50" s="393">
        <f>[3]Früchte!$CT34</f>
        <v>136.19050663499999</v>
      </c>
      <c r="CB50" s="393">
        <f>[3]Früchte!$CU34</f>
        <v>2735.5079055020001</v>
      </c>
      <c r="CC50" s="392">
        <f>[3]Früchte!$CV34</f>
        <v>136.41690113999999</v>
      </c>
      <c r="CD50" s="392">
        <f>[3]Früchte!$CW34</f>
        <v>650.15970986800005</v>
      </c>
      <c r="CE50" s="393">
        <f>[3]Früchte!$CX34</f>
        <v>88.975486447999998</v>
      </c>
      <c r="CF50" s="393">
        <f>[3]Früchte!$CY34</f>
        <v>403.579784222</v>
      </c>
      <c r="CG50" s="393"/>
      <c r="CH50" s="392">
        <f>[3]Früchte!$CZ34</f>
        <v>8.2480000000000001E-3</v>
      </c>
      <c r="CI50" s="392">
        <f>[3]Früchte!$DA34</f>
        <v>0.20938999999999999</v>
      </c>
      <c r="CJ50" s="393">
        <f>[3]Früchte!$DB34</f>
        <v>5.5000000000000003E-4</v>
      </c>
      <c r="CK50" s="393">
        <f>[3]Früchte!$DC34</f>
        <v>4.1946029999999999</v>
      </c>
      <c r="CL50" s="392">
        <f>[3]Früchte!DD34</f>
        <v>0.78159695799999995</v>
      </c>
      <c r="CM50" s="392">
        <f>[3]Früchte!DE34</f>
        <v>204.66963254200002</v>
      </c>
      <c r="CN50" s="393">
        <f>[3]Früchte!DF34</f>
        <v>6.4703999999999998E-2</v>
      </c>
      <c r="CO50" s="393">
        <f>[3]Früchte!DG34</f>
        <v>1.415231162</v>
      </c>
      <c r="CP50" s="392">
        <f>[3]Früchte!DH34</f>
        <v>1.9500000000000002E-4</v>
      </c>
      <c r="CQ50" s="392">
        <f>[3]Früchte!DI34</f>
        <v>0.29203600000000002</v>
      </c>
      <c r="CR50" s="393"/>
      <c r="CS50" s="393">
        <f>[3]Früchte!DJ34</f>
        <v>2.2681522700000003</v>
      </c>
      <c r="CT50" s="393">
        <f>[3]Früchte!DK34</f>
        <v>623.86539253000001</v>
      </c>
      <c r="CU50" s="393"/>
      <c r="CV50" s="392">
        <f>[3]Früchte!DL34</f>
        <v>677.74346041299998</v>
      </c>
      <c r="CW50" s="392">
        <f>[3]Früchte!DM34</f>
        <v>2763.023246967</v>
      </c>
      <c r="CX50" s="393">
        <f>[3]Früchte!DN34</f>
        <v>45.194155722000005</v>
      </c>
      <c r="CY50" s="393">
        <f>[3]Früchte!DO34</f>
        <v>544.27166399800001</v>
      </c>
      <c r="CZ50" s="392">
        <f>[3]Früchte!DP34</f>
        <v>146.794278838</v>
      </c>
      <c r="DA50" s="392">
        <f>[3]Früchte!DQ34</f>
        <v>2324.6375754070004</v>
      </c>
      <c r="DB50" s="393">
        <f>[3]Früchte!DR34</f>
        <v>985.79451342800007</v>
      </c>
      <c r="DC50" s="393">
        <f>[3]Früchte!DS34</f>
        <v>800.29558089700004</v>
      </c>
      <c r="DD50" s="393"/>
      <c r="DE50" s="392">
        <f>[3]Früchte!DT34</f>
        <v>24.200754914000001</v>
      </c>
      <c r="DF50" s="392">
        <f>[3]Früchte!DU34</f>
        <v>883.31428975300003</v>
      </c>
      <c r="DG50" s="393">
        <f>[3]Früchte!DV34</f>
        <v>507.97229839800002</v>
      </c>
      <c r="DH50" s="393">
        <f>[3]Früchte!DW34</f>
        <v>1417.067972992</v>
      </c>
      <c r="DI50" s="392">
        <f>[3]Früchte!DX34</f>
        <v>2824.4032764660001</v>
      </c>
      <c r="DJ50" s="392">
        <f>[3]Früchte!DY34</f>
        <v>5185.3194539080005</v>
      </c>
      <c r="DK50" s="393">
        <f>[3]Früchte!DZ34</f>
        <v>245.11685032299999</v>
      </c>
      <c r="DL50" s="393">
        <f>[3]Früchte!EA34</f>
        <v>569.04634445600004</v>
      </c>
      <c r="DM50" s="392">
        <f>[3]Früchte!EB34</f>
        <v>20.619453039</v>
      </c>
      <c r="DN50" s="392">
        <f>[3]Früchte!EC34</f>
        <v>893.64348513900006</v>
      </c>
      <c r="DO50" s="393">
        <f>[3]Früchte!ED34</f>
        <v>46.740881467999998</v>
      </c>
      <c r="DP50" s="393">
        <f>[3]Früchte!EE34</f>
        <v>333.63906109500005</v>
      </c>
    </row>
    <row r="51" spans="1:120" x14ac:dyDescent="0.2">
      <c r="A51" s="218"/>
      <c r="B51" s="189">
        <f>[3]Früchte!$A35</f>
        <v>45323</v>
      </c>
      <c r="C51" s="381">
        <f>[3]Früchte!$C35</f>
        <v>6.4592179999999999</v>
      </c>
      <c r="D51" s="381">
        <f>[3]Früchte!$AU35</f>
        <v>3.5099450000000001</v>
      </c>
      <c r="E51" s="380">
        <f>[3]Früchte!$E35</f>
        <v>6.252472</v>
      </c>
      <c r="F51" s="380">
        <f>[3]Früchte!$AW35</f>
        <v>3.118773</v>
      </c>
      <c r="G51" s="381">
        <f>[3]Früchte!$F35</f>
        <v>0</v>
      </c>
      <c r="H51" s="381">
        <f>[3]Früchte!$AX35</f>
        <v>3.4071229999999999</v>
      </c>
      <c r="I51" s="380">
        <f>[3]Früchte!$K35</f>
        <v>6.3854889999999997</v>
      </c>
      <c r="J51" s="380">
        <f>[3]Früchte!$BC35</f>
        <v>0</v>
      </c>
      <c r="K51" s="381">
        <f>[3]Früchte!$N35</f>
        <v>6.3205489999999998</v>
      </c>
      <c r="L51" s="381">
        <f>[3]Früchte!$BF35</f>
        <v>3.8851040000000001</v>
      </c>
      <c r="M51" s="380"/>
      <c r="N51" s="380">
        <f>[3]Früchte!$P35</f>
        <v>0</v>
      </c>
      <c r="O51" s="380">
        <f>[3]Früchte!$BH35</f>
        <v>3.0300600000000002</v>
      </c>
      <c r="P51" s="381">
        <f>[3]Früchte!$Q35</f>
        <v>0</v>
      </c>
      <c r="Q51" s="381">
        <f>[3]Früchte!$BI35</f>
        <v>0</v>
      </c>
      <c r="R51" s="380">
        <f>[3]Früchte!$R35</f>
        <v>0</v>
      </c>
      <c r="S51" s="380">
        <f>[3]Früchte!$BJ35</f>
        <v>3.5157379999999998</v>
      </c>
      <c r="T51" s="381">
        <f>[3]Früchte!$T35</f>
        <v>0</v>
      </c>
      <c r="U51" s="381">
        <f>[3]Früchte!$BL35</f>
        <v>0</v>
      </c>
      <c r="V51" s="380">
        <f>[3]Früchte!$U35</f>
        <v>6.5705730000000004</v>
      </c>
      <c r="W51" s="380">
        <f>[3]Früchte!$BM35</f>
        <v>5.0100179999999996</v>
      </c>
      <c r="X51" s="380"/>
      <c r="Y51" s="380">
        <f>[3]Früchte!$X35</f>
        <v>0</v>
      </c>
      <c r="Z51" s="380">
        <f>[3]Früchte!$BP35</f>
        <v>0</v>
      </c>
      <c r="AA51" s="381">
        <f>[3]Früchte!$Y35</f>
        <v>12.916029999999999</v>
      </c>
      <c r="AB51" s="381">
        <f>[3]Früchte!$BQ35</f>
        <v>9.4507670000000008</v>
      </c>
      <c r="AC51" s="380">
        <f>[3]Früchte!$Z35</f>
        <v>23.613557</v>
      </c>
      <c r="AD51" s="380">
        <f>[3]Früchte!$BR35</f>
        <v>18.506077999999999</v>
      </c>
      <c r="AE51" s="381">
        <f>[3]Früchte!$AA35</f>
        <v>24.803366</v>
      </c>
      <c r="AF51" s="381">
        <f>[3]Früchte!$BS35</f>
        <v>18.970385</v>
      </c>
      <c r="AG51" s="380"/>
      <c r="AH51" s="380">
        <f>[3]Früchte!$AC35</f>
        <v>0</v>
      </c>
      <c r="AI51" s="380">
        <f>[3]Früchte!$BU35</f>
        <v>0</v>
      </c>
      <c r="AJ51" s="381">
        <f>[3]Früchte!$AE35</f>
        <v>0</v>
      </c>
      <c r="AK51" s="381">
        <f>[3]Früchte!$BW35</f>
        <v>0</v>
      </c>
      <c r="AL51" s="380">
        <f>[3]Früchte!$AG35</f>
        <v>0</v>
      </c>
      <c r="AM51" s="380">
        <f>[3]Früchte!$BY35</f>
        <v>0</v>
      </c>
      <c r="AN51" s="381">
        <f>[3]Früchte!$AH35</f>
        <v>0</v>
      </c>
      <c r="AO51" s="381">
        <f>[3]Früchte!$BZ35</f>
        <v>0</v>
      </c>
      <c r="AP51" s="380"/>
      <c r="AQ51" s="380">
        <f>[3]Früchte!$AI35</f>
        <v>0</v>
      </c>
      <c r="AR51" s="380">
        <f>[3]Früchte!$CA35</f>
        <v>5.7904710000000001</v>
      </c>
      <c r="AS51" s="380"/>
      <c r="AT51" s="381">
        <f>[3]Früchte!$AJ35</f>
        <v>0</v>
      </c>
      <c r="AU51" s="381">
        <f>[3]Früchte!$CB35</f>
        <v>3.138236</v>
      </c>
      <c r="AV51" s="380"/>
      <c r="AW51" s="380">
        <f>[3]Früchte!$AK35</f>
        <v>2.364004</v>
      </c>
      <c r="AX51" s="380">
        <f>[3]Früchte!$CC35</f>
        <v>1.6028359999999999</v>
      </c>
      <c r="AY51" s="381">
        <f>[3]Früchte!$AL35</f>
        <v>0</v>
      </c>
      <c r="AZ51" s="381">
        <f>[3]Früchte!$CD35</f>
        <v>2.0432440000000001</v>
      </c>
      <c r="BA51" s="380">
        <f>[3]Früchte!$AM35</f>
        <v>3.6314760000000001</v>
      </c>
      <c r="BB51" s="380">
        <f>[3]Früchte!$CE35</f>
        <v>2.6149110000000002</v>
      </c>
      <c r="BC51" s="381">
        <f>[3]Früchte!$AN35</f>
        <v>0.51813900000000002</v>
      </c>
      <c r="BD51" s="381">
        <f>[3]Früchte!$CF35</f>
        <v>0.41444599999999998</v>
      </c>
      <c r="BE51" s="380"/>
      <c r="BF51" s="380">
        <f>[3]Früchte!$AO35</f>
        <v>0</v>
      </c>
      <c r="BG51" s="380">
        <f>[3]Früchte!$CG35</f>
        <v>2.6070419999999999</v>
      </c>
      <c r="BH51" s="381">
        <f>[3]Früchte!$AP35</f>
        <v>1.8606149999999999</v>
      </c>
      <c r="BI51" s="381">
        <f>[3]Früchte!$CH35</f>
        <v>1.589253</v>
      </c>
      <c r="BJ51" s="380">
        <f>[3]Früchte!$AQ35</f>
        <v>2.9791110000000001</v>
      </c>
      <c r="BK51" s="380">
        <f>[3]Früchte!$CI35</f>
        <v>2.2117</v>
      </c>
      <c r="BL51" s="381">
        <f>[3]Früchte!$AR35</f>
        <v>0.905528</v>
      </c>
      <c r="BM51" s="381">
        <f>[3]Früchte!$CJ35</f>
        <v>0.78120199999999995</v>
      </c>
      <c r="BN51" s="380">
        <f>[3]Früchte!$AS35</f>
        <v>0</v>
      </c>
      <c r="BO51" s="380">
        <f>[3]Früchte!$CK35</f>
        <v>2.3068369999999998</v>
      </c>
      <c r="BP51" s="188"/>
      <c r="BQ51" s="343">
        <f>VLOOKUP(MONTH(B51),[4]Referenztabelle!$B$2:$E$14,4,FALSE)</f>
        <v>4</v>
      </c>
      <c r="BR51" s="392">
        <f>[3]Früchte!$CN35</f>
        <v>5736.2575627890001</v>
      </c>
      <c r="BS51" s="392">
        <f>[3]Früchte!$CO35</f>
        <v>25588.082948478001</v>
      </c>
      <c r="BT51" s="393"/>
      <c r="BU51" s="393">
        <f>[3]Früchte!$CP35</f>
        <v>649.48668909500009</v>
      </c>
      <c r="BV51" s="393">
        <f>[3]Früchte!$CQ35</f>
        <v>4948.0500866100001</v>
      </c>
      <c r="BW51" s="393"/>
      <c r="BX51" s="392">
        <f>[3]Früchte!$CR35</f>
        <v>148.296013848</v>
      </c>
      <c r="BY51" s="392">
        <f>[3]Früchte!$CS35</f>
        <v>1219.552751616</v>
      </c>
      <c r="BZ51" s="393"/>
      <c r="CA51" s="393">
        <f>[3]Früchte!$CT35</f>
        <v>43.194436471000003</v>
      </c>
      <c r="CB51" s="393">
        <f>[3]Früchte!$CU35</f>
        <v>697.405976313</v>
      </c>
      <c r="CC51" s="392">
        <f>[3]Früchte!$CV35</f>
        <v>56.051355000000001</v>
      </c>
      <c r="CD51" s="392">
        <f>[3]Früchte!$CW35</f>
        <v>344.01633186699996</v>
      </c>
      <c r="CE51" s="393">
        <f>[3]Früchte!$CX35</f>
        <v>29.092441497999999</v>
      </c>
      <c r="CF51" s="393">
        <f>[3]Früchte!$CY35</f>
        <v>194.759399156</v>
      </c>
      <c r="CG51" s="393"/>
      <c r="CH51" s="392">
        <f>[3]Früchte!$CZ35</f>
        <v>9.5790000000000007E-3</v>
      </c>
      <c r="CI51" s="392">
        <f>[3]Früchte!$DA35</f>
        <v>0.15538300000000002</v>
      </c>
      <c r="CJ51" s="393">
        <f>[3]Früchte!$DB35</f>
        <v>8.3000000000000012E-5</v>
      </c>
      <c r="CK51" s="393">
        <f>[3]Früchte!$DC35</f>
        <v>2.2404870000000003</v>
      </c>
      <c r="CL51" s="392">
        <f>[3]Früchte!DD35</f>
        <v>0.89863148000000004</v>
      </c>
      <c r="CM51" s="392">
        <f>[3]Früchte!DE35</f>
        <v>35.149538096999997</v>
      </c>
      <c r="CN51" s="393">
        <f>[3]Früchte!DF35</f>
        <v>0.10864900000000001</v>
      </c>
      <c r="CO51" s="393">
        <f>[3]Früchte!DG35</f>
        <v>0.46433800000000003</v>
      </c>
      <c r="CP51" s="392">
        <f>[3]Früchte!DH35</f>
        <v>0</v>
      </c>
      <c r="CQ51" s="392">
        <f>[3]Früchte!DI35</f>
        <v>0.175483</v>
      </c>
      <c r="CR51" s="393"/>
      <c r="CS51" s="393">
        <f>[3]Früchte!DJ35</f>
        <v>8.0741021410000009</v>
      </c>
      <c r="CT51" s="393">
        <f>[3]Früchte!DK35</f>
        <v>438.16198379899998</v>
      </c>
      <c r="CU51" s="393"/>
      <c r="CV51" s="392">
        <f>[3]Früchte!DL35</f>
        <v>556.44489365600009</v>
      </c>
      <c r="CW51" s="392">
        <f>[3]Früchte!DM35</f>
        <v>2330.8169659820001</v>
      </c>
      <c r="CX51" s="393">
        <f>[3]Früchte!DN35</f>
        <v>25.915835063999999</v>
      </c>
      <c r="CY51" s="393">
        <f>[3]Früchte!DO35</f>
        <v>639.62743893599998</v>
      </c>
      <c r="CZ51" s="392">
        <f>[3]Früchte!DP35</f>
        <v>293.16552137899998</v>
      </c>
      <c r="DA51" s="392">
        <f>[3]Früchte!DQ35</f>
        <v>3180.4072242440002</v>
      </c>
      <c r="DB51" s="393">
        <f>[3]Früchte!DR35</f>
        <v>751.38236898100001</v>
      </c>
      <c r="DC51" s="393">
        <f>[3]Früchte!DS35</f>
        <v>573.34902433499997</v>
      </c>
      <c r="DD51" s="393"/>
      <c r="DE51" s="392">
        <f>[3]Früchte!DT35</f>
        <v>18.871674472999999</v>
      </c>
      <c r="DF51" s="392">
        <f>[3]Früchte!DU35</f>
        <v>570.78355202499995</v>
      </c>
      <c r="DG51" s="393">
        <f>[3]Früchte!DV35</f>
        <v>380.80104533499997</v>
      </c>
      <c r="DH51" s="393">
        <f>[3]Früchte!DW35</f>
        <v>1132.5226653050001</v>
      </c>
      <c r="DI51" s="392">
        <f>[3]Früchte!DX35</f>
        <v>1982.7582623159999</v>
      </c>
      <c r="DJ51" s="392">
        <f>[3]Früchte!DY35</f>
        <v>4383.97354103</v>
      </c>
      <c r="DK51" s="393">
        <f>[3]Früchte!DZ35</f>
        <v>177.37222675300001</v>
      </c>
      <c r="DL51" s="393">
        <f>[3]Früchte!EA35</f>
        <v>586.77909577799994</v>
      </c>
      <c r="DM51" s="392">
        <f>[3]Früchte!EB35</f>
        <v>8.7169989030000004</v>
      </c>
      <c r="DN51" s="392">
        <f>[3]Früchte!EC35</f>
        <v>554.11291943000003</v>
      </c>
      <c r="DO51" s="393">
        <f>[3]Früchte!ED35</f>
        <v>50.006619334000007</v>
      </c>
      <c r="DP51" s="393">
        <f>[3]Früchte!EE35</f>
        <v>0.46834199999999998</v>
      </c>
    </row>
    <row r="52" spans="1:120" x14ac:dyDescent="0.2">
      <c r="A52" s="218"/>
      <c r="B52" s="189">
        <f>[3]Früchte!$A36</f>
        <v>45292</v>
      </c>
      <c r="C52" s="381">
        <f>[3]Früchte!$C36</f>
        <v>0</v>
      </c>
      <c r="D52" s="381">
        <f>[3]Früchte!$AU36</f>
        <v>3.5773259999999998</v>
      </c>
      <c r="E52" s="380">
        <f>[3]Früchte!$E36</f>
        <v>6.309857</v>
      </c>
      <c r="F52" s="380">
        <f>[3]Früchte!$AW36</f>
        <v>3.5249519999999999</v>
      </c>
      <c r="G52" s="381">
        <f>[3]Früchte!$F36</f>
        <v>0</v>
      </c>
      <c r="H52" s="381">
        <f>[3]Früchte!$AX36</f>
        <v>3.51173</v>
      </c>
      <c r="I52" s="380">
        <f>[3]Früchte!$K36</f>
        <v>6.2889400000000002</v>
      </c>
      <c r="J52" s="380">
        <f>[3]Früchte!$BC36</f>
        <v>0</v>
      </c>
      <c r="K52" s="381">
        <f>[3]Früchte!$N36</f>
        <v>6.3111620000000004</v>
      </c>
      <c r="L52" s="381">
        <f>[3]Früchte!$BF36</f>
        <v>4.3152210000000002</v>
      </c>
      <c r="M52" s="380"/>
      <c r="N52" s="380">
        <f>[3]Früchte!$P36</f>
        <v>0</v>
      </c>
      <c r="O52" s="380">
        <f>[3]Früchte!$BH36</f>
        <v>3.309285</v>
      </c>
      <c r="P52" s="381">
        <f>[3]Früchte!$Q36</f>
        <v>0</v>
      </c>
      <c r="Q52" s="381">
        <f>[3]Früchte!$BI36</f>
        <v>3.8042060000000002</v>
      </c>
      <c r="R52" s="380">
        <f>[3]Früchte!$R36</f>
        <v>0</v>
      </c>
      <c r="S52" s="380">
        <f>[3]Früchte!$BJ36</f>
        <v>3.4433690000000001</v>
      </c>
      <c r="T52" s="381">
        <f>[3]Früchte!$T36</f>
        <v>0</v>
      </c>
      <c r="U52" s="381">
        <f>[3]Früchte!$BL36</f>
        <v>0</v>
      </c>
      <c r="V52" s="380">
        <f>[3]Früchte!$U36</f>
        <v>6.4140819999999996</v>
      </c>
      <c r="W52" s="380">
        <f>[3]Früchte!$BM36</f>
        <v>4.8090310000000001</v>
      </c>
      <c r="X52" s="380"/>
      <c r="Y52" s="380">
        <f>[3]Früchte!$X36</f>
        <v>0</v>
      </c>
      <c r="Z52" s="380">
        <f>[3]Früchte!$BP36</f>
        <v>0</v>
      </c>
      <c r="AA52" s="381">
        <f>[3]Früchte!$Y36</f>
        <v>14.164153000000001</v>
      </c>
      <c r="AB52" s="381">
        <f>[3]Früchte!$BQ36</f>
        <v>17.219124999999998</v>
      </c>
      <c r="AC52" s="380">
        <f>[3]Früchte!$Z36</f>
        <v>26.834071000000002</v>
      </c>
      <c r="AD52" s="380">
        <f>[3]Früchte!$BR36</f>
        <v>14.812813</v>
      </c>
      <c r="AE52" s="381">
        <f>[3]Früchte!$AA36</f>
        <v>25.379868999999999</v>
      </c>
      <c r="AF52" s="381">
        <f>[3]Früchte!$BS36</f>
        <v>19.397051000000001</v>
      </c>
      <c r="AG52" s="380"/>
      <c r="AH52" s="380">
        <f>[3]Früchte!$AC36</f>
        <v>0</v>
      </c>
      <c r="AI52" s="380">
        <f>[3]Früchte!$BU36</f>
        <v>0</v>
      </c>
      <c r="AJ52" s="381">
        <f>[3]Früchte!$AE36</f>
        <v>0</v>
      </c>
      <c r="AK52" s="381">
        <f>[3]Früchte!$BW36</f>
        <v>0</v>
      </c>
      <c r="AL52" s="380">
        <f>[3]Früchte!$AG36</f>
        <v>0</v>
      </c>
      <c r="AM52" s="380">
        <f>[3]Früchte!$BY36</f>
        <v>0</v>
      </c>
      <c r="AN52" s="381">
        <f>[3]Früchte!$AH36</f>
        <v>0</v>
      </c>
      <c r="AO52" s="381">
        <f>[3]Früchte!$BZ36</f>
        <v>0</v>
      </c>
      <c r="AP52" s="380"/>
      <c r="AQ52" s="380">
        <f>[3]Früchte!$AI36</f>
        <v>0</v>
      </c>
      <c r="AR52" s="380">
        <f>[3]Früchte!$CA36</f>
        <v>5.8357590000000004</v>
      </c>
      <c r="AS52" s="380"/>
      <c r="AT52" s="381">
        <f>[3]Früchte!$AJ36</f>
        <v>0</v>
      </c>
      <c r="AU52" s="381">
        <f>[3]Früchte!$CB36</f>
        <v>3.2613340000000002</v>
      </c>
      <c r="AV52" s="380"/>
      <c r="AW52" s="380">
        <f>[3]Früchte!$AK36</f>
        <v>2.4490189999999998</v>
      </c>
      <c r="AX52" s="380">
        <f>[3]Früchte!$CC36</f>
        <v>1.796009</v>
      </c>
      <c r="AY52" s="381">
        <f>[3]Früchte!$AL36</f>
        <v>0</v>
      </c>
      <c r="AZ52" s="381">
        <f>[3]Früchte!$CD36</f>
        <v>2.241374</v>
      </c>
      <c r="BA52" s="380">
        <f>[3]Früchte!$AM36</f>
        <v>3.6094300000000001</v>
      </c>
      <c r="BB52" s="380">
        <f>[3]Früchte!$CE36</f>
        <v>2.248208</v>
      </c>
      <c r="BC52" s="381">
        <f>[3]Früchte!$AN36</f>
        <v>0.57155699999999998</v>
      </c>
      <c r="BD52" s="381">
        <f>[3]Früchte!$CF36</f>
        <v>0.403806</v>
      </c>
      <c r="BE52" s="380"/>
      <c r="BF52" s="380">
        <f>[3]Früchte!$AO36</f>
        <v>0</v>
      </c>
      <c r="BG52" s="380">
        <f>[3]Früchte!$CG36</f>
        <v>2.558033</v>
      </c>
      <c r="BH52" s="381">
        <f>[3]Früchte!$AP36</f>
        <v>1.8396129999999999</v>
      </c>
      <c r="BI52" s="381">
        <f>[3]Früchte!$CH36</f>
        <v>1.5309740000000001</v>
      </c>
      <c r="BJ52" s="380">
        <f>[3]Früchte!$AQ36</f>
        <v>3.028</v>
      </c>
      <c r="BK52" s="380">
        <f>[3]Früchte!$CI36</f>
        <v>2.5311119999999998</v>
      </c>
      <c r="BL52" s="381">
        <f>[3]Früchte!$AR36</f>
        <v>0.751301</v>
      </c>
      <c r="BM52" s="381">
        <f>[3]Früchte!$CJ36</f>
        <v>0.79630900000000004</v>
      </c>
      <c r="BN52" s="380">
        <f>[3]Früchte!$AS36</f>
        <v>0</v>
      </c>
      <c r="BO52" s="380">
        <f>[3]Früchte!$CK36</f>
        <v>1.8701430000000001</v>
      </c>
      <c r="BP52" s="188"/>
      <c r="BQ52" s="343">
        <f>VLOOKUP(MONTH(B52),[4]Referenztabelle!$B$2:$E$14,4,FALSE)</f>
        <v>4</v>
      </c>
      <c r="BR52" s="392">
        <f>[3]Früchte!$CN36</f>
        <v>5566.752584805</v>
      </c>
      <c r="BS52" s="392">
        <f>[3]Früchte!$CO36</f>
        <v>25861.887466805998</v>
      </c>
      <c r="BT52" s="393"/>
      <c r="BU52" s="393">
        <f>[3]Früchte!$CP36</f>
        <v>667.24973858099997</v>
      </c>
      <c r="BV52" s="393">
        <f>[3]Früchte!$CQ36</f>
        <v>4641.682897656</v>
      </c>
      <c r="BW52" s="393"/>
      <c r="BX52" s="392">
        <f>[3]Früchte!$CR36</f>
        <v>134.23680799500002</v>
      </c>
      <c r="BY52" s="392">
        <f>[3]Früchte!$CS36</f>
        <v>1118.3166744079999</v>
      </c>
      <c r="BZ52" s="393"/>
      <c r="CA52" s="393">
        <f>[3]Früchte!$CT36</f>
        <v>21.565849999999998</v>
      </c>
      <c r="CB52" s="393">
        <f>[3]Früchte!$CU36</f>
        <v>96.872376304000014</v>
      </c>
      <c r="CC52" s="392">
        <f>[3]Früchte!$CV36</f>
        <v>30.7127588</v>
      </c>
      <c r="CD52" s="392">
        <f>[3]Früchte!$CW36</f>
        <v>395.75560427100004</v>
      </c>
      <c r="CE52" s="393">
        <f>[3]Früchte!$CX36</f>
        <v>6.78925</v>
      </c>
      <c r="CF52" s="393">
        <f>[3]Früchte!$CY36</f>
        <v>134.33394698800001</v>
      </c>
      <c r="CG52" s="393"/>
      <c r="CH52" s="392">
        <f>[3]Früchte!$CZ36</f>
        <v>2.0133999999999999E-2</v>
      </c>
      <c r="CI52" s="392">
        <f>[3]Früchte!$DA36</f>
        <v>0.16530300000000001</v>
      </c>
      <c r="CJ52" s="393">
        <f>[3]Früchte!$DB36</f>
        <v>0</v>
      </c>
      <c r="CK52" s="393">
        <f>[3]Früchte!$DC36</f>
        <v>2.1122450000000002</v>
      </c>
      <c r="CL52" s="392">
        <f>[3]Früchte!DD36</f>
        <v>0.30157299999999998</v>
      </c>
      <c r="CM52" s="392">
        <f>[3]Früchte!DE36</f>
        <v>2.8269319999999998</v>
      </c>
      <c r="CN52" s="393">
        <f>[3]Früchte!DF36</f>
        <v>4.3400000000000001E-2</v>
      </c>
      <c r="CO52" s="393">
        <f>[3]Früchte!DG36</f>
        <v>0.67813682800000008</v>
      </c>
      <c r="CP52" s="392">
        <f>[3]Früchte!DH36</f>
        <v>0</v>
      </c>
      <c r="CQ52" s="392">
        <f>[3]Früchte!DI36</f>
        <v>0.12279620000000001</v>
      </c>
      <c r="CR52" s="393"/>
      <c r="CS52" s="393">
        <f>[3]Früchte!DJ36</f>
        <v>13.251773995000001</v>
      </c>
      <c r="CT52" s="393">
        <f>[3]Früchte!DK36</f>
        <v>359.51859853800005</v>
      </c>
      <c r="CU52" s="393"/>
      <c r="CV52" s="392">
        <f>[3]Früchte!DL36</f>
        <v>587.83413022699995</v>
      </c>
      <c r="CW52" s="392">
        <f>[3]Früchte!DM36</f>
        <v>2451.6651834649997</v>
      </c>
      <c r="CX52" s="393">
        <f>[3]Früchte!DN36</f>
        <v>23.299342550000002</v>
      </c>
      <c r="CY52" s="393">
        <f>[3]Früchte!DO36</f>
        <v>476.228056842</v>
      </c>
      <c r="CZ52" s="392">
        <f>[3]Früchte!DP36</f>
        <v>487.06769990100003</v>
      </c>
      <c r="DA52" s="392">
        <f>[3]Früchte!DQ36</f>
        <v>4497.5259891360001</v>
      </c>
      <c r="DB52" s="393">
        <f>[3]Früchte!DR36</f>
        <v>534.10267419900003</v>
      </c>
      <c r="DC52" s="393">
        <f>[3]Früchte!DS36</f>
        <v>585.66947821799999</v>
      </c>
      <c r="DD52" s="393"/>
      <c r="DE52" s="392">
        <f>[3]Früchte!DT36</f>
        <v>19.512153589</v>
      </c>
      <c r="DF52" s="392">
        <f>[3]Früchte!DU36</f>
        <v>627.95660827099994</v>
      </c>
      <c r="DG52" s="393">
        <f>[3]Früchte!DV36</f>
        <v>355.891282709</v>
      </c>
      <c r="DH52" s="393">
        <f>[3]Früchte!DW36</f>
        <v>1090.7086916149999</v>
      </c>
      <c r="DI52" s="392">
        <f>[3]Früchte!DX36</f>
        <v>1879.491858398</v>
      </c>
      <c r="DJ52" s="392">
        <f>[3]Früchte!DY36</f>
        <v>3912.2044246129999</v>
      </c>
      <c r="DK52" s="393">
        <f>[3]Früchte!DZ36</f>
        <v>135.302345753</v>
      </c>
      <c r="DL52" s="393">
        <f>[3]Früchte!EA36</f>
        <v>625.403705156</v>
      </c>
      <c r="DM52" s="392">
        <f>[3]Früchte!EB36</f>
        <v>12.114946986000001</v>
      </c>
      <c r="DN52" s="392">
        <f>[3]Früchte!EC36</f>
        <v>626.52916266900002</v>
      </c>
      <c r="DO52" s="393">
        <f>[3]Früchte!ED36</f>
        <v>5.3999999999999999E-2</v>
      </c>
      <c r="DP52" s="393">
        <f>[3]Früchte!EE36</f>
        <v>0.21510699999999999</v>
      </c>
    </row>
    <row r="53" spans="1:120" x14ac:dyDescent="0.2">
      <c r="A53" s="218"/>
      <c r="B53" s="189">
        <f>[3]Früchte!$A37</f>
        <v>45261</v>
      </c>
      <c r="C53" s="381">
        <f>[3]Früchte!$C37</f>
        <v>0</v>
      </c>
      <c r="D53" s="381">
        <f>[3]Früchte!$AU37</f>
        <v>3.485214</v>
      </c>
      <c r="E53" s="380">
        <f>[3]Früchte!$E37</f>
        <v>6.3063919999999998</v>
      </c>
      <c r="F53" s="380">
        <f>[3]Früchte!$AW37</f>
        <v>3.4825219999999999</v>
      </c>
      <c r="G53" s="381">
        <f>[3]Früchte!$F37</f>
        <v>0</v>
      </c>
      <c r="H53" s="381">
        <f>[3]Früchte!$AX37</f>
        <v>3.4525800000000002</v>
      </c>
      <c r="I53" s="380">
        <f>[3]Früchte!$K37</f>
        <v>6.3</v>
      </c>
      <c r="J53" s="380">
        <f>[3]Früchte!$BC37</f>
        <v>0</v>
      </c>
      <c r="K53" s="381">
        <f>[3]Früchte!$N37</f>
        <v>6.2164720000000004</v>
      </c>
      <c r="L53" s="381">
        <f>[3]Früchte!$BF37</f>
        <v>4.2829740000000003</v>
      </c>
      <c r="M53" s="380"/>
      <c r="N53" s="380">
        <f>[3]Früchte!$P37</f>
        <v>0</v>
      </c>
      <c r="O53" s="380">
        <f>[3]Früchte!$BH37</f>
        <v>3.6961249999999999</v>
      </c>
      <c r="P53" s="381">
        <f>[3]Früchte!$Q37</f>
        <v>0</v>
      </c>
      <c r="Q53" s="381">
        <f>[3]Früchte!$BI37</f>
        <v>3.8586809999999998</v>
      </c>
      <c r="R53" s="380">
        <f>[3]Früchte!$R37</f>
        <v>0</v>
      </c>
      <c r="S53" s="380">
        <f>[3]Früchte!$BJ37</f>
        <v>3.5992410000000001</v>
      </c>
      <c r="T53" s="381">
        <f>[3]Früchte!$T37</f>
        <v>0</v>
      </c>
      <c r="U53" s="381">
        <f>[3]Früchte!$BL37</f>
        <v>0</v>
      </c>
      <c r="V53" s="380">
        <f>[3]Früchte!$U37</f>
        <v>6.6224610000000004</v>
      </c>
      <c r="W53" s="380">
        <f>[3]Früchte!$BM37</f>
        <v>4.8770239999999996</v>
      </c>
      <c r="X53" s="380"/>
      <c r="Y53" s="380">
        <f>[3]Früchte!$X37</f>
        <v>0</v>
      </c>
      <c r="Z53" s="380">
        <f>[3]Früchte!$BP37</f>
        <v>0</v>
      </c>
      <c r="AA53" s="381">
        <f>[3]Früchte!$Y37</f>
        <v>0</v>
      </c>
      <c r="AB53" s="381">
        <f>[3]Früchte!$BQ37</f>
        <v>17.858497</v>
      </c>
      <c r="AC53" s="380">
        <f>[3]Früchte!$Z37</f>
        <v>0</v>
      </c>
      <c r="AD53" s="380">
        <f>[3]Früchte!$BR37</f>
        <v>17.184820999999999</v>
      </c>
      <c r="AE53" s="381">
        <f>[3]Früchte!$AA37</f>
        <v>25.272765</v>
      </c>
      <c r="AF53" s="381">
        <f>[3]Früchte!$BS37</f>
        <v>18.356386000000001</v>
      </c>
      <c r="AG53" s="380"/>
      <c r="AH53" s="380">
        <f>[3]Früchte!$AC37</f>
        <v>0</v>
      </c>
      <c r="AI53" s="380">
        <f>[3]Früchte!$BU37</f>
        <v>0</v>
      </c>
      <c r="AJ53" s="381">
        <f>[3]Früchte!$AE37</f>
        <v>0</v>
      </c>
      <c r="AK53" s="381">
        <f>[3]Früchte!$BW37</f>
        <v>0</v>
      </c>
      <c r="AL53" s="380">
        <f>[3]Früchte!$AG37</f>
        <v>0</v>
      </c>
      <c r="AM53" s="380">
        <f>[3]Früchte!$BY37</f>
        <v>0</v>
      </c>
      <c r="AN53" s="381">
        <f>[3]Früchte!$AH37</f>
        <v>0</v>
      </c>
      <c r="AO53" s="381">
        <f>[3]Früchte!$BZ37</f>
        <v>0</v>
      </c>
      <c r="AP53" s="380"/>
      <c r="AQ53" s="380">
        <f>[3]Früchte!$AI37</f>
        <v>0</v>
      </c>
      <c r="AR53" s="380">
        <f>[3]Früchte!$CA37</f>
        <v>5.8623760000000003</v>
      </c>
      <c r="AS53" s="380"/>
      <c r="AT53" s="381">
        <f>[3]Früchte!$AJ37</f>
        <v>0</v>
      </c>
      <c r="AU53" s="381">
        <f>[3]Früchte!$CB37</f>
        <v>3.631462</v>
      </c>
      <c r="AV53" s="380"/>
      <c r="AW53" s="380">
        <f>[3]Früchte!$AK37</f>
        <v>2.631812</v>
      </c>
      <c r="AX53" s="380">
        <f>[3]Früchte!$CC37</f>
        <v>1.8871739999999999</v>
      </c>
      <c r="AY53" s="381">
        <f>[3]Früchte!$AL37</f>
        <v>0</v>
      </c>
      <c r="AZ53" s="381">
        <f>[3]Früchte!$CD37</f>
        <v>2.6517330000000001</v>
      </c>
      <c r="BA53" s="380">
        <f>[3]Früchte!$AM37</f>
        <v>3.7060979999999999</v>
      </c>
      <c r="BB53" s="380">
        <f>[3]Früchte!$CE37</f>
        <v>2.3017650000000001</v>
      </c>
      <c r="BC53" s="381">
        <f>[3]Früchte!$AN37</f>
        <v>0.59839799999999999</v>
      </c>
      <c r="BD53" s="381">
        <f>[3]Früchte!$CF37</f>
        <v>0.403727</v>
      </c>
      <c r="BE53" s="380"/>
      <c r="BF53" s="380">
        <f>[3]Früchte!$AO37</f>
        <v>0</v>
      </c>
      <c r="BG53" s="380">
        <f>[3]Früchte!$CG37</f>
        <v>2.5998160000000001</v>
      </c>
      <c r="BH53" s="381">
        <f>[3]Früchte!$AP37</f>
        <v>1.7791570000000001</v>
      </c>
      <c r="BI53" s="381">
        <f>[3]Früchte!$CH37</f>
        <v>1.581178</v>
      </c>
      <c r="BJ53" s="380">
        <f>[3]Früchte!$AQ37</f>
        <v>2.981811</v>
      </c>
      <c r="BK53" s="380">
        <f>[3]Früchte!$CI37</f>
        <v>2.5426700000000002</v>
      </c>
      <c r="BL53" s="381">
        <f>[3]Früchte!$AR37</f>
        <v>0.81124300000000005</v>
      </c>
      <c r="BM53" s="381">
        <f>[3]Früchte!$CJ37</f>
        <v>0.81980799999999998</v>
      </c>
      <c r="BN53" s="380">
        <f>[3]Früchte!$AS37</f>
        <v>0</v>
      </c>
      <c r="BO53" s="380">
        <f>[3]Früchte!$CK37</f>
        <v>1.6681079999999999</v>
      </c>
      <c r="BP53" s="188"/>
      <c r="BQ53" s="343">
        <f>VLOOKUP(MONTH(B53),[4]Referenztabelle!$B$2:$E$14,4,FALSE)</f>
        <v>5</v>
      </c>
      <c r="BR53" s="392">
        <f>[3]Früchte!$CN37</f>
        <v>6562.7543387209998</v>
      </c>
      <c r="BS53" s="392">
        <f>[3]Früchte!$CO37</f>
        <v>33609.067068053999</v>
      </c>
      <c r="BT53" s="393"/>
      <c r="BU53" s="393">
        <f>[3]Früchte!$CP37</f>
        <v>640.04992831800007</v>
      </c>
      <c r="BV53" s="393">
        <f>[3]Früchte!$CQ37</f>
        <v>4841.9420267160003</v>
      </c>
      <c r="BW53" s="393"/>
      <c r="BX53" s="392">
        <f>[3]Früchte!$CR37</f>
        <v>169.76941253999999</v>
      </c>
      <c r="BY53" s="392">
        <f>[3]Früchte!$CS37</f>
        <v>1250.6812210270002</v>
      </c>
      <c r="BZ53" s="393"/>
      <c r="CA53" s="393">
        <f>[3]Früchte!$CT37</f>
        <v>1E-3</v>
      </c>
      <c r="CB53" s="393">
        <f>[3]Früchte!$CU37</f>
        <v>70.511997449000006</v>
      </c>
      <c r="CC53" s="392">
        <f>[3]Früchte!$CV37</f>
        <v>26.002943999999999</v>
      </c>
      <c r="CD53" s="392">
        <f>[3]Früchte!$CW37</f>
        <v>384.98773025899999</v>
      </c>
      <c r="CE53" s="393">
        <f>[3]Früchte!$CX37</f>
        <v>23.855394615000002</v>
      </c>
      <c r="CF53" s="393">
        <f>[3]Früchte!$CY37</f>
        <v>146.34729904899999</v>
      </c>
      <c r="CG53" s="393"/>
      <c r="CH53" s="392">
        <f>[3]Früchte!$CZ37</f>
        <v>2.3525000000000001E-2</v>
      </c>
      <c r="CI53" s="392">
        <f>[3]Früchte!$DA37</f>
        <v>0.81691099999999994</v>
      </c>
      <c r="CJ53" s="393">
        <f>[3]Früchte!$DB37</f>
        <v>0</v>
      </c>
      <c r="CK53" s="393">
        <f>[3]Früchte!$DC37</f>
        <v>2.5590869999999999</v>
      </c>
      <c r="CL53" s="392">
        <f>[3]Früchte!DD37</f>
        <v>0.89556100000000005</v>
      </c>
      <c r="CM53" s="392">
        <f>[3]Früchte!DE37</f>
        <v>3.9977725679999998</v>
      </c>
      <c r="CN53" s="393">
        <f>[3]Früchte!DF37</f>
        <v>0.15223700000000001</v>
      </c>
      <c r="CO53" s="393">
        <f>[3]Früchte!DG37</f>
        <v>0.81025000000000003</v>
      </c>
      <c r="CP53" s="392">
        <f>[3]Früchte!DH37</f>
        <v>0</v>
      </c>
      <c r="CQ53" s="392">
        <f>[3]Früchte!DI37</f>
        <v>0.14449400000000001</v>
      </c>
      <c r="CR53" s="393"/>
      <c r="CS53" s="393">
        <f>[3]Früchte!DJ37</f>
        <v>22.179133780000001</v>
      </c>
      <c r="CT53" s="393">
        <f>[3]Früchte!DK37</f>
        <v>525.68832776300007</v>
      </c>
      <c r="CU53" s="393"/>
      <c r="CV53" s="392">
        <f>[3]Früchte!DL37</f>
        <v>939.419741821</v>
      </c>
      <c r="CW53" s="392">
        <f>[3]Früchte!DM37</f>
        <v>3624.251769688</v>
      </c>
      <c r="CX53" s="393">
        <f>[3]Früchte!DN37</f>
        <v>30.780051433000001</v>
      </c>
      <c r="CY53" s="393">
        <f>[3]Früchte!DO37</f>
        <v>473.31835560800005</v>
      </c>
      <c r="CZ53" s="392">
        <f>[3]Früchte!DP37</f>
        <v>690.28778189700006</v>
      </c>
      <c r="DA53" s="392">
        <f>[3]Früchte!DQ37</f>
        <v>8054.8737562270007</v>
      </c>
      <c r="DB53" s="393">
        <f>[3]Früchte!DR37</f>
        <v>819.65751804400008</v>
      </c>
      <c r="DC53" s="393">
        <f>[3]Früchte!DS37</f>
        <v>888.48795022899992</v>
      </c>
      <c r="DD53" s="393"/>
      <c r="DE53" s="392">
        <f>[3]Früchte!DT37</f>
        <v>25.469831038000002</v>
      </c>
      <c r="DF53" s="392">
        <f>[3]Früchte!DU37</f>
        <v>979.73468563400002</v>
      </c>
      <c r="DG53" s="393">
        <f>[3]Früchte!DV37</f>
        <v>387.93140787999999</v>
      </c>
      <c r="DH53" s="393">
        <f>[3]Früchte!DW37</f>
        <v>1180.120378693</v>
      </c>
      <c r="DI53" s="392">
        <f>[3]Früchte!DX37</f>
        <v>2120.34105335</v>
      </c>
      <c r="DJ53" s="392">
        <f>[3]Früchte!DY37</f>
        <v>4306.2496631859995</v>
      </c>
      <c r="DK53" s="393">
        <f>[3]Früchte!DZ37</f>
        <v>163.91724755599998</v>
      </c>
      <c r="DL53" s="393">
        <f>[3]Früchte!EA37</f>
        <v>717.0610109050001</v>
      </c>
      <c r="DM53" s="392">
        <f>[3]Früchte!EB37</f>
        <v>22.310204742000003</v>
      </c>
      <c r="DN53" s="392">
        <f>[3]Früchte!EC37</f>
        <v>928.72652164100009</v>
      </c>
      <c r="DO53" s="393">
        <f>[3]Früchte!ED37</f>
        <v>0.17200000000000001</v>
      </c>
      <c r="DP53" s="393">
        <f>[3]Früchte!EE37</f>
        <v>11.352402318000001</v>
      </c>
    </row>
    <row r="54" spans="1:120" x14ac:dyDescent="0.2">
      <c r="A54" s="218"/>
      <c r="B54" s="189">
        <f>[3]Früchte!$A38</f>
        <v>45231</v>
      </c>
      <c r="C54" s="381">
        <f>[3]Früchte!$C38</f>
        <v>0</v>
      </c>
      <c r="D54" s="381">
        <f>[3]Früchte!$AU38</f>
        <v>3.322387</v>
      </c>
      <c r="E54" s="380">
        <f>[3]Früchte!$E38</f>
        <v>6.074884</v>
      </c>
      <c r="F54" s="380">
        <f>[3]Früchte!$AW38</f>
        <v>3.221403</v>
      </c>
      <c r="G54" s="381">
        <f>[3]Früchte!$F38</f>
        <v>0</v>
      </c>
      <c r="H54" s="381">
        <f>[3]Früchte!$AX38</f>
        <v>3.2292079999999999</v>
      </c>
      <c r="I54" s="380">
        <f>[3]Früchte!$K38</f>
        <v>6.0630009999999999</v>
      </c>
      <c r="J54" s="380">
        <f>[3]Früchte!$BC38</f>
        <v>0</v>
      </c>
      <c r="K54" s="381">
        <f>[3]Früchte!$N38</f>
        <v>6.0120560000000003</v>
      </c>
      <c r="L54" s="381">
        <f>[3]Früchte!$BF38</f>
        <v>4.0687189999999998</v>
      </c>
      <c r="M54" s="380"/>
      <c r="N54" s="380">
        <f>[3]Früchte!$P38</f>
        <v>0</v>
      </c>
      <c r="O54" s="380">
        <f>[3]Früchte!$BH38</f>
        <v>3.246302</v>
      </c>
      <c r="P54" s="381">
        <f>[3]Früchte!$Q38</f>
        <v>0</v>
      </c>
      <c r="Q54" s="381">
        <f>[3]Früchte!$BI38</f>
        <v>3.3425199999999999</v>
      </c>
      <c r="R54" s="380">
        <f>[3]Früchte!$R38</f>
        <v>0</v>
      </c>
      <c r="S54" s="380">
        <f>[3]Früchte!$BJ38</f>
        <v>3.0608659999999999</v>
      </c>
      <c r="T54" s="381">
        <f>[3]Früchte!$T38</f>
        <v>0</v>
      </c>
      <c r="U54" s="381">
        <f>[3]Früchte!$BL38</f>
        <v>0</v>
      </c>
      <c r="V54" s="380">
        <f>[3]Früchte!$U38</f>
        <v>6.5916079999999999</v>
      </c>
      <c r="W54" s="380">
        <f>[3]Früchte!$BM38</f>
        <v>4.20113</v>
      </c>
      <c r="X54" s="380"/>
      <c r="Y54" s="380">
        <f>[3]Früchte!$X38</f>
        <v>0</v>
      </c>
      <c r="Z54" s="380">
        <f>[3]Früchte!$BP38</f>
        <v>0</v>
      </c>
      <c r="AA54" s="381">
        <f>[3]Früchte!$Y38</f>
        <v>0</v>
      </c>
      <c r="AB54" s="381">
        <f>[3]Früchte!$BQ38</f>
        <v>15.608767</v>
      </c>
      <c r="AC54" s="380">
        <f>[3]Früchte!$Z38</f>
        <v>0</v>
      </c>
      <c r="AD54" s="380">
        <f>[3]Früchte!$BR38</f>
        <v>17.425598999999998</v>
      </c>
      <c r="AE54" s="381">
        <f>[3]Früchte!$AA38</f>
        <v>25.643429999999999</v>
      </c>
      <c r="AF54" s="381">
        <f>[3]Früchte!$BS38</f>
        <v>19.755493999999999</v>
      </c>
      <c r="AG54" s="380"/>
      <c r="AH54" s="380">
        <f>[3]Früchte!$AC38</f>
        <v>0</v>
      </c>
      <c r="AI54" s="380">
        <f>[3]Früchte!$BU38</f>
        <v>0</v>
      </c>
      <c r="AJ54" s="381">
        <f>[3]Früchte!$AE38</f>
        <v>0</v>
      </c>
      <c r="AK54" s="381">
        <f>[3]Früchte!$BW38</f>
        <v>0</v>
      </c>
      <c r="AL54" s="380">
        <f>[3]Früchte!$AG38</f>
        <v>0</v>
      </c>
      <c r="AM54" s="380">
        <f>[3]Früchte!$BY38</f>
        <v>0</v>
      </c>
      <c r="AN54" s="381">
        <f>[3]Früchte!$AH38</f>
        <v>0</v>
      </c>
      <c r="AO54" s="381">
        <f>[3]Früchte!$BZ38</f>
        <v>4.1511940000000003</v>
      </c>
      <c r="AP54" s="380"/>
      <c r="AQ54" s="380">
        <f>[3]Früchte!$AI38</f>
        <v>0</v>
      </c>
      <c r="AR54" s="380">
        <f>[3]Früchte!$CA38</f>
        <v>5.1853660000000001</v>
      </c>
      <c r="AS54" s="380"/>
      <c r="AT54" s="381">
        <f>[3]Früchte!$AJ38</f>
        <v>0</v>
      </c>
      <c r="AU54" s="381">
        <f>[3]Früchte!$CB38</f>
        <v>4.0597690000000002</v>
      </c>
      <c r="AV54" s="380"/>
      <c r="AW54" s="380">
        <f>[3]Früchte!$AK38</f>
        <v>4.1310320000000003</v>
      </c>
      <c r="AX54" s="380">
        <f>[3]Früchte!$CC38</f>
        <v>1.896299</v>
      </c>
      <c r="AY54" s="381">
        <f>[3]Früchte!$AL38</f>
        <v>0</v>
      </c>
      <c r="AZ54" s="381">
        <f>[3]Früchte!$CD38</f>
        <v>3.412182</v>
      </c>
      <c r="BA54" s="380">
        <f>[3]Früchte!$AM38</f>
        <v>4.3258799999999997</v>
      </c>
      <c r="BB54" s="380">
        <f>[3]Früchte!$CE38</f>
        <v>2.5759310000000002</v>
      </c>
      <c r="BC54" s="381">
        <f>[3]Früchte!$AN38</f>
        <v>0.59999899999999995</v>
      </c>
      <c r="BD54" s="381">
        <f>[3]Früchte!$CF38</f>
        <v>0.44355600000000001</v>
      </c>
      <c r="BE54" s="380"/>
      <c r="BF54" s="380">
        <f>[3]Früchte!$AO38</f>
        <v>0</v>
      </c>
      <c r="BG54" s="380">
        <f>[3]Früchte!$CG38</f>
        <v>2.6316090000000001</v>
      </c>
      <c r="BH54" s="381">
        <f>[3]Früchte!$AP38</f>
        <v>1.737724</v>
      </c>
      <c r="BI54" s="381">
        <f>[3]Früchte!$CH38</f>
        <v>1.6209229999999999</v>
      </c>
      <c r="BJ54" s="380">
        <f>[3]Früchte!$AQ38</f>
        <v>2.9908009999999998</v>
      </c>
      <c r="BK54" s="380">
        <f>[3]Früchte!$CI38</f>
        <v>2.4572370000000001</v>
      </c>
      <c r="BL54" s="381">
        <f>[3]Früchte!$AR38</f>
        <v>0.82993099999999997</v>
      </c>
      <c r="BM54" s="381">
        <f>[3]Früchte!$CJ38</f>
        <v>0.81046499999999999</v>
      </c>
      <c r="BN54" s="380">
        <f>[3]Früchte!$AS38</f>
        <v>0</v>
      </c>
      <c r="BO54" s="380">
        <f>[3]Früchte!$CK38</f>
        <v>1.943281</v>
      </c>
      <c r="BP54" s="188"/>
      <c r="BQ54" s="343">
        <f>VLOOKUP(MONTH(B54),[4]Referenztabelle!$B$2:$E$14,4,FALSE)</f>
        <v>4</v>
      </c>
      <c r="BR54" s="392">
        <f>[3]Früchte!$CN38</f>
        <v>5049.950514571</v>
      </c>
      <c r="BS54" s="392">
        <f>[3]Früchte!$CO38</f>
        <v>26617.826976811</v>
      </c>
      <c r="BT54" s="393"/>
      <c r="BU54" s="393">
        <f>[3]Früchte!$CP38</f>
        <v>613.51169939099998</v>
      </c>
      <c r="BV54" s="393">
        <f>[3]Früchte!$CQ38</f>
        <v>4523.1601732949994</v>
      </c>
      <c r="BW54" s="393"/>
      <c r="BX54" s="392">
        <f>[3]Früchte!$CR38</f>
        <v>178.05026762700001</v>
      </c>
      <c r="BY54" s="392">
        <f>[3]Früchte!$CS38</f>
        <v>1177.94699044</v>
      </c>
      <c r="BZ54" s="393"/>
      <c r="CA54" s="393">
        <f>[3]Früchte!$CT38</f>
        <v>1.5500000000000002E-3</v>
      </c>
      <c r="CB54" s="393">
        <f>[3]Früchte!$CU38</f>
        <v>50.443520446000001</v>
      </c>
      <c r="CC54" s="392">
        <f>[3]Früchte!$CV38</f>
        <v>25.115873000000001</v>
      </c>
      <c r="CD54" s="392">
        <f>[3]Früchte!$CW38</f>
        <v>284.26942183699998</v>
      </c>
      <c r="CE54" s="393">
        <f>[3]Früchte!$CX38</f>
        <v>26.237814623999999</v>
      </c>
      <c r="CF54" s="393">
        <f>[3]Früchte!$CY38</f>
        <v>115.47763134900001</v>
      </c>
      <c r="CG54" s="393"/>
      <c r="CH54" s="392">
        <f>[3]Früchte!$CZ38</f>
        <v>2.2724000000000001E-2</v>
      </c>
      <c r="CI54" s="392">
        <f>[3]Früchte!$DA38</f>
        <v>0.18008600000000002</v>
      </c>
      <c r="CJ54" s="393">
        <f>[3]Früchte!$DB38</f>
        <v>0</v>
      </c>
      <c r="CK54" s="393">
        <f>[3]Früchte!$DC38</f>
        <v>1.6891579999999999</v>
      </c>
      <c r="CL54" s="392">
        <f>[3]Früchte!DD38</f>
        <v>0.82701486599999996</v>
      </c>
      <c r="CM54" s="392">
        <f>[3]Früchte!DE38</f>
        <v>3.3918938440000002</v>
      </c>
      <c r="CN54" s="393">
        <f>[3]Früchte!DF38</f>
        <v>2.7123000000000001E-2</v>
      </c>
      <c r="CO54" s="393">
        <f>[3]Früchte!DG38</f>
        <v>2.0878613000000001</v>
      </c>
      <c r="CP54" s="392">
        <f>[3]Früchte!DH38</f>
        <v>0</v>
      </c>
      <c r="CQ54" s="392">
        <f>[3]Früchte!DI38</f>
        <v>12.1798056</v>
      </c>
      <c r="CR54" s="393"/>
      <c r="CS54" s="393">
        <f>[3]Früchte!DJ38</f>
        <v>153.297325589</v>
      </c>
      <c r="CT54" s="393">
        <f>[3]Früchte!DK38</f>
        <v>1090.9084285259999</v>
      </c>
      <c r="CU54" s="393"/>
      <c r="CV54" s="392">
        <f>[3]Früchte!DL38</f>
        <v>331.641850869</v>
      </c>
      <c r="CW54" s="392">
        <f>[3]Früchte!DM38</f>
        <v>2538.2164487059999</v>
      </c>
      <c r="CX54" s="393">
        <f>[3]Früchte!DN38</f>
        <v>15.355472574</v>
      </c>
      <c r="CY54" s="393">
        <f>[3]Früchte!DO38</f>
        <v>373.95097963299997</v>
      </c>
      <c r="CZ54" s="392">
        <f>[3]Früchte!DP38</f>
        <v>396.39335894499999</v>
      </c>
      <c r="DA54" s="392">
        <f>[3]Früchte!DQ38</f>
        <v>4874.5866952250008</v>
      </c>
      <c r="DB54" s="393">
        <f>[3]Früchte!DR38</f>
        <v>568.10384080999995</v>
      </c>
      <c r="DC54" s="393">
        <f>[3]Früchte!DS38</f>
        <v>690.75348957900007</v>
      </c>
      <c r="DD54" s="393"/>
      <c r="DE54" s="392">
        <f>[3]Früchte!DT38</f>
        <v>4.6416673309999998</v>
      </c>
      <c r="DF54" s="392">
        <f>[3]Früchte!DU38</f>
        <v>410.897058399</v>
      </c>
      <c r="DG54" s="393">
        <f>[3]Früchte!DV38</f>
        <v>233.27676175100001</v>
      </c>
      <c r="DH54" s="393">
        <f>[3]Früchte!DW38</f>
        <v>913.60345794400007</v>
      </c>
      <c r="DI54" s="392">
        <f>[3]Früchte!DX38</f>
        <v>1882.0216972440001</v>
      </c>
      <c r="DJ54" s="392">
        <f>[3]Früchte!DY38</f>
        <v>3990.0258945200003</v>
      </c>
      <c r="DK54" s="393">
        <f>[3]Früchte!DZ38</f>
        <v>121.744017249</v>
      </c>
      <c r="DL54" s="393">
        <f>[3]Früchte!EA38</f>
        <v>538.86358294199999</v>
      </c>
      <c r="DM54" s="392">
        <f>[3]Früchte!EB38</f>
        <v>5.9084541550000003</v>
      </c>
      <c r="DN54" s="392">
        <f>[3]Früchte!EC38</f>
        <v>549.10839780699996</v>
      </c>
      <c r="DO54" s="393">
        <f>[3]Früchte!ED38</f>
        <v>0.09</v>
      </c>
      <c r="DP54" s="393">
        <f>[3]Früchte!EE38</f>
        <v>2.1309369999999999</v>
      </c>
    </row>
    <row r="55" spans="1:120" x14ac:dyDescent="0.2">
      <c r="A55" s="218"/>
      <c r="B55" s="189">
        <f>[3]Früchte!$A39</f>
        <v>45200</v>
      </c>
      <c r="C55" s="381">
        <f>[3]Früchte!$C39</f>
        <v>0</v>
      </c>
      <c r="D55" s="381">
        <f>[3]Früchte!$AU39</f>
        <v>3.45661</v>
      </c>
      <c r="E55" s="380">
        <f>[3]Früchte!$E39</f>
        <v>6.1118519999999998</v>
      </c>
      <c r="F55" s="380">
        <f>[3]Früchte!$AW39</f>
        <v>3.325583</v>
      </c>
      <c r="G55" s="381">
        <f>[3]Früchte!$F39</f>
        <v>0</v>
      </c>
      <c r="H55" s="381">
        <f>[3]Früchte!$AX39</f>
        <v>3.1961689999999998</v>
      </c>
      <c r="I55" s="380">
        <f>[3]Früchte!$K39</f>
        <v>6.0590909999999996</v>
      </c>
      <c r="J55" s="380">
        <f>[3]Früchte!$BC39</f>
        <v>0</v>
      </c>
      <c r="K55" s="381">
        <f>[3]Früchte!$N39</f>
        <v>6.0550420000000003</v>
      </c>
      <c r="L55" s="381">
        <f>[3]Früchte!$BF39</f>
        <v>3.692291</v>
      </c>
      <c r="M55" s="380"/>
      <c r="N55" s="380">
        <f>[3]Früchte!$P39</f>
        <v>0</v>
      </c>
      <c r="O55" s="380">
        <f>[3]Früchte!$BH39</f>
        <v>3.5334910000000002</v>
      </c>
      <c r="P55" s="381">
        <f>[3]Früchte!$Q39</f>
        <v>0</v>
      </c>
      <c r="Q55" s="381">
        <f>[3]Früchte!$BI39</f>
        <v>3.6718739999999999</v>
      </c>
      <c r="R55" s="380">
        <f>[3]Früchte!$R39</f>
        <v>0</v>
      </c>
      <c r="S55" s="380">
        <f>[3]Früchte!$BJ39</f>
        <v>2.7529819999999998</v>
      </c>
      <c r="T55" s="381">
        <f>[3]Früchte!$T39</f>
        <v>0</v>
      </c>
      <c r="U55" s="381">
        <f>[3]Früchte!$BL39</f>
        <v>3.3990420000000001</v>
      </c>
      <c r="V55" s="380">
        <f>[3]Früchte!$U39</f>
        <v>6.6212299999999997</v>
      </c>
      <c r="W55" s="380">
        <f>[3]Früchte!$BM39</f>
        <v>4.8450850000000001</v>
      </c>
      <c r="X55" s="380"/>
      <c r="Y55" s="380">
        <f>[3]Früchte!$X39</f>
        <v>0</v>
      </c>
      <c r="Z55" s="380">
        <f>[3]Früchte!$BP39</f>
        <v>12.475144</v>
      </c>
      <c r="AA55" s="381">
        <f>[3]Früchte!$Y39</f>
        <v>0</v>
      </c>
      <c r="AB55" s="381">
        <f>[3]Früchte!$BQ39</f>
        <v>11.178400999999999</v>
      </c>
      <c r="AC55" s="380">
        <f>[3]Früchte!$Z39</f>
        <v>0</v>
      </c>
      <c r="AD55" s="380">
        <f>[3]Früchte!$BR39</f>
        <v>19.439959999999999</v>
      </c>
      <c r="AE55" s="381">
        <f>[3]Früchte!$AA39</f>
        <v>27.631357000000001</v>
      </c>
      <c r="AF55" s="381">
        <f>[3]Früchte!$BS39</f>
        <v>21.253976999999999</v>
      </c>
      <c r="AG55" s="380"/>
      <c r="AH55" s="380">
        <f>[3]Früchte!$AC39</f>
        <v>0</v>
      </c>
      <c r="AI55" s="380">
        <f>[3]Früchte!$BU39</f>
        <v>0</v>
      </c>
      <c r="AJ55" s="381">
        <f>[3]Früchte!$AE39</f>
        <v>0</v>
      </c>
      <c r="AK55" s="381">
        <f>[3]Früchte!$BW39</f>
        <v>0</v>
      </c>
      <c r="AL55" s="380">
        <f>[3]Früchte!$AG39</f>
        <v>0</v>
      </c>
      <c r="AM55" s="380">
        <f>[3]Früchte!$BY39</f>
        <v>3.3635989999999998</v>
      </c>
      <c r="AN55" s="381">
        <f>[3]Früchte!$AH39</f>
        <v>0</v>
      </c>
      <c r="AO55" s="381">
        <f>[3]Früchte!$BZ39</f>
        <v>3.735719</v>
      </c>
      <c r="AP55" s="380"/>
      <c r="AQ55" s="380">
        <f>[3]Früchte!$AI39</f>
        <v>0</v>
      </c>
      <c r="AR55" s="380">
        <f>[3]Früchte!$CA39</f>
        <v>4.2448009999999998</v>
      </c>
      <c r="AS55" s="380"/>
      <c r="AT55" s="381">
        <f>[3]Früchte!$AJ39</f>
        <v>0</v>
      </c>
      <c r="AU55" s="381">
        <f>[3]Früchte!$CB39</f>
        <v>4.0018120000000001</v>
      </c>
      <c r="AV55" s="380"/>
      <c r="AW55" s="380">
        <f>[3]Früchte!$AK39</f>
        <v>4.3599560000000004</v>
      </c>
      <c r="AX55" s="380">
        <f>[3]Früchte!$CC39</f>
        <v>2.2380490000000002</v>
      </c>
      <c r="AY55" s="381">
        <f>[3]Früchte!$AL39</f>
        <v>0</v>
      </c>
      <c r="AZ55" s="381">
        <f>[3]Früchte!$CD39</f>
        <v>0</v>
      </c>
      <c r="BA55" s="380">
        <f>[3]Früchte!$AM39</f>
        <v>4.4269970000000001</v>
      </c>
      <c r="BB55" s="380">
        <f>[3]Früchte!$CE39</f>
        <v>3.692361</v>
      </c>
      <c r="BC55" s="381">
        <f>[3]Früchte!$AN39</f>
        <v>0.66707399999999994</v>
      </c>
      <c r="BD55" s="381">
        <f>[3]Früchte!$CF39</f>
        <v>0.45887600000000001</v>
      </c>
      <c r="BE55" s="380"/>
      <c r="BF55" s="380">
        <f>[3]Früchte!$AO39</f>
        <v>0</v>
      </c>
      <c r="BG55" s="380">
        <f>[3]Früchte!$CG39</f>
        <v>2.5625339999999999</v>
      </c>
      <c r="BH55" s="381">
        <f>[3]Früchte!$AP39</f>
        <v>1.8538319999999999</v>
      </c>
      <c r="BI55" s="381">
        <f>[3]Früchte!$CH39</f>
        <v>1.6013679999999999</v>
      </c>
      <c r="BJ55" s="380">
        <f>[3]Früchte!$AQ39</f>
        <v>2.9980820000000001</v>
      </c>
      <c r="BK55" s="380">
        <f>[3]Früchte!$CI39</f>
        <v>2.5329350000000002</v>
      </c>
      <c r="BL55" s="381">
        <f>[3]Früchte!$AR39</f>
        <v>0.86637799999999998</v>
      </c>
      <c r="BM55" s="381">
        <f>[3]Früchte!$CJ39</f>
        <v>0.80027000000000004</v>
      </c>
      <c r="BN55" s="380">
        <f>[3]Früchte!$AS39</f>
        <v>2.811779</v>
      </c>
      <c r="BO55" s="380">
        <f>[3]Früchte!$CK39</f>
        <v>1.9628760000000001</v>
      </c>
      <c r="BP55" s="188"/>
      <c r="BQ55" s="343">
        <f>VLOOKUP(MONTH(B55),[4]Referenztabelle!$B$2:$E$14,4,FALSE)</f>
        <v>4</v>
      </c>
      <c r="BR55" s="392">
        <f>[3]Früchte!$CN39</f>
        <v>4268.3910137270004</v>
      </c>
      <c r="BS55" s="392">
        <f>[3]Früchte!$CO39</f>
        <v>23930.935941564003</v>
      </c>
      <c r="BT55" s="393"/>
      <c r="BU55" s="393">
        <f>[3]Früchte!$CP39</f>
        <v>667.19969321099995</v>
      </c>
      <c r="BV55" s="393">
        <f>[3]Früchte!$CQ39</f>
        <v>4278.6361860370007</v>
      </c>
      <c r="BW55" s="393"/>
      <c r="BX55" s="392">
        <f>[3]Früchte!$CR39</f>
        <v>197.73339621599999</v>
      </c>
      <c r="BY55" s="392">
        <f>[3]Früchte!$CS39</f>
        <v>1142.130143176</v>
      </c>
      <c r="BZ55" s="393"/>
      <c r="CA55" s="393">
        <f>[3]Früchte!$CT39</f>
        <v>2.7741371690000003</v>
      </c>
      <c r="CB55" s="393">
        <f>[3]Früchte!$CU39</f>
        <v>140.36494796699998</v>
      </c>
      <c r="CC55" s="392">
        <f>[3]Früchte!$CV39</f>
        <v>30.486702600000001</v>
      </c>
      <c r="CD55" s="392">
        <f>[3]Früchte!$CW39</f>
        <v>288.965451626</v>
      </c>
      <c r="CE55" s="393">
        <f>[3]Früchte!$CX39</f>
        <v>18.641206553</v>
      </c>
      <c r="CF55" s="393">
        <f>[3]Früchte!$CY39</f>
        <v>159.07113246099999</v>
      </c>
      <c r="CG55" s="393"/>
      <c r="CH55" s="392">
        <f>[3]Früchte!$CZ39</f>
        <v>1.6761999999999999E-2</v>
      </c>
      <c r="CI55" s="392">
        <f>[3]Früchte!$DA39</f>
        <v>0.97476200000000002</v>
      </c>
      <c r="CJ55" s="393">
        <f>[3]Früchte!$DB39</f>
        <v>0</v>
      </c>
      <c r="CK55" s="393">
        <f>[3]Früchte!$DC39</f>
        <v>1.6257410000000001</v>
      </c>
      <c r="CL55" s="392">
        <f>[3]Früchte!DD39</f>
        <v>4.0651463459999997</v>
      </c>
      <c r="CM55" s="392">
        <f>[3]Früchte!DE39</f>
        <v>86.565354386999999</v>
      </c>
      <c r="CN55" s="393">
        <f>[3]Früchte!DF39</f>
        <v>6.1821794470000002</v>
      </c>
      <c r="CO55" s="393">
        <f>[3]Früchte!DG39</f>
        <v>72.849897085000009</v>
      </c>
      <c r="CP55" s="392">
        <f>[3]Früchte!DH39</f>
        <v>1.2789099999999999E-2</v>
      </c>
      <c r="CQ55" s="392">
        <f>[3]Früchte!DI39</f>
        <v>348.992506338</v>
      </c>
      <c r="CR55" s="393"/>
      <c r="CS55" s="393">
        <f>[3]Früchte!DJ39</f>
        <v>361.09352008100001</v>
      </c>
      <c r="CT55" s="393">
        <f>[3]Früchte!DK39</f>
        <v>2851.2958905410001</v>
      </c>
      <c r="CU55" s="393"/>
      <c r="CV55" s="392">
        <f>[3]Früchte!DL39</f>
        <v>109.33540175600001</v>
      </c>
      <c r="CW55" s="392">
        <f>[3]Früchte!DM39</f>
        <v>1229.4672077150001</v>
      </c>
      <c r="CX55" s="393">
        <f>[3]Früchte!DN39</f>
        <v>14.381666939</v>
      </c>
      <c r="CY55" s="393">
        <f>[3]Früchte!DO39</f>
        <v>297.38407612200001</v>
      </c>
      <c r="CZ55" s="392">
        <f>[3]Früchte!DP39</f>
        <v>155.05314757300002</v>
      </c>
      <c r="DA55" s="392">
        <f>[3]Früchte!DQ39</f>
        <v>1861.2818973139999</v>
      </c>
      <c r="DB55" s="393">
        <f>[3]Früchte!DR39</f>
        <v>345.88294442299997</v>
      </c>
      <c r="DC55" s="393">
        <f>[3]Früchte!DS39</f>
        <v>714.34866255999998</v>
      </c>
      <c r="DD55" s="393"/>
      <c r="DE55" s="392">
        <f>[3]Früchte!DT39</f>
        <v>4.0363733050000006</v>
      </c>
      <c r="DF55" s="392">
        <f>[3]Früchte!DU39</f>
        <v>381.04808585400002</v>
      </c>
      <c r="DG55" s="393">
        <f>[3]Früchte!DV39</f>
        <v>127.726153412</v>
      </c>
      <c r="DH55" s="393">
        <f>[3]Früchte!DW39</f>
        <v>924.01338945400005</v>
      </c>
      <c r="DI55" s="392">
        <f>[3]Früchte!DX39</f>
        <v>1748.8766397649999</v>
      </c>
      <c r="DJ55" s="392">
        <f>[3]Früchte!DY39</f>
        <v>3578.529831717</v>
      </c>
      <c r="DK55" s="393">
        <f>[3]Früchte!DZ39</f>
        <v>77.308513594000004</v>
      </c>
      <c r="DL55" s="393">
        <f>[3]Früchte!EA39</f>
        <v>430.07576467800004</v>
      </c>
      <c r="DM55" s="392">
        <f>[3]Früchte!EB39</f>
        <v>18.969639679</v>
      </c>
      <c r="DN55" s="392">
        <f>[3]Früchte!EC39</f>
        <v>506.16194086899998</v>
      </c>
      <c r="DO55" s="393">
        <f>[3]Früchte!ED39</f>
        <v>3.0254146</v>
      </c>
      <c r="DP55" s="393">
        <f>[3]Früchte!EE39</f>
        <v>54.985379127000002</v>
      </c>
    </row>
    <row r="56" spans="1:120" x14ac:dyDescent="0.2">
      <c r="A56" s="218"/>
      <c r="B56" s="189">
        <f>[3]Früchte!$A40</f>
        <v>45170</v>
      </c>
      <c r="C56" s="381">
        <f>[3]Früchte!$C40</f>
        <v>0</v>
      </c>
      <c r="D56" s="381">
        <f>[3]Früchte!$AU40</f>
        <v>3.507225</v>
      </c>
      <c r="E56" s="380">
        <f>[3]Früchte!$E40</f>
        <v>6.1055109999999999</v>
      </c>
      <c r="F56" s="380">
        <f>[3]Früchte!$AW40</f>
        <v>3.2979409999999998</v>
      </c>
      <c r="G56" s="381">
        <f>[3]Früchte!$F40</f>
        <v>0</v>
      </c>
      <c r="H56" s="381">
        <f>[3]Früchte!$AX40</f>
        <v>3.1257510000000002</v>
      </c>
      <c r="I56" s="380">
        <f>[3]Früchte!$K40</f>
        <v>0</v>
      </c>
      <c r="J56" s="380">
        <f>[3]Früchte!$BC40</f>
        <v>0</v>
      </c>
      <c r="K56" s="381">
        <f>[3]Früchte!$N40</f>
        <v>6.2948490000000001</v>
      </c>
      <c r="L56" s="381">
        <f>[3]Früchte!$BF40</f>
        <v>3.8903919999999999</v>
      </c>
      <c r="M56" s="380"/>
      <c r="N56" s="380">
        <f>[3]Früchte!$P40</f>
        <v>0</v>
      </c>
      <c r="O56" s="380">
        <f>[3]Früchte!$BH40</f>
        <v>3.6854230000000001</v>
      </c>
      <c r="P56" s="381">
        <f>[3]Früchte!$Q40</f>
        <v>0</v>
      </c>
      <c r="Q56" s="381">
        <f>[3]Früchte!$BI40</f>
        <v>3.7816610000000002</v>
      </c>
      <c r="R56" s="380">
        <f>[3]Früchte!$R40</f>
        <v>0</v>
      </c>
      <c r="S56" s="380">
        <f>[3]Früchte!$BJ40</f>
        <v>0</v>
      </c>
      <c r="T56" s="381">
        <f>[3]Früchte!$T40</f>
        <v>0</v>
      </c>
      <c r="U56" s="381">
        <f>[3]Früchte!$BL40</f>
        <v>3.293698</v>
      </c>
      <c r="V56" s="380">
        <f>[3]Früchte!$U40</f>
        <v>6.6768590000000003</v>
      </c>
      <c r="W56" s="380">
        <f>[3]Früchte!$BM40</f>
        <v>4.3296720000000004</v>
      </c>
      <c r="X56" s="380"/>
      <c r="Y56" s="380">
        <f>[3]Früchte!$X40</f>
        <v>0</v>
      </c>
      <c r="Z56" s="380">
        <f>[3]Früchte!$BP40</f>
        <v>10.654858000000001</v>
      </c>
      <c r="AA56" s="381">
        <f>[3]Früchte!$Y40</f>
        <v>0</v>
      </c>
      <c r="AB56" s="381">
        <f>[3]Früchte!$BQ40</f>
        <v>10.451979</v>
      </c>
      <c r="AC56" s="380">
        <f>[3]Früchte!$Z40</f>
        <v>0</v>
      </c>
      <c r="AD56" s="380">
        <f>[3]Früchte!$BR40</f>
        <v>18.184508999999998</v>
      </c>
      <c r="AE56" s="381">
        <f>[3]Früchte!$AA40</f>
        <v>30.846985</v>
      </c>
      <c r="AF56" s="381">
        <f>[3]Früchte!$BS40</f>
        <v>20.038533000000001</v>
      </c>
      <c r="AG56" s="380"/>
      <c r="AH56" s="380">
        <f>[3]Früchte!$AC40</f>
        <v>0</v>
      </c>
      <c r="AI56" s="380">
        <f>[3]Früchte!$BU40</f>
        <v>6.759919</v>
      </c>
      <c r="AJ56" s="381">
        <f>[3]Früchte!$AE40</f>
        <v>0</v>
      </c>
      <c r="AK56" s="381">
        <f>[3]Früchte!$BW40</f>
        <v>0</v>
      </c>
      <c r="AL56" s="380">
        <f>[3]Früchte!$AG40</f>
        <v>0</v>
      </c>
      <c r="AM56" s="380">
        <f>[3]Früchte!$BY40</f>
        <v>3.6704189999999999</v>
      </c>
      <c r="AN56" s="381">
        <f>[3]Früchte!$AH40</f>
        <v>9.9631170000000004</v>
      </c>
      <c r="AO56" s="381">
        <f>[3]Früchte!$BZ40</f>
        <v>4.8359880000000004</v>
      </c>
      <c r="AP56" s="380"/>
      <c r="AQ56" s="380">
        <f>[3]Früchte!$AI40</f>
        <v>0</v>
      </c>
      <c r="AR56" s="380">
        <f>[3]Früchte!$CA40</f>
        <v>4.3496620000000004</v>
      </c>
      <c r="AS56" s="380"/>
      <c r="AT56" s="381">
        <f>[3]Früchte!$AJ40</f>
        <v>4.1382560000000002</v>
      </c>
      <c r="AU56" s="381">
        <f>[3]Früchte!$CB40</f>
        <v>2.5774089999999998</v>
      </c>
      <c r="AV56" s="380"/>
      <c r="AW56" s="380">
        <f>[3]Früchte!$AK40</f>
        <v>0</v>
      </c>
      <c r="AX56" s="380">
        <f>[3]Früchte!$CC40</f>
        <v>2.175678</v>
      </c>
      <c r="AY56" s="381">
        <f>[3]Früchte!$AL40</f>
        <v>0</v>
      </c>
      <c r="AZ56" s="381">
        <f>[3]Früchte!$CD40</f>
        <v>0</v>
      </c>
      <c r="BA56" s="380">
        <f>[3]Früchte!$AM40</f>
        <v>0</v>
      </c>
      <c r="BB56" s="380">
        <f>[3]Früchte!$CE40</f>
        <v>2.9189669999999999</v>
      </c>
      <c r="BC56" s="381">
        <f>[3]Früchte!$AN40</f>
        <v>0.7</v>
      </c>
      <c r="BD56" s="381">
        <f>[3]Früchte!$CF40</f>
        <v>0.47235500000000002</v>
      </c>
      <c r="BE56" s="380"/>
      <c r="BF56" s="380">
        <f>[3]Früchte!$AO40</f>
        <v>0</v>
      </c>
      <c r="BG56" s="380">
        <f>[3]Früchte!$CG40</f>
        <v>2.4384839999999999</v>
      </c>
      <c r="BH56" s="381">
        <f>[3]Früchte!$AP40</f>
        <v>1.8433120000000001</v>
      </c>
      <c r="BI56" s="381">
        <f>[3]Früchte!$CH40</f>
        <v>1.5068999999999999</v>
      </c>
      <c r="BJ56" s="380">
        <f>[3]Früchte!$AQ40</f>
        <v>2.9815559999999999</v>
      </c>
      <c r="BK56" s="380">
        <f>[3]Früchte!$CI40</f>
        <v>2.3741319999999999</v>
      </c>
      <c r="BL56" s="381">
        <f>[3]Früchte!$AR40</f>
        <v>0.84170199999999995</v>
      </c>
      <c r="BM56" s="381">
        <f>[3]Früchte!$CJ40</f>
        <v>0.76992099999999997</v>
      </c>
      <c r="BN56" s="380">
        <f>[3]Früchte!$AS40</f>
        <v>2.7546149999999998</v>
      </c>
      <c r="BO56" s="380">
        <f>[3]Früchte!$CK40</f>
        <v>1.7945709999999999</v>
      </c>
      <c r="BP56" s="188"/>
      <c r="BQ56" s="343">
        <f>VLOOKUP(MONTH(B56),[4]Referenztabelle!$B$2:$E$14,4,FALSE)</f>
        <v>5</v>
      </c>
      <c r="BR56" s="392">
        <f>[3]Früchte!$CN40</f>
        <v>5357.3728313520005</v>
      </c>
      <c r="BS56" s="392">
        <f>[3]Früchte!$CO40</f>
        <v>33377.814733550003</v>
      </c>
      <c r="BT56" s="393"/>
      <c r="BU56" s="393">
        <f>[3]Früchte!$CP40</f>
        <v>656.88832045100003</v>
      </c>
      <c r="BV56" s="393">
        <f>[3]Früchte!$CQ40</f>
        <v>4591.9288157930005</v>
      </c>
      <c r="BW56" s="393"/>
      <c r="BX56" s="392">
        <f>[3]Früchte!$CR40</f>
        <v>170.33203083999999</v>
      </c>
      <c r="BY56" s="392">
        <f>[3]Früchte!$CS40</f>
        <v>1046.0293402029999</v>
      </c>
      <c r="BZ56" s="393"/>
      <c r="CA56" s="393">
        <f>[3]Früchte!$CT40</f>
        <v>4.1518128779999994</v>
      </c>
      <c r="CB56" s="393">
        <f>[3]Früchte!$CU40</f>
        <v>475.83506796500001</v>
      </c>
      <c r="CC56" s="392">
        <f>[3]Früchte!$CV40</f>
        <v>53.633220000000001</v>
      </c>
      <c r="CD56" s="392">
        <f>[3]Früchte!$CW40</f>
        <v>454.71527919199997</v>
      </c>
      <c r="CE56" s="393">
        <f>[3]Früchte!$CX40</f>
        <v>20.059849999999997</v>
      </c>
      <c r="CF56" s="393">
        <f>[3]Früchte!$CY40</f>
        <v>318.71924624600001</v>
      </c>
      <c r="CG56" s="393"/>
      <c r="CH56" s="392">
        <f>[3]Früchte!$CZ40</f>
        <v>8.3274879999999989</v>
      </c>
      <c r="CI56" s="392">
        <f>[3]Früchte!$DA40</f>
        <v>161.92196298900001</v>
      </c>
      <c r="CJ56" s="393">
        <f>[3]Früchte!$DB40</f>
        <v>0</v>
      </c>
      <c r="CK56" s="393">
        <f>[3]Früchte!$DC40</f>
        <v>2.5083029999999997</v>
      </c>
      <c r="CL56" s="392">
        <f>[3]Früchte!DD40</f>
        <v>49.682114430000006</v>
      </c>
      <c r="CM56" s="392">
        <f>[3]Früchte!DE40</f>
        <v>2110.7371283479997</v>
      </c>
      <c r="CN56" s="393">
        <f>[3]Früchte!DF40</f>
        <v>53.981894737000005</v>
      </c>
      <c r="CO56" s="393">
        <f>[3]Früchte!DG40</f>
        <v>1113.3961083440001</v>
      </c>
      <c r="CP56" s="392">
        <f>[3]Früchte!DH40</f>
        <v>105.502461</v>
      </c>
      <c r="CQ56" s="392">
        <f>[3]Früchte!DI40</f>
        <v>1470.4351061960001</v>
      </c>
      <c r="CR56" s="393"/>
      <c r="CS56" s="393">
        <f>[3]Früchte!DJ40</f>
        <v>495.55265344800006</v>
      </c>
      <c r="CT56" s="393">
        <f>[3]Früchte!DK40</f>
        <v>3376.8030435690002</v>
      </c>
      <c r="CU56" s="393"/>
      <c r="CV56" s="392">
        <f>[3]Früchte!DL40</f>
        <v>27.980221</v>
      </c>
      <c r="CW56" s="392">
        <f>[3]Früchte!DM40</f>
        <v>1091.876705033</v>
      </c>
      <c r="CX56" s="393">
        <f>[3]Früchte!DN40</f>
        <v>8.8476216399999998</v>
      </c>
      <c r="CY56" s="393">
        <f>[3]Früchte!DO40</f>
        <v>272.04088230600001</v>
      </c>
      <c r="CZ56" s="392">
        <f>[3]Früchte!DP40</f>
        <v>8.9486979180000006</v>
      </c>
      <c r="DA56" s="392">
        <f>[3]Früchte!DQ40</f>
        <v>688.98201378300007</v>
      </c>
      <c r="DB56" s="393">
        <f>[3]Früchte!DR40</f>
        <v>268.67369360100002</v>
      </c>
      <c r="DC56" s="393">
        <f>[3]Früchte!DS40</f>
        <v>965.57150973800003</v>
      </c>
      <c r="DD56" s="393"/>
      <c r="DE56" s="392">
        <f>[3]Früchte!DT40</f>
        <v>8.3297078419999995</v>
      </c>
      <c r="DF56" s="392">
        <f>[3]Früchte!DU40</f>
        <v>460.941467359</v>
      </c>
      <c r="DG56" s="393">
        <f>[3]Früchte!DV40</f>
        <v>245.30865813</v>
      </c>
      <c r="DH56" s="393">
        <f>[3]Früchte!DW40</f>
        <v>1229.3180037320001</v>
      </c>
      <c r="DI56" s="392">
        <f>[3]Früchte!DX40</f>
        <v>2288.7624756599998</v>
      </c>
      <c r="DJ56" s="392">
        <f>[3]Früchte!DY40</f>
        <v>4464.0001683050004</v>
      </c>
      <c r="DK56" s="393">
        <f>[3]Früchte!DZ40</f>
        <v>80.813029916000005</v>
      </c>
      <c r="DL56" s="393">
        <f>[3]Früchte!EA40</f>
        <v>572.69635058699998</v>
      </c>
      <c r="DM56" s="392">
        <f>[3]Früchte!EB40</f>
        <v>50.084520846000004</v>
      </c>
      <c r="DN56" s="392">
        <f>[3]Früchte!EC40</f>
        <v>744.31269406900003</v>
      </c>
      <c r="DO56" s="393">
        <f>[3]Früchte!ED40</f>
        <v>215.87455807999999</v>
      </c>
      <c r="DP56" s="393">
        <f>[3]Früchte!EE40</f>
        <v>2296.7164212600001</v>
      </c>
    </row>
    <row r="57" spans="1:120" x14ac:dyDescent="0.2">
      <c r="A57" s="218"/>
      <c r="B57" s="189">
        <f>[3]Früchte!$A41</f>
        <v>45139</v>
      </c>
      <c r="C57" s="381">
        <f>[3]Früchte!$C41</f>
        <v>0</v>
      </c>
      <c r="D57" s="381">
        <f>[3]Früchte!$AU41</f>
        <v>3.5119319999999998</v>
      </c>
      <c r="E57" s="380">
        <f>[3]Früchte!$E41</f>
        <v>6.074217</v>
      </c>
      <c r="F57" s="380">
        <f>[3]Früchte!$AW41</f>
        <v>3.312109</v>
      </c>
      <c r="G57" s="381">
        <f>[3]Früchte!$F41</f>
        <v>0</v>
      </c>
      <c r="H57" s="381">
        <f>[3]Früchte!$AX41</f>
        <v>3.1364350000000001</v>
      </c>
      <c r="I57" s="380">
        <f>[3]Früchte!$K41</f>
        <v>0</v>
      </c>
      <c r="J57" s="380">
        <f>[3]Früchte!$BC41</f>
        <v>0</v>
      </c>
      <c r="K57" s="381">
        <f>[3]Früchte!$N41</f>
        <v>6.1997390000000001</v>
      </c>
      <c r="L57" s="381">
        <f>[3]Früchte!$BF41</f>
        <v>3.8181050000000001</v>
      </c>
      <c r="M57" s="380"/>
      <c r="N57" s="380">
        <f>[3]Früchte!$P41</f>
        <v>0</v>
      </c>
      <c r="O57" s="380">
        <f>[3]Früchte!$BH41</f>
        <v>0</v>
      </c>
      <c r="P57" s="381">
        <f>[3]Früchte!$Q41</f>
        <v>0</v>
      </c>
      <c r="Q57" s="381">
        <f>[3]Früchte!$BI41</f>
        <v>0</v>
      </c>
      <c r="R57" s="380">
        <f>[3]Früchte!$R41</f>
        <v>0</v>
      </c>
      <c r="S57" s="380">
        <f>[3]Früchte!$BJ41</f>
        <v>0</v>
      </c>
      <c r="T57" s="381">
        <f>[3]Früchte!$T41</f>
        <v>0</v>
      </c>
      <c r="U57" s="381">
        <f>[3]Früchte!$BL41</f>
        <v>3.7192820000000002</v>
      </c>
      <c r="V57" s="380">
        <f>[3]Früchte!$U41</f>
        <v>6.6648160000000001</v>
      </c>
      <c r="W57" s="380">
        <f>[3]Früchte!$BM41</f>
        <v>3.703792</v>
      </c>
      <c r="X57" s="380"/>
      <c r="Y57" s="380">
        <f>[3]Früchte!$X41</f>
        <v>0</v>
      </c>
      <c r="Z57" s="380">
        <f>[3]Früchte!$BP41</f>
        <v>10.372223</v>
      </c>
      <c r="AA57" s="381">
        <f>[3]Früchte!$Y41</f>
        <v>0</v>
      </c>
      <c r="AB57" s="381">
        <f>[3]Früchte!$BQ41</f>
        <v>10.180118</v>
      </c>
      <c r="AC57" s="380">
        <f>[3]Früchte!$Z41</f>
        <v>25.459346</v>
      </c>
      <c r="AD57" s="380">
        <f>[3]Früchte!$BR41</f>
        <v>20.506474999999998</v>
      </c>
      <c r="AE57" s="381">
        <f>[3]Früchte!$AA41</f>
        <v>32.245944999999999</v>
      </c>
      <c r="AF57" s="381">
        <f>[3]Früchte!$BS41</f>
        <v>20.023838999999999</v>
      </c>
      <c r="AG57" s="380"/>
      <c r="AH57" s="380">
        <f>[3]Früchte!$AC41</f>
        <v>9.9666289999999993</v>
      </c>
      <c r="AI57" s="380">
        <f>[3]Früchte!$BU41</f>
        <v>7.4877919999999998</v>
      </c>
      <c r="AJ57" s="381">
        <f>[3]Früchte!$AE41</f>
        <v>0</v>
      </c>
      <c r="AK57" s="381">
        <f>[3]Früchte!$BW41</f>
        <v>12.356339999999999</v>
      </c>
      <c r="AL57" s="380">
        <f>[3]Früchte!$AG41</f>
        <v>5.5867300000000002</v>
      </c>
      <c r="AM57" s="380">
        <f>[3]Früchte!$BY41</f>
        <v>3.5217200000000002</v>
      </c>
      <c r="AN57" s="381">
        <f>[3]Früchte!$AH41</f>
        <v>11.477945999999999</v>
      </c>
      <c r="AO57" s="381">
        <f>[3]Früchte!$BZ41</f>
        <v>5.0735210000000004</v>
      </c>
      <c r="AP57" s="380"/>
      <c r="AQ57" s="380">
        <f>[3]Früchte!$AI41</f>
        <v>0</v>
      </c>
      <c r="AR57" s="380">
        <f>[3]Früchte!$CA41</f>
        <v>4.8262970000000003</v>
      </c>
      <c r="AS57" s="380"/>
      <c r="AT57" s="381">
        <f>[3]Früchte!$AJ41</f>
        <v>4.7296969999999998</v>
      </c>
      <c r="AU57" s="381">
        <f>[3]Früchte!$CB41</f>
        <v>2.0790220000000001</v>
      </c>
      <c r="AV57" s="380"/>
      <c r="AW57" s="380">
        <f>[3]Früchte!$AK41</f>
        <v>0</v>
      </c>
      <c r="AX57" s="380">
        <f>[3]Früchte!$CC41</f>
        <v>2.050074</v>
      </c>
      <c r="AY57" s="381">
        <f>[3]Früchte!$AL41</f>
        <v>0</v>
      </c>
      <c r="AZ57" s="381">
        <f>[3]Früchte!$CD41</f>
        <v>0</v>
      </c>
      <c r="BA57" s="380">
        <f>[3]Früchte!$AM41</f>
        <v>0</v>
      </c>
      <c r="BB57" s="380">
        <f>[3]Früchte!$CE41</f>
        <v>0</v>
      </c>
      <c r="BC57" s="381">
        <f>[3]Früchte!$AN41</f>
        <v>0.70883200000000002</v>
      </c>
      <c r="BD57" s="381">
        <f>[3]Früchte!$CF41</f>
        <v>0.471752</v>
      </c>
      <c r="BE57" s="380"/>
      <c r="BF57" s="380">
        <f>[3]Früchte!$AO41</f>
        <v>0</v>
      </c>
      <c r="BG57" s="380">
        <f>[3]Früchte!$CG41</f>
        <v>2.4654600000000002</v>
      </c>
      <c r="BH57" s="381">
        <f>[3]Früchte!$AP41</f>
        <v>2.0057309999999999</v>
      </c>
      <c r="BI57" s="381">
        <f>[3]Früchte!$CH41</f>
        <v>1.4829399999999999</v>
      </c>
      <c r="BJ57" s="380">
        <f>[3]Früchte!$AQ41</f>
        <v>3.0667049999999998</v>
      </c>
      <c r="BK57" s="380">
        <f>[3]Früchte!$CI41</f>
        <v>2.544753</v>
      </c>
      <c r="BL57" s="381">
        <f>[3]Früchte!$AR41</f>
        <v>0.89175700000000002</v>
      </c>
      <c r="BM57" s="381">
        <f>[3]Früchte!$CJ41</f>
        <v>0.80553699999999995</v>
      </c>
      <c r="BN57" s="380">
        <f>[3]Früchte!$AS41</f>
        <v>2.3533659999999998</v>
      </c>
      <c r="BO57" s="380">
        <f>[3]Früchte!$CK41</f>
        <v>1.5531779999999999</v>
      </c>
      <c r="BP57" s="188"/>
      <c r="BQ57" s="343">
        <f>VLOOKUP(MONTH(B57),[4]Referenztabelle!$B$2:$E$14,4,FALSE)</f>
        <v>4</v>
      </c>
      <c r="BR57" s="392">
        <f>[3]Früchte!$CN41</f>
        <v>5182.8891272719993</v>
      </c>
      <c r="BS57" s="392">
        <f>[3]Früchte!$CO41</f>
        <v>33208.685859646001</v>
      </c>
      <c r="BT57" s="393"/>
      <c r="BU57" s="393">
        <f>[3]Früchte!$CP41</f>
        <v>443.76259377700001</v>
      </c>
      <c r="BV57" s="393">
        <f>[3]Früchte!$CQ41</f>
        <v>3050.4131160050001</v>
      </c>
      <c r="BW57" s="393"/>
      <c r="BX57" s="392">
        <f>[3]Früchte!$CR41</f>
        <v>75.956830893000003</v>
      </c>
      <c r="BY57" s="392">
        <f>[3]Früchte!$CS41</f>
        <v>429.19908415200001</v>
      </c>
      <c r="BZ57" s="393"/>
      <c r="CA57" s="393">
        <f>[3]Früchte!$CT41</f>
        <v>9.5314796389999987</v>
      </c>
      <c r="CB57" s="393">
        <f>[3]Früchte!$CU41</f>
        <v>745.16949864899993</v>
      </c>
      <c r="CC57" s="392">
        <f>[3]Früchte!$CV41</f>
        <v>104.326327296</v>
      </c>
      <c r="CD57" s="392">
        <f>[3]Früchte!$CW41</f>
        <v>552.0085077</v>
      </c>
      <c r="CE57" s="393">
        <f>[3]Früchte!$CX41</f>
        <v>10.301525</v>
      </c>
      <c r="CF57" s="393">
        <f>[3]Früchte!$CY41</f>
        <v>338.06537778199998</v>
      </c>
      <c r="CG57" s="393"/>
      <c r="CH57" s="392">
        <f>[3]Früchte!$CZ41</f>
        <v>96.355673593000006</v>
      </c>
      <c r="CI57" s="392">
        <f>[3]Früchte!$DA41</f>
        <v>1071.667230473</v>
      </c>
      <c r="CJ57" s="393">
        <f>[3]Früchte!$DB41</f>
        <v>2.9843320440000003</v>
      </c>
      <c r="CK57" s="393">
        <f>[3]Früchte!$DC41</f>
        <v>345.07463852400002</v>
      </c>
      <c r="CL57" s="392">
        <f>[3]Früchte!DD41</f>
        <v>240.71785949599999</v>
      </c>
      <c r="CM57" s="392">
        <f>[3]Früchte!DE41</f>
        <v>3268.2604348880004</v>
      </c>
      <c r="CN57" s="393">
        <f>[3]Früchte!DF41</f>
        <v>101.60648312600001</v>
      </c>
      <c r="CO57" s="393">
        <f>[3]Früchte!DG41</f>
        <v>1649.836306809</v>
      </c>
      <c r="CP57" s="392">
        <f>[3]Früchte!DH41</f>
        <v>65.115616189999997</v>
      </c>
      <c r="CQ57" s="392">
        <f>[3]Früchte!DI41</f>
        <v>986.39691288099993</v>
      </c>
      <c r="CR57" s="393"/>
      <c r="CS57" s="393">
        <f>[3]Früchte!DJ41</f>
        <v>198.51033657000002</v>
      </c>
      <c r="CT57" s="393">
        <f>[3]Früchte!DK41</f>
        <v>1841.686683361</v>
      </c>
      <c r="CU57" s="393"/>
      <c r="CV57" s="392">
        <f>[3]Früchte!DL41</f>
        <v>16.482461000000001</v>
      </c>
      <c r="CW57" s="392">
        <f>[3]Früchte!DM41</f>
        <v>773.05246431800003</v>
      </c>
      <c r="CX57" s="393">
        <f>[3]Früchte!DN41</f>
        <v>6.7555032220000006</v>
      </c>
      <c r="CY57" s="393">
        <f>[3]Früchte!DO41</f>
        <v>190.586955598</v>
      </c>
      <c r="CZ57" s="392">
        <f>[3]Früchte!DP41</f>
        <v>1.618827853</v>
      </c>
      <c r="DA57" s="392">
        <f>[3]Früchte!DQ41</f>
        <v>107.55020790600001</v>
      </c>
      <c r="DB57" s="393">
        <f>[3]Früchte!DR41</f>
        <v>297.14335855000002</v>
      </c>
      <c r="DC57" s="393">
        <f>[3]Früchte!DS41</f>
        <v>797.37376734200006</v>
      </c>
      <c r="DD57" s="393"/>
      <c r="DE57" s="392">
        <f>[3]Früchte!DT41</f>
        <v>17.489898166</v>
      </c>
      <c r="DF57" s="392">
        <f>[3]Früchte!DU41</f>
        <v>446.65440955899999</v>
      </c>
      <c r="DG57" s="393">
        <f>[3]Früchte!DV41</f>
        <v>252.68583369199999</v>
      </c>
      <c r="DH57" s="393">
        <f>[3]Früchte!DW41</f>
        <v>964.40832195300004</v>
      </c>
      <c r="DI57" s="392">
        <f>[3]Früchte!DX41</f>
        <v>1567.4929212080001</v>
      </c>
      <c r="DJ57" s="392">
        <f>[3]Früchte!DY41</f>
        <v>3460.0098446439997</v>
      </c>
      <c r="DK57" s="393">
        <f>[3]Früchte!DZ41</f>
        <v>49.983900339000002</v>
      </c>
      <c r="DL57" s="393">
        <f>[3]Früchte!EA41</f>
        <v>377.521712369</v>
      </c>
      <c r="DM57" s="392">
        <f>[3]Früchte!EB41</f>
        <v>18.353472461000003</v>
      </c>
      <c r="DN57" s="392">
        <f>[3]Früchte!EC41</f>
        <v>559.03923995599996</v>
      </c>
      <c r="DO57" s="393">
        <f>[3]Früchte!ED41</f>
        <v>913.31902655399995</v>
      </c>
      <c r="DP57" s="393">
        <f>[3]Früchte!EE41</f>
        <v>6241.803780014</v>
      </c>
    </row>
    <row r="58" spans="1:120" x14ac:dyDescent="0.2">
      <c r="A58" s="218"/>
      <c r="B58" s="189">
        <f>[3]Früchte!$A42</f>
        <v>45108</v>
      </c>
      <c r="C58" s="381">
        <f>[3]Früchte!$C42</f>
        <v>0</v>
      </c>
      <c r="D58" s="381">
        <f>[3]Früchte!$AU42</f>
        <v>3.5195609999999999</v>
      </c>
      <c r="E58" s="380">
        <f>[3]Früchte!$E42</f>
        <v>6.1850139999999998</v>
      </c>
      <c r="F58" s="380">
        <f>[3]Früchte!$AW42</f>
        <v>3.307906</v>
      </c>
      <c r="G58" s="381">
        <f>[3]Früchte!$F42</f>
        <v>0</v>
      </c>
      <c r="H58" s="381">
        <f>[3]Früchte!$AX42</f>
        <v>3.208218</v>
      </c>
      <c r="I58" s="380">
        <f>[3]Früchte!$K42</f>
        <v>0</v>
      </c>
      <c r="J58" s="380">
        <f>[3]Früchte!$BC42</f>
        <v>0</v>
      </c>
      <c r="K58" s="381">
        <f>[3]Früchte!$N42</f>
        <v>6.2566300000000004</v>
      </c>
      <c r="L58" s="381">
        <f>[3]Früchte!$BF42</f>
        <v>4.2167009999999996</v>
      </c>
      <c r="M58" s="380"/>
      <c r="N58" s="380">
        <f>[3]Früchte!$P42</f>
        <v>0</v>
      </c>
      <c r="O58" s="380">
        <f>[3]Früchte!$BH42</f>
        <v>3.136428</v>
      </c>
      <c r="P58" s="381">
        <f>[3]Früchte!$Q42</f>
        <v>0</v>
      </c>
      <c r="Q58" s="381">
        <f>[3]Früchte!$BI42</f>
        <v>0</v>
      </c>
      <c r="R58" s="380">
        <f>[3]Früchte!$R42</f>
        <v>0</v>
      </c>
      <c r="S58" s="380">
        <f>[3]Früchte!$BJ42</f>
        <v>3.5194909999999999</v>
      </c>
      <c r="T58" s="381">
        <f>[3]Früchte!$T42</f>
        <v>0</v>
      </c>
      <c r="U58" s="381">
        <f>[3]Früchte!$BL42</f>
        <v>4.3819679999999996</v>
      </c>
      <c r="V58" s="380">
        <f>[3]Früchte!$U42</f>
        <v>6.6897320000000002</v>
      </c>
      <c r="W58" s="380">
        <f>[3]Früchte!$BM42</f>
        <v>3.6738719999999998</v>
      </c>
      <c r="X58" s="380"/>
      <c r="Y58" s="380">
        <f>[3]Früchte!$X42</f>
        <v>0</v>
      </c>
      <c r="Z58" s="380">
        <f>[3]Früchte!$BP42</f>
        <v>10.590786</v>
      </c>
      <c r="AA58" s="381">
        <f>[3]Früchte!$Y42</f>
        <v>0</v>
      </c>
      <c r="AB58" s="381">
        <f>[3]Früchte!$BQ42</f>
        <v>10.575946</v>
      </c>
      <c r="AC58" s="380">
        <f>[3]Früchte!$Z42</f>
        <v>28.220379999999999</v>
      </c>
      <c r="AD58" s="380">
        <f>[3]Früchte!$BR42</f>
        <v>19.570315000000001</v>
      </c>
      <c r="AE58" s="381">
        <f>[3]Früchte!$AA42</f>
        <v>32.265466000000004</v>
      </c>
      <c r="AF58" s="381">
        <f>[3]Früchte!$BS42</f>
        <v>21.293955</v>
      </c>
      <c r="AG58" s="380"/>
      <c r="AH58" s="380">
        <f>[3]Früchte!$AC42</f>
        <v>11.561147</v>
      </c>
      <c r="AI58" s="380">
        <f>[3]Früchte!$BU42</f>
        <v>7.8574419999999998</v>
      </c>
      <c r="AJ58" s="381">
        <f>[3]Früchte!$AE42</f>
        <v>17.527715000000001</v>
      </c>
      <c r="AK58" s="381">
        <f>[3]Früchte!$BW42</f>
        <v>11.085546000000001</v>
      </c>
      <c r="AL58" s="380">
        <f>[3]Früchte!$AG42</f>
        <v>6.1115740000000001</v>
      </c>
      <c r="AM58" s="380">
        <f>[3]Früchte!$BY42</f>
        <v>4.1184250000000002</v>
      </c>
      <c r="AN58" s="381">
        <f>[3]Früchte!$AH42</f>
        <v>12.878081999999999</v>
      </c>
      <c r="AO58" s="381">
        <f>[3]Früchte!$BZ42</f>
        <v>5.3180899999999998</v>
      </c>
      <c r="AP58" s="380"/>
      <c r="AQ58" s="380">
        <f>[3]Früchte!$AI42</f>
        <v>0</v>
      </c>
      <c r="AR58" s="380">
        <f>[3]Früchte!$CA42</f>
        <v>4.9687929999999998</v>
      </c>
      <c r="AS58" s="380"/>
      <c r="AT58" s="381">
        <f>[3]Früchte!$AJ42</f>
        <v>4.9193280000000001</v>
      </c>
      <c r="AU58" s="381">
        <f>[3]Früchte!$CB42</f>
        <v>2.9414419999999999</v>
      </c>
      <c r="AV58" s="380"/>
      <c r="AW58" s="380">
        <f>[3]Früchte!$AK42</f>
        <v>3.1972109999999998</v>
      </c>
      <c r="AX58" s="380">
        <f>[3]Früchte!$CC42</f>
        <v>1.9400729999999999</v>
      </c>
      <c r="AY58" s="381">
        <f>[3]Früchte!$AL42</f>
        <v>0</v>
      </c>
      <c r="AZ58" s="381">
        <f>[3]Früchte!$CD42</f>
        <v>0</v>
      </c>
      <c r="BA58" s="380">
        <f>[3]Früchte!$AM42</f>
        <v>0</v>
      </c>
      <c r="BB58" s="380">
        <f>[3]Früchte!$CE42</f>
        <v>0</v>
      </c>
      <c r="BC58" s="381">
        <f>[3]Früchte!$AN42</f>
        <v>0.70214699999999997</v>
      </c>
      <c r="BD58" s="381">
        <f>[3]Früchte!$CF42</f>
        <v>0.46533099999999999</v>
      </c>
      <c r="BE58" s="380"/>
      <c r="BF58" s="380">
        <f>[3]Früchte!$AO42</f>
        <v>0</v>
      </c>
      <c r="BG58" s="380">
        <f>[3]Früchte!$CG42</f>
        <v>2.609912</v>
      </c>
      <c r="BH58" s="381">
        <f>[3]Früchte!$AP42</f>
        <v>2.0667049999999998</v>
      </c>
      <c r="BI58" s="381">
        <f>[3]Früchte!$CH42</f>
        <v>1.564136</v>
      </c>
      <c r="BJ58" s="380">
        <f>[3]Früchte!$AQ42</f>
        <v>3.0667049999999998</v>
      </c>
      <c r="BK58" s="380">
        <f>[3]Früchte!$CI42</f>
        <v>2.5469330000000001</v>
      </c>
      <c r="BL58" s="381">
        <f>[3]Früchte!$AR42</f>
        <v>0.82173700000000005</v>
      </c>
      <c r="BM58" s="381">
        <f>[3]Früchte!$CJ42</f>
        <v>0.80664899999999995</v>
      </c>
      <c r="BN58" s="380">
        <f>[3]Früchte!$AS42</f>
        <v>2.2924690000000001</v>
      </c>
      <c r="BO58" s="380">
        <f>[3]Früchte!$CK42</f>
        <v>1.557938</v>
      </c>
      <c r="BP58" s="188"/>
      <c r="BQ58" s="343">
        <f>VLOOKUP(MONTH(B58),[4]Referenztabelle!$B$2:$E$14,4,FALSE)</f>
        <v>4</v>
      </c>
      <c r="BR58" s="392">
        <f>[3]Früchte!$CN42</f>
        <v>4803.1452658150001</v>
      </c>
      <c r="BS58" s="392">
        <f>[3]Früchte!$CO42</f>
        <v>30744.651490088003</v>
      </c>
      <c r="BT58" s="393"/>
      <c r="BU58" s="393">
        <f>[3]Früchte!$CP42</f>
        <v>384.64815433400003</v>
      </c>
      <c r="BV58" s="393">
        <f>[3]Früchte!$CQ42</f>
        <v>2669.3881096629998</v>
      </c>
      <c r="BW58" s="393"/>
      <c r="BX58" s="392">
        <f>[3]Früchte!$CR42</f>
        <v>12.098302881</v>
      </c>
      <c r="BY58" s="392">
        <f>[3]Früchte!$CS42</f>
        <v>459.51884198799996</v>
      </c>
      <c r="BZ58" s="393"/>
      <c r="CA58" s="393">
        <f>[3]Früchte!$CT42</f>
        <v>8.4990978980000005</v>
      </c>
      <c r="CB58" s="393">
        <f>[3]Früchte!$CU42</f>
        <v>1017.419911285</v>
      </c>
      <c r="CC58" s="392">
        <f>[3]Früchte!$CV42</f>
        <v>125.146516766</v>
      </c>
      <c r="CD58" s="392">
        <f>[3]Früchte!$CW42</f>
        <v>493.68109902399999</v>
      </c>
      <c r="CE58" s="393">
        <f>[3]Früchte!$CX42</f>
        <v>15.589975000000001</v>
      </c>
      <c r="CF58" s="393">
        <f>[3]Früchte!$CY42</f>
        <v>386.98007051799999</v>
      </c>
      <c r="CG58" s="393"/>
      <c r="CH58" s="392">
        <f>[3]Früchte!$CZ42</f>
        <v>212.62639236200002</v>
      </c>
      <c r="CI58" s="392">
        <f>[3]Früchte!$DA42</f>
        <v>1990.91960466</v>
      </c>
      <c r="CJ58" s="393">
        <f>[3]Früchte!$DB42</f>
        <v>111.034592324</v>
      </c>
      <c r="CK58" s="393">
        <f>[3]Früchte!$DC42</f>
        <v>1492.6505335909999</v>
      </c>
      <c r="CL58" s="392">
        <f>[3]Früchte!DD42</f>
        <v>286.65674873200004</v>
      </c>
      <c r="CM58" s="392">
        <f>[3]Früchte!DE42</f>
        <v>2629.6375918760004</v>
      </c>
      <c r="CN58" s="393">
        <f>[3]Früchte!DF42</f>
        <v>155.122002479</v>
      </c>
      <c r="CO58" s="393">
        <f>[3]Früchte!DG42</f>
        <v>1790.543427415</v>
      </c>
      <c r="CP58" s="392">
        <f>[3]Früchte!DH42</f>
        <v>1.956091</v>
      </c>
      <c r="CQ58" s="392">
        <f>[3]Früchte!DI42</f>
        <v>20.174337682000001</v>
      </c>
      <c r="CR58" s="393"/>
      <c r="CS58" s="393">
        <f>[3]Früchte!DJ42</f>
        <v>100.93805249499999</v>
      </c>
      <c r="CT58" s="393">
        <f>[3]Früchte!DK42</f>
        <v>924.25221302699993</v>
      </c>
      <c r="CU58" s="393"/>
      <c r="CV58" s="392">
        <f>[3]Früchte!DL42</f>
        <v>35.433604295999999</v>
      </c>
      <c r="CW58" s="392">
        <f>[3]Früchte!DM42</f>
        <v>760.18265192199999</v>
      </c>
      <c r="CX58" s="393">
        <f>[3]Früchte!DN42</f>
        <v>8.1148419340000011</v>
      </c>
      <c r="CY58" s="393">
        <f>[3]Früchte!DO42</f>
        <v>163.40982577600002</v>
      </c>
      <c r="CZ58" s="392">
        <f>[3]Früchte!DP42</f>
        <v>0.161416</v>
      </c>
      <c r="DA58" s="392">
        <f>[3]Früchte!DQ42</f>
        <v>7.0744250000000006</v>
      </c>
      <c r="DB58" s="393">
        <f>[3]Früchte!DR42</f>
        <v>437.70624394600003</v>
      </c>
      <c r="DC58" s="393">
        <f>[3]Früchte!DS42</f>
        <v>644.31182043000001</v>
      </c>
      <c r="DD58" s="393"/>
      <c r="DE58" s="392">
        <f>[3]Früchte!DT42</f>
        <v>2.7252000000000001</v>
      </c>
      <c r="DF58" s="392">
        <f>[3]Früchte!DU42</f>
        <v>443.01190247799997</v>
      </c>
      <c r="DG58" s="393">
        <f>[3]Früchte!DV42</f>
        <v>289.16340387899999</v>
      </c>
      <c r="DH58" s="393">
        <f>[3]Früchte!DW42</f>
        <v>786.74153957800002</v>
      </c>
      <c r="DI58" s="392">
        <f>[3]Früchte!DX42</f>
        <v>1467.9692551569999</v>
      </c>
      <c r="DJ58" s="392">
        <f>[3]Früchte!DY42</f>
        <v>3218.0403001310001</v>
      </c>
      <c r="DK58" s="393">
        <f>[3]Früchte!DZ42</f>
        <v>51.041272490000004</v>
      </c>
      <c r="DL58" s="393">
        <f>[3]Früchte!EA42</f>
        <v>360.005504379</v>
      </c>
      <c r="DM58" s="392">
        <f>[3]Früchte!EB42</f>
        <v>31.174638269999999</v>
      </c>
      <c r="DN58" s="392">
        <f>[3]Früchte!EC42</f>
        <v>482.634805288</v>
      </c>
      <c r="DO58" s="393">
        <f>[3]Früchte!ED42</f>
        <v>574.34978247100003</v>
      </c>
      <c r="DP58" s="393">
        <f>[3]Früchte!EE42</f>
        <v>5699.0468818849995</v>
      </c>
    </row>
    <row r="59" spans="1:120" x14ac:dyDescent="0.2">
      <c r="A59" s="218"/>
      <c r="B59" s="189">
        <f>[3]Früchte!$A43</f>
        <v>45078</v>
      </c>
      <c r="C59" s="381">
        <f>[3]Früchte!$C43</f>
        <v>6.2399690000000003</v>
      </c>
      <c r="D59" s="381">
        <f>[3]Früchte!$AU43</f>
        <v>3.497541</v>
      </c>
      <c r="E59" s="380">
        <f>[3]Früchte!$E43</f>
        <v>6.2576099999999997</v>
      </c>
      <c r="F59" s="380">
        <f>[3]Früchte!$AW43</f>
        <v>3.3150050000000002</v>
      </c>
      <c r="G59" s="381">
        <f>[3]Früchte!$F43</f>
        <v>0</v>
      </c>
      <c r="H59" s="381">
        <f>[3]Früchte!$AX43</f>
        <v>3.197101</v>
      </c>
      <c r="I59" s="380">
        <f>[3]Früchte!$K43</f>
        <v>0</v>
      </c>
      <c r="J59" s="380">
        <f>[3]Früchte!$BC43</f>
        <v>0</v>
      </c>
      <c r="K59" s="381">
        <f>[3]Früchte!$N43</f>
        <v>6.2362010000000003</v>
      </c>
      <c r="L59" s="381">
        <f>[3]Früchte!$BF43</f>
        <v>3.9578989999999998</v>
      </c>
      <c r="M59" s="380"/>
      <c r="N59" s="380">
        <f>[3]Früchte!$P43</f>
        <v>0</v>
      </c>
      <c r="O59" s="380">
        <f>[3]Früchte!$BH43</f>
        <v>2.981341</v>
      </c>
      <c r="P59" s="381">
        <f>[3]Früchte!$Q43</f>
        <v>0</v>
      </c>
      <c r="Q59" s="381">
        <f>[3]Früchte!$BI43</f>
        <v>0</v>
      </c>
      <c r="R59" s="380">
        <f>[3]Früchte!$R43</f>
        <v>0</v>
      </c>
      <c r="S59" s="380">
        <f>[3]Früchte!$BJ43</f>
        <v>3.4781979999999999</v>
      </c>
      <c r="T59" s="381">
        <f>[3]Früchte!$T43</f>
        <v>0</v>
      </c>
      <c r="U59" s="381">
        <f>[3]Früchte!$BL43</f>
        <v>3.6223749999999999</v>
      </c>
      <c r="V59" s="380">
        <f>[3]Früchte!$U43</f>
        <v>0</v>
      </c>
      <c r="W59" s="380">
        <f>[3]Früchte!$BM43</f>
        <v>3.7252190000000001</v>
      </c>
      <c r="X59" s="380"/>
      <c r="Y59" s="380">
        <f>[3]Früchte!$X43</f>
        <v>17.966881999999998</v>
      </c>
      <c r="Z59" s="380">
        <f>[3]Früchte!$BP43</f>
        <v>11.076536000000001</v>
      </c>
      <c r="AA59" s="381">
        <f>[3]Früchte!$Y43</f>
        <v>0</v>
      </c>
      <c r="AB59" s="381">
        <f>[3]Früchte!$BQ43</f>
        <v>9.7588380000000008</v>
      </c>
      <c r="AC59" s="380">
        <f>[3]Früchte!$Z43</f>
        <v>21.415441999999999</v>
      </c>
      <c r="AD59" s="380">
        <f>[3]Früchte!$BR43</f>
        <v>13.396806</v>
      </c>
      <c r="AE59" s="381">
        <f>[3]Früchte!$AA43</f>
        <v>24.099072</v>
      </c>
      <c r="AF59" s="381">
        <f>[3]Früchte!$BS43</f>
        <v>17.980526000000001</v>
      </c>
      <c r="AG59" s="380"/>
      <c r="AH59" s="380">
        <f>[3]Früchte!$AC43</f>
        <v>9.0140519999999995</v>
      </c>
      <c r="AI59" s="380">
        <f>[3]Früchte!$BU43</f>
        <v>6.4935470000000004</v>
      </c>
      <c r="AJ59" s="381">
        <f>[3]Früchte!$AE43</f>
        <v>16.285402000000001</v>
      </c>
      <c r="AK59" s="381">
        <f>[3]Früchte!$BW43</f>
        <v>10.016939000000001</v>
      </c>
      <c r="AL59" s="380">
        <f>[3]Früchte!$AG43</f>
        <v>7.0909250000000004</v>
      </c>
      <c r="AM59" s="380">
        <f>[3]Früchte!$BY43</f>
        <v>4.1911240000000003</v>
      </c>
      <c r="AN59" s="381">
        <f>[3]Früchte!$AH43</f>
        <v>0</v>
      </c>
      <c r="AO59" s="381">
        <f>[3]Früchte!$BZ43</f>
        <v>0</v>
      </c>
      <c r="AP59" s="380"/>
      <c r="AQ59" s="380">
        <f>[3]Früchte!$AI43</f>
        <v>0</v>
      </c>
      <c r="AR59" s="380">
        <f>[3]Früchte!$CA43</f>
        <v>4.9388550000000002</v>
      </c>
      <c r="AS59" s="380"/>
      <c r="AT59" s="381">
        <f>[3]Früchte!$AJ43</f>
        <v>5.0527240000000004</v>
      </c>
      <c r="AU59" s="381">
        <f>[3]Früchte!$CB43</f>
        <v>2.5901960000000002</v>
      </c>
      <c r="AV59" s="380"/>
      <c r="AW59" s="380">
        <f>[3]Früchte!$AK43</f>
        <v>3.064775</v>
      </c>
      <c r="AX59" s="380">
        <f>[3]Früchte!$CC43</f>
        <v>1.857969</v>
      </c>
      <c r="AY59" s="381">
        <f>[3]Früchte!$AL43</f>
        <v>0</v>
      </c>
      <c r="AZ59" s="381">
        <f>[3]Früchte!$CD43</f>
        <v>0</v>
      </c>
      <c r="BA59" s="380">
        <f>[3]Früchte!$AM43</f>
        <v>0</v>
      </c>
      <c r="BB59" s="380">
        <f>[3]Früchte!$CE43</f>
        <v>0</v>
      </c>
      <c r="BC59" s="381">
        <f>[3]Früchte!$AN43</f>
        <v>0.71760199999999996</v>
      </c>
      <c r="BD59" s="381">
        <f>[3]Früchte!$CF43</f>
        <v>0.474358</v>
      </c>
      <c r="BE59" s="380"/>
      <c r="BF59" s="380">
        <f>[3]Früchte!$AO43</f>
        <v>0</v>
      </c>
      <c r="BG59" s="380">
        <f>[3]Früchte!$CG43</f>
        <v>2.6029409999999999</v>
      </c>
      <c r="BH59" s="381">
        <f>[3]Früchte!$AP43</f>
        <v>2.0904240000000001</v>
      </c>
      <c r="BI59" s="381">
        <f>[3]Früchte!$CH43</f>
        <v>1.5518160000000001</v>
      </c>
      <c r="BJ59" s="380">
        <f>[3]Früchte!$AQ43</f>
        <v>2.807153</v>
      </c>
      <c r="BK59" s="380">
        <f>[3]Früchte!$CI43</f>
        <v>2.545099</v>
      </c>
      <c r="BL59" s="381">
        <f>[3]Früchte!$AR43</f>
        <v>0.83737899999999998</v>
      </c>
      <c r="BM59" s="381">
        <f>[3]Früchte!$CJ43</f>
        <v>0.80590899999999999</v>
      </c>
      <c r="BN59" s="380">
        <f>[3]Früchte!$AS43</f>
        <v>2.250972</v>
      </c>
      <c r="BO59" s="380">
        <f>[3]Früchte!$CK43</f>
        <v>1.5231980000000001</v>
      </c>
      <c r="BP59" s="188"/>
      <c r="BQ59" s="343">
        <f>VLOOKUP(MONTH(B59),[4]Referenztabelle!$B$2:$E$14,4,FALSE)</f>
        <v>5</v>
      </c>
      <c r="BR59" s="392">
        <f>[3]Früchte!$CN43</f>
        <v>7214.4354468210004</v>
      </c>
      <c r="BS59" s="392">
        <f>[3]Früchte!$CO43</f>
        <v>43835.571988568998</v>
      </c>
      <c r="BT59" s="393"/>
      <c r="BU59" s="393">
        <f>[3]Früchte!$CP43</f>
        <v>618.11635829600004</v>
      </c>
      <c r="BV59" s="393">
        <f>[3]Früchte!$CQ43</f>
        <v>4320.1662206910005</v>
      </c>
      <c r="BW59" s="393"/>
      <c r="BX59" s="392">
        <f>[3]Früchte!$CR43</f>
        <v>33.917205432000003</v>
      </c>
      <c r="BY59" s="392">
        <f>[3]Früchte!$CS43</f>
        <v>889.44880804100001</v>
      </c>
      <c r="BZ59" s="393"/>
      <c r="CA59" s="393">
        <f>[3]Früchte!$CT43</f>
        <v>236.07538239000002</v>
      </c>
      <c r="CB59" s="393">
        <f>[3]Früchte!$CU43</f>
        <v>2886.3181618369999</v>
      </c>
      <c r="CC59" s="392">
        <f>[3]Früchte!$CV43</f>
        <v>211.195308356</v>
      </c>
      <c r="CD59" s="392">
        <f>[3]Früchte!$CW43</f>
        <v>718.56960902900005</v>
      </c>
      <c r="CE59" s="393">
        <f>[3]Früchte!$CX43</f>
        <v>88.650166380000002</v>
      </c>
      <c r="CF59" s="393">
        <f>[3]Früchte!$CY43</f>
        <v>377.329480445</v>
      </c>
      <c r="CG59" s="393"/>
      <c r="CH59" s="392">
        <f>[3]Früchte!$CZ43</f>
        <v>355.76013615300002</v>
      </c>
      <c r="CI59" s="392">
        <f>[3]Früchte!$DA43</f>
        <v>2370.459294749</v>
      </c>
      <c r="CJ59" s="393">
        <f>[3]Früchte!$DB43</f>
        <v>128.31934054799999</v>
      </c>
      <c r="CK59" s="393">
        <f>[3]Früchte!$DC43</f>
        <v>1542.171170825</v>
      </c>
      <c r="CL59" s="392">
        <f>[3]Früchte!DD43</f>
        <v>187.81666819600002</v>
      </c>
      <c r="CM59" s="392">
        <f>[3]Früchte!DE43</f>
        <v>3219.7780314010001</v>
      </c>
      <c r="CN59" s="393">
        <f>[3]Früchte!DF43</f>
        <v>239.67536912300002</v>
      </c>
      <c r="CO59" s="393">
        <f>[3]Früchte!DG43</f>
        <v>1771.6169874040002</v>
      </c>
      <c r="CP59" s="392">
        <f>[3]Früchte!DH43</f>
        <v>2.5170000000000001E-3</v>
      </c>
      <c r="CQ59" s="392">
        <f>[3]Früchte!DI43</f>
        <v>0.138597</v>
      </c>
      <c r="CR59" s="393"/>
      <c r="CS59" s="393">
        <f>[3]Früchte!DJ43</f>
        <v>33.599609131999998</v>
      </c>
      <c r="CT59" s="393">
        <f>[3]Früchte!DK43</f>
        <v>696.07537726300006</v>
      </c>
      <c r="CU59" s="393"/>
      <c r="CV59" s="392">
        <f>[3]Früchte!DL43</f>
        <v>140.077256928</v>
      </c>
      <c r="CW59" s="392">
        <f>[3]Früchte!DM43</f>
        <v>1216.101530939</v>
      </c>
      <c r="CX59" s="393">
        <f>[3]Früchte!DN43</f>
        <v>11.476985855000001</v>
      </c>
      <c r="CY59" s="393">
        <f>[3]Früchte!DO43</f>
        <v>238.433302368</v>
      </c>
      <c r="CZ59" s="392">
        <f>[3]Früchte!DP43</f>
        <v>0.26033800000000001</v>
      </c>
      <c r="DA59" s="392">
        <f>[3]Früchte!DQ43</f>
        <v>5.6424365800000009</v>
      </c>
      <c r="DB59" s="393">
        <f>[3]Früchte!DR43</f>
        <v>828.11888671500003</v>
      </c>
      <c r="DC59" s="393">
        <f>[3]Früchte!DS43</f>
        <v>782.73897145299998</v>
      </c>
      <c r="DD59" s="393"/>
      <c r="DE59" s="392">
        <f>[3]Früchte!DT43</f>
        <v>10.475283429999999</v>
      </c>
      <c r="DF59" s="392">
        <f>[3]Früchte!DU43</f>
        <v>617.72818983599996</v>
      </c>
      <c r="DG59" s="393">
        <f>[3]Früchte!DV43</f>
        <v>279.699792</v>
      </c>
      <c r="DH59" s="393">
        <f>[3]Früchte!DW43</f>
        <v>1244.2682130990001</v>
      </c>
      <c r="DI59" s="392">
        <f>[3]Früchte!DX43</f>
        <v>2330.5003785549998</v>
      </c>
      <c r="DJ59" s="392">
        <f>[3]Früchte!DY43</f>
        <v>4695.9472582099997</v>
      </c>
      <c r="DK59" s="393">
        <f>[3]Früchte!DZ43</f>
        <v>83.626851399000003</v>
      </c>
      <c r="DL59" s="393">
        <f>[3]Früchte!EA43</f>
        <v>509.35391214200001</v>
      </c>
      <c r="DM59" s="392">
        <f>[3]Früchte!EB43</f>
        <v>32.094849455000002</v>
      </c>
      <c r="DN59" s="392">
        <f>[3]Früchte!EC43</f>
        <v>758.94212963200005</v>
      </c>
      <c r="DO59" s="393">
        <f>[3]Früchte!ED43</f>
        <v>893.73611025499997</v>
      </c>
      <c r="DP59" s="393">
        <f>[3]Früchte!EE43</f>
        <v>9321.214280999</v>
      </c>
    </row>
    <row r="60" spans="1:120" x14ac:dyDescent="0.2">
      <c r="A60" s="218"/>
      <c r="B60" s="189">
        <f>[3]Früchte!$A44</f>
        <v>45047</v>
      </c>
      <c r="C60" s="381">
        <f>[3]Früchte!$C44</f>
        <v>6.2908939999999998</v>
      </c>
      <c r="D60" s="381">
        <f>[3]Früchte!$AU44</f>
        <v>3.3261159999999999</v>
      </c>
      <c r="E60" s="380">
        <f>[3]Früchte!$E44</f>
        <v>6.2892400000000004</v>
      </c>
      <c r="F60" s="380">
        <f>[3]Früchte!$AW44</f>
        <v>3.3147739999999999</v>
      </c>
      <c r="G60" s="381">
        <f>[3]Früchte!$F44</f>
        <v>0</v>
      </c>
      <c r="H60" s="381">
        <f>[3]Früchte!$AX44</f>
        <v>3.23813</v>
      </c>
      <c r="I60" s="380">
        <f>[3]Früchte!$K44</f>
        <v>0</v>
      </c>
      <c r="J60" s="380">
        <f>[3]Früchte!$BC44</f>
        <v>0</v>
      </c>
      <c r="K60" s="381">
        <f>[3]Früchte!$N44</f>
        <v>6.2940990000000001</v>
      </c>
      <c r="L60" s="381">
        <f>[3]Früchte!$BF44</f>
        <v>4.0301770000000001</v>
      </c>
      <c r="M60" s="380"/>
      <c r="N60" s="380">
        <f>[3]Früchte!$P44</f>
        <v>0</v>
      </c>
      <c r="O60" s="380">
        <f>[3]Früchte!$BH44</f>
        <v>2.8776649999999999</v>
      </c>
      <c r="P60" s="381">
        <f>[3]Früchte!$Q44</f>
        <v>0</v>
      </c>
      <c r="Q60" s="381">
        <f>[3]Früchte!$BI44</f>
        <v>0</v>
      </c>
      <c r="R60" s="380">
        <f>[3]Früchte!$R44</f>
        <v>0</v>
      </c>
      <c r="S60" s="380">
        <f>[3]Früchte!$BJ44</f>
        <v>3.3786679999999998</v>
      </c>
      <c r="T60" s="381">
        <f>[3]Früchte!$T44</f>
        <v>0</v>
      </c>
      <c r="U60" s="381">
        <f>[3]Früchte!$BL44</f>
        <v>3.595901</v>
      </c>
      <c r="V60" s="380">
        <f>[3]Früchte!$U44</f>
        <v>0</v>
      </c>
      <c r="W60" s="380">
        <f>[3]Früchte!$BM44</f>
        <v>3.9400300000000001</v>
      </c>
      <c r="X60" s="380"/>
      <c r="Y60" s="380">
        <f>[3]Früchte!$X44</f>
        <v>17.277038999999998</v>
      </c>
      <c r="Z60" s="380">
        <f>[3]Früchte!$BP44</f>
        <v>14.700415</v>
      </c>
      <c r="AA60" s="381">
        <f>[3]Früchte!$Y44</f>
        <v>12.476122</v>
      </c>
      <c r="AB60" s="381">
        <f>[3]Früchte!$BQ44</f>
        <v>6.5160929999999997</v>
      </c>
      <c r="AC60" s="380">
        <f>[3]Früchte!$Z44</f>
        <v>21.367087999999999</v>
      </c>
      <c r="AD60" s="380">
        <f>[3]Früchte!$BR44</f>
        <v>12.4269</v>
      </c>
      <c r="AE60" s="381">
        <f>[3]Früchte!$AA44</f>
        <v>22.267524999999999</v>
      </c>
      <c r="AF60" s="381">
        <f>[3]Früchte!$BS44</f>
        <v>14.265579000000001</v>
      </c>
      <c r="AG60" s="380"/>
      <c r="AH60" s="380">
        <f>[3]Früchte!$AC44</f>
        <v>10.3508</v>
      </c>
      <c r="AI60" s="380">
        <f>[3]Früchte!$BU44</f>
        <v>7.1972120000000004</v>
      </c>
      <c r="AJ60" s="381">
        <f>[3]Früchte!$AE44</f>
        <v>15.986203</v>
      </c>
      <c r="AK60" s="381">
        <f>[3]Früchte!$BW44</f>
        <v>13.178663</v>
      </c>
      <c r="AL60" s="380">
        <f>[3]Früchte!$AG44</f>
        <v>9.4383599999999994</v>
      </c>
      <c r="AM60" s="380">
        <f>[3]Früchte!$BY44</f>
        <v>5.0011960000000002</v>
      </c>
      <c r="AN60" s="381">
        <f>[3]Früchte!$AH44</f>
        <v>0</v>
      </c>
      <c r="AO60" s="381">
        <f>[3]Früchte!$BZ44</f>
        <v>0</v>
      </c>
      <c r="AP60" s="380"/>
      <c r="AQ60" s="380">
        <f>[3]Früchte!$AI44</f>
        <v>0</v>
      </c>
      <c r="AR60" s="380">
        <f>[3]Früchte!$CA44</f>
        <v>5.0281010000000004</v>
      </c>
      <c r="AS60" s="380"/>
      <c r="AT60" s="381">
        <f>[3]Früchte!$AJ44</f>
        <v>0</v>
      </c>
      <c r="AU60" s="381">
        <f>[3]Früchte!$CB44</f>
        <v>3.1058400000000002</v>
      </c>
      <c r="AV60" s="380"/>
      <c r="AW60" s="380">
        <f>[3]Früchte!$AK44</f>
        <v>3.0618340000000002</v>
      </c>
      <c r="AX60" s="380">
        <f>[3]Früchte!$CC44</f>
        <v>1.695932</v>
      </c>
      <c r="AY60" s="381">
        <f>[3]Früchte!$AL44</f>
        <v>0</v>
      </c>
      <c r="AZ60" s="381">
        <f>[3]Früchte!$CD44</f>
        <v>3.6351040000000001</v>
      </c>
      <c r="BA60" s="380">
        <f>[3]Früchte!$AM44</f>
        <v>0</v>
      </c>
      <c r="BB60" s="380">
        <f>[3]Früchte!$CE44</f>
        <v>3.6131199999999999</v>
      </c>
      <c r="BC60" s="381">
        <f>[3]Früchte!$AN44</f>
        <v>0.71993700000000005</v>
      </c>
      <c r="BD60" s="381">
        <f>[3]Früchte!$CF44</f>
        <v>0.50065499999999996</v>
      </c>
      <c r="BE60" s="380"/>
      <c r="BF60" s="380">
        <f>[3]Früchte!$AO44</f>
        <v>0</v>
      </c>
      <c r="BG60" s="380">
        <f>[3]Früchte!$CG44</f>
        <v>2.5002800000000001</v>
      </c>
      <c r="BH60" s="381">
        <f>[3]Früchte!$AP44</f>
        <v>2.1318269999999999</v>
      </c>
      <c r="BI60" s="381">
        <f>[3]Früchte!$CH44</f>
        <v>1.641867</v>
      </c>
      <c r="BJ60" s="380">
        <f>[3]Früchte!$AQ44</f>
        <v>2.8460860000000001</v>
      </c>
      <c r="BK60" s="380">
        <f>[3]Früchte!$CI44</f>
        <v>2.5380929999999999</v>
      </c>
      <c r="BL60" s="381">
        <f>[3]Früchte!$AR44</f>
        <v>0.84216800000000003</v>
      </c>
      <c r="BM60" s="381">
        <f>[3]Früchte!$CJ44</f>
        <v>0.80343799999999999</v>
      </c>
      <c r="BN60" s="380">
        <f>[3]Früchte!$AS44</f>
        <v>2.2950149999999998</v>
      </c>
      <c r="BO60" s="380">
        <f>[3]Früchte!$CK44</f>
        <v>1.450472</v>
      </c>
      <c r="BP60" s="188"/>
      <c r="BQ60" s="343">
        <f>VLOOKUP(MONTH(B60),[4]Referenztabelle!$B$2:$E$14,4,FALSE)</f>
        <v>4</v>
      </c>
      <c r="BR60" s="392">
        <f>[3]Früchte!$CN44</f>
        <v>5226.8061165790004</v>
      </c>
      <c r="BS60" s="392">
        <f>[3]Früchte!$CO44</f>
        <v>27692.714470591003</v>
      </c>
      <c r="BT60" s="393"/>
      <c r="BU60" s="393">
        <f>[3]Früchte!$CP44</f>
        <v>618.75622155300005</v>
      </c>
      <c r="BV60" s="393">
        <f>[3]Früchte!$CQ44</f>
        <v>4602.2077649980001</v>
      </c>
      <c r="BW60" s="393"/>
      <c r="BX60" s="392">
        <f>[3]Früchte!$CR44</f>
        <v>53.388474859000006</v>
      </c>
      <c r="BY60" s="392">
        <f>[3]Früchte!$CS44</f>
        <v>1063.9963164379999</v>
      </c>
      <c r="BZ60" s="393"/>
      <c r="CA60" s="393">
        <f>[3]Früchte!$CT44</f>
        <v>141.25107980300001</v>
      </c>
      <c r="CB60" s="393">
        <f>[3]Früchte!$CU44</f>
        <v>2156.441449639</v>
      </c>
      <c r="CC60" s="392">
        <f>[3]Früchte!$CV44</f>
        <v>229.58193682500001</v>
      </c>
      <c r="CD60" s="392">
        <f>[3]Früchte!$CW44</f>
        <v>702.57045460899997</v>
      </c>
      <c r="CE60" s="393">
        <f>[3]Früchte!$CX44</f>
        <v>82.381526362999992</v>
      </c>
      <c r="CF60" s="393">
        <f>[3]Früchte!$CY44</f>
        <v>392.85044886499998</v>
      </c>
      <c r="CG60" s="393"/>
      <c r="CH60" s="392">
        <f>[3]Früchte!$CZ44</f>
        <v>96.395169584000001</v>
      </c>
      <c r="CI60" s="392">
        <f>[3]Früchte!$DA44</f>
        <v>858.35432470899991</v>
      </c>
      <c r="CJ60" s="393">
        <f>[3]Früchte!$DB44</f>
        <v>35.785095010999996</v>
      </c>
      <c r="CK60" s="393">
        <f>[3]Früchte!$DC44</f>
        <v>386.73351169400001</v>
      </c>
      <c r="CL60" s="392">
        <f>[3]Früchte!DD44</f>
        <v>47.858753363000005</v>
      </c>
      <c r="CM60" s="392">
        <f>[3]Früchte!DE44</f>
        <v>1136.3504200899999</v>
      </c>
      <c r="CN60" s="393">
        <f>[3]Früchte!DF44</f>
        <v>24.220020042000002</v>
      </c>
      <c r="CO60" s="393">
        <f>[3]Früchte!DG44</f>
        <v>388.633680137</v>
      </c>
      <c r="CP60" s="392">
        <f>[3]Früchte!DH44</f>
        <v>1.6739999999999999E-3</v>
      </c>
      <c r="CQ60" s="392">
        <f>[3]Früchte!DI44</f>
        <v>7.0183999999999996E-2</v>
      </c>
      <c r="CR60" s="393"/>
      <c r="CS60" s="393">
        <f>[3]Früchte!DJ44</f>
        <v>9.2739999999999993E-3</v>
      </c>
      <c r="CT60" s="393">
        <f>[3]Früchte!DK44</f>
        <v>406.39947399600004</v>
      </c>
      <c r="CU60" s="393"/>
      <c r="CV60" s="392">
        <f>[3]Früchte!DL44</f>
        <v>257.61229474800001</v>
      </c>
      <c r="CW60" s="392">
        <f>[3]Früchte!DM44</f>
        <v>1662.6814355680001</v>
      </c>
      <c r="CX60" s="393">
        <f>[3]Früchte!DN44</f>
        <v>14.920641672</v>
      </c>
      <c r="CY60" s="393">
        <f>[3]Früchte!DO44</f>
        <v>297.469624899</v>
      </c>
      <c r="CZ60" s="392">
        <f>[3]Früchte!DP44</f>
        <v>0.22570400000000002</v>
      </c>
      <c r="DA60" s="392">
        <f>[3]Früchte!DQ44</f>
        <v>111.86074846000001</v>
      </c>
      <c r="DB60" s="393">
        <f>[3]Früchte!DR44</f>
        <v>583.15409163699996</v>
      </c>
      <c r="DC60" s="393">
        <f>[3]Früchte!DS44</f>
        <v>635.178334146</v>
      </c>
      <c r="DD60" s="393"/>
      <c r="DE60" s="392">
        <f>[3]Früchte!DT44</f>
        <v>7.6738</v>
      </c>
      <c r="DF60" s="392">
        <f>[3]Früchte!DU44</f>
        <v>607.55906921099995</v>
      </c>
      <c r="DG60" s="393">
        <f>[3]Früchte!DV44</f>
        <v>283.97943085700001</v>
      </c>
      <c r="DH60" s="393">
        <f>[3]Früchte!DW44</f>
        <v>920.46996954400004</v>
      </c>
      <c r="DI60" s="392">
        <f>[3]Früchte!DX44</f>
        <v>2028.563008889</v>
      </c>
      <c r="DJ60" s="392">
        <f>[3]Früchte!DY44</f>
        <v>4133.7805788099995</v>
      </c>
      <c r="DK60" s="393">
        <f>[3]Früchte!DZ44</f>
        <v>100.118541863</v>
      </c>
      <c r="DL60" s="393">
        <f>[3]Früchte!EA44</f>
        <v>387.29661574200003</v>
      </c>
      <c r="DM60" s="392">
        <f>[3]Früchte!EB44</f>
        <v>63.483822535000002</v>
      </c>
      <c r="DN60" s="392">
        <f>[3]Früchte!EC44</f>
        <v>806.50284868900007</v>
      </c>
      <c r="DO60" s="393">
        <f>[3]Früchte!ED44</f>
        <v>199.098220717</v>
      </c>
      <c r="DP60" s="393">
        <f>[3]Früchte!EE44</f>
        <v>3280.166400519</v>
      </c>
    </row>
    <row r="61" spans="1:120" x14ac:dyDescent="0.2">
      <c r="A61" s="218"/>
      <c r="B61" s="189">
        <f>[3]Früchte!$A45</f>
        <v>45017</v>
      </c>
      <c r="C61" s="381">
        <f>[3]Früchte!$C45</f>
        <v>6.3</v>
      </c>
      <c r="D61" s="381">
        <f>[3]Früchte!$AU45</f>
        <v>3.4938720000000001</v>
      </c>
      <c r="E61" s="380">
        <f>[3]Früchte!$E45</f>
        <v>6.2612620000000003</v>
      </c>
      <c r="F61" s="380">
        <f>[3]Früchte!$AW45</f>
        <v>3.3246730000000002</v>
      </c>
      <c r="G61" s="381">
        <f>[3]Früchte!$F45</f>
        <v>0</v>
      </c>
      <c r="H61" s="381">
        <f>[3]Früchte!$AX45</f>
        <v>3.23813</v>
      </c>
      <c r="I61" s="380">
        <f>[3]Früchte!$K45</f>
        <v>6.2999989999999997</v>
      </c>
      <c r="J61" s="380">
        <f>[3]Früchte!$BC45</f>
        <v>0</v>
      </c>
      <c r="K61" s="381">
        <f>[3]Früchte!$N45</f>
        <v>6.2584099999999996</v>
      </c>
      <c r="L61" s="381">
        <f>[3]Früchte!$BF45</f>
        <v>4.0966240000000003</v>
      </c>
      <c r="M61" s="380"/>
      <c r="N61" s="380">
        <f>[3]Früchte!$P45</f>
        <v>0</v>
      </c>
      <c r="O61" s="380">
        <f>[3]Früchte!$BH45</f>
        <v>2.8175490000000001</v>
      </c>
      <c r="P61" s="381">
        <f>[3]Früchte!$Q45</f>
        <v>0</v>
      </c>
      <c r="Q61" s="381">
        <f>[3]Früchte!$BI45</f>
        <v>0</v>
      </c>
      <c r="R61" s="380">
        <f>[3]Früchte!$R45</f>
        <v>0</v>
      </c>
      <c r="S61" s="380">
        <f>[3]Früchte!$BJ45</f>
        <v>3.455816</v>
      </c>
      <c r="T61" s="381">
        <f>[3]Früchte!$T45</f>
        <v>0</v>
      </c>
      <c r="U61" s="381">
        <f>[3]Früchte!$BL45</f>
        <v>3.4072469999999999</v>
      </c>
      <c r="V61" s="380">
        <f>[3]Früchte!$U45</f>
        <v>0</v>
      </c>
      <c r="W61" s="380">
        <f>[3]Früchte!$BM45</f>
        <v>4.0696149999999998</v>
      </c>
      <c r="X61" s="380"/>
      <c r="Y61" s="380">
        <f>[3]Früchte!$X45</f>
        <v>0</v>
      </c>
      <c r="Z61" s="380">
        <f>[3]Früchte!$BP45</f>
        <v>0</v>
      </c>
      <c r="AA61" s="381">
        <f>[3]Früchte!$Y45</f>
        <v>10.707331</v>
      </c>
      <c r="AB61" s="381">
        <f>[3]Früchte!$BQ45</f>
        <v>6.3247450000000001</v>
      </c>
      <c r="AC61" s="380">
        <f>[3]Früchte!$Z45</f>
        <v>23.059000999999999</v>
      </c>
      <c r="AD61" s="380">
        <f>[3]Früchte!$BR45</f>
        <v>14.172897000000001</v>
      </c>
      <c r="AE61" s="381">
        <f>[3]Früchte!$AA45</f>
        <v>22.952881999999999</v>
      </c>
      <c r="AF61" s="381">
        <f>[3]Früchte!$BS45</f>
        <v>15.207912</v>
      </c>
      <c r="AG61" s="380"/>
      <c r="AH61" s="380">
        <f>[3]Früchte!$AC45</f>
        <v>0</v>
      </c>
      <c r="AI61" s="380">
        <f>[3]Früchte!$BU45</f>
        <v>0</v>
      </c>
      <c r="AJ61" s="381">
        <f>[3]Früchte!$AE45</f>
        <v>0</v>
      </c>
      <c r="AK61" s="381">
        <f>[3]Früchte!$BW45</f>
        <v>0</v>
      </c>
      <c r="AL61" s="380">
        <f>[3]Früchte!$AG45</f>
        <v>0</v>
      </c>
      <c r="AM61" s="380">
        <f>[3]Früchte!$BY45</f>
        <v>5.4835710000000004</v>
      </c>
      <c r="AN61" s="381">
        <f>[3]Früchte!$AH45</f>
        <v>0</v>
      </c>
      <c r="AO61" s="381">
        <f>[3]Früchte!$BZ45</f>
        <v>0</v>
      </c>
      <c r="AP61" s="380"/>
      <c r="AQ61" s="380">
        <f>[3]Früchte!$AI45</f>
        <v>0</v>
      </c>
      <c r="AR61" s="380">
        <f>[3]Früchte!$CA45</f>
        <v>5.2350659999999998</v>
      </c>
      <c r="AS61" s="380"/>
      <c r="AT61" s="381">
        <f>[3]Früchte!$AJ45</f>
        <v>0</v>
      </c>
      <c r="AU61" s="381">
        <f>[3]Früchte!$CB45</f>
        <v>3.3489390000000001</v>
      </c>
      <c r="AV61" s="380"/>
      <c r="AW61" s="380">
        <f>[3]Früchte!$AK45</f>
        <v>3.0020039999999999</v>
      </c>
      <c r="AX61" s="380">
        <f>[3]Früchte!$CC45</f>
        <v>1.6058479999999999</v>
      </c>
      <c r="AY61" s="381">
        <f>[3]Früchte!$AL45</f>
        <v>0</v>
      </c>
      <c r="AZ61" s="381">
        <f>[3]Früchte!$CD45</f>
        <v>2.5124719999999998</v>
      </c>
      <c r="BA61" s="380">
        <f>[3]Früchte!$AM45</f>
        <v>3.7873190000000001</v>
      </c>
      <c r="BB61" s="380">
        <f>[3]Früchte!$CE45</f>
        <v>3.612241</v>
      </c>
      <c r="BC61" s="381">
        <f>[3]Früchte!$AN45</f>
        <v>0.71954499999999999</v>
      </c>
      <c r="BD61" s="381">
        <f>[3]Früchte!$CF45</f>
        <v>0.45752700000000002</v>
      </c>
      <c r="BE61" s="380"/>
      <c r="BF61" s="380">
        <f>[3]Früchte!$AO45</f>
        <v>0</v>
      </c>
      <c r="BG61" s="380">
        <f>[3]Früchte!$CG45</f>
        <v>2.4600490000000002</v>
      </c>
      <c r="BH61" s="381">
        <f>[3]Früchte!$AP45</f>
        <v>1.977123</v>
      </c>
      <c r="BI61" s="381">
        <f>[3]Früchte!$CH45</f>
        <v>1.628404</v>
      </c>
      <c r="BJ61" s="380">
        <f>[3]Früchte!$AQ45</f>
        <v>2.89432</v>
      </c>
      <c r="BK61" s="380">
        <f>[3]Früchte!$CI45</f>
        <v>2.5454340000000002</v>
      </c>
      <c r="BL61" s="381">
        <f>[3]Früchte!$AR45</f>
        <v>0.85574899999999998</v>
      </c>
      <c r="BM61" s="381">
        <f>[3]Früchte!$CJ45</f>
        <v>0.79751499999999997</v>
      </c>
      <c r="BN61" s="380">
        <f>[3]Früchte!$AS45</f>
        <v>0</v>
      </c>
      <c r="BO61" s="380">
        <f>[3]Früchte!$CK45</f>
        <v>1.6955830000000001</v>
      </c>
      <c r="BP61" s="188"/>
      <c r="BQ61" s="343">
        <f>VLOOKUP(MONTH(B61),[4]Referenztabelle!$B$2:$E$14,4,FALSE)</f>
        <v>4</v>
      </c>
      <c r="BR61" s="392">
        <f>[3]Früchte!$CN45</f>
        <v>5436.5623989380001</v>
      </c>
      <c r="BS61" s="392">
        <f>[3]Früchte!$CO45</f>
        <v>24985.266284015997</v>
      </c>
      <c r="BT61" s="393"/>
      <c r="BU61" s="393">
        <f>[3]Früchte!$CP45</f>
        <v>708.86462489099995</v>
      </c>
      <c r="BV61" s="393">
        <f>[3]Früchte!$CQ45</f>
        <v>4785.2195042800004</v>
      </c>
      <c r="BW61" s="393"/>
      <c r="BX61" s="392">
        <f>[3]Früchte!$CR45</f>
        <v>123.129274103</v>
      </c>
      <c r="BY61" s="392">
        <f>[3]Früchte!$CS45</f>
        <v>1097.5143249600001</v>
      </c>
      <c r="BZ61" s="393"/>
      <c r="CA61" s="393">
        <f>[3]Früchte!$CT45</f>
        <v>236.21959587800001</v>
      </c>
      <c r="CB61" s="393">
        <f>[3]Früchte!$CU45</f>
        <v>2608.5230858209998</v>
      </c>
      <c r="CC61" s="392">
        <f>[3]Früchte!$CV45</f>
        <v>136.94025281</v>
      </c>
      <c r="CD61" s="392">
        <f>[3]Früchte!$CW45</f>
        <v>539.680889385</v>
      </c>
      <c r="CE61" s="393">
        <f>[3]Früchte!$CX45</f>
        <v>124.80872895500001</v>
      </c>
      <c r="CF61" s="393">
        <f>[3]Früchte!$CY45</f>
        <v>422.51328753600001</v>
      </c>
      <c r="CG61" s="393"/>
      <c r="CH61" s="392">
        <f>[3]Früchte!$CZ45</f>
        <v>2.7789999999999998E-3</v>
      </c>
      <c r="CI61" s="392">
        <f>[3]Früchte!$DA45</f>
        <v>6.0730355290000002</v>
      </c>
      <c r="CJ61" s="393">
        <f>[3]Früchte!$DB45</f>
        <v>1.194E-3</v>
      </c>
      <c r="CK61" s="393">
        <f>[3]Früchte!$DC45</f>
        <v>5.934118217</v>
      </c>
      <c r="CL61" s="392">
        <f>[3]Früchte!DD45</f>
        <v>0.72995378400000011</v>
      </c>
      <c r="CM61" s="392">
        <f>[3]Früchte!DE45</f>
        <v>92.45502364299999</v>
      </c>
      <c r="CN61" s="393">
        <f>[3]Früchte!DF45</f>
        <v>5.4543999999999995E-2</v>
      </c>
      <c r="CO61" s="393">
        <f>[3]Früchte!DG45</f>
        <v>23.376038718</v>
      </c>
      <c r="CP61" s="392">
        <f>[3]Früchte!DH45</f>
        <v>0</v>
      </c>
      <c r="CQ61" s="392">
        <f>[3]Früchte!DI45</f>
        <v>0.11111799999999999</v>
      </c>
      <c r="CR61" s="393"/>
      <c r="CS61" s="393">
        <f>[3]Früchte!DJ45</f>
        <v>0.57773379300000005</v>
      </c>
      <c r="CT61" s="393">
        <f>[3]Früchte!DK45</f>
        <v>415.61814784699999</v>
      </c>
      <c r="CU61" s="393"/>
      <c r="CV61" s="392">
        <f>[3]Früchte!DL45</f>
        <v>430.89316882600002</v>
      </c>
      <c r="CW61" s="392">
        <f>[3]Früchte!DM45</f>
        <v>2244.743022954</v>
      </c>
      <c r="CX61" s="393">
        <f>[3]Früchte!DN45</f>
        <v>16.610682699000002</v>
      </c>
      <c r="CY61" s="393">
        <f>[3]Früchte!DO45</f>
        <v>308.53213414099997</v>
      </c>
      <c r="CZ61" s="392">
        <f>[3]Früchte!DP45</f>
        <v>20.163551269999999</v>
      </c>
      <c r="DA61" s="392">
        <f>[3]Früchte!DQ45</f>
        <v>667.09667850699998</v>
      </c>
      <c r="DB61" s="393">
        <f>[3]Früchte!DR45</f>
        <v>741.57739316300001</v>
      </c>
      <c r="DC61" s="393">
        <f>[3]Früchte!DS45</f>
        <v>595.512574664</v>
      </c>
      <c r="DD61" s="393"/>
      <c r="DE61" s="392">
        <f>[3]Früchte!DT45</f>
        <v>20.563953275999999</v>
      </c>
      <c r="DF61" s="392">
        <f>[3]Früchte!DU45</f>
        <v>795.92175433</v>
      </c>
      <c r="DG61" s="393">
        <f>[3]Früchte!DV45</f>
        <v>278.50894252400002</v>
      </c>
      <c r="DH61" s="393">
        <f>[3]Früchte!DW45</f>
        <v>1000.69923105</v>
      </c>
      <c r="DI61" s="392">
        <f>[3]Früchte!DX45</f>
        <v>2159.9957601890001</v>
      </c>
      <c r="DJ61" s="392">
        <f>[3]Früchte!DY45</f>
        <v>4101.0660266720006</v>
      </c>
      <c r="DK61" s="393">
        <f>[3]Früchte!DZ45</f>
        <v>150.42909105200002</v>
      </c>
      <c r="DL61" s="393">
        <f>[3]Früchte!EA45</f>
        <v>371.91318706099997</v>
      </c>
      <c r="DM61" s="392">
        <f>[3]Früchte!EB45</f>
        <v>38.643047957</v>
      </c>
      <c r="DN61" s="392">
        <f>[3]Früchte!EC45</f>
        <v>765.21307508400002</v>
      </c>
      <c r="DO61" s="393">
        <f>[3]Früchte!ED45</f>
        <v>47.716000000000001</v>
      </c>
      <c r="DP61" s="393">
        <f>[3]Früchte!EE45</f>
        <v>1086.635708148</v>
      </c>
    </row>
    <row r="62" spans="1:120" x14ac:dyDescent="0.2">
      <c r="A62" s="218"/>
      <c r="B62" s="189">
        <f>[3]Früchte!$A46</f>
        <v>44986</v>
      </c>
      <c r="C62" s="381">
        <f>[3]Früchte!$C46</f>
        <v>0</v>
      </c>
      <c r="D62" s="381">
        <f>[3]Früchte!$AU46</f>
        <v>3.5191599999999998</v>
      </c>
      <c r="E62" s="380">
        <f>[3]Früchte!$E46</f>
        <v>6.3047630000000003</v>
      </c>
      <c r="F62" s="380">
        <f>[3]Früchte!$AW46</f>
        <v>3.3066970000000002</v>
      </c>
      <c r="G62" s="381">
        <f>[3]Früchte!$F46</f>
        <v>0</v>
      </c>
      <c r="H62" s="381">
        <f>[3]Früchte!$AX46</f>
        <v>3.2809020000000002</v>
      </c>
      <c r="I62" s="380">
        <f>[3]Früchte!$K46</f>
        <v>6.3840060000000003</v>
      </c>
      <c r="J62" s="380">
        <f>[3]Früchte!$BC46</f>
        <v>0</v>
      </c>
      <c r="K62" s="381">
        <f>[3]Früchte!$N46</f>
        <v>6.3022499999999999</v>
      </c>
      <c r="L62" s="381">
        <f>[3]Früchte!$BF46</f>
        <v>4.1295809999999999</v>
      </c>
      <c r="M62" s="380"/>
      <c r="N62" s="380">
        <f>[3]Früchte!$P46</f>
        <v>0</v>
      </c>
      <c r="O62" s="380">
        <f>[3]Früchte!$BH46</f>
        <v>3.1731479999999999</v>
      </c>
      <c r="P62" s="381">
        <f>[3]Früchte!$Q46</f>
        <v>0</v>
      </c>
      <c r="Q62" s="381">
        <f>[3]Früchte!$BI46</f>
        <v>3.595653</v>
      </c>
      <c r="R62" s="380">
        <f>[3]Früchte!$R46</f>
        <v>0</v>
      </c>
      <c r="S62" s="380">
        <f>[3]Früchte!$BJ46</f>
        <v>3.3025630000000001</v>
      </c>
      <c r="T62" s="381">
        <f>[3]Früchte!$T46</f>
        <v>0</v>
      </c>
      <c r="U62" s="381">
        <f>[3]Früchte!$BL46</f>
        <v>3.7756020000000001</v>
      </c>
      <c r="V62" s="380">
        <f>[3]Früchte!$U46</f>
        <v>6.1767430000000001</v>
      </c>
      <c r="W62" s="380">
        <f>[3]Früchte!$BM46</f>
        <v>4.1976240000000002</v>
      </c>
      <c r="X62" s="380"/>
      <c r="Y62" s="380">
        <f>[3]Früchte!$X46</f>
        <v>0</v>
      </c>
      <c r="Z62" s="380">
        <f>[3]Früchte!$BP46</f>
        <v>0</v>
      </c>
      <c r="AA62" s="381">
        <f>[3]Früchte!$Y46</f>
        <v>9.7413129999999999</v>
      </c>
      <c r="AB62" s="381">
        <f>[3]Früchte!$BQ46</f>
        <v>7.4254639999999998</v>
      </c>
      <c r="AC62" s="380">
        <f>[3]Früchte!$Z46</f>
        <v>22.498172</v>
      </c>
      <c r="AD62" s="380">
        <f>[3]Früchte!$BR46</f>
        <v>14.271925</v>
      </c>
      <c r="AE62" s="381">
        <f>[3]Früchte!$AA46</f>
        <v>22.666066000000001</v>
      </c>
      <c r="AF62" s="381">
        <f>[3]Früchte!$BS46</f>
        <v>17.000287</v>
      </c>
      <c r="AG62" s="380"/>
      <c r="AH62" s="380">
        <f>[3]Früchte!$AC46</f>
        <v>0</v>
      </c>
      <c r="AI62" s="380">
        <f>[3]Früchte!$BU46</f>
        <v>0</v>
      </c>
      <c r="AJ62" s="381">
        <f>[3]Früchte!$AE46</f>
        <v>0</v>
      </c>
      <c r="AK62" s="381">
        <f>[3]Früchte!$BW46</f>
        <v>0</v>
      </c>
      <c r="AL62" s="380">
        <f>[3]Früchte!$AG46</f>
        <v>0</v>
      </c>
      <c r="AM62" s="380">
        <f>[3]Früchte!$BY46</f>
        <v>5.8779890000000004</v>
      </c>
      <c r="AN62" s="381">
        <f>[3]Früchte!$AH46</f>
        <v>0</v>
      </c>
      <c r="AO62" s="381">
        <f>[3]Früchte!$BZ46</f>
        <v>0</v>
      </c>
      <c r="AP62" s="380"/>
      <c r="AQ62" s="380">
        <f>[3]Früchte!$AI46</f>
        <v>0</v>
      </c>
      <c r="AR62" s="380">
        <f>[3]Früchte!$CA46</f>
        <v>5.6240230000000002</v>
      </c>
      <c r="AS62" s="380"/>
      <c r="AT62" s="381">
        <f>[3]Früchte!$AJ46</f>
        <v>0</v>
      </c>
      <c r="AU62" s="381">
        <f>[3]Früchte!$CB46</f>
        <v>3.7107030000000001</v>
      </c>
      <c r="AV62" s="380"/>
      <c r="AW62" s="380">
        <f>[3]Früchte!$AK46</f>
        <v>2.9861840000000002</v>
      </c>
      <c r="AX62" s="380">
        <f>[3]Früchte!$CC46</f>
        <v>1.5514460000000001</v>
      </c>
      <c r="AY62" s="381">
        <f>[3]Früchte!$AL46</f>
        <v>0</v>
      </c>
      <c r="AZ62" s="381">
        <f>[3]Früchte!$CD46</f>
        <v>2.4095330000000001</v>
      </c>
      <c r="BA62" s="380">
        <f>[3]Früchte!$AM46</f>
        <v>3.8175520000000001</v>
      </c>
      <c r="BB62" s="380">
        <f>[3]Früchte!$CE46</f>
        <v>3.563104</v>
      </c>
      <c r="BC62" s="381">
        <f>[3]Früchte!$AN46</f>
        <v>0.71955800000000003</v>
      </c>
      <c r="BD62" s="381">
        <f>[3]Früchte!$CF46</f>
        <v>0.451575</v>
      </c>
      <c r="BE62" s="380"/>
      <c r="BF62" s="380">
        <f>[3]Früchte!$AO46</f>
        <v>0</v>
      </c>
      <c r="BG62" s="380">
        <f>[3]Früchte!$CG46</f>
        <v>2.5699489999999998</v>
      </c>
      <c r="BH62" s="381">
        <f>[3]Früchte!$AP46</f>
        <v>1.956272</v>
      </c>
      <c r="BI62" s="381">
        <f>[3]Früchte!$CH46</f>
        <v>1.6284320000000001</v>
      </c>
      <c r="BJ62" s="380">
        <f>[3]Früchte!$AQ46</f>
        <v>2.951362</v>
      </c>
      <c r="BK62" s="380">
        <f>[3]Früchte!$CI46</f>
        <v>2.5487190000000002</v>
      </c>
      <c r="BL62" s="381">
        <f>[3]Früchte!$AR46</f>
        <v>0.88612400000000002</v>
      </c>
      <c r="BM62" s="381">
        <f>[3]Früchte!$CJ46</f>
        <v>0.79356599999999999</v>
      </c>
      <c r="BN62" s="380">
        <f>[3]Früchte!$AS46</f>
        <v>2.3765969999999998</v>
      </c>
      <c r="BO62" s="380">
        <f>[3]Früchte!$CK46</f>
        <v>1.6683840000000001</v>
      </c>
      <c r="BP62" s="188"/>
      <c r="BQ62" s="343">
        <f>VLOOKUP(MONTH(B62),[4]Referenztabelle!$B$2:$E$14,4,FALSE)</f>
        <v>5</v>
      </c>
      <c r="BR62" s="392">
        <f>[3]Früchte!$CN46</f>
        <v>7204.8583198010001</v>
      </c>
      <c r="BS62" s="392">
        <f>[3]Früchte!$CO46</f>
        <v>32051.434788724004</v>
      </c>
      <c r="BT62" s="393"/>
      <c r="BU62" s="393">
        <f>[3]Früchte!$CP46</f>
        <v>878.18575781300001</v>
      </c>
      <c r="BV62" s="393">
        <f>[3]Früchte!$CQ46</f>
        <v>6468.7226287190006</v>
      </c>
      <c r="BW62" s="393"/>
      <c r="BX62" s="392">
        <f>[3]Früchte!$CR46</f>
        <v>160.310109877</v>
      </c>
      <c r="BY62" s="392">
        <f>[3]Früchte!$CS46</f>
        <v>1764.237726132</v>
      </c>
      <c r="BZ62" s="393"/>
      <c r="CA62" s="393">
        <f>[3]Früchte!$CT46</f>
        <v>203.746679895</v>
      </c>
      <c r="CB62" s="393">
        <f>[3]Früchte!$CU46</f>
        <v>2500.4585989339998</v>
      </c>
      <c r="CC62" s="392">
        <f>[3]Früchte!$CV46</f>
        <v>100.715587586</v>
      </c>
      <c r="CD62" s="392">
        <f>[3]Früchte!$CW46</f>
        <v>523.50584850000007</v>
      </c>
      <c r="CE62" s="393">
        <f>[3]Früchte!$CX46</f>
        <v>124.81630629199999</v>
      </c>
      <c r="CF62" s="393">
        <f>[3]Früchte!$CY46</f>
        <v>305.31302520399998</v>
      </c>
      <c r="CG62" s="393"/>
      <c r="CH62" s="392">
        <f>[3]Früchte!$CZ46</f>
        <v>7.5299999999999998E-4</v>
      </c>
      <c r="CI62" s="392">
        <f>[3]Früchte!$DA46</f>
        <v>0.134523</v>
      </c>
      <c r="CJ62" s="393">
        <f>[3]Früchte!$DB46</f>
        <v>4.2999999999999995E-5</v>
      </c>
      <c r="CK62" s="393">
        <f>[3]Früchte!$DC46</f>
        <v>3.2780230000000001</v>
      </c>
      <c r="CL62" s="392">
        <f>[3]Früchte!DD46</f>
        <v>4.8818178479999998</v>
      </c>
      <c r="CM62" s="392">
        <f>[3]Früchte!DE46</f>
        <v>101.04395851300001</v>
      </c>
      <c r="CN62" s="393">
        <f>[3]Früchte!DF46</f>
        <v>5.9130000000000002E-2</v>
      </c>
      <c r="CO62" s="393">
        <f>[3]Früchte!DG46</f>
        <v>1.648688881</v>
      </c>
      <c r="CP62" s="392">
        <f>[3]Früchte!DH46</f>
        <v>0</v>
      </c>
      <c r="CQ62" s="392">
        <f>[3]Früchte!DI46</f>
        <v>0.12792900000000001</v>
      </c>
      <c r="CR62" s="393"/>
      <c r="CS62" s="393">
        <f>[3]Früchte!DJ46</f>
        <v>3.1413000000000003E-2</v>
      </c>
      <c r="CT62" s="393">
        <f>[3]Früchte!DK46</f>
        <v>439.48183476499997</v>
      </c>
      <c r="CU62" s="393"/>
      <c r="CV62" s="392">
        <f>[3]Früchte!DL46</f>
        <v>687.29194228900008</v>
      </c>
      <c r="CW62" s="392">
        <f>[3]Früchte!DM46</f>
        <v>2989.8002050340001</v>
      </c>
      <c r="CX62" s="393">
        <f>[3]Früchte!DN46</f>
        <v>34.962458028</v>
      </c>
      <c r="CY62" s="393">
        <f>[3]Früchte!DO46</f>
        <v>547.08435545300006</v>
      </c>
      <c r="CZ62" s="392">
        <f>[3]Früchte!DP46</f>
        <v>183.44424104000001</v>
      </c>
      <c r="DA62" s="392">
        <f>[3]Früchte!DQ46</f>
        <v>2121.4100319790005</v>
      </c>
      <c r="DB62" s="393">
        <f>[3]Früchte!DR46</f>
        <v>702.23379829099997</v>
      </c>
      <c r="DC62" s="393">
        <f>[3]Früchte!DS46</f>
        <v>749.35496691000003</v>
      </c>
      <c r="DD62" s="393"/>
      <c r="DE62" s="392">
        <f>[3]Früchte!DT46</f>
        <v>16.242789731999999</v>
      </c>
      <c r="DF62" s="392">
        <f>[3]Früchte!DU46</f>
        <v>888.75911868399999</v>
      </c>
      <c r="DG62" s="393">
        <f>[3]Früchte!DV46</f>
        <v>373.95712328399998</v>
      </c>
      <c r="DH62" s="393">
        <f>[3]Früchte!DW46</f>
        <v>1289.870822351</v>
      </c>
      <c r="DI62" s="392">
        <f>[3]Früchte!DX46</f>
        <v>2994.252888732</v>
      </c>
      <c r="DJ62" s="392">
        <f>[3]Früchte!DY46</f>
        <v>5161.1491063120002</v>
      </c>
      <c r="DK62" s="393">
        <f>[3]Früchte!DZ46</f>
        <v>244.01192878099999</v>
      </c>
      <c r="DL62" s="393">
        <f>[3]Früchte!EA46</f>
        <v>608.60829457400007</v>
      </c>
      <c r="DM62" s="392">
        <f>[3]Früchte!EB46</f>
        <v>69.275191328999995</v>
      </c>
      <c r="DN62" s="392">
        <f>[3]Früchte!EC46</f>
        <v>1092.545631599</v>
      </c>
      <c r="DO62" s="393">
        <f>[3]Früchte!ED46</f>
        <v>10.879925843000001</v>
      </c>
      <c r="DP62" s="393">
        <f>[3]Früchte!EE46</f>
        <v>270.40671511500005</v>
      </c>
    </row>
    <row r="63" spans="1:120" x14ac:dyDescent="0.2">
      <c r="A63" s="218"/>
      <c r="B63" s="189">
        <f>[3]Früchte!$A47</f>
        <v>44958</v>
      </c>
      <c r="C63" s="381">
        <f>[3]Früchte!$C47</f>
        <v>0</v>
      </c>
      <c r="D63" s="381">
        <f>[3]Früchte!$AU47</f>
        <v>3.5504259999999999</v>
      </c>
      <c r="E63" s="380">
        <f>[3]Früchte!$E47</f>
        <v>6.3694540000000002</v>
      </c>
      <c r="F63" s="380">
        <f>[3]Früchte!$AW47</f>
        <v>3.3256100000000002</v>
      </c>
      <c r="G63" s="381">
        <f>[3]Früchte!$F47</f>
        <v>0</v>
      </c>
      <c r="H63" s="381">
        <f>[3]Früchte!$AX47</f>
        <v>3.2430270000000001</v>
      </c>
      <c r="I63" s="380">
        <f>[3]Früchte!$K47</f>
        <v>6.3476569999999999</v>
      </c>
      <c r="J63" s="380">
        <f>[3]Früchte!$BC47</f>
        <v>0</v>
      </c>
      <c r="K63" s="381">
        <f>[3]Früchte!$N47</f>
        <v>6.3200209999999997</v>
      </c>
      <c r="L63" s="381">
        <f>[3]Früchte!$BF47</f>
        <v>3.882377</v>
      </c>
      <c r="M63" s="380"/>
      <c r="N63" s="380">
        <f>[3]Früchte!$P47</f>
        <v>0</v>
      </c>
      <c r="O63" s="380">
        <f>[3]Früchte!$BH47</f>
        <v>3.603939</v>
      </c>
      <c r="P63" s="381">
        <f>[3]Früchte!$Q47</f>
        <v>0</v>
      </c>
      <c r="Q63" s="381">
        <f>[3]Früchte!$BI47</f>
        <v>3.5343450000000001</v>
      </c>
      <c r="R63" s="380">
        <f>[3]Früchte!$R47</f>
        <v>0</v>
      </c>
      <c r="S63" s="380">
        <f>[3]Früchte!$BJ47</f>
        <v>3.4444590000000002</v>
      </c>
      <c r="T63" s="381">
        <f>[3]Früchte!$T47</f>
        <v>0</v>
      </c>
      <c r="U63" s="381">
        <f>[3]Früchte!$BL47</f>
        <v>3.8243360000000002</v>
      </c>
      <c r="V63" s="380">
        <f>[3]Früchte!$U47</f>
        <v>5.8290410000000001</v>
      </c>
      <c r="W63" s="380">
        <f>[3]Früchte!$BM47</f>
        <v>4.6244800000000001</v>
      </c>
      <c r="X63" s="380"/>
      <c r="Y63" s="380">
        <f>[3]Früchte!$X47</f>
        <v>0</v>
      </c>
      <c r="Z63" s="380">
        <f>[3]Früchte!$BP47</f>
        <v>0</v>
      </c>
      <c r="AA63" s="381">
        <f>[3]Früchte!$Y47</f>
        <v>10.849183</v>
      </c>
      <c r="AB63" s="381">
        <f>[3]Früchte!$BQ47</f>
        <v>8.9775170000000006</v>
      </c>
      <c r="AC63" s="380">
        <f>[3]Früchte!$Z47</f>
        <v>22.285388999999999</v>
      </c>
      <c r="AD63" s="380">
        <f>[3]Früchte!$BR47</f>
        <v>12.029817</v>
      </c>
      <c r="AE63" s="381">
        <f>[3]Früchte!$AA47</f>
        <v>22.695944999999998</v>
      </c>
      <c r="AF63" s="381">
        <f>[3]Früchte!$BS47</f>
        <v>16.343340000000001</v>
      </c>
      <c r="AG63" s="380"/>
      <c r="AH63" s="380">
        <f>[3]Früchte!$AC47</f>
        <v>0</v>
      </c>
      <c r="AI63" s="380">
        <f>[3]Früchte!$BU47</f>
        <v>0</v>
      </c>
      <c r="AJ63" s="381">
        <f>[3]Früchte!$AE47</f>
        <v>0</v>
      </c>
      <c r="AK63" s="381">
        <f>[3]Früchte!$BW47</f>
        <v>0</v>
      </c>
      <c r="AL63" s="380">
        <f>[3]Früchte!$AG47</f>
        <v>0</v>
      </c>
      <c r="AM63" s="380">
        <f>[3]Früchte!$BY47</f>
        <v>0</v>
      </c>
      <c r="AN63" s="381">
        <f>[3]Früchte!$AH47</f>
        <v>0</v>
      </c>
      <c r="AO63" s="381">
        <f>[3]Früchte!$BZ47</f>
        <v>0</v>
      </c>
      <c r="AP63" s="380"/>
      <c r="AQ63" s="380">
        <f>[3]Früchte!$AI47</f>
        <v>0</v>
      </c>
      <c r="AR63" s="380">
        <f>[3]Früchte!$CA47</f>
        <v>5.5909129999999996</v>
      </c>
      <c r="AS63" s="380"/>
      <c r="AT63" s="381">
        <f>[3]Früchte!$AJ47</f>
        <v>0</v>
      </c>
      <c r="AU63" s="381">
        <f>[3]Früchte!$CB47</f>
        <v>4.2509519999999998</v>
      </c>
      <c r="AV63" s="380"/>
      <c r="AW63" s="380">
        <f>[3]Früchte!$AK47</f>
        <v>3.0638570000000001</v>
      </c>
      <c r="AX63" s="380">
        <f>[3]Früchte!$CC47</f>
        <v>1.4717249999999999</v>
      </c>
      <c r="AY63" s="381">
        <f>[3]Früchte!$AL47</f>
        <v>0</v>
      </c>
      <c r="AZ63" s="381">
        <f>[3]Früchte!$CD47</f>
        <v>2.4333339999999999</v>
      </c>
      <c r="BA63" s="380">
        <f>[3]Früchte!$AM47</f>
        <v>3.867937</v>
      </c>
      <c r="BB63" s="380">
        <f>[3]Früchte!$CE47</f>
        <v>2.6962549999999998</v>
      </c>
      <c r="BC63" s="381">
        <f>[3]Früchte!$AN47</f>
        <v>0.71951799999999999</v>
      </c>
      <c r="BD63" s="381">
        <f>[3]Früchte!$CF47</f>
        <v>0.45176300000000003</v>
      </c>
      <c r="BE63" s="380"/>
      <c r="BF63" s="380">
        <f>[3]Früchte!$AO47</f>
        <v>0</v>
      </c>
      <c r="BG63" s="380">
        <f>[3]Früchte!$CG47</f>
        <v>2.523129</v>
      </c>
      <c r="BH63" s="381">
        <f>[3]Früchte!$AP47</f>
        <v>2.036502</v>
      </c>
      <c r="BI63" s="381">
        <f>[3]Früchte!$CH47</f>
        <v>1.620126</v>
      </c>
      <c r="BJ63" s="380">
        <f>[3]Früchte!$AQ47</f>
        <v>2.944782</v>
      </c>
      <c r="BK63" s="380">
        <f>[3]Früchte!$CI47</f>
        <v>2.5465939999999998</v>
      </c>
      <c r="BL63" s="381">
        <f>[3]Früchte!$AR47</f>
        <v>0.86172099999999996</v>
      </c>
      <c r="BM63" s="381">
        <f>[3]Früchte!$CJ47</f>
        <v>0.75931800000000005</v>
      </c>
      <c r="BN63" s="380">
        <f>[3]Früchte!$AS47</f>
        <v>2.3880910000000002</v>
      </c>
      <c r="BO63" s="380">
        <f>[3]Früchte!$CK47</f>
        <v>1.5726579999999999</v>
      </c>
      <c r="BP63" s="188"/>
      <c r="BQ63" s="343">
        <f>VLOOKUP(MONTH(B63),[4]Referenztabelle!$B$2:$E$14,4,FALSE)</f>
        <v>4</v>
      </c>
      <c r="BR63" s="392">
        <f>[3]Früchte!$CN47</f>
        <v>5670.1894394380006</v>
      </c>
      <c r="BS63" s="392">
        <f>[3]Früchte!$CO47</f>
        <v>26254.051771609</v>
      </c>
      <c r="BT63" s="393"/>
      <c r="BU63" s="393">
        <f>[3]Früchte!$CP47</f>
        <v>668.64771102899999</v>
      </c>
      <c r="BV63" s="393">
        <f>[3]Früchte!$CQ47</f>
        <v>4872.3491992050003</v>
      </c>
      <c r="BW63" s="393"/>
      <c r="BX63" s="392">
        <f>[3]Früchte!$CR47</f>
        <v>176.49211405500003</v>
      </c>
      <c r="BY63" s="392">
        <f>[3]Früchte!$CS47</f>
        <v>1336.4913622640001</v>
      </c>
      <c r="BZ63" s="393"/>
      <c r="CA63" s="393">
        <f>[3]Früchte!$CT47</f>
        <v>29.938571191000001</v>
      </c>
      <c r="CB63" s="393">
        <f>[3]Früchte!$CU47</f>
        <v>575.70222638500002</v>
      </c>
      <c r="CC63" s="392">
        <f>[3]Früchte!$CV47</f>
        <v>32.658014817000002</v>
      </c>
      <c r="CD63" s="392">
        <f>[3]Früchte!$CW47</f>
        <v>371.66746651800003</v>
      </c>
      <c r="CE63" s="393">
        <f>[3]Früchte!$CX47</f>
        <v>23.171830029000002</v>
      </c>
      <c r="CF63" s="393">
        <f>[3]Früchte!$CY47</f>
        <v>145.60670407199999</v>
      </c>
      <c r="CG63" s="393"/>
      <c r="CH63" s="392">
        <f>[3]Früchte!$CZ47</f>
        <v>2.562E-3</v>
      </c>
      <c r="CI63" s="392">
        <f>[3]Früchte!$DA47</f>
        <v>7.0798E-2</v>
      </c>
      <c r="CJ63" s="393">
        <f>[3]Früchte!$DB47</f>
        <v>2.1700000000000002E-4</v>
      </c>
      <c r="CK63" s="393">
        <f>[3]Früchte!$DC47</f>
        <v>3.8810000000000004E-2</v>
      </c>
      <c r="CL63" s="392">
        <f>[3]Früchte!DD47</f>
        <v>1.57827004</v>
      </c>
      <c r="CM63" s="392">
        <f>[3]Früchte!DE47</f>
        <v>8.0726534399999998</v>
      </c>
      <c r="CN63" s="393">
        <f>[3]Früchte!DF47</f>
        <v>3.6070999999999999E-2</v>
      </c>
      <c r="CO63" s="393">
        <f>[3]Früchte!DG47</f>
        <v>1.1203859999999999</v>
      </c>
      <c r="CP63" s="392">
        <f>[3]Früchte!DH47</f>
        <v>0</v>
      </c>
      <c r="CQ63" s="392">
        <f>[3]Früchte!DI47</f>
        <v>8.3125000000000004E-2</v>
      </c>
      <c r="CR63" s="393"/>
      <c r="CS63" s="393">
        <f>[3]Früchte!DJ47</f>
        <v>2.2472797650000005</v>
      </c>
      <c r="CT63" s="393">
        <f>[3]Früchte!DK47</f>
        <v>353.982676497</v>
      </c>
      <c r="CU63" s="393"/>
      <c r="CV63" s="392">
        <f>[3]Früchte!DL47</f>
        <v>444.83106346900001</v>
      </c>
      <c r="CW63" s="392">
        <f>[3]Früchte!DM47</f>
        <v>2795.842150595</v>
      </c>
      <c r="CX63" s="393">
        <f>[3]Früchte!DN47</f>
        <v>27.892669288</v>
      </c>
      <c r="CY63" s="393">
        <f>[3]Früchte!DO47</f>
        <v>453.81059830999999</v>
      </c>
      <c r="CZ63" s="392">
        <f>[3]Früchte!DP47</f>
        <v>282.647138912</v>
      </c>
      <c r="DA63" s="392">
        <f>[3]Früchte!DQ47</f>
        <v>3277.4366038140001</v>
      </c>
      <c r="DB63" s="393">
        <f>[3]Früchte!DR47</f>
        <v>514.66120281300005</v>
      </c>
      <c r="DC63" s="393">
        <f>[3]Früchte!DS47</f>
        <v>680.28998726199995</v>
      </c>
      <c r="DD63" s="393"/>
      <c r="DE63" s="392">
        <f>[3]Früchte!DT47</f>
        <v>15.717647360000001</v>
      </c>
      <c r="DF63" s="392">
        <f>[3]Früchte!DU47</f>
        <v>632.01781035299996</v>
      </c>
      <c r="DG63" s="393">
        <f>[3]Früchte!DV47</f>
        <v>367.75999274200001</v>
      </c>
      <c r="DH63" s="393">
        <f>[3]Früchte!DW47</f>
        <v>972.27613123200001</v>
      </c>
      <c r="DI63" s="392">
        <f>[3]Früchte!DX47</f>
        <v>2094.8232171130003</v>
      </c>
      <c r="DJ63" s="392">
        <f>[3]Früchte!DY47</f>
        <v>4179.09001162</v>
      </c>
      <c r="DK63" s="393">
        <f>[3]Früchte!DZ47</f>
        <v>166.28758580500002</v>
      </c>
      <c r="DL63" s="393">
        <f>[3]Früchte!EA47</f>
        <v>619.59276948799993</v>
      </c>
      <c r="DM63" s="392">
        <f>[3]Früchte!EB47</f>
        <v>87.370483776</v>
      </c>
      <c r="DN63" s="392">
        <f>[3]Früchte!EC47</f>
        <v>1065.8213505869999</v>
      </c>
      <c r="DO63" s="393">
        <f>[3]Früchte!ED47</f>
        <v>8.3482447690000008</v>
      </c>
      <c r="DP63" s="393">
        <f>[3]Früchte!EE47</f>
        <v>0.93920899999999996</v>
      </c>
    </row>
    <row r="64" spans="1:120" x14ac:dyDescent="0.2">
      <c r="A64" s="218"/>
      <c r="B64" s="189">
        <f>[3]Früchte!$A48</f>
        <v>44927</v>
      </c>
      <c r="C64" s="381">
        <f>[3]Früchte!$C48</f>
        <v>0</v>
      </c>
      <c r="D64" s="381">
        <f>[3]Früchte!$AU48</f>
        <v>3.3516530000000002</v>
      </c>
      <c r="E64" s="380">
        <f>[3]Früchte!$E48</f>
        <v>6.2547360000000003</v>
      </c>
      <c r="F64" s="380">
        <f>[3]Früchte!$AW48</f>
        <v>3.2061639999999998</v>
      </c>
      <c r="G64" s="381">
        <f>[3]Früchte!$F48</f>
        <v>0</v>
      </c>
      <c r="H64" s="381">
        <f>[3]Früchte!$AX48</f>
        <v>3.3445369999999999</v>
      </c>
      <c r="I64" s="380">
        <f>[3]Früchte!$K48</f>
        <v>6.4720490000000002</v>
      </c>
      <c r="J64" s="380">
        <f>[3]Früchte!$BC48</f>
        <v>0</v>
      </c>
      <c r="K64" s="381">
        <f>[3]Früchte!$N48</f>
        <v>6.4124739999999996</v>
      </c>
      <c r="L64" s="381">
        <f>[3]Früchte!$BF48</f>
        <v>4.0291069999999998</v>
      </c>
      <c r="M64" s="380"/>
      <c r="N64" s="380">
        <f>[3]Früchte!$P48</f>
        <v>0</v>
      </c>
      <c r="O64" s="380">
        <f>[3]Früchte!$BH48</f>
        <v>3.595837</v>
      </c>
      <c r="P64" s="381">
        <f>[3]Früchte!$Q48</f>
        <v>0</v>
      </c>
      <c r="Q64" s="381">
        <f>[3]Früchte!$BI48</f>
        <v>3.581798</v>
      </c>
      <c r="R64" s="380">
        <f>[3]Früchte!$R48</f>
        <v>0</v>
      </c>
      <c r="S64" s="380">
        <f>[3]Früchte!$BJ48</f>
        <v>3.348843</v>
      </c>
      <c r="T64" s="381">
        <f>[3]Früchte!$T48</f>
        <v>0</v>
      </c>
      <c r="U64" s="381">
        <f>[3]Früchte!$BL48</f>
        <v>4.2140950000000004</v>
      </c>
      <c r="V64" s="380">
        <f>[3]Früchte!$U48</f>
        <v>6.5624010000000004</v>
      </c>
      <c r="W64" s="380">
        <f>[3]Früchte!$BM48</f>
        <v>4.0633210000000002</v>
      </c>
      <c r="X64" s="380"/>
      <c r="Y64" s="380">
        <f>[3]Früchte!$X48</f>
        <v>0</v>
      </c>
      <c r="Z64" s="380">
        <f>[3]Früchte!$BP48</f>
        <v>0</v>
      </c>
      <c r="AA64" s="381">
        <f>[3]Früchte!$Y48</f>
        <v>12.261518000000001</v>
      </c>
      <c r="AB64" s="381">
        <f>[3]Früchte!$BQ48</f>
        <v>14.027609999999999</v>
      </c>
      <c r="AC64" s="380">
        <f>[3]Früchte!$Z48</f>
        <v>22.599764</v>
      </c>
      <c r="AD64" s="380">
        <f>[3]Früchte!$BR48</f>
        <v>9.2996409999999994</v>
      </c>
      <c r="AE64" s="381">
        <f>[3]Früchte!$AA48</f>
        <v>22.328993000000001</v>
      </c>
      <c r="AF64" s="381">
        <f>[3]Früchte!$BS48</f>
        <v>16.374766000000001</v>
      </c>
      <c r="AG64" s="380"/>
      <c r="AH64" s="380">
        <f>[3]Früchte!$AC48</f>
        <v>0</v>
      </c>
      <c r="AI64" s="380">
        <f>[3]Früchte!$BU48</f>
        <v>0</v>
      </c>
      <c r="AJ64" s="381">
        <f>[3]Früchte!$AE48</f>
        <v>0</v>
      </c>
      <c r="AK64" s="381">
        <f>[3]Früchte!$BW48</f>
        <v>0</v>
      </c>
      <c r="AL64" s="380">
        <f>[3]Früchte!$AG48</f>
        <v>0</v>
      </c>
      <c r="AM64" s="380">
        <f>[3]Früchte!$BY48</f>
        <v>0</v>
      </c>
      <c r="AN64" s="381">
        <f>[3]Früchte!$AH48</f>
        <v>0</v>
      </c>
      <c r="AO64" s="381">
        <f>[3]Früchte!$BZ48</f>
        <v>0</v>
      </c>
      <c r="AP64" s="380"/>
      <c r="AQ64" s="380">
        <f>[3]Früchte!$AI48</f>
        <v>0</v>
      </c>
      <c r="AR64" s="380">
        <f>[3]Früchte!$CA48</f>
        <v>5.638388</v>
      </c>
      <c r="AS64" s="380"/>
      <c r="AT64" s="381">
        <f>[3]Früchte!$AJ48</f>
        <v>0</v>
      </c>
      <c r="AU64" s="381">
        <f>[3]Früchte!$CB48</f>
        <v>4.025258</v>
      </c>
      <c r="AV64" s="380"/>
      <c r="AW64" s="380">
        <f>[3]Früchte!$AK48</f>
        <v>2.9582570000000001</v>
      </c>
      <c r="AX64" s="380">
        <f>[3]Früchte!$CC48</f>
        <v>1.6252230000000001</v>
      </c>
      <c r="AY64" s="381">
        <f>[3]Früchte!$AL48</f>
        <v>3.8282729999999998</v>
      </c>
      <c r="AZ64" s="381">
        <f>[3]Früchte!$CD48</f>
        <v>2.518297</v>
      </c>
      <c r="BA64" s="380">
        <f>[3]Früchte!$AM48</f>
        <v>3.852185</v>
      </c>
      <c r="BB64" s="380">
        <f>[3]Früchte!$CE48</f>
        <v>2.6695159999999998</v>
      </c>
      <c r="BC64" s="381">
        <f>[3]Früchte!$AN48</f>
        <v>0.71829600000000005</v>
      </c>
      <c r="BD64" s="381">
        <f>[3]Früchte!$CF48</f>
        <v>0.45160600000000001</v>
      </c>
      <c r="BE64" s="380"/>
      <c r="BF64" s="380">
        <f>[3]Früchte!$AO48</f>
        <v>0</v>
      </c>
      <c r="BG64" s="380">
        <f>[3]Früchte!$CG48</f>
        <v>2.2039610000000001</v>
      </c>
      <c r="BH64" s="381">
        <f>[3]Früchte!$AP48</f>
        <v>1.9806509999999999</v>
      </c>
      <c r="BI64" s="381">
        <f>[3]Früchte!$CH48</f>
        <v>1.551212</v>
      </c>
      <c r="BJ64" s="380">
        <f>[3]Früchte!$AQ48</f>
        <v>2.9838819999999999</v>
      </c>
      <c r="BK64" s="380">
        <f>[3]Früchte!$CI48</f>
        <v>2.470456</v>
      </c>
      <c r="BL64" s="381">
        <f>[3]Früchte!$AR48</f>
        <v>0.89560799999999996</v>
      </c>
      <c r="BM64" s="381">
        <f>[3]Früchte!$CJ48</f>
        <v>0.81116900000000003</v>
      </c>
      <c r="BN64" s="380">
        <f>[3]Früchte!$AS48</f>
        <v>2.2964030000000002</v>
      </c>
      <c r="BO64" s="380">
        <f>[3]Früchte!$CK48</f>
        <v>1.722248</v>
      </c>
      <c r="BP64" s="188"/>
      <c r="BQ64" s="343">
        <f>VLOOKUP(MONTH(B64),[4]Referenztabelle!$B$2:$E$14,4,FALSE)</f>
        <v>4</v>
      </c>
      <c r="BR64" s="392">
        <f>[3]Früchte!$CN48</f>
        <v>5536.300055699</v>
      </c>
      <c r="BS64" s="392">
        <f>[3]Früchte!$CO48</f>
        <v>26140.678123629998</v>
      </c>
      <c r="BT64" s="393"/>
      <c r="BU64" s="393">
        <f>[3]Früchte!$CP48</f>
        <v>688.96515255999998</v>
      </c>
      <c r="BV64" s="393">
        <f>[3]Früchte!$CQ48</f>
        <v>4779.5032666809993</v>
      </c>
      <c r="BW64" s="393"/>
      <c r="BX64" s="392">
        <f>[3]Früchte!$CR48</f>
        <v>148.443479967</v>
      </c>
      <c r="BY64" s="392">
        <f>[3]Früchte!$CS48</f>
        <v>1325.1238465060001</v>
      </c>
      <c r="BZ64" s="393"/>
      <c r="CA64" s="393">
        <f>[3]Früchte!$CT48</f>
        <v>12.832799999999999</v>
      </c>
      <c r="CB64" s="393">
        <f>[3]Früchte!$CU48</f>
        <v>148.71063908799999</v>
      </c>
      <c r="CC64" s="392">
        <f>[3]Früchte!$CV48</f>
        <v>9.3587150000000001</v>
      </c>
      <c r="CD64" s="392">
        <f>[3]Früchte!$CW48</f>
        <v>364.30692219999997</v>
      </c>
      <c r="CE64" s="393">
        <f>[3]Früchte!$CX48</f>
        <v>18.605669714000001</v>
      </c>
      <c r="CF64" s="393">
        <f>[3]Früchte!$CY48</f>
        <v>131.91225104100002</v>
      </c>
      <c r="CG64" s="393"/>
      <c r="CH64" s="392">
        <f>[3]Früchte!$CZ48</f>
        <v>7.6100000000000007E-4</v>
      </c>
      <c r="CI64" s="392">
        <f>[3]Früchte!$DA48</f>
        <v>9.7917000000000004E-2</v>
      </c>
      <c r="CJ64" s="393">
        <f>[3]Früchte!$DB48</f>
        <v>9.0900000000000009E-4</v>
      </c>
      <c r="CK64" s="393">
        <f>[3]Früchte!$DC48</f>
        <v>0.25376100000000001</v>
      </c>
      <c r="CL64" s="392">
        <f>[3]Früchte!DD48</f>
        <v>0.23699100000000001</v>
      </c>
      <c r="CM64" s="392">
        <f>[3]Früchte!DE48</f>
        <v>3.1506307440000003</v>
      </c>
      <c r="CN64" s="393">
        <f>[3]Früchte!DF48</f>
        <v>4.0494000000000002E-2</v>
      </c>
      <c r="CO64" s="393">
        <f>[3]Früchte!DG48</f>
        <v>1.3601990000000002</v>
      </c>
      <c r="CP64" s="392">
        <f>[3]Früchte!DH48</f>
        <v>2.5240000000000002E-3</v>
      </c>
      <c r="CQ64" s="392">
        <f>[3]Früchte!DI48</f>
        <v>0.10590200000000001</v>
      </c>
      <c r="CR64" s="393"/>
      <c r="CS64" s="393">
        <f>[3]Früchte!DJ48</f>
        <v>9.4665238760000001</v>
      </c>
      <c r="CT64" s="393">
        <f>[3]Früchte!DK48</f>
        <v>312.55501507299999</v>
      </c>
      <c r="CU64" s="393"/>
      <c r="CV64" s="392">
        <f>[3]Früchte!DL48</f>
        <v>654.07841024300001</v>
      </c>
      <c r="CW64" s="392">
        <f>[3]Früchte!DM48</f>
        <v>2747.1597250889999</v>
      </c>
      <c r="CX64" s="393">
        <f>[3]Früchte!DN48</f>
        <v>36.577416163000002</v>
      </c>
      <c r="CY64" s="393">
        <f>[3]Früchte!DO48</f>
        <v>454.20610253899997</v>
      </c>
      <c r="CZ64" s="392">
        <f>[3]Früchte!DP48</f>
        <v>544.21163581899998</v>
      </c>
      <c r="DA64" s="392">
        <f>[3]Früchte!DQ48</f>
        <v>4121.2890623490002</v>
      </c>
      <c r="DB64" s="393">
        <f>[3]Früchte!DR48</f>
        <v>449.94018503900003</v>
      </c>
      <c r="DC64" s="393">
        <f>[3]Früchte!DS48</f>
        <v>634.93127340900003</v>
      </c>
      <c r="DD64" s="393"/>
      <c r="DE64" s="392">
        <f>[3]Früchte!DT48</f>
        <v>13.522825909</v>
      </c>
      <c r="DF64" s="392">
        <f>[3]Früchte!DU48</f>
        <v>644.62682093199999</v>
      </c>
      <c r="DG64" s="393">
        <f>[3]Früchte!DV48</f>
        <v>361.12434061700003</v>
      </c>
      <c r="DH64" s="393">
        <f>[3]Früchte!DW48</f>
        <v>940.068454438</v>
      </c>
      <c r="DI64" s="392">
        <f>[3]Früchte!DX48</f>
        <v>1887.4372499410001</v>
      </c>
      <c r="DJ64" s="392">
        <f>[3]Früchte!DY48</f>
        <v>3916.5519264059999</v>
      </c>
      <c r="DK64" s="393">
        <f>[3]Früchte!DZ48</f>
        <v>118.99717390799999</v>
      </c>
      <c r="DL64" s="393">
        <f>[3]Früchte!EA48</f>
        <v>828.807401056</v>
      </c>
      <c r="DM64" s="392">
        <f>[3]Früchte!EB48</f>
        <v>91.077862287000002</v>
      </c>
      <c r="DN64" s="392">
        <f>[3]Früchte!EC48</f>
        <v>700.71651690499993</v>
      </c>
      <c r="DO64" s="393">
        <f>[3]Früchte!ED48</f>
        <v>4.0000000000000001E-3</v>
      </c>
      <c r="DP64" s="393">
        <f>[3]Früchte!EE48</f>
        <v>0.93414900000000001</v>
      </c>
    </row>
    <row r="65" spans="1:120" x14ac:dyDescent="0.2">
      <c r="A65" s="218"/>
      <c r="B65" s="189">
        <f>[3]Früchte!$A49</f>
        <v>44896</v>
      </c>
      <c r="C65" s="381">
        <f>[3]Früchte!$C49</f>
        <v>0</v>
      </c>
      <c r="D65" s="381">
        <f>[3]Früchte!$AU49</f>
        <v>3.4719600000000002</v>
      </c>
      <c r="E65" s="380">
        <f>[3]Früchte!$E49</f>
        <v>6.3431519999999999</v>
      </c>
      <c r="F65" s="380">
        <f>[3]Früchte!$AW49</f>
        <v>3.4330509999999999</v>
      </c>
      <c r="G65" s="381">
        <f>[3]Früchte!$F49</f>
        <v>0</v>
      </c>
      <c r="H65" s="381">
        <f>[3]Früchte!$AX49</f>
        <v>3.3658009999999998</v>
      </c>
      <c r="I65" s="380">
        <f>[3]Früchte!$K49</f>
        <v>6.5569420000000003</v>
      </c>
      <c r="J65" s="380">
        <f>[3]Früchte!$BC49</f>
        <v>0</v>
      </c>
      <c r="K65" s="381">
        <f>[3]Früchte!$N49</f>
        <v>6.40388</v>
      </c>
      <c r="L65" s="381">
        <f>[3]Früchte!$BF49</f>
        <v>4.0331089999999996</v>
      </c>
      <c r="M65" s="380"/>
      <c r="N65" s="380">
        <f>[3]Früchte!$P49</f>
        <v>0</v>
      </c>
      <c r="O65" s="380">
        <f>[3]Früchte!$BH49</f>
        <v>3.6429179999999999</v>
      </c>
      <c r="P65" s="381">
        <f>[3]Früchte!$Q49</f>
        <v>0</v>
      </c>
      <c r="Q65" s="381">
        <f>[3]Früchte!$BI49</f>
        <v>3.556489</v>
      </c>
      <c r="R65" s="380">
        <f>[3]Früchte!$R49</f>
        <v>0</v>
      </c>
      <c r="S65" s="380">
        <f>[3]Früchte!$BJ49</f>
        <v>3.4256389999999999</v>
      </c>
      <c r="T65" s="381">
        <f>[3]Früchte!$T49</f>
        <v>0</v>
      </c>
      <c r="U65" s="381">
        <f>[3]Früchte!$BL49</f>
        <v>3.657009</v>
      </c>
      <c r="V65" s="380">
        <f>[3]Früchte!$U49</f>
        <v>6.6166869999999998</v>
      </c>
      <c r="W65" s="380">
        <f>[3]Früchte!$BM49</f>
        <v>4.4271830000000003</v>
      </c>
      <c r="X65" s="380"/>
      <c r="Y65" s="380">
        <f>[3]Früchte!$X49</f>
        <v>0</v>
      </c>
      <c r="Z65" s="380">
        <f>[3]Früchte!$BP49</f>
        <v>0</v>
      </c>
      <c r="AA65" s="381">
        <f>[3]Früchte!$Y49</f>
        <v>0</v>
      </c>
      <c r="AB65" s="381">
        <f>[3]Früchte!$BQ49</f>
        <v>14.661707</v>
      </c>
      <c r="AC65" s="380">
        <f>[3]Früchte!$Z49</f>
        <v>0</v>
      </c>
      <c r="AD65" s="380">
        <f>[3]Früchte!$BR49</f>
        <v>11.989722</v>
      </c>
      <c r="AE65" s="381">
        <f>[3]Früchte!$AA49</f>
        <v>22.213054</v>
      </c>
      <c r="AF65" s="381">
        <f>[3]Früchte!$BS49</f>
        <v>16.897597999999999</v>
      </c>
      <c r="AG65" s="380"/>
      <c r="AH65" s="380">
        <f>[3]Früchte!$AC49</f>
        <v>0</v>
      </c>
      <c r="AI65" s="380">
        <f>[3]Früchte!$BU49</f>
        <v>0</v>
      </c>
      <c r="AJ65" s="381">
        <f>[3]Früchte!$AE49</f>
        <v>0</v>
      </c>
      <c r="AK65" s="381">
        <f>[3]Früchte!$BW49</f>
        <v>0</v>
      </c>
      <c r="AL65" s="380">
        <f>[3]Früchte!$AG49</f>
        <v>0</v>
      </c>
      <c r="AM65" s="380">
        <f>[3]Früchte!$BY49</f>
        <v>0</v>
      </c>
      <c r="AN65" s="381">
        <f>[3]Früchte!$AH49</f>
        <v>0</v>
      </c>
      <c r="AO65" s="381">
        <f>[3]Früchte!$BZ49</f>
        <v>0</v>
      </c>
      <c r="AP65" s="380"/>
      <c r="AQ65" s="380">
        <f>[3]Früchte!$AI49</f>
        <v>7.2621739999999999</v>
      </c>
      <c r="AR65" s="380">
        <f>[3]Früchte!$CA49</f>
        <v>5.1531190000000002</v>
      </c>
      <c r="AS65" s="380"/>
      <c r="AT65" s="381">
        <f>[3]Früchte!$AJ49</f>
        <v>0</v>
      </c>
      <c r="AU65" s="381">
        <f>[3]Früchte!$CB49</f>
        <v>4.093521</v>
      </c>
      <c r="AV65" s="380"/>
      <c r="AW65" s="380">
        <f>[3]Früchte!$AK49</f>
        <v>3.0999590000000001</v>
      </c>
      <c r="AX65" s="380">
        <f>[3]Früchte!$CC49</f>
        <v>1.701095</v>
      </c>
      <c r="AY65" s="381">
        <f>[3]Früchte!$AL49</f>
        <v>3.7613949999999998</v>
      </c>
      <c r="AZ65" s="381">
        <f>[3]Früchte!$CD49</f>
        <v>2.4386269999999999</v>
      </c>
      <c r="BA65" s="380">
        <f>[3]Früchte!$AM49</f>
        <v>4.3636600000000003</v>
      </c>
      <c r="BB65" s="380">
        <f>[3]Früchte!$CE49</f>
        <v>2.023047</v>
      </c>
      <c r="BC65" s="381">
        <f>[3]Früchte!$AN49</f>
        <v>0.678392</v>
      </c>
      <c r="BD65" s="381">
        <f>[3]Früchte!$CF49</f>
        <v>0.45174799999999998</v>
      </c>
      <c r="BE65" s="380"/>
      <c r="BF65" s="380">
        <f>[3]Früchte!$AO49</f>
        <v>0</v>
      </c>
      <c r="BG65" s="380">
        <f>[3]Früchte!$CG49</f>
        <v>2.257444</v>
      </c>
      <c r="BH65" s="381">
        <f>[3]Früchte!$AP49</f>
        <v>1.76711</v>
      </c>
      <c r="BI65" s="381">
        <f>[3]Früchte!$CH49</f>
        <v>1.527317</v>
      </c>
      <c r="BJ65" s="380">
        <f>[3]Früchte!$AQ49</f>
        <v>2.8933689999999999</v>
      </c>
      <c r="BK65" s="380">
        <f>[3]Früchte!$CI49</f>
        <v>2.3489629999999999</v>
      </c>
      <c r="BL65" s="381">
        <f>[3]Früchte!$AR49</f>
        <v>0.82139099999999998</v>
      </c>
      <c r="BM65" s="381">
        <f>[3]Früchte!$CJ49</f>
        <v>0.81915400000000005</v>
      </c>
      <c r="BN65" s="380">
        <f>[3]Früchte!$AS49</f>
        <v>2.7242670000000002</v>
      </c>
      <c r="BO65" s="380">
        <f>[3]Früchte!$CK49</f>
        <v>1.7427029999999999</v>
      </c>
      <c r="BP65" s="188"/>
      <c r="BQ65" s="343">
        <f>VLOOKUP(MONTH(B65),[4]Referenztabelle!$B$2:$E$14,4,FALSE)</f>
        <v>5</v>
      </c>
      <c r="BR65" s="392">
        <f>[3]Früchte!$CN49</f>
        <v>6539.8984628890003</v>
      </c>
      <c r="BS65" s="392">
        <f>[3]Früchte!$CO49</f>
        <v>33386.832506963001</v>
      </c>
      <c r="BT65" s="393"/>
      <c r="BU65" s="393">
        <f>[3]Früchte!$CP49</f>
        <v>562.25927766799998</v>
      </c>
      <c r="BV65" s="393">
        <f>[3]Früchte!$CQ49</f>
        <v>4799.5721365210002</v>
      </c>
      <c r="BW65" s="393"/>
      <c r="BX65" s="392">
        <f>[3]Früchte!$CR49</f>
        <v>195.61449528100002</v>
      </c>
      <c r="BY65" s="392">
        <f>[3]Früchte!$CS49</f>
        <v>1350.787979142</v>
      </c>
      <c r="BZ65" s="393"/>
      <c r="CA65" s="393">
        <f>[3]Früchte!$CT49</f>
        <v>2.92488956</v>
      </c>
      <c r="CB65" s="393">
        <f>[3]Früchte!$CU49</f>
        <v>77.216249259000008</v>
      </c>
      <c r="CC65" s="392">
        <f>[3]Früchte!$CV49</f>
        <v>17.549837</v>
      </c>
      <c r="CD65" s="392">
        <f>[3]Früchte!$CW49</f>
        <v>359.48052423299998</v>
      </c>
      <c r="CE65" s="393">
        <f>[3]Früchte!$CX49</f>
        <v>21.448298698999999</v>
      </c>
      <c r="CF65" s="393">
        <f>[3]Früchte!$CY49</f>
        <v>124.114967703</v>
      </c>
      <c r="CG65" s="393"/>
      <c r="CH65" s="392">
        <f>[3]Früchte!$CZ49</f>
        <v>3.6090000000000002E-3</v>
      </c>
      <c r="CI65" s="392">
        <f>[3]Früchte!$DA49</f>
        <v>0.80299198800000005</v>
      </c>
      <c r="CJ65" s="393">
        <f>[3]Früchte!$DB49</f>
        <v>4.35E-4</v>
      </c>
      <c r="CK65" s="393">
        <f>[3]Früchte!$DC49</f>
        <v>2.146182</v>
      </c>
      <c r="CL65" s="392">
        <f>[3]Früchte!DD49</f>
        <v>3.4752090189999998</v>
      </c>
      <c r="CM65" s="392">
        <f>[3]Früchte!DE49</f>
        <v>4.6373256830000003</v>
      </c>
      <c r="CN65" s="393">
        <f>[3]Früchte!DF49</f>
        <v>2.5311E-2</v>
      </c>
      <c r="CO65" s="393">
        <f>[3]Früchte!DG49</f>
        <v>2.5267199999999996</v>
      </c>
      <c r="CP65" s="392">
        <f>[3]Früchte!DH49</f>
        <v>3.1589999999999999E-3</v>
      </c>
      <c r="CQ65" s="392">
        <f>[3]Früchte!DI49</f>
        <v>0.248388</v>
      </c>
      <c r="CR65" s="393"/>
      <c r="CS65" s="393">
        <f>[3]Früchte!DJ49</f>
        <v>70.460902838999999</v>
      </c>
      <c r="CT65" s="393">
        <f>[3]Früchte!DK49</f>
        <v>605.58407543299995</v>
      </c>
      <c r="CU65" s="393"/>
      <c r="CV65" s="392">
        <f>[3]Früchte!DL49</f>
        <v>881.032562891</v>
      </c>
      <c r="CW65" s="392">
        <f>[3]Früchte!DM49</f>
        <v>3441.9174873429997</v>
      </c>
      <c r="CX65" s="393">
        <f>[3]Früchte!DN49</f>
        <v>25.156200252999998</v>
      </c>
      <c r="CY65" s="393">
        <f>[3]Früchte!DO49</f>
        <v>466.55964920500003</v>
      </c>
      <c r="CZ65" s="392">
        <f>[3]Früchte!DP49</f>
        <v>933.08877754100001</v>
      </c>
      <c r="DA65" s="392">
        <f>[3]Früchte!DQ49</f>
        <v>8560.7947195970009</v>
      </c>
      <c r="DB65" s="393">
        <f>[3]Früchte!DR49</f>
        <v>651.92445038799997</v>
      </c>
      <c r="DC65" s="393">
        <f>[3]Früchte!DS49</f>
        <v>886.56527797299998</v>
      </c>
      <c r="DD65" s="393"/>
      <c r="DE65" s="392">
        <f>[3]Früchte!DT49</f>
        <v>26.848509540999999</v>
      </c>
      <c r="DF65" s="392">
        <f>[3]Früchte!DU49</f>
        <v>1138.8089349869999</v>
      </c>
      <c r="DG65" s="393">
        <f>[3]Früchte!DV49</f>
        <v>342.125848486</v>
      </c>
      <c r="DH65" s="393">
        <f>[3]Früchte!DW49</f>
        <v>1084.84868671</v>
      </c>
      <c r="DI65" s="392">
        <f>[3]Früchte!DX49</f>
        <v>2125.3009472980002</v>
      </c>
      <c r="DJ65" s="392">
        <f>[3]Früchte!DY49</f>
        <v>4185.9941425269999</v>
      </c>
      <c r="DK65" s="393">
        <f>[3]Früchte!DZ49</f>
        <v>121.548310867</v>
      </c>
      <c r="DL65" s="393">
        <f>[3]Früchte!EA49</f>
        <v>732.15148652300002</v>
      </c>
      <c r="DM65" s="392">
        <f>[3]Früchte!EB49</f>
        <v>45.143668532000007</v>
      </c>
      <c r="DN65" s="392">
        <f>[3]Früchte!EC49</f>
        <v>773.623509904</v>
      </c>
      <c r="DO65" s="393">
        <f>[3]Früchte!ED49</f>
        <v>4.0486634530000005</v>
      </c>
      <c r="DP65" s="393">
        <f>[3]Früchte!EE49</f>
        <v>0.30912700000000004</v>
      </c>
    </row>
    <row r="66" spans="1:120" x14ac:dyDescent="0.2">
      <c r="A66" s="218"/>
      <c r="B66" s="189">
        <f>[3]Früchte!$A50</f>
        <v>44866</v>
      </c>
      <c r="C66" s="381">
        <f>[3]Früchte!$C50</f>
        <v>0</v>
      </c>
      <c r="D66" s="381">
        <f>[3]Früchte!$AU50</f>
        <v>3.0922610000000001</v>
      </c>
      <c r="E66" s="380">
        <f>[3]Früchte!$E50</f>
        <v>5.6798580000000003</v>
      </c>
      <c r="F66" s="380">
        <f>[3]Früchte!$AW50</f>
        <v>3.31107</v>
      </c>
      <c r="G66" s="381">
        <f>[3]Früchte!$F50</f>
        <v>0</v>
      </c>
      <c r="H66" s="381">
        <f>[3]Früchte!$AX50</f>
        <v>3.2386210000000002</v>
      </c>
      <c r="I66" s="380">
        <f>[3]Früchte!$K50</f>
        <v>5.5884640000000001</v>
      </c>
      <c r="J66" s="380">
        <f>[3]Früchte!$BC50</f>
        <v>0</v>
      </c>
      <c r="K66" s="381">
        <f>[3]Früchte!$N50</f>
        <v>5.7079019999999998</v>
      </c>
      <c r="L66" s="381">
        <f>[3]Früchte!$BF50</f>
        <v>3.940331</v>
      </c>
      <c r="M66" s="380"/>
      <c r="N66" s="380">
        <f>[3]Früchte!$P50</f>
        <v>0</v>
      </c>
      <c r="O66" s="380">
        <f>[3]Früchte!$BH50</f>
        <v>2.920757</v>
      </c>
      <c r="P66" s="381">
        <f>[3]Früchte!$Q50</f>
        <v>0</v>
      </c>
      <c r="Q66" s="381">
        <f>[3]Früchte!$BI50</f>
        <v>3.1363919999999998</v>
      </c>
      <c r="R66" s="380">
        <f>[3]Früchte!$R50</f>
        <v>0</v>
      </c>
      <c r="S66" s="380">
        <f>[3]Früchte!$BJ50</f>
        <v>3.010167</v>
      </c>
      <c r="T66" s="381">
        <f>[3]Früchte!$T50</f>
        <v>0</v>
      </c>
      <c r="U66" s="381">
        <f>[3]Früchte!$BL50</f>
        <v>3.216901</v>
      </c>
      <c r="V66" s="380">
        <f>[3]Früchte!$U50</f>
        <v>6.5541419999999997</v>
      </c>
      <c r="W66" s="380">
        <f>[3]Früchte!$BM50</f>
        <v>3.9849990000000002</v>
      </c>
      <c r="X66" s="380"/>
      <c r="Y66" s="380">
        <f>[3]Früchte!$X50</f>
        <v>0</v>
      </c>
      <c r="Z66" s="380">
        <f>[3]Früchte!$BP50</f>
        <v>0</v>
      </c>
      <c r="AA66" s="381">
        <f>[3]Früchte!$Y50</f>
        <v>0</v>
      </c>
      <c r="AB66" s="381">
        <f>[3]Früchte!$BQ50</f>
        <v>13.122045</v>
      </c>
      <c r="AC66" s="380">
        <f>[3]Früchte!$Z50</f>
        <v>0</v>
      </c>
      <c r="AD66" s="380">
        <f>[3]Früchte!$BR50</f>
        <v>12.344541</v>
      </c>
      <c r="AE66" s="381">
        <f>[3]Früchte!$AA50</f>
        <v>23.018381000000002</v>
      </c>
      <c r="AF66" s="381">
        <f>[3]Früchte!$BS50</f>
        <v>20.163527999999999</v>
      </c>
      <c r="AG66" s="380"/>
      <c r="AH66" s="380">
        <f>[3]Früchte!$AC50</f>
        <v>0</v>
      </c>
      <c r="AI66" s="380">
        <f>[3]Früchte!$BU50</f>
        <v>0</v>
      </c>
      <c r="AJ66" s="381">
        <f>[3]Früchte!$AE50</f>
        <v>0</v>
      </c>
      <c r="AK66" s="381">
        <f>[3]Früchte!$BW50</f>
        <v>0</v>
      </c>
      <c r="AL66" s="380">
        <f>[3]Früchte!$AG50</f>
        <v>0</v>
      </c>
      <c r="AM66" s="380">
        <f>[3]Früchte!$BY50</f>
        <v>0</v>
      </c>
      <c r="AN66" s="381">
        <f>[3]Früchte!$AH50</f>
        <v>0</v>
      </c>
      <c r="AO66" s="381">
        <f>[3]Früchte!$BZ50</f>
        <v>5.9208540000000003</v>
      </c>
      <c r="AP66" s="380"/>
      <c r="AQ66" s="380">
        <f>[3]Früchte!$AI50</f>
        <v>6.5700029999999998</v>
      </c>
      <c r="AR66" s="380">
        <f>[3]Früchte!$CA50</f>
        <v>4.5347999999999997</v>
      </c>
      <c r="AS66" s="380"/>
      <c r="AT66" s="381">
        <f>[3]Früchte!$AJ50</f>
        <v>0</v>
      </c>
      <c r="AU66" s="381">
        <f>[3]Früchte!$CB50</f>
        <v>4.5225229999999996</v>
      </c>
      <c r="AV66" s="380"/>
      <c r="AW66" s="380">
        <f>[3]Früchte!$AK50</f>
        <v>3.2711679999999999</v>
      </c>
      <c r="AX66" s="380">
        <f>[3]Früchte!$CC50</f>
        <v>1.760383</v>
      </c>
      <c r="AY66" s="381">
        <f>[3]Früchte!$AL50</f>
        <v>0</v>
      </c>
      <c r="AZ66" s="381">
        <f>[3]Früchte!$CD50</f>
        <v>2.1631119999999999</v>
      </c>
      <c r="BA66" s="380">
        <f>[3]Früchte!$AM50</f>
        <v>4.4852990000000004</v>
      </c>
      <c r="BB66" s="380">
        <f>[3]Früchte!$CE50</f>
        <v>2.4512689999999999</v>
      </c>
      <c r="BC66" s="381">
        <f>[3]Früchte!$AN50</f>
        <v>0.67137999999999998</v>
      </c>
      <c r="BD66" s="381">
        <f>[3]Früchte!$CF50</f>
        <v>0.45336300000000002</v>
      </c>
      <c r="BE66" s="380"/>
      <c r="BF66" s="380">
        <f>[3]Früchte!$AO50</f>
        <v>0</v>
      </c>
      <c r="BG66" s="380">
        <f>[3]Früchte!$CG50</f>
        <v>2.169845</v>
      </c>
      <c r="BH66" s="381">
        <f>[3]Früchte!$AP50</f>
        <v>1.728092</v>
      </c>
      <c r="BI66" s="381">
        <f>[3]Früchte!$CH50</f>
        <v>1.609388</v>
      </c>
      <c r="BJ66" s="380">
        <f>[3]Früchte!$AQ50</f>
        <v>2.8091159999999999</v>
      </c>
      <c r="BK66" s="380">
        <f>[3]Früchte!$CI50</f>
        <v>2.2755030000000001</v>
      </c>
      <c r="BL66" s="381">
        <f>[3]Früchte!$AR50</f>
        <v>0.83909100000000003</v>
      </c>
      <c r="BM66" s="381">
        <f>[3]Früchte!$CJ50</f>
        <v>0.80815599999999999</v>
      </c>
      <c r="BN66" s="380">
        <f>[3]Früchte!$AS50</f>
        <v>2.7553909999999999</v>
      </c>
      <c r="BO66" s="380">
        <f>[3]Früchte!$CK50</f>
        <v>1.73468</v>
      </c>
      <c r="BP66" s="188"/>
      <c r="BQ66" s="343">
        <f>VLOOKUP(MONTH(B66),[4]Referenztabelle!$B$2:$E$14,4,FALSE)</f>
        <v>4</v>
      </c>
      <c r="BR66" s="392">
        <f>[3]Früchte!$CN50</f>
        <v>4947.09929603</v>
      </c>
      <c r="BS66" s="392">
        <f>[3]Früchte!$CO50</f>
        <v>25961.050428486</v>
      </c>
      <c r="BT66" s="393"/>
      <c r="BU66" s="393">
        <f>[3]Früchte!$CP50</f>
        <v>535.87956019800004</v>
      </c>
      <c r="BV66" s="393">
        <f>[3]Früchte!$CQ50</f>
        <v>4592.1210760580007</v>
      </c>
      <c r="BW66" s="393"/>
      <c r="BX66" s="392">
        <f>[3]Früchte!$CR50</f>
        <v>175.42373114600002</v>
      </c>
      <c r="BY66" s="392">
        <f>[3]Früchte!$CS50</f>
        <v>1371.098451312</v>
      </c>
      <c r="BZ66" s="393"/>
      <c r="CA66" s="393">
        <f>[3]Früchte!$CT50</f>
        <v>3.0499999999999998E-3</v>
      </c>
      <c r="CB66" s="393">
        <f>[3]Früchte!$CU50</f>
        <v>60.554402929000005</v>
      </c>
      <c r="CC66" s="392">
        <f>[3]Früchte!$CV50</f>
        <v>29.77643072</v>
      </c>
      <c r="CD66" s="392">
        <f>[3]Früchte!$CW50</f>
        <v>295.90037993400006</v>
      </c>
      <c r="CE66" s="393">
        <f>[3]Früchte!$CX50</f>
        <v>18.657982329999999</v>
      </c>
      <c r="CF66" s="393">
        <f>[3]Früchte!$CY50</f>
        <v>82.277879644000009</v>
      </c>
      <c r="CG66" s="393"/>
      <c r="CH66" s="392">
        <f>[3]Früchte!$CZ50</f>
        <v>5.3470000000000002E-3</v>
      </c>
      <c r="CI66" s="392">
        <f>[3]Früchte!$DA50</f>
        <v>0.120488</v>
      </c>
      <c r="CJ66" s="393">
        <f>[3]Früchte!$DB50</f>
        <v>9.7099999999999997E-4</v>
      </c>
      <c r="CK66" s="393">
        <f>[3]Früchte!$DC50</f>
        <v>0.42645202399999999</v>
      </c>
      <c r="CL66" s="392">
        <f>[3]Früchte!DD50</f>
        <v>6.1422777059999998</v>
      </c>
      <c r="CM66" s="392">
        <f>[3]Früchte!DE50</f>
        <v>3.7201903200000004</v>
      </c>
      <c r="CN66" s="393">
        <f>[3]Früchte!DF50</f>
        <v>1.866E-2</v>
      </c>
      <c r="CO66" s="393">
        <f>[3]Früchte!DG50</f>
        <v>2.9252730000000002</v>
      </c>
      <c r="CP66" s="392">
        <f>[3]Früchte!DH50</f>
        <v>5.3930000000000002E-3</v>
      </c>
      <c r="CQ66" s="392">
        <f>[3]Früchte!DI50</f>
        <v>15.804800999999999</v>
      </c>
      <c r="CR66" s="393"/>
      <c r="CS66" s="393">
        <f>[3]Früchte!DJ50</f>
        <v>191.98718529299998</v>
      </c>
      <c r="CT66" s="393">
        <f>[3]Früchte!DK50</f>
        <v>1445.67149933</v>
      </c>
      <c r="CU66" s="393"/>
      <c r="CV66" s="392">
        <f>[3]Früchte!DL50</f>
        <v>408.234084043</v>
      </c>
      <c r="CW66" s="392">
        <f>[3]Früchte!DM50</f>
        <v>2668.3852008379999</v>
      </c>
      <c r="CX66" s="393">
        <f>[3]Früchte!DN50</f>
        <v>14.463082392</v>
      </c>
      <c r="CY66" s="393">
        <f>[3]Früchte!DO50</f>
        <v>342.919040096</v>
      </c>
      <c r="CZ66" s="392">
        <f>[3]Früchte!DP50</f>
        <v>468.74812363400002</v>
      </c>
      <c r="DA66" s="392">
        <f>[3]Früchte!DQ50</f>
        <v>4722.499459402</v>
      </c>
      <c r="DB66" s="393">
        <f>[3]Früchte!DR50</f>
        <v>439.26737628299998</v>
      </c>
      <c r="DC66" s="393">
        <f>[3]Früchte!DS50</f>
        <v>653.09644822600001</v>
      </c>
      <c r="DD66" s="393"/>
      <c r="DE66" s="392">
        <f>[3]Früchte!DT50</f>
        <v>15.813817295000002</v>
      </c>
      <c r="DF66" s="392">
        <f>[3]Früchte!DU50</f>
        <v>477.19246684299998</v>
      </c>
      <c r="DG66" s="393">
        <f>[3]Früchte!DV50</f>
        <v>209.43199501700002</v>
      </c>
      <c r="DH66" s="393">
        <f>[3]Früchte!DW50</f>
        <v>887.15653785699999</v>
      </c>
      <c r="DI66" s="392">
        <f>[3]Früchte!DX50</f>
        <v>1887.6909981879999</v>
      </c>
      <c r="DJ66" s="392">
        <f>[3]Früchte!DY50</f>
        <v>3648.6548604179998</v>
      </c>
      <c r="DK66" s="393">
        <f>[3]Früchte!DZ50</f>
        <v>94.710857310000009</v>
      </c>
      <c r="DL66" s="393">
        <f>[3]Früchte!EA50</f>
        <v>562.56872139500001</v>
      </c>
      <c r="DM66" s="392">
        <f>[3]Früchte!EB50</f>
        <v>48.157025381000004</v>
      </c>
      <c r="DN66" s="392">
        <f>[3]Früchte!EC50</f>
        <v>519.85154255700002</v>
      </c>
      <c r="DO66" s="393">
        <f>[3]Früchte!ED50</f>
        <v>0.124</v>
      </c>
      <c r="DP66" s="393">
        <f>[3]Früchte!EE50</f>
        <v>0.33435799999999999</v>
      </c>
    </row>
    <row r="67" spans="1:120" x14ac:dyDescent="0.2">
      <c r="A67" s="218"/>
      <c r="B67" s="189">
        <f>[3]Früchte!$A51</f>
        <v>44835</v>
      </c>
      <c r="C67" s="381">
        <f>[3]Früchte!$C51</f>
        <v>0</v>
      </c>
      <c r="D67" s="381">
        <f>[3]Früchte!$AU51</f>
        <v>3.2969719999999998</v>
      </c>
      <c r="E67" s="380">
        <f>[3]Früchte!$E51</f>
        <v>5.9107789999999998</v>
      </c>
      <c r="F67" s="380">
        <f>[3]Früchte!$AW51</f>
        <v>3.0322369999999998</v>
      </c>
      <c r="G67" s="381">
        <f>[3]Früchte!$F51</f>
        <v>0</v>
      </c>
      <c r="H67" s="381">
        <f>[3]Früchte!$AX51</f>
        <v>2.987314</v>
      </c>
      <c r="I67" s="380">
        <f>[3]Früchte!$K51</f>
        <v>5.7389580000000002</v>
      </c>
      <c r="J67" s="380">
        <f>[3]Früchte!$BC51</f>
        <v>0</v>
      </c>
      <c r="K67" s="381">
        <f>[3]Früchte!$N51</f>
        <v>5.8879760000000001</v>
      </c>
      <c r="L67" s="381">
        <f>[3]Früchte!$BF51</f>
        <v>3.3772790000000001</v>
      </c>
      <c r="M67" s="380"/>
      <c r="N67" s="380">
        <f>[3]Früchte!$P51</f>
        <v>0</v>
      </c>
      <c r="O67" s="380">
        <f>[3]Früchte!$BH51</f>
        <v>3.1500240000000002</v>
      </c>
      <c r="P67" s="381">
        <f>[3]Früchte!$Q51</f>
        <v>0</v>
      </c>
      <c r="Q67" s="381">
        <f>[3]Früchte!$BI51</f>
        <v>3.5879470000000002</v>
      </c>
      <c r="R67" s="380">
        <f>[3]Früchte!$R51</f>
        <v>0</v>
      </c>
      <c r="S67" s="380">
        <f>[3]Früchte!$BJ51</f>
        <v>2.8152650000000001</v>
      </c>
      <c r="T67" s="381">
        <f>[3]Früchte!$T51</f>
        <v>0</v>
      </c>
      <c r="U67" s="381">
        <f>[3]Früchte!$BL51</f>
        <v>3.507946</v>
      </c>
      <c r="V67" s="380">
        <f>[3]Früchte!$U51</f>
        <v>0</v>
      </c>
      <c r="W67" s="380">
        <f>[3]Früchte!$BM51</f>
        <v>4.2812960000000002</v>
      </c>
      <c r="X67" s="380"/>
      <c r="Y67" s="380">
        <f>[3]Früchte!$X51</f>
        <v>0</v>
      </c>
      <c r="Z67" s="380">
        <f>[3]Früchte!$BP51</f>
        <v>11.866916</v>
      </c>
      <c r="AA67" s="381">
        <f>[3]Früchte!$Y51</f>
        <v>0</v>
      </c>
      <c r="AB67" s="381">
        <f>[3]Früchte!$BQ51</f>
        <v>12.497351999999999</v>
      </c>
      <c r="AC67" s="380">
        <f>[3]Früchte!$Z51</f>
        <v>0</v>
      </c>
      <c r="AD67" s="380">
        <f>[3]Früchte!$BR51</f>
        <v>12.997237999999999</v>
      </c>
      <c r="AE67" s="381">
        <f>[3]Früchte!$AA51</f>
        <v>28.113302000000001</v>
      </c>
      <c r="AF67" s="381">
        <f>[3]Früchte!$BS51</f>
        <v>22.40803</v>
      </c>
      <c r="AG67" s="380"/>
      <c r="AH67" s="380">
        <f>[3]Früchte!$AC51</f>
        <v>0</v>
      </c>
      <c r="AI67" s="380">
        <f>[3]Früchte!$BU51</f>
        <v>0</v>
      </c>
      <c r="AJ67" s="381">
        <f>[3]Früchte!$AE51</f>
        <v>0</v>
      </c>
      <c r="AK67" s="381">
        <f>[3]Früchte!$BW51</f>
        <v>0</v>
      </c>
      <c r="AL67" s="380">
        <f>[3]Früchte!$AG51</f>
        <v>0</v>
      </c>
      <c r="AM67" s="380">
        <f>[3]Früchte!$BY51</f>
        <v>3.5985689999999999</v>
      </c>
      <c r="AN67" s="381">
        <f>[3]Früchte!$AH51</f>
        <v>0</v>
      </c>
      <c r="AO67" s="381">
        <f>[3]Früchte!$BZ51</f>
        <v>5.4325029999999996</v>
      </c>
      <c r="AP67" s="380"/>
      <c r="AQ67" s="380">
        <f>[3]Früchte!$AI51</f>
        <v>5.637804</v>
      </c>
      <c r="AR67" s="380">
        <f>[3]Früchte!$CA51</f>
        <v>4.4057490000000001</v>
      </c>
      <c r="AS67" s="380"/>
      <c r="AT67" s="381">
        <f>[3]Früchte!$AJ51</f>
        <v>0</v>
      </c>
      <c r="AU67" s="381">
        <f>[3]Früchte!$CB51</f>
        <v>4.0467269999999997</v>
      </c>
      <c r="AV67" s="380"/>
      <c r="AW67" s="380">
        <f>[3]Früchte!$AK51</f>
        <v>0</v>
      </c>
      <c r="AX67" s="380">
        <f>[3]Früchte!$CC51</f>
        <v>2.3817140000000001</v>
      </c>
      <c r="AY67" s="381">
        <f>[3]Früchte!$AL51</f>
        <v>0</v>
      </c>
      <c r="AZ67" s="381">
        <f>[3]Früchte!$CD51</f>
        <v>3.283693</v>
      </c>
      <c r="BA67" s="380">
        <f>[3]Früchte!$AM51</f>
        <v>4.5958740000000002</v>
      </c>
      <c r="BB67" s="380">
        <f>[3]Früchte!$CE51</f>
        <v>3.1076999999999999</v>
      </c>
      <c r="BC67" s="381">
        <f>[3]Früchte!$AN51</f>
        <v>0.70134600000000002</v>
      </c>
      <c r="BD67" s="381">
        <f>[3]Früchte!$CF51</f>
        <v>0.48683300000000002</v>
      </c>
      <c r="BE67" s="380"/>
      <c r="BF67" s="380">
        <f>[3]Früchte!$AO51</f>
        <v>0</v>
      </c>
      <c r="BG67" s="380">
        <f>[3]Früchte!$CG51</f>
        <v>2.3012380000000001</v>
      </c>
      <c r="BH67" s="381">
        <f>[3]Früchte!$AP51</f>
        <v>1.8176140000000001</v>
      </c>
      <c r="BI67" s="381">
        <f>[3]Früchte!$CH51</f>
        <v>1.4726459999999999</v>
      </c>
      <c r="BJ67" s="380">
        <f>[3]Früchte!$AQ51</f>
        <v>2.8108979999999999</v>
      </c>
      <c r="BK67" s="380">
        <f>[3]Früchte!$CI51</f>
        <v>2.0986549999999999</v>
      </c>
      <c r="BL67" s="381">
        <f>[3]Früchte!$AR51</f>
        <v>0.89317199999999997</v>
      </c>
      <c r="BM67" s="381">
        <f>[3]Früchte!$CJ51</f>
        <v>0.81550800000000001</v>
      </c>
      <c r="BN67" s="380">
        <f>[3]Früchte!$AS51</f>
        <v>2.548019</v>
      </c>
      <c r="BO67" s="380">
        <f>[3]Früchte!$CK51</f>
        <v>1.6916629999999999</v>
      </c>
      <c r="BP67" s="188"/>
      <c r="BQ67" s="343">
        <f>VLOOKUP(MONTH(B67),[4]Referenztabelle!$B$2:$E$14,4,FALSE)</f>
        <v>4</v>
      </c>
      <c r="BR67" s="392">
        <f>[3]Früchte!$CN51</f>
        <v>4319.4483511570006</v>
      </c>
      <c r="BS67" s="392">
        <f>[3]Früchte!$CO51</f>
        <v>23369.297007541001</v>
      </c>
      <c r="BT67" s="393"/>
      <c r="BU67" s="393">
        <f>[3]Früchte!$CP51</f>
        <v>599.41142456700004</v>
      </c>
      <c r="BV67" s="393">
        <f>[3]Früchte!$CQ51</f>
        <v>4114.4306528489997</v>
      </c>
      <c r="BW67" s="393"/>
      <c r="BX67" s="392">
        <f>[3]Früchte!$CR51</f>
        <v>160.492094334</v>
      </c>
      <c r="BY67" s="392">
        <f>[3]Früchte!$CS51</f>
        <v>1232.1866517640001</v>
      </c>
      <c r="BZ67" s="393"/>
      <c r="CA67" s="393">
        <f>[3]Früchte!$CT51</f>
        <v>5.0000000000000001E-4</v>
      </c>
      <c r="CB67" s="393">
        <f>[3]Früchte!$CU51</f>
        <v>71.801208188999993</v>
      </c>
      <c r="CC67" s="392">
        <f>[3]Früchte!$CV51</f>
        <v>31.370301999999999</v>
      </c>
      <c r="CD67" s="392">
        <f>[3]Früchte!$CW51</f>
        <v>338.42199209299997</v>
      </c>
      <c r="CE67" s="393">
        <f>[3]Früchte!$CX51</f>
        <v>14.392825</v>
      </c>
      <c r="CF67" s="393">
        <f>[3]Früchte!$CY51</f>
        <v>97.341002638000006</v>
      </c>
      <c r="CG67" s="393"/>
      <c r="CH67" s="392">
        <f>[3]Früchte!$CZ51</f>
        <v>1.1856999999999999E-2</v>
      </c>
      <c r="CI67" s="392">
        <f>[3]Früchte!$DA51</f>
        <v>0.153225</v>
      </c>
      <c r="CJ67" s="393">
        <f>[3]Früchte!$DB51</f>
        <v>7.9100000000000004E-4</v>
      </c>
      <c r="CK67" s="393">
        <f>[3]Früchte!$DC51</f>
        <v>0.43361200000000005</v>
      </c>
      <c r="CL67" s="392">
        <f>[3]Früchte!DD51</f>
        <v>0.7810302440000001</v>
      </c>
      <c r="CM67" s="392">
        <f>[3]Früchte!DE51</f>
        <v>66.024559913999994</v>
      </c>
      <c r="CN67" s="393">
        <f>[3]Früchte!DF51</f>
        <v>4.2979000000000003E-2</v>
      </c>
      <c r="CO67" s="393">
        <f>[3]Früchte!DG51</f>
        <v>50.357811436999995</v>
      </c>
      <c r="CP67" s="392">
        <f>[3]Früchte!DH51</f>
        <v>2.9024999999999999</v>
      </c>
      <c r="CQ67" s="392">
        <f>[3]Früchte!DI51</f>
        <v>268.68988573400003</v>
      </c>
      <c r="CR67" s="393"/>
      <c r="CS67" s="393">
        <f>[3]Früchte!DJ51</f>
        <v>325.34699243400001</v>
      </c>
      <c r="CT67" s="393">
        <f>[3]Früchte!DK51</f>
        <v>2396.6364399569998</v>
      </c>
      <c r="CU67" s="393"/>
      <c r="CV67" s="392">
        <f>[3]Früchte!DL51</f>
        <v>105.882416396</v>
      </c>
      <c r="CW67" s="392">
        <f>[3]Früchte!DM51</f>
        <v>1261.5797023950001</v>
      </c>
      <c r="CX67" s="393">
        <f>[3]Früchte!DN51</f>
        <v>11.273173962000001</v>
      </c>
      <c r="CY67" s="393">
        <f>[3]Früchte!DO51</f>
        <v>284.71348907800001</v>
      </c>
      <c r="CZ67" s="392">
        <f>[3]Früchte!DP51</f>
        <v>157.46868631200002</v>
      </c>
      <c r="DA67" s="392">
        <f>[3]Früchte!DQ51</f>
        <v>2378.4494377640003</v>
      </c>
      <c r="DB67" s="393">
        <f>[3]Früchte!DR51</f>
        <v>334.70285431000002</v>
      </c>
      <c r="DC67" s="393">
        <f>[3]Früchte!DS51</f>
        <v>627.09106595200001</v>
      </c>
      <c r="DD67" s="393"/>
      <c r="DE67" s="392">
        <f>[3]Früchte!DT51</f>
        <v>8.7108838199999994</v>
      </c>
      <c r="DF67" s="392">
        <f>[3]Früchte!DU51</f>
        <v>405.65746424399998</v>
      </c>
      <c r="DG67" s="393">
        <f>[3]Früchte!DV51</f>
        <v>201.45864677900002</v>
      </c>
      <c r="DH67" s="393">
        <f>[3]Früchte!DW51</f>
        <v>834.98180654999999</v>
      </c>
      <c r="DI67" s="392">
        <f>[3]Früchte!DX51</f>
        <v>1728.0931797860001</v>
      </c>
      <c r="DJ67" s="392">
        <f>[3]Früchte!DY51</f>
        <v>3513.9853339370002</v>
      </c>
      <c r="DK67" s="393">
        <f>[3]Früchte!DZ51</f>
        <v>70.449528775000005</v>
      </c>
      <c r="DL67" s="393">
        <f>[3]Früchte!EA51</f>
        <v>492.43117170300002</v>
      </c>
      <c r="DM67" s="392">
        <f>[3]Früchte!EB51</f>
        <v>111.389911041</v>
      </c>
      <c r="DN67" s="392">
        <f>[3]Früchte!EC51</f>
        <v>651.17819626100004</v>
      </c>
      <c r="DO67" s="393">
        <f>[3]Früchte!ED51</f>
        <v>0.222</v>
      </c>
      <c r="DP67" s="393">
        <f>[3]Früchte!EE51</f>
        <v>31.672222279000003</v>
      </c>
    </row>
    <row r="68" spans="1:120" x14ac:dyDescent="0.2">
      <c r="A68" s="218"/>
      <c r="B68" s="189">
        <f>[3]Früchte!$A52</f>
        <v>44805</v>
      </c>
      <c r="C68" s="381">
        <f>[3]Früchte!$C52</f>
        <v>0</v>
      </c>
      <c r="D68" s="381">
        <f>[3]Früchte!$AU52</f>
        <v>3.4134470000000001</v>
      </c>
      <c r="E68" s="380">
        <f>[3]Früchte!$E52</f>
        <v>6.3</v>
      </c>
      <c r="F68" s="380">
        <f>[3]Früchte!$AW52</f>
        <v>3.3644940000000001</v>
      </c>
      <c r="G68" s="381">
        <f>[3]Früchte!$F52</f>
        <v>0</v>
      </c>
      <c r="H68" s="381">
        <f>[3]Früchte!$AX52</f>
        <v>3.2155779999999998</v>
      </c>
      <c r="I68" s="380">
        <f>[3]Früchte!$K52</f>
        <v>0</v>
      </c>
      <c r="J68" s="380">
        <f>[3]Früchte!$BC52</f>
        <v>0</v>
      </c>
      <c r="K68" s="381">
        <f>[3]Früchte!$N52</f>
        <v>6.2731300000000001</v>
      </c>
      <c r="L68" s="381">
        <f>[3]Früchte!$BF52</f>
        <v>3.8423790000000002</v>
      </c>
      <c r="M68" s="380"/>
      <c r="N68" s="380">
        <f>[3]Früchte!$P52</f>
        <v>0</v>
      </c>
      <c r="O68" s="380">
        <f>[3]Früchte!$BH52</f>
        <v>3.416595</v>
      </c>
      <c r="P68" s="381">
        <f>[3]Früchte!$Q52</f>
        <v>0</v>
      </c>
      <c r="Q68" s="381">
        <f>[3]Früchte!$BI52</f>
        <v>0</v>
      </c>
      <c r="R68" s="380">
        <f>[3]Früchte!$R52</f>
        <v>0</v>
      </c>
      <c r="S68" s="380">
        <f>[3]Früchte!$BJ52</f>
        <v>0</v>
      </c>
      <c r="T68" s="381">
        <f>[3]Früchte!$T52</f>
        <v>0</v>
      </c>
      <c r="U68" s="381">
        <f>[3]Früchte!$BL52</f>
        <v>3.2966280000000001</v>
      </c>
      <c r="V68" s="380">
        <f>[3]Früchte!$U52</f>
        <v>0</v>
      </c>
      <c r="W68" s="380">
        <f>[3]Früchte!$BM52</f>
        <v>4.0548739999999999</v>
      </c>
      <c r="X68" s="380"/>
      <c r="Y68" s="380">
        <f>[3]Früchte!$X52</f>
        <v>0</v>
      </c>
      <c r="Z68" s="380">
        <f>[3]Früchte!$BP52</f>
        <v>11.955368999999999</v>
      </c>
      <c r="AA68" s="381">
        <f>[3]Früchte!$Y52</f>
        <v>0</v>
      </c>
      <c r="AB68" s="381">
        <f>[3]Früchte!$BQ52</f>
        <v>11.724928</v>
      </c>
      <c r="AC68" s="380">
        <f>[3]Früchte!$Z52</f>
        <v>19.098531000000001</v>
      </c>
      <c r="AD68" s="380">
        <f>[3]Früchte!$BR52</f>
        <v>15.342498000000001</v>
      </c>
      <c r="AE68" s="381">
        <f>[3]Früchte!$AA52</f>
        <v>31.881622</v>
      </c>
      <c r="AF68" s="381">
        <f>[3]Früchte!$BS52</f>
        <v>22.220731000000001</v>
      </c>
      <c r="AG68" s="380"/>
      <c r="AH68" s="380">
        <f>[3]Früchte!$AC52</f>
        <v>0</v>
      </c>
      <c r="AI68" s="380">
        <f>[3]Früchte!$BU52</f>
        <v>7.746461</v>
      </c>
      <c r="AJ68" s="381">
        <f>[3]Früchte!$AE52</f>
        <v>0</v>
      </c>
      <c r="AK68" s="381">
        <f>[3]Früchte!$BW52</f>
        <v>0</v>
      </c>
      <c r="AL68" s="380">
        <f>[3]Früchte!$AG52</f>
        <v>5.949999</v>
      </c>
      <c r="AM68" s="380">
        <f>[3]Früchte!$BY52</f>
        <v>3.2542059999999999</v>
      </c>
      <c r="AN68" s="381">
        <f>[3]Früchte!$AH52</f>
        <v>9.3821060000000003</v>
      </c>
      <c r="AO68" s="381">
        <f>[3]Früchte!$BZ52</f>
        <v>4.8682379999999998</v>
      </c>
      <c r="AP68" s="380"/>
      <c r="AQ68" s="380">
        <f>[3]Früchte!$AI52</f>
        <v>5.0209830000000002</v>
      </c>
      <c r="AR68" s="380">
        <f>[3]Früchte!$CA52</f>
        <v>4.1057639999999997</v>
      </c>
      <c r="AS68" s="380"/>
      <c r="AT68" s="381">
        <f>[3]Früchte!$AJ52</f>
        <v>4.2208399999999999</v>
      </c>
      <c r="AU68" s="381">
        <f>[3]Früchte!$CB52</f>
        <v>2.4235389999999999</v>
      </c>
      <c r="AV68" s="380"/>
      <c r="AW68" s="380">
        <f>[3]Früchte!$AK52</f>
        <v>0</v>
      </c>
      <c r="AX68" s="380">
        <f>[3]Früchte!$CC52</f>
        <v>2.4423689999999998</v>
      </c>
      <c r="AY68" s="381">
        <f>[3]Früchte!$AL52</f>
        <v>0</v>
      </c>
      <c r="AZ68" s="381">
        <f>[3]Früchte!$CD52</f>
        <v>3.4398390000000001</v>
      </c>
      <c r="BA68" s="380">
        <f>[3]Früchte!$AM52</f>
        <v>0</v>
      </c>
      <c r="BB68" s="380">
        <f>[3]Früchte!$CE52</f>
        <v>0</v>
      </c>
      <c r="BC68" s="381">
        <f>[3]Früchte!$AN52</f>
        <v>0.71742300000000003</v>
      </c>
      <c r="BD68" s="381">
        <f>[3]Früchte!$CF52</f>
        <v>0.51820600000000006</v>
      </c>
      <c r="BE68" s="380"/>
      <c r="BF68" s="380">
        <f>[3]Früchte!$AO52</f>
        <v>0</v>
      </c>
      <c r="BG68" s="380">
        <f>[3]Früchte!$CG52</f>
        <v>2.263563</v>
      </c>
      <c r="BH68" s="381">
        <f>[3]Früchte!$AP52</f>
        <v>1.8265009999999999</v>
      </c>
      <c r="BI68" s="381">
        <f>[3]Früchte!$CH52</f>
        <v>1.397556</v>
      </c>
      <c r="BJ68" s="380">
        <f>[3]Früchte!$AQ52</f>
        <v>2.7724769999999999</v>
      </c>
      <c r="BK68" s="380">
        <f>[3]Früchte!$CI52</f>
        <v>2.3461780000000001</v>
      </c>
      <c r="BL68" s="381">
        <f>[3]Früchte!$AR52</f>
        <v>0.84272100000000005</v>
      </c>
      <c r="BM68" s="381">
        <f>[3]Früchte!$CJ52</f>
        <v>0.807809</v>
      </c>
      <c r="BN68" s="380">
        <f>[3]Früchte!$AS52</f>
        <v>2.3963260000000002</v>
      </c>
      <c r="BO68" s="380">
        <f>[3]Früchte!$CK52</f>
        <v>1.719897</v>
      </c>
      <c r="BP68" s="188"/>
      <c r="BQ68" s="343">
        <f>VLOOKUP(MONTH(B68),[4]Referenztabelle!$B$2:$E$14,4,FALSE)</f>
        <v>5</v>
      </c>
      <c r="BR68" s="392">
        <f>[3]Früchte!$CN52</f>
        <v>5425.9769503420002</v>
      </c>
      <c r="BS68" s="392">
        <f>[3]Früchte!$CO52</f>
        <v>31155.5606697</v>
      </c>
      <c r="BT68" s="393"/>
      <c r="BU68" s="393">
        <f>[3]Früchte!$CP52</f>
        <v>692.03911279900001</v>
      </c>
      <c r="BV68" s="393">
        <f>[3]Früchte!$CQ52</f>
        <v>4607.614633014</v>
      </c>
      <c r="BW68" s="393"/>
      <c r="BX68" s="392">
        <f>[3]Früchte!$CR52</f>
        <v>164.58908217999999</v>
      </c>
      <c r="BY68" s="392">
        <f>[3]Früchte!$CS52</f>
        <v>1187.7014440830001</v>
      </c>
      <c r="BZ68" s="393"/>
      <c r="CA68" s="393">
        <f>[3]Früchte!$CT52</f>
        <v>1.4E-3</v>
      </c>
      <c r="CB68" s="393">
        <f>[3]Früchte!$CU52</f>
        <v>311.66438486599998</v>
      </c>
      <c r="CC68" s="392">
        <f>[3]Früchte!$CV52</f>
        <v>93.370602000000005</v>
      </c>
      <c r="CD68" s="392">
        <f>[3]Früchte!$CW52</f>
        <v>447.41450741299997</v>
      </c>
      <c r="CE68" s="393">
        <f>[3]Früchte!$CX52</f>
        <v>13.101175</v>
      </c>
      <c r="CF68" s="393">
        <f>[3]Früchte!$CY52</f>
        <v>244.58811373099999</v>
      </c>
      <c r="CG68" s="393"/>
      <c r="CH68" s="392">
        <f>[3]Früchte!$CZ52</f>
        <v>11.636595</v>
      </c>
      <c r="CI68" s="392">
        <f>[3]Früchte!$DA52</f>
        <v>169.79619975599999</v>
      </c>
      <c r="CJ68" s="393">
        <f>[3]Früchte!$DB52</f>
        <v>1.812E-3</v>
      </c>
      <c r="CK68" s="393">
        <f>[3]Früchte!$DC52</f>
        <v>1.5094023729999999</v>
      </c>
      <c r="CL68" s="392">
        <f>[3]Früchte!DD52</f>
        <v>38.778010086000002</v>
      </c>
      <c r="CM68" s="392">
        <f>[3]Früchte!DE52</f>
        <v>1995.9633435380001</v>
      </c>
      <c r="CN68" s="393">
        <f>[3]Früchte!DF52</f>
        <v>49.189413195</v>
      </c>
      <c r="CO68" s="393">
        <f>[3]Früchte!DG52</f>
        <v>851.42885973499995</v>
      </c>
      <c r="CP68" s="392">
        <f>[3]Früchte!DH52</f>
        <v>123.678444872</v>
      </c>
      <c r="CQ68" s="392">
        <f>[3]Früchte!DI52</f>
        <v>1528.599828916</v>
      </c>
      <c r="CR68" s="393"/>
      <c r="CS68" s="393">
        <f>[3]Früchte!DJ52</f>
        <v>445.14132378200003</v>
      </c>
      <c r="CT68" s="393">
        <f>[3]Früchte!DK52</f>
        <v>3107.1593123289999</v>
      </c>
      <c r="CU68" s="393"/>
      <c r="CV68" s="392">
        <f>[3]Früchte!DL52</f>
        <v>92.523977165999995</v>
      </c>
      <c r="CW68" s="392">
        <f>[3]Früchte!DM52</f>
        <v>1123.6145740650002</v>
      </c>
      <c r="CX68" s="393">
        <f>[3]Früchte!DN52</f>
        <v>8.9367696560000009</v>
      </c>
      <c r="CY68" s="393">
        <f>[3]Früchte!DO52</f>
        <v>244.54144485199998</v>
      </c>
      <c r="CZ68" s="392">
        <f>[3]Früchte!DP52</f>
        <v>8.9047321790000016</v>
      </c>
      <c r="DA68" s="392">
        <f>[3]Früchte!DQ52</f>
        <v>791.17443640300007</v>
      </c>
      <c r="DB68" s="393">
        <f>[3]Früchte!DR52</f>
        <v>372.981212524</v>
      </c>
      <c r="DC68" s="393">
        <f>[3]Früchte!DS52</f>
        <v>829.97724078700003</v>
      </c>
      <c r="DD68" s="393"/>
      <c r="DE68" s="392">
        <f>[3]Früchte!DT52</f>
        <v>4.9391999999999996</v>
      </c>
      <c r="DF68" s="392">
        <f>[3]Früchte!DU52</f>
        <v>522.07966292600008</v>
      </c>
      <c r="DG68" s="393">
        <f>[3]Früchte!DV52</f>
        <v>266.54989483399999</v>
      </c>
      <c r="DH68" s="393">
        <f>[3]Früchte!DW52</f>
        <v>1136.1992097940001</v>
      </c>
      <c r="DI68" s="392">
        <f>[3]Früchte!DX52</f>
        <v>2267.3975906609999</v>
      </c>
      <c r="DJ68" s="392">
        <f>[3]Früchte!DY52</f>
        <v>4131.8237625640004</v>
      </c>
      <c r="DK68" s="393">
        <f>[3]Früchte!DZ52</f>
        <v>100.358409005</v>
      </c>
      <c r="DL68" s="393">
        <f>[3]Früchte!EA52</f>
        <v>580.11903753000001</v>
      </c>
      <c r="DM68" s="392">
        <f>[3]Früchte!EB52</f>
        <v>79.742281972000001</v>
      </c>
      <c r="DN68" s="392">
        <f>[3]Früchte!EC52</f>
        <v>720.50878879699997</v>
      </c>
      <c r="DO68" s="393">
        <f>[3]Früchte!ED52</f>
        <v>135.34843296</v>
      </c>
      <c r="DP68" s="393">
        <f>[3]Früchte!EE52</f>
        <v>1688.906566051</v>
      </c>
    </row>
    <row r="69" spans="1:120" x14ac:dyDescent="0.2">
      <c r="A69" s="218"/>
      <c r="B69" s="189">
        <f>[3]Früchte!$A53</f>
        <v>44774</v>
      </c>
      <c r="C69" s="381">
        <f>[3]Früchte!$C53</f>
        <v>0</v>
      </c>
      <c r="D69" s="381">
        <f>[3]Früchte!$AU53</f>
        <v>3.3144399999999998</v>
      </c>
      <c r="E69" s="380">
        <f>[3]Früchte!$E53</f>
        <v>6.3</v>
      </c>
      <c r="F69" s="380">
        <f>[3]Früchte!$AW53</f>
        <v>3.2302930000000001</v>
      </c>
      <c r="G69" s="381">
        <f>[3]Früchte!$F53</f>
        <v>0</v>
      </c>
      <c r="H69" s="381">
        <f>[3]Früchte!$AX53</f>
        <v>3.1986910000000002</v>
      </c>
      <c r="I69" s="380">
        <f>[3]Früchte!$K53</f>
        <v>0</v>
      </c>
      <c r="J69" s="380">
        <f>[3]Früchte!$BC53</f>
        <v>0</v>
      </c>
      <c r="K69" s="381">
        <f>[3]Früchte!$N53</f>
        <v>6.2356210000000001</v>
      </c>
      <c r="L69" s="381">
        <f>[3]Früchte!$BF53</f>
        <v>3.9189419999999999</v>
      </c>
      <c r="M69" s="380"/>
      <c r="N69" s="380">
        <f>[3]Früchte!$P53</f>
        <v>0</v>
      </c>
      <c r="O69" s="380">
        <f>[3]Früchte!$BH53</f>
        <v>2.7164139999999999</v>
      </c>
      <c r="P69" s="381">
        <f>[3]Früchte!$Q53</f>
        <v>0</v>
      </c>
      <c r="Q69" s="381">
        <f>[3]Früchte!$BI53</f>
        <v>0</v>
      </c>
      <c r="R69" s="380">
        <f>[3]Früchte!$R53</f>
        <v>0</v>
      </c>
      <c r="S69" s="380">
        <f>[3]Früchte!$BJ53</f>
        <v>0</v>
      </c>
      <c r="T69" s="381">
        <f>[3]Früchte!$T53</f>
        <v>0</v>
      </c>
      <c r="U69" s="381">
        <f>[3]Früchte!$BL53</f>
        <v>3.5171039999999998</v>
      </c>
      <c r="V69" s="380">
        <f>[3]Früchte!$U53</f>
        <v>6.8372450000000002</v>
      </c>
      <c r="W69" s="380">
        <f>[3]Früchte!$BM53</f>
        <v>3.7732009999999998</v>
      </c>
      <c r="X69" s="380"/>
      <c r="Y69" s="380">
        <f>[3]Früchte!$X53</f>
        <v>0</v>
      </c>
      <c r="Z69" s="380">
        <f>[3]Früchte!$BP53</f>
        <v>11.403461999999999</v>
      </c>
      <c r="AA69" s="381">
        <f>[3]Früchte!$Y53</f>
        <v>0</v>
      </c>
      <c r="AB69" s="381">
        <f>[3]Früchte!$BQ53</f>
        <v>11.236015</v>
      </c>
      <c r="AC69" s="380">
        <f>[3]Früchte!$Z53</f>
        <v>28.021588999999999</v>
      </c>
      <c r="AD69" s="380">
        <f>[3]Früchte!$BR53</f>
        <v>20.104037000000002</v>
      </c>
      <c r="AE69" s="381">
        <f>[3]Früchte!$AA53</f>
        <v>32.637563</v>
      </c>
      <c r="AF69" s="381">
        <f>[3]Früchte!$BS53</f>
        <v>21.893822</v>
      </c>
      <c r="AG69" s="380"/>
      <c r="AH69" s="380">
        <f>[3]Früchte!$AC53</f>
        <v>11.125616000000001</v>
      </c>
      <c r="AI69" s="380">
        <f>[3]Früchte!$BU53</f>
        <v>7.7274050000000001</v>
      </c>
      <c r="AJ69" s="381">
        <f>[3]Früchte!$AE53</f>
        <v>0</v>
      </c>
      <c r="AK69" s="381">
        <f>[3]Früchte!$BW53</f>
        <v>11.250954999999999</v>
      </c>
      <c r="AL69" s="380">
        <f>[3]Früchte!$AG53</f>
        <v>5.2364059999999997</v>
      </c>
      <c r="AM69" s="380">
        <f>[3]Früchte!$BY53</f>
        <v>3.3383280000000002</v>
      </c>
      <c r="AN69" s="381">
        <f>[3]Früchte!$AH53</f>
        <v>8.4882530000000003</v>
      </c>
      <c r="AO69" s="381">
        <f>[3]Früchte!$BZ53</f>
        <v>5.0737519999999998</v>
      </c>
      <c r="AP69" s="380"/>
      <c r="AQ69" s="380">
        <f>[3]Früchte!$AI53</f>
        <v>6.9761480000000002</v>
      </c>
      <c r="AR69" s="380">
        <f>[3]Früchte!$CA53</f>
        <v>4.9508869999999998</v>
      </c>
      <c r="AS69" s="380"/>
      <c r="AT69" s="381">
        <f>[3]Früchte!$AJ53</f>
        <v>3.4321869999999999</v>
      </c>
      <c r="AU69" s="381">
        <f>[3]Früchte!$CB53</f>
        <v>2.2310310000000002</v>
      </c>
      <c r="AV69" s="380"/>
      <c r="AW69" s="380">
        <f>[3]Früchte!$AK53</f>
        <v>2.8060849999999999</v>
      </c>
      <c r="AX69" s="380">
        <f>[3]Früchte!$CC53</f>
        <v>2.1854580000000001</v>
      </c>
      <c r="AY69" s="381">
        <f>[3]Früchte!$AL53</f>
        <v>0</v>
      </c>
      <c r="AZ69" s="381">
        <f>[3]Früchte!$CD53</f>
        <v>0</v>
      </c>
      <c r="BA69" s="380">
        <f>[3]Früchte!$AM53</f>
        <v>0</v>
      </c>
      <c r="BB69" s="380">
        <f>[3]Früchte!$CE53</f>
        <v>0</v>
      </c>
      <c r="BC69" s="381">
        <f>[3]Früchte!$AN53</f>
        <v>0.62616000000000005</v>
      </c>
      <c r="BD69" s="381">
        <f>[3]Früchte!$CF53</f>
        <v>0.51963599999999999</v>
      </c>
      <c r="BE69" s="380"/>
      <c r="BF69" s="380">
        <f>[3]Früchte!$AO53</f>
        <v>0</v>
      </c>
      <c r="BG69" s="380">
        <f>[3]Früchte!$CG53</f>
        <v>2.3185419999999999</v>
      </c>
      <c r="BH69" s="381">
        <f>[3]Früchte!$AP53</f>
        <v>1.8060830000000001</v>
      </c>
      <c r="BI69" s="381">
        <f>[3]Früchte!$CH53</f>
        <v>1.559939</v>
      </c>
      <c r="BJ69" s="380">
        <f>[3]Früchte!$AQ53</f>
        <v>2.7781020000000001</v>
      </c>
      <c r="BK69" s="380">
        <f>[3]Früchte!$CI53</f>
        <v>2.3312629999999999</v>
      </c>
      <c r="BL69" s="381">
        <f>[3]Früchte!$AR53</f>
        <v>0.827264</v>
      </c>
      <c r="BM69" s="381">
        <f>[3]Früchte!$CJ53</f>
        <v>0.80041600000000002</v>
      </c>
      <c r="BN69" s="380">
        <f>[3]Früchte!$AS53</f>
        <v>0</v>
      </c>
      <c r="BO69" s="380">
        <f>[3]Früchte!$CK53</f>
        <v>1.7169380000000001</v>
      </c>
      <c r="BP69" s="188"/>
      <c r="BQ69" s="343">
        <f>VLOOKUP(MONTH(B69),[4]Referenztabelle!$B$2:$E$14,4,FALSE)</f>
        <v>4</v>
      </c>
      <c r="BR69" s="392">
        <f>[3]Früchte!$CN53</f>
        <v>5035.0969971060003</v>
      </c>
      <c r="BS69" s="392">
        <f>[3]Früchte!$CO53</f>
        <v>29844.373949819001</v>
      </c>
      <c r="BT69" s="393"/>
      <c r="BU69" s="393">
        <f>[3]Früchte!$CP53</f>
        <v>365.37932848399998</v>
      </c>
      <c r="BV69" s="393">
        <f>[3]Früchte!$CQ53</f>
        <v>2857.1554324500003</v>
      </c>
      <c r="BW69" s="393"/>
      <c r="BX69" s="392">
        <f>[3]Früchte!$CR53</f>
        <v>73.959940627999998</v>
      </c>
      <c r="BY69" s="392">
        <f>[3]Früchte!$CS53</f>
        <v>417.15462215600002</v>
      </c>
      <c r="BZ69" s="393"/>
      <c r="CA69" s="393">
        <f>[3]Früchte!$CT53</f>
        <v>5.8720482620000007</v>
      </c>
      <c r="CB69" s="393">
        <f>[3]Früchte!$CU53</f>
        <v>571.41454360299997</v>
      </c>
      <c r="CC69" s="392">
        <f>[3]Früchte!$CV53</f>
        <v>87.237754136999996</v>
      </c>
      <c r="CD69" s="392">
        <f>[3]Früchte!$CW53</f>
        <v>462.20246981899999</v>
      </c>
      <c r="CE69" s="393">
        <f>[3]Früchte!$CX53</f>
        <v>11.592799999999999</v>
      </c>
      <c r="CF69" s="393">
        <f>[3]Früchte!$CY53</f>
        <v>323.80510855100005</v>
      </c>
      <c r="CG69" s="393"/>
      <c r="CH69" s="392">
        <f>[3]Früchte!$CZ53</f>
        <v>124.76174513500001</v>
      </c>
      <c r="CI69" s="392">
        <f>[3]Früchte!$DA53</f>
        <v>1016.281420312</v>
      </c>
      <c r="CJ69" s="393">
        <f>[3]Früchte!$DB53</f>
        <v>2.186129523</v>
      </c>
      <c r="CK69" s="393">
        <f>[3]Früchte!$DC53</f>
        <v>195.45365182399999</v>
      </c>
      <c r="CL69" s="392">
        <f>[3]Früchte!DD53</f>
        <v>238.47116319699998</v>
      </c>
      <c r="CM69" s="392">
        <f>[3]Früchte!DE53</f>
        <v>2749.6261766499997</v>
      </c>
      <c r="CN69" s="393">
        <f>[3]Früchte!DF53</f>
        <v>171.522908462</v>
      </c>
      <c r="CO69" s="393">
        <f>[3]Früchte!DG53</f>
        <v>1910.4265755819999</v>
      </c>
      <c r="CP69" s="392">
        <f>[3]Früchte!DH53</f>
        <v>79.065615000000008</v>
      </c>
      <c r="CQ69" s="392">
        <f>[3]Früchte!DI53</f>
        <v>993.21714086100008</v>
      </c>
      <c r="CR69" s="393"/>
      <c r="CS69" s="393">
        <f>[3]Früchte!DJ53</f>
        <v>243.96718837399999</v>
      </c>
      <c r="CT69" s="393">
        <f>[3]Früchte!DK53</f>
        <v>1832.422344391</v>
      </c>
      <c r="CU69" s="393"/>
      <c r="CV69" s="392">
        <f>[3]Früchte!DL53</f>
        <v>90.214332095000003</v>
      </c>
      <c r="CW69" s="392">
        <f>[3]Früchte!DM53</f>
        <v>843.26123774500002</v>
      </c>
      <c r="CX69" s="393">
        <f>[3]Früchte!DN53</f>
        <v>7.2802673900000006</v>
      </c>
      <c r="CY69" s="393">
        <f>[3]Früchte!DO53</f>
        <v>171.54084942899999</v>
      </c>
      <c r="CZ69" s="392">
        <f>[3]Früchte!DP53</f>
        <v>4.3367430460000005</v>
      </c>
      <c r="DA69" s="392">
        <f>[3]Früchte!DQ53</f>
        <v>109.279207715</v>
      </c>
      <c r="DB69" s="393">
        <f>[3]Früchte!DR53</f>
        <v>319.88795273199997</v>
      </c>
      <c r="DC69" s="393">
        <f>[3]Früchte!DS53</f>
        <v>709.01349219200006</v>
      </c>
      <c r="DD69" s="393"/>
      <c r="DE69" s="392">
        <f>[3]Früchte!DT53</f>
        <v>3.8748000000000005</v>
      </c>
      <c r="DF69" s="392">
        <f>[3]Früchte!DU53</f>
        <v>394.53309664100004</v>
      </c>
      <c r="DG69" s="393">
        <f>[3]Früchte!DV53</f>
        <v>241.52951916200001</v>
      </c>
      <c r="DH69" s="393">
        <f>[3]Früchte!DW53</f>
        <v>880.96337737700003</v>
      </c>
      <c r="DI69" s="392">
        <f>[3]Früchte!DX53</f>
        <v>1633.3878905239999</v>
      </c>
      <c r="DJ69" s="392">
        <f>[3]Früchte!DY53</f>
        <v>3075.2373803130004</v>
      </c>
      <c r="DK69" s="393">
        <f>[3]Früchte!DZ53</f>
        <v>61.399652379000003</v>
      </c>
      <c r="DL69" s="393">
        <f>[3]Früchte!EA53</f>
        <v>364.14223942699999</v>
      </c>
      <c r="DM69" s="392">
        <f>[3]Früchte!EB53</f>
        <v>16.017977943000002</v>
      </c>
      <c r="DN69" s="392">
        <f>[3]Früchte!EC53</f>
        <v>406.541883493</v>
      </c>
      <c r="DO69" s="393">
        <f>[3]Früchte!ED53</f>
        <v>618.59942532699995</v>
      </c>
      <c r="DP69" s="393">
        <f>[3]Früchte!EE53</f>
        <v>4805.2345556310001</v>
      </c>
    </row>
    <row r="70" spans="1:120" x14ac:dyDescent="0.2">
      <c r="A70" s="218"/>
      <c r="B70" s="189">
        <f>[3]Früchte!$A54</f>
        <v>44743</v>
      </c>
      <c r="C70" s="381">
        <f>[3]Früchte!$C54</f>
        <v>0</v>
      </c>
      <c r="D70" s="381">
        <f>[3]Früchte!$AU54</f>
        <v>3.3063199999999999</v>
      </c>
      <c r="E70" s="380">
        <f>[3]Früchte!$E54</f>
        <v>6.0199379999999998</v>
      </c>
      <c r="F70" s="380">
        <f>[3]Früchte!$AW54</f>
        <v>3.1957200000000001</v>
      </c>
      <c r="G70" s="381">
        <f>[3]Früchte!$F54</f>
        <v>0</v>
      </c>
      <c r="H70" s="381">
        <f>[3]Früchte!$AX54</f>
        <v>3.196205</v>
      </c>
      <c r="I70" s="380">
        <f>[3]Früchte!$K54</f>
        <v>0</v>
      </c>
      <c r="J70" s="380">
        <f>[3]Früchte!$BC54</f>
        <v>0</v>
      </c>
      <c r="K70" s="381">
        <f>[3]Früchte!$N54</f>
        <v>6.3065300000000004</v>
      </c>
      <c r="L70" s="381">
        <f>[3]Früchte!$BF54</f>
        <v>4.1180839999999996</v>
      </c>
      <c r="M70" s="380"/>
      <c r="N70" s="380">
        <f>[3]Früchte!$P54</f>
        <v>0</v>
      </c>
      <c r="O70" s="380">
        <f>[3]Früchte!$BH54</f>
        <v>2.6459630000000001</v>
      </c>
      <c r="P70" s="381">
        <f>[3]Früchte!$Q54</f>
        <v>0</v>
      </c>
      <c r="Q70" s="381">
        <f>[3]Früchte!$BI54</f>
        <v>0</v>
      </c>
      <c r="R70" s="380">
        <f>[3]Früchte!$R54</f>
        <v>0</v>
      </c>
      <c r="S70" s="380">
        <f>[3]Früchte!$BJ54</f>
        <v>3.0571359999999999</v>
      </c>
      <c r="T70" s="381">
        <f>[3]Früchte!$T54</f>
        <v>0</v>
      </c>
      <c r="U70" s="381">
        <f>[3]Früchte!$BL54</f>
        <v>3.8830559999999998</v>
      </c>
      <c r="V70" s="380">
        <f>[3]Früchte!$U54</f>
        <v>6.2699389999999999</v>
      </c>
      <c r="W70" s="380">
        <f>[3]Früchte!$BM54</f>
        <v>3.5393219999999999</v>
      </c>
      <c r="X70" s="380"/>
      <c r="Y70" s="380">
        <f>[3]Früchte!$X54</f>
        <v>0</v>
      </c>
      <c r="Z70" s="380">
        <f>[3]Früchte!$BP54</f>
        <v>11.70945</v>
      </c>
      <c r="AA70" s="381">
        <f>[3]Früchte!$Y54</f>
        <v>0</v>
      </c>
      <c r="AB70" s="381">
        <f>[3]Früchte!$BQ54</f>
        <v>11.465870000000001</v>
      </c>
      <c r="AC70" s="380">
        <f>[3]Früchte!$Z54</f>
        <v>30.401439</v>
      </c>
      <c r="AD70" s="380">
        <f>[3]Früchte!$BR54</f>
        <v>21.262602999999999</v>
      </c>
      <c r="AE70" s="381">
        <f>[3]Früchte!$AA54</f>
        <v>32.616459999999996</v>
      </c>
      <c r="AF70" s="381">
        <f>[3]Früchte!$BS54</f>
        <v>20.998958999999999</v>
      </c>
      <c r="AG70" s="380"/>
      <c r="AH70" s="380">
        <f>[3]Früchte!$AC54</f>
        <v>12.150596</v>
      </c>
      <c r="AI70" s="380">
        <f>[3]Früchte!$BU54</f>
        <v>8.4693299999999994</v>
      </c>
      <c r="AJ70" s="381">
        <f>[3]Früchte!$AE54</f>
        <v>16.626875999999999</v>
      </c>
      <c r="AK70" s="381">
        <f>[3]Früchte!$BW54</f>
        <v>10.080095999999999</v>
      </c>
      <c r="AL70" s="380">
        <f>[3]Früchte!$AG54</f>
        <v>5.4493879999999999</v>
      </c>
      <c r="AM70" s="380">
        <f>[3]Früchte!$BY54</f>
        <v>3.267541</v>
      </c>
      <c r="AN70" s="381">
        <f>[3]Früchte!$AH54</f>
        <v>0</v>
      </c>
      <c r="AO70" s="381">
        <f>[3]Früchte!$BZ54</f>
        <v>5.3328629999999997</v>
      </c>
      <c r="AP70" s="380"/>
      <c r="AQ70" s="380">
        <f>[3]Früchte!$AI54</f>
        <v>7.6101900000000002</v>
      </c>
      <c r="AR70" s="380">
        <f>[3]Früchte!$CA54</f>
        <v>4.8420699999999997</v>
      </c>
      <c r="AS70" s="380"/>
      <c r="AT70" s="381">
        <f>[3]Früchte!$AJ54</f>
        <v>3.9385889999999999</v>
      </c>
      <c r="AU70" s="381">
        <f>[3]Früchte!$CB54</f>
        <v>2.5463019999999998</v>
      </c>
      <c r="AV70" s="380"/>
      <c r="AW70" s="380">
        <f>[3]Früchte!$AK54</f>
        <v>2.554602</v>
      </c>
      <c r="AX70" s="380">
        <f>[3]Früchte!$CC54</f>
        <v>1.7941130000000001</v>
      </c>
      <c r="AY70" s="381">
        <f>[3]Früchte!$AL54</f>
        <v>0</v>
      </c>
      <c r="AZ70" s="381">
        <f>[3]Früchte!$CD54</f>
        <v>0</v>
      </c>
      <c r="BA70" s="380">
        <f>[3]Früchte!$AM54</f>
        <v>0</v>
      </c>
      <c r="BB70" s="380">
        <f>[3]Früchte!$CE54</f>
        <v>0</v>
      </c>
      <c r="BC70" s="381">
        <f>[3]Früchte!$AN54</f>
        <v>0.62026700000000001</v>
      </c>
      <c r="BD70" s="381">
        <f>[3]Früchte!$CF54</f>
        <v>0.52657600000000004</v>
      </c>
      <c r="BE70" s="380"/>
      <c r="BF70" s="380">
        <f>[3]Früchte!$AO54</f>
        <v>3.6928839999999998</v>
      </c>
      <c r="BG70" s="380">
        <f>[3]Früchte!$CG54</f>
        <v>2.2648489999999999</v>
      </c>
      <c r="BH70" s="381">
        <f>[3]Früchte!$AP54</f>
        <v>1.4389909999999999</v>
      </c>
      <c r="BI70" s="381">
        <f>[3]Früchte!$CH54</f>
        <v>1.517612</v>
      </c>
      <c r="BJ70" s="380">
        <f>[3]Früchte!$AQ54</f>
        <v>2.8388779999999998</v>
      </c>
      <c r="BK70" s="380">
        <f>[3]Früchte!$CI54</f>
        <v>2.3471090000000001</v>
      </c>
      <c r="BL70" s="381">
        <f>[3]Früchte!$AR54</f>
        <v>0.78641099999999997</v>
      </c>
      <c r="BM70" s="381">
        <f>[3]Früchte!$CJ54</f>
        <v>0.80132300000000001</v>
      </c>
      <c r="BN70" s="380">
        <f>[3]Früchte!$AS54</f>
        <v>2.0901619999999999</v>
      </c>
      <c r="BO70" s="380">
        <f>[3]Früchte!$CK54</f>
        <v>1.784837</v>
      </c>
      <c r="BP70" s="188"/>
      <c r="BQ70" s="343">
        <f>VLOOKUP(MONTH(B70),[4]Referenztabelle!$B$2:$E$14,4,FALSE)</f>
        <v>4</v>
      </c>
      <c r="BR70" s="392">
        <f>[3]Früchte!$CN54</f>
        <v>5064.5266460829998</v>
      </c>
      <c r="BS70" s="392">
        <f>[3]Früchte!$CO54</f>
        <v>31714.013960664</v>
      </c>
      <c r="BT70" s="393"/>
      <c r="BU70" s="393">
        <f>[3]Früchte!$CP54</f>
        <v>342.84481405299999</v>
      </c>
      <c r="BV70" s="393">
        <f>[3]Früchte!$CQ54</f>
        <v>2681.2194972920001</v>
      </c>
      <c r="BW70" s="393"/>
      <c r="BX70" s="392">
        <f>[3]Früchte!$CR54</f>
        <v>31.675952860000002</v>
      </c>
      <c r="BY70" s="392">
        <f>[3]Früchte!$CS54</f>
        <v>445.06728247799998</v>
      </c>
      <c r="BZ70" s="393"/>
      <c r="CA70" s="393">
        <f>[3]Früchte!$CT54</f>
        <v>7.3298655140000006</v>
      </c>
      <c r="CB70" s="393">
        <f>[3]Früchte!$CU54</f>
        <v>842.493322831</v>
      </c>
      <c r="CC70" s="392">
        <f>[3]Früchte!$CV54</f>
        <v>112.96115700000001</v>
      </c>
      <c r="CD70" s="392">
        <f>[3]Früchte!$CW54</f>
        <v>410.87027731300003</v>
      </c>
      <c r="CE70" s="393">
        <f>[3]Früchte!$CX54</f>
        <v>13.321023302</v>
      </c>
      <c r="CF70" s="393">
        <f>[3]Früchte!$CY54</f>
        <v>352.65812514999999</v>
      </c>
      <c r="CG70" s="393"/>
      <c r="CH70" s="392">
        <f>[3]Früchte!$CZ54</f>
        <v>195.138577443</v>
      </c>
      <c r="CI70" s="392">
        <f>[3]Früchte!$DA54</f>
        <v>2126.4611197580002</v>
      </c>
      <c r="CJ70" s="393">
        <f>[3]Früchte!$DB54</f>
        <v>100.72744739699999</v>
      </c>
      <c r="CK70" s="393">
        <f>[3]Früchte!$DC54</f>
        <v>1223.269597338</v>
      </c>
      <c r="CL70" s="392">
        <f>[3]Früchte!DD54</f>
        <v>277.26276456400001</v>
      </c>
      <c r="CM70" s="392">
        <f>[3]Früchte!DE54</f>
        <v>2872.1379341810002</v>
      </c>
      <c r="CN70" s="393">
        <f>[3]Früchte!DF54</f>
        <v>177.115144405</v>
      </c>
      <c r="CO70" s="393">
        <f>[3]Früchte!DG54</f>
        <v>1549.196980062</v>
      </c>
      <c r="CP70" s="392">
        <f>[3]Früchte!DH54</f>
        <v>4.2428900000000001</v>
      </c>
      <c r="CQ70" s="392">
        <f>[3]Früchte!DI54</f>
        <v>109.43893546700001</v>
      </c>
      <c r="CR70" s="393"/>
      <c r="CS70" s="393">
        <f>[3]Früchte!DJ54</f>
        <v>100.98550955499999</v>
      </c>
      <c r="CT70" s="393">
        <f>[3]Früchte!DK54</f>
        <v>933.61221472499994</v>
      </c>
      <c r="CU70" s="393"/>
      <c r="CV70" s="392">
        <f>[3]Früchte!DL54</f>
        <v>110.08529767</v>
      </c>
      <c r="CW70" s="392">
        <f>[3]Früchte!DM54</f>
        <v>884.71572819699998</v>
      </c>
      <c r="CX70" s="393">
        <f>[3]Früchte!DN54</f>
        <v>8.4331393709999993</v>
      </c>
      <c r="CY70" s="393">
        <f>[3]Früchte!DO54</f>
        <v>156.58902074899999</v>
      </c>
      <c r="CZ70" s="392">
        <f>[3]Früchte!DP54</f>
        <v>0.15596199999999999</v>
      </c>
      <c r="DA70" s="392">
        <f>[3]Früchte!DQ54</f>
        <v>18.949400966000002</v>
      </c>
      <c r="DB70" s="393">
        <f>[3]Früchte!DR54</f>
        <v>475.42049629600001</v>
      </c>
      <c r="DC70" s="393">
        <f>[3]Früchte!DS54</f>
        <v>680.46098845699998</v>
      </c>
      <c r="DD70" s="393"/>
      <c r="DE70" s="392">
        <f>[3]Früchte!DT54</f>
        <v>9.7667365830000001</v>
      </c>
      <c r="DF70" s="392">
        <f>[3]Früchte!DU54</f>
        <v>428.81400971700003</v>
      </c>
      <c r="DG70" s="393">
        <f>[3]Früchte!DV54</f>
        <v>302.96562276000003</v>
      </c>
      <c r="DH70" s="393">
        <f>[3]Früchte!DW54</f>
        <v>710.38583294899991</v>
      </c>
      <c r="DI70" s="392">
        <f>[3]Früchte!DX54</f>
        <v>1549.5514781710001</v>
      </c>
      <c r="DJ70" s="392">
        <f>[3]Früchte!DY54</f>
        <v>2999.7075119159999</v>
      </c>
      <c r="DK70" s="393">
        <f>[3]Früchte!DZ54</f>
        <v>56.100393586999999</v>
      </c>
      <c r="DL70" s="393">
        <f>[3]Früchte!EA54</f>
        <v>356.79084095600001</v>
      </c>
      <c r="DM70" s="392">
        <f>[3]Früchte!EB54</f>
        <v>7.4518757130000006</v>
      </c>
      <c r="DN70" s="392">
        <f>[3]Früchte!EC54</f>
        <v>391.341330083</v>
      </c>
      <c r="DO70" s="393">
        <f>[3]Früchte!ED54</f>
        <v>609.69528936099994</v>
      </c>
      <c r="DP70" s="393">
        <f>[3]Früchte!EE54</f>
        <v>6696.7451238249996</v>
      </c>
    </row>
    <row r="71" spans="1:120" x14ac:dyDescent="0.2">
      <c r="A71" s="218"/>
      <c r="B71" s="189">
        <f>[3]Früchte!$A55</f>
        <v>44713</v>
      </c>
      <c r="C71" s="381">
        <f>[3]Früchte!$C55</f>
        <v>0</v>
      </c>
      <c r="D71" s="381">
        <f>[3]Früchte!$AU55</f>
        <v>3.29596</v>
      </c>
      <c r="E71" s="380">
        <f>[3]Früchte!$E55</f>
        <v>6.2837740000000002</v>
      </c>
      <c r="F71" s="380">
        <f>[3]Früchte!$AW55</f>
        <v>3.2635149999999999</v>
      </c>
      <c r="G71" s="381">
        <f>[3]Früchte!$F55</f>
        <v>0</v>
      </c>
      <c r="H71" s="381">
        <f>[3]Früchte!$AX55</f>
        <v>3.199999</v>
      </c>
      <c r="I71" s="380">
        <f>[3]Früchte!$K55</f>
        <v>0</v>
      </c>
      <c r="J71" s="380">
        <f>[3]Früchte!$BC55</f>
        <v>0</v>
      </c>
      <c r="K71" s="381">
        <f>[3]Früchte!$N55</f>
        <v>6.3128140000000004</v>
      </c>
      <c r="L71" s="381">
        <f>[3]Früchte!$BF55</f>
        <v>4.679684</v>
      </c>
      <c r="M71" s="380"/>
      <c r="N71" s="380">
        <f>[3]Früchte!$P55</f>
        <v>0</v>
      </c>
      <c r="O71" s="380">
        <f>[3]Früchte!$BH55</f>
        <v>2.6263670000000001</v>
      </c>
      <c r="P71" s="381">
        <f>[3]Früchte!$Q55</f>
        <v>0</v>
      </c>
      <c r="Q71" s="381">
        <f>[3]Früchte!$BI55</f>
        <v>0</v>
      </c>
      <c r="R71" s="380">
        <f>[3]Früchte!$R55</f>
        <v>0</v>
      </c>
      <c r="S71" s="380">
        <f>[3]Früchte!$BJ55</f>
        <v>3.2324540000000002</v>
      </c>
      <c r="T71" s="381">
        <f>[3]Früchte!$T55</f>
        <v>0</v>
      </c>
      <c r="U71" s="381">
        <f>[3]Früchte!$BL55</f>
        <v>3.7739940000000001</v>
      </c>
      <c r="V71" s="380">
        <f>[3]Früchte!$U55</f>
        <v>0</v>
      </c>
      <c r="W71" s="380">
        <f>[3]Früchte!$BM55</f>
        <v>3.6487509999999999</v>
      </c>
      <c r="X71" s="380"/>
      <c r="Y71" s="380">
        <f>[3]Früchte!$X55</f>
        <v>19.203073</v>
      </c>
      <c r="Z71" s="380">
        <f>[3]Früchte!$BP55</f>
        <v>10.6678</v>
      </c>
      <c r="AA71" s="381">
        <f>[3]Früchte!$Y55</f>
        <v>0</v>
      </c>
      <c r="AB71" s="381">
        <f>[3]Früchte!$BQ55</f>
        <v>10.279658</v>
      </c>
      <c r="AC71" s="380">
        <f>[3]Früchte!$Z55</f>
        <v>18.536750999999999</v>
      </c>
      <c r="AD71" s="380">
        <f>[3]Früchte!$BR55</f>
        <v>10.752179999999999</v>
      </c>
      <c r="AE71" s="381">
        <f>[3]Früchte!$AA55</f>
        <v>18.782803000000001</v>
      </c>
      <c r="AF71" s="381">
        <f>[3]Früchte!$BS55</f>
        <v>19.082699000000002</v>
      </c>
      <c r="AG71" s="380"/>
      <c r="AH71" s="380">
        <f>[3]Früchte!$AC55</f>
        <v>9.1904699999999995</v>
      </c>
      <c r="AI71" s="380">
        <f>[3]Früchte!$BU55</f>
        <v>6.5335890000000001</v>
      </c>
      <c r="AJ71" s="381">
        <f>[3]Früchte!$AE55</f>
        <v>14.935973000000001</v>
      </c>
      <c r="AK71" s="381">
        <f>[3]Früchte!$BW55</f>
        <v>10.929646999999999</v>
      </c>
      <c r="AL71" s="380">
        <f>[3]Früchte!$AG55</f>
        <v>6.4488159999999999</v>
      </c>
      <c r="AM71" s="380">
        <f>[3]Früchte!$BY55</f>
        <v>3.767163</v>
      </c>
      <c r="AN71" s="381">
        <f>[3]Früchte!$AH55</f>
        <v>0</v>
      </c>
      <c r="AO71" s="381">
        <f>[3]Früchte!$BZ55</f>
        <v>0</v>
      </c>
      <c r="AP71" s="380"/>
      <c r="AQ71" s="380">
        <f>[3]Früchte!$AI55</f>
        <v>0</v>
      </c>
      <c r="AR71" s="380">
        <f>[3]Früchte!$CA55</f>
        <v>5.0557679999999996</v>
      </c>
      <c r="AS71" s="380"/>
      <c r="AT71" s="381">
        <f>[3]Früchte!$AJ55</f>
        <v>3.9051499999999999</v>
      </c>
      <c r="AU71" s="381">
        <f>[3]Früchte!$CB55</f>
        <v>2.8346149999999999</v>
      </c>
      <c r="AV71" s="380"/>
      <c r="AW71" s="380">
        <f>[3]Früchte!$AK55</f>
        <v>2.4996870000000002</v>
      </c>
      <c r="AX71" s="380">
        <f>[3]Früchte!$CC55</f>
        <v>1.739711</v>
      </c>
      <c r="AY71" s="381">
        <f>[3]Früchte!$AL55</f>
        <v>0</v>
      </c>
      <c r="AZ71" s="381">
        <f>[3]Früchte!$CD55</f>
        <v>0</v>
      </c>
      <c r="BA71" s="380">
        <f>[3]Früchte!$AM55</f>
        <v>0</v>
      </c>
      <c r="BB71" s="380">
        <f>[3]Früchte!$CE55</f>
        <v>3.7600440000000002</v>
      </c>
      <c r="BC71" s="381">
        <f>[3]Früchte!$AN55</f>
        <v>0.57223999999999997</v>
      </c>
      <c r="BD71" s="381">
        <f>[3]Früchte!$CF55</f>
        <v>0.506077</v>
      </c>
      <c r="BE71" s="380"/>
      <c r="BF71" s="380">
        <f>[3]Früchte!$AO55</f>
        <v>3.7817639999999999</v>
      </c>
      <c r="BG71" s="380">
        <f>[3]Früchte!$CG55</f>
        <v>2.0748419999999999</v>
      </c>
      <c r="BH71" s="381">
        <f>[3]Früchte!$AP55</f>
        <v>1.762759</v>
      </c>
      <c r="BI71" s="381">
        <f>[3]Früchte!$CH55</f>
        <v>1.3844339999999999</v>
      </c>
      <c r="BJ71" s="380">
        <f>[3]Früchte!$AQ55</f>
        <v>2.8685239999999999</v>
      </c>
      <c r="BK71" s="380">
        <f>[3]Früchte!$CI55</f>
        <v>2.1961909999999998</v>
      </c>
      <c r="BL71" s="381">
        <f>[3]Früchte!$AR55</f>
        <v>0.792543</v>
      </c>
      <c r="BM71" s="381">
        <f>[3]Früchte!$CJ55</f>
        <v>0.80088199999999998</v>
      </c>
      <c r="BN71" s="380">
        <f>[3]Früchte!$AS55</f>
        <v>2.0313680000000001</v>
      </c>
      <c r="BO71" s="380">
        <f>[3]Früchte!$CK55</f>
        <v>1.753012</v>
      </c>
      <c r="BP71" s="188"/>
      <c r="BQ71" s="343">
        <f>VLOOKUP(MONTH(B71),[4]Referenztabelle!$B$2:$E$14,4,FALSE)</f>
        <v>5</v>
      </c>
      <c r="BR71" s="392">
        <f>[3]Früchte!$CN55</f>
        <v>7248.043682259</v>
      </c>
      <c r="BS71" s="392">
        <f>[3]Früchte!$CO55</f>
        <v>39845.626475669</v>
      </c>
      <c r="BT71" s="393"/>
      <c r="BU71" s="393">
        <f>[3]Früchte!$CP55</f>
        <v>549.8835137960001</v>
      </c>
      <c r="BV71" s="393">
        <f>[3]Früchte!$CQ55</f>
        <v>4166.0032210199997</v>
      </c>
      <c r="BW71" s="393"/>
      <c r="BX71" s="392">
        <f>[3]Früchte!$CR55</f>
        <v>41.222403200000002</v>
      </c>
      <c r="BY71" s="392">
        <f>[3]Früchte!$CS55</f>
        <v>836.14034071000003</v>
      </c>
      <c r="BZ71" s="393"/>
      <c r="CA71" s="393">
        <f>[3]Früchte!$CT55</f>
        <v>111.779773131</v>
      </c>
      <c r="CB71" s="393">
        <f>[3]Früchte!$CU55</f>
        <v>2395.1067289809998</v>
      </c>
      <c r="CC71" s="392">
        <f>[3]Früchte!$CV55</f>
        <v>222.06284855800001</v>
      </c>
      <c r="CD71" s="392">
        <f>[3]Früchte!$CW55</f>
        <v>789.62941608200003</v>
      </c>
      <c r="CE71" s="393">
        <f>[3]Früchte!$CX55</f>
        <v>151.24365410000001</v>
      </c>
      <c r="CF71" s="393">
        <f>[3]Früchte!$CY55</f>
        <v>355.182388092</v>
      </c>
      <c r="CG71" s="393"/>
      <c r="CH71" s="392">
        <f>[3]Früchte!$CZ55</f>
        <v>325.44465900599999</v>
      </c>
      <c r="CI71" s="392">
        <f>[3]Früchte!$DA55</f>
        <v>2665.5375910570001</v>
      </c>
      <c r="CJ71" s="393">
        <f>[3]Früchte!$DB55</f>
        <v>209.71144011500002</v>
      </c>
      <c r="CK71" s="393">
        <f>[3]Früchte!$DC55</f>
        <v>1686.6052340410001</v>
      </c>
      <c r="CL71" s="392">
        <f>[3]Früchte!DD55</f>
        <v>234.49891917000002</v>
      </c>
      <c r="CM71" s="392">
        <f>[3]Früchte!DE55</f>
        <v>2781.6366550779999</v>
      </c>
      <c r="CN71" s="393">
        <f>[3]Früchte!DF55</f>
        <v>180.07170597400003</v>
      </c>
      <c r="CO71" s="393">
        <f>[3]Früchte!DG55</f>
        <v>1582.222438428</v>
      </c>
      <c r="CP71" s="392">
        <f>[3]Früchte!DH55</f>
        <v>9.1069999999999988E-3</v>
      </c>
      <c r="CQ71" s="392">
        <f>[3]Früchte!DI55</f>
        <v>0.24542600000000001</v>
      </c>
      <c r="CR71" s="393"/>
      <c r="CS71" s="393">
        <f>[3]Früchte!DJ55</f>
        <v>19.943854759000001</v>
      </c>
      <c r="CT71" s="393">
        <f>[3]Früchte!DK55</f>
        <v>639.92876931000001</v>
      </c>
      <c r="CU71" s="393"/>
      <c r="CV71" s="392">
        <f>[3]Früchte!DL55</f>
        <v>229.30426132600002</v>
      </c>
      <c r="CW71" s="392">
        <f>[3]Früchte!DM55</f>
        <v>1539.4779646630002</v>
      </c>
      <c r="CX71" s="393">
        <f>[3]Früchte!DN55</f>
        <v>10.633027</v>
      </c>
      <c r="CY71" s="393">
        <f>[3]Früchte!DO55</f>
        <v>227.65884376600002</v>
      </c>
      <c r="CZ71" s="392">
        <f>[3]Früchte!DP55</f>
        <v>0.14866800000000002</v>
      </c>
      <c r="DA71" s="392">
        <f>[3]Früchte!DQ55</f>
        <v>70.361468090999992</v>
      </c>
      <c r="DB71" s="393">
        <f>[3]Früchte!DR55</f>
        <v>730.64796396700001</v>
      </c>
      <c r="DC71" s="393">
        <f>[3]Früchte!DS55</f>
        <v>884.47088233700003</v>
      </c>
      <c r="DD71" s="393"/>
      <c r="DE71" s="392">
        <f>[3]Früchte!DT55</f>
        <v>18.455209003</v>
      </c>
      <c r="DF71" s="392">
        <f>[3]Früchte!DU55</f>
        <v>621.58427490300005</v>
      </c>
      <c r="DG71" s="393">
        <f>[3]Früchte!DV55</f>
        <v>360.8455404</v>
      </c>
      <c r="DH71" s="393">
        <f>[3]Früchte!DW55</f>
        <v>1149.835984565</v>
      </c>
      <c r="DI71" s="392">
        <f>[3]Früchte!DX55</f>
        <v>2374.1167013960003</v>
      </c>
      <c r="DJ71" s="392">
        <f>[3]Früchte!DY55</f>
        <v>4468.0014413810004</v>
      </c>
      <c r="DK71" s="393">
        <f>[3]Früchte!DZ55</f>
        <v>85.260884086000004</v>
      </c>
      <c r="DL71" s="393">
        <f>[3]Früchte!EA55</f>
        <v>539.31816910000009</v>
      </c>
      <c r="DM71" s="392">
        <f>[3]Früchte!EB55</f>
        <v>68.932463495999997</v>
      </c>
      <c r="DN71" s="392">
        <f>[3]Früchte!EC55</f>
        <v>691.56431178900004</v>
      </c>
      <c r="DO71" s="393">
        <f>[3]Früchte!ED55</f>
        <v>773.19195674800005</v>
      </c>
      <c r="DP71" s="393">
        <f>[3]Früchte!EE55</f>
        <v>6590.8129047339999</v>
      </c>
    </row>
    <row r="72" spans="1:120" x14ac:dyDescent="0.2">
      <c r="A72" s="218"/>
      <c r="B72" s="189">
        <f>[3]Früchte!$A56</f>
        <v>44682</v>
      </c>
      <c r="C72" s="381">
        <f>[3]Früchte!$C56</f>
        <v>0</v>
      </c>
      <c r="D72" s="381">
        <f>[3]Früchte!$AU56</f>
        <v>3.2634919999999998</v>
      </c>
      <c r="E72" s="380">
        <f>[3]Früchte!$E56</f>
        <v>6.2027400000000004</v>
      </c>
      <c r="F72" s="380">
        <f>[3]Früchte!$AW56</f>
        <v>3.1922480000000002</v>
      </c>
      <c r="G72" s="381">
        <f>[3]Früchte!$F56</f>
        <v>0</v>
      </c>
      <c r="H72" s="381">
        <f>[3]Früchte!$AX56</f>
        <v>3.199999</v>
      </c>
      <c r="I72" s="380">
        <f>[3]Früchte!$K56</f>
        <v>0</v>
      </c>
      <c r="J72" s="380">
        <f>[3]Früchte!$BC56</f>
        <v>0</v>
      </c>
      <c r="K72" s="381">
        <f>[3]Früchte!$N56</f>
        <v>6.2653689999999997</v>
      </c>
      <c r="L72" s="381">
        <f>[3]Früchte!$BF56</f>
        <v>4.4204090000000003</v>
      </c>
      <c r="M72" s="380"/>
      <c r="N72" s="380">
        <f>[3]Früchte!$P56</f>
        <v>0</v>
      </c>
      <c r="O72" s="380">
        <f>[3]Früchte!$BH56</f>
        <v>2.6384829999999999</v>
      </c>
      <c r="P72" s="381">
        <f>[3]Früchte!$Q56</f>
        <v>0</v>
      </c>
      <c r="Q72" s="381">
        <f>[3]Früchte!$BI56</f>
        <v>0</v>
      </c>
      <c r="R72" s="380">
        <f>[3]Früchte!$R56</f>
        <v>0</v>
      </c>
      <c r="S72" s="380">
        <f>[3]Früchte!$BJ56</f>
        <v>3.3234140000000001</v>
      </c>
      <c r="T72" s="381">
        <f>[3]Früchte!$T56</f>
        <v>0</v>
      </c>
      <c r="U72" s="381">
        <f>[3]Früchte!$BL56</f>
        <v>3.4116300000000002</v>
      </c>
      <c r="V72" s="380">
        <f>[3]Früchte!$U56</f>
        <v>0</v>
      </c>
      <c r="W72" s="380">
        <f>[3]Früchte!$BM56</f>
        <v>3.933039</v>
      </c>
      <c r="X72" s="380"/>
      <c r="Y72" s="380">
        <f>[3]Früchte!$X56</f>
        <v>19.293098000000001</v>
      </c>
      <c r="Z72" s="380">
        <f>[3]Früchte!$BP56</f>
        <v>13.615212</v>
      </c>
      <c r="AA72" s="381">
        <f>[3]Früchte!$Y56</f>
        <v>11.061991000000001</v>
      </c>
      <c r="AB72" s="381">
        <f>[3]Früchte!$BQ56</f>
        <v>7.6956819999999997</v>
      </c>
      <c r="AC72" s="380">
        <f>[3]Früchte!$Z56</f>
        <v>17.903715999999999</v>
      </c>
      <c r="AD72" s="380">
        <f>[3]Früchte!$BR56</f>
        <v>10.856400000000001</v>
      </c>
      <c r="AE72" s="381">
        <f>[3]Früchte!$AA56</f>
        <v>18.739727999999999</v>
      </c>
      <c r="AF72" s="381">
        <f>[3]Früchte!$BS56</f>
        <v>15.173577</v>
      </c>
      <c r="AG72" s="380"/>
      <c r="AH72" s="380">
        <f>[3]Früchte!$AC56</f>
        <v>9.4321280000000005</v>
      </c>
      <c r="AI72" s="380">
        <f>[3]Früchte!$BU56</f>
        <v>7.9624689999999996</v>
      </c>
      <c r="AJ72" s="381">
        <f>[3]Früchte!$AE56</f>
        <v>14.717867999999999</v>
      </c>
      <c r="AK72" s="381">
        <f>[3]Früchte!$BW56</f>
        <v>15.160674</v>
      </c>
      <c r="AL72" s="380">
        <f>[3]Früchte!$AG56</f>
        <v>8.4406009999999991</v>
      </c>
      <c r="AM72" s="380">
        <f>[3]Früchte!$BY56</f>
        <v>5.2155250000000004</v>
      </c>
      <c r="AN72" s="381">
        <f>[3]Früchte!$AH56</f>
        <v>0</v>
      </c>
      <c r="AO72" s="381">
        <f>[3]Früchte!$BZ56</f>
        <v>0</v>
      </c>
      <c r="AP72" s="380"/>
      <c r="AQ72" s="380">
        <f>[3]Früchte!$AI56</f>
        <v>0</v>
      </c>
      <c r="AR72" s="380">
        <f>[3]Früchte!$CA56</f>
        <v>5.0673589999999997</v>
      </c>
      <c r="AS72" s="380"/>
      <c r="AT72" s="381">
        <f>[3]Früchte!$AJ56</f>
        <v>0</v>
      </c>
      <c r="AU72" s="381">
        <f>[3]Früchte!$CB56</f>
        <v>3.3040530000000001</v>
      </c>
      <c r="AV72" s="380"/>
      <c r="AW72" s="380">
        <f>[3]Früchte!$AK56</f>
        <v>2.4996870000000002</v>
      </c>
      <c r="AX72" s="380">
        <f>[3]Früchte!$CC56</f>
        <v>1.5902050000000001</v>
      </c>
      <c r="AY72" s="381">
        <f>[3]Früchte!$AL56</f>
        <v>0</v>
      </c>
      <c r="AZ72" s="381">
        <f>[3]Früchte!$CD56</f>
        <v>2.7443840000000002</v>
      </c>
      <c r="BA72" s="380">
        <f>[3]Früchte!$AM56</f>
        <v>0</v>
      </c>
      <c r="BB72" s="380">
        <f>[3]Früchte!$CE56</f>
        <v>3.5051559999999999</v>
      </c>
      <c r="BC72" s="381">
        <f>[3]Früchte!$AN56</f>
        <v>0.56875900000000001</v>
      </c>
      <c r="BD72" s="381">
        <f>[3]Früchte!$CF56</f>
        <v>0.50357099999999999</v>
      </c>
      <c r="BE72" s="380"/>
      <c r="BF72" s="380">
        <f>[3]Früchte!$AO56</f>
        <v>3.763852</v>
      </c>
      <c r="BG72" s="380">
        <f>[3]Früchte!$CG56</f>
        <v>2.223465</v>
      </c>
      <c r="BH72" s="381">
        <f>[3]Früchte!$AP56</f>
        <v>1.8032550000000001</v>
      </c>
      <c r="BI72" s="381">
        <f>[3]Früchte!$CH56</f>
        <v>1.4431020000000001</v>
      </c>
      <c r="BJ72" s="380">
        <f>[3]Früchte!$AQ56</f>
        <v>2.7959619999999998</v>
      </c>
      <c r="BK72" s="380">
        <f>[3]Früchte!$CI56</f>
        <v>2.3197899999999998</v>
      </c>
      <c r="BL72" s="381">
        <f>[3]Früchte!$AR56</f>
        <v>0.79408500000000004</v>
      </c>
      <c r="BM72" s="381">
        <f>[3]Früchte!$CJ56</f>
        <v>0.79781000000000002</v>
      </c>
      <c r="BN72" s="380">
        <f>[3]Früchte!$AS56</f>
        <v>1.9987550000000001</v>
      </c>
      <c r="BO72" s="380">
        <f>[3]Früchte!$CK56</f>
        <v>1.601418</v>
      </c>
      <c r="BP72" s="188"/>
      <c r="BQ72" s="343">
        <f>VLOOKUP(MONTH(B72),[4]Referenztabelle!$B$2:$E$14,4,FALSE)</f>
        <v>4</v>
      </c>
      <c r="BR72" s="392">
        <f>[3]Früchte!$CN56</f>
        <v>5593.0024561949995</v>
      </c>
      <c r="BS72" s="392">
        <f>[3]Früchte!$CO56</f>
        <v>28246.077136525</v>
      </c>
      <c r="BT72" s="393"/>
      <c r="BU72" s="393">
        <f>[3]Früchte!$CP56</f>
        <v>557.71255257600001</v>
      </c>
      <c r="BV72" s="393">
        <f>[3]Früchte!$CQ56</f>
        <v>4082.4266136500005</v>
      </c>
      <c r="BW72" s="393"/>
      <c r="BX72" s="392">
        <f>[3]Früchte!$CR56</f>
        <v>61.144984207</v>
      </c>
      <c r="BY72" s="392">
        <f>[3]Früchte!$CS56</f>
        <v>1044.4810810020001</v>
      </c>
      <c r="BZ72" s="393"/>
      <c r="CA72" s="393">
        <f>[3]Früchte!$CT56</f>
        <v>213.14298602400001</v>
      </c>
      <c r="CB72" s="393">
        <f>[3]Früchte!$CU56</f>
        <v>2672.100882142</v>
      </c>
      <c r="CC72" s="392">
        <f>[3]Früchte!$CV56</f>
        <v>230.496225487</v>
      </c>
      <c r="CD72" s="392">
        <f>[3]Früchte!$CW56</f>
        <v>664.97115326199992</v>
      </c>
      <c r="CE72" s="393">
        <f>[3]Früchte!$CX56</f>
        <v>121.318482893</v>
      </c>
      <c r="CF72" s="393">
        <f>[3]Früchte!$CY56</f>
        <v>430.10492049500004</v>
      </c>
      <c r="CG72" s="393"/>
      <c r="CH72" s="392">
        <f>[3]Früchte!$CZ56</f>
        <v>45.066907518000001</v>
      </c>
      <c r="CI72" s="392">
        <f>[3]Früchte!$DA56</f>
        <v>976.0581300340001</v>
      </c>
      <c r="CJ72" s="393">
        <f>[3]Früchte!$DB56</f>
        <v>49.402179402000002</v>
      </c>
      <c r="CK72" s="393">
        <f>[3]Früchte!$DC56</f>
        <v>158.871167923</v>
      </c>
      <c r="CL72" s="392">
        <f>[3]Früchte!DD56</f>
        <v>65.650517728000011</v>
      </c>
      <c r="CM72" s="392">
        <f>[3]Früchte!DE56</f>
        <v>1363.1052655640001</v>
      </c>
      <c r="CN72" s="393">
        <f>[3]Früchte!DF56</f>
        <v>26.232820544999999</v>
      </c>
      <c r="CO72" s="393">
        <f>[3]Früchte!DG56</f>
        <v>479.56200279000001</v>
      </c>
      <c r="CP72" s="392">
        <f>[3]Früchte!DH56</f>
        <v>5.0460000000000001E-3</v>
      </c>
      <c r="CQ72" s="392">
        <f>[3]Früchte!DI56</f>
        <v>0.15193600000000002</v>
      </c>
      <c r="CR72" s="393"/>
      <c r="CS72" s="393">
        <f>[3]Früchte!DJ56</f>
        <v>0.79696734200000008</v>
      </c>
      <c r="CT72" s="393">
        <f>[3]Früchte!DK56</f>
        <v>388.21206048300002</v>
      </c>
      <c r="CU72" s="393"/>
      <c r="CV72" s="392">
        <f>[3]Früchte!DL56</f>
        <v>287.29159560800002</v>
      </c>
      <c r="CW72" s="392">
        <f>[3]Früchte!DM56</f>
        <v>1665.7851164859999</v>
      </c>
      <c r="CX72" s="393">
        <f>[3]Früchte!DN56</f>
        <v>20.266544366999998</v>
      </c>
      <c r="CY72" s="393">
        <f>[3]Früchte!DO56</f>
        <v>240.36532868700002</v>
      </c>
      <c r="CZ72" s="392">
        <f>[3]Früchte!DP56</f>
        <v>4.7226817179999996</v>
      </c>
      <c r="DA72" s="392">
        <f>[3]Früchte!DQ56</f>
        <v>255.78780412699999</v>
      </c>
      <c r="DB72" s="393">
        <f>[3]Früchte!DR56</f>
        <v>605.30782184800012</v>
      </c>
      <c r="DC72" s="393">
        <f>[3]Früchte!DS56</f>
        <v>711.046080061</v>
      </c>
      <c r="DD72" s="393"/>
      <c r="DE72" s="392">
        <f>[3]Früchte!DT56</f>
        <v>24.279641590000001</v>
      </c>
      <c r="DF72" s="392">
        <f>[3]Früchte!DU56</f>
        <v>656.54651728499994</v>
      </c>
      <c r="DG72" s="393">
        <f>[3]Früchte!DV56</f>
        <v>306.47103790599999</v>
      </c>
      <c r="DH72" s="393">
        <f>[3]Früchte!DW56</f>
        <v>920.05936923499996</v>
      </c>
      <c r="DI72" s="392">
        <f>[3]Früchte!DX56</f>
        <v>2090.8541523100002</v>
      </c>
      <c r="DJ72" s="392">
        <f>[3]Früchte!DY56</f>
        <v>3805.679199187</v>
      </c>
      <c r="DK72" s="393">
        <f>[3]Früchte!DZ56</f>
        <v>94.583165049999991</v>
      </c>
      <c r="DL72" s="393">
        <f>[3]Früchte!EA56</f>
        <v>466.88100963699998</v>
      </c>
      <c r="DM72" s="392">
        <f>[3]Früchte!EB56</f>
        <v>34.978684626000003</v>
      </c>
      <c r="DN72" s="392">
        <f>[3]Früchte!EC56</f>
        <v>762.20481354600008</v>
      </c>
      <c r="DO72" s="393">
        <f>[3]Früchte!ED56</f>
        <v>422.34747407100002</v>
      </c>
      <c r="DP72" s="393">
        <f>[3]Früchte!EE56</f>
        <v>3766.6099038350003</v>
      </c>
    </row>
    <row r="73" spans="1:120" x14ac:dyDescent="0.2">
      <c r="A73" s="218"/>
      <c r="B73" s="189">
        <f>[3]Früchte!$A57</f>
        <v>44652</v>
      </c>
      <c r="C73" s="381">
        <f>[3]Früchte!$C57</f>
        <v>0</v>
      </c>
      <c r="D73" s="381">
        <f>[3]Früchte!$AU57</f>
        <v>3.26023</v>
      </c>
      <c r="E73" s="380">
        <f>[3]Früchte!$E57</f>
        <v>6.267779</v>
      </c>
      <c r="F73" s="380">
        <f>[3]Früchte!$AW57</f>
        <v>3.1323789999999998</v>
      </c>
      <c r="G73" s="381">
        <f>[3]Früchte!$F57</f>
        <v>0</v>
      </c>
      <c r="H73" s="381">
        <f>[3]Früchte!$AX57</f>
        <v>3.2</v>
      </c>
      <c r="I73" s="380">
        <f>[3]Früchte!$K57</f>
        <v>0</v>
      </c>
      <c r="J73" s="380">
        <f>[3]Früchte!$BC57</f>
        <v>0</v>
      </c>
      <c r="K73" s="381">
        <f>[3]Früchte!$N57</f>
        <v>6.2850339999999996</v>
      </c>
      <c r="L73" s="381">
        <f>[3]Früchte!$BF57</f>
        <v>4.1150520000000004</v>
      </c>
      <c r="M73" s="380"/>
      <c r="N73" s="380">
        <f>[3]Früchte!$P57</f>
        <v>0</v>
      </c>
      <c r="O73" s="380">
        <f>[3]Früchte!$BH57</f>
        <v>2.8120599999999998</v>
      </c>
      <c r="P73" s="381">
        <f>[3]Früchte!$Q57</f>
        <v>0</v>
      </c>
      <c r="Q73" s="381">
        <f>[3]Früchte!$BI57</f>
        <v>0</v>
      </c>
      <c r="R73" s="380">
        <f>[3]Früchte!$R57</f>
        <v>0</v>
      </c>
      <c r="S73" s="380">
        <f>[3]Früchte!$BJ57</f>
        <v>3.2879480000000001</v>
      </c>
      <c r="T73" s="381">
        <f>[3]Früchte!$T57</f>
        <v>0</v>
      </c>
      <c r="U73" s="381">
        <f>[3]Früchte!$BL57</f>
        <v>3.674658</v>
      </c>
      <c r="V73" s="380">
        <f>[3]Früchte!$U57</f>
        <v>0</v>
      </c>
      <c r="W73" s="380">
        <f>[3]Früchte!$BM57</f>
        <v>4.4215960000000001</v>
      </c>
      <c r="X73" s="380"/>
      <c r="Y73" s="380">
        <f>[3]Früchte!$X57</f>
        <v>0</v>
      </c>
      <c r="Z73" s="380">
        <f>[3]Früchte!$BP57</f>
        <v>22.688144999999999</v>
      </c>
      <c r="AA73" s="381">
        <f>[3]Früchte!$Y57</f>
        <v>7.6268529999999997</v>
      </c>
      <c r="AB73" s="381">
        <f>[3]Früchte!$BQ57</f>
        <v>5.9537269999999998</v>
      </c>
      <c r="AC73" s="380">
        <f>[3]Früchte!$Z57</f>
        <v>18.517980999999999</v>
      </c>
      <c r="AD73" s="380">
        <f>[3]Früchte!$BR57</f>
        <v>11.908640999999999</v>
      </c>
      <c r="AE73" s="381">
        <f>[3]Früchte!$AA57</f>
        <v>20.042289</v>
      </c>
      <c r="AF73" s="381">
        <f>[3]Früchte!$BS57</f>
        <v>14.376893000000001</v>
      </c>
      <c r="AG73" s="380"/>
      <c r="AH73" s="380">
        <f>[3]Früchte!$AC57</f>
        <v>0</v>
      </c>
      <c r="AI73" s="380">
        <f>[3]Früchte!$BU57</f>
        <v>0</v>
      </c>
      <c r="AJ73" s="381">
        <f>[3]Früchte!$AE57</f>
        <v>0</v>
      </c>
      <c r="AK73" s="381">
        <f>[3]Früchte!$BW57</f>
        <v>0</v>
      </c>
      <c r="AL73" s="380">
        <f>[3]Früchte!$AG57</f>
        <v>9.5846630000000008</v>
      </c>
      <c r="AM73" s="380">
        <f>[3]Früchte!$BY57</f>
        <v>6.19557</v>
      </c>
      <c r="AN73" s="381">
        <f>[3]Früchte!$AH57</f>
        <v>0</v>
      </c>
      <c r="AO73" s="381">
        <f>[3]Früchte!$BZ57</f>
        <v>0</v>
      </c>
      <c r="AP73" s="380"/>
      <c r="AQ73" s="380">
        <f>[3]Früchte!$AI57</f>
        <v>0</v>
      </c>
      <c r="AR73" s="380">
        <f>[3]Früchte!$CA57</f>
        <v>5.0777060000000001</v>
      </c>
      <c r="AS73" s="380"/>
      <c r="AT73" s="381">
        <f>[3]Früchte!$AJ57</f>
        <v>0</v>
      </c>
      <c r="AU73" s="381">
        <f>[3]Früchte!$CB57</f>
        <v>3.2613509999999999</v>
      </c>
      <c r="AV73" s="380"/>
      <c r="AW73" s="380">
        <f>[3]Früchte!$AK57</f>
        <v>2.4977279999999999</v>
      </c>
      <c r="AX73" s="380">
        <f>[3]Früchte!$CC57</f>
        <v>1.5546759999999999</v>
      </c>
      <c r="AY73" s="381">
        <f>[3]Früchte!$AL57</f>
        <v>0</v>
      </c>
      <c r="AZ73" s="381">
        <f>[3]Früchte!$CD57</f>
        <v>2.3918569999999999</v>
      </c>
      <c r="BA73" s="380">
        <f>[3]Früchte!$AM57</f>
        <v>0</v>
      </c>
      <c r="BB73" s="380">
        <f>[3]Früchte!$CE57</f>
        <v>3.7113849999999999</v>
      </c>
      <c r="BC73" s="381">
        <f>[3]Früchte!$AN57</f>
        <v>0.52483400000000002</v>
      </c>
      <c r="BD73" s="381">
        <f>[3]Früchte!$CF57</f>
        <v>0.45208999999999999</v>
      </c>
      <c r="BE73" s="380"/>
      <c r="BF73" s="380">
        <f>[3]Früchte!$AO57</f>
        <v>3.6849880000000002</v>
      </c>
      <c r="BG73" s="380">
        <f>[3]Früchte!$CG57</f>
        <v>2.4160689999999998</v>
      </c>
      <c r="BH73" s="381">
        <f>[3]Früchte!$AP57</f>
        <v>1.7688189999999999</v>
      </c>
      <c r="BI73" s="381">
        <f>[3]Früchte!$CH57</f>
        <v>1.5083819999999999</v>
      </c>
      <c r="BJ73" s="380">
        <f>[3]Früchte!$AQ57</f>
        <v>2.8252519999999999</v>
      </c>
      <c r="BK73" s="380">
        <f>[3]Früchte!$CI57</f>
        <v>2.2037629999999999</v>
      </c>
      <c r="BL73" s="381">
        <f>[3]Früchte!$AR57</f>
        <v>0.78018799999999999</v>
      </c>
      <c r="BM73" s="381">
        <f>[3]Früchte!$CJ57</f>
        <v>0.79763899999999999</v>
      </c>
      <c r="BN73" s="380">
        <f>[3]Früchte!$AS57</f>
        <v>2.135894</v>
      </c>
      <c r="BO73" s="380">
        <f>[3]Früchte!$CK57</f>
        <v>1.6258170000000001</v>
      </c>
      <c r="BP73" s="188"/>
      <c r="BQ73" s="343">
        <f>VLOOKUP(MONTH(B73),[4]Referenztabelle!$B$2:$E$14,4,FALSE)</f>
        <v>4</v>
      </c>
      <c r="BR73" s="392">
        <f>[3]Früchte!$CN57</f>
        <v>5297.2274101149997</v>
      </c>
      <c r="BS73" s="392">
        <f>[3]Früchte!$CO57</f>
        <v>24451.829961856001</v>
      </c>
      <c r="BT73" s="393"/>
      <c r="BU73" s="393">
        <f>[3]Früchte!$CP57</f>
        <v>589.41970445800007</v>
      </c>
      <c r="BV73" s="393">
        <f>[3]Früchte!$CQ57</f>
        <v>4562.625944765</v>
      </c>
      <c r="BW73" s="393"/>
      <c r="BX73" s="392">
        <f>[3]Früchte!$CR57</f>
        <v>53.547396618000001</v>
      </c>
      <c r="BY73" s="392">
        <f>[3]Früchte!$CS57</f>
        <v>1215.954146072</v>
      </c>
      <c r="BZ73" s="393"/>
      <c r="CA73" s="393">
        <f>[3]Früchte!$CT57</f>
        <v>275.45823857200003</v>
      </c>
      <c r="CB73" s="393">
        <f>[3]Früchte!$CU57</f>
        <v>2750.9147174780001</v>
      </c>
      <c r="CC73" s="392">
        <f>[3]Früchte!$CV57</f>
        <v>142.39276961600001</v>
      </c>
      <c r="CD73" s="392">
        <f>[3]Früchte!$CW57</f>
        <v>430.645171619</v>
      </c>
      <c r="CE73" s="393">
        <f>[3]Früchte!$CX57</f>
        <v>144.71255118800002</v>
      </c>
      <c r="CF73" s="393">
        <f>[3]Früchte!$CY57</f>
        <v>444.36682238700001</v>
      </c>
      <c r="CG73" s="393"/>
      <c r="CH73" s="392">
        <f>[3]Früchte!$CZ57</f>
        <v>1.0840000000000001E-3</v>
      </c>
      <c r="CI73" s="392">
        <f>[3]Früchte!$DA57</f>
        <v>0.99241999999999997</v>
      </c>
      <c r="CJ73" s="393">
        <f>[3]Früchte!$DB57</f>
        <v>0</v>
      </c>
      <c r="CK73" s="393">
        <f>[3]Früchte!$DC57</f>
        <v>0.2382</v>
      </c>
      <c r="CL73" s="392">
        <f>[3]Früchte!DD57</f>
        <v>10.634167084000001</v>
      </c>
      <c r="CM73" s="392">
        <f>[3]Früchte!DE57</f>
        <v>216.25044727</v>
      </c>
      <c r="CN73" s="393">
        <f>[3]Früchte!DF57</f>
        <v>1.370905</v>
      </c>
      <c r="CO73" s="393">
        <f>[3]Früchte!DG57</f>
        <v>48.015707389000006</v>
      </c>
      <c r="CP73" s="392">
        <f>[3]Früchte!DH57</f>
        <v>0</v>
      </c>
      <c r="CQ73" s="392">
        <f>[3]Früchte!DI57</f>
        <v>0.116498</v>
      </c>
      <c r="CR73" s="393"/>
      <c r="CS73" s="393">
        <f>[3]Früchte!DJ57</f>
        <v>5.5279999999999999E-3</v>
      </c>
      <c r="CT73" s="393">
        <f>[3]Früchte!DK57</f>
        <v>360.094199667</v>
      </c>
      <c r="CU73" s="393"/>
      <c r="CV73" s="392">
        <f>[3]Früchte!DL57</f>
        <v>368.11892279600005</v>
      </c>
      <c r="CW73" s="392">
        <f>[3]Früchte!DM57</f>
        <v>2282.0822182769998</v>
      </c>
      <c r="CX73" s="393">
        <f>[3]Früchte!DN57</f>
        <v>27.721128982</v>
      </c>
      <c r="CY73" s="393">
        <f>[3]Früchte!DO57</f>
        <v>280.18276357200006</v>
      </c>
      <c r="CZ73" s="392">
        <f>[3]Früchte!DP57</f>
        <v>24.848312120999999</v>
      </c>
      <c r="DA73" s="392">
        <f>[3]Früchte!DQ57</f>
        <v>763.72776680200002</v>
      </c>
      <c r="DB73" s="393">
        <f>[3]Früchte!DR57</f>
        <v>700.581475845</v>
      </c>
      <c r="DC73" s="393">
        <f>[3]Früchte!DS57</f>
        <v>632.05325654199999</v>
      </c>
      <c r="DD73" s="393"/>
      <c r="DE73" s="392">
        <f>[3]Früchte!DT57</f>
        <v>17.141771567999999</v>
      </c>
      <c r="DF73" s="392">
        <f>[3]Früchte!DU57</f>
        <v>645.49363199699997</v>
      </c>
      <c r="DG73" s="393">
        <f>[3]Früchte!DV57</f>
        <v>309.85030464300002</v>
      </c>
      <c r="DH73" s="393">
        <f>[3]Früchte!DW57</f>
        <v>867.86946993699996</v>
      </c>
      <c r="DI73" s="392">
        <f>[3]Früchte!DX57</f>
        <v>2164.5440888829999</v>
      </c>
      <c r="DJ73" s="392">
        <f>[3]Früchte!DY57</f>
        <v>3851.7003561890001</v>
      </c>
      <c r="DK73" s="393">
        <f>[3]Früchte!DZ57</f>
        <v>125.76853337200001</v>
      </c>
      <c r="DL73" s="393">
        <f>[3]Früchte!EA57</f>
        <v>405.33390632300001</v>
      </c>
      <c r="DM73" s="392">
        <f>[3]Früchte!EB57</f>
        <v>28.967879148000002</v>
      </c>
      <c r="DN73" s="392">
        <f>[3]Früchte!EC57</f>
        <v>813.164883422</v>
      </c>
      <c r="DO73" s="393">
        <f>[3]Früchte!ED57</f>
        <v>11.492000000000001</v>
      </c>
      <c r="DP73" s="393">
        <f>[3]Früchte!EE57</f>
        <v>796.43910556900005</v>
      </c>
    </row>
    <row r="74" spans="1:120" x14ac:dyDescent="0.2">
      <c r="A74" s="218"/>
      <c r="B74" s="189">
        <f>[3]Früchte!$A58</f>
        <v>44621</v>
      </c>
      <c r="C74" s="381">
        <f>[3]Früchte!$C58</f>
        <v>0</v>
      </c>
      <c r="D74" s="381">
        <f>[3]Früchte!$AU58</f>
        <v>3.2219989999999998</v>
      </c>
      <c r="E74" s="380">
        <f>[3]Früchte!$E58</f>
        <v>5.984432</v>
      </c>
      <c r="F74" s="380">
        <f>[3]Früchte!$AW58</f>
        <v>3.3076110000000001</v>
      </c>
      <c r="G74" s="381">
        <f>[3]Früchte!$F58</f>
        <v>0</v>
      </c>
      <c r="H74" s="381">
        <f>[3]Früchte!$AX58</f>
        <v>3.2</v>
      </c>
      <c r="I74" s="380">
        <f>[3]Früchte!$K58</f>
        <v>0</v>
      </c>
      <c r="J74" s="380">
        <f>[3]Früchte!$BC58</f>
        <v>0</v>
      </c>
      <c r="K74" s="381">
        <f>[3]Früchte!$N58</f>
        <v>6.2201230000000001</v>
      </c>
      <c r="L74" s="381">
        <f>[3]Früchte!$BF58</f>
        <v>3.9686059999999999</v>
      </c>
      <c r="M74" s="380"/>
      <c r="N74" s="380">
        <f>[3]Früchte!$P58</f>
        <v>0</v>
      </c>
      <c r="O74" s="380">
        <f>[3]Früchte!$BH58</f>
        <v>2.881224</v>
      </c>
      <c r="P74" s="381">
        <f>[3]Früchte!$Q58</f>
        <v>0</v>
      </c>
      <c r="Q74" s="381">
        <f>[3]Früchte!$BI58</f>
        <v>3.2952880000000002</v>
      </c>
      <c r="R74" s="380">
        <f>[3]Früchte!$R58</f>
        <v>0</v>
      </c>
      <c r="S74" s="380">
        <f>[3]Früchte!$BJ58</f>
        <v>3.194407</v>
      </c>
      <c r="T74" s="381">
        <f>[3]Früchte!$T58</f>
        <v>0</v>
      </c>
      <c r="U74" s="381">
        <f>[3]Früchte!$BL58</f>
        <v>3.239493</v>
      </c>
      <c r="V74" s="380">
        <f>[3]Früchte!$U58</f>
        <v>0</v>
      </c>
      <c r="W74" s="380">
        <f>[3]Früchte!$BM58</f>
        <v>3.822667</v>
      </c>
      <c r="X74" s="380"/>
      <c r="Y74" s="380">
        <f>[3]Früchte!$X58</f>
        <v>0</v>
      </c>
      <c r="Z74" s="380">
        <f>[3]Früchte!$BP58</f>
        <v>0</v>
      </c>
      <c r="AA74" s="381">
        <f>[3]Früchte!$Y58</f>
        <v>8.4532980000000002</v>
      </c>
      <c r="AB74" s="381">
        <f>[3]Früchte!$BQ58</f>
        <v>7.7960510000000003</v>
      </c>
      <c r="AC74" s="380">
        <f>[3]Früchte!$Z58</f>
        <v>19.422885999999998</v>
      </c>
      <c r="AD74" s="380">
        <f>[3]Früchte!$BR58</f>
        <v>12.142661</v>
      </c>
      <c r="AE74" s="381">
        <f>[3]Früchte!$AA58</f>
        <v>19.474297</v>
      </c>
      <c r="AF74" s="381">
        <f>[3]Früchte!$BS58</f>
        <v>14.581947</v>
      </c>
      <c r="AG74" s="380"/>
      <c r="AH74" s="380">
        <f>[3]Früchte!$AC58</f>
        <v>0</v>
      </c>
      <c r="AI74" s="380">
        <f>[3]Früchte!$BU58</f>
        <v>0</v>
      </c>
      <c r="AJ74" s="381">
        <f>[3]Früchte!$AE58</f>
        <v>0</v>
      </c>
      <c r="AK74" s="381">
        <f>[3]Früchte!$BW58</f>
        <v>0</v>
      </c>
      <c r="AL74" s="380">
        <f>[3]Früchte!$AG58</f>
        <v>0</v>
      </c>
      <c r="AM74" s="380">
        <f>[3]Früchte!$BY58</f>
        <v>0</v>
      </c>
      <c r="AN74" s="381">
        <f>[3]Früchte!$AH58</f>
        <v>0</v>
      </c>
      <c r="AO74" s="381">
        <f>[3]Früchte!$BZ58</f>
        <v>0</v>
      </c>
      <c r="AP74" s="380"/>
      <c r="AQ74" s="380">
        <f>[3]Früchte!$AI58</f>
        <v>0</v>
      </c>
      <c r="AR74" s="380">
        <f>[3]Früchte!$CA58</f>
        <v>5.4353749999999996</v>
      </c>
      <c r="AS74" s="380"/>
      <c r="AT74" s="381">
        <f>[3]Früchte!$AJ58</f>
        <v>0</v>
      </c>
      <c r="AU74" s="381">
        <f>[3]Früchte!$CB58</f>
        <v>3.09903</v>
      </c>
      <c r="AV74" s="380"/>
      <c r="AW74" s="380">
        <f>[3]Früchte!$AK58</f>
        <v>2.5245109999999999</v>
      </c>
      <c r="AX74" s="380">
        <f>[3]Früchte!$CC58</f>
        <v>1.5038009999999999</v>
      </c>
      <c r="AY74" s="381">
        <f>[3]Früchte!$AL58</f>
        <v>3.4326859999999999</v>
      </c>
      <c r="AZ74" s="381">
        <f>[3]Früchte!$CD58</f>
        <v>2.3852869999999999</v>
      </c>
      <c r="BA74" s="380">
        <f>[3]Früchte!$AM58</f>
        <v>3.5267360000000001</v>
      </c>
      <c r="BB74" s="380">
        <f>[3]Früchte!$CE58</f>
        <v>3.5257019999999999</v>
      </c>
      <c r="BC74" s="381">
        <f>[3]Früchte!$AN58</f>
        <v>0.47717500000000002</v>
      </c>
      <c r="BD74" s="381">
        <f>[3]Früchte!$CF58</f>
        <v>0.40293499999999999</v>
      </c>
      <c r="BE74" s="380"/>
      <c r="BF74" s="380">
        <f>[3]Früchte!$AO58</f>
        <v>3.7633869999999998</v>
      </c>
      <c r="BG74" s="380">
        <f>[3]Früchte!$CG58</f>
        <v>2.3282340000000001</v>
      </c>
      <c r="BH74" s="381">
        <f>[3]Früchte!$AP58</f>
        <v>1.823178</v>
      </c>
      <c r="BI74" s="381">
        <f>[3]Früchte!$CH58</f>
        <v>1.417721</v>
      </c>
      <c r="BJ74" s="380">
        <f>[3]Früchte!$AQ58</f>
        <v>2.8111649999999999</v>
      </c>
      <c r="BK74" s="380">
        <f>[3]Früchte!$CI58</f>
        <v>2.3254589999999999</v>
      </c>
      <c r="BL74" s="381">
        <f>[3]Früchte!$AR58</f>
        <v>0.846804</v>
      </c>
      <c r="BM74" s="381">
        <f>[3]Früchte!$CJ58</f>
        <v>0.79664800000000002</v>
      </c>
      <c r="BN74" s="380">
        <f>[3]Früchte!$AS58</f>
        <v>2.1457700000000002</v>
      </c>
      <c r="BO74" s="380">
        <f>[3]Früchte!$CK58</f>
        <v>1.6814180000000001</v>
      </c>
      <c r="BP74" s="188"/>
      <c r="BQ74" s="343">
        <f>VLOOKUP(MONTH(B74),[4]Referenztabelle!$B$2:$E$14,4,FALSE)</f>
        <v>5</v>
      </c>
      <c r="BR74" s="392">
        <f>[3]Früchte!$CN58</f>
        <v>7387.1944536749997</v>
      </c>
      <c r="BS74" s="392">
        <f>[3]Früchte!$CO58</f>
        <v>32218.952583402999</v>
      </c>
      <c r="BT74" s="393"/>
      <c r="BU74" s="393">
        <f>[3]Früchte!$CP58</f>
        <v>890.66462545100012</v>
      </c>
      <c r="BV74" s="393">
        <f>[3]Früchte!$CQ58</f>
        <v>6347.7550176600007</v>
      </c>
      <c r="BW74" s="393"/>
      <c r="BX74" s="392">
        <f>[3]Früchte!$CR58</f>
        <v>44.976402591999999</v>
      </c>
      <c r="BY74" s="392">
        <f>[3]Früchte!$CS58</f>
        <v>1847.2317880599999</v>
      </c>
      <c r="BZ74" s="393"/>
      <c r="CA74" s="393">
        <f>[3]Früchte!$CT58</f>
        <v>196.42375926399998</v>
      </c>
      <c r="CB74" s="393">
        <f>[3]Früchte!$CU58</f>
        <v>2675.0071428240003</v>
      </c>
      <c r="CC74" s="392">
        <f>[3]Früchte!$CV58</f>
        <v>104.00170895699999</v>
      </c>
      <c r="CD74" s="392">
        <f>[3]Früchte!$CW58</f>
        <v>491.94662835100002</v>
      </c>
      <c r="CE74" s="393">
        <f>[3]Früchte!$CX58</f>
        <v>181.75375685899999</v>
      </c>
      <c r="CF74" s="393">
        <f>[3]Früchte!$CY58</f>
        <v>401.30355598300002</v>
      </c>
      <c r="CG74" s="393"/>
      <c r="CH74" s="392">
        <f>[3]Früchte!$CZ58</f>
        <v>6.2500000000000001E-4</v>
      </c>
      <c r="CI74" s="392">
        <f>[3]Früchte!$DA58</f>
        <v>0.165155</v>
      </c>
      <c r="CJ74" s="393">
        <f>[3]Früchte!$DB58</f>
        <v>0</v>
      </c>
      <c r="CK74" s="393">
        <f>[3]Früchte!$DC58</f>
        <v>4.6484999999999999E-2</v>
      </c>
      <c r="CL74" s="392">
        <f>[3]Früchte!DD58</f>
        <v>4.8078924370000005</v>
      </c>
      <c r="CM74" s="392">
        <f>[3]Früchte!DE58</f>
        <v>122.750968563</v>
      </c>
      <c r="CN74" s="393">
        <f>[3]Früchte!DF58</f>
        <v>1.5560000000000001E-3</v>
      </c>
      <c r="CO74" s="393">
        <f>[3]Früchte!DG58</f>
        <v>5.872560011</v>
      </c>
      <c r="CP74" s="392">
        <f>[3]Früchte!DH58</f>
        <v>6.29E-4</v>
      </c>
      <c r="CQ74" s="392">
        <f>[3]Früchte!DI58</f>
        <v>0.19534100000000001</v>
      </c>
      <c r="CR74" s="393"/>
      <c r="CS74" s="393">
        <f>[3]Früchte!DJ58</f>
        <v>9.7933389999999996</v>
      </c>
      <c r="CT74" s="393">
        <f>[3]Früchte!DK58</f>
        <v>381.12076304200002</v>
      </c>
      <c r="CU74" s="393"/>
      <c r="CV74" s="392">
        <f>[3]Früchte!DL58</f>
        <v>572.25275089699994</v>
      </c>
      <c r="CW74" s="392">
        <f>[3]Früchte!DM58</f>
        <v>3333.837972452</v>
      </c>
      <c r="CX74" s="393">
        <f>[3]Früchte!DN58</f>
        <v>40.644320605000004</v>
      </c>
      <c r="CY74" s="393">
        <f>[3]Früchte!DO58</f>
        <v>427.60445274400001</v>
      </c>
      <c r="CZ74" s="392">
        <f>[3]Früchte!DP58</f>
        <v>108.885066263</v>
      </c>
      <c r="DA74" s="392">
        <f>[3]Früchte!DQ58</f>
        <v>2044.3010221450002</v>
      </c>
      <c r="DB74" s="393">
        <f>[3]Früchte!DR58</f>
        <v>822.09639341599996</v>
      </c>
      <c r="DC74" s="393">
        <f>[3]Früchte!DS58</f>
        <v>791.38250502000005</v>
      </c>
      <c r="DD74" s="393"/>
      <c r="DE74" s="392">
        <f>[3]Früchte!DT58</f>
        <v>27.939105490000003</v>
      </c>
      <c r="DF74" s="392">
        <f>[3]Früchte!DU58</f>
        <v>909.56123104100004</v>
      </c>
      <c r="DG74" s="393">
        <f>[3]Früchte!DV58</f>
        <v>484.34901120900003</v>
      </c>
      <c r="DH74" s="393">
        <f>[3]Früchte!DW58</f>
        <v>1222.411197869</v>
      </c>
      <c r="DI74" s="392">
        <f>[3]Früchte!DX58</f>
        <v>3020.8524162030003</v>
      </c>
      <c r="DJ74" s="392">
        <f>[3]Früchte!DY58</f>
        <v>5024.734522969</v>
      </c>
      <c r="DK74" s="393">
        <f>[3]Früchte!DZ58</f>
        <v>211.29926070600001</v>
      </c>
      <c r="DL74" s="393">
        <f>[3]Früchte!EA58</f>
        <v>679.39913522699999</v>
      </c>
      <c r="DM74" s="392">
        <f>[3]Früchte!EB58</f>
        <v>88.252731098000012</v>
      </c>
      <c r="DN74" s="392">
        <f>[3]Früchte!EC58</f>
        <v>1049.4069172310001</v>
      </c>
      <c r="DO74" s="393">
        <f>[3]Früchte!ED58</f>
        <v>2E-3</v>
      </c>
      <c r="DP74" s="393">
        <f>[3]Früchte!EE58</f>
        <v>362.07785773300003</v>
      </c>
    </row>
    <row r="75" spans="1:120" x14ac:dyDescent="0.2">
      <c r="B75" s="189">
        <f>[3]Früchte!$A59</f>
        <v>44593</v>
      </c>
      <c r="C75" s="381">
        <f>[3]Früchte!$C59</f>
        <v>0</v>
      </c>
      <c r="D75" s="381">
        <f>[3]Früchte!$AU59</f>
        <v>3.2171180000000001</v>
      </c>
      <c r="E75" s="380">
        <f>[3]Früchte!$E59</f>
        <v>6.2755929999999998</v>
      </c>
      <c r="F75" s="380">
        <f>[3]Früchte!$AW59</f>
        <v>3.2927330000000001</v>
      </c>
      <c r="G75" s="381">
        <f>[3]Früchte!$F59</f>
        <v>0</v>
      </c>
      <c r="H75" s="381">
        <f>[3]Früchte!$AX59</f>
        <v>3.2060379999999999</v>
      </c>
      <c r="I75" s="380">
        <f>[3]Früchte!$K59</f>
        <v>6.3</v>
      </c>
      <c r="J75" s="380">
        <f>[3]Früchte!$BC59</f>
        <v>0</v>
      </c>
      <c r="K75" s="381">
        <f>[3]Früchte!$N59</f>
        <v>6.1575300000000004</v>
      </c>
      <c r="L75" s="381">
        <f>[3]Früchte!$BF59</f>
        <v>3.9344999999999999</v>
      </c>
      <c r="M75" s="380"/>
      <c r="N75" s="380">
        <f>[3]Früchte!$P59</f>
        <v>0</v>
      </c>
      <c r="O75" s="380">
        <f>[3]Früchte!$BH59</f>
        <v>3.0417139999999998</v>
      </c>
      <c r="P75" s="381">
        <f>[3]Früchte!$Q59</f>
        <v>0</v>
      </c>
      <c r="Q75" s="381">
        <f>[3]Früchte!$BI59</f>
        <v>3.3607559999999999</v>
      </c>
      <c r="R75" s="380">
        <f>[3]Früchte!$R59</f>
        <v>0</v>
      </c>
      <c r="S75" s="380">
        <f>[3]Früchte!$BJ59</f>
        <v>3.3289010000000001</v>
      </c>
      <c r="T75" s="381">
        <f>[3]Früchte!$T59</f>
        <v>0</v>
      </c>
      <c r="U75" s="381">
        <f>[3]Früchte!$BL59</f>
        <v>0</v>
      </c>
      <c r="V75" s="380">
        <f>[3]Früchte!$U59</f>
        <v>0</v>
      </c>
      <c r="W75" s="380">
        <f>[3]Früchte!$BM59</f>
        <v>3.4110070000000001</v>
      </c>
      <c r="X75" s="380"/>
      <c r="Y75" s="380">
        <f>[3]Früchte!$X59</f>
        <v>0</v>
      </c>
      <c r="Z75" s="380">
        <f>[3]Früchte!$BP59</f>
        <v>0</v>
      </c>
      <c r="AA75" s="381">
        <f>[3]Früchte!$Y59</f>
        <v>11.122631999999999</v>
      </c>
      <c r="AB75" s="381">
        <f>[3]Früchte!$BQ59</f>
        <v>8.3355259999999998</v>
      </c>
      <c r="AC75" s="380">
        <f>[3]Früchte!$Z59</f>
        <v>20.073298000000001</v>
      </c>
      <c r="AD75" s="380">
        <f>[3]Früchte!$BR59</f>
        <v>11.714043</v>
      </c>
      <c r="AE75" s="381">
        <f>[3]Früchte!$AA59</f>
        <v>19.857495</v>
      </c>
      <c r="AF75" s="381">
        <f>[3]Früchte!$BS59</f>
        <v>15.522632</v>
      </c>
      <c r="AG75" s="380"/>
      <c r="AH75" s="380">
        <f>[3]Früchte!$AC59</f>
        <v>0</v>
      </c>
      <c r="AI75" s="380">
        <f>[3]Früchte!$BU59</f>
        <v>0</v>
      </c>
      <c r="AJ75" s="381">
        <f>[3]Früchte!$AE59</f>
        <v>0</v>
      </c>
      <c r="AK75" s="381">
        <f>[3]Früchte!$BW59</f>
        <v>0</v>
      </c>
      <c r="AL75" s="380">
        <f>[3]Früchte!$AG59</f>
        <v>0</v>
      </c>
      <c r="AM75" s="380">
        <f>[3]Früchte!$BY59</f>
        <v>0</v>
      </c>
      <c r="AN75" s="381">
        <f>[3]Früchte!$AH59</f>
        <v>0</v>
      </c>
      <c r="AO75" s="381">
        <f>[3]Früchte!$BZ59</f>
        <v>0</v>
      </c>
      <c r="AP75" s="380"/>
      <c r="AQ75" s="380">
        <f>[3]Früchte!$AI59</f>
        <v>0</v>
      </c>
      <c r="AR75" s="380">
        <f>[3]Früchte!$CA59</f>
        <v>5.2486280000000001</v>
      </c>
      <c r="AS75" s="380"/>
      <c r="AT75" s="381">
        <f>[3]Früchte!$AJ59</f>
        <v>0</v>
      </c>
      <c r="AU75" s="381">
        <f>[3]Früchte!$CB59</f>
        <v>3.060549</v>
      </c>
      <c r="AV75" s="380"/>
      <c r="AW75" s="380">
        <f>[3]Früchte!$AK59</f>
        <v>2.6975910000000001</v>
      </c>
      <c r="AX75" s="380">
        <f>[3]Früchte!$CC59</f>
        <v>1.7385649999999999</v>
      </c>
      <c r="AY75" s="381">
        <f>[3]Früchte!$AL59</f>
        <v>3.4373610000000001</v>
      </c>
      <c r="AZ75" s="381">
        <f>[3]Früchte!$CD59</f>
        <v>2.3020659999999999</v>
      </c>
      <c r="BA75" s="380">
        <f>[3]Früchte!$AM59</f>
        <v>3.5602119999999999</v>
      </c>
      <c r="BB75" s="380">
        <f>[3]Früchte!$CE59</f>
        <v>3.363696</v>
      </c>
      <c r="BC75" s="381">
        <f>[3]Früchte!$AN59</f>
        <v>0.46968700000000002</v>
      </c>
      <c r="BD75" s="381">
        <f>[3]Früchte!$CF59</f>
        <v>0.40287000000000001</v>
      </c>
      <c r="BE75" s="380"/>
      <c r="BF75" s="380">
        <f>[3]Früchte!$AO59</f>
        <v>3.763096</v>
      </c>
      <c r="BG75" s="380">
        <f>[3]Früchte!$CG59</f>
        <v>2.5224299999999999</v>
      </c>
      <c r="BH75" s="381">
        <f>[3]Früchte!$AP59</f>
        <v>1.7919119999999999</v>
      </c>
      <c r="BI75" s="381">
        <f>[3]Früchte!$CH59</f>
        <v>1.4417530000000001</v>
      </c>
      <c r="BJ75" s="380">
        <f>[3]Früchte!$AQ59</f>
        <v>2.8052380000000001</v>
      </c>
      <c r="BK75" s="380">
        <f>[3]Früchte!$CI59</f>
        <v>2.327</v>
      </c>
      <c r="BL75" s="381">
        <f>[3]Früchte!$AR59</f>
        <v>0.86332299999999995</v>
      </c>
      <c r="BM75" s="381">
        <f>[3]Früchte!$CJ59</f>
        <v>0.79684299999999997</v>
      </c>
      <c r="BN75" s="380">
        <f>[3]Früchte!$AS59</f>
        <v>2.156231</v>
      </c>
      <c r="BO75" s="380">
        <f>[3]Früchte!$CK59</f>
        <v>1.559164</v>
      </c>
      <c r="BQ75" s="343">
        <f>VLOOKUP(MONTH(B75),[4]Referenztabelle!$B$2:$E$14,4,FALSE)</f>
        <v>4</v>
      </c>
      <c r="BR75" s="392">
        <f>[3]Früchte!$CN59</f>
        <v>5913.1200850910009</v>
      </c>
      <c r="BS75" s="392">
        <f>[3]Früchte!$CO59</f>
        <v>25848.531205305</v>
      </c>
      <c r="BT75" s="393"/>
      <c r="BU75" s="393">
        <f>[3]Früchte!$CP59</f>
        <v>661.59078819500007</v>
      </c>
      <c r="BV75" s="393">
        <f>[3]Früchte!$CQ59</f>
        <v>4797.9641755270004</v>
      </c>
      <c r="BW75" s="393"/>
      <c r="BX75" s="392">
        <f>[3]Früchte!$CR59</f>
        <v>76.718651588</v>
      </c>
      <c r="BY75" s="392">
        <f>[3]Früchte!$CS59</f>
        <v>1318.158492474</v>
      </c>
      <c r="BZ75" s="393"/>
      <c r="CA75" s="393">
        <f>[3]Früchte!$CT59</f>
        <v>36.888704687999997</v>
      </c>
      <c r="CB75" s="393">
        <f>[3]Früchte!$CU59</f>
        <v>878.93554266499996</v>
      </c>
      <c r="CC75" s="392">
        <f>[3]Früchte!$CV59</f>
        <v>33.916860689000004</v>
      </c>
      <c r="CD75" s="392">
        <f>[3]Früchte!$CW59</f>
        <v>351.913864338</v>
      </c>
      <c r="CE75" s="393">
        <f>[3]Früchte!$CX59</f>
        <v>55.216685155</v>
      </c>
      <c r="CF75" s="393">
        <f>[3]Früchte!$CY59</f>
        <v>228.58816832200003</v>
      </c>
      <c r="CG75" s="393"/>
      <c r="CH75" s="392">
        <f>[3]Früchte!$CZ59</f>
        <v>1.9499999999999999E-3</v>
      </c>
      <c r="CI75" s="392">
        <f>[3]Früchte!$DA59</f>
        <v>9.7144000000000008E-2</v>
      </c>
      <c r="CJ75" s="393">
        <f>[3]Früchte!$DB59</f>
        <v>0</v>
      </c>
      <c r="CK75" s="393">
        <f>[3]Früchte!$DC59</f>
        <v>4.9252999999999998E-2</v>
      </c>
      <c r="CL75" s="392">
        <f>[3]Früchte!DD59</f>
        <v>5.3170000000000002E-2</v>
      </c>
      <c r="CM75" s="392">
        <f>[3]Früchte!DE59</f>
        <v>21.028291510999999</v>
      </c>
      <c r="CN75" s="393">
        <f>[3]Früchte!DF59</f>
        <v>5.6959999999999997E-3</v>
      </c>
      <c r="CO75" s="393">
        <f>[3]Früchte!DG59</f>
        <v>7.0533320970000002</v>
      </c>
      <c r="CP75" s="392">
        <f>[3]Früchte!DH59</f>
        <v>7.36E-4</v>
      </c>
      <c r="CQ75" s="392">
        <f>[3]Früchte!DI59</f>
        <v>0.23458799999999999</v>
      </c>
      <c r="CR75" s="393"/>
      <c r="CS75" s="393">
        <f>[3]Früchte!DJ59</f>
        <v>12.76582</v>
      </c>
      <c r="CT75" s="393">
        <f>[3]Früchte!DK59</f>
        <v>377.79365823200004</v>
      </c>
      <c r="CU75" s="393"/>
      <c r="CV75" s="392">
        <f>[3]Früchte!DL59</f>
        <v>593.95012497999994</v>
      </c>
      <c r="CW75" s="392">
        <f>[3]Früchte!DM59</f>
        <v>2600.2892792030002</v>
      </c>
      <c r="CX75" s="393">
        <f>[3]Früchte!DN59</f>
        <v>31.022259115000001</v>
      </c>
      <c r="CY75" s="393">
        <f>[3]Früchte!DO59</f>
        <v>417.88291373200002</v>
      </c>
      <c r="CZ75" s="392">
        <f>[3]Früchte!DP59</f>
        <v>267.02898642700001</v>
      </c>
      <c r="DA75" s="392">
        <f>[3]Früchte!DQ59</f>
        <v>3028.2701523420001</v>
      </c>
      <c r="DB75" s="393">
        <f>[3]Früchte!DR59</f>
        <v>567.39979555200011</v>
      </c>
      <c r="DC75" s="393">
        <f>[3]Früchte!DS59</f>
        <v>612.33471860599991</v>
      </c>
      <c r="DD75" s="393"/>
      <c r="DE75" s="392">
        <f>[3]Früchte!DT59</f>
        <v>29.344695873000003</v>
      </c>
      <c r="DF75" s="392">
        <f>[3]Früchte!DU59</f>
        <v>622.49007485100003</v>
      </c>
      <c r="DG75" s="393">
        <f>[3]Früchte!DV59</f>
        <v>379.83546553299999</v>
      </c>
      <c r="DH75" s="393">
        <f>[3]Früchte!DW59</f>
        <v>1062.9228575710001</v>
      </c>
      <c r="DI75" s="392">
        <f>[3]Früchte!DX59</f>
        <v>2103.1039555759999</v>
      </c>
      <c r="DJ75" s="392">
        <f>[3]Früchte!DY59</f>
        <v>4063.3504691799999</v>
      </c>
      <c r="DK75" s="393">
        <f>[3]Früchte!DZ59</f>
        <v>172.80524979699999</v>
      </c>
      <c r="DL75" s="393">
        <f>[3]Früchte!EA59</f>
        <v>634.31391966599995</v>
      </c>
      <c r="DM75" s="392">
        <f>[3]Früchte!EB59</f>
        <v>122.938780263</v>
      </c>
      <c r="DN75" s="392">
        <f>[3]Früchte!EC59</f>
        <v>862.637381119</v>
      </c>
      <c r="DO75" s="393">
        <f>[3]Früchte!ED59</f>
        <v>0</v>
      </c>
      <c r="DP75" s="393">
        <f>[3]Früchte!EE59</f>
        <v>0.24265300000000001</v>
      </c>
    </row>
    <row r="76" spans="1:120" x14ac:dyDescent="0.2">
      <c r="B76" s="189">
        <f>[3]Früchte!$A60</f>
        <v>44562</v>
      </c>
      <c r="C76" s="381">
        <f>[3]Früchte!$C60</f>
        <v>0</v>
      </c>
      <c r="D76" s="381">
        <f>[3]Früchte!$AU60</f>
        <v>3.3710559999999998</v>
      </c>
      <c r="E76" s="380">
        <f>[3]Früchte!$E60</f>
        <v>6.3029380000000002</v>
      </c>
      <c r="F76" s="380">
        <f>[3]Früchte!$AW60</f>
        <v>3.3610579999999999</v>
      </c>
      <c r="G76" s="381">
        <f>[3]Früchte!$F60</f>
        <v>0</v>
      </c>
      <c r="H76" s="381">
        <f>[3]Früchte!$AX60</f>
        <v>3.2798210000000001</v>
      </c>
      <c r="I76" s="380">
        <f>[3]Früchte!$K60</f>
        <v>6.3</v>
      </c>
      <c r="J76" s="380">
        <f>[3]Früchte!$BC60</f>
        <v>0</v>
      </c>
      <c r="K76" s="381">
        <f>[3]Früchte!$N60</f>
        <v>6.3</v>
      </c>
      <c r="L76" s="381">
        <f>[3]Früchte!$BF60</f>
        <v>3.8152360000000001</v>
      </c>
      <c r="M76" s="380"/>
      <c r="N76" s="380">
        <f>[3]Früchte!$P60</f>
        <v>0</v>
      </c>
      <c r="O76" s="380">
        <f>[3]Früchte!$BH60</f>
        <v>3.3947479999999999</v>
      </c>
      <c r="P76" s="381">
        <f>[3]Früchte!$Q60</f>
        <v>0</v>
      </c>
      <c r="Q76" s="381">
        <f>[3]Früchte!$BI60</f>
        <v>3.4279660000000001</v>
      </c>
      <c r="R76" s="380">
        <f>[3]Früchte!$R60</f>
        <v>0</v>
      </c>
      <c r="S76" s="380">
        <f>[3]Früchte!$BJ60</f>
        <v>3.0165920000000002</v>
      </c>
      <c r="T76" s="381">
        <f>[3]Früchte!$T60</f>
        <v>0</v>
      </c>
      <c r="U76" s="381">
        <f>[3]Früchte!$BL60</f>
        <v>3.3976670000000002</v>
      </c>
      <c r="V76" s="380">
        <f>[3]Früchte!$U60</f>
        <v>5.95</v>
      </c>
      <c r="W76" s="380">
        <f>[3]Früchte!$BM60</f>
        <v>3.3879260000000002</v>
      </c>
      <c r="X76" s="380"/>
      <c r="Y76" s="380">
        <f>[3]Früchte!$X60</f>
        <v>0</v>
      </c>
      <c r="Z76" s="380">
        <f>[3]Früchte!$BP60</f>
        <v>0</v>
      </c>
      <c r="AA76" s="381">
        <f>[3]Früchte!$Y60</f>
        <v>11.385315</v>
      </c>
      <c r="AB76" s="381">
        <f>[3]Früchte!$BQ60</f>
        <v>12.033695</v>
      </c>
      <c r="AC76" s="380">
        <f>[3]Früchte!$Z60</f>
        <v>0</v>
      </c>
      <c r="AD76" s="380">
        <f>[3]Früchte!$BR60</f>
        <v>11.435392</v>
      </c>
      <c r="AE76" s="381">
        <f>[3]Früchte!$AA60</f>
        <v>19.774936</v>
      </c>
      <c r="AF76" s="381">
        <f>[3]Früchte!$BS60</f>
        <v>16.087827999999998</v>
      </c>
      <c r="AG76" s="380"/>
      <c r="AH76" s="380">
        <f>[3]Früchte!$AC60</f>
        <v>0</v>
      </c>
      <c r="AI76" s="380">
        <f>[3]Früchte!$BU60</f>
        <v>0</v>
      </c>
      <c r="AJ76" s="381">
        <f>[3]Früchte!$AE60</f>
        <v>0</v>
      </c>
      <c r="AK76" s="381">
        <f>[3]Früchte!$BW60</f>
        <v>0</v>
      </c>
      <c r="AL76" s="380">
        <f>[3]Früchte!$AG60</f>
        <v>0</v>
      </c>
      <c r="AM76" s="380">
        <f>[3]Früchte!$BY60</f>
        <v>0</v>
      </c>
      <c r="AN76" s="381">
        <f>[3]Früchte!$AH60</f>
        <v>0</v>
      </c>
      <c r="AO76" s="381">
        <f>[3]Früchte!$BZ60</f>
        <v>0</v>
      </c>
      <c r="AP76" s="380"/>
      <c r="AQ76" s="380">
        <f>[3]Früchte!$AI60</f>
        <v>0</v>
      </c>
      <c r="AR76" s="380">
        <f>[3]Früchte!$CA60</f>
        <v>5.9088770000000004</v>
      </c>
      <c r="AS76" s="380"/>
      <c r="AT76" s="381">
        <f>[3]Früchte!$AJ60</f>
        <v>0</v>
      </c>
      <c r="AU76" s="381">
        <f>[3]Früchte!$CB60</f>
        <v>2.9313669999999998</v>
      </c>
      <c r="AV76" s="380"/>
      <c r="AW76" s="380">
        <f>[3]Früchte!$AK60</f>
        <v>2.6780659999999998</v>
      </c>
      <c r="AX76" s="380">
        <f>[3]Früchte!$CC60</f>
        <v>1.7935019999999999</v>
      </c>
      <c r="AY76" s="381">
        <f>[3]Früchte!$AL60</f>
        <v>3.5049090000000001</v>
      </c>
      <c r="AZ76" s="381">
        <f>[3]Früchte!$CD60</f>
        <v>2.266362</v>
      </c>
      <c r="BA76" s="380">
        <f>[3]Früchte!$AM60</f>
        <v>3.6235390000000001</v>
      </c>
      <c r="BB76" s="380">
        <f>[3]Früchte!$CE60</f>
        <v>2.1597140000000001</v>
      </c>
      <c r="BC76" s="381">
        <f>[3]Früchte!$AN60</f>
        <v>0.47063100000000002</v>
      </c>
      <c r="BD76" s="381">
        <f>[3]Früchte!$CF60</f>
        <v>0.40307500000000002</v>
      </c>
      <c r="BE76" s="380"/>
      <c r="BF76" s="380">
        <f>[3]Früchte!$AO60</f>
        <v>3.7633869999999998</v>
      </c>
      <c r="BG76" s="380">
        <f>[3]Früchte!$CG60</f>
        <v>2.4777339999999999</v>
      </c>
      <c r="BH76" s="381">
        <f>[3]Früchte!$AP60</f>
        <v>1.804149</v>
      </c>
      <c r="BI76" s="381">
        <f>[3]Früchte!$CH60</f>
        <v>1.479576</v>
      </c>
      <c r="BJ76" s="380">
        <f>[3]Früchte!$AQ60</f>
        <v>2.7686929999999998</v>
      </c>
      <c r="BK76" s="380">
        <f>[3]Früchte!$CI60</f>
        <v>2.3336290000000002</v>
      </c>
      <c r="BL76" s="381">
        <f>[3]Früchte!$AR60</f>
        <v>0.85331400000000002</v>
      </c>
      <c r="BM76" s="381">
        <f>[3]Früchte!$CJ60</f>
        <v>0.79777399999999998</v>
      </c>
      <c r="BN76" s="380">
        <f>[3]Früchte!$AS60</f>
        <v>2.1830509999999999</v>
      </c>
      <c r="BO76" s="380">
        <f>[3]Früchte!$CK60</f>
        <v>1.434021</v>
      </c>
      <c r="BQ76" s="343">
        <f>VLOOKUP(MONTH(B76),[4]Referenztabelle!$B$2:$E$14,4,FALSE)</f>
        <v>4</v>
      </c>
      <c r="BR76" s="392">
        <f>[3]Früchte!$CN60</f>
        <v>5649.0073976040003</v>
      </c>
      <c r="BS76" s="392">
        <f>[3]Früchte!$CO60</f>
        <v>29228.34576729</v>
      </c>
      <c r="BT76" s="393"/>
      <c r="BU76" s="393">
        <f>[3]Früchte!$CP60</f>
        <v>665.89637799700006</v>
      </c>
      <c r="BV76" s="393">
        <f>[3]Früchte!$CQ60</f>
        <v>4823.8020716600004</v>
      </c>
      <c r="BW76" s="393"/>
      <c r="BX76" s="392">
        <f>[3]Früchte!$CR60</f>
        <v>139.108217212</v>
      </c>
      <c r="BY76" s="392">
        <f>[3]Früchte!$CS60</f>
        <v>1277.531367947</v>
      </c>
      <c r="BZ76" s="393"/>
      <c r="CA76" s="393">
        <f>[3]Früchte!$CT60</f>
        <v>14.2186</v>
      </c>
      <c r="CB76" s="393">
        <f>[3]Früchte!$CU60</f>
        <v>122.87242658400001</v>
      </c>
      <c r="CC76" s="392">
        <f>[3]Früchte!$CV60</f>
        <v>15.879610000000001</v>
      </c>
      <c r="CD76" s="392">
        <f>[3]Früchte!$CW60</f>
        <v>333.02957277799999</v>
      </c>
      <c r="CE76" s="393">
        <f>[3]Früchte!$CX60</f>
        <v>29.925547182999999</v>
      </c>
      <c r="CF76" s="393">
        <f>[3]Früchte!$CY60</f>
        <v>121.316825579</v>
      </c>
      <c r="CG76" s="393"/>
      <c r="CH76" s="392">
        <f>[3]Früchte!$CZ60</f>
        <v>1.3959999999999999E-3</v>
      </c>
      <c r="CI76" s="392">
        <f>[3]Früchte!$DA60</f>
        <v>0.108114</v>
      </c>
      <c r="CJ76" s="393">
        <f>[3]Früchte!$DB60</f>
        <v>0</v>
      </c>
      <c r="CK76" s="393">
        <f>[3]Früchte!$DC60</f>
        <v>0.29791500000000004</v>
      </c>
      <c r="CL76" s="392">
        <f>[3]Früchte!DD60</f>
        <v>0.25755099999999997</v>
      </c>
      <c r="CM76" s="392">
        <f>[3]Früchte!DE60</f>
        <v>2.6347981119999999</v>
      </c>
      <c r="CN76" s="393">
        <f>[3]Früchte!DF60</f>
        <v>9.7859999999999996E-3</v>
      </c>
      <c r="CO76" s="393">
        <f>[3]Früchte!DG60</f>
        <v>2.6121110000000001</v>
      </c>
      <c r="CP76" s="392">
        <f>[3]Früchte!DH60</f>
        <v>1.12E-4</v>
      </c>
      <c r="CQ76" s="392">
        <f>[3]Früchte!DI60</f>
        <v>0.135133</v>
      </c>
      <c r="CR76" s="393"/>
      <c r="CS76" s="393">
        <f>[3]Früchte!DJ60</f>
        <v>5.582522</v>
      </c>
      <c r="CT76" s="393">
        <f>[3]Früchte!DK60</f>
        <v>339.43856407199996</v>
      </c>
      <c r="CU76" s="393"/>
      <c r="CV76" s="392">
        <f>[3]Früchte!DL60</f>
        <v>807.56142031100001</v>
      </c>
      <c r="CW76" s="392">
        <f>[3]Früchte!DM60</f>
        <v>3081.303515217</v>
      </c>
      <c r="CX76" s="393">
        <f>[3]Früchte!DN60</f>
        <v>37.279578899000001</v>
      </c>
      <c r="CY76" s="393">
        <f>[3]Früchte!DO60</f>
        <v>402.17591546099999</v>
      </c>
      <c r="CZ76" s="392">
        <f>[3]Früchte!DP60</f>
        <v>364.51825752299999</v>
      </c>
      <c r="DA76" s="392">
        <f>[3]Früchte!DQ60</f>
        <v>5197.9244233050003</v>
      </c>
      <c r="DB76" s="393">
        <f>[3]Früchte!DR60</f>
        <v>571.12766031700005</v>
      </c>
      <c r="DC76" s="393">
        <f>[3]Früchte!DS60</f>
        <v>679.36902169699999</v>
      </c>
      <c r="DD76" s="393"/>
      <c r="DE76" s="392">
        <f>[3]Früchte!DT60</f>
        <v>28.132001296999999</v>
      </c>
      <c r="DF76" s="392">
        <f>[3]Früchte!DU60</f>
        <v>693.74577897900008</v>
      </c>
      <c r="DG76" s="393">
        <f>[3]Früchte!DV60</f>
        <v>267.14891307299996</v>
      </c>
      <c r="DH76" s="393">
        <f>[3]Früchte!DW60</f>
        <v>1009.8682022290001</v>
      </c>
      <c r="DI76" s="392">
        <f>[3]Früchte!DX60</f>
        <v>1953.7568968559999</v>
      </c>
      <c r="DJ76" s="392">
        <f>[3]Früchte!DY60</f>
        <v>4143.529508009</v>
      </c>
      <c r="DK76" s="393">
        <f>[3]Früchte!DZ60</f>
        <v>133.71435053799999</v>
      </c>
      <c r="DL76" s="393">
        <f>[3]Früchte!EA60</f>
        <v>846.30102314399994</v>
      </c>
      <c r="DM76" s="392">
        <f>[3]Früchte!EB60</f>
        <v>62.970372452000007</v>
      </c>
      <c r="DN76" s="392">
        <f>[3]Früchte!EC60</f>
        <v>990.12380952500007</v>
      </c>
      <c r="DO76" s="393">
        <f>[3]Früchte!ED60</f>
        <v>6.0000000000000001E-3</v>
      </c>
      <c r="DP76" s="393">
        <f>[3]Früchte!EE60</f>
        <v>0.29136500000000004</v>
      </c>
    </row>
    <row r="77" spans="1:120" x14ac:dyDescent="0.2">
      <c r="B77" s="189">
        <f>[3]Früchte!$A61</f>
        <v>44531</v>
      </c>
      <c r="C77" s="381">
        <f>[3]Früchte!$C61</f>
        <v>0</v>
      </c>
      <c r="D77" s="381">
        <f>[3]Früchte!$AU61</f>
        <v>3.4892210000000001</v>
      </c>
      <c r="E77" s="380">
        <f>[3]Früchte!$E61</f>
        <v>6.0241980000000002</v>
      </c>
      <c r="F77" s="380">
        <f>[3]Früchte!$AW61</f>
        <v>3.2752119999999998</v>
      </c>
      <c r="G77" s="381">
        <f>[3]Früchte!$F61</f>
        <v>0</v>
      </c>
      <c r="H77" s="381">
        <f>[3]Früchte!$AX61</f>
        <v>3.390984</v>
      </c>
      <c r="I77" s="380">
        <f>[3]Früchte!$K61</f>
        <v>0</v>
      </c>
      <c r="J77" s="380">
        <f>[3]Früchte!$BC61</f>
        <v>0</v>
      </c>
      <c r="K77" s="381">
        <f>[3]Früchte!$N61</f>
        <v>6.3</v>
      </c>
      <c r="L77" s="381">
        <f>[3]Früchte!$BF61</f>
        <v>3.958218</v>
      </c>
      <c r="M77" s="380"/>
      <c r="N77" s="380">
        <f>[3]Früchte!$P61</f>
        <v>0</v>
      </c>
      <c r="O77" s="380">
        <f>[3]Früchte!$BH61</f>
        <v>3.3063769999999999</v>
      </c>
      <c r="P77" s="381">
        <f>[3]Früchte!$Q61</f>
        <v>0</v>
      </c>
      <c r="Q77" s="381">
        <f>[3]Früchte!$BI61</f>
        <v>3.4320010000000001</v>
      </c>
      <c r="R77" s="380">
        <f>[3]Früchte!$R61</f>
        <v>0</v>
      </c>
      <c r="S77" s="380">
        <f>[3]Früchte!$BJ61</f>
        <v>3.2558400000000001</v>
      </c>
      <c r="T77" s="381">
        <f>[3]Früchte!$T61</f>
        <v>0</v>
      </c>
      <c r="U77" s="381">
        <f>[3]Früchte!$BL61</f>
        <v>3.2936610000000002</v>
      </c>
      <c r="V77" s="380">
        <f>[3]Früchte!$U61</f>
        <v>0</v>
      </c>
      <c r="W77" s="380">
        <f>[3]Früchte!$BM61</f>
        <v>3.7287300000000001</v>
      </c>
      <c r="X77" s="380"/>
      <c r="Y77" s="380">
        <f>[3]Früchte!$X61</f>
        <v>0</v>
      </c>
      <c r="Z77" s="380">
        <f>[3]Früchte!$BP61</f>
        <v>0</v>
      </c>
      <c r="AA77" s="381">
        <f>[3]Früchte!$Y61</f>
        <v>0</v>
      </c>
      <c r="AB77" s="381">
        <f>[3]Früchte!$BQ61</f>
        <v>14.56856</v>
      </c>
      <c r="AC77" s="380">
        <f>[3]Früchte!$Z61</f>
        <v>0</v>
      </c>
      <c r="AD77" s="380">
        <f>[3]Früchte!$BR61</f>
        <v>12.827182000000001</v>
      </c>
      <c r="AE77" s="381">
        <f>[3]Früchte!$AA61</f>
        <v>18.994092999999999</v>
      </c>
      <c r="AF77" s="381">
        <f>[3]Früchte!$BS61</f>
        <v>16.573588000000001</v>
      </c>
      <c r="AG77" s="380"/>
      <c r="AH77" s="380">
        <f>[3]Früchte!$AC61</f>
        <v>0</v>
      </c>
      <c r="AI77" s="380">
        <f>[3]Früchte!$BU61</f>
        <v>0</v>
      </c>
      <c r="AJ77" s="381">
        <f>[3]Früchte!$AE61</f>
        <v>0</v>
      </c>
      <c r="AK77" s="381">
        <f>[3]Früchte!$BW61</f>
        <v>0</v>
      </c>
      <c r="AL77" s="380">
        <f>[3]Früchte!$AG61</f>
        <v>0</v>
      </c>
      <c r="AM77" s="380">
        <f>[3]Früchte!$BY61</f>
        <v>0</v>
      </c>
      <c r="AN77" s="381">
        <f>[3]Früchte!$AH61</f>
        <v>0</v>
      </c>
      <c r="AO77" s="381">
        <f>[3]Früchte!$BZ61</f>
        <v>0</v>
      </c>
      <c r="AP77" s="380"/>
      <c r="AQ77" s="380">
        <f>[3]Früchte!$AI61</f>
        <v>0</v>
      </c>
      <c r="AR77" s="380">
        <f>[3]Früchte!$CA61</f>
        <v>4.248875</v>
      </c>
      <c r="AS77" s="380"/>
      <c r="AT77" s="381">
        <f>[3]Früchte!$AJ61</f>
        <v>0</v>
      </c>
      <c r="AU77" s="381">
        <f>[3]Früchte!$CB61</f>
        <v>3.016527</v>
      </c>
      <c r="AV77" s="380"/>
      <c r="AW77" s="380">
        <f>[3]Früchte!$AK61</f>
        <v>3.150004</v>
      </c>
      <c r="AX77" s="380">
        <f>[3]Früchte!$CC61</f>
        <v>2.00224</v>
      </c>
      <c r="AY77" s="381">
        <f>[3]Früchte!$AL61</f>
        <v>3.6894870000000002</v>
      </c>
      <c r="AZ77" s="381">
        <f>[3]Früchte!$CD61</f>
        <v>2.8062580000000001</v>
      </c>
      <c r="BA77" s="380">
        <f>[3]Früchte!$AM61</f>
        <v>4.3198059999999998</v>
      </c>
      <c r="BB77" s="380">
        <f>[3]Früchte!$CE61</f>
        <v>2.5765120000000001</v>
      </c>
      <c r="BC77" s="381">
        <f>[3]Früchte!$AN61</f>
        <v>0.54279100000000002</v>
      </c>
      <c r="BD77" s="381">
        <f>[3]Früchte!$CF61</f>
        <v>0.40983999999999998</v>
      </c>
      <c r="BE77" s="380"/>
      <c r="BF77" s="380">
        <f>[3]Früchte!$AO61</f>
        <v>3.7855120000000002</v>
      </c>
      <c r="BG77" s="380">
        <f>[3]Früchte!$CG61</f>
        <v>2.071593</v>
      </c>
      <c r="BH77" s="381">
        <f>[3]Früchte!$AP61</f>
        <v>1.8486400000000001</v>
      </c>
      <c r="BI77" s="381">
        <f>[3]Früchte!$CH61</f>
        <v>1.615499</v>
      </c>
      <c r="BJ77" s="380">
        <f>[3]Früchte!$AQ61</f>
        <v>2.7912720000000002</v>
      </c>
      <c r="BK77" s="380">
        <f>[3]Früchte!$CI61</f>
        <v>2.3258740000000002</v>
      </c>
      <c r="BL77" s="381">
        <f>[3]Früchte!$AR61</f>
        <v>0</v>
      </c>
      <c r="BM77" s="381">
        <f>[3]Früchte!$CJ61</f>
        <v>0.78761700000000001</v>
      </c>
      <c r="BN77" s="380">
        <f>[3]Früchte!$AS61</f>
        <v>0</v>
      </c>
      <c r="BO77" s="380">
        <f>[3]Früchte!$CK61</f>
        <v>1.718164</v>
      </c>
      <c r="BQ77" s="343">
        <f>VLOOKUP(MONTH(B77),[4]Referenztabelle!$B$2:$E$14,4,FALSE)</f>
        <v>5</v>
      </c>
      <c r="BR77" s="392">
        <f>[3]Früchte!$CN61</f>
        <v>6226.6728520480001</v>
      </c>
      <c r="BS77" s="392">
        <f>[3]Früchte!$CO61</f>
        <v>33925.604326269997</v>
      </c>
      <c r="BT77" s="393"/>
      <c r="BU77" s="393">
        <f>[3]Früchte!$CP61</f>
        <v>543.46419344699996</v>
      </c>
      <c r="BV77" s="393">
        <f>[3]Früchte!$CQ61</f>
        <v>4545.3045412199999</v>
      </c>
      <c r="BW77" s="393"/>
      <c r="BX77" s="392">
        <f>[3]Früchte!$CR61</f>
        <v>136.81567613099998</v>
      </c>
      <c r="BY77" s="392">
        <f>[3]Früchte!$CS61</f>
        <v>1206.9938988699998</v>
      </c>
      <c r="BZ77" s="393"/>
      <c r="CA77" s="393">
        <f>[3]Früchte!$CT61</f>
        <v>1.0500000000000002E-3</v>
      </c>
      <c r="CB77" s="393">
        <f>[3]Früchte!$CU61</f>
        <v>88.756319701999999</v>
      </c>
      <c r="CC77" s="392">
        <f>[3]Früchte!$CV61</f>
        <v>22.241741999999999</v>
      </c>
      <c r="CD77" s="392">
        <f>[3]Früchte!$CW61</f>
        <v>301.16033243599998</v>
      </c>
      <c r="CE77" s="393">
        <f>[3]Früchte!$CX61</f>
        <v>36.311782348000001</v>
      </c>
      <c r="CF77" s="393">
        <f>[3]Früchte!$CY61</f>
        <v>119.78290114400001</v>
      </c>
      <c r="CG77" s="393"/>
      <c r="CH77" s="392">
        <f>[3]Früchte!$CZ61</f>
        <v>3.0720000000000001E-3</v>
      </c>
      <c r="CI77" s="392">
        <f>[3]Früchte!$DA61</f>
        <v>1.058171</v>
      </c>
      <c r="CJ77" s="393">
        <f>[3]Früchte!$DB61</f>
        <v>0</v>
      </c>
      <c r="CK77" s="393">
        <f>[3]Früchte!$DC61</f>
        <v>4.7541190000000002</v>
      </c>
      <c r="CL77" s="392">
        <f>[3]Früchte!DD61</f>
        <v>0.21218300000000001</v>
      </c>
      <c r="CM77" s="392">
        <f>[3]Früchte!DE61</f>
        <v>3.625714291</v>
      </c>
      <c r="CN77" s="393">
        <f>[3]Früchte!DF61</f>
        <v>1.5414000000000001E-2</v>
      </c>
      <c r="CO77" s="393">
        <f>[3]Früchte!DG61</f>
        <v>2.6249028540000001</v>
      </c>
      <c r="CP77" s="392">
        <f>[3]Früchte!DH61</f>
        <v>3.5000000000000001E-3</v>
      </c>
      <c r="CQ77" s="392">
        <f>[3]Früchte!DI61</f>
        <v>0.323106</v>
      </c>
      <c r="CR77" s="393"/>
      <c r="CS77" s="393">
        <f>[3]Früchte!DJ61</f>
        <v>8.8075179180000003</v>
      </c>
      <c r="CT77" s="393">
        <f>[3]Früchte!DK61</f>
        <v>621.73947816199995</v>
      </c>
      <c r="CU77" s="393"/>
      <c r="CV77" s="392">
        <f>[3]Früchte!DL61</f>
        <v>886.38189064300002</v>
      </c>
      <c r="CW77" s="392">
        <f>[3]Früchte!DM61</f>
        <v>3531.3581706310001</v>
      </c>
      <c r="CX77" s="393">
        <f>[3]Früchte!DN61</f>
        <v>37.387838344999999</v>
      </c>
      <c r="CY77" s="393">
        <f>[3]Früchte!DO61</f>
        <v>444.43448890300004</v>
      </c>
      <c r="CZ77" s="392">
        <f>[3]Früchte!DP61</f>
        <v>700.14959870400003</v>
      </c>
      <c r="DA77" s="392">
        <f>[3]Früchte!DQ61</f>
        <v>8792.4678843950005</v>
      </c>
      <c r="DB77" s="393">
        <f>[3]Früchte!DR61</f>
        <v>745.77489954100008</v>
      </c>
      <c r="DC77" s="393">
        <f>[3]Früchte!DS61</f>
        <v>930.80480076899994</v>
      </c>
      <c r="DD77" s="393"/>
      <c r="DE77" s="392">
        <f>[3]Früchte!DT61</f>
        <v>37.554241372</v>
      </c>
      <c r="DF77" s="392">
        <f>[3]Früchte!DU61</f>
        <v>1123.3883020400001</v>
      </c>
      <c r="DG77" s="393">
        <f>[3]Früchte!DV61</f>
        <v>347.03786584400001</v>
      </c>
      <c r="DH77" s="393">
        <f>[3]Früchte!DW61</f>
        <v>1131.449687151</v>
      </c>
      <c r="DI77" s="392">
        <f>[3]Früchte!DX61</f>
        <v>2040.48103281</v>
      </c>
      <c r="DJ77" s="392">
        <f>[3]Früchte!DY61</f>
        <v>4358.8551904810001</v>
      </c>
      <c r="DK77" s="393">
        <f>[3]Früchte!DZ61</f>
        <v>115.056240436</v>
      </c>
      <c r="DL77" s="393">
        <f>[3]Früchte!EA61</f>
        <v>762.43383444899996</v>
      </c>
      <c r="DM77" s="392">
        <f>[3]Früchte!EB61</f>
        <v>39.027242264999998</v>
      </c>
      <c r="DN77" s="392">
        <f>[3]Früchte!EC61</f>
        <v>889.69554603500001</v>
      </c>
      <c r="DO77" s="393">
        <f>[3]Früchte!ED61</f>
        <v>8.0000000000000002E-3</v>
      </c>
      <c r="DP77" s="393">
        <f>[3]Früchte!EE61</f>
        <v>0.45500499999999999</v>
      </c>
    </row>
    <row r="78" spans="1:120" x14ac:dyDescent="0.2">
      <c r="B78" s="189">
        <f>[3]Früchte!$A62</f>
        <v>44501</v>
      </c>
      <c r="C78" s="381">
        <f>[3]Früchte!$C62</f>
        <v>0</v>
      </c>
      <c r="D78" s="381">
        <f>[3]Früchte!$AU62</f>
        <v>3.1968160000000001</v>
      </c>
      <c r="E78" s="380">
        <f>[3]Früchte!$E62</f>
        <v>6.2506490000000001</v>
      </c>
      <c r="F78" s="380">
        <f>[3]Früchte!$AW62</f>
        <v>3.294502</v>
      </c>
      <c r="G78" s="381">
        <f>[3]Früchte!$F62</f>
        <v>0</v>
      </c>
      <c r="H78" s="381">
        <f>[3]Früchte!$AX62</f>
        <v>3.199999</v>
      </c>
      <c r="I78" s="380">
        <f>[3]Früchte!$K62</f>
        <v>5.7804479999999998</v>
      </c>
      <c r="J78" s="380">
        <f>[3]Früchte!$BC62</f>
        <v>0</v>
      </c>
      <c r="K78" s="381">
        <f>[3]Früchte!$N62</f>
        <v>6.3397870000000003</v>
      </c>
      <c r="L78" s="381">
        <f>[3]Früchte!$BF62</f>
        <v>3.983581</v>
      </c>
      <c r="M78" s="380"/>
      <c r="N78" s="380">
        <f>[3]Früchte!$P62</f>
        <v>0</v>
      </c>
      <c r="O78" s="380">
        <f>[3]Früchte!$BH62</f>
        <v>2.9080870000000001</v>
      </c>
      <c r="P78" s="381">
        <f>[3]Früchte!$Q62</f>
        <v>0</v>
      </c>
      <c r="Q78" s="381">
        <f>[3]Früchte!$BI62</f>
        <v>3.08955</v>
      </c>
      <c r="R78" s="380">
        <f>[3]Früchte!$R62</f>
        <v>0</v>
      </c>
      <c r="S78" s="380">
        <f>[3]Früchte!$BJ62</f>
        <v>2.9159760000000001</v>
      </c>
      <c r="T78" s="381">
        <f>[3]Früchte!$T62</f>
        <v>0</v>
      </c>
      <c r="U78" s="381">
        <f>[3]Früchte!$BL62</f>
        <v>2.9358569999999999</v>
      </c>
      <c r="V78" s="380">
        <f>[3]Früchte!$U62</f>
        <v>0</v>
      </c>
      <c r="W78" s="380">
        <f>[3]Früchte!$BM62</f>
        <v>3.1503950000000001</v>
      </c>
      <c r="X78" s="380"/>
      <c r="Y78" s="380">
        <f>[3]Früchte!$X62</f>
        <v>0</v>
      </c>
      <c r="Z78" s="380">
        <f>[3]Früchte!$BP62</f>
        <v>0</v>
      </c>
      <c r="AA78" s="381">
        <f>[3]Früchte!$Y62</f>
        <v>0</v>
      </c>
      <c r="AB78" s="381">
        <f>[3]Früchte!$BQ62</f>
        <v>14.660723000000001</v>
      </c>
      <c r="AC78" s="380">
        <f>[3]Früchte!$Z62</f>
        <v>21.522407999999999</v>
      </c>
      <c r="AD78" s="380">
        <f>[3]Früchte!$BR62</f>
        <v>14.480987000000001</v>
      </c>
      <c r="AE78" s="381">
        <f>[3]Früchte!$AA62</f>
        <v>26.008054999999999</v>
      </c>
      <c r="AF78" s="381">
        <f>[3]Früchte!$BS62</f>
        <v>21.557539999999999</v>
      </c>
      <c r="AG78" s="380"/>
      <c r="AH78" s="380">
        <f>[3]Früchte!$AC62</f>
        <v>0</v>
      </c>
      <c r="AI78" s="380">
        <f>[3]Früchte!$BU62</f>
        <v>0</v>
      </c>
      <c r="AJ78" s="381">
        <f>[3]Früchte!$AE62</f>
        <v>0</v>
      </c>
      <c r="AK78" s="381">
        <f>[3]Früchte!$BW62</f>
        <v>0</v>
      </c>
      <c r="AL78" s="380">
        <f>[3]Früchte!$AG62</f>
        <v>0</v>
      </c>
      <c r="AM78" s="380">
        <f>[3]Früchte!$BY62</f>
        <v>0</v>
      </c>
      <c r="AN78" s="381">
        <f>[3]Früchte!$AH62</f>
        <v>0</v>
      </c>
      <c r="AO78" s="381">
        <f>[3]Früchte!$BZ62</f>
        <v>0</v>
      </c>
      <c r="AP78" s="380"/>
      <c r="AQ78" s="380">
        <f>[3]Früchte!$AI62</f>
        <v>6.6484389999999998</v>
      </c>
      <c r="AR78" s="380">
        <f>[3]Früchte!$CA62</f>
        <v>4.0715690000000002</v>
      </c>
      <c r="AS78" s="380"/>
      <c r="AT78" s="381">
        <f>[3]Früchte!$AJ62</f>
        <v>0</v>
      </c>
      <c r="AU78" s="381">
        <f>[3]Früchte!$CB62</f>
        <v>3.062208</v>
      </c>
      <c r="AV78" s="380"/>
      <c r="AW78" s="380">
        <f>[3]Früchte!$AK62</f>
        <v>3.4923160000000002</v>
      </c>
      <c r="AX78" s="380">
        <f>[3]Früchte!$CC62</f>
        <v>2.3602539999999999</v>
      </c>
      <c r="AY78" s="381">
        <f>[3]Früchte!$AL62</f>
        <v>0</v>
      </c>
      <c r="AZ78" s="381">
        <f>[3]Früchte!$CD62</f>
        <v>0</v>
      </c>
      <c r="BA78" s="380">
        <f>[3]Früchte!$AM62</f>
        <v>4.6966760000000001</v>
      </c>
      <c r="BB78" s="380">
        <f>[3]Früchte!$CE62</f>
        <v>3.0360179999999999</v>
      </c>
      <c r="BC78" s="381">
        <f>[3]Früchte!$AN62</f>
        <v>0.59761799999999998</v>
      </c>
      <c r="BD78" s="381">
        <f>[3]Früchte!$CF62</f>
        <v>0.44994600000000001</v>
      </c>
      <c r="BE78" s="380"/>
      <c r="BF78" s="380">
        <f>[3]Früchte!$AO62</f>
        <v>4.4310980000000004</v>
      </c>
      <c r="BG78" s="380">
        <f>[3]Früchte!$CG62</f>
        <v>2.7200129999999998</v>
      </c>
      <c r="BH78" s="381">
        <f>[3]Früchte!$AP62</f>
        <v>1.9386429999999999</v>
      </c>
      <c r="BI78" s="381">
        <f>[3]Früchte!$CH62</f>
        <v>1.834511</v>
      </c>
      <c r="BJ78" s="380">
        <f>[3]Früchte!$AQ62</f>
        <v>2.9426359999999998</v>
      </c>
      <c r="BK78" s="380">
        <f>[3]Früchte!$CI62</f>
        <v>2.4454090000000002</v>
      </c>
      <c r="BL78" s="381">
        <f>[3]Früchte!$AR62</f>
        <v>0</v>
      </c>
      <c r="BM78" s="381">
        <f>[3]Früchte!$CJ62</f>
        <v>0.79104799999999997</v>
      </c>
      <c r="BN78" s="380">
        <f>[3]Früchte!$AS62</f>
        <v>2.6848260000000002</v>
      </c>
      <c r="BO78" s="380">
        <f>[3]Früchte!$CK62</f>
        <v>1.825577</v>
      </c>
      <c r="BQ78" s="343">
        <f>VLOOKUP(MONTH(B78),[4]Referenztabelle!$B$2:$E$14,4,FALSE)</f>
        <v>4</v>
      </c>
      <c r="BR78" s="392">
        <f>[3]Früchte!$CN62</f>
        <v>4945.3754548059997</v>
      </c>
      <c r="BS78" s="392">
        <f>[3]Früchte!$CO62</f>
        <v>26992.554665892003</v>
      </c>
      <c r="BT78" s="393"/>
      <c r="BU78" s="393">
        <f>[3]Früchte!$CP62</f>
        <v>548.208979924</v>
      </c>
      <c r="BV78" s="393">
        <f>[3]Früchte!$CQ62</f>
        <v>4430.8752238349998</v>
      </c>
      <c r="BW78" s="393"/>
      <c r="BX78" s="392">
        <f>[3]Früchte!$CR62</f>
        <v>140.20968204399998</v>
      </c>
      <c r="BY78" s="392">
        <f>[3]Früchte!$CS62</f>
        <v>1171.3673725240001</v>
      </c>
      <c r="BZ78" s="393"/>
      <c r="CA78" s="393">
        <f>[3]Früchte!$CT62</f>
        <v>1.75E-3</v>
      </c>
      <c r="CB78" s="393">
        <f>[3]Früchte!$CU62</f>
        <v>63.203610494000003</v>
      </c>
      <c r="CC78" s="392">
        <f>[3]Früchte!$CV62</f>
        <v>23.925550999999999</v>
      </c>
      <c r="CD78" s="392">
        <f>[3]Früchte!$CW62</f>
        <v>255.43088964400002</v>
      </c>
      <c r="CE78" s="393">
        <f>[3]Früchte!$CX62</f>
        <v>27.965006144</v>
      </c>
      <c r="CF78" s="393">
        <f>[3]Früchte!$CY62</f>
        <v>101.361471612</v>
      </c>
      <c r="CG78" s="393"/>
      <c r="CH78" s="392">
        <f>[3]Früchte!$CZ62</f>
        <v>7.2249999999999997E-3</v>
      </c>
      <c r="CI78" s="392">
        <f>[3]Früchte!$DA62</f>
        <v>0.34761575099999997</v>
      </c>
      <c r="CJ78" s="393">
        <f>[3]Früchte!$DB62</f>
        <v>4.0000000000000003E-5</v>
      </c>
      <c r="CK78" s="393">
        <f>[3]Früchte!$DC62</f>
        <v>5.8561999999999996E-2</v>
      </c>
      <c r="CL78" s="392">
        <f>[3]Früchte!DD62</f>
        <v>0.118383</v>
      </c>
      <c r="CM78" s="392">
        <f>[3]Früchte!DE62</f>
        <v>4.0842867199999997</v>
      </c>
      <c r="CN78" s="393">
        <f>[3]Früchte!DF62</f>
        <v>1.2167000000000001E-2</v>
      </c>
      <c r="CO78" s="393">
        <f>[3]Früchte!DG62</f>
        <v>1.6591479999999998</v>
      </c>
      <c r="CP78" s="392">
        <f>[3]Früchte!DH62</f>
        <v>7.5877E-2</v>
      </c>
      <c r="CQ78" s="392">
        <f>[3]Früchte!DI62</f>
        <v>0.738066</v>
      </c>
      <c r="CR78" s="393"/>
      <c r="CS78" s="393">
        <f>[3]Früchte!DJ62</f>
        <v>164.02921370500002</v>
      </c>
      <c r="CT78" s="393">
        <f>[3]Früchte!DK62</f>
        <v>1614.1620689900001</v>
      </c>
      <c r="CU78" s="393"/>
      <c r="CV78" s="392">
        <f>[3]Früchte!DL62</f>
        <v>511.39699420900001</v>
      </c>
      <c r="CW78" s="392">
        <f>[3]Früchte!DM62</f>
        <v>2625.0568070510003</v>
      </c>
      <c r="CX78" s="393">
        <f>[3]Früchte!DN62</f>
        <v>37.271979303999998</v>
      </c>
      <c r="CY78" s="393">
        <f>[3]Früchte!DO62</f>
        <v>330.13205429499999</v>
      </c>
      <c r="CZ78" s="392">
        <f>[3]Früchte!DP62</f>
        <v>507.58065752300001</v>
      </c>
      <c r="DA78" s="392">
        <f>[3]Früchte!DQ62</f>
        <v>5434.7064351520003</v>
      </c>
      <c r="DB78" s="393">
        <f>[3]Früchte!DR62</f>
        <v>474.62280192000003</v>
      </c>
      <c r="DC78" s="393">
        <f>[3]Früchte!DS62</f>
        <v>690.29226829499999</v>
      </c>
      <c r="DD78" s="393"/>
      <c r="DE78" s="392">
        <f>[3]Früchte!DT62</f>
        <v>23.909299376</v>
      </c>
      <c r="DF78" s="392">
        <f>[3]Früchte!DU62</f>
        <v>500.77267613800001</v>
      </c>
      <c r="DG78" s="393">
        <f>[3]Früchte!DV62</f>
        <v>187.61673650500001</v>
      </c>
      <c r="DH78" s="393">
        <f>[3]Früchte!DW62</f>
        <v>834.42464583800006</v>
      </c>
      <c r="DI78" s="392">
        <f>[3]Früchte!DX62</f>
        <v>1647.133846619</v>
      </c>
      <c r="DJ78" s="392">
        <f>[3]Früchte!DY62</f>
        <v>3940.8775281339999</v>
      </c>
      <c r="DK78" s="393">
        <f>[3]Früchte!DZ62</f>
        <v>83.427085798000007</v>
      </c>
      <c r="DL78" s="393">
        <f>[3]Früchte!EA62</f>
        <v>614.85440277000009</v>
      </c>
      <c r="DM78" s="392">
        <f>[3]Früchte!EB62</f>
        <v>53.478145628</v>
      </c>
      <c r="DN78" s="392">
        <f>[3]Früchte!EC62</f>
        <v>532.890782876</v>
      </c>
      <c r="DO78" s="393">
        <f>[3]Früchte!ED62</f>
        <v>4.0000000000000001E-3</v>
      </c>
      <c r="DP78" s="393">
        <f>[3]Früchte!EE62</f>
        <v>24.418947133000003</v>
      </c>
    </row>
    <row r="79" spans="1:120" x14ac:dyDescent="0.2">
      <c r="B79" s="189">
        <f>[3]Früchte!$A63</f>
        <v>44470</v>
      </c>
      <c r="C79" s="381">
        <f>[3]Früchte!$C63</f>
        <v>0</v>
      </c>
      <c r="D79" s="381">
        <f>[3]Früchte!$AU63</f>
        <v>3.3003969999999998</v>
      </c>
      <c r="E79" s="380">
        <f>[3]Früchte!$E63</f>
        <v>6.0748280000000001</v>
      </c>
      <c r="F79" s="380">
        <f>[3]Früchte!$AW63</f>
        <v>3.237676</v>
      </c>
      <c r="G79" s="381">
        <f>[3]Früchte!$F63</f>
        <v>0</v>
      </c>
      <c r="H79" s="381">
        <f>[3]Früchte!$AX63</f>
        <v>3.188628</v>
      </c>
      <c r="I79" s="380">
        <f>[3]Früchte!$K63</f>
        <v>0</v>
      </c>
      <c r="J79" s="380">
        <f>[3]Früchte!$BC63</f>
        <v>0</v>
      </c>
      <c r="K79" s="381">
        <f>[3]Früchte!$N63</f>
        <v>6.2985429999999996</v>
      </c>
      <c r="L79" s="381">
        <f>[3]Früchte!$BF63</f>
        <v>3.6476120000000001</v>
      </c>
      <c r="M79" s="380"/>
      <c r="N79" s="380">
        <f>[3]Früchte!$P63</f>
        <v>0</v>
      </c>
      <c r="O79" s="380">
        <f>[3]Früchte!$BH63</f>
        <v>3.1285690000000002</v>
      </c>
      <c r="P79" s="381">
        <f>[3]Früchte!$Q63</f>
        <v>0</v>
      </c>
      <c r="Q79" s="381">
        <f>[3]Früchte!$BI63</f>
        <v>3.439495</v>
      </c>
      <c r="R79" s="380">
        <f>[3]Früchte!$R63</f>
        <v>0</v>
      </c>
      <c r="S79" s="380">
        <f>[3]Früchte!$BJ63</f>
        <v>2.9479639999999998</v>
      </c>
      <c r="T79" s="381">
        <f>[3]Früchte!$T63</f>
        <v>0</v>
      </c>
      <c r="U79" s="381">
        <f>[3]Früchte!$BL63</f>
        <v>3.0902759999999998</v>
      </c>
      <c r="V79" s="380">
        <f>[3]Früchte!$U63</f>
        <v>0</v>
      </c>
      <c r="W79" s="380">
        <f>[3]Früchte!$BM63</f>
        <v>3.7034959999999999</v>
      </c>
      <c r="X79" s="380"/>
      <c r="Y79" s="380">
        <f>[3]Früchte!$X63</f>
        <v>0</v>
      </c>
      <c r="Z79" s="380">
        <f>[3]Früchte!$BP63</f>
        <v>11.306369999999999</v>
      </c>
      <c r="AA79" s="381">
        <f>[3]Früchte!$Y63</f>
        <v>0</v>
      </c>
      <c r="AB79" s="381">
        <f>[3]Früchte!$BQ63</f>
        <v>11.697357</v>
      </c>
      <c r="AC79" s="380">
        <f>[3]Früchte!$Z63</f>
        <v>22.702598999999999</v>
      </c>
      <c r="AD79" s="380">
        <f>[3]Früchte!$BR63</f>
        <v>16.089673999999999</v>
      </c>
      <c r="AE79" s="381">
        <f>[3]Früchte!$AA63</f>
        <v>30.561351999999999</v>
      </c>
      <c r="AF79" s="381">
        <f>[3]Früchte!$BS63</f>
        <v>22.9115</v>
      </c>
      <c r="AG79" s="380"/>
      <c r="AH79" s="380">
        <f>[3]Früchte!$AC63</f>
        <v>0</v>
      </c>
      <c r="AI79" s="380">
        <f>[3]Früchte!$BU63</f>
        <v>0</v>
      </c>
      <c r="AJ79" s="381">
        <f>[3]Früchte!$AE63</f>
        <v>0</v>
      </c>
      <c r="AK79" s="381">
        <f>[3]Früchte!$BW63</f>
        <v>0</v>
      </c>
      <c r="AL79" s="380">
        <f>[3]Früchte!$AG63</f>
        <v>0</v>
      </c>
      <c r="AM79" s="380">
        <f>[3]Früchte!$BY63</f>
        <v>3.286429</v>
      </c>
      <c r="AN79" s="381">
        <f>[3]Früchte!$AH63</f>
        <v>0</v>
      </c>
      <c r="AO79" s="381">
        <f>[3]Früchte!$BZ63</f>
        <v>4.898021</v>
      </c>
      <c r="AP79" s="380"/>
      <c r="AQ79" s="380">
        <f>[3]Früchte!$AI63</f>
        <v>6.1217550000000003</v>
      </c>
      <c r="AR79" s="380">
        <f>[3]Früchte!$CA63</f>
        <v>4.2780779999999998</v>
      </c>
      <c r="AS79" s="380"/>
      <c r="AT79" s="381">
        <f>[3]Früchte!$AJ63</f>
        <v>0</v>
      </c>
      <c r="AU79" s="381">
        <f>[3]Früchte!$CB63</f>
        <v>2.987114</v>
      </c>
      <c r="AV79" s="380"/>
      <c r="AW79" s="380">
        <f>[3]Früchte!$AK63</f>
        <v>0</v>
      </c>
      <c r="AX79" s="380">
        <f>[3]Früchte!$CC63</f>
        <v>2.628997</v>
      </c>
      <c r="AY79" s="381">
        <f>[3]Früchte!$AL63</f>
        <v>0</v>
      </c>
      <c r="AZ79" s="381">
        <f>[3]Früchte!$CD63</f>
        <v>0</v>
      </c>
      <c r="BA79" s="380">
        <f>[3]Früchte!$AM63</f>
        <v>5.3068280000000003</v>
      </c>
      <c r="BB79" s="380">
        <f>[3]Früchte!$CE63</f>
        <v>3.6749000000000001</v>
      </c>
      <c r="BC79" s="381">
        <f>[3]Früchte!$AN63</f>
        <v>0</v>
      </c>
      <c r="BD79" s="381">
        <f>[3]Früchte!$CF63</f>
        <v>0</v>
      </c>
      <c r="BE79" s="380"/>
      <c r="BF79" s="380">
        <f>[3]Früchte!$AO63</f>
        <v>0</v>
      </c>
      <c r="BG79" s="380">
        <f>[3]Früchte!$CG63</f>
        <v>0</v>
      </c>
      <c r="BH79" s="381">
        <f>[3]Früchte!$AP63</f>
        <v>0</v>
      </c>
      <c r="BI79" s="381">
        <f>[3]Früchte!$CH63</f>
        <v>0</v>
      </c>
      <c r="BJ79" s="380">
        <f>[3]Früchte!$AQ63</f>
        <v>2.9438469999999999</v>
      </c>
      <c r="BK79" s="380">
        <f>[3]Früchte!$CI63</f>
        <v>2.4412120000000002</v>
      </c>
      <c r="BL79" s="381">
        <f>[3]Früchte!$AR63</f>
        <v>0</v>
      </c>
      <c r="BM79" s="381">
        <f>[3]Früchte!$CJ63</f>
        <v>0.80410999999999999</v>
      </c>
      <c r="BN79" s="380">
        <f>[3]Früchte!$AS63</f>
        <v>0</v>
      </c>
      <c r="BO79" s="380">
        <f>[3]Früchte!$CK63</f>
        <v>0</v>
      </c>
      <c r="BQ79" s="343">
        <f>VLOOKUP(MONTH(B79),[4]Referenztabelle!$B$2:$E$14,4,FALSE)</f>
        <v>4</v>
      </c>
      <c r="BR79" s="392">
        <f>[3]Früchte!$CN63</f>
        <v>4323.2911896579999</v>
      </c>
      <c r="BS79" s="392">
        <f>[3]Früchte!$CO63</f>
        <v>25175.610182851004</v>
      </c>
      <c r="BT79" s="393"/>
      <c r="BU79" s="393">
        <f>[3]Früchte!$CP63</f>
        <v>599.85840310899994</v>
      </c>
      <c r="BV79" s="393">
        <f>[3]Früchte!$CQ63</f>
        <v>4352.0008690000004</v>
      </c>
      <c r="BW79" s="393"/>
      <c r="BX79" s="392">
        <f>[3]Früchte!$CR63</f>
        <v>156.428091416</v>
      </c>
      <c r="BY79" s="392">
        <f>[3]Früchte!$CS63</f>
        <v>1126.944409728</v>
      </c>
      <c r="BZ79" s="393"/>
      <c r="CA79" s="393">
        <f>[3]Früchte!$CT63</f>
        <v>2.4370298460000002</v>
      </c>
      <c r="CB79" s="393">
        <f>[3]Früchte!$CU63</f>
        <v>139.23940035000001</v>
      </c>
      <c r="CC79" s="392">
        <f>[3]Früchte!$CV63</f>
        <v>28.675138</v>
      </c>
      <c r="CD79" s="392">
        <f>[3]Früchte!$CW63</f>
        <v>304.30039541600001</v>
      </c>
      <c r="CE79" s="393">
        <f>[3]Früchte!$CX63</f>
        <v>12.517609240000001</v>
      </c>
      <c r="CF79" s="393">
        <f>[3]Früchte!$CY63</f>
        <v>136.75478454399999</v>
      </c>
      <c r="CG79" s="393"/>
      <c r="CH79" s="392">
        <f>[3]Früchte!$CZ63</f>
        <v>7.5510000000000004E-3</v>
      </c>
      <c r="CI79" s="392">
        <f>[3]Früchte!$DA63</f>
        <v>1.5479679000000002</v>
      </c>
      <c r="CJ79" s="393">
        <f>[3]Früchte!$DB63</f>
        <v>0.80273638600000008</v>
      </c>
      <c r="CK79" s="393">
        <f>[3]Früchte!$DC63</f>
        <v>7.8290999999999999E-2</v>
      </c>
      <c r="CL79" s="392">
        <f>[3]Früchte!DD63</f>
        <v>8.6395E-2</v>
      </c>
      <c r="CM79" s="392">
        <f>[3]Früchte!DE63</f>
        <v>45.854305026000006</v>
      </c>
      <c r="CN79" s="393">
        <f>[3]Früchte!DF63</f>
        <v>2.1745E-2</v>
      </c>
      <c r="CO79" s="393">
        <f>[3]Früchte!DG63</f>
        <v>65.905371778000003</v>
      </c>
      <c r="CP79" s="392">
        <f>[3]Früchte!DH63</f>
        <v>5.208E-3</v>
      </c>
      <c r="CQ79" s="392">
        <f>[3]Früchte!DI63</f>
        <v>250.940553908</v>
      </c>
      <c r="CR79" s="393"/>
      <c r="CS79" s="393">
        <f>[3]Früchte!DJ63</f>
        <v>305.08052016800002</v>
      </c>
      <c r="CT79" s="393">
        <f>[3]Früchte!DK63</f>
        <v>2973.0341935720003</v>
      </c>
      <c r="CU79" s="393"/>
      <c r="CV79" s="392">
        <f>[3]Früchte!DL63</f>
        <v>80.752177823000011</v>
      </c>
      <c r="CW79" s="392">
        <f>[3]Früchte!DM63</f>
        <v>1439.2609559699999</v>
      </c>
      <c r="CX79" s="393">
        <f>[3]Früchte!DN63</f>
        <v>12.072264967999999</v>
      </c>
      <c r="CY79" s="393">
        <f>[3]Früchte!DO63</f>
        <v>253.49201409099999</v>
      </c>
      <c r="CZ79" s="392">
        <f>[3]Früchte!DP63</f>
        <v>158.80025411700001</v>
      </c>
      <c r="DA79" s="392">
        <f>[3]Früchte!DQ63</f>
        <v>2767.619436509</v>
      </c>
      <c r="DB79" s="393">
        <f>[3]Früchte!DR63</f>
        <v>364.37176001300003</v>
      </c>
      <c r="DC79" s="393">
        <f>[3]Früchte!DS63</f>
        <v>666.89887757200006</v>
      </c>
      <c r="DD79" s="393"/>
      <c r="DE79" s="392">
        <f>[3]Früchte!DT63</f>
        <v>14.337974981</v>
      </c>
      <c r="DF79" s="392">
        <f>[3]Früchte!DU63</f>
        <v>464.44088403400002</v>
      </c>
      <c r="DG79" s="393">
        <f>[3]Früchte!DV63</f>
        <v>129.472638297</v>
      </c>
      <c r="DH79" s="393">
        <f>[3]Früchte!DW63</f>
        <v>866.99386670799993</v>
      </c>
      <c r="DI79" s="392">
        <f>[3]Früchte!DX63</f>
        <v>1755.1046261640001</v>
      </c>
      <c r="DJ79" s="392">
        <f>[3]Früchte!DY63</f>
        <v>3672.4032327340001</v>
      </c>
      <c r="DK79" s="393">
        <f>[3]Früchte!DZ63</f>
        <v>53.170577082000001</v>
      </c>
      <c r="DL79" s="393">
        <f>[3]Früchte!EA63</f>
        <v>550.06177286100001</v>
      </c>
      <c r="DM79" s="392">
        <f>[3]Früchte!EB63</f>
        <v>169.87661052799999</v>
      </c>
      <c r="DN79" s="392">
        <f>[3]Früchte!EC63</f>
        <v>569.88182612500009</v>
      </c>
      <c r="DO79" s="393">
        <f>[3]Früchte!ED63</f>
        <v>0.108</v>
      </c>
      <c r="DP79" s="393">
        <f>[3]Früchte!EE63</f>
        <v>76.230593486000004</v>
      </c>
    </row>
    <row r="80" spans="1:120" x14ac:dyDescent="0.2">
      <c r="B80" s="189">
        <f>[3]Früchte!$A64</f>
        <v>44440</v>
      </c>
      <c r="C80" s="381">
        <f>[3]Früchte!$C64</f>
        <v>0</v>
      </c>
      <c r="D80" s="381">
        <f>[3]Früchte!$AU64</f>
        <v>0</v>
      </c>
      <c r="E80" s="380">
        <f>[3]Früchte!$E64</f>
        <v>6.0856120000000002</v>
      </c>
      <c r="F80" s="380">
        <f>[3]Früchte!$AW64</f>
        <v>3.1196069999999998</v>
      </c>
      <c r="G80" s="381">
        <f>[3]Früchte!$F64</f>
        <v>0</v>
      </c>
      <c r="H80" s="381">
        <f>[3]Früchte!$AX64</f>
        <v>3.0047130000000002</v>
      </c>
      <c r="I80" s="380">
        <f>[3]Früchte!$K64</f>
        <v>0</v>
      </c>
      <c r="J80" s="380">
        <f>[3]Früchte!$BC64</f>
        <v>0</v>
      </c>
      <c r="K80" s="381">
        <f>[3]Früchte!$N64</f>
        <v>6.3085709999999997</v>
      </c>
      <c r="L80" s="381">
        <f>[3]Früchte!$BF64</f>
        <v>3.5850789999999999</v>
      </c>
      <c r="M80" s="380"/>
      <c r="N80" s="380">
        <f>[3]Früchte!$P64</f>
        <v>0</v>
      </c>
      <c r="O80" s="380">
        <f>[3]Früchte!$BH64</f>
        <v>3.6221899999999998</v>
      </c>
      <c r="P80" s="381">
        <f>[3]Früchte!$Q64</f>
        <v>0</v>
      </c>
      <c r="Q80" s="381">
        <f>[3]Früchte!$BI64</f>
        <v>3.6</v>
      </c>
      <c r="R80" s="380">
        <f>[3]Früchte!$R64</f>
        <v>0</v>
      </c>
      <c r="S80" s="380">
        <f>[3]Früchte!$BJ64</f>
        <v>3.1871559999999999</v>
      </c>
      <c r="T80" s="381">
        <f>[3]Früchte!$T64</f>
        <v>0</v>
      </c>
      <c r="U80" s="381">
        <f>[3]Früchte!$BL64</f>
        <v>3.1254080000000002</v>
      </c>
      <c r="V80" s="380">
        <f>[3]Früchte!$U64</f>
        <v>0</v>
      </c>
      <c r="W80" s="380">
        <f>[3]Früchte!$BM64</f>
        <v>3.9835289999999999</v>
      </c>
      <c r="X80" s="380"/>
      <c r="Y80" s="380">
        <f>[3]Früchte!$X64</f>
        <v>0</v>
      </c>
      <c r="Z80" s="380">
        <f>[3]Früchte!$BP64</f>
        <v>10.992879</v>
      </c>
      <c r="AA80" s="381">
        <f>[3]Früchte!$Y64</f>
        <v>0</v>
      </c>
      <c r="AB80" s="381">
        <f>[3]Früchte!$BQ64</f>
        <v>11.550651</v>
      </c>
      <c r="AC80" s="380">
        <f>[3]Früchte!$Z64</f>
        <v>29.180416000000001</v>
      </c>
      <c r="AD80" s="380">
        <f>[3]Früchte!$BR64</f>
        <v>18.579635</v>
      </c>
      <c r="AE80" s="381">
        <f>[3]Früchte!$AA64</f>
        <v>31.376094999999999</v>
      </c>
      <c r="AF80" s="381">
        <f>[3]Früchte!$BS64</f>
        <v>21.745227</v>
      </c>
      <c r="AG80" s="380"/>
      <c r="AH80" s="380">
        <f>[3]Früchte!$AC64</f>
        <v>0</v>
      </c>
      <c r="AI80" s="380">
        <f>[3]Früchte!$BU64</f>
        <v>9.1835129999999996</v>
      </c>
      <c r="AJ80" s="381">
        <f>[3]Früchte!$AE64</f>
        <v>0</v>
      </c>
      <c r="AK80" s="381">
        <f>[3]Früchte!$BW64</f>
        <v>0</v>
      </c>
      <c r="AL80" s="380">
        <f>[3]Früchte!$AG64</f>
        <v>0</v>
      </c>
      <c r="AM80" s="380">
        <f>[3]Früchte!$BY64</f>
        <v>3.3290890000000002</v>
      </c>
      <c r="AN80" s="381">
        <f>[3]Früchte!$AH64</f>
        <v>0</v>
      </c>
      <c r="AO80" s="381">
        <f>[3]Früchte!$BZ64</f>
        <v>4.8912649999999998</v>
      </c>
      <c r="AP80" s="380"/>
      <c r="AQ80" s="380">
        <f>[3]Früchte!$AI64</f>
        <v>6.2673269999999999</v>
      </c>
      <c r="AR80" s="380">
        <f>[3]Früchte!$CA64</f>
        <v>4.1628910000000001</v>
      </c>
      <c r="AS80" s="380"/>
      <c r="AT80" s="381">
        <f>[3]Früchte!$AJ64</f>
        <v>0</v>
      </c>
      <c r="AU80" s="381">
        <f>[3]Früchte!$CB64</f>
        <v>2.0836790000000001</v>
      </c>
      <c r="AV80" s="380"/>
      <c r="AW80" s="380">
        <f>[3]Früchte!$AK64</f>
        <v>0</v>
      </c>
      <c r="AX80" s="380">
        <f>[3]Früchte!$CC64</f>
        <v>2.5143010000000001</v>
      </c>
      <c r="AY80" s="381">
        <f>[3]Früchte!$AL64</f>
        <v>0</v>
      </c>
      <c r="AZ80" s="381">
        <f>[3]Früchte!$CD64</f>
        <v>0</v>
      </c>
      <c r="BA80" s="380">
        <f>[3]Früchte!$AM64</f>
        <v>5.2601639999999996</v>
      </c>
      <c r="BB80" s="380">
        <f>[3]Früchte!$CE64</f>
        <v>3.946332</v>
      </c>
      <c r="BC80" s="381">
        <f>[3]Früchte!$AN64</f>
        <v>0</v>
      </c>
      <c r="BD80" s="381">
        <f>[3]Früchte!$CF64</f>
        <v>0</v>
      </c>
      <c r="BE80" s="380"/>
      <c r="BF80" s="380">
        <f>[3]Früchte!$AO64</f>
        <v>0</v>
      </c>
      <c r="BG80" s="380">
        <f>[3]Früchte!$CG64</f>
        <v>0</v>
      </c>
      <c r="BH80" s="381">
        <f>[3]Früchte!$AP64</f>
        <v>0</v>
      </c>
      <c r="BI80" s="381">
        <f>[3]Früchte!$CH64</f>
        <v>0</v>
      </c>
      <c r="BJ80" s="380">
        <f>[3]Früchte!$AQ64</f>
        <v>2.9426359999999998</v>
      </c>
      <c r="BK80" s="380">
        <f>[3]Früchte!$CI64</f>
        <v>2.3866480000000001</v>
      </c>
      <c r="BL80" s="381">
        <f>[3]Früchte!$AR64</f>
        <v>0.83254600000000001</v>
      </c>
      <c r="BM80" s="381">
        <f>[3]Früchte!$CJ64</f>
        <v>0.76313799999999998</v>
      </c>
      <c r="BN80" s="380">
        <f>[3]Früchte!$AS64</f>
        <v>0</v>
      </c>
      <c r="BO80" s="380">
        <f>[3]Früchte!$CK64</f>
        <v>0</v>
      </c>
      <c r="BQ80" s="343">
        <f>VLOOKUP(MONTH(B80),[4]Referenztabelle!$B$2:$E$14,4,FALSE)</f>
        <v>5</v>
      </c>
      <c r="BR80" s="392">
        <f>[3]Früchte!$CN64</f>
        <v>5091.3598622430009</v>
      </c>
      <c r="BS80" s="392">
        <f>[3]Früchte!$CO64</f>
        <v>33506.104694540001</v>
      </c>
      <c r="BT80" s="393"/>
      <c r="BU80" s="393">
        <f>[3]Früchte!$CP64</f>
        <v>581.041410402</v>
      </c>
      <c r="BV80" s="393">
        <f>[3]Früchte!$CQ64</f>
        <v>4810.0852091309998</v>
      </c>
      <c r="BW80" s="393"/>
      <c r="BX80" s="392">
        <f>[3]Früchte!$CR64</f>
        <v>130.36818877799999</v>
      </c>
      <c r="BY80" s="392">
        <f>[3]Früchte!$CS64</f>
        <v>1085.60373525</v>
      </c>
      <c r="BZ80" s="393"/>
      <c r="CA80" s="393">
        <f>[3]Früchte!$CT64</f>
        <v>3.6493898180000004</v>
      </c>
      <c r="CB80" s="393">
        <f>[3]Früchte!$CU64</f>
        <v>445.421918796</v>
      </c>
      <c r="CC80" s="392">
        <f>[3]Früchte!$CV64</f>
        <v>79.77629300000001</v>
      </c>
      <c r="CD80" s="392">
        <f>[3]Früchte!$CW64</f>
        <v>363.63799060299999</v>
      </c>
      <c r="CE80" s="393">
        <f>[3]Früchte!$CX64</f>
        <v>12.098190237999999</v>
      </c>
      <c r="CF80" s="393">
        <f>[3]Früchte!$CY64</f>
        <v>321.87538302600001</v>
      </c>
      <c r="CG80" s="393"/>
      <c r="CH80" s="392">
        <f>[3]Früchte!$CZ64</f>
        <v>4.4387805490000005</v>
      </c>
      <c r="CI80" s="392">
        <f>[3]Früchte!$DA64</f>
        <v>236.296306593</v>
      </c>
      <c r="CJ80" s="393">
        <f>[3]Früchte!$DB64</f>
        <v>0</v>
      </c>
      <c r="CK80" s="393">
        <f>[3]Früchte!$DC64</f>
        <v>0.15337299999999998</v>
      </c>
      <c r="CL80" s="392">
        <f>[3]Früchte!DD64</f>
        <v>26.075547416000003</v>
      </c>
      <c r="CM80" s="392">
        <f>[3]Früchte!DE64</f>
        <v>1894.3045738119999</v>
      </c>
      <c r="CN80" s="393">
        <f>[3]Früchte!DF64</f>
        <v>32.251412762999998</v>
      </c>
      <c r="CO80" s="393">
        <f>[3]Früchte!DG64</f>
        <v>1115.0183832820001</v>
      </c>
      <c r="CP80" s="392">
        <f>[3]Früchte!DH64</f>
        <v>61.779415999999998</v>
      </c>
      <c r="CQ80" s="392">
        <f>[3]Früchte!DI64</f>
        <v>1502.0930205039999</v>
      </c>
      <c r="CR80" s="393"/>
      <c r="CS80" s="393">
        <f>[3]Früchte!DJ64</f>
        <v>548.58165338499998</v>
      </c>
      <c r="CT80" s="393">
        <f>[3]Früchte!DK64</f>
        <v>3480.9725261530002</v>
      </c>
      <c r="CU80" s="393"/>
      <c r="CV80" s="392">
        <f>[3]Früchte!DL64</f>
        <v>61.833929142000002</v>
      </c>
      <c r="CW80" s="392">
        <f>[3]Früchte!DM64</f>
        <v>1263.768762684</v>
      </c>
      <c r="CX80" s="393">
        <f>[3]Früchte!DN64</f>
        <v>11.922721901000001</v>
      </c>
      <c r="CY80" s="393">
        <f>[3]Früchte!DO64</f>
        <v>304.10208422599999</v>
      </c>
      <c r="CZ80" s="392">
        <f>[3]Früchte!DP64</f>
        <v>10.031980162</v>
      </c>
      <c r="DA80" s="392">
        <f>[3]Früchte!DQ64</f>
        <v>758.04628958299998</v>
      </c>
      <c r="DB80" s="393">
        <f>[3]Früchte!DR64</f>
        <v>340.00370073099998</v>
      </c>
      <c r="DC80" s="393">
        <f>[3]Früchte!DS64</f>
        <v>827.14959622100002</v>
      </c>
      <c r="DD80" s="393"/>
      <c r="DE80" s="392">
        <f>[3]Früchte!DT64</f>
        <v>20.940015655</v>
      </c>
      <c r="DF80" s="392">
        <f>[3]Früchte!DU64</f>
        <v>595.73430308000002</v>
      </c>
      <c r="DG80" s="393">
        <f>[3]Früchte!DV64</f>
        <v>186.94144534499998</v>
      </c>
      <c r="DH80" s="393">
        <f>[3]Früchte!DW64</f>
        <v>1167.1320089340002</v>
      </c>
      <c r="DI80" s="392">
        <f>[3]Früchte!DX64</f>
        <v>2008.31812726</v>
      </c>
      <c r="DJ80" s="392">
        <f>[3]Früchte!DY64</f>
        <v>4582.1670923170004</v>
      </c>
      <c r="DK80" s="393">
        <f>[3]Früchte!DZ64</f>
        <v>52.894883977999996</v>
      </c>
      <c r="DL80" s="393">
        <f>[3]Früchte!EA64</f>
        <v>596.47292353599994</v>
      </c>
      <c r="DM80" s="392">
        <f>[3]Früchte!EB64</f>
        <v>73.582739661000005</v>
      </c>
      <c r="DN80" s="392">
        <f>[3]Früchte!EC64</f>
        <v>774.72394480499997</v>
      </c>
      <c r="DO80" s="393">
        <f>[3]Früchte!ED64</f>
        <v>243.51579239200001</v>
      </c>
      <c r="DP80" s="393">
        <f>[3]Früchte!EE64</f>
        <v>1963.4397574910001</v>
      </c>
    </row>
    <row r="81" spans="2:120" x14ac:dyDescent="0.2">
      <c r="B81" s="189">
        <f>[3]Früchte!$A65</f>
        <v>44409</v>
      </c>
      <c r="C81" s="381">
        <f>[3]Früchte!$C65</f>
        <v>0</v>
      </c>
      <c r="D81" s="381">
        <f>[3]Früchte!$AU65</f>
        <v>3.305717</v>
      </c>
      <c r="E81" s="380">
        <f>[3]Früchte!$E65</f>
        <v>6.2761969999999998</v>
      </c>
      <c r="F81" s="380">
        <f>[3]Früchte!$AW65</f>
        <v>3.3912399999999998</v>
      </c>
      <c r="G81" s="381">
        <f>[3]Früchte!$F65</f>
        <v>0</v>
      </c>
      <c r="H81" s="381">
        <f>[3]Früchte!$AX65</f>
        <v>3.1368939999999998</v>
      </c>
      <c r="I81" s="380">
        <f>[3]Früchte!$K65</f>
        <v>0</v>
      </c>
      <c r="J81" s="380">
        <f>[3]Früchte!$BC65</f>
        <v>0</v>
      </c>
      <c r="K81" s="381">
        <f>[3]Früchte!$N65</f>
        <v>6.3718089999999998</v>
      </c>
      <c r="L81" s="381">
        <f>[3]Früchte!$BF65</f>
        <v>3.7107109999999999</v>
      </c>
      <c r="M81" s="380"/>
      <c r="N81" s="380">
        <f>[3]Früchte!$P65</f>
        <v>0</v>
      </c>
      <c r="O81" s="380">
        <f>[3]Früchte!$BH65</f>
        <v>2.2029930000000002</v>
      </c>
      <c r="P81" s="381">
        <f>[3]Früchte!$Q65</f>
        <v>0</v>
      </c>
      <c r="Q81" s="381">
        <f>[3]Früchte!$BI65</f>
        <v>0</v>
      </c>
      <c r="R81" s="380">
        <f>[3]Früchte!$R65</f>
        <v>0</v>
      </c>
      <c r="S81" s="380">
        <f>[3]Früchte!$BJ65</f>
        <v>3.1220699999999999</v>
      </c>
      <c r="T81" s="381">
        <f>[3]Früchte!$T65</f>
        <v>0</v>
      </c>
      <c r="U81" s="381">
        <f>[3]Früchte!$BL65</f>
        <v>3.1060949999999998</v>
      </c>
      <c r="V81" s="380">
        <f>[3]Früchte!$U65</f>
        <v>6.418482</v>
      </c>
      <c r="W81" s="380">
        <f>[3]Früchte!$BM65</f>
        <v>3.8504849999999999</v>
      </c>
      <c r="X81" s="380"/>
      <c r="Y81" s="380">
        <f>[3]Früchte!$X65</f>
        <v>0</v>
      </c>
      <c r="Z81" s="380">
        <f>[3]Früchte!$BP65</f>
        <v>11.536683999999999</v>
      </c>
      <c r="AA81" s="381">
        <f>[3]Früchte!$Y65</f>
        <v>0</v>
      </c>
      <c r="AB81" s="381">
        <f>[3]Früchte!$BQ65</f>
        <v>11.200633</v>
      </c>
      <c r="AC81" s="380">
        <f>[3]Früchte!$Z65</f>
        <v>29.343287</v>
      </c>
      <c r="AD81" s="380">
        <f>[3]Früchte!$BR65</f>
        <v>18.432182999999998</v>
      </c>
      <c r="AE81" s="381">
        <f>[3]Früchte!$AA65</f>
        <v>32.897950000000002</v>
      </c>
      <c r="AF81" s="381">
        <f>[3]Früchte!$BS65</f>
        <v>20.581434000000002</v>
      </c>
      <c r="AG81" s="380"/>
      <c r="AH81" s="380">
        <f>[3]Früchte!$AC65</f>
        <v>11.965132000000001</v>
      </c>
      <c r="AI81" s="380">
        <f>[3]Früchte!$BU65</f>
        <v>7.3177669999999999</v>
      </c>
      <c r="AJ81" s="381">
        <f>[3]Früchte!$AE65</f>
        <v>0</v>
      </c>
      <c r="AK81" s="381">
        <f>[3]Früchte!$BW65</f>
        <v>11.669038</v>
      </c>
      <c r="AL81" s="380">
        <f>[3]Früchte!$AG65</f>
        <v>5.9847000000000001</v>
      </c>
      <c r="AM81" s="380">
        <f>[3]Früchte!$BY65</f>
        <v>3.2818809999999998</v>
      </c>
      <c r="AN81" s="381">
        <f>[3]Früchte!$AH65</f>
        <v>10.318045</v>
      </c>
      <c r="AO81" s="381">
        <f>[3]Früchte!$BZ65</f>
        <v>4.97661</v>
      </c>
      <c r="AP81" s="380"/>
      <c r="AQ81" s="380">
        <f>[3]Früchte!$AI65</f>
        <v>6.7317770000000001</v>
      </c>
      <c r="AR81" s="380">
        <f>[3]Früchte!$CA65</f>
        <v>4.7775210000000001</v>
      </c>
      <c r="AS81" s="380"/>
      <c r="AT81" s="381">
        <f>[3]Früchte!$AJ65</f>
        <v>3.8168700000000002</v>
      </c>
      <c r="AU81" s="381">
        <f>[3]Früchte!$CB65</f>
        <v>1.7661720000000001</v>
      </c>
      <c r="AV81" s="380"/>
      <c r="AW81" s="380">
        <f>[3]Früchte!$AK65</f>
        <v>0</v>
      </c>
      <c r="AX81" s="380">
        <f>[3]Früchte!$CC65</f>
        <v>2.2093560000000001</v>
      </c>
      <c r="AY81" s="381">
        <f>[3]Früchte!$AL65</f>
        <v>0</v>
      </c>
      <c r="AZ81" s="381">
        <f>[3]Früchte!$CD65</f>
        <v>0</v>
      </c>
      <c r="BA81" s="380">
        <f>[3]Früchte!$AM65</f>
        <v>0</v>
      </c>
      <c r="BB81" s="380">
        <f>[3]Früchte!$CE65</f>
        <v>3.9037130000000002</v>
      </c>
      <c r="BC81" s="381">
        <f>[3]Früchte!$AN65</f>
        <v>0</v>
      </c>
      <c r="BD81" s="381">
        <f>[3]Früchte!$CF65</f>
        <v>0</v>
      </c>
      <c r="BE81" s="380"/>
      <c r="BF81" s="380">
        <f>[3]Früchte!$AO65</f>
        <v>0</v>
      </c>
      <c r="BG81" s="380">
        <f>[3]Früchte!$CG65</f>
        <v>0</v>
      </c>
      <c r="BH81" s="381">
        <f>[3]Früchte!$AP65</f>
        <v>0</v>
      </c>
      <c r="BI81" s="381">
        <f>[3]Früchte!$CH65</f>
        <v>0</v>
      </c>
      <c r="BJ81" s="380">
        <f>[3]Früchte!$AQ65</f>
        <v>2.980092</v>
      </c>
      <c r="BK81" s="380">
        <f>[3]Früchte!$CI65</f>
        <v>2.5519790000000002</v>
      </c>
      <c r="BL81" s="381">
        <f>[3]Früchte!$AR65</f>
        <v>0.83221000000000001</v>
      </c>
      <c r="BM81" s="381">
        <f>[3]Früchte!$CJ65</f>
        <v>0.77878800000000004</v>
      </c>
      <c r="BN81" s="380">
        <f>[3]Früchte!$AS65</f>
        <v>0</v>
      </c>
      <c r="BO81" s="380">
        <f>[3]Früchte!$CK65</f>
        <v>0</v>
      </c>
      <c r="BQ81" s="343">
        <f>VLOOKUP(MONTH(B81),[4]Referenztabelle!$B$2:$E$14,4,FALSE)</f>
        <v>4</v>
      </c>
      <c r="BR81" s="392">
        <f>[3]Früchte!$CN65</f>
        <v>4600.6964865749997</v>
      </c>
      <c r="BS81" s="392">
        <f>[3]Früchte!$CO65</f>
        <v>30533.423013941003</v>
      </c>
      <c r="BT81" s="393"/>
      <c r="BU81" s="393">
        <f>[3]Früchte!$CP65</f>
        <v>372.63627981899998</v>
      </c>
      <c r="BV81" s="393">
        <f>[3]Früchte!$CQ65</f>
        <v>3397.2305176110003</v>
      </c>
      <c r="BW81" s="393"/>
      <c r="BX81" s="392">
        <f>[3]Früchte!$CR65</f>
        <v>98.154033486000003</v>
      </c>
      <c r="BY81" s="392">
        <f>[3]Früchte!$CS65</f>
        <v>510.61954258600002</v>
      </c>
      <c r="BZ81" s="393"/>
      <c r="CA81" s="393">
        <f>[3]Früchte!$CT65</f>
        <v>14.329861048000001</v>
      </c>
      <c r="CB81" s="393">
        <f>[3]Früchte!$CU65</f>
        <v>553.51664202799998</v>
      </c>
      <c r="CC81" s="392">
        <f>[3]Früchte!$CV65</f>
        <v>136.485216958</v>
      </c>
      <c r="CD81" s="392">
        <f>[3]Früchte!$CW65</f>
        <v>378.91629028700004</v>
      </c>
      <c r="CE81" s="393">
        <f>[3]Früchte!$CX65</f>
        <v>7.845574848</v>
      </c>
      <c r="CF81" s="393">
        <f>[3]Früchte!$CY65</f>
        <v>375.96082488600001</v>
      </c>
      <c r="CG81" s="393"/>
      <c r="CH81" s="392">
        <f>[3]Früchte!$CZ65</f>
        <v>90.211061052999995</v>
      </c>
      <c r="CI81" s="392">
        <f>[3]Früchte!$DA65</f>
        <v>1314.492940501</v>
      </c>
      <c r="CJ81" s="393">
        <f>[3]Früchte!$DB65</f>
        <v>4.5344195460000005</v>
      </c>
      <c r="CK81" s="393">
        <f>[3]Früchte!$DC65</f>
        <v>175.57715501700002</v>
      </c>
      <c r="CL81" s="392">
        <f>[3]Früchte!DD65</f>
        <v>111.974564304</v>
      </c>
      <c r="CM81" s="392">
        <f>[3]Früchte!DE65</f>
        <v>2899.1288317080002</v>
      </c>
      <c r="CN81" s="393">
        <f>[3]Früchte!DF65</f>
        <v>355.28109773300002</v>
      </c>
      <c r="CO81" s="393">
        <f>[3]Früchte!DG65</f>
        <v>1577.2747979290002</v>
      </c>
      <c r="CP81" s="392">
        <f>[3]Früchte!DH65</f>
        <v>14.990957</v>
      </c>
      <c r="CQ81" s="392">
        <f>[3]Früchte!DI65</f>
        <v>724.75745354899993</v>
      </c>
      <c r="CR81" s="393"/>
      <c r="CS81" s="393">
        <f>[3]Früchte!DJ65</f>
        <v>276.99281036100001</v>
      </c>
      <c r="CT81" s="393">
        <f>[3]Früchte!DK65</f>
        <v>1771.0753908430002</v>
      </c>
      <c r="CU81" s="393"/>
      <c r="CV81" s="392">
        <f>[3]Früchte!DL65</f>
        <v>44.765480491000005</v>
      </c>
      <c r="CW81" s="392">
        <f>[3]Früchte!DM65</f>
        <v>858.18695084800004</v>
      </c>
      <c r="CX81" s="393">
        <f>[3]Früchte!DN65</f>
        <v>13.522133242000001</v>
      </c>
      <c r="CY81" s="393">
        <f>[3]Früchte!DO65</f>
        <v>227.36403699200002</v>
      </c>
      <c r="CZ81" s="392">
        <f>[3]Früchte!DP65</f>
        <v>4.1193821909999997</v>
      </c>
      <c r="DA81" s="392">
        <f>[3]Früchte!DQ65</f>
        <v>87.437739680000007</v>
      </c>
      <c r="DB81" s="393">
        <f>[3]Früchte!DR65</f>
        <v>254.739635763</v>
      </c>
      <c r="DC81" s="393">
        <f>[3]Früchte!DS65</f>
        <v>711.97841413000003</v>
      </c>
      <c r="DD81" s="393"/>
      <c r="DE81" s="392">
        <f>[3]Früchte!DT65</f>
        <v>15.69527957</v>
      </c>
      <c r="DF81" s="392">
        <f>[3]Früchte!DU65</f>
        <v>390.42937593400001</v>
      </c>
      <c r="DG81" s="393">
        <f>[3]Früchte!DV65</f>
        <v>190.44507538799999</v>
      </c>
      <c r="DH81" s="393">
        <f>[3]Früchte!DW65</f>
        <v>966.96969313700004</v>
      </c>
      <c r="DI81" s="392">
        <f>[3]Früchte!DX65</f>
        <v>1498.0643016470001</v>
      </c>
      <c r="DJ81" s="392">
        <f>[3]Früchte!DY65</f>
        <v>3499.7867650170001</v>
      </c>
      <c r="DK81" s="393">
        <f>[3]Früchte!DZ65</f>
        <v>51.508805565000003</v>
      </c>
      <c r="DL81" s="393">
        <f>[3]Früchte!EA65</f>
        <v>418.49292678699999</v>
      </c>
      <c r="DM81" s="392">
        <f>[3]Früchte!EB65</f>
        <v>31.321993853000002</v>
      </c>
      <c r="DN81" s="392">
        <f>[3]Früchte!EC65</f>
        <v>429.94544738100001</v>
      </c>
      <c r="DO81" s="393">
        <f>[3]Früchte!ED65</f>
        <v>458.91326297600006</v>
      </c>
      <c r="DP81" s="393">
        <f>[3]Früchte!EE65</f>
        <v>4363.2683670410006</v>
      </c>
    </row>
    <row r="82" spans="2:120" x14ac:dyDescent="0.2">
      <c r="B82" s="189">
        <f>[3]Früchte!$A66</f>
        <v>44378</v>
      </c>
      <c r="C82" s="381">
        <f>[3]Früchte!$C66</f>
        <v>0</v>
      </c>
      <c r="D82" s="381">
        <f>[3]Früchte!$AU66</f>
        <v>3.3061310000000002</v>
      </c>
      <c r="E82" s="380">
        <f>[3]Früchte!$E66</f>
        <v>6.3096129999999997</v>
      </c>
      <c r="F82" s="380">
        <f>[3]Früchte!$AW66</f>
        <v>3.4075850000000001</v>
      </c>
      <c r="G82" s="381">
        <f>[3]Früchte!$F66</f>
        <v>0</v>
      </c>
      <c r="H82" s="381">
        <f>[3]Früchte!$AX66</f>
        <v>3.199999</v>
      </c>
      <c r="I82" s="380">
        <f>[3]Früchte!$K66</f>
        <v>0</v>
      </c>
      <c r="J82" s="380">
        <f>[3]Früchte!$BC66</f>
        <v>0</v>
      </c>
      <c r="K82" s="381">
        <f>[3]Früchte!$N66</f>
        <v>6.4706279999999996</v>
      </c>
      <c r="L82" s="381">
        <f>[3]Früchte!$BF66</f>
        <v>4.0214939999999997</v>
      </c>
      <c r="M82" s="380"/>
      <c r="N82" s="380">
        <f>[3]Früchte!$P66</f>
        <v>0</v>
      </c>
      <c r="O82" s="380">
        <f>[3]Früchte!$BH66</f>
        <v>2.2041309999999998</v>
      </c>
      <c r="P82" s="381">
        <f>[3]Früchte!$Q66</f>
        <v>0</v>
      </c>
      <c r="Q82" s="381">
        <f>[3]Früchte!$BI66</f>
        <v>0</v>
      </c>
      <c r="R82" s="380">
        <f>[3]Früchte!$R66</f>
        <v>0</v>
      </c>
      <c r="S82" s="380">
        <f>[3]Früchte!$BJ66</f>
        <v>3.1097419999999998</v>
      </c>
      <c r="T82" s="381">
        <f>[3]Früchte!$T66</f>
        <v>0</v>
      </c>
      <c r="U82" s="381">
        <f>[3]Früchte!$BL66</f>
        <v>3.3136540000000001</v>
      </c>
      <c r="V82" s="380">
        <f>[3]Früchte!$U66</f>
        <v>0</v>
      </c>
      <c r="W82" s="380">
        <f>[3]Früchte!$BM66</f>
        <v>4.0803739999999999</v>
      </c>
      <c r="X82" s="380"/>
      <c r="Y82" s="380">
        <f>[3]Früchte!$X66</f>
        <v>17.465053000000001</v>
      </c>
      <c r="Z82" s="380">
        <f>[3]Früchte!$BP66</f>
        <v>11.241466000000001</v>
      </c>
      <c r="AA82" s="381">
        <f>[3]Früchte!$Y66</f>
        <v>0</v>
      </c>
      <c r="AB82" s="381">
        <f>[3]Früchte!$BQ66</f>
        <v>11.087531</v>
      </c>
      <c r="AC82" s="380">
        <f>[3]Früchte!$Z66</f>
        <v>20.812798000000001</v>
      </c>
      <c r="AD82" s="380">
        <f>[3]Früchte!$BR66</f>
        <v>15.857573</v>
      </c>
      <c r="AE82" s="381">
        <f>[3]Früchte!$AA66</f>
        <v>33.782775000000001</v>
      </c>
      <c r="AF82" s="381">
        <f>[3]Früchte!$BS66</f>
        <v>20.469308000000002</v>
      </c>
      <c r="AG82" s="380"/>
      <c r="AH82" s="380">
        <f>[3]Früchte!$AC66</f>
        <v>10.681777</v>
      </c>
      <c r="AI82" s="380">
        <f>[3]Früchte!$BU66</f>
        <v>6.8860330000000003</v>
      </c>
      <c r="AJ82" s="381">
        <f>[3]Früchte!$AE66</f>
        <v>17.472114999999999</v>
      </c>
      <c r="AK82" s="381">
        <f>[3]Früchte!$BW66</f>
        <v>9.7194230000000008</v>
      </c>
      <c r="AL82" s="380">
        <f>[3]Früchte!$AG66</f>
        <v>6.53315</v>
      </c>
      <c r="AM82" s="380">
        <f>[3]Früchte!$BY66</f>
        <v>3.3997799999999998</v>
      </c>
      <c r="AN82" s="381">
        <f>[3]Früchte!$AH66</f>
        <v>0</v>
      </c>
      <c r="AO82" s="381">
        <f>[3]Früchte!$BZ66</f>
        <v>4.9651430000000003</v>
      </c>
      <c r="AP82" s="380"/>
      <c r="AQ82" s="380">
        <f>[3]Früchte!$AI66</f>
        <v>6.8604529999999997</v>
      </c>
      <c r="AR82" s="380">
        <f>[3]Früchte!$CA66</f>
        <v>4.9556319999999996</v>
      </c>
      <c r="AS82" s="380"/>
      <c r="AT82" s="381">
        <f>[3]Früchte!$AJ66</f>
        <v>4.3285910000000003</v>
      </c>
      <c r="AU82" s="381">
        <f>[3]Früchte!$CB66</f>
        <v>2.2744770000000001</v>
      </c>
      <c r="AV82" s="380"/>
      <c r="AW82" s="380">
        <f>[3]Früchte!$AK66</f>
        <v>2.5746609999999999</v>
      </c>
      <c r="AX82" s="380">
        <f>[3]Früchte!$CC66</f>
        <v>1.982572</v>
      </c>
      <c r="AY82" s="381">
        <f>[3]Früchte!$AL66</f>
        <v>0</v>
      </c>
      <c r="AZ82" s="381">
        <f>[3]Früchte!$CD66</f>
        <v>0</v>
      </c>
      <c r="BA82" s="380">
        <f>[3]Früchte!$AM66</f>
        <v>0</v>
      </c>
      <c r="BB82" s="380">
        <f>[3]Früchte!$CE66</f>
        <v>0</v>
      </c>
      <c r="BC82" s="381">
        <f>[3]Früchte!$AN66</f>
        <v>0</v>
      </c>
      <c r="BD82" s="381">
        <f>[3]Früchte!$CF66</f>
        <v>0</v>
      </c>
      <c r="BE82" s="380"/>
      <c r="BF82" s="380">
        <f>[3]Früchte!$AO66</f>
        <v>0</v>
      </c>
      <c r="BG82" s="380">
        <f>[3]Früchte!$CG66</f>
        <v>0</v>
      </c>
      <c r="BH82" s="381">
        <f>[3]Früchte!$AP66</f>
        <v>0</v>
      </c>
      <c r="BI82" s="381">
        <f>[3]Früchte!$CH66</f>
        <v>0</v>
      </c>
      <c r="BJ82" s="380">
        <f>[3]Früchte!$AQ66</f>
        <v>2.980092</v>
      </c>
      <c r="BK82" s="380">
        <f>[3]Früchte!$CI66</f>
        <v>2.5371649999999999</v>
      </c>
      <c r="BL82" s="381">
        <f>[3]Früchte!$AR66</f>
        <v>0.84823700000000002</v>
      </c>
      <c r="BM82" s="381">
        <f>[3]Früchte!$CJ66</f>
        <v>0.66525100000000004</v>
      </c>
      <c r="BN82" s="380">
        <f>[3]Früchte!$AS66</f>
        <v>0</v>
      </c>
      <c r="BO82" s="380">
        <f>[3]Früchte!$CK66</f>
        <v>0</v>
      </c>
      <c r="BQ82" s="343">
        <f>VLOOKUP(MONTH(B82),[4]Referenztabelle!$B$2:$E$14,4,FALSE)</f>
        <v>4</v>
      </c>
      <c r="BR82" s="392">
        <f>[3]Früchte!$CN66</f>
        <v>4751.067438688</v>
      </c>
      <c r="BS82" s="392">
        <f>[3]Früchte!$CO66</f>
        <v>29369.683977403001</v>
      </c>
      <c r="BT82" s="393"/>
      <c r="BU82" s="393">
        <f>[3]Früchte!$CP66</f>
        <v>348.30304263099998</v>
      </c>
      <c r="BV82" s="393">
        <f>[3]Früchte!$CQ66</f>
        <v>3108.3278498109999</v>
      </c>
      <c r="BW82" s="393"/>
      <c r="BX82" s="392">
        <f>[3]Früchte!$CR66</f>
        <v>19.296848276000002</v>
      </c>
      <c r="BY82" s="392">
        <f>[3]Früchte!$CS66</f>
        <v>492.66604941999998</v>
      </c>
      <c r="BZ82" s="393"/>
      <c r="CA82" s="393">
        <f>[3]Früchte!$CT66</f>
        <v>13.685714159</v>
      </c>
      <c r="CB82" s="393">
        <f>[3]Früchte!$CU66</f>
        <v>956.17945618099998</v>
      </c>
      <c r="CC82" s="392">
        <f>[3]Früchte!$CV66</f>
        <v>129.83258443</v>
      </c>
      <c r="CD82" s="392">
        <f>[3]Früchte!$CW66</f>
        <v>377.568917511</v>
      </c>
      <c r="CE82" s="393">
        <f>[3]Früchte!$CX66</f>
        <v>13.822525000000001</v>
      </c>
      <c r="CF82" s="393">
        <f>[3]Früchte!$CY66</f>
        <v>354.45845152800001</v>
      </c>
      <c r="CG82" s="393"/>
      <c r="CH82" s="392">
        <f>[3]Früchte!$CZ66</f>
        <v>180.71160552799998</v>
      </c>
      <c r="CI82" s="392">
        <f>[3]Früchte!$DA66</f>
        <v>2136.9314437210001</v>
      </c>
      <c r="CJ82" s="393">
        <f>[3]Früchte!$DB66</f>
        <v>116.716046236</v>
      </c>
      <c r="CK82" s="393">
        <f>[3]Früchte!$DC66</f>
        <v>1312.547923374</v>
      </c>
      <c r="CL82" s="392">
        <f>[3]Früchte!DD66</f>
        <v>289.81505987300005</v>
      </c>
      <c r="CM82" s="392">
        <f>[3]Früchte!DE66</f>
        <v>2601.6804567550003</v>
      </c>
      <c r="CN82" s="393">
        <f>[3]Früchte!DF66</f>
        <v>148.73685317499999</v>
      </c>
      <c r="CO82" s="393">
        <f>[3]Früchte!DG66</f>
        <v>1431.9350330780001</v>
      </c>
      <c r="CP82" s="392">
        <f>[3]Früchte!DH66</f>
        <v>0.785636</v>
      </c>
      <c r="CQ82" s="392">
        <f>[3]Früchte!DI66</f>
        <v>31.265745838000001</v>
      </c>
      <c r="CR82" s="393"/>
      <c r="CS82" s="393">
        <f>[3]Früchte!DJ66</f>
        <v>131.047908401</v>
      </c>
      <c r="CT82" s="393">
        <f>[3]Früchte!DK66</f>
        <v>927.85196734099998</v>
      </c>
      <c r="CU82" s="393"/>
      <c r="CV82" s="392">
        <f>[3]Früchte!DL66</f>
        <v>68.016867375000004</v>
      </c>
      <c r="CW82" s="392">
        <f>[3]Früchte!DM66</f>
        <v>839.692210843</v>
      </c>
      <c r="CX82" s="393">
        <f>[3]Früchte!DN66</f>
        <v>15.973204242</v>
      </c>
      <c r="CY82" s="393">
        <f>[3]Früchte!DO66</f>
        <v>186.535429179</v>
      </c>
      <c r="CZ82" s="392">
        <f>[3]Früchte!DP66</f>
        <v>8.0612000000000003E-2</v>
      </c>
      <c r="DA82" s="392">
        <f>[3]Früchte!DQ66</f>
        <v>11.763756937</v>
      </c>
      <c r="DB82" s="393">
        <f>[3]Früchte!DR66</f>
        <v>403.46052723499997</v>
      </c>
      <c r="DC82" s="393">
        <f>[3]Früchte!DS66</f>
        <v>601.25347470700001</v>
      </c>
      <c r="DD82" s="393"/>
      <c r="DE82" s="392">
        <f>[3]Früchte!DT66</f>
        <v>13.033227862</v>
      </c>
      <c r="DF82" s="392">
        <f>[3]Früchte!DU66</f>
        <v>445.81229464500001</v>
      </c>
      <c r="DG82" s="393">
        <f>[3]Früchte!DV66</f>
        <v>208.67658219800001</v>
      </c>
      <c r="DH82" s="393">
        <f>[3]Früchte!DW66</f>
        <v>780.50846818000002</v>
      </c>
      <c r="DI82" s="392">
        <f>[3]Früchte!DX66</f>
        <v>1455.0078102520001</v>
      </c>
      <c r="DJ82" s="392">
        <f>[3]Früchte!DY66</f>
        <v>3172.288790606</v>
      </c>
      <c r="DK82" s="393">
        <f>[3]Früchte!DZ66</f>
        <v>49.049226897000004</v>
      </c>
      <c r="DL82" s="393">
        <f>[3]Früchte!EA66</f>
        <v>378.309081988</v>
      </c>
      <c r="DM82" s="392">
        <f>[3]Früchte!EB66</f>
        <v>23.558463267</v>
      </c>
      <c r="DN82" s="392">
        <f>[3]Früchte!EC66</f>
        <v>444.79642722800003</v>
      </c>
      <c r="DO82" s="393">
        <f>[3]Früchte!ED66</f>
        <v>617.3531975950001</v>
      </c>
      <c r="DP82" s="393">
        <f>[3]Früchte!EE66</f>
        <v>4697.2670117750004</v>
      </c>
    </row>
    <row r="83" spans="2:120" x14ac:dyDescent="0.2">
      <c r="B83" s="189">
        <f>[3]Früchte!$A67</f>
        <v>44348</v>
      </c>
      <c r="C83" s="381">
        <f>[3]Früchte!$C67</f>
        <v>0</v>
      </c>
      <c r="D83" s="381">
        <f>[3]Früchte!$AU67</f>
        <v>3.3061310000000002</v>
      </c>
      <c r="E83" s="380">
        <f>[3]Früchte!$E67</f>
        <v>6.4124670000000004</v>
      </c>
      <c r="F83" s="380">
        <f>[3]Früchte!$AW67</f>
        <v>3.2999559999999999</v>
      </c>
      <c r="G83" s="381">
        <f>[3]Früchte!$F67</f>
        <v>0</v>
      </c>
      <c r="H83" s="381">
        <f>[3]Früchte!$AX67</f>
        <v>3.199999</v>
      </c>
      <c r="I83" s="380">
        <f>[3]Früchte!$K67</f>
        <v>0</v>
      </c>
      <c r="J83" s="380">
        <f>[3]Früchte!$BC67</f>
        <v>0</v>
      </c>
      <c r="K83" s="381">
        <f>[3]Früchte!$N67</f>
        <v>6.5159750000000001</v>
      </c>
      <c r="L83" s="381">
        <f>[3]Früchte!$BF67</f>
        <v>4.0791079999999997</v>
      </c>
      <c r="M83" s="380"/>
      <c r="N83" s="380">
        <f>[3]Früchte!$P67</f>
        <v>0</v>
      </c>
      <c r="O83" s="380">
        <f>[3]Früchte!$BH67</f>
        <v>2.2071830000000001</v>
      </c>
      <c r="P83" s="381">
        <f>[3]Früchte!$Q67</f>
        <v>0</v>
      </c>
      <c r="Q83" s="381">
        <f>[3]Früchte!$BI67</f>
        <v>0</v>
      </c>
      <c r="R83" s="380">
        <f>[3]Früchte!$R67</f>
        <v>0</v>
      </c>
      <c r="S83" s="380">
        <f>[3]Früchte!$BJ67</f>
        <v>3.1128550000000001</v>
      </c>
      <c r="T83" s="381">
        <f>[3]Früchte!$T67</f>
        <v>0</v>
      </c>
      <c r="U83" s="381">
        <f>[3]Früchte!$BL67</f>
        <v>3.3799079999999999</v>
      </c>
      <c r="V83" s="380">
        <f>[3]Früchte!$U67</f>
        <v>0</v>
      </c>
      <c r="W83" s="380">
        <f>[3]Früchte!$BM67</f>
        <v>4.151497</v>
      </c>
      <c r="X83" s="380"/>
      <c r="Y83" s="380">
        <f>[3]Früchte!$X67</f>
        <v>18.909797000000001</v>
      </c>
      <c r="Z83" s="380">
        <f>[3]Früchte!$BP67</f>
        <v>10.465743</v>
      </c>
      <c r="AA83" s="381">
        <f>[3]Früchte!$Y67</f>
        <v>0</v>
      </c>
      <c r="AB83" s="381">
        <f>[3]Früchte!$BQ67</f>
        <v>11.029553</v>
      </c>
      <c r="AC83" s="380">
        <f>[3]Früchte!$Z67</f>
        <v>17.492177999999999</v>
      </c>
      <c r="AD83" s="380">
        <f>[3]Früchte!$BR67</f>
        <v>14.204242000000001</v>
      </c>
      <c r="AE83" s="381">
        <f>[3]Früchte!$AA67</f>
        <v>21.910412000000001</v>
      </c>
      <c r="AF83" s="381">
        <f>[3]Früchte!$BS67</f>
        <v>17.317799999999998</v>
      </c>
      <c r="AG83" s="380"/>
      <c r="AH83" s="380">
        <f>[3]Früchte!$AC67</f>
        <v>10.571346</v>
      </c>
      <c r="AI83" s="380">
        <f>[3]Früchte!$BU67</f>
        <v>6.0618840000000001</v>
      </c>
      <c r="AJ83" s="381">
        <f>[3]Früchte!$AE67</f>
        <v>15.987816</v>
      </c>
      <c r="AK83" s="381">
        <f>[3]Früchte!$BW67</f>
        <v>8.4600810000000006</v>
      </c>
      <c r="AL83" s="380">
        <f>[3]Früchte!$AG67</f>
        <v>7.458367</v>
      </c>
      <c r="AM83" s="380">
        <f>[3]Früchte!$BY67</f>
        <v>3.7575889999999998</v>
      </c>
      <c r="AN83" s="381">
        <f>[3]Früchte!$AH67</f>
        <v>0</v>
      </c>
      <c r="AO83" s="381">
        <f>[3]Früchte!$BZ67</f>
        <v>0</v>
      </c>
      <c r="AP83" s="380"/>
      <c r="AQ83" s="380">
        <f>[3]Früchte!$AI67</f>
        <v>0</v>
      </c>
      <c r="AR83" s="380">
        <f>[3]Früchte!$CA67</f>
        <v>4.8808749999999996</v>
      </c>
      <c r="AS83" s="380"/>
      <c r="AT83" s="381">
        <f>[3]Früchte!$AJ67</f>
        <v>4.9459090000000003</v>
      </c>
      <c r="AU83" s="381">
        <f>[3]Früchte!$CB67</f>
        <v>2.3927269999999998</v>
      </c>
      <c r="AV83" s="380"/>
      <c r="AW83" s="380">
        <f>[3]Früchte!$AK67</f>
        <v>2.6582590000000001</v>
      </c>
      <c r="AX83" s="380">
        <f>[3]Früchte!$CC67</f>
        <v>1.9542310000000001</v>
      </c>
      <c r="AY83" s="381">
        <f>[3]Früchte!$AL67</f>
        <v>0</v>
      </c>
      <c r="AZ83" s="381">
        <f>[3]Früchte!$CD67</f>
        <v>0</v>
      </c>
      <c r="BA83" s="380">
        <f>[3]Früchte!$AM67</f>
        <v>0</v>
      </c>
      <c r="BB83" s="380">
        <f>[3]Früchte!$CE67</f>
        <v>0</v>
      </c>
      <c r="BC83" s="381">
        <f>[3]Früchte!$AN67</f>
        <v>0</v>
      </c>
      <c r="BD83" s="381">
        <f>[3]Früchte!$CF67</f>
        <v>0</v>
      </c>
      <c r="BE83" s="380"/>
      <c r="BF83" s="380">
        <f>[3]Früchte!$AO67</f>
        <v>0</v>
      </c>
      <c r="BG83" s="380">
        <f>[3]Früchte!$CG67</f>
        <v>0</v>
      </c>
      <c r="BH83" s="381">
        <f>[3]Früchte!$AP67</f>
        <v>0</v>
      </c>
      <c r="BI83" s="381">
        <f>[3]Früchte!$CH67</f>
        <v>0</v>
      </c>
      <c r="BJ83" s="380">
        <f>[3]Früchte!$AQ67</f>
        <v>2.9426359999999998</v>
      </c>
      <c r="BK83" s="380">
        <f>[3]Früchte!$CI67</f>
        <v>2.564702</v>
      </c>
      <c r="BL83" s="381">
        <f>[3]Früchte!$AR67</f>
        <v>0.80296100000000004</v>
      </c>
      <c r="BM83" s="381">
        <f>[3]Früchte!$CJ67</f>
        <v>0.72759200000000002</v>
      </c>
      <c r="BN83" s="380">
        <f>[3]Früchte!$AS67</f>
        <v>0</v>
      </c>
      <c r="BO83" s="380">
        <f>[3]Früchte!$CK67</f>
        <v>0</v>
      </c>
      <c r="BQ83" s="343">
        <f>VLOOKUP(MONTH(B83),[4]Referenztabelle!$B$2:$E$14,4,FALSE)</f>
        <v>5</v>
      </c>
      <c r="BR83" s="392" t="str">
        <f>[3]Früchte!$CN67</f>
        <v>(-)</v>
      </c>
      <c r="BS83" s="392" t="str">
        <f>[3]Früchte!$CO67</f>
        <v>(-)</v>
      </c>
      <c r="BT83" s="393"/>
      <c r="BU83" s="393" t="str">
        <f>[3]Früchte!$CP67</f>
        <v>(-)</v>
      </c>
      <c r="BV83" s="393" t="str">
        <f>[3]Früchte!$CQ67</f>
        <v>(-)</v>
      </c>
      <c r="BW83" s="393"/>
      <c r="BX83" s="392" t="str">
        <f>[3]Früchte!$CR67</f>
        <v>(-)</v>
      </c>
      <c r="BY83" s="392" t="str">
        <f>[3]Früchte!$CS67</f>
        <v>(-)</v>
      </c>
      <c r="BZ83" s="393"/>
      <c r="CA83" s="393" t="str">
        <f>[3]Früchte!$CT67</f>
        <v>(-)</v>
      </c>
      <c r="CB83" s="393" t="str">
        <f>[3]Früchte!$CU67</f>
        <v>(-)</v>
      </c>
      <c r="CC83" s="392" t="str">
        <f>[3]Früchte!$CV67</f>
        <v>(-)</v>
      </c>
      <c r="CD83" s="392" t="str">
        <f>[3]Früchte!$CW67</f>
        <v>(-)</v>
      </c>
      <c r="CE83" s="393" t="str">
        <f>[3]Früchte!$CX67</f>
        <v>(-)</v>
      </c>
      <c r="CF83" s="393" t="str">
        <f>[3]Früchte!$CY67</f>
        <v>(-)</v>
      </c>
      <c r="CG83" s="393"/>
      <c r="CH83" s="392" t="str">
        <f>[3]Früchte!$CZ67</f>
        <v>(-)</v>
      </c>
      <c r="CI83" s="392" t="str">
        <f>[3]Früchte!$DA67</f>
        <v>(-)</v>
      </c>
      <c r="CJ83" s="393" t="str">
        <f>[3]Früchte!$DB67</f>
        <v>(-)</v>
      </c>
      <c r="CK83" s="393" t="str">
        <f>[3]Früchte!$DC67</f>
        <v>(-)</v>
      </c>
      <c r="CL83" s="392" t="str">
        <f>[3]Früchte!DD67</f>
        <v>(-)</v>
      </c>
      <c r="CM83" s="392" t="str">
        <f>[3]Früchte!DE67</f>
        <v>(-)</v>
      </c>
      <c r="CN83" s="393" t="str">
        <f>[3]Früchte!DF67</f>
        <v>(-)</v>
      </c>
      <c r="CO83" s="393" t="str">
        <f>[3]Früchte!DG67</f>
        <v>(-)</v>
      </c>
      <c r="CP83" s="392" t="str">
        <f>[3]Früchte!DH67</f>
        <v>(-)</v>
      </c>
      <c r="CQ83" s="392" t="str">
        <f>[3]Früchte!DI67</f>
        <v>(-)</v>
      </c>
      <c r="CR83" s="393"/>
      <c r="CS83" s="393" t="str">
        <f>[3]Früchte!DJ67</f>
        <v>(-)</v>
      </c>
      <c r="CT83" s="393" t="str">
        <f>[3]Früchte!DK67</f>
        <v>(-)</v>
      </c>
      <c r="CU83" s="393"/>
      <c r="CV83" s="392" t="str">
        <f>[3]Früchte!DL67</f>
        <v>(-)</v>
      </c>
      <c r="CW83" s="392" t="str">
        <f>[3]Früchte!DM67</f>
        <v>(-)</v>
      </c>
      <c r="CX83" s="393" t="str">
        <f>[3]Früchte!DN67</f>
        <v>(-)</v>
      </c>
      <c r="CY83" s="393" t="str">
        <f>[3]Früchte!DO67</f>
        <v>(-)</v>
      </c>
      <c r="CZ83" s="392" t="str">
        <f>[3]Früchte!DP67</f>
        <v>(-)</v>
      </c>
      <c r="DA83" s="392" t="str">
        <f>[3]Früchte!DQ67</f>
        <v>(-)</v>
      </c>
      <c r="DB83" s="393" t="str">
        <f>[3]Früchte!DR67</f>
        <v>(-)</v>
      </c>
      <c r="DC83" s="393" t="str">
        <f>[3]Früchte!DS67</f>
        <v>(-)</v>
      </c>
      <c r="DD83" s="393"/>
      <c r="DE83" s="392" t="str">
        <f>[3]Früchte!DT67</f>
        <v>(-)</v>
      </c>
      <c r="DF83" s="392" t="str">
        <f>[3]Früchte!DU67</f>
        <v>(-)</v>
      </c>
      <c r="DG83" s="393" t="str">
        <f>[3]Früchte!DV67</f>
        <v>(-)</v>
      </c>
      <c r="DH83" s="393" t="str">
        <f>[3]Früchte!DW67</f>
        <v>(-)</v>
      </c>
      <c r="DI83" s="392" t="str">
        <f>[3]Früchte!DX67</f>
        <v>(-)</v>
      </c>
      <c r="DJ83" s="392" t="str">
        <f>[3]Früchte!DY67</f>
        <v>(-)</v>
      </c>
      <c r="DK83" s="393" t="str">
        <f>[3]Früchte!DZ67</f>
        <v>(-)</v>
      </c>
      <c r="DL83" s="393" t="str">
        <f>[3]Früchte!EA67</f>
        <v>(-)</v>
      </c>
      <c r="DM83" s="392" t="str">
        <f>[3]Früchte!EB67</f>
        <v>(-)</v>
      </c>
      <c r="DN83" s="392" t="str">
        <f>[3]Früchte!EC67</f>
        <v>(-)</v>
      </c>
      <c r="DO83" s="393" t="str">
        <f>[3]Früchte!ED67</f>
        <v>(-)</v>
      </c>
      <c r="DP83" s="393" t="str">
        <f>[3]Früchte!EE67</f>
        <v>(-)</v>
      </c>
    </row>
    <row r="84" spans="2:120" x14ac:dyDescent="0.2">
      <c r="B84" s="189">
        <f>[3]Früchte!$A68</f>
        <v>44317</v>
      </c>
      <c r="C84" s="381">
        <f>[3]Früchte!$C68</f>
        <v>0</v>
      </c>
      <c r="D84" s="381">
        <f>[3]Früchte!$AU68</f>
        <v>3.2112270000000001</v>
      </c>
      <c r="E84" s="380">
        <f>[3]Früchte!$E68</f>
        <v>6.4601040000000003</v>
      </c>
      <c r="F84" s="380">
        <f>[3]Früchte!$AW68</f>
        <v>3.1645569999999998</v>
      </c>
      <c r="G84" s="381">
        <f>[3]Früchte!$F68</f>
        <v>0</v>
      </c>
      <c r="H84" s="381">
        <f>[3]Früchte!$AX68</f>
        <v>3.2033079999999998</v>
      </c>
      <c r="I84" s="380">
        <f>[3]Früchte!$K68</f>
        <v>0</v>
      </c>
      <c r="J84" s="380">
        <f>[3]Früchte!$BC68</f>
        <v>0</v>
      </c>
      <c r="K84" s="381">
        <f>[3]Früchte!$N68</f>
        <v>6.5159079999999996</v>
      </c>
      <c r="L84" s="381">
        <f>[3]Früchte!$BF68</f>
        <v>4.0491549999999998</v>
      </c>
      <c r="M84" s="380"/>
      <c r="N84" s="380">
        <f>[3]Früchte!$P68</f>
        <v>0</v>
      </c>
      <c r="O84" s="380">
        <f>[3]Früchte!$BH68</f>
        <v>2.3325200000000001</v>
      </c>
      <c r="P84" s="381">
        <f>[3]Früchte!$Q68</f>
        <v>0</v>
      </c>
      <c r="Q84" s="381">
        <f>[3]Früchte!$BI68</f>
        <v>0</v>
      </c>
      <c r="R84" s="380">
        <f>[3]Früchte!$R68</f>
        <v>0</v>
      </c>
      <c r="S84" s="380">
        <f>[3]Früchte!$BJ68</f>
        <v>3.1017160000000001</v>
      </c>
      <c r="T84" s="381">
        <f>[3]Früchte!$T68</f>
        <v>0</v>
      </c>
      <c r="U84" s="381">
        <f>[3]Früchte!$BL68</f>
        <v>3.1124830000000001</v>
      </c>
      <c r="V84" s="380">
        <f>[3]Früchte!$U68</f>
        <v>0</v>
      </c>
      <c r="W84" s="380">
        <f>[3]Früchte!$BM68</f>
        <v>4.1626779999999997</v>
      </c>
      <c r="X84" s="380"/>
      <c r="Y84" s="380">
        <f>[3]Früchte!$X68</f>
        <v>19.898137999999999</v>
      </c>
      <c r="Z84" s="380">
        <f>[3]Früchte!$BP68</f>
        <v>14.385389</v>
      </c>
      <c r="AA84" s="381">
        <f>[3]Früchte!$Y68</f>
        <v>9.2736529999999995</v>
      </c>
      <c r="AB84" s="381">
        <f>[3]Früchte!$BQ68</f>
        <v>8.3381240000000005</v>
      </c>
      <c r="AC84" s="380">
        <f>[3]Früchte!$Z68</f>
        <v>18.079353999999999</v>
      </c>
      <c r="AD84" s="380">
        <f>[3]Früchte!$BR68</f>
        <v>15.219082999999999</v>
      </c>
      <c r="AE84" s="381">
        <f>[3]Früchte!$AA68</f>
        <v>22.843923</v>
      </c>
      <c r="AF84" s="381">
        <f>[3]Früchte!$BS68</f>
        <v>15.921317999999999</v>
      </c>
      <c r="AG84" s="380"/>
      <c r="AH84" s="380">
        <f>[3]Früchte!$AC68</f>
        <v>12.694945000000001</v>
      </c>
      <c r="AI84" s="380">
        <f>[3]Früchte!$BU68</f>
        <v>7.5996899999999998</v>
      </c>
      <c r="AJ84" s="381">
        <f>[3]Früchte!$AE68</f>
        <v>14.826895</v>
      </c>
      <c r="AK84" s="381">
        <f>[3]Früchte!$BW68</f>
        <v>11.968653</v>
      </c>
      <c r="AL84" s="380">
        <f>[3]Früchte!$AG68</f>
        <v>9.0229140000000001</v>
      </c>
      <c r="AM84" s="380">
        <f>[3]Früchte!$BY68</f>
        <v>5.0821019999999999</v>
      </c>
      <c r="AN84" s="381">
        <f>[3]Früchte!$AH68</f>
        <v>0</v>
      </c>
      <c r="AO84" s="381">
        <f>[3]Früchte!$BZ68</f>
        <v>0</v>
      </c>
      <c r="AP84" s="380"/>
      <c r="AQ84" s="380">
        <f>[3]Früchte!$AI68</f>
        <v>0</v>
      </c>
      <c r="AR84" s="380">
        <f>[3]Früchte!$CA68</f>
        <v>5.2117589999999998</v>
      </c>
      <c r="AS84" s="380"/>
      <c r="AT84" s="381">
        <f>[3]Früchte!$AJ68</f>
        <v>0</v>
      </c>
      <c r="AU84" s="381">
        <f>[3]Früchte!$CB68</f>
        <v>2.7082259999999998</v>
      </c>
      <c r="AV84" s="380"/>
      <c r="AW84" s="380">
        <f>[3]Früchte!$AK68</f>
        <v>2.5737100000000002</v>
      </c>
      <c r="AX84" s="380">
        <f>[3]Früchte!$CC68</f>
        <v>1.911931</v>
      </c>
      <c r="AY84" s="381">
        <f>[3]Früchte!$AL68</f>
        <v>0</v>
      </c>
      <c r="AZ84" s="381">
        <f>[3]Früchte!$CD68</f>
        <v>0</v>
      </c>
      <c r="BA84" s="380">
        <f>[3]Früchte!$AM68</f>
        <v>0</v>
      </c>
      <c r="BB84" s="380">
        <f>[3]Früchte!$CE68</f>
        <v>4.5765539999999998</v>
      </c>
      <c r="BC84" s="381">
        <f>[3]Früchte!$AN68</f>
        <v>0</v>
      </c>
      <c r="BD84" s="381">
        <f>[3]Früchte!$CF68</f>
        <v>0</v>
      </c>
      <c r="BE84" s="380"/>
      <c r="BF84" s="380">
        <f>[3]Früchte!$AO68</f>
        <v>0</v>
      </c>
      <c r="BG84" s="380">
        <f>[3]Früchte!$CG68</f>
        <v>0</v>
      </c>
      <c r="BH84" s="381">
        <f>[3]Früchte!$AP68</f>
        <v>0</v>
      </c>
      <c r="BI84" s="381">
        <f>[3]Früchte!$CH68</f>
        <v>0</v>
      </c>
      <c r="BJ84" s="380">
        <f>[3]Früchte!$AQ68</f>
        <v>2.9799850000000001</v>
      </c>
      <c r="BK84" s="380">
        <f>[3]Früchte!$CI68</f>
        <v>2.5594239999999999</v>
      </c>
      <c r="BL84" s="381">
        <f>[3]Früchte!$AR68</f>
        <v>0.800983</v>
      </c>
      <c r="BM84" s="381">
        <f>[3]Früchte!$CJ68</f>
        <v>0.69930700000000001</v>
      </c>
      <c r="BN84" s="380">
        <f>[3]Früchte!$AS68</f>
        <v>0</v>
      </c>
      <c r="BO84" s="380">
        <f>[3]Früchte!$CK68</f>
        <v>0</v>
      </c>
    </row>
    <row r="85" spans="2:120" x14ac:dyDescent="0.2">
      <c r="B85" s="189">
        <f>[3]Früchte!$A69</f>
        <v>44287</v>
      </c>
      <c r="C85" s="381">
        <f>[3]Früchte!$C69</f>
        <v>0</v>
      </c>
      <c r="D85" s="381">
        <f>[3]Früchte!$AU69</f>
        <v>3.2137060000000002</v>
      </c>
      <c r="E85" s="380">
        <f>[3]Früchte!$E69</f>
        <v>6.105721</v>
      </c>
      <c r="F85" s="380">
        <f>[3]Früchte!$AW69</f>
        <v>3.2763279999999999</v>
      </c>
      <c r="G85" s="381">
        <f>[3]Früchte!$F69</f>
        <v>0</v>
      </c>
      <c r="H85" s="381">
        <f>[3]Früchte!$AX69</f>
        <v>3.217495</v>
      </c>
      <c r="I85" s="380">
        <f>[3]Früchte!$K69</f>
        <v>0</v>
      </c>
      <c r="J85" s="380">
        <f>[3]Früchte!$BC69</f>
        <v>0</v>
      </c>
      <c r="K85" s="381">
        <f>[3]Früchte!$N69</f>
        <v>6.5295209999999999</v>
      </c>
      <c r="L85" s="381">
        <f>[3]Früchte!$BF69</f>
        <v>4.0751179999999998</v>
      </c>
      <c r="M85" s="380"/>
      <c r="N85" s="380">
        <f>[3]Früchte!$P69</f>
        <v>0</v>
      </c>
      <c r="O85" s="380">
        <f>[3]Früchte!$BH69</f>
        <v>2.854133</v>
      </c>
      <c r="P85" s="381">
        <f>[3]Früchte!$Q69</f>
        <v>0</v>
      </c>
      <c r="Q85" s="381">
        <f>[3]Früchte!$BI69</f>
        <v>3.1496209999999998</v>
      </c>
      <c r="R85" s="380">
        <f>[3]Früchte!$R69</f>
        <v>0</v>
      </c>
      <c r="S85" s="380">
        <f>[3]Früchte!$BJ69</f>
        <v>3.051771</v>
      </c>
      <c r="T85" s="381">
        <f>[3]Früchte!$T69</f>
        <v>0</v>
      </c>
      <c r="U85" s="381">
        <f>[3]Früchte!$BL69</f>
        <v>3.1809150000000002</v>
      </c>
      <c r="V85" s="380">
        <f>[3]Früchte!$U69</f>
        <v>0</v>
      </c>
      <c r="W85" s="380">
        <f>[3]Früchte!$BM69</f>
        <v>3.6382150000000002</v>
      </c>
      <c r="X85" s="380"/>
      <c r="Y85" s="380">
        <f>[3]Früchte!$X69</f>
        <v>0</v>
      </c>
      <c r="Z85" s="380">
        <f>[3]Früchte!$BP69</f>
        <v>0</v>
      </c>
      <c r="AA85" s="381">
        <f>[3]Früchte!$Y69</f>
        <v>8.6894849999999995</v>
      </c>
      <c r="AB85" s="381">
        <f>[3]Früchte!$BQ69</f>
        <v>5.2575659999999997</v>
      </c>
      <c r="AC85" s="380">
        <f>[3]Früchte!$Z69</f>
        <v>20.148575000000001</v>
      </c>
      <c r="AD85" s="380">
        <f>[3]Früchte!$BR69</f>
        <v>17.417978000000002</v>
      </c>
      <c r="AE85" s="381">
        <f>[3]Früchte!$AA69</f>
        <v>23.598951</v>
      </c>
      <c r="AF85" s="381">
        <f>[3]Früchte!$BS69</f>
        <v>20.491810000000001</v>
      </c>
      <c r="AG85" s="380"/>
      <c r="AH85" s="380">
        <f>[3]Früchte!$AC69</f>
        <v>0</v>
      </c>
      <c r="AI85" s="380">
        <f>[3]Früchte!$BU69</f>
        <v>9.6209889999999998</v>
      </c>
      <c r="AJ85" s="381">
        <f>[3]Früchte!$AE69</f>
        <v>0</v>
      </c>
      <c r="AK85" s="381">
        <f>[3]Früchte!$BW69</f>
        <v>0</v>
      </c>
      <c r="AL85" s="380">
        <f>[3]Früchte!$AG69</f>
        <v>0</v>
      </c>
      <c r="AM85" s="380">
        <f>[3]Früchte!$BY69</f>
        <v>6.0176569999999998</v>
      </c>
      <c r="AN85" s="381">
        <f>[3]Früchte!$AH69</f>
        <v>0</v>
      </c>
      <c r="AO85" s="381">
        <f>[3]Früchte!$BZ69</f>
        <v>0</v>
      </c>
      <c r="AP85" s="380"/>
      <c r="AQ85" s="380">
        <f>[3]Früchte!$AI69</f>
        <v>0</v>
      </c>
      <c r="AR85" s="380">
        <f>[3]Früchte!$CA69</f>
        <v>5.4610149999999997</v>
      </c>
      <c r="AS85" s="380"/>
      <c r="AT85" s="381">
        <f>[3]Früchte!$AJ69</f>
        <v>0</v>
      </c>
      <c r="AU85" s="381">
        <f>[3]Früchte!$CB69</f>
        <v>3.5871420000000001</v>
      </c>
      <c r="AV85" s="380"/>
      <c r="AW85" s="380">
        <f>[3]Früchte!$AK69</f>
        <v>2.7050149999999999</v>
      </c>
      <c r="AX85" s="380">
        <f>[3]Früchte!$CC69</f>
        <v>1.7217560000000001</v>
      </c>
      <c r="AY85" s="381">
        <f>[3]Früchte!$AL69</f>
        <v>0</v>
      </c>
      <c r="AZ85" s="381">
        <f>[3]Früchte!$CD69</f>
        <v>0</v>
      </c>
      <c r="BA85" s="380">
        <f>[3]Früchte!$AM69</f>
        <v>0</v>
      </c>
      <c r="BB85" s="380">
        <f>[3]Früchte!$CE69</f>
        <v>4.2064329999999996</v>
      </c>
      <c r="BC85" s="381">
        <f>[3]Früchte!$AN69</f>
        <v>0</v>
      </c>
      <c r="BD85" s="381">
        <f>[3]Früchte!$CF69</f>
        <v>0</v>
      </c>
      <c r="BE85" s="380"/>
      <c r="BF85" s="380">
        <f>[3]Früchte!$AO69</f>
        <v>0</v>
      </c>
      <c r="BG85" s="380">
        <f>[3]Früchte!$CG69</f>
        <v>0</v>
      </c>
      <c r="BH85" s="381">
        <f>[3]Früchte!$AP69</f>
        <v>0</v>
      </c>
      <c r="BI85" s="381">
        <f>[3]Früchte!$CH69</f>
        <v>0</v>
      </c>
      <c r="BJ85" s="380">
        <f>[3]Früchte!$AQ69</f>
        <v>2.9424109999999999</v>
      </c>
      <c r="BK85" s="380">
        <f>[3]Früchte!$CI69</f>
        <v>2.5481370000000001</v>
      </c>
      <c r="BL85" s="381">
        <f>[3]Früchte!$AR69</f>
        <v>0.83215899999999998</v>
      </c>
      <c r="BM85" s="381">
        <f>[3]Früchte!$CJ69</f>
        <v>0.67037899999999995</v>
      </c>
      <c r="BN85" s="380">
        <f>[3]Früchte!$AS69</f>
        <v>0</v>
      </c>
      <c r="BO85" s="380">
        <f>[3]Früchte!$CK69</f>
        <v>0</v>
      </c>
    </row>
    <row r="86" spans="2:120" x14ac:dyDescent="0.2">
      <c r="B86" s="189">
        <f>[3]Früchte!$A70</f>
        <v>44256</v>
      </c>
      <c r="C86" s="381">
        <f>[3]Früchte!$C70</f>
        <v>0</v>
      </c>
      <c r="D86" s="381">
        <f>[3]Früchte!$AU70</f>
        <v>3.2111939999999999</v>
      </c>
      <c r="E86" s="380">
        <f>[3]Früchte!$E70</f>
        <v>6.385103</v>
      </c>
      <c r="F86" s="380">
        <f>[3]Früchte!$AW70</f>
        <v>3.3220770000000002</v>
      </c>
      <c r="G86" s="381">
        <f>[3]Früchte!$F70</f>
        <v>0</v>
      </c>
      <c r="H86" s="381">
        <f>[3]Früchte!$AX70</f>
        <v>3.2791769999999998</v>
      </c>
      <c r="I86" s="380">
        <f>[3]Früchte!$K70</f>
        <v>0</v>
      </c>
      <c r="J86" s="380">
        <f>[3]Früchte!$BC70</f>
        <v>0</v>
      </c>
      <c r="K86" s="381">
        <f>[3]Früchte!$N70</f>
        <v>6.5294590000000001</v>
      </c>
      <c r="L86" s="381">
        <f>[3]Früchte!$BF70</f>
        <v>4.2344670000000004</v>
      </c>
      <c r="M86" s="380"/>
      <c r="N86" s="380">
        <f>[3]Früchte!$P70</f>
        <v>0</v>
      </c>
      <c r="O86" s="380">
        <f>[3]Früchte!$BH70</f>
        <v>3.5573549999999998</v>
      </c>
      <c r="P86" s="381">
        <f>[3]Früchte!$Q70</f>
        <v>0</v>
      </c>
      <c r="Q86" s="381">
        <f>[3]Früchte!$BI70</f>
        <v>3.430434</v>
      </c>
      <c r="R86" s="380">
        <f>[3]Früchte!$R70</f>
        <v>0</v>
      </c>
      <c r="S86" s="380">
        <f>[3]Früchte!$BJ70</f>
        <v>2.772513</v>
      </c>
      <c r="T86" s="381">
        <f>[3]Früchte!$T70</f>
        <v>0</v>
      </c>
      <c r="U86" s="381">
        <f>[3]Früchte!$BL70</f>
        <v>3.1231680000000002</v>
      </c>
      <c r="V86" s="380">
        <f>[3]Früchte!$U70</f>
        <v>0</v>
      </c>
      <c r="W86" s="380">
        <f>[3]Früchte!$BM70</f>
        <v>3.7599589999999998</v>
      </c>
      <c r="X86" s="380"/>
      <c r="Y86" s="380">
        <f>[3]Früchte!$X70</f>
        <v>0</v>
      </c>
      <c r="Z86" s="380">
        <f>[3]Früchte!$BP70</f>
        <v>0</v>
      </c>
      <c r="AA86" s="381">
        <f>[3]Früchte!$Y70</f>
        <v>11.457776000000001</v>
      </c>
      <c r="AB86" s="381">
        <f>[3]Früchte!$BQ70</f>
        <v>8.0080849999999995</v>
      </c>
      <c r="AC86" s="380">
        <f>[3]Früchte!$Z70</f>
        <v>21.334530000000001</v>
      </c>
      <c r="AD86" s="380">
        <f>[3]Früchte!$BR70</f>
        <v>17.096475000000002</v>
      </c>
      <c r="AE86" s="381">
        <f>[3]Früchte!$AA70</f>
        <v>21.157710000000002</v>
      </c>
      <c r="AF86" s="381">
        <f>[3]Früchte!$BS70</f>
        <v>21.172798</v>
      </c>
      <c r="AG86" s="380"/>
      <c r="AH86" s="380">
        <f>[3]Früchte!$AC70</f>
        <v>0</v>
      </c>
      <c r="AI86" s="380">
        <f>[3]Früchte!$BU70</f>
        <v>0</v>
      </c>
      <c r="AJ86" s="381">
        <f>[3]Früchte!$AE70</f>
        <v>0</v>
      </c>
      <c r="AK86" s="381">
        <f>[3]Früchte!$BW70</f>
        <v>0</v>
      </c>
      <c r="AL86" s="380">
        <f>[3]Früchte!$AG70</f>
        <v>0</v>
      </c>
      <c r="AM86" s="380">
        <f>[3]Früchte!$BY70</f>
        <v>4.89466</v>
      </c>
      <c r="AN86" s="381">
        <f>[3]Früchte!$AH70</f>
        <v>0</v>
      </c>
      <c r="AO86" s="381">
        <f>[3]Früchte!$BZ70</f>
        <v>0</v>
      </c>
      <c r="AP86" s="380"/>
      <c r="AQ86" s="380">
        <f>[3]Früchte!$AI70</f>
        <v>0</v>
      </c>
      <c r="AR86" s="380">
        <f>[3]Früchte!$CA70</f>
        <v>6.0609849999999996</v>
      </c>
      <c r="AS86" s="380"/>
      <c r="AT86" s="381">
        <f>[3]Früchte!$AJ70</f>
        <v>0</v>
      </c>
      <c r="AU86" s="381">
        <f>[3]Früchte!$CB70</f>
        <v>3.614274</v>
      </c>
      <c r="AV86" s="380"/>
      <c r="AW86" s="380">
        <f>[3]Früchte!$AK70</f>
        <v>2.4504350000000001</v>
      </c>
      <c r="AX86" s="380">
        <f>[3]Früchte!$CC70</f>
        <v>1.8214600000000001</v>
      </c>
      <c r="AY86" s="381">
        <f>[3]Früchte!$AL70</f>
        <v>0</v>
      </c>
      <c r="AZ86" s="381">
        <f>[3]Früchte!$CD70</f>
        <v>0</v>
      </c>
      <c r="BA86" s="380">
        <f>[3]Früchte!$AM70</f>
        <v>0</v>
      </c>
      <c r="BB86" s="380">
        <f>[3]Früchte!$CE70</f>
        <v>3.7907169999999999</v>
      </c>
      <c r="BC86" s="381">
        <f>[3]Früchte!$AN70</f>
        <v>0</v>
      </c>
      <c r="BD86" s="381">
        <f>[3]Früchte!$CF70</f>
        <v>0</v>
      </c>
      <c r="BE86" s="380"/>
      <c r="BF86" s="380">
        <f>[3]Früchte!$AO70</f>
        <v>0</v>
      </c>
      <c r="BG86" s="380">
        <f>[3]Früchte!$CG70</f>
        <v>0</v>
      </c>
      <c r="BH86" s="381">
        <f>[3]Früchte!$AP70</f>
        <v>0</v>
      </c>
      <c r="BI86" s="381">
        <f>[3]Früchte!$CH70</f>
        <v>0</v>
      </c>
      <c r="BJ86" s="380">
        <f>[3]Früchte!$AQ70</f>
        <v>2.9392260000000001</v>
      </c>
      <c r="BK86" s="380">
        <f>[3]Früchte!$CI70</f>
        <v>2.5329429999999999</v>
      </c>
      <c r="BL86" s="381">
        <f>[3]Früchte!$AR70</f>
        <v>0.83973200000000003</v>
      </c>
      <c r="BM86" s="381">
        <f>[3]Früchte!$CJ70</f>
        <v>0.70012200000000002</v>
      </c>
      <c r="BN86" s="380">
        <f>[3]Früchte!$AS70</f>
        <v>0</v>
      </c>
      <c r="BO86" s="380">
        <f>[3]Früchte!$CK70</f>
        <v>0</v>
      </c>
    </row>
    <row r="87" spans="2:120" x14ac:dyDescent="0.2">
      <c r="B87" s="189">
        <f>[3]Früchte!$A71</f>
        <v>44228</v>
      </c>
      <c r="C87" s="381">
        <f>[3]Früchte!$C71</f>
        <v>0</v>
      </c>
      <c r="D87" s="381">
        <f>[3]Früchte!$AU71</f>
        <v>3.1997589999999998</v>
      </c>
      <c r="E87" s="380">
        <f>[3]Früchte!$E71</f>
        <v>6.4955879999999997</v>
      </c>
      <c r="F87" s="380">
        <f>[3]Früchte!$AW71</f>
        <v>3.1466349999999998</v>
      </c>
      <c r="G87" s="381">
        <f>[3]Früchte!$F71</f>
        <v>0</v>
      </c>
      <c r="H87" s="381">
        <f>[3]Früchte!$AX71</f>
        <v>3.2851720000000002</v>
      </c>
      <c r="I87" s="380">
        <f>[3]Früchte!$K71</f>
        <v>0</v>
      </c>
      <c r="J87" s="380">
        <f>[3]Früchte!$BC71</f>
        <v>0</v>
      </c>
      <c r="K87" s="381">
        <f>[3]Früchte!$N71</f>
        <v>6.5075690000000002</v>
      </c>
      <c r="L87" s="381">
        <f>[3]Früchte!$BF71</f>
        <v>4.258839</v>
      </c>
      <c r="M87" s="380"/>
      <c r="N87" s="380">
        <f>[3]Früchte!$P71</f>
        <v>6.5172819999999998</v>
      </c>
      <c r="O87" s="380">
        <f>[3]Früchte!$BH71</f>
        <v>3.5456729999999999</v>
      </c>
      <c r="P87" s="381">
        <f>[3]Früchte!$Q71</f>
        <v>6.5963370000000001</v>
      </c>
      <c r="Q87" s="381">
        <f>[3]Früchte!$BI71</f>
        <v>3.4417270000000002</v>
      </c>
      <c r="R87" s="380">
        <f>[3]Früchte!$R71</f>
        <v>0</v>
      </c>
      <c r="S87" s="380">
        <f>[3]Früchte!$BJ71</f>
        <v>2.9958809999999998</v>
      </c>
      <c r="T87" s="381">
        <f>[3]Früchte!$T71</f>
        <v>0</v>
      </c>
      <c r="U87" s="381">
        <f>[3]Früchte!$BL71</f>
        <v>3.1</v>
      </c>
      <c r="V87" s="380">
        <f>[3]Früchte!$U71</f>
        <v>0</v>
      </c>
      <c r="W87" s="380">
        <f>[3]Früchte!$BM71</f>
        <v>4.1509309999999999</v>
      </c>
      <c r="X87" s="380"/>
      <c r="Y87" s="380">
        <f>[3]Früchte!$X71</f>
        <v>0</v>
      </c>
      <c r="Z87" s="380">
        <f>[3]Früchte!$BP71</f>
        <v>0</v>
      </c>
      <c r="AA87" s="381">
        <f>[3]Früchte!$Y71</f>
        <v>0</v>
      </c>
      <c r="AB87" s="381">
        <f>[3]Früchte!$BQ71</f>
        <v>8.4194840000000006</v>
      </c>
      <c r="AC87" s="380">
        <f>[3]Früchte!$Z71</f>
        <v>0</v>
      </c>
      <c r="AD87" s="380">
        <f>[3]Früchte!$BR71</f>
        <v>15.881465</v>
      </c>
      <c r="AE87" s="381">
        <f>[3]Früchte!$AA71</f>
        <v>0</v>
      </c>
      <c r="AF87" s="381">
        <f>[3]Früchte!$BS71</f>
        <v>20.526001999999998</v>
      </c>
      <c r="AG87" s="380"/>
      <c r="AH87" s="380">
        <f>[3]Früchte!$AC71</f>
        <v>0</v>
      </c>
      <c r="AI87" s="380">
        <f>[3]Früchte!$BU71</f>
        <v>0</v>
      </c>
      <c r="AJ87" s="381">
        <f>[3]Früchte!$AE71</f>
        <v>0</v>
      </c>
      <c r="AK87" s="381">
        <f>[3]Früchte!$BW71</f>
        <v>0</v>
      </c>
      <c r="AL87" s="380">
        <f>[3]Früchte!$AG71</f>
        <v>0</v>
      </c>
      <c r="AM87" s="380">
        <f>[3]Früchte!$BY71</f>
        <v>0</v>
      </c>
      <c r="AN87" s="381">
        <f>[3]Früchte!$AH71</f>
        <v>0</v>
      </c>
      <c r="AO87" s="381">
        <f>[3]Früchte!$BZ71</f>
        <v>0</v>
      </c>
      <c r="AP87" s="380"/>
      <c r="AQ87" s="380">
        <f>[3]Früchte!$AI71</f>
        <v>0</v>
      </c>
      <c r="AR87" s="380">
        <f>[3]Früchte!$CA71</f>
        <v>6.4476659999999999</v>
      </c>
      <c r="AS87" s="380"/>
      <c r="AT87" s="381">
        <f>[3]Früchte!$AJ71</f>
        <v>0</v>
      </c>
      <c r="AU87" s="381">
        <f>[3]Früchte!$CB71</f>
        <v>3.6722579999999998</v>
      </c>
      <c r="AV87" s="380"/>
      <c r="AW87" s="380">
        <f>[3]Früchte!$AK71</f>
        <v>2.7620879999999999</v>
      </c>
      <c r="AX87" s="380">
        <f>[3]Früchte!$CC71</f>
        <v>1.8267549999999999</v>
      </c>
      <c r="AY87" s="381">
        <f>[3]Früchte!$AL71</f>
        <v>0</v>
      </c>
      <c r="AZ87" s="381">
        <f>[3]Früchte!$CD71</f>
        <v>0</v>
      </c>
      <c r="BA87" s="380">
        <f>[3]Früchte!$AM71</f>
        <v>4.5191229999999996</v>
      </c>
      <c r="BB87" s="380">
        <f>[3]Früchte!$CE71</f>
        <v>3.393205</v>
      </c>
      <c r="BC87" s="381">
        <f>[3]Früchte!$AN71</f>
        <v>0</v>
      </c>
      <c r="BD87" s="381">
        <f>[3]Früchte!$CF71</f>
        <v>0</v>
      </c>
      <c r="BE87" s="380"/>
      <c r="BF87" s="380">
        <f>[3]Früchte!$AO71</f>
        <v>0</v>
      </c>
      <c r="BG87" s="380">
        <f>[3]Früchte!$CG71</f>
        <v>0</v>
      </c>
      <c r="BH87" s="381">
        <f>[3]Früchte!$AP71</f>
        <v>0</v>
      </c>
      <c r="BI87" s="381">
        <f>[3]Früchte!$CH71</f>
        <v>0</v>
      </c>
      <c r="BJ87" s="380">
        <f>[3]Früchte!$AQ71</f>
        <v>2.9451299999999998</v>
      </c>
      <c r="BK87" s="380">
        <f>[3]Früchte!$CI71</f>
        <v>2.527307</v>
      </c>
      <c r="BL87" s="381">
        <f>[3]Früchte!$AR71</f>
        <v>0.87204300000000001</v>
      </c>
      <c r="BM87" s="381">
        <f>[3]Früchte!$CJ71</f>
        <v>0.70028599999999996</v>
      </c>
      <c r="BN87" s="380">
        <f>[3]Früchte!$AS71</f>
        <v>0</v>
      </c>
      <c r="BO87" s="380">
        <f>[3]Früchte!$CK71</f>
        <v>0</v>
      </c>
    </row>
    <row r="88" spans="2:120" x14ac:dyDescent="0.2">
      <c r="C88" s="384"/>
      <c r="D88" s="384"/>
      <c r="E88" s="384"/>
      <c r="F88" s="384"/>
      <c r="G88" s="384"/>
      <c r="H88" s="384"/>
      <c r="I88" s="384"/>
      <c r="J88" s="384"/>
      <c r="K88" s="384"/>
      <c r="L88" s="384"/>
      <c r="M88" s="384"/>
      <c r="N88" s="384"/>
      <c r="O88" s="384"/>
      <c r="P88" s="384"/>
      <c r="Q88" s="384"/>
      <c r="R88" s="384"/>
      <c r="S88" s="384"/>
      <c r="T88" s="384"/>
      <c r="U88" s="384"/>
      <c r="V88" s="384"/>
      <c r="W88" s="384"/>
      <c r="X88" s="384"/>
      <c r="Y88" s="384"/>
      <c r="Z88" s="384"/>
      <c r="AA88" s="384"/>
      <c r="AB88" s="384"/>
      <c r="AC88" s="384"/>
      <c r="AD88" s="384"/>
      <c r="AE88" s="384"/>
      <c r="AF88" s="384"/>
      <c r="AG88" s="384"/>
      <c r="AH88" s="384"/>
      <c r="AI88" s="384"/>
      <c r="AJ88" s="384"/>
      <c r="AK88" s="384"/>
      <c r="AL88" s="384"/>
      <c r="AM88" s="384"/>
      <c r="AN88" s="384"/>
      <c r="AO88" s="384"/>
      <c r="AP88" s="384"/>
      <c r="AQ88" s="384"/>
      <c r="AR88" s="384"/>
      <c r="AS88" s="384"/>
      <c r="AT88" s="384"/>
      <c r="AU88" s="384"/>
      <c r="AV88" s="384"/>
      <c r="AW88" s="384"/>
      <c r="AX88" s="384"/>
      <c r="AY88" s="384"/>
      <c r="AZ88" s="384"/>
      <c r="BA88" s="384"/>
      <c r="BB88" s="384"/>
      <c r="BC88" s="384"/>
      <c r="BD88" s="384"/>
      <c r="BE88" s="384"/>
      <c r="BF88" s="384"/>
      <c r="BG88" s="384"/>
      <c r="BH88" s="384"/>
      <c r="BI88" s="384"/>
      <c r="BJ88" s="384"/>
      <c r="BK88" s="384"/>
      <c r="BL88" s="384"/>
      <c r="BM88" s="384"/>
      <c r="BN88" s="384"/>
      <c r="BO88" s="384"/>
    </row>
    <row r="89" spans="2:120" x14ac:dyDescent="0.2">
      <c r="E89" s="384"/>
      <c r="F89" s="384"/>
      <c r="G89" s="384"/>
      <c r="H89" s="384"/>
      <c r="I89" s="384"/>
      <c r="J89" s="384"/>
      <c r="K89" s="384"/>
      <c r="L89" s="384"/>
      <c r="M89" s="384"/>
      <c r="N89" s="384"/>
      <c r="O89" s="384"/>
      <c r="P89" s="384"/>
      <c r="Q89" s="384"/>
      <c r="R89" s="384"/>
      <c r="S89" s="384"/>
      <c r="T89" s="384"/>
      <c r="U89" s="384"/>
      <c r="V89" s="384"/>
      <c r="W89" s="384"/>
      <c r="X89" s="384"/>
      <c r="Y89" s="384"/>
      <c r="Z89" s="384"/>
      <c r="AA89" s="384"/>
      <c r="AB89" s="384"/>
      <c r="AC89" s="384"/>
      <c r="AD89" s="384"/>
      <c r="AE89" s="384"/>
      <c r="AF89" s="384"/>
      <c r="AG89" s="384"/>
      <c r="AH89" s="384"/>
      <c r="AI89" s="384"/>
      <c r="AJ89" s="384"/>
      <c r="AK89" s="384"/>
      <c r="AL89" s="384"/>
      <c r="AM89" s="384"/>
      <c r="AN89" s="384"/>
      <c r="AO89" s="384"/>
      <c r="AP89" s="384"/>
      <c r="AQ89" s="384"/>
      <c r="AR89" s="384"/>
      <c r="AS89" s="384"/>
      <c r="AT89" s="384"/>
      <c r="AU89" s="384"/>
      <c r="AV89" s="384"/>
      <c r="AW89" s="384"/>
      <c r="AX89" s="384"/>
      <c r="AY89" s="384"/>
      <c r="AZ89" s="384"/>
      <c r="BA89" s="384"/>
      <c r="BB89" s="384"/>
      <c r="BC89" s="384"/>
      <c r="BD89" s="384"/>
      <c r="BE89" s="384"/>
      <c r="BF89" s="384"/>
      <c r="BG89" s="384"/>
      <c r="BH89" s="384"/>
      <c r="BI89" s="384"/>
      <c r="BJ89" s="384"/>
      <c r="BK89" s="384"/>
      <c r="BL89" s="384"/>
      <c r="BM89" s="384"/>
      <c r="BN89" s="384"/>
      <c r="BO89" s="384"/>
    </row>
    <row r="90" spans="2:120" x14ac:dyDescent="0.2">
      <c r="E90" s="384"/>
      <c r="F90" s="384"/>
      <c r="G90" s="384"/>
      <c r="H90" s="384"/>
      <c r="I90" s="384"/>
      <c r="J90" s="384"/>
      <c r="K90" s="384"/>
      <c r="L90" s="384"/>
      <c r="M90" s="384"/>
      <c r="N90" s="384"/>
      <c r="O90" s="384"/>
      <c r="P90" s="384"/>
      <c r="Q90" s="384"/>
      <c r="R90" s="384"/>
      <c r="S90" s="384"/>
      <c r="T90" s="384"/>
      <c r="U90" s="384"/>
      <c r="V90" s="384"/>
      <c r="W90" s="384"/>
      <c r="X90" s="384"/>
      <c r="Y90" s="384"/>
      <c r="Z90" s="384"/>
      <c r="AA90" s="384"/>
      <c r="AB90" s="384"/>
      <c r="AC90" s="384"/>
      <c r="AD90" s="384"/>
      <c r="AE90" s="384"/>
      <c r="AF90" s="384"/>
      <c r="AG90" s="384"/>
      <c r="AH90" s="384"/>
      <c r="AI90" s="384"/>
      <c r="AJ90" s="384"/>
      <c r="AK90" s="384"/>
      <c r="AL90" s="384"/>
      <c r="AM90" s="384"/>
      <c r="AN90" s="384"/>
      <c r="AO90" s="384"/>
      <c r="AP90" s="384"/>
      <c r="AQ90" s="384"/>
      <c r="AR90" s="384"/>
      <c r="AS90" s="384"/>
      <c r="AT90" s="384"/>
      <c r="AU90" s="384"/>
      <c r="AV90" s="384"/>
      <c r="AW90" s="384"/>
      <c r="AX90" s="384"/>
      <c r="AY90" s="384"/>
      <c r="AZ90" s="384"/>
      <c r="BA90" s="384"/>
      <c r="BB90" s="384"/>
      <c r="BC90" s="384"/>
      <c r="BD90" s="384"/>
      <c r="BE90" s="384"/>
      <c r="BF90" s="384"/>
      <c r="BG90" s="384"/>
      <c r="BH90" s="384"/>
      <c r="BI90" s="384"/>
      <c r="BJ90" s="384"/>
      <c r="BK90" s="384"/>
      <c r="BL90" s="384"/>
      <c r="BM90" s="384"/>
      <c r="BN90" s="384"/>
      <c r="BO90" s="384"/>
    </row>
    <row r="91" spans="2:120" x14ac:dyDescent="0.2">
      <c r="E91" s="384"/>
      <c r="F91" s="384"/>
      <c r="G91" s="384"/>
      <c r="H91" s="384"/>
      <c r="I91" s="384"/>
      <c r="J91" s="384"/>
      <c r="K91" s="384"/>
      <c r="L91" s="384"/>
      <c r="M91" s="384"/>
      <c r="N91" s="384"/>
      <c r="O91" s="384"/>
      <c r="P91" s="384"/>
      <c r="Q91" s="384"/>
      <c r="R91" s="384"/>
      <c r="S91" s="384"/>
      <c r="T91" s="384"/>
      <c r="U91" s="384"/>
      <c r="V91" s="384"/>
      <c r="W91" s="384"/>
      <c r="X91" s="384"/>
      <c r="Y91" s="384"/>
      <c r="Z91" s="384"/>
      <c r="AA91" s="384"/>
      <c r="AB91" s="384"/>
      <c r="AC91" s="384"/>
      <c r="AD91" s="384"/>
      <c r="AE91" s="384"/>
      <c r="AF91" s="384"/>
      <c r="AG91" s="384"/>
      <c r="AH91" s="384"/>
      <c r="AI91" s="384"/>
      <c r="AJ91" s="384"/>
      <c r="AK91" s="384"/>
      <c r="AL91" s="384"/>
      <c r="AM91" s="384"/>
      <c r="AN91" s="384"/>
      <c r="AO91" s="384"/>
      <c r="AP91" s="384"/>
      <c r="AQ91" s="384"/>
      <c r="AR91" s="384"/>
      <c r="AS91" s="384"/>
      <c r="AT91" s="384"/>
      <c r="AU91" s="384"/>
      <c r="AV91" s="384"/>
      <c r="AW91" s="384"/>
      <c r="AX91" s="384"/>
      <c r="AY91" s="384"/>
      <c r="AZ91" s="384"/>
      <c r="BA91" s="384"/>
      <c r="BB91" s="384"/>
      <c r="BC91" s="384"/>
      <c r="BD91" s="384"/>
      <c r="BE91" s="384"/>
      <c r="BF91" s="384"/>
      <c r="BG91" s="384"/>
      <c r="BH91" s="384"/>
      <c r="BI91" s="384"/>
      <c r="BJ91" s="384"/>
      <c r="BK91" s="384"/>
      <c r="BL91" s="384"/>
      <c r="BM91" s="384"/>
      <c r="BN91" s="384"/>
      <c r="BO91" s="384"/>
    </row>
    <row r="92" spans="2:120" x14ac:dyDescent="0.2">
      <c r="E92" s="384"/>
      <c r="F92" s="384"/>
      <c r="G92" s="384"/>
      <c r="H92" s="384"/>
      <c r="I92" s="384"/>
      <c r="J92" s="384"/>
      <c r="K92" s="384"/>
      <c r="L92" s="384"/>
      <c r="M92" s="384"/>
      <c r="N92" s="384"/>
      <c r="O92" s="384"/>
      <c r="P92" s="384"/>
      <c r="Q92" s="384"/>
      <c r="R92" s="384"/>
      <c r="S92" s="384"/>
      <c r="T92" s="384"/>
      <c r="U92" s="384"/>
      <c r="V92" s="384"/>
      <c r="W92" s="384"/>
      <c r="X92" s="384"/>
      <c r="Y92" s="384"/>
      <c r="Z92" s="384"/>
      <c r="AA92" s="384"/>
      <c r="AB92" s="384"/>
      <c r="AC92" s="384"/>
      <c r="AD92" s="384"/>
      <c r="AE92" s="384"/>
      <c r="AF92" s="384"/>
      <c r="AG92" s="384"/>
      <c r="AH92" s="384"/>
      <c r="AI92" s="384"/>
      <c r="AJ92" s="384"/>
      <c r="AK92" s="384"/>
      <c r="AL92" s="384"/>
      <c r="AM92" s="384"/>
      <c r="AN92" s="384"/>
      <c r="AO92" s="384"/>
      <c r="AP92" s="384"/>
      <c r="AQ92" s="384"/>
      <c r="AR92" s="384"/>
      <c r="AS92" s="384"/>
      <c r="AT92" s="384"/>
      <c r="AU92" s="384"/>
      <c r="AV92" s="384"/>
      <c r="AW92" s="384"/>
      <c r="AX92" s="384"/>
      <c r="AY92" s="384"/>
      <c r="AZ92" s="384"/>
      <c r="BA92" s="384"/>
      <c r="BB92" s="384"/>
      <c r="BC92" s="384"/>
      <c r="BD92" s="384"/>
      <c r="BE92" s="384"/>
      <c r="BF92" s="384"/>
      <c r="BG92" s="384"/>
      <c r="BH92" s="384"/>
      <c r="BI92" s="384"/>
      <c r="BJ92" s="384"/>
      <c r="BK92" s="384"/>
      <c r="BL92" s="384"/>
      <c r="BM92" s="384"/>
      <c r="BN92" s="384"/>
      <c r="BO92" s="384"/>
    </row>
  </sheetData>
  <mergeCells count="59">
    <mergeCell ref="A13:B13"/>
    <mergeCell ref="A7:B7"/>
    <mergeCell ref="A8:B8"/>
    <mergeCell ref="A9:B9"/>
    <mergeCell ref="A10:B10"/>
    <mergeCell ref="A11:B11"/>
    <mergeCell ref="BQ13:DP13"/>
    <mergeCell ref="C16:D16"/>
    <mergeCell ref="E16:F16"/>
    <mergeCell ref="G16:H16"/>
    <mergeCell ref="I16:J16"/>
    <mergeCell ref="K16:L16"/>
    <mergeCell ref="N16:O16"/>
    <mergeCell ref="P16:Q16"/>
    <mergeCell ref="R16:S16"/>
    <mergeCell ref="T16:U16"/>
    <mergeCell ref="Y16:Z16"/>
    <mergeCell ref="AA16:AB16"/>
    <mergeCell ref="AC16:AD16"/>
    <mergeCell ref="AE16:AF16"/>
    <mergeCell ref="AY16:AZ16"/>
    <mergeCell ref="C13:BO13"/>
    <mergeCell ref="BU16:BV16"/>
    <mergeCell ref="AJ16:AK16"/>
    <mergeCell ref="AL16:AM16"/>
    <mergeCell ref="AN16:AO16"/>
    <mergeCell ref="AQ16:AR16"/>
    <mergeCell ref="AW16:AX16"/>
    <mergeCell ref="BA16:BB16"/>
    <mergeCell ref="BJ16:BK16"/>
    <mergeCell ref="BL16:BM16"/>
    <mergeCell ref="AT16:AU16"/>
    <mergeCell ref="BR16:BS16"/>
    <mergeCell ref="CX16:CY16"/>
    <mergeCell ref="BX16:BY16"/>
    <mergeCell ref="CA16:CB16"/>
    <mergeCell ref="CC16:CD16"/>
    <mergeCell ref="CE16:CF16"/>
    <mergeCell ref="CH16:CI16"/>
    <mergeCell ref="CJ16:CK16"/>
    <mergeCell ref="CL16:CM16"/>
    <mergeCell ref="CN16:CO16"/>
    <mergeCell ref="CP16:CQ16"/>
    <mergeCell ref="CS16:CT16"/>
    <mergeCell ref="CV16:CW16"/>
    <mergeCell ref="DM16:DN16"/>
    <mergeCell ref="DO16:DP16"/>
    <mergeCell ref="CZ16:DA16"/>
    <mergeCell ref="DB16:DC16"/>
    <mergeCell ref="DE16:DF16"/>
    <mergeCell ref="DG16:DH16"/>
    <mergeCell ref="DI16:DJ16"/>
    <mergeCell ref="DK16:DL16"/>
    <mergeCell ref="V16:W16"/>
    <mergeCell ref="BC16:BD16"/>
    <mergeCell ref="BF16:BG16"/>
    <mergeCell ref="BH16:BI16"/>
    <mergeCell ref="BN16:BO16"/>
    <mergeCell ref="AH16:AI16"/>
  </mergeCells>
  <hyperlinks>
    <hyperlink ref="A7" location="Inhaltsverzeichnis!A1" display="Inhaltsverzeichnis!A1" xr:uid="{00000000-0004-0000-0600-000000000000}"/>
    <hyperlink ref="A10" location="FG_Absatzmengen_Detailhandel" display="Absatzmengen Detailhandel" xr:uid="{00000000-0004-0000-0600-000001000000}"/>
    <hyperlink ref="A11" location="FrüchteUebersicht" display="FrüchteUebersicht" xr:uid="{00000000-0004-0000-0600-000002000000}"/>
    <hyperlink ref="A9" location="FrüchtePreiseDetailhandel" display="FrüchtePreiseDetailhandel" xr:uid="{00000000-0004-0000-0600-000003000000}"/>
    <hyperlink ref="A10:B10" location="FrüchteAbsatzmengenDetailhandel" display="FrüchteAbsatzmengenDetailhandel" xr:uid="{00000000-0004-0000-0600-000004000000}"/>
    <hyperlink ref="A11:B11" location="'Früchte Übersicht'!FrüchteUebersicht" display="'Früchte Übersicht'!FrüchteUebersicht" xr:uid="{00000000-0004-0000-0600-000005000000}"/>
  </hyperlinks>
  <pageMargins left="0.7" right="0.7" top="0.78740157499999996" bottom="0.78740157499999996" header="0.3" footer="0.3"/>
  <pageSetup paperSize="9" orientation="portrait" r:id="rId1"/>
  <ignoredErrors>
    <ignoredError sqref="BL19:BM21 BL22:BM23 BL18" evalError="1"/>
    <ignoredError sqref="BL17:BM17 BM18" evalError="1" formula="1"/>
    <ignoredError sqref="C17:BK17 BN17 CB17:DB17 DF17:DP17"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4753" r:id="rId4" name="Drop Down 1">
              <controlPr defaultSize="0" autoLine="0" autoPict="0">
                <anchor moveWithCells="1">
                  <from>
                    <xdr:col>0</xdr:col>
                    <xdr:colOff>57150</xdr:colOff>
                    <xdr:row>4</xdr:row>
                    <xdr:rowOff>0</xdr:rowOff>
                  </from>
                  <to>
                    <xdr:col>1</xdr:col>
                    <xdr:colOff>695325</xdr:colOff>
                    <xdr:row>5</xdr:row>
                    <xdr:rowOff>152400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theme="7" tint="0.79998168889431442"/>
  </sheetPr>
  <dimension ref="A1:W82"/>
  <sheetViews>
    <sheetView workbookViewId="0">
      <pane xSplit="2" ySplit="20" topLeftCell="C21" activePane="bottomRight" state="frozen"/>
      <selection pane="topRight" activeCell="C1" sqref="C1"/>
      <selection pane="bottomLeft" activeCell="A21" sqref="A21"/>
      <selection pane="bottomRight" activeCell="J4" sqref="J4"/>
    </sheetView>
  </sheetViews>
  <sheetFormatPr baseColWidth="10" defaultColWidth="11" defaultRowHeight="14.25" x14ac:dyDescent="0.2"/>
  <cols>
    <col min="1" max="1" width="14.125" style="141" customWidth="1"/>
    <col min="2" max="2" width="10.625" style="141" customWidth="1"/>
    <col min="3" max="9" width="8.625" style="141" customWidth="1"/>
    <col min="10" max="10" width="12.625" style="141" customWidth="1"/>
    <col min="11" max="12" width="11.875" style="141" customWidth="1"/>
    <col min="13" max="13" width="4.125" style="141" customWidth="1"/>
    <col min="14" max="19" width="8.625" style="141" customWidth="1"/>
    <col min="20" max="16384" width="11" style="141"/>
  </cols>
  <sheetData>
    <row r="1" spans="1:19" s="183" customFormat="1" ht="9.9499999999999993" customHeight="1" x14ac:dyDescent="0.2">
      <c r="A1" s="190"/>
      <c r="B1" s="190"/>
      <c r="C1" s="241" t="str">
        <f>Codierung!I152</f>
        <v>Eidgenössisches Departement für  Wirtschaft, Bildung und Forschung WBF</v>
      </c>
      <c r="D1" s="192"/>
      <c r="E1" s="190"/>
      <c r="F1" s="192"/>
      <c r="G1" s="190"/>
      <c r="J1" s="141"/>
    </row>
    <row r="2" spans="1:19" s="183" customFormat="1" ht="9.9499999999999993" customHeight="1" x14ac:dyDescent="0.2">
      <c r="A2" s="190"/>
      <c r="B2" s="190"/>
      <c r="C2" s="242" t="str">
        <f>Codierung!I153</f>
        <v>Bundesamt für Landwirtschaft BLW</v>
      </c>
      <c r="D2" s="187"/>
      <c r="E2" s="190"/>
      <c r="F2" s="187"/>
      <c r="G2" s="190"/>
      <c r="J2" s="141"/>
    </row>
    <row r="3" spans="1:19" s="183" customFormat="1" ht="9.9499999999999993" customHeight="1" x14ac:dyDescent="0.2">
      <c r="A3" s="190"/>
      <c r="B3" s="190"/>
      <c r="C3" s="241" t="str">
        <f>Codierung!I154</f>
        <v>Fachbereich Agrardaten und Marktanalysen</v>
      </c>
      <c r="D3" s="192"/>
      <c r="E3" s="190"/>
      <c r="F3" s="192"/>
      <c r="G3" s="190"/>
      <c r="J3" s="141"/>
    </row>
    <row r="4" spans="1:19" s="183" customFormat="1" ht="12.75" customHeight="1" x14ac:dyDescent="0.2">
      <c r="A4" s="190"/>
      <c r="B4" s="190"/>
      <c r="C4" s="190"/>
      <c r="D4" s="190"/>
      <c r="E4" s="190"/>
      <c r="F4" s="190"/>
      <c r="G4" s="190"/>
      <c r="J4" s="141"/>
      <c r="L4" s="178"/>
      <c r="M4" s="178"/>
      <c r="Q4" s="178"/>
    </row>
    <row r="5" spans="1:19" s="183" customFormat="1" ht="18" customHeight="1" x14ac:dyDescent="0.2">
      <c r="J5" s="141"/>
      <c r="L5" s="178"/>
      <c r="M5" s="178"/>
      <c r="Q5" s="178"/>
    </row>
    <row r="6" spans="1:19" s="183" customFormat="1" ht="18" customHeight="1" x14ac:dyDescent="0.2">
      <c r="J6" s="141"/>
      <c r="L6" s="178"/>
      <c r="M6" s="178"/>
      <c r="Q6" s="178"/>
    </row>
    <row r="7" spans="1:19" ht="12.75" customHeight="1" x14ac:dyDescent="0.25">
      <c r="A7" s="573" t="str">
        <f>Codierung!$I$160</f>
        <v>Zurück zum Inhaltsverzeichnis</v>
      </c>
      <c r="B7" s="573"/>
      <c r="C7" s="188"/>
      <c r="D7" s="188"/>
      <c r="H7" s="175"/>
      <c r="I7" s="175"/>
      <c r="J7" s="175"/>
      <c r="L7" s="175"/>
      <c r="M7" s="175"/>
      <c r="Q7" s="175"/>
    </row>
    <row r="8" spans="1:19" s="183" customFormat="1" ht="12.75" customHeight="1" x14ac:dyDescent="0.2">
      <c r="A8" s="575" t="str">
        <f>Codierung!I211</f>
        <v>Kartoffeln</v>
      </c>
      <c r="B8" s="575"/>
      <c r="C8" s="191"/>
      <c r="D8" s="191"/>
      <c r="E8" s="179"/>
      <c r="F8" s="179"/>
      <c r="G8" s="179"/>
      <c r="H8" s="179"/>
      <c r="I8" s="179"/>
      <c r="J8" s="350"/>
      <c r="K8" s="179"/>
      <c r="L8" s="179"/>
      <c r="M8" s="179"/>
      <c r="N8" s="179"/>
      <c r="O8" s="179"/>
      <c r="P8" s="179"/>
      <c r="Q8" s="179"/>
      <c r="R8" s="179"/>
      <c r="S8" s="179"/>
    </row>
    <row r="9" spans="1:19" s="183" customFormat="1" ht="12.75" customHeight="1" x14ac:dyDescent="0.2">
      <c r="A9" s="574" t="str">
        <f>Codierung!I186</f>
        <v>Preise Detailhandel</v>
      </c>
      <c r="B9" s="574"/>
      <c r="C9" s="191"/>
      <c r="D9" s="191"/>
      <c r="E9" s="179"/>
      <c r="F9" s="179"/>
      <c r="G9" s="179"/>
      <c r="H9" s="179"/>
      <c r="I9" s="179"/>
      <c r="J9" s="350"/>
      <c r="K9" s="179"/>
      <c r="L9" s="179"/>
      <c r="M9" s="179"/>
      <c r="N9" s="179"/>
      <c r="O9" s="179"/>
      <c r="P9" s="179"/>
      <c r="Q9" s="179"/>
      <c r="R9" s="179"/>
      <c r="S9" s="179"/>
    </row>
    <row r="10" spans="1:19" s="183" customFormat="1" ht="12.75" customHeight="1" x14ac:dyDescent="0.2">
      <c r="A10" s="574" t="str">
        <f>Codierung!I187</f>
        <v>Absatzmengen Detailhandel</v>
      </c>
      <c r="B10" s="574"/>
      <c r="C10" s="191"/>
      <c r="D10" s="191"/>
      <c r="E10" s="191"/>
      <c r="F10" s="191"/>
      <c r="G10" s="191"/>
      <c r="H10" s="191"/>
      <c r="I10" s="179"/>
      <c r="J10" s="350"/>
      <c r="K10" s="191"/>
      <c r="L10" s="191"/>
      <c r="M10" s="191"/>
      <c r="N10" s="191"/>
      <c r="O10" s="191"/>
      <c r="P10" s="191"/>
      <c r="Q10" s="191"/>
      <c r="R10" s="191"/>
      <c r="S10" s="191"/>
    </row>
    <row r="11" spans="1:19" s="183" customFormat="1" ht="12.75" customHeight="1" x14ac:dyDescent="0.2">
      <c r="A11" s="191"/>
      <c r="B11" s="191"/>
      <c r="C11" s="191"/>
      <c r="D11" s="191"/>
      <c r="E11" s="179"/>
      <c r="F11" s="179"/>
      <c r="G11" s="179"/>
      <c r="H11" s="179"/>
      <c r="I11" s="179"/>
      <c r="J11" s="350"/>
      <c r="K11" s="179"/>
      <c r="L11" s="179"/>
      <c r="M11" s="179"/>
      <c r="N11" s="179"/>
      <c r="O11" s="179"/>
      <c r="P11" s="179"/>
      <c r="Q11" s="179"/>
      <c r="R11" s="179"/>
      <c r="S11" s="179"/>
    </row>
    <row r="12" spans="1:19" s="180" customFormat="1" ht="18" customHeight="1" x14ac:dyDescent="0.25">
      <c r="A12" s="307" t="str">
        <f>Codierung!I211</f>
        <v>Kartoffeln</v>
      </c>
      <c r="B12" s="307"/>
      <c r="C12" s="582" t="str">
        <f>Codierung!I186</f>
        <v>Preise Detailhandel</v>
      </c>
      <c r="D12" s="582"/>
      <c r="E12" s="582"/>
      <c r="F12" s="582"/>
      <c r="G12" s="582"/>
      <c r="H12" s="582"/>
      <c r="I12" s="186"/>
      <c r="J12" s="582" t="str">
        <f>Codierung!I187</f>
        <v>Absatzmengen Detailhandel</v>
      </c>
      <c r="K12" s="582"/>
      <c r="L12" s="582"/>
      <c r="M12" s="582"/>
      <c r="N12" s="582"/>
      <c r="O12" s="582"/>
      <c r="P12" s="582"/>
      <c r="Q12" s="582"/>
      <c r="R12" s="582"/>
      <c r="S12" s="582"/>
    </row>
    <row r="13" spans="1:19" s="240" customFormat="1" ht="15.95" customHeight="1" x14ac:dyDescent="0.2">
      <c r="A13" s="221"/>
      <c r="B13" s="221"/>
      <c r="C13" s="222" t="str">
        <f>Codierung!I146</f>
        <v>Quelle: NielsenIQ Switzerland, Total Market Consumer/Retail Panel</v>
      </c>
      <c r="D13" s="222"/>
      <c r="E13" s="222"/>
      <c r="F13" s="222"/>
      <c r="G13" s="221"/>
      <c r="H13" s="221"/>
      <c r="I13" s="222"/>
      <c r="J13" s="222" t="str">
        <f>Codierung!I146</f>
        <v>Quelle: NielsenIQ Switzerland, Total Market Consumer/Retail Panel</v>
      </c>
      <c r="K13" s="222"/>
      <c r="L13" s="221"/>
      <c r="M13" s="221"/>
      <c r="N13" s="221"/>
      <c r="O13" s="221"/>
      <c r="P13" s="221"/>
      <c r="Q13" s="221"/>
      <c r="R13" s="221"/>
      <c r="S13" s="221"/>
    </row>
    <row r="14" spans="1:19" s="294" customFormat="1" ht="15.95" customHeight="1" x14ac:dyDescent="0.25">
      <c r="A14" s="271"/>
      <c r="B14" s="271"/>
      <c r="C14" s="297" t="str">
        <f>Codierung!I79</f>
        <v>Speisekartoffeln (frisch)</v>
      </c>
      <c r="D14" s="297"/>
      <c r="E14" s="297"/>
      <c r="F14" s="297"/>
      <c r="G14" s="297"/>
      <c r="H14" s="297"/>
      <c r="I14" s="271"/>
      <c r="J14" s="271"/>
      <c r="K14" s="297" t="str">
        <f>Codierung!I79</f>
        <v>Speisekartoffeln (frisch)</v>
      </c>
      <c r="L14" s="297"/>
      <c r="M14" s="297"/>
      <c r="N14" s="297"/>
      <c r="O14" s="297"/>
      <c r="P14" s="297"/>
      <c r="Q14" s="297"/>
      <c r="R14" s="297"/>
      <c r="S14" s="297"/>
    </row>
    <row r="15" spans="1:19" s="239" customFormat="1" ht="29.25" customHeight="1" x14ac:dyDescent="0.2">
      <c r="A15" s="238"/>
      <c r="B15" s="238"/>
      <c r="C15" s="583" t="str">
        <f>Codierung!I75</f>
        <v>Festkochende</v>
      </c>
      <c r="D15" s="583"/>
      <c r="E15" s="568" t="str">
        <f>Codierung!I76</f>
        <v>Mehligkochende</v>
      </c>
      <c r="F15" s="568"/>
      <c r="G15" s="583" t="str">
        <f>Codierung!I77</f>
        <v>Raclette</v>
      </c>
      <c r="H15" s="583"/>
      <c r="I15" s="238"/>
      <c r="J15" s="238"/>
      <c r="K15" s="584" t="str">
        <f>Codierung!I306</f>
        <v>Gesamtmarkt (ohne Convenience-Produkte)</v>
      </c>
      <c r="L15" s="584"/>
      <c r="M15" s="268"/>
      <c r="N15" s="567" t="str">
        <f>Codierung!I74</f>
        <v>Festkochende</v>
      </c>
      <c r="O15" s="567"/>
      <c r="P15" s="584" t="str">
        <f>Codierung!I76</f>
        <v>Mehligkochende</v>
      </c>
      <c r="Q15" s="584"/>
      <c r="R15" s="567" t="str">
        <f>Codierung!I77</f>
        <v>Raclette</v>
      </c>
      <c r="S15" s="567"/>
    </row>
    <row r="16" spans="1:19" s="244" customFormat="1" ht="12.75" customHeight="1" x14ac:dyDescent="0.2">
      <c r="A16" s="220"/>
      <c r="B16" s="220"/>
      <c r="C16" s="308" t="str">
        <f>Codierung!$I$14</f>
        <v>bio</v>
      </c>
      <c r="D16" s="308" t="str">
        <f>Codierung!$I$16</f>
        <v>nicht-bio</v>
      </c>
      <c r="E16" s="220" t="str">
        <f>Codierung!$I$14</f>
        <v>bio</v>
      </c>
      <c r="F16" s="220" t="str">
        <f>Codierung!$I$16</f>
        <v>nicht-bio</v>
      </c>
      <c r="G16" s="308" t="str">
        <f>Codierung!$I$14</f>
        <v>bio</v>
      </c>
      <c r="H16" s="308" t="str">
        <f>Codierung!$I$16</f>
        <v>nicht-bio</v>
      </c>
      <c r="I16" s="220"/>
      <c r="J16" s="341"/>
      <c r="K16" s="308" t="str">
        <f>Codierung!$I$14</f>
        <v>bio</v>
      </c>
      <c r="L16" s="308" t="str">
        <f>Codierung!$I$16</f>
        <v>nicht-bio</v>
      </c>
      <c r="M16" s="220"/>
      <c r="N16" s="220" t="str">
        <f>Codierung!$I$14</f>
        <v>bio</v>
      </c>
      <c r="O16" s="220" t="str">
        <f>Codierung!$I$16</f>
        <v>nicht-bio</v>
      </c>
      <c r="P16" s="308" t="str">
        <f>Codierung!$I$14</f>
        <v>bio</v>
      </c>
      <c r="Q16" s="308" t="str">
        <f>Codierung!$I$16</f>
        <v>nicht-bio</v>
      </c>
      <c r="R16" s="220" t="str">
        <f>Codierung!$I$14</f>
        <v>bio</v>
      </c>
      <c r="S16" s="220" t="str">
        <f>Codierung!$I$16</f>
        <v>nicht-bio</v>
      </c>
    </row>
    <row r="17" spans="1:23" s="228" customFormat="1" ht="12.75" customHeight="1" x14ac:dyDescent="0.2">
      <c r="A17" s="218"/>
      <c r="B17" s="218"/>
      <c r="C17" s="309" t="str">
        <f>Codierung!$I$119</f>
        <v>CHF/kg</v>
      </c>
      <c r="D17" s="309" t="str">
        <f>Codierung!$I$119</f>
        <v>CHF/kg</v>
      </c>
      <c r="E17" s="232" t="str">
        <f>Codierung!$I$119</f>
        <v>CHF/kg</v>
      </c>
      <c r="F17" s="232" t="str">
        <f>Codierung!$I$119</f>
        <v>CHF/kg</v>
      </c>
      <c r="G17" s="309" t="str">
        <f>Codierung!$I$119</f>
        <v>CHF/kg</v>
      </c>
      <c r="H17" s="309" t="str">
        <f>Codierung!$I$119</f>
        <v>CHF/kg</v>
      </c>
      <c r="I17" s="219"/>
      <c r="J17" s="343" t="str">
        <f>Codierung!I142</f>
        <v>Anzahl Wochen</v>
      </c>
      <c r="K17" s="309" t="str">
        <f>Codierung!$I$126</f>
        <v>t</v>
      </c>
      <c r="L17" s="309" t="str">
        <f>Codierung!$I$126</f>
        <v>t</v>
      </c>
      <c r="M17" s="232"/>
      <c r="N17" s="232" t="str">
        <f>Codierung!$I$126</f>
        <v>t</v>
      </c>
      <c r="O17" s="232" t="str">
        <f>Codierung!$I$126</f>
        <v>t</v>
      </c>
      <c r="P17" s="309" t="str">
        <f>Codierung!$I$126</f>
        <v>t</v>
      </c>
      <c r="Q17" s="309" t="str">
        <f>Codierung!$I$126</f>
        <v>t</v>
      </c>
      <c r="R17" s="232" t="str">
        <f>Codierung!$I$126</f>
        <v>t</v>
      </c>
      <c r="S17" s="232" t="str">
        <f>Codierung!$I$126</f>
        <v>t</v>
      </c>
    </row>
    <row r="18" spans="1:23" s="228" customFormat="1" ht="12.75" customHeight="1" x14ac:dyDescent="0.2">
      <c r="A18" s="343" t="s">
        <v>729</v>
      </c>
      <c r="B18" s="189">
        <f>B$22</f>
        <v>46174</v>
      </c>
      <c r="C18" s="394">
        <f>C$22</f>
        <v>2.5935417767909588</v>
      </c>
      <c r="D18" s="394">
        <f t="shared" ref="D18:H18" si="0">D$22</f>
        <v>1.3827026544217107</v>
      </c>
      <c r="E18" s="380">
        <f t="shared" si="0"/>
        <v>2.7681839636837524</v>
      </c>
      <c r="F18" s="380">
        <f t="shared" si="0"/>
        <v>1.2044141702268316</v>
      </c>
      <c r="G18" s="394">
        <f t="shared" si="0"/>
        <v>2.9053571428571425</v>
      </c>
      <c r="H18" s="394">
        <f t="shared" si="0"/>
        <v>1.555738966437773</v>
      </c>
      <c r="I18" s="368" t="str">
        <f>LEFT(J18,1)</f>
        <v>5</v>
      </c>
      <c r="J18" s="343">
        <f>J22</f>
        <v>5</v>
      </c>
      <c r="K18" s="395">
        <f>K$22</f>
        <v>1186.5357420810001</v>
      </c>
      <c r="L18" s="395">
        <f t="shared" ref="L18:S18" si="1">L$22</f>
        <v>6691.2331114330009</v>
      </c>
      <c r="M18" s="393"/>
      <c r="N18" s="393">
        <f t="shared" si="1"/>
        <v>444.96173070900005</v>
      </c>
      <c r="O18" s="393">
        <f t="shared" si="1"/>
        <v>3606.87063033</v>
      </c>
      <c r="P18" s="395">
        <f t="shared" si="1"/>
        <v>164.33101855400002</v>
      </c>
      <c r="Q18" s="395">
        <f t="shared" si="1"/>
        <v>1075.8393344990002</v>
      </c>
      <c r="R18" s="393">
        <f t="shared" si="1"/>
        <v>2.8000000000000001E-2</v>
      </c>
      <c r="S18" s="393">
        <f t="shared" si="1"/>
        <v>32.921650100000001</v>
      </c>
      <c r="T18" s="141"/>
      <c r="U18" s="141"/>
      <c r="V18" s="141"/>
      <c r="W18" s="141"/>
    </row>
    <row r="19" spans="1:23" s="228" customFormat="1" ht="12.75" customHeight="1" x14ac:dyDescent="0.2">
      <c r="A19" s="343" t="s">
        <v>85</v>
      </c>
      <c r="B19" s="189">
        <f>B$23</f>
        <v>46143</v>
      </c>
      <c r="C19" s="394">
        <f>C$23</f>
        <v>2.5487955443839567</v>
      </c>
      <c r="D19" s="394">
        <f t="shared" ref="D19:H19" si="2">D$23</f>
        <v>1.3555146292271578</v>
      </c>
      <c r="E19" s="380">
        <f t="shared" si="2"/>
        <v>2.8845665675874308</v>
      </c>
      <c r="F19" s="380">
        <f t="shared" si="2"/>
        <v>1.1935349596402161</v>
      </c>
      <c r="G19" s="394">
        <f t="shared" si="2"/>
        <v>2.8863182346109175</v>
      </c>
      <c r="H19" s="394">
        <f t="shared" si="2"/>
        <v>1.4305887534884896</v>
      </c>
      <c r="I19" s="368" t="str">
        <f t="shared" ref="I19:I20" si="3">LEFT(J19,1)</f>
        <v>4</v>
      </c>
      <c r="J19" s="343">
        <f>J23</f>
        <v>4</v>
      </c>
      <c r="K19" s="395">
        <f>K$23</f>
        <v>1197.7793628060001</v>
      </c>
      <c r="L19" s="395">
        <f t="shared" ref="L19:S19" si="4">L$23</f>
        <v>6483.5844437420001</v>
      </c>
      <c r="M19" s="393"/>
      <c r="N19" s="393">
        <f t="shared" si="4"/>
        <v>566.20707082599995</v>
      </c>
      <c r="O19" s="393">
        <f t="shared" si="4"/>
        <v>3794.031873333</v>
      </c>
      <c r="P19" s="395">
        <f t="shared" si="4"/>
        <v>189.24828398000002</v>
      </c>
      <c r="Q19" s="395">
        <f t="shared" si="4"/>
        <v>1219.8010791790002</v>
      </c>
      <c r="R19" s="393">
        <f t="shared" si="4"/>
        <v>6.0270000000000001</v>
      </c>
      <c r="S19" s="393">
        <f t="shared" si="4"/>
        <v>92.143135269000012</v>
      </c>
      <c r="T19" s="141"/>
      <c r="U19" s="141"/>
      <c r="V19" s="141"/>
      <c r="W19" s="141"/>
    </row>
    <row r="20" spans="1:23" ht="12.75" customHeight="1" x14ac:dyDescent="0.2">
      <c r="A20" s="343" t="s">
        <v>730</v>
      </c>
      <c r="B20" s="189">
        <f>B$34</f>
        <v>45809</v>
      </c>
      <c r="C20" s="394">
        <f>C$34</f>
        <v>3.3363040674546531</v>
      </c>
      <c r="D20" s="394">
        <f t="shared" ref="D20:H20" si="5">D$34</f>
        <v>1.712201819089159</v>
      </c>
      <c r="E20" s="380">
        <f t="shared" si="5"/>
        <v>3.6648602024458872</v>
      </c>
      <c r="F20" s="380">
        <f t="shared" si="5"/>
        <v>1.5331246120091957</v>
      </c>
      <c r="G20" s="394" t="str">
        <f t="shared" si="5"/>
        <v>(-)</v>
      </c>
      <c r="H20" s="394">
        <f t="shared" si="5"/>
        <v>1.8997431739655724</v>
      </c>
      <c r="I20" s="368" t="str">
        <f t="shared" si="3"/>
        <v>5</v>
      </c>
      <c r="J20" s="343">
        <f>J34</f>
        <v>5</v>
      </c>
      <c r="K20" s="395">
        <f>K$34</f>
        <v>1115.0685631240001</v>
      </c>
      <c r="L20" s="395">
        <f t="shared" ref="L20:S20" si="6">L$34</f>
        <v>6831.2334798430002</v>
      </c>
      <c r="M20" s="393"/>
      <c r="N20" s="393">
        <f t="shared" si="6"/>
        <v>420.18550051599999</v>
      </c>
      <c r="O20" s="393">
        <f t="shared" si="6"/>
        <v>3267.5047150570003</v>
      </c>
      <c r="P20" s="395">
        <f t="shared" si="6"/>
        <v>139.213201</v>
      </c>
      <c r="Q20" s="395">
        <f t="shared" si="6"/>
        <v>1166.6325968670001</v>
      </c>
      <c r="R20" s="393">
        <f t="shared" si="6"/>
        <v>0</v>
      </c>
      <c r="S20" s="393">
        <f t="shared" si="6"/>
        <v>57.389884295999998</v>
      </c>
      <c r="T20" s="402"/>
    </row>
    <row r="21" spans="1:23" s="228" customFormat="1" ht="12.75" customHeight="1" x14ac:dyDescent="0.2">
      <c r="A21" s="218"/>
      <c r="B21" s="218"/>
      <c r="C21" s="394"/>
      <c r="D21" s="394"/>
      <c r="E21" s="380"/>
      <c r="F21" s="380"/>
      <c r="G21" s="394"/>
      <c r="H21" s="394"/>
      <c r="I21" s="188"/>
      <c r="J21" s="188"/>
      <c r="K21" s="395"/>
      <c r="L21" s="395"/>
      <c r="M21" s="393"/>
      <c r="N21" s="393"/>
      <c r="O21" s="393"/>
      <c r="P21" s="395"/>
      <c r="Q21" s="395"/>
      <c r="R21" s="393"/>
      <c r="S21" s="393"/>
      <c r="T21" s="401"/>
      <c r="U21" s="141"/>
      <c r="V21" s="141"/>
      <c r="W21" s="141"/>
    </row>
    <row r="22" spans="1:23" s="228" customFormat="1" ht="12.75" customHeight="1" x14ac:dyDescent="0.2">
      <c r="A22" s="218"/>
      <c r="B22" s="189">
        <f>[3]Kartoffeln!A7</f>
        <v>46174</v>
      </c>
      <c r="C22" s="394">
        <f>[3]Kartoffeln!$B7</f>
        <v>2.5935417767909588</v>
      </c>
      <c r="D22" s="394">
        <f>[3]Kartoffeln!$C7</f>
        <v>1.3827026544217107</v>
      </c>
      <c r="E22" s="380">
        <f>[3]Kartoffeln!$D7</f>
        <v>2.7681839636837524</v>
      </c>
      <c r="F22" s="380">
        <f>[3]Kartoffeln!$E7</f>
        <v>1.2044141702268316</v>
      </c>
      <c r="G22" s="394">
        <f>[3]Kartoffeln!$F7</f>
        <v>2.9053571428571425</v>
      </c>
      <c r="H22" s="394">
        <f>[3]Kartoffeln!$G7</f>
        <v>1.555738966437773</v>
      </c>
      <c r="I22" s="369" t="str">
        <f>LEFT(J22,1)</f>
        <v>5</v>
      </c>
      <c r="J22" s="343">
        <f>'Früchte Daten'!BQ23</f>
        <v>5</v>
      </c>
      <c r="K22" s="395">
        <f>[3]Kartoffeln!$P7</f>
        <v>1186.5357420810001</v>
      </c>
      <c r="L22" s="395">
        <f>[3]Kartoffeln!$Q7</f>
        <v>6691.2331114330009</v>
      </c>
      <c r="M22" s="393"/>
      <c r="N22" s="393">
        <f>[3]Kartoffeln!$J7</f>
        <v>444.96173070900005</v>
      </c>
      <c r="O22" s="393">
        <f>[3]Kartoffeln!$K7</f>
        <v>3606.87063033</v>
      </c>
      <c r="P22" s="395">
        <f>[3]Kartoffeln!$L7</f>
        <v>164.33101855400002</v>
      </c>
      <c r="Q22" s="395">
        <f>[3]Kartoffeln!$M7</f>
        <v>1075.8393344990002</v>
      </c>
      <c r="R22" s="393">
        <f>[3]Kartoffeln!$N7</f>
        <v>2.8000000000000001E-2</v>
      </c>
      <c r="S22" s="393">
        <f>[3]Kartoffeln!$O7</f>
        <v>32.921650100000001</v>
      </c>
      <c r="T22" s="400"/>
    </row>
    <row r="23" spans="1:23" s="228" customFormat="1" ht="12.75" customHeight="1" x14ac:dyDescent="0.2">
      <c r="A23" s="218"/>
      <c r="B23" s="189">
        <f>[3]Kartoffeln!A8</f>
        <v>46143</v>
      </c>
      <c r="C23" s="394">
        <f>[3]Kartoffeln!$B8</f>
        <v>2.5487955443839567</v>
      </c>
      <c r="D23" s="394">
        <f>[3]Kartoffeln!$C8</f>
        <v>1.3555146292271578</v>
      </c>
      <c r="E23" s="380">
        <f>[3]Kartoffeln!$D8</f>
        <v>2.8845665675874308</v>
      </c>
      <c r="F23" s="380">
        <f>[3]Kartoffeln!$E8</f>
        <v>1.1935349596402161</v>
      </c>
      <c r="G23" s="394">
        <f>[3]Kartoffeln!$F8</f>
        <v>2.8863182346109175</v>
      </c>
      <c r="H23" s="394">
        <f>[3]Kartoffeln!$G8</f>
        <v>1.4305887534884896</v>
      </c>
      <c r="I23" s="369" t="str">
        <f t="shared" ref="I23:I40" si="7">LEFT(J23,1)</f>
        <v>4</v>
      </c>
      <c r="J23" s="343">
        <f>'Früchte Daten'!BQ24</f>
        <v>4</v>
      </c>
      <c r="K23" s="395">
        <f>[3]Kartoffeln!$P8</f>
        <v>1197.7793628060001</v>
      </c>
      <c r="L23" s="395">
        <f>[3]Kartoffeln!$Q8</f>
        <v>6483.5844437420001</v>
      </c>
      <c r="M23" s="393"/>
      <c r="N23" s="393">
        <f>[3]Kartoffeln!$J8</f>
        <v>566.20707082599995</v>
      </c>
      <c r="O23" s="393">
        <f>[3]Kartoffeln!$K8</f>
        <v>3794.031873333</v>
      </c>
      <c r="P23" s="395">
        <f>[3]Kartoffeln!$L8</f>
        <v>189.24828398000002</v>
      </c>
      <c r="Q23" s="395">
        <f>[3]Kartoffeln!$M8</f>
        <v>1219.8010791790002</v>
      </c>
      <c r="R23" s="393">
        <f>[3]Kartoffeln!$N8</f>
        <v>6.0270000000000001</v>
      </c>
      <c r="S23" s="393">
        <f>[3]Kartoffeln!$O8</f>
        <v>92.143135269000012</v>
      </c>
      <c r="T23" s="400"/>
    </row>
    <row r="24" spans="1:23" s="228" customFormat="1" ht="12.75" customHeight="1" x14ac:dyDescent="0.2">
      <c r="A24" s="218"/>
      <c r="B24" s="189">
        <f>[3]Kartoffeln!A9</f>
        <v>46113</v>
      </c>
      <c r="C24" s="394">
        <f>[3]Kartoffeln!$B9</f>
        <v>2.6363470694732323</v>
      </c>
      <c r="D24" s="394">
        <f>[3]Kartoffeln!$C9</f>
        <v>1.4617217742799506</v>
      </c>
      <c r="E24" s="380">
        <f>[3]Kartoffeln!$D9</f>
        <v>2.8782951119267333</v>
      </c>
      <c r="F24" s="380">
        <f>[3]Kartoffeln!$E9</f>
        <v>1.234010170976505</v>
      </c>
      <c r="G24" s="394">
        <f>[3]Kartoffeln!$F9</f>
        <v>2.8723134170902465</v>
      </c>
      <c r="H24" s="394">
        <f>[3]Kartoffeln!$G9</f>
        <v>1.4724167991686914</v>
      </c>
      <c r="I24" s="369" t="str">
        <f t="shared" si="7"/>
        <v>4</v>
      </c>
      <c r="J24" s="343">
        <f>'Früchte Daten'!BQ25</f>
        <v>4</v>
      </c>
      <c r="K24" s="395">
        <f>[3]Kartoffeln!$P9</f>
        <v>987.295625352</v>
      </c>
      <c r="L24" s="395">
        <f>[3]Kartoffeln!$Q9</f>
        <v>6364.0642980660004</v>
      </c>
      <c r="M24" s="393"/>
      <c r="N24" s="393">
        <f>[3]Kartoffeln!$J9</f>
        <v>463.58209295</v>
      </c>
      <c r="O24" s="393">
        <f>[3]Kartoffeln!$K9</f>
        <v>3587.4009585839999</v>
      </c>
      <c r="P24" s="395">
        <f>[3]Kartoffeln!$L9</f>
        <v>181.64838200000003</v>
      </c>
      <c r="Q24" s="395">
        <f>[3]Kartoffeln!$M9</f>
        <v>1175.6631283160002</v>
      </c>
      <c r="R24" s="393">
        <f>[3]Kartoffeln!$N9</f>
        <v>52.134999999999998</v>
      </c>
      <c r="S24" s="393">
        <f>[3]Kartoffeln!$O9</f>
        <v>286.12089892200004</v>
      </c>
    </row>
    <row r="25" spans="1:23" x14ac:dyDescent="0.2">
      <c r="A25" s="218"/>
      <c r="B25" s="189">
        <f>[3]Kartoffeln!A10</f>
        <v>46082</v>
      </c>
      <c r="C25" s="394">
        <f>[3]Kartoffeln!$B10</f>
        <v>2.488812213605522</v>
      </c>
      <c r="D25" s="394">
        <f>[3]Kartoffeln!$C10</f>
        <v>1.5709061980908077</v>
      </c>
      <c r="E25" s="380">
        <f>[3]Kartoffeln!$D10</f>
        <v>2.8865116651718132</v>
      </c>
      <c r="F25" s="380">
        <f>[3]Kartoffeln!$E10</f>
        <v>1.2166438127646229</v>
      </c>
      <c r="G25" s="394">
        <f>[3]Kartoffeln!$F10</f>
        <v>2.8770551618550479</v>
      </c>
      <c r="H25" s="394">
        <f>[3]Kartoffeln!$G10</f>
        <v>1.7395120259107268</v>
      </c>
      <c r="I25" s="369" t="str">
        <f t="shared" si="7"/>
        <v>5</v>
      </c>
      <c r="J25" s="343">
        <f>'Früchte Daten'!BQ26</f>
        <v>5</v>
      </c>
      <c r="K25" s="395">
        <f>[3]Kartoffeln!$P10</f>
        <v>1283.4649385800001</v>
      </c>
      <c r="L25" s="395">
        <f>[3]Kartoffeln!$Q10</f>
        <v>8442.8977484290008</v>
      </c>
      <c r="M25" s="393"/>
      <c r="N25" s="393">
        <f>[3]Kartoffeln!$J10</f>
        <v>663.28204301100004</v>
      </c>
      <c r="O25" s="393">
        <f>[3]Kartoffeln!$K10</f>
        <v>4970.632198149</v>
      </c>
      <c r="P25" s="395">
        <f>[3]Kartoffeln!$L10</f>
        <v>244.16975433600001</v>
      </c>
      <c r="Q25" s="395">
        <f>[3]Kartoffeln!$M10</f>
        <v>1597.93053852</v>
      </c>
      <c r="R25" s="393">
        <f>[3]Kartoffeln!$N10</f>
        <v>96.861437281000008</v>
      </c>
      <c r="S25" s="393">
        <f>[3]Kartoffeln!$O10</f>
        <v>621.52260000500007</v>
      </c>
    </row>
    <row r="26" spans="1:23" x14ac:dyDescent="0.2">
      <c r="A26" s="218"/>
      <c r="B26" s="189">
        <f>[3]Kartoffeln!A11</f>
        <v>46054</v>
      </c>
      <c r="C26" s="394">
        <f>[3]Kartoffeln!$B11</f>
        <v>2.370047675724702</v>
      </c>
      <c r="D26" s="394">
        <f>[3]Kartoffeln!$C11</f>
        <v>1.573584750323529</v>
      </c>
      <c r="E26" s="380">
        <f>[3]Kartoffeln!$D11</f>
        <v>2.8931052665248558</v>
      </c>
      <c r="F26" s="380">
        <f>[3]Kartoffeln!$E11</f>
        <v>1.2179860793648383</v>
      </c>
      <c r="G26" s="394">
        <f>[3]Kartoffeln!$F11</f>
        <v>2.8856925647527736</v>
      </c>
      <c r="H26" s="394">
        <f>[3]Kartoffeln!$G11</f>
        <v>1.6194585989990735</v>
      </c>
      <c r="I26" s="369" t="str">
        <f t="shared" si="7"/>
        <v>4</v>
      </c>
      <c r="J26" s="343">
        <f>'Früchte Daten'!BQ27</f>
        <v>4</v>
      </c>
      <c r="K26" s="395">
        <f>[3]Kartoffeln!$P11</f>
        <v>993.086615231</v>
      </c>
      <c r="L26" s="395">
        <f>[3]Kartoffeln!$Q11</f>
        <v>7318.3769576220002</v>
      </c>
      <c r="M26" s="393"/>
      <c r="N26" s="393">
        <f>[3]Kartoffeln!$J11</f>
        <v>492.87814159300001</v>
      </c>
      <c r="O26" s="393">
        <f>[3]Kartoffeln!$K11</f>
        <v>4305.749555845</v>
      </c>
      <c r="P26" s="395">
        <f>[3]Kartoffeln!$L11</f>
        <v>224.773010427</v>
      </c>
      <c r="Q26" s="395">
        <f>[3]Kartoffeln!$M11</f>
        <v>1231.646354108</v>
      </c>
      <c r="R26" s="393">
        <f>[3]Kartoffeln!$N11</f>
        <v>103.63919</v>
      </c>
      <c r="S26" s="393">
        <f>[3]Kartoffeln!$O11</f>
        <v>851.37115083100002</v>
      </c>
    </row>
    <row r="27" spans="1:23" x14ac:dyDescent="0.2">
      <c r="A27" s="218"/>
      <c r="B27" s="189">
        <f>[3]Kartoffeln!A12</f>
        <v>46023</v>
      </c>
      <c r="C27" s="394">
        <f>[3]Kartoffeln!$B12</f>
        <v>2.1175004791978651</v>
      </c>
      <c r="D27" s="394">
        <f>[3]Kartoffeln!$C12</f>
        <v>1.6519536074022751</v>
      </c>
      <c r="E27" s="380">
        <f>[3]Kartoffeln!$D12</f>
        <v>2.8916153527423401</v>
      </c>
      <c r="F27" s="380">
        <f>[3]Kartoffeln!$E12</f>
        <v>1.2529165662154014</v>
      </c>
      <c r="G27" s="394">
        <f>[3]Kartoffeln!$F12</f>
        <v>2.8886858236876543</v>
      </c>
      <c r="H27" s="394">
        <f>[3]Kartoffeln!$G12</f>
        <v>1.6922387675879029</v>
      </c>
      <c r="I27" s="369" t="str">
        <f t="shared" si="7"/>
        <v>4</v>
      </c>
      <c r="J27" s="343">
        <f>'Früchte Daten'!BQ28</f>
        <v>4</v>
      </c>
      <c r="K27" s="395">
        <f>[3]Kartoffeln!$P12</f>
        <v>1149.4084317679999</v>
      </c>
      <c r="L27" s="395">
        <f>[3]Kartoffeln!$Q12</f>
        <v>7692.1044203470001</v>
      </c>
      <c r="M27" s="393"/>
      <c r="N27" s="393">
        <f>[3]Kartoffeln!$J12</f>
        <v>668.98896216100002</v>
      </c>
      <c r="O27" s="393">
        <f>[3]Kartoffeln!$K12</f>
        <v>4360.4192778090001</v>
      </c>
      <c r="P27" s="395">
        <f>[3]Kartoffeln!$L12</f>
        <v>229.27500000000001</v>
      </c>
      <c r="Q27" s="395">
        <f>[3]Kartoffeln!$M12</f>
        <v>1278.8644129880001</v>
      </c>
      <c r="R27" s="393">
        <f>[3]Kartoffeln!$N12</f>
        <v>135.298404156</v>
      </c>
      <c r="S27" s="393">
        <f>[3]Kartoffeln!$O12</f>
        <v>1056.816924425</v>
      </c>
    </row>
    <row r="28" spans="1:23" x14ac:dyDescent="0.2">
      <c r="A28" s="218"/>
      <c r="B28" s="189">
        <f>[3]Kartoffeln!A13</f>
        <v>45992</v>
      </c>
      <c r="C28" s="394">
        <f>[3]Kartoffeln!$B13</f>
        <v>2.4789778748850289</v>
      </c>
      <c r="D28" s="394">
        <f>[3]Kartoffeln!$C13</f>
        <v>1.6326439705427434</v>
      </c>
      <c r="E28" s="380">
        <f>[3]Kartoffeln!$D13</f>
        <v>2.86782262426556</v>
      </c>
      <c r="F28" s="380">
        <f>[3]Kartoffeln!$E13</f>
        <v>1.2649069589441391</v>
      </c>
      <c r="G28" s="394">
        <f>[3]Kartoffeln!$F13</f>
        <v>2.8622275662382548</v>
      </c>
      <c r="H28" s="394">
        <f>[3]Kartoffeln!$G13</f>
        <v>1.6045383944085676</v>
      </c>
      <c r="I28" s="369" t="str">
        <f t="shared" si="7"/>
        <v>5</v>
      </c>
      <c r="J28" s="343">
        <f>'Früchte Daten'!BQ29</f>
        <v>5</v>
      </c>
      <c r="K28" s="395">
        <f>[3]Kartoffeln!$P13</f>
        <v>1171.5547266239998</v>
      </c>
      <c r="L28" s="395">
        <f>[3]Kartoffeln!$Q13</f>
        <v>9177.2863451170015</v>
      </c>
      <c r="M28" s="393"/>
      <c r="N28" s="393">
        <f>[3]Kartoffeln!$J13</f>
        <v>559.65097456400008</v>
      </c>
      <c r="O28" s="393">
        <f>[3]Kartoffeln!$K13</f>
        <v>5012.6546695030002</v>
      </c>
      <c r="P28" s="395">
        <f>[3]Kartoffeln!$L13</f>
        <v>291.03183437600001</v>
      </c>
      <c r="Q28" s="395">
        <f>[3]Kartoffeln!$M13</f>
        <v>1566.3882068099999</v>
      </c>
      <c r="R28" s="393">
        <f>[3]Kartoffeln!$N13</f>
        <v>185.37203200000002</v>
      </c>
      <c r="S28" s="393">
        <f>[3]Kartoffeln!$O13</f>
        <v>1495.819646037</v>
      </c>
    </row>
    <row r="29" spans="1:23" x14ac:dyDescent="0.2">
      <c r="A29" s="218"/>
      <c r="B29" s="189">
        <f>[3]Kartoffeln!A14</f>
        <v>45962</v>
      </c>
      <c r="C29" s="394">
        <f>[3]Kartoffeln!$B14</f>
        <v>2.8448871560084052</v>
      </c>
      <c r="D29" s="394">
        <f>[3]Kartoffeln!$C14</f>
        <v>1.6253999590995059</v>
      </c>
      <c r="E29" s="380">
        <f>[3]Kartoffeln!$D14</f>
        <v>3.1172648472013349</v>
      </c>
      <c r="F29" s="380">
        <f>[3]Kartoffeln!$E14</f>
        <v>1.2895059794571191</v>
      </c>
      <c r="G29" s="394">
        <f>[3]Kartoffeln!$F14</f>
        <v>3.1724541189074524</v>
      </c>
      <c r="H29" s="394">
        <f>[3]Kartoffeln!$G14</f>
        <v>1.5814040438104828</v>
      </c>
      <c r="I29" s="369" t="str">
        <f t="shared" si="7"/>
        <v>4</v>
      </c>
      <c r="J29" s="343">
        <f>'Früchte Daten'!BQ30</f>
        <v>4</v>
      </c>
      <c r="K29" s="395">
        <f>[3]Kartoffeln!$P14</f>
        <v>873.75435662699999</v>
      </c>
      <c r="L29" s="395">
        <f>[3]Kartoffeln!$Q14</f>
        <v>7414.299011952</v>
      </c>
      <c r="M29" s="393"/>
      <c r="N29" s="393">
        <f>[3]Kartoffeln!$J14</f>
        <v>409.07174128299999</v>
      </c>
      <c r="O29" s="393">
        <f>[3]Kartoffeln!$K14</f>
        <v>4148.2956458560002</v>
      </c>
      <c r="P29" s="395">
        <f>[3]Kartoffeln!$L14</f>
        <v>206.79292908100001</v>
      </c>
      <c r="Q29" s="395">
        <f>[3]Kartoffeln!$M14</f>
        <v>1298.185098984</v>
      </c>
      <c r="R29" s="393">
        <f>[3]Kartoffeln!$N14</f>
        <v>121.267437</v>
      </c>
      <c r="S29" s="393">
        <f>[3]Kartoffeln!$O14</f>
        <v>1017.8675896789999</v>
      </c>
    </row>
    <row r="30" spans="1:23" x14ac:dyDescent="0.2">
      <c r="A30" s="218"/>
      <c r="B30" s="189">
        <f>[3]Kartoffeln!A15</f>
        <v>45931</v>
      </c>
      <c r="C30" s="394">
        <f>[3]Kartoffeln!$B15</f>
        <v>2.9787837904767587</v>
      </c>
      <c r="D30" s="394">
        <f>[3]Kartoffeln!$C15</f>
        <v>1.6254191733440242</v>
      </c>
      <c r="E30" s="380">
        <f>[3]Kartoffeln!$D15</f>
        <v>3.2218937465766646</v>
      </c>
      <c r="F30" s="380">
        <f>[3]Kartoffeln!$E15</f>
        <v>1.2556226299969764</v>
      </c>
      <c r="G30" s="394">
        <f>[3]Kartoffeln!$F15</f>
        <v>3.2489188396373057</v>
      </c>
      <c r="H30" s="394">
        <f>[3]Kartoffeln!$G15</f>
        <v>1.719149807339585</v>
      </c>
      <c r="I30" s="369" t="str">
        <f t="shared" si="7"/>
        <v>4</v>
      </c>
      <c r="J30" s="343">
        <f>'Früchte Daten'!BQ31</f>
        <v>4</v>
      </c>
      <c r="K30" s="395">
        <f>[3]Kartoffeln!$P15</f>
        <v>854.405255227</v>
      </c>
      <c r="L30" s="395">
        <f>[3]Kartoffeln!$Q15</f>
        <v>6827.4675915110001</v>
      </c>
      <c r="M30" s="393"/>
      <c r="N30" s="393">
        <f>[3]Kartoffeln!$J15</f>
        <v>398.47732346999999</v>
      </c>
      <c r="O30" s="393">
        <f>[3]Kartoffeln!$K15</f>
        <v>3859.9942376280001</v>
      </c>
      <c r="P30" s="395">
        <f>[3]Kartoffeln!$L15</f>
        <v>185.993274095</v>
      </c>
      <c r="Q30" s="395">
        <f>[3]Kartoffeln!$M15</f>
        <v>1198.2349323400001</v>
      </c>
      <c r="R30" s="393">
        <f>[3]Kartoffeln!$N15</f>
        <v>111.620087236</v>
      </c>
      <c r="S30" s="393">
        <f>[3]Kartoffeln!$O15</f>
        <v>829.472535526</v>
      </c>
    </row>
    <row r="31" spans="1:23" x14ac:dyDescent="0.2">
      <c r="A31" s="218"/>
      <c r="B31" s="189">
        <f>[3]Kartoffeln!A16</f>
        <v>45901</v>
      </c>
      <c r="C31" s="394">
        <f>[3]Kartoffeln!$B16</f>
        <v>3.1007517550748802</v>
      </c>
      <c r="D31" s="394">
        <f>[3]Kartoffeln!$C16</f>
        <v>1.8648163385311876</v>
      </c>
      <c r="E31" s="380">
        <f>[3]Kartoffeln!$D16</f>
        <v>3.3399264393817867</v>
      </c>
      <c r="F31" s="380">
        <f>[3]Kartoffeln!$E16</f>
        <v>1.4050439208997505</v>
      </c>
      <c r="G31" s="394">
        <f>[3]Kartoffeln!$F16</f>
        <v>3.1805782140808962</v>
      </c>
      <c r="H31" s="394">
        <f>[3]Kartoffeln!$G16</f>
        <v>1.8534190851586667</v>
      </c>
      <c r="I31" s="369" t="str">
        <f t="shared" si="7"/>
        <v>5</v>
      </c>
      <c r="J31" s="343">
        <f>'Früchte Daten'!BQ32</f>
        <v>5</v>
      </c>
      <c r="K31" s="395">
        <f>[3]Kartoffeln!$P16</f>
        <v>979.49705089199995</v>
      </c>
      <c r="L31" s="395">
        <f>[3]Kartoffeln!$Q16</f>
        <v>7331.515442979</v>
      </c>
      <c r="M31" s="393"/>
      <c r="N31" s="393">
        <f>[3]Kartoffeln!$J16</f>
        <v>538.08741904999999</v>
      </c>
      <c r="O31" s="393">
        <f>[3]Kartoffeln!$K16</f>
        <v>4095.5659150180004</v>
      </c>
      <c r="P31" s="395">
        <f>[3]Kartoffeln!$L16</f>
        <v>216.74913000000001</v>
      </c>
      <c r="Q31" s="395">
        <f>[3]Kartoffeln!$M16</f>
        <v>1402.2578551439999</v>
      </c>
      <c r="R31" s="393">
        <f>[3]Kartoffeln!$N16</f>
        <v>59.286000000000001</v>
      </c>
      <c r="S31" s="393">
        <f>[3]Kartoffeln!$O16</f>
        <v>420.00845665100002</v>
      </c>
    </row>
    <row r="32" spans="1:23" x14ac:dyDescent="0.2">
      <c r="A32" s="218"/>
      <c r="B32" s="189">
        <f>[3]Kartoffeln!A17</f>
        <v>45870</v>
      </c>
      <c r="C32" s="394">
        <f>[3]Kartoffeln!$B17</f>
        <v>3.1031198384877121</v>
      </c>
      <c r="D32" s="394">
        <f>[3]Kartoffeln!$C17</f>
        <v>2.0322532005472111</v>
      </c>
      <c r="E32" s="380">
        <f>[3]Kartoffeln!$D17</f>
        <v>3.5530593162337301</v>
      </c>
      <c r="F32" s="380">
        <f>[3]Kartoffeln!$E17</f>
        <v>1.4958209431044736</v>
      </c>
      <c r="G32" s="394">
        <f>[3]Kartoffeln!$F17</f>
        <v>3.1334986151038713</v>
      </c>
      <c r="H32" s="394">
        <f>[3]Kartoffeln!$G17</f>
        <v>1.8862910003164508</v>
      </c>
      <c r="I32" s="369" t="str">
        <f t="shared" si="7"/>
        <v>4</v>
      </c>
      <c r="J32" s="343">
        <f>'Früchte Daten'!BQ33</f>
        <v>4</v>
      </c>
      <c r="K32" s="395">
        <f>[3]Kartoffeln!$P17</f>
        <v>771.95797018199994</v>
      </c>
      <c r="L32" s="395">
        <f>[3]Kartoffeln!$Q17</f>
        <v>5639.6179771899997</v>
      </c>
      <c r="M32" s="393"/>
      <c r="N32" s="393">
        <f>[3]Kartoffeln!$J17</f>
        <v>456.12530478900004</v>
      </c>
      <c r="O32" s="393">
        <f>[3]Kartoffeln!$K17</f>
        <v>3128.890962163</v>
      </c>
      <c r="P32" s="395">
        <f>[3]Kartoffeln!$L17</f>
        <v>139.42694002899998</v>
      </c>
      <c r="Q32" s="395">
        <f>[3]Kartoffeln!$M17</f>
        <v>1025.544896287</v>
      </c>
      <c r="R32" s="393">
        <f>[3]Kartoffeln!$N17</f>
        <v>13.194520239999999</v>
      </c>
      <c r="S32" s="393">
        <f>[3]Kartoffeln!$O17</f>
        <v>85.595577852999995</v>
      </c>
    </row>
    <row r="33" spans="1:19" x14ac:dyDescent="0.2">
      <c r="A33" s="218"/>
      <c r="B33" s="189">
        <f>[3]Kartoffeln!A18</f>
        <v>45839</v>
      </c>
      <c r="C33" s="394">
        <f>[3]Kartoffeln!$B18</f>
        <v>3.6052222163517333</v>
      </c>
      <c r="D33" s="394">
        <f>[3]Kartoffeln!$C18</f>
        <v>2.086118660125226</v>
      </c>
      <c r="E33" s="380">
        <f>[3]Kartoffeln!$D18</f>
        <v>3.7964851501678067</v>
      </c>
      <c r="F33" s="380">
        <f>[3]Kartoffeln!$E18</f>
        <v>1.7531264066007941</v>
      </c>
      <c r="G33" s="394" t="str">
        <f>[3]Kartoffeln!$F18</f>
        <v>(-)</v>
      </c>
      <c r="H33" s="394">
        <f>[3]Kartoffeln!$G18</f>
        <v>2.2072067968801958</v>
      </c>
      <c r="I33" s="369" t="str">
        <f t="shared" si="7"/>
        <v>4</v>
      </c>
      <c r="J33" s="343">
        <f>'Früchte Daten'!BQ34</f>
        <v>4</v>
      </c>
      <c r="K33" s="395">
        <f>[3]Kartoffeln!$P18</f>
        <v>656.15654746100006</v>
      </c>
      <c r="L33" s="395">
        <f>[3]Kartoffeln!$Q18</f>
        <v>5062.6603931150003</v>
      </c>
      <c r="M33" s="393"/>
      <c r="N33" s="393">
        <f>[3]Kartoffeln!$J18</f>
        <v>267.40065319899998</v>
      </c>
      <c r="O33" s="393">
        <f>[3]Kartoffeln!$K18</f>
        <v>2316.8586156689998</v>
      </c>
      <c r="P33" s="395">
        <f>[3]Kartoffeln!$L18</f>
        <v>122.06518272</v>
      </c>
      <c r="Q33" s="395">
        <f>[3]Kartoffeln!$M18</f>
        <v>743.92003535599997</v>
      </c>
      <c r="R33" s="393">
        <f>[3]Kartoffeln!$N18</f>
        <v>0</v>
      </c>
      <c r="S33" s="393">
        <f>[3]Kartoffeln!$O18</f>
        <v>31.032467060999998</v>
      </c>
    </row>
    <row r="34" spans="1:19" x14ac:dyDescent="0.2">
      <c r="A34" s="218"/>
      <c r="B34" s="189">
        <f>[3]Kartoffeln!A19</f>
        <v>45809</v>
      </c>
      <c r="C34" s="394">
        <f>[3]Kartoffeln!$B19</f>
        <v>3.3363040674546531</v>
      </c>
      <c r="D34" s="394">
        <f>[3]Kartoffeln!$C19</f>
        <v>1.712201819089159</v>
      </c>
      <c r="E34" s="380">
        <f>[3]Kartoffeln!$D19</f>
        <v>3.6648602024458872</v>
      </c>
      <c r="F34" s="380">
        <f>[3]Kartoffeln!$E19</f>
        <v>1.5331246120091957</v>
      </c>
      <c r="G34" s="394" t="str">
        <f>[3]Kartoffeln!$F19</f>
        <v>(-)</v>
      </c>
      <c r="H34" s="394">
        <f>[3]Kartoffeln!$G19</f>
        <v>1.8997431739655724</v>
      </c>
      <c r="I34" s="369" t="str">
        <f t="shared" si="7"/>
        <v>5</v>
      </c>
      <c r="J34" s="343">
        <f>'Früchte Daten'!BQ35</f>
        <v>5</v>
      </c>
      <c r="K34" s="395">
        <f>[3]Kartoffeln!$P19</f>
        <v>1115.0685631240001</v>
      </c>
      <c r="L34" s="395">
        <f>[3]Kartoffeln!$Q19</f>
        <v>6831.2334798430002</v>
      </c>
      <c r="M34" s="393"/>
      <c r="N34" s="393">
        <f>[3]Kartoffeln!$J19</f>
        <v>420.18550051599999</v>
      </c>
      <c r="O34" s="393">
        <f>[3]Kartoffeln!$K19</f>
        <v>3267.5047150570003</v>
      </c>
      <c r="P34" s="395">
        <f>[3]Kartoffeln!$L19</f>
        <v>139.213201</v>
      </c>
      <c r="Q34" s="395">
        <f>[3]Kartoffeln!$M19</f>
        <v>1166.6325968670001</v>
      </c>
      <c r="R34" s="393">
        <f>[3]Kartoffeln!$N19</f>
        <v>0</v>
      </c>
      <c r="S34" s="393">
        <f>[3]Kartoffeln!$O19</f>
        <v>57.389884295999998</v>
      </c>
    </row>
    <row r="35" spans="1:19" x14ac:dyDescent="0.2">
      <c r="A35" s="218"/>
      <c r="B35" s="189">
        <f>[3]Kartoffeln!A20</f>
        <v>45778</v>
      </c>
      <c r="C35" s="394">
        <f>[3]Kartoffeln!$B20</f>
        <v>2.7200084659303645</v>
      </c>
      <c r="D35" s="394">
        <f>[3]Kartoffeln!$C20</f>
        <v>1.4707931473550639</v>
      </c>
      <c r="E35" s="380">
        <f>[3]Kartoffeln!$D20</f>
        <v>2.9203418056807586</v>
      </c>
      <c r="F35" s="380">
        <f>[3]Kartoffeln!$E20</f>
        <v>1.2435495654190787</v>
      </c>
      <c r="G35" s="394">
        <f>[3]Kartoffeln!$F20</f>
        <v>2.9462469733656174</v>
      </c>
      <c r="H35" s="394">
        <f>[3]Kartoffeln!$G20</f>
        <v>1.5435779772647462</v>
      </c>
      <c r="I35" s="369" t="str">
        <f t="shared" si="7"/>
        <v>4</v>
      </c>
      <c r="J35" s="343">
        <f>'Früchte Daten'!BQ36</f>
        <v>4</v>
      </c>
      <c r="K35" s="395">
        <f>[3]Kartoffeln!$P20</f>
        <v>818.09659960199997</v>
      </c>
      <c r="L35" s="395">
        <f>[3]Kartoffeln!$Q20</f>
        <v>6011.2817759790005</v>
      </c>
      <c r="M35" s="393"/>
      <c r="N35" s="393">
        <f>[3]Kartoffeln!$J20</f>
        <v>354.43208139399997</v>
      </c>
      <c r="O35" s="393">
        <f>[3]Kartoffeln!$K20</f>
        <v>3317.9743391419997</v>
      </c>
      <c r="P35" s="395">
        <f>[3]Kartoffeln!$L20</f>
        <v>152.58459099999999</v>
      </c>
      <c r="Q35" s="395">
        <f>[3]Kartoffeln!$M20</f>
        <v>1065.8624583350002</v>
      </c>
      <c r="R35" s="393">
        <f>[3]Kartoffeln!$N20</f>
        <v>2.0649999999999999</v>
      </c>
      <c r="S35" s="393">
        <f>[3]Kartoffeln!$O20</f>
        <v>63.837117097000004</v>
      </c>
    </row>
    <row r="36" spans="1:19" x14ac:dyDescent="0.2">
      <c r="A36" s="218"/>
      <c r="B36" s="189">
        <f>[3]Kartoffeln!A21</f>
        <v>45748</v>
      </c>
      <c r="C36" s="394">
        <f>[3]Kartoffeln!$B21</f>
        <v>2.7009024178470762</v>
      </c>
      <c r="D36" s="394">
        <f>[3]Kartoffeln!$C21</f>
        <v>1.7109343968665756</v>
      </c>
      <c r="E36" s="380">
        <f>[3]Kartoffeln!$D21</f>
        <v>2.9090320108731267</v>
      </c>
      <c r="F36" s="380">
        <f>[3]Kartoffeln!$E21</f>
        <v>1.243919493572367</v>
      </c>
      <c r="G36" s="394">
        <f>[3]Kartoffeln!$F21</f>
        <v>2.9350421681038568</v>
      </c>
      <c r="H36" s="394">
        <f>[3]Kartoffeln!$G21</f>
        <v>1.8275438530860377</v>
      </c>
      <c r="I36" s="369" t="str">
        <f t="shared" si="7"/>
        <v>4</v>
      </c>
      <c r="J36" s="343">
        <f>'Früchte Daten'!BQ37</f>
        <v>4</v>
      </c>
      <c r="K36" s="395">
        <f>[3]Kartoffeln!$P21</f>
        <v>762.78339144200004</v>
      </c>
      <c r="L36" s="395">
        <f>[3]Kartoffeln!$Q21</f>
        <v>6447.4537473890005</v>
      </c>
      <c r="M36" s="393"/>
      <c r="N36" s="393">
        <f>[3]Kartoffeln!$J21</f>
        <v>395.80788407199998</v>
      </c>
      <c r="O36" s="393">
        <f>[3]Kartoffeln!$K21</f>
        <v>3692.748710798</v>
      </c>
      <c r="P36" s="395">
        <f>[3]Kartoffeln!$L21</f>
        <v>136.036229214</v>
      </c>
      <c r="Q36" s="395">
        <f>[3]Kartoffeln!$M21</f>
        <v>1072.486114991</v>
      </c>
      <c r="R36" s="393">
        <f>[3]Kartoffeln!$N21</f>
        <v>10.553000000000001</v>
      </c>
      <c r="S36" s="393">
        <f>[3]Kartoffeln!$O21</f>
        <v>275.92846195700002</v>
      </c>
    </row>
    <row r="37" spans="1:19" x14ac:dyDescent="0.2">
      <c r="A37" s="218"/>
      <c r="B37" s="189">
        <f>[3]Kartoffeln!A22</f>
        <v>45717</v>
      </c>
      <c r="C37" s="394">
        <f>[3]Kartoffeln!$B22</f>
        <v>2.7863796265247989</v>
      </c>
      <c r="D37" s="394">
        <f>[3]Kartoffeln!$C22</f>
        <v>1.6965286168427813</v>
      </c>
      <c r="E37" s="380">
        <f>[3]Kartoffeln!$D22</f>
        <v>2.9545997535200939</v>
      </c>
      <c r="F37" s="380">
        <f>[3]Kartoffeln!$E22</f>
        <v>1.2376433872536576</v>
      </c>
      <c r="G37" s="394">
        <f>[3]Kartoffeln!$F22</f>
        <v>3.0305586048600373</v>
      </c>
      <c r="H37" s="394">
        <f>[3]Kartoffeln!$G22</f>
        <v>1.6305682890483151</v>
      </c>
      <c r="I37" s="369" t="str">
        <f t="shared" si="7"/>
        <v>5</v>
      </c>
      <c r="J37" s="343">
        <f>'Früchte Daten'!BQ38</f>
        <v>5</v>
      </c>
      <c r="K37" s="395">
        <f>[3]Kartoffeln!$P22</f>
        <v>952.37942478600007</v>
      </c>
      <c r="L37" s="395">
        <f>[3]Kartoffeln!$Q22</f>
        <v>8567.1238014350001</v>
      </c>
      <c r="M37" s="393"/>
      <c r="N37" s="393">
        <f>[3]Kartoffeln!$J22</f>
        <v>492.80787910999999</v>
      </c>
      <c r="O37" s="393">
        <f>[3]Kartoffeln!$K22</f>
        <v>5017.9966543239998</v>
      </c>
      <c r="P37" s="395">
        <f>[3]Kartoffeln!$L22</f>
        <v>214.009704183</v>
      </c>
      <c r="Q37" s="395">
        <f>[3]Kartoffeln!$M22</f>
        <v>1540.4119897570001</v>
      </c>
      <c r="R37" s="393">
        <f>[3]Kartoffeln!$N22</f>
        <v>40.082000000000001</v>
      </c>
      <c r="S37" s="393">
        <f>[3]Kartoffeln!$O22</f>
        <v>652.83567877999997</v>
      </c>
    </row>
    <row r="38" spans="1:19" x14ac:dyDescent="0.2">
      <c r="A38" s="218"/>
      <c r="B38" s="189">
        <f>[3]Kartoffeln!A23</f>
        <v>45689</v>
      </c>
      <c r="C38" s="394">
        <f>[3]Kartoffeln!$B23</f>
        <v>2.9140154985154361</v>
      </c>
      <c r="D38" s="394">
        <f>[3]Kartoffeln!$C23</f>
        <v>1.6213132148905216</v>
      </c>
      <c r="E38" s="380">
        <f>[3]Kartoffeln!$D23</f>
        <v>3.1842913587728785</v>
      </c>
      <c r="F38" s="380">
        <f>[3]Kartoffeln!$E23</f>
        <v>1.2520748812901212</v>
      </c>
      <c r="G38" s="394">
        <f>[3]Kartoffeln!$F23</f>
        <v>3.1787916305558994</v>
      </c>
      <c r="H38" s="394">
        <f>[3]Kartoffeln!$G23</f>
        <v>1.6075407039845404</v>
      </c>
      <c r="I38" s="369" t="str">
        <f t="shared" si="7"/>
        <v>4</v>
      </c>
      <c r="J38" s="343">
        <f>'Früchte Daten'!BQ39</f>
        <v>4</v>
      </c>
      <c r="K38" s="395">
        <f>[3]Kartoffeln!$P23</f>
        <v>789.63034439600005</v>
      </c>
      <c r="L38" s="395">
        <f>[3]Kartoffeln!$Q23</f>
        <v>6777.5863563459998</v>
      </c>
      <c r="M38" s="393"/>
      <c r="N38" s="393">
        <f>[3]Kartoffeln!$J23</f>
        <v>415.40229530100004</v>
      </c>
      <c r="O38" s="393">
        <f>[3]Kartoffeln!$K23</f>
        <v>3860.7432384399999</v>
      </c>
      <c r="P38" s="395">
        <f>[3]Kartoffeln!$L23</f>
        <v>185.62193609500002</v>
      </c>
      <c r="Q38" s="395">
        <f>[3]Kartoffeln!$M23</f>
        <v>1203.78088804</v>
      </c>
      <c r="R38" s="393">
        <f>[3]Kartoffeln!$N23</f>
        <v>80.77</v>
      </c>
      <c r="S38" s="393">
        <f>[3]Kartoffeln!$O23</f>
        <v>805.25950020699997</v>
      </c>
    </row>
    <row r="39" spans="1:19" x14ac:dyDescent="0.2">
      <c r="A39" s="218"/>
      <c r="B39" s="189">
        <f>[3]Kartoffeln!A24</f>
        <v>45658</v>
      </c>
      <c r="C39" s="394">
        <f>[3]Kartoffeln!$B24</f>
        <v>2.9430736666820692</v>
      </c>
      <c r="D39" s="394">
        <f>[3]Kartoffeln!$C24</f>
        <v>1.6552912109759692</v>
      </c>
      <c r="E39" s="380">
        <f>[3]Kartoffeln!$D24</f>
        <v>3.1501663824618658</v>
      </c>
      <c r="F39" s="380">
        <f>[3]Kartoffeln!$E24</f>
        <v>1.2541032025297383</v>
      </c>
      <c r="G39" s="394">
        <f>[3]Kartoffeln!$F24</f>
        <v>3.1798633762706077</v>
      </c>
      <c r="H39" s="394">
        <f>[3]Kartoffeln!$G24</f>
        <v>1.5813340323177265</v>
      </c>
      <c r="I39" s="369" t="str">
        <f t="shared" si="7"/>
        <v>4</v>
      </c>
      <c r="J39" s="343">
        <f>'Früchte Daten'!BQ40</f>
        <v>4</v>
      </c>
      <c r="K39" s="395">
        <f>[3]Kartoffeln!$P24</f>
        <v>829.23698448800008</v>
      </c>
      <c r="L39" s="395">
        <f>[3]Kartoffeln!$Q24</f>
        <v>7066.8377246049995</v>
      </c>
      <c r="M39" s="393"/>
      <c r="N39" s="393">
        <f>[3]Kartoffeln!$J24</f>
        <v>376.06925242199998</v>
      </c>
      <c r="O39" s="393">
        <f>[3]Kartoffeln!$K24</f>
        <v>3875.2065939110003</v>
      </c>
      <c r="P39" s="395">
        <f>[3]Kartoffeln!$L24</f>
        <v>198.23394563400001</v>
      </c>
      <c r="Q39" s="395">
        <f>[3]Kartoffeln!$M24</f>
        <v>1208.5476122760001</v>
      </c>
      <c r="R39" s="393">
        <f>[3]Kartoffeln!$N24</f>
        <v>140.51610833200002</v>
      </c>
      <c r="S39" s="393">
        <f>[3]Kartoffeln!$O24</f>
        <v>1075.2048053560002</v>
      </c>
    </row>
    <row r="40" spans="1:19" x14ac:dyDescent="0.2">
      <c r="A40" s="218"/>
      <c r="B40" s="189">
        <f>[3]Kartoffeln!A25</f>
        <v>45627</v>
      </c>
      <c r="C40" s="394">
        <f>[3]Kartoffeln!$B25</f>
        <v>2.8564828419208212</v>
      </c>
      <c r="D40" s="394">
        <f>[3]Kartoffeln!$C25</f>
        <v>1.6809796974241316</v>
      </c>
      <c r="E40" s="380">
        <f>[3]Kartoffeln!$D25</f>
        <v>3.1298327022999564</v>
      </c>
      <c r="F40" s="380">
        <f>[3]Kartoffeln!$E25</f>
        <v>1.2581031718921318</v>
      </c>
      <c r="G40" s="394">
        <f>[3]Kartoffeln!$F25</f>
        <v>3.1785852836323381</v>
      </c>
      <c r="H40" s="394">
        <f>[3]Kartoffeln!$G25</f>
        <v>1.6333431263223805</v>
      </c>
      <c r="I40" s="369" t="str">
        <f t="shared" si="7"/>
        <v>5</v>
      </c>
      <c r="J40" s="343">
        <f>'Früchte Daten'!BQ41</f>
        <v>5</v>
      </c>
      <c r="K40" s="395">
        <f>[3]Kartoffeln!$P25</f>
        <v>1070.8645154850001</v>
      </c>
      <c r="L40" s="395">
        <f>[3]Kartoffeln!$Q25</f>
        <v>9239.8797533100005</v>
      </c>
      <c r="M40" s="393"/>
      <c r="N40" s="393">
        <f>[3]Kartoffeln!$J25</f>
        <v>509.71326101400001</v>
      </c>
      <c r="O40" s="393">
        <f>[3]Kartoffeln!$K25</f>
        <v>4704.6236608469999</v>
      </c>
      <c r="P40" s="395">
        <f>[3]Kartoffeln!$L25</f>
        <v>254.476655201</v>
      </c>
      <c r="Q40" s="395">
        <f>[3]Kartoffeln!$M25</f>
        <v>1641.679875558</v>
      </c>
      <c r="R40" s="393">
        <f>[3]Kartoffeln!$N25</f>
        <v>200.110480271</v>
      </c>
      <c r="S40" s="393">
        <f>[3]Kartoffeln!$O25</f>
        <v>1727.0940654579999</v>
      </c>
    </row>
    <row r="41" spans="1:19" x14ac:dyDescent="0.2">
      <c r="A41" s="218"/>
      <c r="B41" s="189">
        <f>[3]Kartoffeln!A26</f>
        <v>45597</v>
      </c>
      <c r="C41" s="394">
        <f>[3]Kartoffeln!$B26</f>
        <v>2.8259211675563565</v>
      </c>
      <c r="D41" s="394">
        <f>[3]Kartoffeln!$C26</f>
        <v>1.5946871791539861</v>
      </c>
      <c r="E41" s="380">
        <f>[3]Kartoffeln!$D26</f>
        <v>3.0547747138809034</v>
      </c>
      <c r="F41" s="380">
        <f>[3]Kartoffeln!$E26</f>
        <v>1.3080445998034294</v>
      </c>
      <c r="G41" s="394">
        <f>[3]Kartoffeln!$F26</f>
        <v>3.0848586267086877</v>
      </c>
      <c r="H41" s="394">
        <f>[3]Kartoffeln!$G26</f>
        <v>1.6295807750919362</v>
      </c>
      <c r="I41" s="188"/>
      <c r="J41" s="343">
        <f>'Früchte Daten'!BQ42</f>
        <v>4</v>
      </c>
      <c r="K41" s="395">
        <f>[3]Kartoffeln!$P26</f>
        <v>841.72925320100001</v>
      </c>
      <c r="L41" s="395">
        <f>[3]Kartoffeln!$Q26</f>
        <v>7009.2506436840004</v>
      </c>
      <c r="M41" s="393"/>
      <c r="N41" s="393">
        <f>[3]Kartoffeln!$J26</f>
        <v>387.25541405400003</v>
      </c>
      <c r="O41" s="393">
        <f>[3]Kartoffeln!$K26</f>
        <v>3825.3293264439999</v>
      </c>
      <c r="P41" s="395">
        <f>[3]Kartoffeln!$L26</f>
        <v>193.653168779</v>
      </c>
      <c r="Q41" s="395">
        <f>[3]Kartoffeln!$M26</f>
        <v>1223.4562695840002</v>
      </c>
      <c r="R41" s="393">
        <f>[3]Kartoffeln!$N26</f>
        <v>122.780926679</v>
      </c>
      <c r="S41" s="393">
        <f>[3]Kartoffeln!$O26</f>
        <v>1140.3793868740001</v>
      </c>
    </row>
    <row r="42" spans="1:19" x14ac:dyDescent="0.2">
      <c r="A42" s="218"/>
      <c r="B42" s="189">
        <f>[3]Kartoffeln!A27</f>
        <v>45566</v>
      </c>
      <c r="C42" s="394">
        <f>[3]Kartoffeln!$B27</f>
        <v>2.8893387424816308</v>
      </c>
      <c r="D42" s="394">
        <f>[3]Kartoffeln!$C27</f>
        <v>1.7234950763926058</v>
      </c>
      <c r="E42" s="380">
        <f>[3]Kartoffeln!$D27</f>
        <v>2.9007649798715689</v>
      </c>
      <c r="F42" s="380">
        <f>[3]Kartoffeln!$E27</f>
        <v>1.449846611330265</v>
      </c>
      <c r="G42" s="394">
        <f>[3]Kartoffeln!$F27</f>
        <v>2.8981514346846073</v>
      </c>
      <c r="H42" s="394">
        <f>[3]Kartoffeln!$G27</f>
        <v>1.8418576504815327</v>
      </c>
      <c r="I42" s="188"/>
      <c r="J42" s="343">
        <f>'Früchte Daten'!BQ43</f>
        <v>4</v>
      </c>
      <c r="K42" s="395">
        <f>[3]Kartoffeln!$P27</f>
        <v>814.06211742200003</v>
      </c>
      <c r="L42" s="395">
        <f>[3]Kartoffeln!$Q27</f>
        <v>6763.5166686230004</v>
      </c>
      <c r="M42" s="393"/>
      <c r="N42" s="393">
        <f>[3]Kartoffeln!$J27</f>
        <v>384.96794886800001</v>
      </c>
      <c r="O42" s="393">
        <f>[3]Kartoffeln!$K27</f>
        <v>3790.160718657</v>
      </c>
      <c r="P42" s="395">
        <f>[3]Kartoffeln!$L27</f>
        <v>191.88908761600001</v>
      </c>
      <c r="Q42" s="395">
        <f>[3]Kartoffeln!$M27</f>
        <v>1222.888833472</v>
      </c>
      <c r="R42" s="393">
        <f>[3]Kartoffeln!$N27</f>
        <v>115.57636152799999</v>
      </c>
      <c r="S42" s="393">
        <f>[3]Kartoffeln!$O27</f>
        <v>860.3380494490001</v>
      </c>
    </row>
    <row r="43" spans="1:19" x14ac:dyDescent="0.2">
      <c r="A43" s="218"/>
      <c r="B43" s="189">
        <f>[3]Kartoffeln!A28</f>
        <v>45536</v>
      </c>
      <c r="C43" s="394">
        <f>[3]Kartoffeln!$B28</f>
        <v>2.9832053283466622</v>
      </c>
      <c r="D43" s="394">
        <f>[3]Kartoffeln!$C28</f>
        <v>1.7606693001261475</v>
      </c>
      <c r="E43" s="380">
        <f>[3]Kartoffeln!$D28</f>
        <v>3.1671790594922764</v>
      </c>
      <c r="F43" s="380">
        <f>[3]Kartoffeln!$E28</f>
        <v>1.5113838617956932</v>
      </c>
      <c r="G43" s="394">
        <f>[3]Kartoffeln!$F28</f>
        <v>3.0967209998445488</v>
      </c>
      <c r="H43" s="394">
        <f>[3]Kartoffeln!$G28</f>
        <v>1.8176208114787145</v>
      </c>
      <c r="I43" s="188"/>
      <c r="J43" s="343">
        <f>'Früchte Daten'!BQ44</f>
        <v>5</v>
      </c>
      <c r="K43" s="395">
        <f>[3]Kartoffeln!$P28</f>
        <v>998.22453039900006</v>
      </c>
      <c r="L43" s="395">
        <f>[3]Kartoffeln!$Q28</f>
        <v>7404.7964305699998</v>
      </c>
      <c r="M43" s="393"/>
      <c r="N43" s="393">
        <f>[3]Kartoffeln!$J28</f>
        <v>540.59238289400002</v>
      </c>
      <c r="O43" s="393">
        <f>[3]Kartoffeln!$K28</f>
        <v>4435.6041422079998</v>
      </c>
      <c r="P43" s="395">
        <f>[3]Kartoffeln!$L28</f>
        <v>209.61426786600001</v>
      </c>
      <c r="Q43" s="395">
        <f>[3]Kartoffeln!$M28</f>
        <v>1294.2329531419998</v>
      </c>
      <c r="R43" s="393">
        <f>[3]Kartoffeln!$N28</f>
        <v>62.804971100000003</v>
      </c>
      <c r="S43" s="393">
        <f>[3]Kartoffeln!$O28</f>
        <v>507.41245817200002</v>
      </c>
    </row>
    <row r="44" spans="1:19" x14ac:dyDescent="0.2">
      <c r="A44" s="218"/>
      <c r="B44" s="189">
        <f>[3]Kartoffeln!A29</f>
        <v>45505</v>
      </c>
      <c r="C44" s="394">
        <f>[3]Kartoffeln!$B29</f>
        <v>3.4048576779766044</v>
      </c>
      <c r="D44" s="394">
        <f>[3]Kartoffeln!$C29</f>
        <v>1.9419320356887404</v>
      </c>
      <c r="E44" s="380">
        <f>[3]Kartoffeln!$D29</f>
        <v>3.3935846425478711</v>
      </c>
      <c r="F44" s="380">
        <f>[3]Kartoffeln!$E29</f>
        <v>1.7989003219568076</v>
      </c>
      <c r="G44" s="394">
        <f>[3]Kartoffeln!$F29</f>
        <v>3.4747202912942732</v>
      </c>
      <c r="H44" s="394">
        <f>[3]Kartoffeln!$G29</f>
        <v>2.1758905281031629</v>
      </c>
      <c r="I44" s="188"/>
      <c r="J44" s="343">
        <f>'Früchte Daten'!BQ45</f>
        <v>4</v>
      </c>
      <c r="K44" s="395">
        <f>[3]Kartoffeln!$P29</f>
        <v>667.37737526500007</v>
      </c>
      <c r="L44" s="395">
        <f>[3]Kartoffeln!$Q29</f>
        <v>5252.3374626530003</v>
      </c>
      <c r="M44" s="393"/>
      <c r="N44" s="393">
        <f>[3]Kartoffeln!$J29</f>
        <v>341.10402825799997</v>
      </c>
      <c r="O44" s="393">
        <f>[3]Kartoffeln!$K29</f>
        <v>3368.7058662580002</v>
      </c>
      <c r="P44" s="395">
        <f>[3]Kartoffeln!$L29</f>
        <v>119.25090234</v>
      </c>
      <c r="Q44" s="395">
        <f>[3]Kartoffeln!$M29</f>
        <v>720.313420372</v>
      </c>
      <c r="R44" s="393">
        <f>[3]Kartoffeln!$N29</f>
        <v>3.0209999999999999</v>
      </c>
      <c r="S44" s="393">
        <f>[3]Kartoffeln!$O29</f>
        <v>100.492916683</v>
      </c>
    </row>
    <row r="45" spans="1:19" x14ac:dyDescent="0.2">
      <c r="A45" s="218"/>
      <c r="B45" s="189">
        <f>[3]Kartoffeln!A30</f>
        <v>45474</v>
      </c>
      <c r="C45" s="394">
        <f>[3]Kartoffeln!$B30</f>
        <v>3.5206199778295275</v>
      </c>
      <c r="D45" s="394">
        <f>[3]Kartoffeln!$C30</f>
        <v>2.037846553755112</v>
      </c>
      <c r="E45" s="380">
        <f>[3]Kartoffeln!$D30</f>
        <v>3.4207569842196994</v>
      </c>
      <c r="F45" s="380">
        <f>[3]Kartoffeln!$E30</f>
        <v>2.0668029457290364</v>
      </c>
      <c r="G45" s="394">
        <f>[3]Kartoffeln!$F30</f>
        <v>2.95</v>
      </c>
      <c r="H45" s="394">
        <f>[3]Kartoffeln!$G30</f>
        <v>2.3066291222087765</v>
      </c>
      <c r="I45" s="188"/>
      <c r="J45" s="343">
        <f>'Früchte Daten'!BQ46</f>
        <v>4</v>
      </c>
      <c r="K45" s="395">
        <f>[3]Kartoffeln!$P30</f>
        <v>663.065118912</v>
      </c>
      <c r="L45" s="395">
        <f>[3]Kartoffeln!$Q30</f>
        <v>4941.1491067070001</v>
      </c>
      <c r="M45" s="393"/>
      <c r="N45" s="393">
        <f>[3]Kartoffeln!$J30</f>
        <v>289.944540141</v>
      </c>
      <c r="O45" s="393">
        <f>[3]Kartoffeln!$K30</f>
        <v>2370.1869441120002</v>
      </c>
      <c r="P45" s="395">
        <f>[3]Kartoffeln!$L30</f>
        <v>75.484180506000001</v>
      </c>
      <c r="Q45" s="395">
        <f>[3]Kartoffeln!$M30</f>
        <v>674.26413861599997</v>
      </c>
      <c r="R45" s="393">
        <f>[3]Kartoffeln!$N30</f>
        <v>1E-3</v>
      </c>
      <c r="S45" s="393">
        <f>[3]Kartoffeln!$O30</f>
        <v>60.018500198000005</v>
      </c>
    </row>
    <row r="46" spans="1:19" x14ac:dyDescent="0.2">
      <c r="A46" s="218"/>
      <c r="B46" s="189">
        <f>[3]Kartoffeln!A31</f>
        <v>45444</v>
      </c>
      <c r="C46" s="394">
        <f>[3]Kartoffeln!$B31</f>
        <v>3.0719935081206664</v>
      </c>
      <c r="D46" s="394">
        <f>[3]Kartoffeln!$C31</f>
        <v>1.842000811406439</v>
      </c>
      <c r="E46" s="380">
        <f>[3]Kartoffeln!$D31</f>
        <v>2.8398896090844743</v>
      </c>
      <c r="F46" s="380">
        <f>[3]Kartoffeln!$E31</f>
        <v>1.8503026853553539</v>
      </c>
      <c r="G46" s="394">
        <f>[3]Kartoffeln!$F31</f>
        <v>2.9223316777041943</v>
      </c>
      <c r="H46" s="394">
        <f>[3]Kartoffeln!$G31</f>
        <v>2.2341499792070914</v>
      </c>
      <c r="I46" s="188"/>
      <c r="J46" s="343">
        <f>'Früchte Daten'!BQ47</f>
        <v>5</v>
      </c>
      <c r="K46" s="395">
        <f>[3]Kartoffeln!$P31</f>
        <v>1063.6610156070001</v>
      </c>
      <c r="L46" s="395">
        <f>[3]Kartoffeln!$Q31</f>
        <v>6877.2969012010008</v>
      </c>
      <c r="M46" s="393"/>
      <c r="N46" s="393">
        <f>[3]Kartoffeln!$J31</f>
        <v>395.45389494400001</v>
      </c>
      <c r="O46" s="393">
        <f>[3]Kartoffeln!$K31</f>
        <v>3550.0835950360001</v>
      </c>
      <c r="P46" s="395">
        <f>[3]Kartoffeln!$L31</f>
        <v>91.931821669000001</v>
      </c>
      <c r="Q46" s="395">
        <f>[3]Kartoffeln!$M31</f>
        <v>1167.004814246</v>
      </c>
      <c r="R46" s="393">
        <f>[3]Kartoffeln!$N31</f>
        <v>3.6240000000000001</v>
      </c>
      <c r="S46" s="393">
        <f>[3]Kartoffeln!$O31</f>
        <v>53.517668720000003</v>
      </c>
    </row>
    <row r="47" spans="1:19" x14ac:dyDescent="0.2">
      <c r="A47" s="218"/>
      <c r="B47" s="189">
        <f>[3]Kartoffeln!A32</f>
        <v>45413</v>
      </c>
      <c r="C47" s="394">
        <f>[3]Kartoffeln!$B32</f>
        <v>2.8863441873578655</v>
      </c>
      <c r="D47" s="394">
        <f>[3]Kartoffeln!$C32</f>
        <v>1.6697480064300896</v>
      </c>
      <c r="E47" s="380">
        <f>[3]Kartoffeln!$D32</f>
        <v>2.8341329286432355</v>
      </c>
      <c r="F47" s="380">
        <f>[3]Kartoffeln!$E32</f>
        <v>1.5990471992096242</v>
      </c>
      <c r="G47" s="394">
        <f>[3]Kartoffeln!$F32</f>
        <v>2.9399214866696792</v>
      </c>
      <c r="H47" s="394">
        <f>[3]Kartoffeln!$G32</f>
        <v>1.7163030124497218</v>
      </c>
      <c r="I47" s="188"/>
      <c r="J47" s="343">
        <f>'Früchte Daten'!BQ48</f>
        <v>4</v>
      </c>
      <c r="K47" s="395">
        <f>[3]Kartoffeln!$P32</f>
        <v>877.79533026000001</v>
      </c>
      <c r="L47" s="395">
        <f>[3]Kartoffeln!$Q32</f>
        <v>5849.914730775</v>
      </c>
      <c r="M47" s="393"/>
      <c r="N47" s="393">
        <f>[3]Kartoffeln!$J32</f>
        <v>491.249719852</v>
      </c>
      <c r="O47" s="393">
        <f>[3]Kartoffeln!$K32</f>
        <v>3298.7155635970003</v>
      </c>
      <c r="P47" s="395">
        <f>[3]Kartoffeln!$L32</f>
        <v>133.62148869999999</v>
      </c>
      <c r="Q47" s="395">
        <f>[3]Kartoffeln!$M32</f>
        <v>920.47112267199998</v>
      </c>
      <c r="R47" s="393">
        <f>[3]Kartoffeln!$N32</f>
        <v>35.408000000000001</v>
      </c>
      <c r="S47" s="393">
        <f>[3]Kartoffeln!$O32</f>
        <v>45.237417579999999</v>
      </c>
    </row>
    <row r="48" spans="1:19" x14ac:dyDescent="0.2">
      <c r="A48" s="218"/>
      <c r="B48" s="189">
        <f>[3]Kartoffeln!A33</f>
        <v>45383</v>
      </c>
      <c r="C48" s="394">
        <f>[3]Kartoffeln!$B33</f>
        <v>2.9381866869242623</v>
      </c>
      <c r="D48" s="394">
        <f>[3]Kartoffeln!$C33</f>
        <v>1.6485638769199584</v>
      </c>
      <c r="E48" s="380">
        <f>[3]Kartoffeln!$D33</f>
        <v>2.838514952679291</v>
      </c>
      <c r="F48" s="380">
        <f>[3]Kartoffeln!$E33</f>
        <v>1.5385005270213719</v>
      </c>
      <c r="G48" s="394">
        <f>[3]Kartoffeln!$F33</f>
        <v>2.9343595184954814</v>
      </c>
      <c r="H48" s="394">
        <f>[3]Kartoffeln!$G33</f>
        <v>1.8190166197471533</v>
      </c>
      <c r="I48" s="188"/>
      <c r="J48" s="343">
        <f>'Früchte Daten'!BQ49</f>
        <v>4</v>
      </c>
      <c r="K48" s="395">
        <f>[3]Kartoffeln!$P33</f>
        <v>946.22497634599995</v>
      </c>
      <c r="L48" s="395">
        <f>[3]Kartoffeln!$Q33</f>
        <v>5616.3543720469997</v>
      </c>
      <c r="M48" s="393"/>
      <c r="N48" s="393">
        <f>[3]Kartoffeln!$J33</f>
        <v>521.55195908200005</v>
      </c>
      <c r="O48" s="393">
        <f>[3]Kartoffeln!$K33</f>
        <v>3184.200146876</v>
      </c>
      <c r="P48" s="395">
        <f>[3]Kartoffeln!$L33</f>
        <v>140.65269555199998</v>
      </c>
      <c r="Q48" s="395">
        <f>[3]Kartoffeln!$M33</f>
        <v>932.82418468100002</v>
      </c>
      <c r="R48" s="393">
        <f>[3]Kartoffeln!$N33</f>
        <v>54.661999999999999</v>
      </c>
      <c r="S48" s="393">
        <f>[3]Kartoffeln!$O33</f>
        <v>117.56193304200001</v>
      </c>
    </row>
    <row r="49" spans="1:19" x14ac:dyDescent="0.2">
      <c r="A49" s="218"/>
      <c r="B49" s="189">
        <f>[3]Kartoffeln!A34</f>
        <v>45352</v>
      </c>
      <c r="C49" s="394">
        <f>[3]Kartoffeln!$B34</f>
        <v>2.9151905254101118</v>
      </c>
      <c r="D49" s="394">
        <f>[3]Kartoffeln!$C34</f>
        <v>1.7655782569288965</v>
      </c>
      <c r="E49" s="380">
        <f>[3]Kartoffeln!$D34</f>
        <v>2.8222521241640313</v>
      </c>
      <c r="F49" s="380">
        <f>[3]Kartoffeln!$E34</f>
        <v>1.5291761952686602</v>
      </c>
      <c r="G49" s="394">
        <f>[3]Kartoffeln!$F34</f>
        <v>2.9281792915430991</v>
      </c>
      <c r="H49" s="394">
        <f>[3]Kartoffeln!$G34</f>
        <v>1.9854931123916699</v>
      </c>
      <c r="I49" s="188"/>
      <c r="J49" s="343">
        <f>'Früchte Daten'!BQ50</f>
        <v>5</v>
      </c>
      <c r="K49" s="395">
        <f>[3]Kartoffeln!$P34</f>
        <v>1283.9006431070002</v>
      </c>
      <c r="L49" s="395">
        <f>[3]Kartoffeln!$Q34</f>
        <v>8195.3836235720009</v>
      </c>
      <c r="M49" s="393"/>
      <c r="N49" s="393">
        <f>[3]Kartoffeln!$J34</f>
        <v>645.05387889199994</v>
      </c>
      <c r="O49" s="393">
        <f>[3]Kartoffeln!$K34</f>
        <v>4563.1691305040003</v>
      </c>
      <c r="P49" s="395">
        <f>[3]Kartoffeln!$L34</f>
        <v>255.63561441900001</v>
      </c>
      <c r="Q49" s="395">
        <f>[3]Kartoffeln!$M34</f>
        <v>1292.9400739760001</v>
      </c>
      <c r="R49" s="393">
        <f>[3]Kartoffeln!$N34</f>
        <v>137.048254208</v>
      </c>
      <c r="S49" s="393">
        <f>[3]Kartoffeln!$O34</f>
        <v>585.35953915599998</v>
      </c>
    </row>
    <row r="50" spans="1:19" x14ac:dyDescent="0.2">
      <c r="A50" s="218"/>
      <c r="B50" s="189">
        <f>[3]Kartoffeln!A35</f>
        <v>45323</v>
      </c>
      <c r="C50" s="394">
        <f>[3]Kartoffeln!$B35</f>
        <v>2.8872649990627766</v>
      </c>
      <c r="D50" s="394">
        <f>[3]Kartoffeln!$C35</f>
        <v>1.709781686451211</v>
      </c>
      <c r="E50" s="380">
        <f>[3]Kartoffeln!$D35</f>
        <v>2.942587108536769</v>
      </c>
      <c r="F50" s="380">
        <f>[3]Kartoffeln!$E35</f>
        <v>1.5637133143453201</v>
      </c>
      <c r="G50" s="394">
        <f>[3]Kartoffeln!$F35</f>
        <v>2.9632610681169047</v>
      </c>
      <c r="H50" s="394">
        <f>[3]Kartoffeln!$G35</f>
        <v>1.9652621324826196</v>
      </c>
      <c r="I50" s="188"/>
      <c r="J50" s="343">
        <f>'Früchte Daten'!BQ51</f>
        <v>4</v>
      </c>
      <c r="K50" s="395">
        <f>[3]Kartoffeln!$P35</f>
        <v>1003.100095169</v>
      </c>
      <c r="L50" s="395">
        <f>[3]Kartoffeln!$Q35</f>
        <v>6284.9634918360007</v>
      </c>
      <c r="M50" s="393"/>
      <c r="N50" s="393">
        <f>[3]Kartoffeln!$J35</f>
        <v>495.32583742200001</v>
      </c>
      <c r="O50" s="393">
        <f>[3]Kartoffeln!$K35</f>
        <v>3719.4238671590001</v>
      </c>
      <c r="P50" s="395">
        <f>[3]Kartoffeln!$L35</f>
        <v>189.16755666199998</v>
      </c>
      <c r="Q50" s="395">
        <f>[3]Kartoffeln!$M35</f>
        <v>983.32861042100012</v>
      </c>
      <c r="R50" s="393">
        <f>[3]Kartoffeln!$N35</f>
        <v>161.74866011100002</v>
      </c>
      <c r="S50" s="393">
        <f>[3]Kartoffeln!$O35</f>
        <v>675.44655092200003</v>
      </c>
    </row>
    <row r="51" spans="1:19" x14ac:dyDescent="0.2">
      <c r="A51" s="218"/>
      <c r="B51" s="189">
        <f>[3]Kartoffeln!A36</f>
        <v>45292</v>
      </c>
      <c r="C51" s="394">
        <f>[3]Kartoffeln!$B36</f>
        <v>3.0035190036463759</v>
      </c>
      <c r="D51" s="394">
        <f>[3]Kartoffeln!$C36</f>
        <v>1.8218709908778505</v>
      </c>
      <c r="E51" s="380">
        <f>[3]Kartoffeln!$D36</f>
        <v>3.0617504918928651</v>
      </c>
      <c r="F51" s="380">
        <f>[3]Kartoffeln!$E36</f>
        <v>1.5612518438461109</v>
      </c>
      <c r="G51" s="394">
        <f>[3]Kartoffeln!$F36</f>
        <v>3.0816491942839401</v>
      </c>
      <c r="H51" s="394">
        <f>[3]Kartoffeln!$G36</f>
        <v>1.9613272638962185</v>
      </c>
      <c r="I51" s="188"/>
      <c r="J51" s="343">
        <f>'Früchte Daten'!BQ52</f>
        <v>4</v>
      </c>
      <c r="K51" s="395">
        <f>[3]Kartoffeln!$P36</f>
        <v>949.39849524800002</v>
      </c>
      <c r="L51" s="395">
        <f>[3]Kartoffeln!$Q36</f>
        <v>6254.5870971370005</v>
      </c>
      <c r="M51" s="393"/>
      <c r="N51" s="393">
        <f>[3]Kartoffeln!$J36</f>
        <v>429.98633165900003</v>
      </c>
      <c r="O51" s="393">
        <f>[3]Kartoffeln!$K36</f>
        <v>3490.6272895260004</v>
      </c>
      <c r="P51" s="395">
        <f>[3]Kartoffeln!$L36</f>
        <v>202.708369234</v>
      </c>
      <c r="Q51" s="395">
        <f>[3]Kartoffeln!$M36</f>
        <v>997.66969671200002</v>
      </c>
      <c r="R51" s="393">
        <f>[3]Kartoffeln!$N36</f>
        <v>170.039231333</v>
      </c>
      <c r="S51" s="393">
        <f>[3]Kartoffeln!$O36</f>
        <v>854.61151699499999</v>
      </c>
    </row>
    <row r="52" spans="1:19" x14ac:dyDescent="0.2">
      <c r="A52" s="218"/>
      <c r="B52" s="189">
        <f>[3]Kartoffeln!A37</f>
        <v>45261</v>
      </c>
      <c r="C52" s="394">
        <f>[3]Kartoffeln!$B37</f>
        <v>2.914086673213391</v>
      </c>
      <c r="D52" s="394">
        <f>[3]Kartoffeln!$C37</f>
        <v>1.8043425761872376</v>
      </c>
      <c r="E52" s="380">
        <f>[3]Kartoffeln!$D37</f>
        <v>3.185378455364912</v>
      </c>
      <c r="F52" s="380">
        <f>[3]Kartoffeln!$E37</f>
        <v>1.5926698476270822</v>
      </c>
      <c r="G52" s="394">
        <f>[3]Kartoffeln!$F37</f>
        <v>3.0898737458514143</v>
      </c>
      <c r="H52" s="394">
        <f>[3]Kartoffeln!$G37</f>
        <v>1.841083535524884</v>
      </c>
      <c r="I52" s="188"/>
      <c r="J52" s="343">
        <f>'Früchte Daten'!BQ53</f>
        <v>5</v>
      </c>
      <c r="K52" s="395">
        <f>[3]Kartoffeln!$P37</f>
        <v>1288.741040308</v>
      </c>
      <c r="L52" s="395">
        <f>[3]Kartoffeln!$Q37</f>
        <v>9144.6816712340005</v>
      </c>
      <c r="M52" s="393"/>
      <c r="N52" s="393">
        <f>[3]Kartoffeln!$J37</f>
        <v>567.19258175200002</v>
      </c>
      <c r="O52" s="393">
        <f>[3]Kartoffeln!$K37</f>
        <v>4754.4112330090002</v>
      </c>
      <c r="P52" s="395">
        <f>[3]Kartoffeln!$L37</f>
        <v>274.31277408100004</v>
      </c>
      <c r="Q52" s="395">
        <f>[3]Kartoffeln!$M37</f>
        <v>1448.0494329989999</v>
      </c>
      <c r="R52" s="393">
        <f>[3]Kartoffeln!$N37</f>
        <v>294.86816708200001</v>
      </c>
      <c r="S52" s="393">
        <f>[3]Kartoffeln!$O37</f>
        <v>1655.9374784430001</v>
      </c>
    </row>
    <row r="53" spans="1:19" x14ac:dyDescent="0.2">
      <c r="A53" s="218"/>
      <c r="B53" s="189">
        <f>[3]Kartoffeln!A38</f>
        <v>45231</v>
      </c>
      <c r="C53" s="394">
        <f>[3]Kartoffeln!$B38</f>
        <v>2.9569424444182748</v>
      </c>
      <c r="D53" s="394">
        <f>[3]Kartoffeln!$C38</f>
        <v>1.7340856106463463</v>
      </c>
      <c r="E53" s="380">
        <f>[3]Kartoffeln!$D38</f>
        <v>3.0675455114457315</v>
      </c>
      <c r="F53" s="380">
        <f>[3]Kartoffeln!$E38</f>
        <v>1.6364138583951717</v>
      </c>
      <c r="G53" s="394">
        <f>[3]Kartoffeln!$F38</f>
        <v>3.0298975684865468</v>
      </c>
      <c r="H53" s="394">
        <f>[3]Kartoffeln!$G38</f>
        <v>1.6973439975066125</v>
      </c>
      <c r="I53" s="188"/>
      <c r="J53" s="343">
        <f>'Früchte Daten'!BQ54</f>
        <v>4</v>
      </c>
      <c r="K53" s="395">
        <f>[3]Kartoffeln!$P38</f>
        <v>989.32099514799995</v>
      </c>
      <c r="L53" s="395">
        <f>[3]Kartoffeln!$Q38</f>
        <v>6816.8266834039996</v>
      </c>
      <c r="M53" s="393"/>
      <c r="N53" s="393">
        <f>[3]Kartoffeln!$J38</f>
        <v>444.11763182200002</v>
      </c>
      <c r="O53" s="393">
        <f>[3]Kartoffeln!$K38</f>
        <v>3637.5884703649999</v>
      </c>
      <c r="P53" s="395">
        <f>[3]Kartoffeln!$L38</f>
        <v>215.37928832900002</v>
      </c>
      <c r="Q53" s="395">
        <f>[3]Kartoffeln!$M38</f>
        <v>1082.0577628880001</v>
      </c>
      <c r="R53" s="393">
        <f>[3]Kartoffeln!$N38</f>
        <v>191.32123053999999</v>
      </c>
      <c r="S53" s="393">
        <f>[3]Kartoffeln!$O38</f>
        <v>1177.870926435</v>
      </c>
    </row>
    <row r="54" spans="1:19" x14ac:dyDescent="0.2">
      <c r="A54" s="218"/>
      <c r="B54" s="189">
        <f>[3]Kartoffeln!A39</f>
        <v>45200</v>
      </c>
      <c r="C54" s="394">
        <f>[3]Kartoffeln!$B39</f>
        <v>2.9011628058208991</v>
      </c>
      <c r="D54" s="394">
        <f>[3]Kartoffeln!$C39</f>
        <v>1.7195864446277145</v>
      </c>
      <c r="E54" s="380">
        <f>[3]Kartoffeln!$D39</f>
        <v>2.766870577803592</v>
      </c>
      <c r="F54" s="380">
        <f>[3]Kartoffeln!$E39</f>
        <v>1.5440029550156709</v>
      </c>
      <c r="G54" s="394">
        <f>[3]Kartoffeln!$F39</f>
        <v>2.5803489285456092</v>
      </c>
      <c r="H54" s="394">
        <f>[3]Kartoffeln!$G39</f>
        <v>1.9110788536979253</v>
      </c>
      <c r="I54" s="188"/>
      <c r="J54" s="343">
        <f>'Früchte Daten'!BQ55</f>
        <v>4</v>
      </c>
      <c r="K54" s="395">
        <f>[3]Kartoffeln!$P39</f>
        <v>973.71522744599997</v>
      </c>
      <c r="L54" s="395">
        <f>[3]Kartoffeln!$Q39</f>
        <v>6194.9178594880004</v>
      </c>
      <c r="M54" s="393"/>
      <c r="N54" s="393">
        <f>[3]Kartoffeln!$J39</f>
        <v>437.65698997499999</v>
      </c>
      <c r="O54" s="393">
        <f>[3]Kartoffeln!$K39</f>
        <v>3575.7357771660004</v>
      </c>
      <c r="P54" s="395">
        <f>[3]Kartoffeln!$L39</f>
        <v>194.16864439299999</v>
      </c>
      <c r="Q54" s="395">
        <f>[3]Kartoffeln!$M39</f>
        <v>1026.9667311640001</v>
      </c>
      <c r="R54" s="393">
        <f>[3]Kartoffeln!$N39</f>
        <v>194.676503298</v>
      </c>
      <c r="S54" s="393">
        <f>[3]Kartoffeln!$O39</f>
        <v>731.87043023399997</v>
      </c>
    </row>
    <row r="55" spans="1:19" ht="13.5" customHeight="1" x14ac:dyDescent="0.2">
      <c r="A55" s="218"/>
      <c r="B55" s="189">
        <f>[3]Kartoffeln!A40</f>
        <v>45170</v>
      </c>
      <c r="C55" s="394">
        <f>[3]Kartoffeln!$B40</f>
        <v>3.1670366617915287</v>
      </c>
      <c r="D55" s="394">
        <f>[3]Kartoffeln!$C40</f>
        <v>1.85127648417917</v>
      </c>
      <c r="E55" s="380">
        <f>[3]Kartoffeln!$D40</f>
        <v>3.4478588620590891</v>
      </c>
      <c r="F55" s="380">
        <f>[3]Kartoffeln!$E40</f>
        <v>1.6576473372727232</v>
      </c>
      <c r="G55" s="394">
        <f>[3]Kartoffeln!$F40</f>
        <v>3.3602579515780047</v>
      </c>
      <c r="H55" s="394">
        <f>[3]Kartoffeln!$G40</f>
        <v>2.2052834884085133</v>
      </c>
      <c r="I55" s="188"/>
      <c r="J55" s="343">
        <f>'Früchte Daten'!BQ56</f>
        <v>5</v>
      </c>
      <c r="K55" s="395">
        <f>[3]Kartoffeln!$P40</f>
        <v>995.80260909100002</v>
      </c>
      <c r="L55" s="395">
        <f>[3]Kartoffeln!$Q40</f>
        <v>6524.7893347680001</v>
      </c>
      <c r="M55" s="393"/>
      <c r="N55" s="393">
        <f>[3]Kartoffeln!$J40</f>
        <v>580.70839558600005</v>
      </c>
      <c r="O55" s="393">
        <f>[3]Kartoffeln!$K40</f>
        <v>3778.3209029160003</v>
      </c>
      <c r="P55" s="395">
        <f>[3]Kartoffeln!$L40</f>
        <v>202.67810137700002</v>
      </c>
      <c r="Q55" s="395">
        <f>[3]Kartoffeln!$M40</f>
        <v>1050.4676216130001</v>
      </c>
      <c r="R55" s="393">
        <f>[3]Kartoffeln!$N40</f>
        <v>53.612000000000002</v>
      </c>
      <c r="S55" s="393">
        <f>[3]Kartoffeln!$O40</f>
        <v>393.56931413900003</v>
      </c>
    </row>
    <row r="56" spans="1:19" x14ac:dyDescent="0.2">
      <c r="A56" s="218"/>
      <c r="B56" s="189">
        <f>[3]Kartoffeln!A41</f>
        <v>45139</v>
      </c>
      <c r="C56" s="394">
        <f>[3]Kartoffeln!$B41</f>
        <v>3.5157214204968579</v>
      </c>
      <c r="D56" s="394">
        <f>[3]Kartoffeln!$C41</f>
        <v>1.9790387617087641</v>
      </c>
      <c r="E56" s="380">
        <f>[3]Kartoffeln!$D41</f>
        <v>3.6902423006036726</v>
      </c>
      <c r="F56" s="380">
        <f>[3]Kartoffeln!$E41</f>
        <v>1.7783389259118514</v>
      </c>
      <c r="G56" s="394">
        <f>[3]Kartoffeln!$F41</f>
        <v>3.7042017416545718</v>
      </c>
      <c r="H56" s="394">
        <f>[3]Kartoffeln!$G41</f>
        <v>2.6927691700632521</v>
      </c>
      <c r="I56" s="188"/>
      <c r="J56" s="343">
        <f>'Früchte Daten'!BQ57</f>
        <v>4</v>
      </c>
      <c r="K56" s="395">
        <f>[3]Kartoffeln!$P41</f>
        <v>694.69630673500001</v>
      </c>
      <c r="L56" s="395">
        <f>[3]Kartoffeln!$Q41</f>
        <v>5053.8521878609999</v>
      </c>
      <c r="M56" s="393"/>
      <c r="N56" s="393">
        <f>[3]Kartoffeln!$J41</f>
        <v>386.95254377400005</v>
      </c>
      <c r="O56" s="393">
        <f>[3]Kartoffeln!$K41</f>
        <v>3034.24163331</v>
      </c>
      <c r="P56" s="395">
        <f>[3]Kartoffeln!$L41</f>
        <v>142.96139083</v>
      </c>
      <c r="Q56" s="395">
        <f>[3]Kartoffeln!$M41</f>
        <v>743.49241829200002</v>
      </c>
      <c r="R56" s="393">
        <f>[3]Kartoffeln!$N41</f>
        <v>4.1340000000000003</v>
      </c>
      <c r="S56" s="393">
        <f>[3]Kartoffeln!$O41</f>
        <v>103.954079874</v>
      </c>
    </row>
    <row r="57" spans="1:19" x14ac:dyDescent="0.2">
      <c r="A57" s="218"/>
      <c r="B57" s="189">
        <f>[3]Kartoffeln!A42</f>
        <v>45108</v>
      </c>
      <c r="C57" s="394">
        <f>[3]Kartoffeln!$B42</f>
        <v>3.6752235781891205</v>
      </c>
      <c r="D57" s="394">
        <f>[3]Kartoffeln!$C42</f>
        <v>1.9101045488284454</v>
      </c>
      <c r="E57" s="380">
        <f>[3]Kartoffeln!$D42</f>
        <v>3.849770569077005</v>
      </c>
      <c r="F57" s="380">
        <f>[3]Kartoffeln!$E42</f>
        <v>1.7943877525226237</v>
      </c>
      <c r="G57" s="394">
        <f>[3]Kartoffeln!$F42</f>
        <v>3.5491074926736892</v>
      </c>
      <c r="H57" s="394">
        <f>[3]Kartoffeln!$G42</f>
        <v>2.6551800452990548</v>
      </c>
      <c r="I57" s="188"/>
      <c r="J57" s="343">
        <f>'Früchte Daten'!BQ58</f>
        <v>4</v>
      </c>
      <c r="K57" s="395">
        <f>[3]Kartoffeln!$P42</f>
        <v>668.830809585</v>
      </c>
      <c r="L57" s="395">
        <f>[3]Kartoffeln!$Q42</f>
        <v>4938.6238201240003</v>
      </c>
      <c r="M57" s="393"/>
      <c r="N57" s="393">
        <f>[3]Kartoffeln!$J42</f>
        <v>280.08448071999999</v>
      </c>
      <c r="O57" s="393">
        <f>[3]Kartoffeln!$K42</f>
        <v>2215.4128213999998</v>
      </c>
      <c r="P57" s="395">
        <f>[3]Kartoffeln!$L42</f>
        <v>88.822931033000003</v>
      </c>
      <c r="Q57" s="395">
        <f>[3]Kartoffeln!$M42</f>
        <v>700.78184934900003</v>
      </c>
      <c r="R57" s="393">
        <f>[3]Kartoffeln!$N42</f>
        <v>5.1188692970000007</v>
      </c>
      <c r="S57" s="393">
        <f>[3]Kartoffeln!$O42</f>
        <v>61.827630620999997</v>
      </c>
    </row>
    <row r="58" spans="1:19" x14ac:dyDescent="0.2">
      <c r="A58" s="218"/>
      <c r="B58" s="189">
        <f>[3]Kartoffeln!A43</f>
        <v>45078</v>
      </c>
      <c r="C58" s="394">
        <f>[3]Kartoffeln!$B43</f>
        <v>3.3852467039648717</v>
      </c>
      <c r="D58" s="394">
        <f>[3]Kartoffeln!$C43</f>
        <v>1.775440593204594</v>
      </c>
      <c r="E58" s="380">
        <f>[3]Kartoffeln!$D43</f>
        <v>3.096780759597173</v>
      </c>
      <c r="F58" s="380">
        <f>[3]Kartoffeln!$E43</f>
        <v>1.6699731244556713</v>
      </c>
      <c r="G58" s="394">
        <f>[3]Kartoffeln!$F43</f>
        <v>3.2935215453194648</v>
      </c>
      <c r="H58" s="394">
        <f>[3]Kartoffeln!$G43</f>
        <v>2.1067234787411793</v>
      </c>
      <c r="I58" s="188"/>
      <c r="J58" s="343">
        <f>'Früchte Daten'!BQ59</f>
        <v>5</v>
      </c>
      <c r="K58" s="395">
        <f>[3]Kartoffeln!$P43</f>
        <v>1091.2693560540001</v>
      </c>
      <c r="L58" s="395">
        <f>[3]Kartoffeln!$Q43</f>
        <v>6355.388841035</v>
      </c>
      <c r="M58" s="393"/>
      <c r="N58" s="393">
        <f>[3]Kartoffeln!$J43</f>
        <v>274.20210984500005</v>
      </c>
      <c r="O58" s="393">
        <f>[3]Kartoffeln!$K43</f>
        <v>3510.4757777669997</v>
      </c>
      <c r="P58" s="395">
        <f>[3]Kartoffeln!$L43</f>
        <v>138.100435</v>
      </c>
      <c r="Q58" s="395">
        <f>[3]Kartoffeln!$M43</f>
        <v>833.24723681499995</v>
      </c>
      <c r="R58" s="393">
        <f>[3]Kartoffeln!$N43</f>
        <v>5.3840000000000003</v>
      </c>
      <c r="S58" s="393">
        <f>[3]Kartoffeln!$O43</f>
        <v>41.306711999999997</v>
      </c>
    </row>
    <row r="59" spans="1:19" x14ac:dyDescent="0.2">
      <c r="B59" s="189">
        <f>[3]Kartoffeln!A44</f>
        <v>45047</v>
      </c>
      <c r="C59" s="394">
        <f>[3]Kartoffeln!$B44</f>
        <v>2.5549228862402877</v>
      </c>
      <c r="D59" s="394">
        <f>[3]Kartoffeln!$C44</f>
        <v>1.6376308640493382</v>
      </c>
      <c r="E59" s="380">
        <f>[3]Kartoffeln!$D44</f>
        <v>2.7915358838726392</v>
      </c>
      <c r="F59" s="380">
        <f>[3]Kartoffeln!$E44</f>
        <v>1.4801233616103413</v>
      </c>
      <c r="G59" s="394">
        <f>[3]Kartoffeln!$F44</f>
        <v>2.8153658022348726</v>
      </c>
      <c r="H59" s="394">
        <f>[3]Kartoffeln!$G44</f>
        <v>1.6721241041377199</v>
      </c>
      <c r="I59" s="188"/>
      <c r="J59" s="343">
        <f>'Früchte Daten'!BQ60</f>
        <v>4</v>
      </c>
      <c r="K59" s="395">
        <f>[3]Kartoffeln!$P44</f>
        <v>842.20904906200008</v>
      </c>
      <c r="L59" s="395">
        <f>[3]Kartoffeln!$Q44</f>
        <v>6066.1437135360002</v>
      </c>
      <c r="M59" s="393"/>
      <c r="N59" s="393">
        <f>[3]Kartoffeln!$J44</f>
        <v>413.56608546799998</v>
      </c>
      <c r="O59" s="393">
        <f>[3]Kartoffeln!$K44</f>
        <v>3128.1947898050003</v>
      </c>
      <c r="P59" s="395">
        <f>[3]Kartoffeln!$L44</f>
        <v>179.58659247200001</v>
      </c>
      <c r="Q59" s="395">
        <f>[3]Kartoffeln!$M44</f>
        <v>868.75044564799998</v>
      </c>
      <c r="R59" s="393">
        <f>[3]Kartoffeln!$N44</f>
        <v>4.7430000000000003</v>
      </c>
      <c r="S59" s="393">
        <f>[3]Kartoffeln!$O44</f>
        <v>82.051306870999994</v>
      </c>
    </row>
    <row r="60" spans="1:19" x14ac:dyDescent="0.2">
      <c r="B60" s="189">
        <f>[3]Kartoffeln!A45</f>
        <v>45017</v>
      </c>
      <c r="C60" s="394">
        <f>[3]Kartoffeln!$B45</f>
        <v>2.6379158576276649</v>
      </c>
      <c r="D60" s="394">
        <f>[3]Kartoffeln!$C45</f>
        <v>1.6498540469628198</v>
      </c>
      <c r="E60" s="380">
        <f>[3]Kartoffeln!$D45</f>
        <v>2.7661310507985566</v>
      </c>
      <c r="F60" s="380">
        <f>[3]Kartoffeln!$E45</f>
        <v>1.4692135575935867</v>
      </c>
      <c r="G60" s="394">
        <f>[3]Kartoffeln!$F45</f>
        <v>2.7885735252611301</v>
      </c>
      <c r="H60" s="394">
        <f>[3]Kartoffeln!$G45</f>
        <v>1.8570177564048833</v>
      </c>
      <c r="I60" s="188"/>
      <c r="J60" s="343">
        <f>'Früchte Daten'!BQ61</f>
        <v>4</v>
      </c>
      <c r="K60" s="395">
        <f>[3]Kartoffeln!$P45</f>
        <v>998.33543929300004</v>
      </c>
      <c r="L60" s="395">
        <f>[3]Kartoffeln!$Q45</f>
        <v>6067.5695199769998</v>
      </c>
      <c r="M60" s="393"/>
      <c r="N60" s="393">
        <f>[3]Kartoffeln!$J45</f>
        <v>558.78371918300002</v>
      </c>
      <c r="O60" s="393">
        <f>[3]Kartoffeln!$K45</f>
        <v>3093.2693822110004</v>
      </c>
      <c r="P60" s="395">
        <f>[3]Kartoffeln!$L45</f>
        <v>175.30199605799999</v>
      </c>
      <c r="Q60" s="395">
        <f>[3]Kartoffeln!$M45</f>
        <v>985.98602777100007</v>
      </c>
      <c r="R60" s="393">
        <f>[3]Kartoffeln!$N45</f>
        <v>43.317262000000007</v>
      </c>
      <c r="S60" s="393">
        <f>[3]Kartoffeln!$O45</f>
        <v>201.64106926900001</v>
      </c>
    </row>
    <row r="61" spans="1:19" x14ac:dyDescent="0.2">
      <c r="B61" s="189">
        <f>[3]Kartoffeln!A46</f>
        <v>44986</v>
      </c>
      <c r="C61" s="394">
        <f>[3]Kartoffeln!$B46</f>
        <v>2.6127726470920907</v>
      </c>
      <c r="D61" s="394">
        <f>[3]Kartoffeln!$C46</f>
        <v>1.6967621852419896</v>
      </c>
      <c r="E61" s="380">
        <f>[3]Kartoffeln!$D46</f>
        <v>2.7698559103172595</v>
      </c>
      <c r="F61" s="380">
        <f>[3]Kartoffeln!$E46</f>
        <v>1.4956614876749192</v>
      </c>
      <c r="G61" s="394">
        <f>[3]Kartoffeln!$F46</f>
        <v>2.7143224464633868</v>
      </c>
      <c r="H61" s="394">
        <f>[3]Kartoffeln!$G46</f>
        <v>1.8198369185279355</v>
      </c>
      <c r="I61" s="188"/>
      <c r="J61" s="343">
        <f>'Früchte Daten'!BQ62</f>
        <v>5</v>
      </c>
      <c r="K61" s="395">
        <f>[3]Kartoffeln!$P46</f>
        <v>1128.644326439</v>
      </c>
      <c r="L61" s="395">
        <f>[3]Kartoffeln!$Q46</f>
        <v>8145.9801200679995</v>
      </c>
      <c r="M61" s="393"/>
      <c r="N61" s="393">
        <f>[3]Kartoffeln!$J46</f>
        <v>583.55172291700001</v>
      </c>
      <c r="O61" s="393">
        <f>[3]Kartoffeln!$K46</f>
        <v>4580.2956741770004</v>
      </c>
      <c r="P61" s="395">
        <f>[3]Kartoffeln!$L46</f>
        <v>240.358293538</v>
      </c>
      <c r="Q61" s="395">
        <f>[3]Kartoffeln!$M46</f>
        <v>1214.1574085309999</v>
      </c>
      <c r="R61" s="393">
        <f>[3]Kartoffeln!$N46</f>
        <v>126.580337</v>
      </c>
      <c r="S61" s="393">
        <f>[3]Kartoffeln!$O46</f>
        <v>674.35994186100004</v>
      </c>
    </row>
    <row r="62" spans="1:19" x14ac:dyDescent="0.2">
      <c r="B62" s="189">
        <f>[3]Kartoffeln!A47</f>
        <v>44958</v>
      </c>
      <c r="C62" s="394">
        <f>[3]Kartoffeln!$B47</f>
        <v>2.6341044618850438</v>
      </c>
      <c r="D62" s="394">
        <f>[3]Kartoffeln!$C47</f>
        <v>1.6028838459518984</v>
      </c>
      <c r="E62" s="380">
        <f>[3]Kartoffeln!$D47</f>
        <v>2.7330622887867624</v>
      </c>
      <c r="F62" s="380">
        <f>[3]Kartoffeln!$E47</f>
        <v>1.485393147387168</v>
      </c>
      <c r="G62" s="394">
        <f>[3]Kartoffeln!$F47</f>
        <v>2.72806064469968</v>
      </c>
      <c r="H62" s="394">
        <f>[3]Kartoffeln!$G47</f>
        <v>1.7574777074241226</v>
      </c>
      <c r="I62" s="188"/>
      <c r="J62" s="343">
        <f>'Früchte Daten'!BQ63</f>
        <v>4</v>
      </c>
      <c r="K62" s="395">
        <f>[3]Kartoffeln!$P47</f>
        <v>1031.3712147620001</v>
      </c>
      <c r="L62" s="395">
        <f>[3]Kartoffeln!$Q47</f>
        <v>6385.1999489439995</v>
      </c>
      <c r="M62" s="393"/>
      <c r="N62" s="393">
        <f>[3]Kartoffeln!$J47</f>
        <v>526.47810009500006</v>
      </c>
      <c r="O62" s="393">
        <f>[3]Kartoffeln!$K47</f>
        <v>3649.3373789510001</v>
      </c>
      <c r="P62" s="395">
        <f>[3]Kartoffeln!$L47</f>
        <v>195.50162708300002</v>
      </c>
      <c r="Q62" s="395">
        <f>[3]Kartoffeln!$M47</f>
        <v>1034.968953046</v>
      </c>
      <c r="R62" s="393">
        <f>[3]Kartoffeln!$N47</f>
        <v>162.82873187700002</v>
      </c>
      <c r="S62" s="393">
        <f>[3]Kartoffeln!$O47</f>
        <v>754.15253882599995</v>
      </c>
    </row>
    <row r="63" spans="1:19" x14ac:dyDescent="0.2">
      <c r="B63" s="189">
        <f>[3]Kartoffeln!A48</f>
        <v>44927</v>
      </c>
      <c r="C63" s="394">
        <f>[3]Kartoffeln!$B48</f>
        <v>2.5976813347283789</v>
      </c>
      <c r="D63" s="394">
        <f>[3]Kartoffeln!$C48</f>
        <v>1.7031764627337025</v>
      </c>
      <c r="E63" s="380">
        <f>[3]Kartoffeln!$D48</f>
        <v>2.7745134326836109</v>
      </c>
      <c r="F63" s="380">
        <f>[3]Kartoffeln!$E48</f>
        <v>1.5354461056691266</v>
      </c>
      <c r="G63" s="394">
        <f>[3]Kartoffeln!$F48</f>
        <v>2.7556941383166551</v>
      </c>
      <c r="H63" s="394">
        <f>[3]Kartoffeln!$G48</f>
        <v>1.8339303165989576</v>
      </c>
      <c r="I63" s="188"/>
      <c r="J63" s="343">
        <f>'Früchte Daten'!BQ64</f>
        <v>4</v>
      </c>
      <c r="K63" s="395">
        <f>[3]Kartoffeln!$P48</f>
        <v>1043.5631981250001</v>
      </c>
      <c r="L63" s="395">
        <f>[3]Kartoffeln!$Q48</f>
        <v>6472.3961783750001</v>
      </c>
      <c r="M63" s="393"/>
      <c r="N63" s="393">
        <f>[3]Kartoffeln!$J48</f>
        <v>503.53078190700001</v>
      </c>
      <c r="O63" s="393">
        <f>[3]Kartoffeln!$K48</f>
        <v>3523.14720562</v>
      </c>
      <c r="P63" s="395">
        <f>[3]Kartoffeln!$L48</f>
        <v>208.70771315600001</v>
      </c>
      <c r="Q63" s="395">
        <f>[3]Kartoffeln!$M48</f>
        <v>1071.842857637</v>
      </c>
      <c r="R63" s="393">
        <f>[3]Kartoffeln!$N48</f>
        <v>181.77019229100003</v>
      </c>
      <c r="S63" s="393">
        <f>[3]Kartoffeln!$O48</f>
        <v>858.42953006500011</v>
      </c>
    </row>
    <row r="64" spans="1:19" x14ac:dyDescent="0.2">
      <c r="B64" s="189">
        <f>[3]Kartoffeln!A49</f>
        <v>44896</v>
      </c>
      <c r="C64" s="394">
        <f>[3]Kartoffeln!$B49</f>
        <v>2.7438908014717489</v>
      </c>
      <c r="D64" s="394">
        <f>[3]Kartoffeln!$C49</f>
        <v>1.7505576135332725</v>
      </c>
      <c r="E64" s="380">
        <f>[3]Kartoffeln!$D49</f>
        <v>2.8462911499020285</v>
      </c>
      <c r="F64" s="380">
        <f>[3]Kartoffeln!$E49</f>
        <v>1.5993050538754776</v>
      </c>
      <c r="G64" s="394">
        <f>[3]Kartoffeln!$F49</f>
        <v>2.7445136406078725</v>
      </c>
      <c r="H64" s="394">
        <f>[3]Kartoffeln!$G49</f>
        <v>1.8259223144131327</v>
      </c>
      <c r="I64" s="188"/>
      <c r="J64" s="343">
        <f>'Früchte Daten'!BQ65</f>
        <v>5</v>
      </c>
      <c r="K64" s="395">
        <f>[3]Kartoffeln!$P49</f>
        <v>1338.9158031689999</v>
      </c>
      <c r="L64" s="395">
        <f>[3]Kartoffeln!$Q49</f>
        <v>8971.1828683069998</v>
      </c>
      <c r="M64" s="393"/>
      <c r="N64" s="393">
        <f>[3]Kartoffeln!$J49</f>
        <v>629.766164409</v>
      </c>
      <c r="O64" s="393">
        <f>[3]Kartoffeln!$K49</f>
        <v>4448.5098746479998</v>
      </c>
      <c r="P64" s="395">
        <f>[3]Kartoffeln!$L49</f>
        <v>263.21256631099999</v>
      </c>
      <c r="Q64" s="395">
        <f>[3]Kartoffeln!$M49</f>
        <v>1402.0417767920001</v>
      </c>
      <c r="R64" s="393">
        <f>[3]Kartoffeln!$N49</f>
        <v>276.13171899999998</v>
      </c>
      <c r="S64" s="393">
        <f>[3]Kartoffeln!$O49</f>
        <v>1734.808104473</v>
      </c>
    </row>
    <row r="65" spans="2:19" x14ac:dyDescent="0.2">
      <c r="B65" s="189">
        <f>[3]Kartoffeln!A50</f>
        <v>44866</v>
      </c>
      <c r="C65" s="394">
        <f>[3]Kartoffeln!$B50</f>
        <v>2.8286886844197996</v>
      </c>
      <c r="D65" s="394">
        <f>[3]Kartoffeln!$C50</f>
        <v>1.6879613705436645</v>
      </c>
      <c r="E65" s="380">
        <f>[3]Kartoffeln!$D50</f>
        <v>2.8707355790366291</v>
      </c>
      <c r="F65" s="380">
        <f>[3]Kartoffeln!$E50</f>
        <v>1.61442034088635</v>
      </c>
      <c r="G65" s="394">
        <f>[3]Kartoffeln!$F50</f>
        <v>2.8555679602370487</v>
      </c>
      <c r="H65" s="394">
        <f>[3]Kartoffeln!$G50</f>
        <v>1.7599938304388842</v>
      </c>
      <c r="I65" s="188"/>
      <c r="J65" s="343">
        <f>'Früchte Daten'!BQ66</f>
        <v>4</v>
      </c>
      <c r="K65" s="395">
        <f>[3]Kartoffeln!$P50</f>
        <v>882.795232263</v>
      </c>
      <c r="L65" s="395">
        <f>[3]Kartoffeln!$Q50</f>
        <v>6406.7534243750006</v>
      </c>
      <c r="M65" s="393"/>
      <c r="N65" s="393">
        <f>[3]Kartoffeln!$J50</f>
        <v>402.29557865800001</v>
      </c>
      <c r="O65" s="393">
        <f>[3]Kartoffeln!$K50</f>
        <v>3359.755153907</v>
      </c>
      <c r="P65" s="395">
        <f>[3]Kartoffeln!$L50</f>
        <v>188.57414184300001</v>
      </c>
      <c r="Q65" s="395">
        <f>[3]Kartoffeln!$M50</f>
        <v>1058.481043111</v>
      </c>
      <c r="R65" s="393">
        <f>[3]Kartoffeln!$N50</f>
        <v>156.93</v>
      </c>
      <c r="S65" s="393">
        <f>[3]Kartoffeln!$O50</f>
        <v>1043.7646372720001</v>
      </c>
    </row>
    <row r="66" spans="2:19" x14ac:dyDescent="0.2">
      <c r="B66" s="189">
        <f>[3]Kartoffeln!A51</f>
        <v>44835</v>
      </c>
      <c r="C66" s="394">
        <f>[3]Kartoffeln!$B51</f>
        <v>2.5322813706564853</v>
      </c>
      <c r="D66" s="394">
        <f>[3]Kartoffeln!$C51</f>
        <v>1.6726463000501512</v>
      </c>
      <c r="E66" s="380">
        <f>[3]Kartoffeln!$D51</f>
        <v>2.7256808444034202</v>
      </c>
      <c r="F66" s="380">
        <f>[3]Kartoffeln!$E51</f>
        <v>1.4862956533231557</v>
      </c>
      <c r="G66" s="394">
        <f>[3]Kartoffeln!$F51</f>
        <v>2.6505604437049821</v>
      </c>
      <c r="H66" s="394">
        <f>[3]Kartoffeln!$G51</f>
        <v>1.7917918891163671</v>
      </c>
      <c r="I66" s="188"/>
      <c r="J66" s="343">
        <f>'Früchte Daten'!BQ67</f>
        <v>4</v>
      </c>
      <c r="K66" s="395">
        <f>[3]Kartoffeln!$P51</f>
        <v>964.20734909100008</v>
      </c>
      <c r="L66" s="395">
        <f>[3]Kartoffeln!$Q51</f>
        <v>5891.5141553260009</v>
      </c>
      <c r="M66" s="393"/>
      <c r="N66" s="393">
        <f>[3]Kartoffeln!$J51</f>
        <v>524.24890097100001</v>
      </c>
      <c r="O66" s="393">
        <f>[3]Kartoffeln!$K51</f>
        <v>3050.6842186540002</v>
      </c>
      <c r="P66" s="395">
        <f>[3]Kartoffeln!$L51</f>
        <v>178.67896903300002</v>
      </c>
      <c r="Q66" s="395">
        <f>[3]Kartoffeln!$M51</f>
        <v>1049.587499257</v>
      </c>
      <c r="R66" s="393">
        <f>[3]Kartoffeln!$N51</f>
        <v>150.559671114</v>
      </c>
      <c r="S66" s="393">
        <f>[3]Kartoffeln!$O51</f>
        <v>821.22831306299997</v>
      </c>
    </row>
    <row r="67" spans="2:19" x14ac:dyDescent="0.2">
      <c r="B67" s="189">
        <f>[3]Kartoffeln!A52</f>
        <v>44805</v>
      </c>
      <c r="C67" s="394">
        <f>[3]Kartoffeln!$B52</f>
        <v>2.6540866404096461</v>
      </c>
      <c r="D67" s="394">
        <f>[3]Kartoffeln!$C52</f>
        <v>1.766253296595498</v>
      </c>
      <c r="E67" s="380">
        <f>[3]Kartoffeln!$D52</f>
        <v>3.0662671368834475</v>
      </c>
      <c r="F67" s="380">
        <f>[3]Kartoffeln!$E52</f>
        <v>1.5612846248104792</v>
      </c>
      <c r="G67" s="394">
        <f>[3]Kartoffeln!$F52</f>
        <v>3.0543381062755888</v>
      </c>
      <c r="H67" s="394">
        <f>[3]Kartoffeln!$G52</f>
        <v>1.7789978799884447</v>
      </c>
      <c r="I67" s="188"/>
      <c r="J67" s="343">
        <f>'Früchte Daten'!BQ68</f>
        <v>5</v>
      </c>
      <c r="K67" s="395">
        <f>[3]Kartoffeln!$P52</f>
        <v>1247.496083642</v>
      </c>
      <c r="L67" s="395">
        <f>[3]Kartoffeln!$Q52</f>
        <v>6844.0140360899995</v>
      </c>
      <c r="M67" s="393"/>
      <c r="N67" s="393">
        <f>[3]Kartoffeln!$J52</f>
        <v>738.75574807700002</v>
      </c>
      <c r="O67" s="393">
        <f>[3]Kartoffeln!$K52</f>
        <v>3716.0767509300003</v>
      </c>
      <c r="P67" s="395">
        <f>[3]Kartoffeln!$L52</f>
        <v>210.33974853200002</v>
      </c>
      <c r="Q67" s="395">
        <f>[3]Kartoffeln!$M52</f>
        <v>1243.415901242</v>
      </c>
      <c r="R67" s="393">
        <f>[3]Kartoffeln!$N52</f>
        <v>92.326000000000008</v>
      </c>
      <c r="S67" s="393">
        <f>[3]Kartoffeln!$O52</f>
        <v>621.51006569900005</v>
      </c>
    </row>
    <row r="68" spans="2:19" x14ac:dyDescent="0.2">
      <c r="B68" s="189">
        <f>[3]Kartoffeln!A53</f>
        <v>44774</v>
      </c>
      <c r="C68" s="394">
        <f>[3]Kartoffeln!$B53</f>
        <v>3.0428949871572635</v>
      </c>
      <c r="D68" s="394">
        <f>[3]Kartoffeln!$C53</f>
        <v>1.7393369694843719</v>
      </c>
      <c r="E68" s="380">
        <f>[3]Kartoffeln!$D53</f>
        <v>3.2664992196404041</v>
      </c>
      <c r="F68" s="380">
        <f>[3]Kartoffeln!$E53</f>
        <v>1.5368587369496785</v>
      </c>
      <c r="G68" s="394">
        <f>[3]Kartoffeln!$F53</f>
        <v>3.270823170731707</v>
      </c>
      <c r="H68" s="394">
        <f>[3]Kartoffeln!$G53</f>
        <v>1.9862890114940182</v>
      </c>
      <c r="I68" s="188"/>
      <c r="J68" s="343">
        <f>'Früchte Daten'!BQ69</f>
        <v>4</v>
      </c>
      <c r="K68" s="395">
        <f>[3]Kartoffeln!$P53</f>
        <v>662.29237788100011</v>
      </c>
      <c r="L68" s="395">
        <f>[3]Kartoffeln!$Q53</f>
        <v>4931.673263828</v>
      </c>
      <c r="M68" s="393"/>
      <c r="N68" s="393">
        <f>[3]Kartoffeln!$J53</f>
        <v>408.94917088300002</v>
      </c>
      <c r="O68" s="393">
        <f>[3]Kartoffeln!$K53</f>
        <v>3090.5582922650001</v>
      </c>
      <c r="P68" s="395">
        <f>[3]Kartoffeln!$L53</f>
        <v>118.634866461</v>
      </c>
      <c r="Q68" s="395">
        <f>[3]Kartoffeln!$M53</f>
        <v>774.31221643499998</v>
      </c>
      <c r="R68" s="393">
        <f>[3]Kartoffeln!$N53</f>
        <v>1.968</v>
      </c>
      <c r="S68" s="393">
        <f>[3]Kartoffeln!$O53</f>
        <v>99.045520999999994</v>
      </c>
    </row>
    <row r="69" spans="2:19" x14ac:dyDescent="0.2">
      <c r="B69" s="189">
        <f>[3]Kartoffeln!A54</f>
        <v>44743</v>
      </c>
      <c r="C69" s="394">
        <f>[3]Kartoffeln!$B54</f>
        <v>3.5211226431184817</v>
      </c>
      <c r="D69" s="394">
        <f>[3]Kartoffeln!$C54</f>
        <v>1.8263334742061124</v>
      </c>
      <c r="E69" s="380">
        <f>[3]Kartoffeln!$D54</f>
        <v>3.5915985637315622</v>
      </c>
      <c r="F69" s="380">
        <f>[3]Kartoffeln!$E54</f>
        <v>1.8169250174250953</v>
      </c>
      <c r="G69" s="394" t="str">
        <f>[3]Kartoffeln!$F54</f>
        <v>(-)</v>
      </c>
      <c r="H69" s="394">
        <f>[3]Kartoffeln!$G54</f>
        <v>2.004084219988306</v>
      </c>
      <c r="I69" s="188"/>
      <c r="J69" s="343">
        <f>'Früchte Daten'!BQ70</f>
        <v>4</v>
      </c>
      <c r="K69" s="395">
        <f>[3]Kartoffeln!$P54</f>
        <v>633.37506185000007</v>
      </c>
      <c r="L69" s="395">
        <f>[3]Kartoffeln!$Q54</f>
        <v>4693.6784046069997</v>
      </c>
      <c r="M69" s="393"/>
      <c r="N69" s="393">
        <f>[3]Kartoffeln!$J54</f>
        <v>317.98151826100002</v>
      </c>
      <c r="O69" s="393">
        <f>[3]Kartoffeln!$K54</f>
        <v>2204.1278930650001</v>
      </c>
      <c r="P69" s="395">
        <f>[3]Kartoffeln!$L54</f>
        <v>91.115677670000011</v>
      </c>
      <c r="Q69" s="395">
        <f>[3]Kartoffeln!$M54</f>
        <v>553.66519076700001</v>
      </c>
      <c r="R69" s="393">
        <f>[3]Kartoffeln!$N54</f>
        <v>0</v>
      </c>
      <c r="S69" s="393">
        <f>[3]Kartoffeln!$O54</f>
        <v>55.099819951999997</v>
      </c>
    </row>
    <row r="70" spans="2:19" x14ac:dyDescent="0.2">
      <c r="B70" s="189">
        <f>[3]Kartoffeln!A55</f>
        <v>44713</v>
      </c>
      <c r="C70" s="394">
        <f>[3]Kartoffeln!$B55</f>
        <v>3.246712110934288</v>
      </c>
      <c r="D70" s="394">
        <f>[3]Kartoffeln!$C55</f>
        <v>1.7504448695381356</v>
      </c>
      <c r="E70" s="380">
        <f>[3]Kartoffeln!$D55</f>
        <v>3.045189076806091</v>
      </c>
      <c r="F70" s="380">
        <f>[3]Kartoffeln!$E55</f>
        <v>1.7697761053424177</v>
      </c>
      <c r="G70" s="394">
        <f>[3]Kartoffeln!$F55</f>
        <v>2.580978934324659</v>
      </c>
      <c r="H70" s="394">
        <f>[3]Kartoffeln!$G55</f>
        <v>1.9112083444166705</v>
      </c>
      <c r="I70" s="188"/>
      <c r="J70" s="343">
        <f>'Früchte Daten'!BQ71</f>
        <v>5</v>
      </c>
      <c r="K70" s="395">
        <f>[3]Kartoffeln!$P55</f>
        <v>950.99346901899992</v>
      </c>
      <c r="L70" s="395">
        <f>[3]Kartoffeln!$Q55</f>
        <v>6689.5156128629997</v>
      </c>
      <c r="M70" s="393"/>
      <c r="N70" s="393">
        <f>[3]Kartoffeln!$J55</f>
        <v>425.40846210000001</v>
      </c>
      <c r="O70" s="393">
        <f>[3]Kartoffeln!$K55</f>
        <v>2878.9372697140002</v>
      </c>
      <c r="P70" s="395">
        <f>[3]Kartoffeln!$L55</f>
        <v>89.067075772999999</v>
      </c>
      <c r="Q70" s="395">
        <f>[3]Kartoffeln!$M55</f>
        <v>1076.959565912</v>
      </c>
      <c r="R70" s="393">
        <f>[3]Kartoffeln!$N55</f>
        <v>0.80700000000000005</v>
      </c>
      <c r="S70" s="393">
        <f>[3]Kartoffeln!$O55</f>
        <v>76.443344427</v>
      </c>
    </row>
    <row r="71" spans="2:19" x14ac:dyDescent="0.2">
      <c r="B71" s="189">
        <f>[3]Kartoffeln!A56</f>
        <v>44682</v>
      </c>
      <c r="C71" s="394">
        <f>[3]Kartoffeln!$B56</f>
        <v>2.4402419302666862</v>
      </c>
      <c r="D71" s="394">
        <f>[3]Kartoffeln!$C56</f>
        <v>1.5151637563098541</v>
      </c>
      <c r="E71" s="380">
        <f>[3]Kartoffeln!$D56</f>
        <v>2.4864550473946441</v>
      </c>
      <c r="F71" s="380">
        <f>[3]Kartoffeln!$E56</f>
        <v>1.403826666696524</v>
      </c>
      <c r="G71" s="394">
        <f>[3]Kartoffeln!$F56</f>
        <v>2.5865599104143335</v>
      </c>
      <c r="H71" s="394">
        <f>[3]Kartoffeln!$G56</f>
        <v>1.5669972765116944</v>
      </c>
      <c r="I71" s="188"/>
      <c r="J71" s="343">
        <f>'Früchte Daten'!BQ72</f>
        <v>4</v>
      </c>
      <c r="K71" s="395">
        <f>[3]Kartoffeln!$P56</f>
        <v>711.89133011800004</v>
      </c>
      <c r="L71" s="395">
        <f>[3]Kartoffeln!$Q56</f>
        <v>5508.4747791379996</v>
      </c>
      <c r="M71" s="393"/>
      <c r="N71" s="393">
        <f>[3]Kartoffeln!$J56</f>
        <v>441.48387956199997</v>
      </c>
      <c r="O71" s="393">
        <f>[3]Kartoffeln!$K56</f>
        <v>2869.5032746420002</v>
      </c>
      <c r="P71" s="395">
        <f>[3]Kartoffeln!$L56</f>
        <v>76.238361999999995</v>
      </c>
      <c r="Q71" s="395">
        <f>[3]Kartoffeln!$M56</f>
        <v>904.71062628599998</v>
      </c>
      <c r="R71" s="393">
        <f>[3]Kartoffeln!$N56</f>
        <v>22.324999999999999</v>
      </c>
      <c r="S71" s="393">
        <f>[3]Kartoffeln!$O56</f>
        <v>73.426676584999996</v>
      </c>
    </row>
    <row r="72" spans="2:19" x14ac:dyDescent="0.2">
      <c r="B72" s="189">
        <f>[3]Kartoffeln!A57</f>
        <v>44652</v>
      </c>
      <c r="C72" s="394">
        <f>[3]Kartoffeln!$B57</f>
        <v>2.4200379672883883</v>
      </c>
      <c r="D72" s="394">
        <f>[3]Kartoffeln!$C57</f>
        <v>1.6194781699378238</v>
      </c>
      <c r="E72" s="380">
        <f>[3]Kartoffeln!$D57</f>
        <v>2.4827487650166997</v>
      </c>
      <c r="F72" s="380">
        <f>[3]Kartoffeln!$E57</f>
        <v>1.3261237176720924</v>
      </c>
      <c r="G72" s="394">
        <f>[3]Kartoffeln!$F57</f>
        <v>2.5916290107603785</v>
      </c>
      <c r="H72" s="394">
        <f>[3]Kartoffeln!$G57</f>
        <v>1.9308491202074187</v>
      </c>
      <c r="I72" s="188"/>
      <c r="J72" s="343">
        <f>'Früchte Daten'!BQ73</f>
        <v>4</v>
      </c>
      <c r="K72" s="395">
        <f>[3]Kartoffeln!$P57</f>
        <v>645.76462854399995</v>
      </c>
      <c r="L72" s="395">
        <f>[3]Kartoffeln!$Q57</f>
        <v>6274.859415238001</v>
      </c>
      <c r="M72" s="393"/>
      <c r="N72" s="393">
        <f>[3]Kartoffeln!$J57</f>
        <v>473.47063493300004</v>
      </c>
      <c r="O72" s="393">
        <f>[3]Kartoffeln!$K57</f>
        <v>3367.4465532940003</v>
      </c>
      <c r="P72" s="395">
        <f>[3]Kartoffeln!$L57</f>
        <v>83.265777951000004</v>
      </c>
      <c r="Q72" s="395">
        <f>[3]Kartoffeln!$M57</f>
        <v>1030.3605592000001</v>
      </c>
      <c r="R72" s="393">
        <f>[3]Kartoffeln!$N57</f>
        <v>30.760999999999999</v>
      </c>
      <c r="S72" s="393">
        <f>[3]Kartoffeln!$O57</f>
        <v>289.492331595</v>
      </c>
    </row>
    <row r="73" spans="2:19" x14ac:dyDescent="0.2">
      <c r="B73" s="189">
        <f>[3]Kartoffeln!A58</f>
        <v>44621</v>
      </c>
      <c r="C73" s="394">
        <f>[3]Kartoffeln!$B58</f>
        <v>2.5347460133586481</v>
      </c>
      <c r="D73" s="394">
        <f>[3]Kartoffeln!$C58</f>
        <v>1.66475851546913</v>
      </c>
      <c r="E73" s="380">
        <f>[3]Kartoffeln!$D58</f>
        <v>2.5352428754696756</v>
      </c>
      <c r="F73" s="380">
        <f>[3]Kartoffeln!$E58</f>
        <v>1.3334079787252469</v>
      </c>
      <c r="G73" s="394">
        <f>[3]Kartoffeln!$F58</f>
        <v>2.5727373368551896</v>
      </c>
      <c r="H73" s="394">
        <f>[3]Kartoffeln!$G58</f>
        <v>1.8381783739345263</v>
      </c>
      <c r="I73" s="188"/>
      <c r="J73" s="343">
        <f>'Früchte Daten'!BQ74</f>
        <v>5</v>
      </c>
      <c r="K73" s="395">
        <f>[3]Kartoffeln!$P58</f>
        <v>874.26110172699998</v>
      </c>
      <c r="L73" s="395">
        <f>[3]Kartoffeln!$Q58</f>
        <v>7946.1037703900001</v>
      </c>
      <c r="M73" s="393"/>
      <c r="N73" s="393">
        <f>[3]Kartoffeln!$J58</f>
        <v>542.23858302899998</v>
      </c>
      <c r="O73" s="393">
        <f>[3]Kartoffeln!$K58</f>
        <v>4457.6691266990001</v>
      </c>
      <c r="P73" s="395">
        <f>[3]Kartoffeln!$L58</f>
        <v>143.260415395</v>
      </c>
      <c r="Q73" s="395">
        <f>[3]Kartoffeln!$M58</f>
        <v>1277.7240972960001</v>
      </c>
      <c r="R73" s="393">
        <f>[3]Kartoffeln!$N58</f>
        <v>51.488</v>
      </c>
      <c r="S73" s="393">
        <f>[3]Kartoffeln!$O58</f>
        <v>630.37598420699999</v>
      </c>
    </row>
    <row r="74" spans="2:19" x14ac:dyDescent="0.2">
      <c r="B74" s="189">
        <f>[3]Kartoffeln!A59</f>
        <v>44593</v>
      </c>
      <c r="C74" s="394">
        <f>[3]Kartoffeln!$B59</f>
        <v>2.6308304515799499</v>
      </c>
      <c r="D74" s="394">
        <f>[3]Kartoffeln!$C59</f>
        <v>1.6226805465533125</v>
      </c>
      <c r="E74" s="380">
        <f>[3]Kartoffeln!$D59</f>
        <v>2.549872331712848</v>
      </c>
      <c r="F74" s="380">
        <f>[3]Kartoffeln!$E59</f>
        <v>1.383618999525146</v>
      </c>
      <c r="G74" s="394">
        <f>[3]Kartoffeln!$F59</f>
        <v>2.5479888268156423</v>
      </c>
      <c r="H74" s="394">
        <f>[3]Kartoffeln!$G59</f>
        <v>1.7484102339399314</v>
      </c>
      <c r="I74" s="188"/>
      <c r="J74" s="343">
        <f>'Früchte Daten'!BQ75</f>
        <v>4</v>
      </c>
      <c r="K74" s="395">
        <f>[3]Kartoffeln!$P59</f>
        <v>760.55275276600003</v>
      </c>
      <c r="L74" s="395">
        <f>[3]Kartoffeln!$Q59</f>
        <v>6533.0724425569997</v>
      </c>
      <c r="M74" s="393"/>
      <c r="N74" s="393">
        <f>[3]Kartoffeln!$J59</f>
        <v>398.32484270800001</v>
      </c>
      <c r="O74" s="393">
        <f>[3]Kartoffeln!$K59</f>
        <v>3586.2648676479998</v>
      </c>
      <c r="P74" s="395">
        <f>[3]Kartoffeln!$L59</f>
        <v>201.32800065999999</v>
      </c>
      <c r="Q74" s="395">
        <f>[3]Kartoffeln!$M59</f>
        <v>1097.696568888</v>
      </c>
      <c r="R74" s="393">
        <f>[3]Kartoffeln!$N59</f>
        <v>89.141999999999996</v>
      </c>
      <c r="S74" s="393">
        <f>[3]Kartoffeln!$O59</f>
        <v>839.8495429840001</v>
      </c>
    </row>
    <row r="75" spans="2:19" x14ac:dyDescent="0.2">
      <c r="B75" s="189">
        <f>[3]Kartoffeln!A60</f>
        <v>44562</v>
      </c>
      <c r="C75" s="394">
        <f>[3]Kartoffeln!$B60</f>
        <v>2.5708395950380543</v>
      </c>
      <c r="D75" s="394">
        <f>[3]Kartoffeln!$C60</f>
        <v>1.6086404069261375</v>
      </c>
      <c r="E75" s="380">
        <f>[3]Kartoffeln!$D60</f>
        <v>2.5548967375754739</v>
      </c>
      <c r="F75" s="380">
        <f>[3]Kartoffeln!$E60</f>
        <v>1.3886645875865062</v>
      </c>
      <c r="G75" s="394">
        <f>[3]Kartoffeln!$F60</f>
        <v>2.5772891110971266</v>
      </c>
      <c r="H75" s="394">
        <f>[3]Kartoffeln!$G60</f>
        <v>1.7366930636110043</v>
      </c>
      <c r="I75" s="188"/>
      <c r="J75" s="343">
        <f>'Früchte Daten'!BQ76</f>
        <v>4</v>
      </c>
      <c r="K75" s="395">
        <f>[3]Kartoffeln!$P60</f>
        <v>869.98202760900006</v>
      </c>
      <c r="L75" s="395">
        <f>[3]Kartoffeln!$Q60</f>
        <v>6686.3793727949997</v>
      </c>
      <c r="M75" s="393"/>
      <c r="N75" s="393">
        <f>[3]Kartoffeln!$J60</f>
        <v>457.39435894000002</v>
      </c>
      <c r="O75" s="393">
        <f>[3]Kartoffeln!$K60</f>
        <v>3545.351383062</v>
      </c>
      <c r="P75" s="395">
        <f>[3]Kartoffeln!$L60</f>
        <v>225.24023231800001</v>
      </c>
      <c r="Q75" s="395">
        <f>[3]Kartoffeln!$M60</f>
        <v>1141.0360838220001</v>
      </c>
      <c r="R75" s="393">
        <f>[3]Kartoffeln!$N60</f>
        <v>86.650505342000002</v>
      </c>
      <c r="S75" s="393">
        <f>[3]Kartoffeln!$O60</f>
        <v>956.761516293</v>
      </c>
    </row>
    <row r="76" spans="2:19" x14ac:dyDescent="0.2">
      <c r="B76" s="189">
        <f>[3]Kartoffeln!A61</f>
        <v>44531</v>
      </c>
      <c r="C76" s="394">
        <f>[3]Kartoffeln!$B61</f>
        <v>2.340680489179789</v>
      </c>
      <c r="D76" s="394">
        <f>[3]Kartoffeln!$C61</f>
        <v>1.676296380436709</v>
      </c>
      <c r="E76" s="380">
        <f>[3]Kartoffeln!$D61</f>
        <v>2.5725742061108194</v>
      </c>
      <c r="F76" s="380">
        <f>[3]Kartoffeln!$E61</f>
        <v>1.3824114197761117</v>
      </c>
      <c r="G76" s="394">
        <f>[3]Kartoffeln!$F61</f>
        <v>2.5818987066733037</v>
      </c>
      <c r="H76" s="394">
        <f>[3]Kartoffeln!$G61</f>
        <v>1.7592235603523569</v>
      </c>
      <c r="I76" s="188"/>
      <c r="J76" s="343">
        <f>'Früchte Daten'!BQ77</f>
        <v>5</v>
      </c>
      <c r="K76" s="395">
        <f>[3]Kartoffeln!$P61</f>
        <v>1236.6748645599998</v>
      </c>
      <c r="L76" s="395">
        <f>[3]Kartoffeln!$Q61</f>
        <v>8781.4474206199993</v>
      </c>
      <c r="M76" s="393"/>
      <c r="N76" s="393">
        <f>[3]Kartoffeln!$J61</f>
        <v>645.99748036599999</v>
      </c>
      <c r="O76" s="393">
        <f>[3]Kartoffeln!$K61</f>
        <v>4234.211091526</v>
      </c>
      <c r="P76" s="395">
        <f>[3]Kartoffeln!$L61</f>
        <v>264.29432658499996</v>
      </c>
      <c r="Q76" s="395">
        <f>[3]Kartoffeln!$M61</f>
        <v>1484.0311544389999</v>
      </c>
      <c r="R76" s="393">
        <f>[3]Kartoffeln!$N61</f>
        <v>221.01459424999999</v>
      </c>
      <c r="S76" s="393">
        <f>[3]Kartoffeln!$O61</f>
        <v>1669.5918759630001</v>
      </c>
    </row>
    <row r="77" spans="2:19" x14ac:dyDescent="0.2">
      <c r="B77" s="189">
        <f>[3]Kartoffeln!A62</f>
        <v>44501</v>
      </c>
      <c r="C77" s="394">
        <f>[3]Kartoffeln!$B62</f>
        <v>2.5567020263823514</v>
      </c>
      <c r="D77" s="394">
        <f>[3]Kartoffeln!$C62</f>
        <v>1.736797073551704</v>
      </c>
      <c r="E77" s="380">
        <f>[3]Kartoffeln!$D62</f>
        <v>2.7062020033539893</v>
      </c>
      <c r="F77" s="380">
        <f>[3]Kartoffeln!$E62</f>
        <v>1.4427326635403395</v>
      </c>
      <c r="G77" s="394">
        <f>[3]Kartoffeln!$F62</f>
        <v>2.7716147878110777</v>
      </c>
      <c r="H77" s="394">
        <f>[3]Kartoffeln!$G62</f>
        <v>1.7765286557884128</v>
      </c>
      <c r="I77" s="188"/>
      <c r="J77" s="343">
        <f>'Früchte Daten'!BQ78</f>
        <v>4</v>
      </c>
      <c r="K77" s="395">
        <f>[3]Kartoffeln!$P62</f>
        <v>993.50848333500005</v>
      </c>
      <c r="L77" s="395">
        <f>[3]Kartoffeln!$Q62</f>
        <v>6178.4697270600009</v>
      </c>
      <c r="M77" s="393"/>
      <c r="N77" s="393">
        <f>[3]Kartoffeln!$J62</f>
        <v>503.86378900900002</v>
      </c>
      <c r="O77" s="393">
        <f>[3]Kartoffeln!$K62</f>
        <v>2893.863395674</v>
      </c>
      <c r="P77" s="395">
        <f>[3]Kartoffeln!$L62</f>
        <v>212.56563396600001</v>
      </c>
      <c r="Q77" s="395">
        <f>[3]Kartoffeln!$M62</f>
        <v>1182.3778938400001</v>
      </c>
      <c r="R77" s="393">
        <f>[3]Kartoffeln!$N62</f>
        <v>175.77017823200001</v>
      </c>
      <c r="S77" s="393">
        <f>[3]Kartoffeln!$O62</f>
        <v>1074.2663187800001</v>
      </c>
    </row>
    <row r="78" spans="2:19" x14ac:dyDescent="0.2">
      <c r="B78" s="189">
        <f>[3]Kartoffeln!A63</f>
        <v>44470</v>
      </c>
      <c r="C78" s="394">
        <f>[3]Kartoffeln!$B63</f>
        <v>2.4940313262982654</v>
      </c>
      <c r="D78" s="394">
        <f>[3]Kartoffeln!$C63</f>
        <v>1.709541719033419</v>
      </c>
      <c r="E78" s="380">
        <f>[3]Kartoffeln!$D63</f>
        <v>2.687672600268562</v>
      </c>
      <c r="F78" s="380">
        <f>[3]Kartoffeln!$E63</f>
        <v>1.3703951559249941</v>
      </c>
      <c r="G78" s="394">
        <f>[3]Kartoffeln!$F63</f>
        <v>2.5985712317467118</v>
      </c>
      <c r="H78" s="394">
        <f>[3]Kartoffeln!$G63</f>
        <v>1.8403275170065536</v>
      </c>
      <c r="I78" s="188"/>
      <c r="J78" s="343">
        <f>'Früchte Daten'!BQ79</f>
        <v>4</v>
      </c>
      <c r="K78" s="395">
        <f>[3]Kartoffeln!$P63</f>
        <v>986.27691024400008</v>
      </c>
      <c r="L78" s="395">
        <f>[3]Kartoffeln!$Q63</f>
        <v>5998.0176304730003</v>
      </c>
      <c r="M78" s="393"/>
      <c r="N78" s="393">
        <f>[3]Kartoffeln!$J63</f>
        <v>550.31094379399997</v>
      </c>
      <c r="O78" s="393">
        <f>[3]Kartoffeln!$K63</f>
        <v>2945.9723479960003</v>
      </c>
      <c r="P78" s="395">
        <f>[3]Kartoffeln!$L63</f>
        <v>179.34694284</v>
      </c>
      <c r="Q78" s="395">
        <f>[3]Kartoffeln!$M63</f>
        <v>1170.222848505</v>
      </c>
      <c r="R78" s="393">
        <f>[3]Kartoffeln!$N63</f>
        <v>177.41764937500002</v>
      </c>
      <c r="S78" s="393">
        <f>[3]Kartoffeln!$O63</f>
        <v>872.50019010300002</v>
      </c>
    </row>
    <row r="79" spans="2:19" x14ac:dyDescent="0.2">
      <c r="B79" s="189">
        <f>[3]Kartoffeln!A64</f>
        <v>44440</v>
      </c>
      <c r="C79" s="394">
        <f>[3]Kartoffeln!$B64</f>
        <v>2.6638748430557335</v>
      </c>
      <c r="D79" s="394">
        <f>[3]Kartoffeln!$C64</f>
        <v>1.7136263527916686</v>
      </c>
      <c r="E79" s="380">
        <f>[3]Kartoffeln!$D64</f>
        <v>2.6855776392920561</v>
      </c>
      <c r="F79" s="380">
        <f>[3]Kartoffeln!$E64</f>
        <v>1.4686195571143534</v>
      </c>
      <c r="G79" s="394">
        <f>[3]Kartoffeln!$F64</f>
        <v>2.7005207129063389</v>
      </c>
      <c r="H79" s="394">
        <f>[3]Kartoffeln!$G64</f>
        <v>2.004164802749417</v>
      </c>
      <c r="I79" s="188"/>
      <c r="J79" s="343">
        <f>'Früchte Daten'!BQ80</f>
        <v>5</v>
      </c>
      <c r="K79" s="395">
        <f>[3]Kartoffeln!$P64</f>
        <v>1018.095444618</v>
      </c>
      <c r="L79" s="395">
        <f>[3]Kartoffeln!$Q64</f>
        <v>6413.2385821000007</v>
      </c>
      <c r="M79" s="393"/>
      <c r="N79" s="393">
        <f>[3]Kartoffeln!$J64</f>
        <v>591.64617105400009</v>
      </c>
      <c r="O79" s="393">
        <f>[3]Kartoffeln!$K64</f>
        <v>3342.3462664379999</v>
      </c>
      <c r="P79" s="395">
        <f>[3]Kartoffeln!$L64</f>
        <v>201.60066631800001</v>
      </c>
      <c r="Q79" s="395">
        <f>[3]Kartoffeln!$M64</f>
        <v>1243.3287670980001</v>
      </c>
      <c r="R79" s="393">
        <f>[3]Kartoffeln!$N64</f>
        <v>119.530924704</v>
      </c>
      <c r="S79" s="393">
        <f>[3]Kartoffeln!$O64</f>
        <v>469.318096583</v>
      </c>
    </row>
    <row r="80" spans="2:19" x14ac:dyDescent="0.2">
      <c r="B80" s="189">
        <f>[3]Kartoffeln!A65</f>
        <v>44409</v>
      </c>
      <c r="C80" s="394">
        <f>[3]Kartoffeln!$B65</f>
        <v>2.8047164474818285</v>
      </c>
      <c r="D80" s="394">
        <f>[3]Kartoffeln!$C65</f>
        <v>1.827414751738792</v>
      </c>
      <c r="E80" s="380">
        <f>[3]Kartoffeln!$D65</f>
        <v>2.8724884947819671</v>
      </c>
      <c r="F80" s="380">
        <f>[3]Kartoffeln!$E65</f>
        <v>1.6763716512398101</v>
      </c>
      <c r="G80" s="394">
        <f>[3]Kartoffeln!$F65</f>
        <v>3.5058076275420511</v>
      </c>
      <c r="H80" s="394">
        <f>[3]Kartoffeln!$G65</f>
        <v>2.5106942771851597</v>
      </c>
      <c r="I80" s="188"/>
      <c r="J80" s="343">
        <f>'Früchte Daten'!BQ81</f>
        <v>4</v>
      </c>
      <c r="K80" s="395">
        <f>[3]Kartoffeln!$P65</f>
        <v>715.95433453200008</v>
      </c>
      <c r="L80" s="395">
        <f>[3]Kartoffeln!$Q65</f>
        <v>5200.2626940119999</v>
      </c>
      <c r="M80" s="393"/>
      <c r="N80" s="393">
        <f>[3]Kartoffeln!$J65</f>
        <v>451.31510756799997</v>
      </c>
      <c r="O80" s="393">
        <f>[3]Kartoffeln!$K65</f>
        <v>3005.3193154259998</v>
      </c>
      <c r="P80" s="395">
        <f>[3]Kartoffeln!$L65</f>
        <v>133.80377326600001</v>
      </c>
      <c r="Q80" s="395">
        <f>[3]Kartoffeln!$M65</f>
        <v>824.87813892600002</v>
      </c>
      <c r="R80" s="393">
        <f>[3]Kartoffeln!$N65</f>
        <v>10.808200000000001</v>
      </c>
      <c r="S80" s="393">
        <f>[3]Kartoffeln!$O65</f>
        <v>75.721111112000003</v>
      </c>
    </row>
    <row r="81" spans="2:19" x14ac:dyDescent="0.2">
      <c r="B81" s="189">
        <f>[3]Kartoffeln!A66</f>
        <v>44378</v>
      </c>
      <c r="C81" s="394">
        <f>[3]Kartoffeln!$B66</f>
        <v>3.1301240101322212</v>
      </c>
      <c r="D81" s="394">
        <f>[3]Kartoffeln!$C66</f>
        <v>1.8740333260282656</v>
      </c>
      <c r="E81" s="380">
        <f>[3]Kartoffeln!$D66</f>
        <v>3.1495292419582448</v>
      </c>
      <c r="F81" s="380">
        <f>[3]Kartoffeln!$E66</f>
        <v>1.9009662419557949</v>
      </c>
      <c r="G81" s="394">
        <f>[3]Kartoffeln!$F66</f>
        <v>3.6236376141052893</v>
      </c>
      <c r="H81" s="394">
        <f>[3]Kartoffeln!$G66</f>
        <v>2.8234692093844775</v>
      </c>
      <c r="I81" s="188"/>
      <c r="J81" s="343">
        <f>'Früchte Daten'!BQ82</f>
        <v>4</v>
      </c>
      <c r="K81" s="395">
        <f>[3]Kartoffeln!$P66</f>
        <v>785.19562884100003</v>
      </c>
      <c r="L81" s="395">
        <f>[3]Kartoffeln!$Q66</f>
        <v>4872.5163477760007</v>
      </c>
      <c r="M81" s="393"/>
      <c r="N81" s="393">
        <f>[3]Kartoffeln!$J66</f>
        <v>410.66903452100001</v>
      </c>
      <c r="O81" s="393">
        <f>[3]Kartoffeln!$K66</f>
        <v>2019.03869564</v>
      </c>
      <c r="P81" s="395">
        <f>[3]Kartoffeln!$L66</f>
        <v>76.812708000000001</v>
      </c>
      <c r="Q81" s="395">
        <f>[3]Kartoffeln!$M66</f>
        <v>759.32294173299999</v>
      </c>
      <c r="R81" s="393">
        <f>[3]Kartoffeln!$N66</f>
        <v>7.9969999999999999</v>
      </c>
      <c r="S81" s="393">
        <f>[3]Kartoffeln!$O66</f>
        <v>66.442989503999996</v>
      </c>
    </row>
    <row r="82" spans="2:19" x14ac:dyDescent="0.2">
      <c r="B82" s="189">
        <f>[3]Kartoffeln!A67</f>
        <v>44348</v>
      </c>
      <c r="C82" s="394" t="str">
        <f>[3]Kartoffeln!$B67</f>
        <v>(-)</v>
      </c>
      <c r="D82" s="394" t="str">
        <f>[3]Kartoffeln!$C67</f>
        <v>(-)</v>
      </c>
      <c r="E82" s="380" t="str">
        <f>[3]Kartoffeln!$D67</f>
        <v>(-)</v>
      </c>
      <c r="F82" s="380" t="str">
        <f>[3]Kartoffeln!$E67</f>
        <v>(-)</v>
      </c>
      <c r="G82" s="394" t="str">
        <f>[3]Kartoffeln!$F67</f>
        <v>(-)</v>
      </c>
      <c r="H82" s="394" t="str">
        <f>[3]Kartoffeln!$G67</f>
        <v>(-)</v>
      </c>
      <c r="I82" s="188"/>
      <c r="J82" s="343">
        <f>'Früchte Daten'!BQ83</f>
        <v>5</v>
      </c>
      <c r="K82" s="395" t="str">
        <f>[3]Kartoffeln!$P67</f>
        <v>(-)</v>
      </c>
      <c r="L82" s="395" t="str">
        <f>[3]Kartoffeln!$Q67</f>
        <v>(-)</v>
      </c>
      <c r="M82" s="393"/>
      <c r="N82" s="393" t="str">
        <f>[3]Kartoffeln!$J67</f>
        <v>(-)</v>
      </c>
      <c r="O82" s="393" t="str">
        <f>[3]Kartoffeln!$K67</f>
        <v>(-)</v>
      </c>
      <c r="P82" s="395" t="str">
        <f>[3]Kartoffeln!$L67</f>
        <v>(-)</v>
      </c>
      <c r="Q82" s="395" t="str">
        <f>[3]Kartoffeln!$M67</f>
        <v>(-)</v>
      </c>
      <c r="R82" s="393" t="str">
        <f>[3]Kartoffeln!$N67</f>
        <v>(-)</v>
      </c>
      <c r="S82" s="393" t="str">
        <f>[3]Kartoffeln!$O67</f>
        <v>(-)</v>
      </c>
    </row>
  </sheetData>
  <mergeCells count="13">
    <mergeCell ref="J12:S12"/>
    <mergeCell ref="C15:D15"/>
    <mergeCell ref="E15:F15"/>
    <mergeCell ref="G15:H15"/>
    <mergeCell ref="A7:B7"/>
    <mergeCell ref="A8:B8"/>
    <mergeCell ref="A9:B9"/>
    <mergeCell ref="A10:B10"/>
    <mergeCell ref="C12:H12"/>
    <mergeCell ref="P15:Q15"/>
    <mergeCell ref="R15:S15"/>
    <mergeCell ref="K15:L15"/>
    <mergeCell ref="N15:O15"/>
  </mergeCells>
  <hyperlinks>
    <hyperlink ref="A7" location="Inhaltsverzeichnis!A1" display="Inhaltsverzeichnis!A1" xr:uid="{00000000-0004-0000-0700-000000000000}"/>
    <hyperlink ref="A9" location="FG_Preise_Detailhandel" display="Preise im Detailhandel" xr:uid="{00000000-0004-0000-0700-000001000000}"/>
    <hyperlink ref="A10" location="FrüchteAbsatzmengenDetailhandel" display="FrüchteAbsatzmengenDetailhandel" xr:uid="{00000000-0004-0000-0700-000002000000}"/>
    <hyperlink ref="A9:B9" location="KartoffelnPreiseDetailhandel" display="KartoffelnPreiseDetailhandel" xr:uid="{00000000-0004-0000-0700-000003000000}"/>
    <hyperlink ref="A10:B10" location="KartoffelnAbsatzmengenDetailhandel" display="KartoffelnAbsatzmengenDetailhandel" xr:uid="{00000000-0004-0000-0700-000004000000}"/>
  </hyperlinks>
  <pageMargins left="0.7" right="0.7" top="0.78740157499999996" bottom="0.78740157499999996" header="0.3" footer="0.3"/>
  <pageSetup paperSize="9" orientation="portrait" r:id="rId1"/>
  <ignoredErrors>
    <ignoredError sqref="O16:P16 Q16:R16 D16 F16 E16 G1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Drop Down 1">
              <controlPr defaultSize="0" autoLine="0" autoPict="0">
                <anchor moveWithCells="1">
                  <from>
                    <xdr:col>0</xdr:col>
                    <xdr:colOff>57150</xdr:colOff>
                    <xdr:row>4</xdr:row>
                    <xdr:rowOff>0</xdr:rowOff>
                  </from>
                  <to>
                    <xdr:col>1</xdr:col>
                    <xdr:colOff>695325</xdr:colOff>
                    <xdr:row>5</xdr:row>
                    <xdr:rowOff>152400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theme="4" tint="0.79998168889431442"/>
  </sheetPr>
  <dimension ref="A1:CV102"/>
  <sheetViews>
    <sheetView zoomScaleNormal="100" workbookViewId="0">
      <pane xSplit="2" ySplit="23" topLeftCell="C24" activePane="bottomRight" state="frozen"/>
      <selection pane="topRight" activeCell="C1" sqref="C1"/>
      <selection pane="bottomLeft" activeCell="A24" sqref="A24"/>
      <selection pane="bottomRight" activeCell="A8" sqref="A8:B8"/>
    </sheetView>
  </sheetViews>
  <sheetFormatPr baseColWidth="10" defaultColWidth="11" defaultRowHeight="14.25" x14ac:dyDescent="0.2"/>
  <cols>
    <col min="1" max="1" width="14.125" style="141" customWidth="1"/>
    <col min="2" max="2" width="10.625" style="141" customWidth="1"/>
    <col min="3" max="11" width="8.625" style="141" customWidth="1"/>
    <col min="12" max="12" width="10.625" style="141" customWidth="1"/>
    <col min="13" max="13" width="12.625" style="141" customWidth="1"/>
    <col min="14" max="27" width="8.625" style="141" customWidth="1"/>
    <col min="28" max="28" width="4.125" style="141" customWidth="1"/>
    <col min="29" max="40" width="8.625" style="141" customWidth="1"/>
    <col min="41" max="41" width="4.125" style="141" customWidth="1"/>
    <col min="42" max="51" width="8.625" style="141" customWidth="1"/>
    <col min="52" max="52" width="12.625" style="347" customWidth="1"/>
    <col min="53" max="54" width="8.625" style="347" customWidth="1"/>
    <col min="55" max="57" width="8.625" style="141" customWidth="1"/>
    <col min="58" max="58" width="8.75" style="141" customWidth="1"/>
    <col min="59" max="59" width="5.375" style="141" customWidth="1"/>
    <col min="60" max="67" width="8.625" style="141" customWidth="1"/>
    <col min="68" max="68" width="4.125" style="141" customWidth="1"/>
    <col min="69" max="74" width="8.625" style="141" customWidth="1"/>
    <col min="75" max="75" width="4.125" style="141" customWidth="1"/>
    <col min="76" max="89" width="8.625" style="141" customWidth="1"/>
    <col min="90" max="90" width="4.125" style="141" customWidth="1"/>
    <col min="91" max="100" width="8.625" style="141" customWidth="1"/>
    <col min="101" max="16384" width="11" style="141"/>
  </cols>
  <sheetData>
    <row r="1" spans="1:100" s="138" customFormat="1" ht="9.9499999999999993" customHeight="1" x14ac:dyDescent="0.25">
      <c r="A1" s="190"/>
      <c r="B1" s="190"/>
      <c r="C1" s="241" t="str">
        <f>Codierung!I152</f>
        <v>Eidgenössisches Departement für  Wirtschaft, Bildung und Forschung WBF</v>
      </c>
      <c r="D1" s="190"/>
      <c r="E1" s="190"/>
      <c r="F1" s="137"/>
      <c r="AZ1" s="346"/>
      <c r="BA1" s="346"/>
      <c r="BB1" s="346"/>
    </row>
    <row r="2" spans="1:100" s="138" customFormat="1" ht="9.9499999999999993" customHeight="1" x14ac:dyDescent="0.25">
      <c r="A2" s="190"/>
      <c r="B2" s="190"/>
      <c r="C2" s="242" t="str">
        <f>Codierung!I153</f>
        <v>Bundesamt für Landwirtschaft BLW</v>
      </c>
      <c r="D2" s="190"/>
      <c r="E2" s="190"/>
      <c r="F2" s="139"/>
      <c r="AZ2" s="346"/>
      <c r="BA2" s="346"/>
      <c r="BB2" s="346"/>
    </row>
    <row r="3" spans="1:100" s="138" customFormat="1" ht="9.9499999999999993" customHeight="1" x14ac:dyDescent="0.25">
      <c r="A3" s="190"/>
      <c r="B3" s="190"/>
      <c r="C3" s="241" t="str">
        <f>Codierung!I154</f>
        <v>Fachbereich Agrardaten und Marktanalysen</v>
      </c>
      <c r="D3" s="190"/>
      <c r="E3" s="190"/>
      <c r="F3" s="137"/>
      <c r="AZ3" s="346"/>
      <c r="BA3" s="346"/>
      <c r="BB3" s="346"/>
    </row>
    <row r="4" spans="1:100" s="138" customFormat="1" ht="9.9499999999999993" customHeight="1" x14ac:dyDescent="0.25">
      <c r="AZ4" s="346"/>
      <c r="BA4" s="346"/>
      <c r="BB4" s="346"/>
    </row>
    <row r="5" spans="1:100" s="138" customFormat="1" ht="18" customHeight="1" x14ac:dyDescent="0.25">
      <c r="AZ5" s="346"/>
      <c r="BA5" s="346"/>
      <c r="BB5" s="346"/>
    </row>
    <row r="6" spans="1:100" s="138" customFormat="1" ht="18" customHeight="1" x14ac:dyDescent="0.25">
      <c r="AX6" s="399"/>
      <c r="AY6" s="399"/>
      <c r="AZ6" s="346"/>
      <c r="BA6" s="346"/>
      <c r="BB6" s="346"/>
    </row>
    <row r="7" spans="1:100" ht="12.75" customHeight="1" x14ac:dyDescent="0.25">
      <c r="A7" s="573" t="str">
        <f>Codierung!$I$160</f>
        <v>Zurück zum Inhaltsverzeichnis</v>
      </c>
      <c r="B7" s="573"/>
      <c r="C7" s="188"/>
      <c r="D7" s="188"/>
      <c r="E7" s="188"/>
      <c r="G7" s="175"/>
    </row>
    <row r="8" spans="1:100" s="138" customFormat="1" ht="12.75" customHeight="1" x14ac:dyDescent="0.25">
      <c r="A8" s="588" t="str">
        <f>Codierung!I212</f>
        <v>Milchprodukte</v>
      </c>
      <c r="B8" s="588"/>
      <c r="C8" s="191"/>
      <c r="D8" s="191"/>
      <c r="E8" s="191"/>
      <c r="F8" s="181"/>
      <c r="G8" s="181"/>
      <c r="AZ8" s="346"/>
      <c r="BA8" s="346"/>
      <c r="BB8" s="346"/>
      <c r="BU8" s="177"/>
    </row>
    <row r="9" spans="1:100" s="177" customFormat="1" ht="12.75" customHeight="1" x14ac:dyDescent="0.25">
      <c r="A9" s="573" t="str">
        <f>Codierung!I183</f>
        <v>Preise Produzenten</v>
      </c>
      <c r="B9" s="573"/>
      <c r="C9" s="191"/>
      <c r="D9" s="191"/>
      <c r="E9" s="191"/>
      <c r="F9" s="176"/>
      <c r="G9" s="176"/>
      <c r="AX9" s="138"/>
      <c r="AY9" s="138"/>
      <c r="AZ9" s="346"/>
      <c r="BA9" s="346"/>
      <c r="BB9" s="346"/>
      <c r="BC9" s="138"/>
      <c r="BD9" s="138"/>
      <c r="BE9" s="138"/>
      <c r="BF9" s="138"/>
      <c r="BG9" s="138"/>
      <c r="BH9" s="138"/>
      <c r="BI9" s="138"/>
      <c r="BJ9" s="138"/>
      <c r="BK9" s="138"/>
      <c r="BL9" s="138"/>
      <c r="BM9" s="138"/>
      <c r="BN9" s="138"/>
      <c r="BO9" s="138"/>
      <c r="BP9" s="138"/>
      <c r="BQ9" s="138"/>
      <c r="BR9" s="138"/>
      <c r="BS9" s="138"/>
    </row>
    <row r="10" spans="1:100" s="177" customFormat="1" ht="12.75" customHeight="1" x14ac:dyDescent="0.25">
      <c r="A10" s="573" t="str">
        <f>Codierung!I184</f>
        <v>Mengen Poduktion</v>
      </c>
      <c r="B10" s="573"/>
      <c r="C10" s="191"/>
      <c r="D10" s="191"/>
      <c r="E10" s="191"/>
      <c r="F10" s="176"/>
      <c r="G10" s="176"/>
      <c r="M10" s="138"/>
      <c r="N10" s="138"/>
      <c r="O10" s="138"/>
      <c r="P10" s="138"/>
      <c r="Q10" s="138"/>
      <c r="R10" s="138"/>
      <c r="S10" s="138"/>
      <c r="AX10" s="138"/>
      <c r="AY10" s="138"/>
      <c r="AZ10" s="346"/>
      <c r="BA10" s="346"/>
      <c r="BB10" s="346"/>
      <c r="BC10" s="138"/>
      <c r="BD10" s="138"/>
      <c r="BE10" s="138"/>
      <c r="BF10" s="138"/>
      <c r="BG10" s="138"/>
      <c r="BH10" s="138"/>
      <c r="BI10" s="138"/>
      <c r="BJ10" s="138"/>
      <c r="BK10" s="138"/>
      <c r="BL10" s="138"/>
      <c r="BM10" s="138"/>
      <c r="BN10" s="138"/>
      <c r="BO10" s="138"/>
      <c r="BP10" s="138"/>
      <c r="BQ10" s="138"/>
      <c r="BR10" s="138"/>
      <c r="BS10" s="138"/>
    </row>
    <row r="11" spans="1:100" s="177" customFormat="1" ht="12.75" customHeight="1" x14ac:dyDescent="0.25">
      <c r="A11" s="573" t="str">
        <f>Codierung!I186</f>
        <v>Preise Detailhandel</v>
      </c>
      <c r="B11" s="573"/>
      <c r="C11" s="191"/>
      <c r="D11" s="191"/>
      <c r="E11" s="191"/>
      <c r="F11" s="176"/>
      <c r="G11" s="176"/>
      <c r="M11" s="138"/>
      <c r="N11" s="138"/>
      <c r="O11" s="138"/>
      <c r="P11" s="138"/>
      <c r="Q11" s="138"/>
      <c r="R11" s="138"/>
      <c r="S11" s="138"/>
      <c r="AX11" s="399"/>
      <c r="AY11" s="399"/>
      <c r="AZ11" s="346"/>
      <c r="BA11" s="346"/>
      <c r="BB11" s="346"/>
      <c r="BD11" s="138"/>
      <c r="BE11" s="138"/>
      <c r="BF11" s="138"/>
      <c r="BG11" s="138"/>
      <c r="BH11" s="138"/>
      <c r="BI11" s="138"/>
      <c r="BJ11" s="138"/>
      <c r="BK11" s="138"/>
      <c r="BL11" s="138"/>
      <c r="BM11" s="138"/>
      <c r="BN11" s="138"/>
      <c r="BO11" s="138"/>
      <c r="BP11" s="138"/>
      <c r="BQ11" s="138"/>
      <c r="BR11" s="138"/>
      <c r="BS11" s="138"/>
    </row>
    <row r="12" spans="1:100" s="177" customFormat="1" ht="12.75" customHeight="1" x14ac:dyDescent="0.2">
      <c r="A12" s="573" t="str">
        <f>Codierung!I187</f>
        <v>Absatzmengen Detailhandel</v>
      </c>
      <c r="B12" s="573"/>
      <c r="C12" s="191"/>
      <c r="D12" s="191"/>
      <c r="E12" s="191"/>
      <c r="F12" s="176"/>
      <c r="G12" s="176"/>
      <c r="AZ12" s="348"/>
      <c r="BA12" s="348"/>
      <c r="BB12" s="348"/>
    </row>
    <row r="13" spans="1:100" s="177" customFormat="1" ht="12.75" customHeight="1" x14ac:dyDescent="0.2">
      <c r="A13" s="573" t="str">
        <f>Codierung!I201</f>
        <v>Milchprodukte Übersicht</v>
      </c>
      <c r="B13" s="573"/>
      <c r="C13" s="191"/>
      <c r="D13" s="191"/>
      <c r="E13" s="191"/>
      <c r="F13" s="176"/>
      <c r="G13" s="176"/>
      <c r="AZ13" s="348"/>
      <c r="BA13" s="348"/>
      <c r="BB13" s="348"/>
    </row>
    <row r="14" spans="1:100" s="177" customFormat="1" ht="12.75" customHeight="1" x14ac:dyDescent="0.2">
      <c r="B14" s="176"/>
      <c r="C14" s="176"/>
      <c r="D14" s="176"/>
      <c r="E14" s="176"/>
      <c r="F14" s="176"/>
      <c r="G14" s="176"/>
      <c r="AZ14" s="348"/>
      <c r="BA14" s="348"/>
      <c r="BB14" s="348"/>
    </row>
    <row r="15" spans="1:100" s="186" customFormat="1" ht="18" customHeight="1" x14ac:dyDescent="0.2">
      <c r="A15" s="208" t="str">
        <f>Codierung!I212</f>
        <v>Milchprodukte</v>
      </c>
      <c r="B15" s="216"/>
      <c r="C15" s="586" t="str">
        <f>Codierung!I183</f>
        <v>Preise Produzenten</v>
      </c>
      <c r="D15" s="586"/>
      <c r="E15" s="586"/>
      <c r="F15" s="586"/>
      <c r="H15" s="586" t="str">
        <f>Codierung!I184</f>
        <v>Mengen Poduktion</v>
      </c>
      <c r="I15" s="586"/>
      <c r="J15" s="586"/>
      <c r="K15" s="299"/>
      <c r="L15" s="299"/>
      <c r="M15" s="586" t="str">
        <f>Codierung!I186</f>
        <v>Preise Detailhandel</v>
      </c>
      <c r="N15" s="586"/>
      <c r="O15" s="586"/>
      <c r="P15" s="586"/>
      <c r="Q15" s="586"/>
      <c r="R15" s="586"/>
      <c r="S15" s="586"/>
      <c r="T15" s="586"/>
      <c r="U15" s="586"/>
      <c r="V15" s="586"/>
      <c r="W15" s="586"/>
      <c r="X15" s="586"/>
      <c r="Y15" s="586"/>
      <c r="Z15" s="586"/>
      <c r="AA15" s="586"/>
      <c r="AB15" s="586"/>
      <c r="AC15" s="586"/>
      <c r="AD15" s="586"/>
      <c r="AE15" s="586"/>
      <c r="AF15" s="586"/>
      <c r="AG15" s="586"/>
      <c r="AH15" s="586"/>
      <c r="AI15" s="586"/>
      <c r="AJ15" s="586"/>
      <c r="AK15" s="586"/>
      <c r="AL15" s="586"/>
      <c r="AM15" s="586"/>
      <c r="AN15" s="586"/>
      <c r="AO15" s="586"/>
      <c r="AP15" s="586"/>
      <c r="AQ15" s="586"/>
      <c r="AR15" s="586"/>
      <c r="AS15" s="586"/>
      <c r="AT15" s="586"/>
      <c r="AU15" s="586"/>
      <c r="AV15" s="586"/>
      <c r="AW15" s="586"/>
      <c r="AX15" s="177"/>
      <c r="AY15" s="177"/>
      <c r="AZ15" s="586" t="str">
        <f>Codierung!I187</f>
        <v>Absatzmengen Detailhandel</v>
      </c>
      <c r="BA15" s="586"/>
      <c r="BB15" s="586"/>
      <c r="BC15" s="586"/>
      <c r="BD15" s="586"/>
      <c r="BE15" s="586"/>
      <c r="BF15" s="586"/>
      <c r="BG15" s="586"/>
      <c r="BH15" s="586"/>
      <c r="BI15" s="586"/>
      <c r="BJ15" s="586"/>
      <c r="BK15" s="586"/>
      <c r="BL15" s="586"/>
      <c r="BM15" s="586"/>
      <c r="BN15" s="586"/>
      <c r="BO15" s="586"/>
      <c r="BP15" s="586"/>
      <c r="BQ15" s="586"/>
      <c r="BR15" s="586"/>
      <c r="BS15" s="586"/>
      <c r="BT15" s="586"/>
      <c r="BU15" s="586"/>
      <c r="BV15" s="586"/>
      <c r="BW15" s="586"/>
      <c r="BX15" s="586"/>
      <c r="BY15" s="586"/>
      <c r="BZ15" s="586"/>
      <c r="CA15" s="586"/>
      <c r="CB15" s="586"/>
      <c r="CC15" s="586"/>
      <c r="CD15" s="586"/>
      <c r="CE15" s="586"/>
      <c r="CF15" s="586"/>
      <c r="CG15" s="586"/>
      <c r="CH15" s="586"/>
      <c r="CI15" s="586"/>
      <c r="CJ15" s="586"/>
      <c r="CK15" s="586"/>
      <c r="CL15" s="586"/>
      <c r="CM15" s="586"/>
      <c r="CN15" s="586"/>
      <c r="CO15" s="586"/>
      <c r="CP15" s="586"/>
      <c r="CQ15" s="586"/>
      <c r="CR15" s="586"/>
      <c r="CS15" s="586"/>
      <c r="CT15" s="586"/>
      <c r="CU15" s="586"/>
      <c r="CV15" s="586"/>
    </row>
    <row r="16" spans="1:100" s="222" customFormat="1" ht="18" customHeight="1" x14ac:dyDescent="0.2">
      <c r="A16" s="221"/>
      <c r="C16" s="222" t="str">
        <f>Codierung!I145</f>
        <v>Quelle: BLW, Fachbereich Agrardaten und Marktanalysen</v>
      </c>
      <c r="H16" s="222" t="str">
        <f>Codierung!I147</f>
        <v>Quelle: TSM Solutions GmbH</v>
      </c>
      <c r="M16" s="222" t="str">
        <f>Codierung!I146</f>
        <v>Quelle: NielsenIQ Switzerland, Total Market Consumer/Retail Panel</v>
      </c>
      <c r="AX16" s="177"/>
      <c r="AY16" s="177"/>
      <c r="AZ16" s="222" t="str">
        <f>Codierung!I146</f>
        <v>Quelle: NielsenIQ Switzerland, Total Market Consumer/Retail Panel</v>
      </c>
    </row>
    <row r="17" spans="1:100" s="299" customFormat="1" ht="15.95" customHeight="1" x14ac:dyDescent="0.2">
      <c r="A17" s="298"/>
      <c r="N17" s="297" t="str">
        <f>Codierung!I375</f>
        <v>Molkereiprodukte</v>
      </c>
      <c r="O17" s="297"/>
      <c r="P17" s="297"/>
      <c r="Q17" s="297"/>
      <c r="R17" s="297"/>
      <c r="S17" s="297"/>
      <c r="T17" s="297"/>
      <c r="U17" s="297"/>
      <c r="V17" s="297"/>
      <c r="W17" s="297"/>
      <c r="X17" s="297"/>
      <c r="Y17" s="297"/>
      <c r="Z17" s="297"/>
      <c r="AA17" s="297"/>
      <c r="AC17" s="297" t="str">
        <f>Codierung!I381</f>
        <v>Käse</v>
      </c>
      <c r="AD17" s="297"/>
      <c r="AE17" s="297"/>
      <c r="AF17" s="297"/>
      <c r="AG17" s="297"/>
      <c r="AH17" s="297"/>
      <c r="AI17" s="297"/>
      <c r="AJ17" s="297"/>
      <c r="AK17" s="297"/>
      <c r="AL17" s="297"/>
      <c r="AM17" s="297"/>
      <c r="AN17" s="297"/>
      <c r="AP17" s="297" t="str">
        <f>Codierung!I386</f>
        <v>Joghurt</v>
      </c>
      <c r="AQ17" s="297"/>
      <c r="AR17" s="297"/>
      <c r="AS17" s="297"/>
      <c r="AT17" s="297"/>
      <c r="AU17" s="297"/>
      <c r="AV17" s="297"/>
      <c r="AW17" s="297"/>
      <c r="AX17" s="177"/>
      <c r="AY17" s="177"/>
      <c r="AZ17" s="348"/>
      <c r="BA17" s="297" t="str">
        <f>Codierung!I389</f>
        <v>Milch frisch</v>
      </c>
      <c r="BB17" s="297"/>
      <c r="BC17" s="297"/>
      <c r="BD17" s="297"/>
      <c r="BE17" s="297"/>
      <c r="BF17" s="297"/>
      <c r="BG17" s="177"/>
      <c r="BH17" s="297" t="str">
        <f>Codierung!I388</f>
        <v>Rahm</v>
      </c>
      <c r="BI17" s="297"/>
      <c r="BJ17" s="297"/>
      <c r="BK17" s="297"/>
      <c r="BL17" s="297"/>
      <c r="BM17" s="297"/>
      <c r="BN17" s="297"/>
      <c r="BO17" s="297"/>
      <c r="BP17" s="177"/>
      <c r="BQ17" s="297" t="str">
        <f>Codierung!I387</f>
        <v>Butter</v>
      </c>
      <c r="BR17" s="297"/>
      <c r="BS17" s="297"/>
      <c r="BT17" s="297"/>
      <c r="BU17" s="297"/>
      <c r="BV17" s="297"/>
      <c r="BX17" s="297" t="str">
        <f>Codierung!I381</f>
        <v>Käse</v>
      </c>
      <c r="BY17" s="297"/>
      <c r="BZ17" s="297"/>
      <c r="CA17" s="297"/>
      <c r="CB17" s="297"/>
      <c r="CC17" s="297"/>
      <c r="CD17" s="297"/>
      <c r="CE17" s="297"/>
      <c r="CF17" s="297"/>
      <c r="CG17" s="297"/>
      <c r="CH17" s="297"/>
      <c r="CI17" s="297"/>
      <c r="CJ17" s="297"/>
      <c r="CK17" s="297"/>
      <c r="CM17" s="297" t="str">
        <f>Codierung!I386</f>
        <v>Joghurt</v>
      </c>
      <c r="CN17" s="297"/>
      <c r="CO17" s="297"/>
      <c r="CP17" s="297"/>
      <c r="CQ17" s="297"/>
      <c r="CR17" s="297"/>
      <c r="CS17" s="297"/>
      <c r="CT17" s="297"/>
      <c r="CU17" s="297"/>
      <c r="CV17" s="297"/>
    </row>
    <row r="18" spans="1:100" s="220" customFormat="1" ht="24" customHeight="1" x14ac:dyDescent="0.2">
      <c r="C18" s="587" t="str">
        <f>Codierung!I376</f>
        <v>Rohmilch</v>
      </c>
      <c r="D18" s="587"/>
      <c r="E18" s="587"/>
      <c r="F18" s="587"/>
      <c r="H18" s="567" t="str">
        <f>Codierung!I376</f>
        <v>Rohmilch</v>
      </c>
      <c r="I18" s="567"/>
      <c r="J18" s="567"/>
      <c r="K18" s="268"/>
      <c r="N18" s="585" t="str">
        <f>Codierung!I391</f>
        <v>Milch Past</v>
      </c>
      <c r="O18" s="585"/>
      <c r="P18" s="568" t="str">
        <f>Codierung!I392</f>
        <v>Milch UHT</v>
      </c>
      <c r="Q18" s="568"/>
      <c r="R18" s="585" t="str">
        <f>Codierung!I53</f>
        <v>Vollrahm</v>
      </c>
      <c r="S18" s="585"/>
      <c r="T18" s="568" t="str">
        <f>Codierung!I397</f>
        <v>Halbrahm</v>
      </c>
      <c r="U18" s="568"/>
      <c r="V18" s="585" t="str">
        <f>Codierung!I398</f>
        <v>Kaffeerahm</v>
      </c>
      <c r="W18" s="585"/>
      <c r="X18" s="568" t="str">
        <f>Codierung!I52</f>
        <v xml:space="preserve">Vorzugsbutter </v>
      </c>
      <c r="Y18" s="568"/>
      <c r="Z18" s="587" t="str">
        <f>Codierung!I396</f>
        <v>Kochbutter</v>
      </c>
      <c r="AA18" s="587"/>
      <c r="AB18" s="268"/>
      <c r="AC18" s="568" t="str">
        <f>Codierung!I51</f>
        <v>Emmentaler</v>
      </c>
      <c r="AD18" s="568"/>
      <c r="AE18" s="585" t="str">
        <f>Codierung!I49</f>
        <v>Gruyère</v>
      </c>
      <c r="AF18" s="585"/>
      <c r="AG18" s="568" t="str">
        <f>Codierung!I395</f>
        <v>Hüttenkäse</v>
      </c>
      <c r="AH18" s="568"/>
      <c r="AI18" s="585" t="str">
        <f>Codierung!I50</f>
        <v>Mozzarella</v>
      </c>
      <c r="AJ18" s="585"/>
      <c r="AK18" s="568" t="str">
        <f>Codierung!I394</f>
        <v>Parmesam</v>
      </c>
      <c r="AL18" s="568"/>
      <c r="AM18" s="587" t="str">
        <f>Codierung!I393</f>
        <v>Raclette</v>
      </c>
      <c r="AN18" s="587"/>
      <c r="AO18" s="268"/>
      <c r="AP18" s="568" t="str">
        <f>Codierung!I55</f>
        <v>Joghurt nature</v>
      </c>
      <c r="AQ18" s="568"/>
      <c r="AR18" s="585" t="str">
        <f>Codierung!I54</f>
        <v>Fruchtjoghurt, Beeren</v>
      </c>
      <c r="AS18" s="585"/>
      <c r="AT18" s="568" t="str">
        <f>Codierung!I399</f>
        <v>Joghurt Exotic</v>
      </c>
      <c r="AU18" s="568"/>
      <c r="AV18" s="585" t="str">
        <f>Codierung!I400</f>
        <v>Joghurt Aromen</v>
      </c>
      <c r="AW18" s="585"/>
      <c r="BA18" s="585" t="str">
        <f>Codierung!I231</f>
        <v>Gesamtmarkt</v>
      </c>
      <c r="BB18" s="585"/>
      <c r="BC18" s="568" t="str">
        <f>Codierung!I391</f>
        <v>Milch Past</v>
      </c>
      <c r="BD18" s="568"/>
      <c r="BE18" s="585" t="str">
        <f>Codierung!I392</f>
        <v>Milch UHT</v>
      </c>
      <c r="BF18" s="585"/>
      <c r="BH18" s="568" t="str">
        <f>Codierung!I231</f>
        <v>Gesamtmarkt</v>
      </c>
      <c r="BI18" s="568"/>
      <c r="BJ18" s="585" t="str">
        <f>Codierung!I53</f>
        <v>Vollrahm</v>
      </c>
      <c r="BK18" s="585"/>
      <c r="BL18" s="568" t="str">
        <f>Codierung!I397</f>
        <v>Halbrahm</v>
      </c>
      <c r="BM18" s="568"/>
      <c r="BN18" s="585" t="str">
        <f>Codierung!I398</f>
        <v>Kaffeerahm</v>
      </c>
      <c r="BO18" s="585"/>
      <c r="BQ18" s="568" t="str">
        <f>Codierung!I231</f>
        <v>Gesamtmarkt</v>
      </c>
      <c r="BR18" s="568"/>
      <c r="BS18" s="587" t="str">
        <f>Codierung!I52</f>
        <v xml:space="preserve">Vorzugsbutter </v>
      </c>
      <c r="BT18" s="587"/>
      <c r="BU18" s="567" t="str">
        <f>Codierung!I396</f>
        <v>Kochbutter</v>
      </c>
      <c r="BV18" s="567"/>
      <c r="BW18" s="268"/>
      <c r="BX18" s="585" t="str">
        <f>Codierung!I231</f>
        <v>Gesamtmarkt</v>
      </c>
      <c r="BY18" s="585"/>
      <c r="BZ18" s="567" t="str">
        <f>Codierung!I51</f>
        <v>Emmentaler</v>
      </c>
      <c r="CA18" s="567"/>
      <c r="CB18" s="587" t="str">
        <f>Codierung!I49</f>
        <v>Gruyère</v>
      </c>
      <c r="CC18" s="587"/>
      <c r="CD18" s="567" t="str">
        <f>Codierung!I395</f>
        <v>Hüttenkäse</v>
      </c>
      <c r="CE18" s="567"/>
      <c r="CF18" s="587" t="str">
        <f>Codierung!I50</f>
        <v>Mozzarella</v>
      </c>
      <c r="CG18" s="587"/>
      <c r="CH18" s="567" t="str">
        <f>Codierung!I394</f>
        <v>Parmesam</v>
      </c>
      <c r="CI18" s="567"/>
      <c r="CJ18" s="587" t="str">
        <f>Codierung!I393</f>
        <v>Raclette</v>
      </c>
      <c r="CK18" s="587"/>
      <c r="CL18" s="268"/>
      <c r="CM18" s="568" t="str">
        <f>Codierung!I401</f>
        <v>Gesamtmarkt (inkl. pflanzl. Joghurts)</v>
      </c>
      <c r="CN18" s="568"/>
      <c r="CO18" s="587" t="str">
        <f>Codierung!I55</f>
        <v>Joghurt nature</v>
      </c>
      <c r="CP18" s="587"/>
      <c r="CQ18" s="567" t="str">
        <f>Codierung!I54</f>
        <v>Fruchtjoghurt, Beeren</v>
      </c>
      <c r="CR18" s="567"/>
      <c r="CS18" s="587" t="str">
        <f>Codierung!I399</f>
        <v>Joghurt Exotic</v>
      </c>
      <c r="CT18" s="587"/>
      <c r="CU18" s="567" t="str">
        <f>Codierung!I400</f>
        <v>Joghurt Aromen</v>
      </c>
      <c r="CV18" s="567"/>
    </row>
    <row r="19" spans="1:100" s="220" customFormat="1" ht="12.2" customHeight="1" x14ac:dyDescent="0.2">
      <c r="C19" s="248" t="str">
        <f>Codierung!$I$14</f>
        <v>bio</v>
      </c>
      <c r="D19" s="248" t="str">
        <f>Codierung!$I$16</f>
        <v>nicht-bio</v>
      </c>
      <c r="E19" s="587" t="str">
        <f>Codierung!I222</f>
        <v>Differenz</v>
      </c>
      <c r="F19" s="587"/>
      <c r="H19" s="220" t="str">
        <f>Codierung!$I$14</f>
        <v>bio</v>
      </c>
      <c r="I19" s="220" t="str">
        <f>Codierung!$I$16</f>
        <v>nicht-bio</v>
      </c>
      <c r="J19" s="220" t="str">
        <f>Codierung!I221</f>
        <v>Anteil bio</v>
      </c>
      <c r="M19" s="341" t="str">
        <f>Codierung!I142</f>
        <v>Anzahl Wochen</v>
      </c>
      <c r="N19" s="248" t="str">
        <f>Codierung!$I$14</f>
        <v>bio</v>
      </c>
      <c r="O19" s="248" t="str">
        <f>Codierung!$I$16</f>
        <v>nicht-bio</v>
      </c>
      <c r="P19" s="220" t="str">
        <f>Codierung!$I$14</f>
        <v>bio</v>
      </c>
      <c r="Q19" s="220" t="str">
        <f>Codierung!$I$16</f>
        <v>nicht-bio</v>
      </c>
      <c r="R19" s="248" t="str">
        <f>Codierung!$I$14</f>
        <v>bio</v>
      </c>
      <c r="S19" s="248" t="str">
        <f>Codierung!$I$16</f>
        <v>nicht-bio</v>
      </c>
      <c r="T19" s="220" t="str">
        <f>Codierung!$I$14</f>
        <v>bio</v>
      </c>
      <c r="U19" s="220" t="str">
        <f>Codierung!$I$16</f>
        <v>nicht-bio</v>
      </c>
      <c r="V19" s="248" t="str">
        <f>Codierung!$I$14</f>
        <v>bio</v>
      </c>
      <c r="W19" s="248" t="str">
        <f>Codierung!$I$16</f>
        <v>nicht-bio</v>
      </c>
      <c r="X19" s="220" t="str">
        <f>Codierung!$I$14</f>
        <v>bio</v>
      </c>
      <c r="Y19" s="220" t="str">
        <f>Codierung!$I$16</f>
        <v>nicht-bio</v>
      </c>
      <c r="Z19" s="248" t="str">
        <f>Codierung!$I$14</f>
        <v>bio</v>
      </c>
      <c r="AA19" s="248" t="str">
        <f>Codierung!$I$16</f>
        <v>nicht-bio</v>
      </c>
      <c r="AC19" s="220" t="str">
        <f>Codierung!$I$14</f>
        <v>bio</v>
      </c>
      <c r="AD19" s="220" t="str">
        <f>Codierung!$I$16</f>
        <v>nicht-bio</v>
      </c>
      <c r="AE19" s="248" t="str">
        <f>Codierung!$I$14</f>
        <v>bio</v>
      </c>
      <c r="AF19" s="248" t="str">
        <f>Codierung!$I$16</f>
        <v>nicht-bio</v>
      </c>
      <c r="AG19" s="220" t="str">
        <f>Codierung!$I$14</f>
        <v>bio</v>
      </c>
      <c r="AH19" s="220" t="str">
        <f>Codierung!$I$16</f>
        <v>nicht-bio</v>
      </c>
      <c r="AI19" s="248" t="str">
        <f>Codierung!$I$14</f>
        <v>bio</v>
      </c>
      <c r="AJ19" s="248" t="str">
        <f>Codierung!$I$16</f>
        <v>nicht-bio</v>
      </c>
      <c r="AK19" s="220" t="str">
        <f>Codierung!$I$14</f>
        <v>bio</v>
      </c>
      <c r="AL19" s="220" t="str">
        <f>Codierung!$I$16</f>
        <v>nicht-bio</v>
      </c>
      <c r="AM19" s="248" t="str">
        <f>Codierung!$I$14</f>
        <v>bio</v>
      </c>
      <c r="AN19" s="248" t="str">
        <f>Codierung!$I$16</f>
        <v>nicht-bio</v>
      </c>
      <c r="AP19" s="220" t="str">
        <f>Codierung!$I$14</f>
        <v>bio</v>
      </c>
      <c r="AQ19" s="220" t="str">
        <f>Codierung!$I$16</f>
        <v>nicht-bio</v>
      </c>
      <c r="AR19" s="248" t="str">
        <f>Codierung!$I$14</f>
        <v>bio</v>
      </c>
      <c r="AS19" s="248" t="str">
        <f>Codierung!$I$16</f>
        <v>nicht-bio</v>
      </c>
      <c r="AT19" s="220" t="str">
        <f>Codierung!$I$14</f>
        <v>bio</v>
      </c>
      <c r="AU19" s="220" t="str">
        <f>Codierung!$I$16</f>
        <v>nicht-bio</v>
      </c>
      <c r="AV19" s="248" t="str">
        <f>Codierung!$I$14</f>
        <v>bio</v>
      </c>
      <c r="AW19" s="248" t="str">
        <f>Codierung!$I$16</f>
        <v>nicht-bio</v>
      </c>
      <c r="AZ19" s="341" t="str">
        <f>Codierung!I142</f>
        <v>Anzahl Wochen</v>
      </c>
      <c r="BA19" s="248" t="str">
        <f>Codierung!$I$14</f>
        <v>bio</v>
      </c>
      <c r="BB19" s="248" t="str">
        <f>Codierung!$I$16</f>
        <v>nicht-bio</v>
      </c>
      <c r="BC19" s="220" t="str">
        <f>Codierung!$I$14</f>
        <v>bio</v>
      </c>
      <c r="BD19" s="220" t="str">
        <f>Codierung!$I$16</f>
        <v>nicht-bio</v>
      </c>
      <c r="BE19" s="248" t="str">
        <f>Codierung!$I$14</f>
        <v>bio</v>
      </c>
      <c r="BF19" s="248" t="str">
        <f>Codierung!$I$16</f>
        <v>nicht-bio</v>
      </c>
      <c r="BH19" s="220" t="str">
        <f>Codierung!$I$14</f>
        <v>bio</v>
      </c>
      <c r="BI19" s="220" t="str">
        <f>Codierung!$I$16</f>
        <v>nicht-bio</v>
      </c>
      <c r="BJ19" s="248" t="str">
        <f>Codierung!$I$14</f>
        <v>bio</v>
      </c>
      <c r="BK19" s="248" t="str">
        <f>Codierung!$I$16</f>
        <v>nicht-bio</v>
      </c>
      <c r="BL19" s="220" t="str">
        <f>Codierung!$I$14</f>
        <v>bio</v>
      </c>
      <c r="BM19" s="220" t="str">
        <f>Codierung!$I$16</f>
        <v>nicht-bio</v>
      </c>
      <c r="BN19" s="248" t="str">
        <f>Codierung!$I$14</f>
        <v>bio</v>
      </c>
      <c r="BO19" s="248" t="str">
        <f>Codierung!$I$16</f>
        <v>nicht-bio</v>
      </c>
      <c r="BQ19" s="220" t="str">
        <f>Codierung!$I$14</f>
        <v>bio</v>
      </c>
      <c r="BR19" s="220" t="str">
        <f>Codierung!$I$16</f>
        <v>nicht-bio</v>
      </c>
      <c r="BS19" s="248" t="str">
        <f>Codierung!$I$14</f>
        <v>bio</v>
      </c>
      <c r="BT19" s="248" t="str">
        <f>Codierung!$I$16</f>
        <v>nicht-bio</v>
      </c>
      <c r="BU19" s="220" t="str">
        <f>Codierung!$I$14</f>
        <v>bio</v>
      </c>
      <c r="BV19" s="220" t="str">
        <f>Codierung!$I$16</f>
        <v>nicht-bio</v>
      </c>
      <c r="BX19" s="248" t="str">
        <f>Codierung!$I$14</f>
        <v>bio</v>
      </c>
      <c r="BY19" s="248" t="str">
        <f>Codierung!$I$16</f>
        <v>nicht-bio</v>
      </c>
      <c r="BZ19" s="220" t="str">
        <f>Codierung!$I$14</f>
        <v>bio</v>
      </c>
      <c r="CA19" s="220" t="str">
        <f>Codierung!$I$16</f>
        <v>nicht-bio</v>
      </c>
      <c r="CB19" s="248" t="str">
        <f>Codierung!$I$14</f>
        <v>bio</v>
      </c>
      <c r="CC19" s="248" t="str">
        <f>Codierung!$I$16</f>
        <v>nicht-bio</v>
      </c>
      <c r="CD19" s="220" t="str">
        <f>Codierung!$I$14</f>
        <v>bio</v>
      </c>
      <c r="CE19" s="220" t="str">
        <f>Codierung!$I$16</f>
        <v>nicht-bio</v>
      </c>
      <c r="CF19" s="248" t="str">
        <f>Codierung!$I$14</f>
        <v>bio</v>
      </c>
      <c r="CG19" s="248" t="str">
        <f>Codierung!$I$16</f>
        <v>nicht-bio</v>
      </c>
      <c r="CH19" s="220" t="str">
        <f>Codierung!$I$14</f>
        <v>bio</v>
      </c>
      <c r="CI19" s="220" t="str">
        <f>Codierung!$I$16</f>
        <v>nicht-bio</v>
      </c>
      <c r="CJ19" s="248" t="str">
        <f>Codierung!$I$14</f>
        <v>bio</v>
      </c>
      <c r="CK19" s="248" t="str">
        <f>Codierung!$I$16</f>
        <v>nicht-bio</v>
      </c>
      <c r="CM19" s="220" t="str">
        <f>Codierung!$I$14</f>
        <v>bio</v>
      </c>
      <c r="CN19" s="220" t="str">
        <f>Codierung!$I$16</f>
        <v>nicht-bio</v>
      </c>
      <c r="CO19" s="248" t="str">
        <f>Codierung!$I$14</f>
        <v>bio</v>
      </c>
      <c r="CP19" s="248" t="str">
        <f>Codierung!$I$16</f>
        <v>nicht-bio</v>
      </c>
      <c r="CQ19" s="220" t="str">
        <f>Codierung!$I$14</f>
        <v>bio</v>
      </c>
      <c r="CR19" s="220" t="str">
        <f>Codierung!$I$16</f>
        <v>nicht-bio</v>
      </c>
      <c r="CS19" s="248" t="str">
        <f>Codierung!$I$14</f>
        <v>bio</v>
      </c>
      <c r="CT19" s="248" t="str">
        <f>Codierung!$I$16</f>
        <v>nicht-bio</v>
      </c>
      <c r="CU19" s="220" t="str">
        <f>Codierung!$I$14</f>
        <v>bio</v>
      </c>
      <c r="CV19" s="220" t="str">
        <f>Codierung!$I$16</f>
        <v>nicht-bio</v>
      </c>
    </row>
    <row r="20" spans="1:100" s="219" customFormat="1" ht="12.75" x14ac:dyDescent="0.2">
      <c r="A20" s="218"/>
      <c r="C20" s="249" t="str">
        <f>Codierung!$I$124</f>
        <v>Rp./kg</v>
      </c>
      <c r="D20" s="249" t="str">
        <f>Codierung!$I$124</f>
        <v>Rp./kg</v>
      </c>
      <c r="E20" s="249" t="str">
        <f>Codierung!$I$124</f>
        <v>Rp./kg</v>
      </c>
      <c r="F20" s="249" t="s">
        <v>802</v>
      </c>
      <c r="H20" s="219" t="str">
        <f>Codierung!I126</f>
        <v>t</v>
      </c>
      <c r="I20" s="219" t="str">
        <f>Codierung!I126</f>
        <v>t</v>
      </c>
      <c r="J20" s="219" t="s">
        <v>802</v>
      </c>
      <c r="N20" s="249" t="str">
        <f>Codierung!$I$118</f>
        <v>CHF/Liter</v>
      </c>
      <c r="O20" s="249" t="str">
        <f>Codierung!$I$118</f>
        <v>CHF/Liter</v>
      </c>
      <c r="P20" s="219" t="str">
        <f>Codierung!$I$118</f>
        <v>CHF/Liter</v>
      </c>
      <c r="Q20" s="219" t="str">
        <f>Codierung!$I$118</f>
        <v>CHF/Liter</v>
      </c>
      <c r="R20" s="249" t="str">
        <f>Codierung!$I$118</f>
        <v>CHF/Liter</v>
      </c>
      <c r="S20" s="249" t="str">
        <f>Codierung!$I$118</f>
        <v>CHF/Liter</v>
      </c>
      <c r="T20" s="219" t="str">
        <f>Codierung!$I$118</f>
        <v>CHF/Liter</v>
      </c>
      <c r="U20" s="219" t="str">
        <f>Codierung!$I$118</f>
        <v>CHF/Liter</v>
      </c>
      <c r="V20" s="249" t="str">
        <f>Codierung!$I$118</f>
        <v>CHF/Liter</v>
      </c>
      <c r="W20" s="249" t="str">
        <f>Codierung!$I$118</f>
        <v>CHF/Liter</v>
      </c>
      <c r="X20" s="219" t="str">
        <f>Codierung!$I$119</f>
        <v>CHF/kg</v>
      </c>
      <c r="Y20" s="219" t="str">
        <f>Codierung!$I$119</f>
        <v>CHF/kg</v>
      </c>
      <c r="Z20" s="249" t="str">
        <f>Codierung!$I$119</f>
        <v>CHF/kg</v>
      </c>
      <c r="AA20" s="249" t="str">
        <f>Codierung!$I$119</f>
        <v>CHF/kg</v>
      </c>
      <c r="AC20" s="219" t="str">
        <f>Codierung!$I$119</f>
        <v>CHF/kg</v>
      </c>
      <c r="AD20" s="219" t="str">
        <f>Codierung!$I$119</f>
        <v>CHF/kg</v>
      </c>
      <c r="AE20" s="249" t="str">
        <f>Codierung!$I$119</f>
        <v>CHF/kg</v>
      </c>
      <c r="AF20" s="249" t="str">
        <f>Codierung!$I$119</f>
        <v>CHF/kg</v>
      </c>
      <c r="AG20" s="219" t="str">
        <f>Codierung!$I$119</f>
        <v>CHF/kg</v>
      </c>
      <c r="AH20" s="219" t="str">
        <f>Codierung!$I$119</f>
        <v>CHF/kg</v>
      </c>
      <c r="AI20" s="249" t="str">
        <f>Codierung!$I$119</f>
        <v>CHF/kg</v>
      </c>
      <c r="AJ20" s="249" t="str">
        <f>Codierung!$I$119</f>
        <v>CHF/kg</v>
      </c>
      <c r="AK20" s="219" t="str">
        <f>Codierung!$I$119</f>
        <v>CHF/kg</v>
      </c>
      <c r="AL20" s="219" t="str">
        <f>Codierung!$I$119</f>
        <v>CHF/kg</v>
      </c>
      <c r="AM20" s="249" t="str">
        <f>Codierung!$I$119</f>
        <v>CHF/kg</v>
      </c>
      <c r="AN20" s="249" t="str">
        <f>Codierung!$I$119</f>
        <v>CHF/kg</v>
      </c>
      <c r="AP20" s="219" t="str">
        <f>Codierung!$I$119</f>
        <v>CHF/kg</v>
      </c>
      <c r="AQ20" s="219" t="str">
        <f>Codierung!$I$119</f>
        <v>CHF/kg</v>
      </c>
      <c r="AR20" s="249" t="str">
        <f>Codierung!$I$119</f>
        <v>CHF/kg</v>
      </c>
      <c r="AS20" s="249" t="str">
        <f>Codierung!$I$119</f>
        <v>CHF/kg</v>
      </c>
      <c r="AT20" s="219" t="str">
        <f>Codierung!$I$119</f>
        <v>CHF/kg</v>
      </c>
      <c r="AU20" s="219" t="str">
        <f>Codierung!$I$119</f>
        <v>CHF/kg</v>
      </c>
      <c r="AV20" s="249" t="str">
        <f>Codierung!$I$119</f>
        <v>CHF/kg</v>
      </c>
      <c r="AW20" s="249" t="str">
        <f>Codierung!$I$119</f>
        <v>CHF/kg</v>
      </c>
      <c r="AY20" s="343"/>
      <c r="AZ20" s="343"/>
      <c r="BA20" s="249" t="str">
        <f>Codierung!I130</f>
        <v>1000 Liter</v>
      </c>
      <c r="BB20" s="249" t="str">
        <f>Codierung!I130</f>
        <v>1000 Liter</v>
      </c>
      <c r="BC20" s="219" t="str">
        <f>Codierung!I130</f>
        <v>1000 Liter</v>
      </c>
      <c r="BD20" s="219" t="str">
        <f>Codierung!I130</f>
        <v>1000 Liter</v>
      </c>
      <c r="BE20" s="249" t="str">
        <f>Codierung!I130</f>
        <v>1000 Liter</v>
      </c>
      <c r="BF20" s="249" t="str">
        <f>Codierung!I130</f>
        <v>1000 Liter</v>
      </c>
      <c r="BH20" s="219" t="str">
        <f>Codierung!I130</f>
        <v>1000 Liter</v>
      </c>
      <c r="BI20" s="219" t="str">
        <f>Codierung!I130</f>
        <v>1000 Liter</v>
      </c>
      <c r="BJ20" s="249" t="str">
        <f>Codierung!I130</f>
        <v>1000 Liter</v>
      </c>
      <c r="BK20" s="249" t="str">
        <f>Codierung!I130</f>
        <v>1000 Liter</v>
      </c>
      <c r="BL20" s="219" t="str">
        <f>Codierung!I130</f>
        <v>1000 Liter</v>
      </c>
      <c r="BM20" s="219" t="str">
        <f>Codierung!I130</f>
        <v>1000 Liter</v>
      </c>
      <c r="BN20" s="249" t="str">
        <f>Codierung!I130</f>
        <v>1000 Liter</v>
      </c>
      <c r="BO20" s="249" t="str">
        <f>Codierung!I130</f>
        <v>1000 Liter</v>
      </c>
      <c r="BQ20" s="219" t="str">
        <f>Codierung!I126</f>
        <v>t</v>
      </c>
      <c r="BR20" s="219" t="str">
        <f>Codierung!I126</f>
        <v>t</v>
      </c>
      <c r="BS20" s="249" t="str">
        <f>Codierung!I126</f>
        <v>t</v>
      </c>
      <c r="BT20" s="249" t="str">
        <f>Codierung!I126</f>
        <v>t</v>
      </c>
      <c r="BU20" s="219" t="str">
        <f>Codierung!I126</f>
        <v>t</v>
      </c>
      <c r="BV20" s="219" t="str">
        <f>Codierung!I126</f>
        <v>t</v>
      </c>
      <c r="BW20" s="304"/>
      <c r="BX20" s="249" t="str">
        <f>Codierung!I126</f>
        <v>t</v>
      </c>
      <c r="BY20" s="249" t="str">
        <f>Codierung!I126</f>
        <v>t</v>
      </c>
      <c r="BZ20" s="219" t="str">
        <f>Codierung!I126</f>
        <v>t</v>
      </c>
      <c r="CA20" s="219" t="str">
        <f>Codierung!I126</f>
        <v>t</v>
      </c>
      <c r="CB20" s="249" t="str">
        <f>Codierung!I126</f>
        <v>t</v>
      </c>
      <c r="CC20" s="249" t="str">
        <f>Codierung!I126</f>
        <v>t</v>
      </c>
      <c r="CD20" s="219" t="str">
        <f>Codierung!I126</f>
        <v>t</v>
      </c>
      <c r="CE20" s="219" t="str">
        <f>Codierung!I126</f>
        <v>t</v>
      </c>
      <c r="CF20" s="249" t="str">
        <f>Codierung!I126</f>
        <v>t</v>
      </c>
      <c r="CG20" s="249" t="str">
        <f>Codierung!I126</f>
        <v>t</v>
      </c>
      <c r="CH20" s="219" t="str">
        <f>Codierung!I126</f>
        <v>t</v>
      </c>
      <c r="CI20" s="219" t="str">
        <f>Codierung!I126</f>
        <v>t</v>
      </c>
      <c r="CJ20" s="249" t="str">
        <f>Codierung!I126</f>
        <v>t</v>
      </c>
      <c r="CK20" s="249" t="str">
        <f>Codierung!I126</f>
        <v>t</v>
      </c>
      <c r="CL20" s="304"/>
      <c r="CM20" s="277" t="str">
        <f>Codierung!I126</f>
        <v>t</v>
      </c>
      <c r="CN20" s="277" t="str">
        <f>Codierung!I126</f>
        <v>t</v>
      </c>
      <c r="CO20" s="249" t="str">
        <f>Codierung!I126</f>
        <v>t</v>
      </c>
      <c r="CP20" s="249" t="str">
        <f>Codierung!I126</f>
        <v>t</v>
      </c>
      <c r="CQ20" s="219" t="str">
        <f>Codierung!I126</f>
        <v>t</v>
      </c>
      <c r="CR20" s="219" t="str">
        <f>Codierung!I126</f>
        <v>t</v>
      </c>
      <c r="CS20" s="249" t="str">
        <f>Codierung!I126</f>
        <v>t</v>
      </c>
      <c r="CT20" s="249" t="str">
        <f>Codierung!I126</f>
        <v>t</v>
      </c>
      <c r="CU20" s="219" t="str">
        <f>Codierung!I126</f>
        <v>t</v>
      </c>
      <c r="CV20" s="219" t="str">
        <f>Codierung!I126</f>
        <v>t</v>
      </c>
    </row>
    <row r="21" spans="1:100" s="188" customFormat="1" ht="12.75" customHeight="1" x14ac:dyDescent="0.2">
      <c r="A21" s="343" t="str">
        <f>Codierung!I227</f>
        <v>Aktuell</v>
      </c>
      <c r="B21" s="189">
        <f>B25</f>
        <v>46174</v>
      </c>
      <c r="C21" s="250">
        <f>C25</f>
        <v>91.767685842471593</v>
      </c>
      <c r="D21" s="250">
        <f t="shared" ref="D21:E21" si="0">D25</f>
        <v>70.509600000000006</v>
      </c>
      <c r="E21" s="250">
        <f t="shared" si="0"/>
        <v>21.258085842471587</v>
      </c>
      <c r="F21" s="355">
        <f t="shared" ref="F21:F23" si="1">C21/D21-1</f>
        <v>0.30149207827688129</v>
      </c>
      <c r="G21" s="251"/>
      <c r="H21" s="277">
        <f t="shared" ref="H21:J21" si="2">H25</f>
        <v>21218.877941396004</v>
      </c>
      <c r="I21" s="277">
        <f t="shared" si="2"/>
        <v>258353.122058604</v>
      </c>
      <c r="J21" s="265">
        <f t="shared" si="2"/>
        <v>7.5897722022935071E-2</v>
      </c>
      <c r="K21" s="265"/>
      <c r="L21" s="189">
        <f t="shared" ref="L21:N22" si="3">L25</f>
        <v>46174</v>
      </c>
      <c r="M21" s="343">
        <f t="shared" si="3"/>
        <v>5</v>
      </c>
      <c r="N21" s="250">
        <f>N25</f>
        <v>1.9351431583071048</v>
      </c>
      <c r="O21" s="250">
        <f t="shared" ref="O21:AW21" si="4">O25</f>
        <v>1.7219678314296782</v>
      </c>
      <c r="P21" s="252">
        <f t="shared" si="4"/>
        <v>1.9170176167960458</v>
      </c>
      <c r="Q21" s="252">
        <f t="shared" si="4"/>
        <v>1.4642183662333244</v>
      </c>
      <c r="R21" s="250">
        <f t="shared" si="4"/>
        <v>12.958875496695013</v>
      </c>
      <c r="S21" s="250">
        <f t="shared" si="4"/>
        <v>8.1036364157328791</v>
      </c>
      <c r="T21" s="252">
        <f t="shared" si="4"/>
        <v>11.973213502612273</v>
      </c>
      <c r="U21" s="252">
        <f t="shared" si="4"/>
        <v>7.6570577861295552</v>
      </c>
      <c r="V21" s="250">
        <f t="shared" si="4"/>
        <v>6.4675212228572807</v>
      </c>
      <c r="W21" s="250">
        <f t="shared" si="4"/>
        <v>4.6831366806088335</v>
      </c>
      <c r="X21" s="252">
        <f t="shared" si="4"/>
        <v>24.32056289775058</v>
      </c>
      <c r="Y21" s="252">
        <f t="shared" si="4"/>
        <v>19.207471459975114</v>
      </c>
      <c r="Z21" s="250">
        <f t="shared" si="4"/>
        <v>21.596421037953142</v>
      </c>
      <c r="AA21" s="250">
        <f t="shared" si="4"/>
        <v>14.469142850960498</v>
      </c>
      <c r="AB21" s="252"/>
      <c r="AC21" s="252">
        <f t="shared" si="4"/>
        <v>20.50696808133446</v>
      </c>
      <c r="AD21" s="252">
        <f t="shared" si="4"/>
        <v>17.809470206661217</v>
      </c>
      <c r="AE21" s="250">
        <f t="shared" si="4"/>
        <v>25.078777984670861</v>
      </c>
      <c r="AF21" s="250">
        <f t="shared" si="4"/>
        <v>19.913138492040723</v>
      </c>
      <c r="AG21" s="252">
        <f t="shared" si="4"/>
        <v>10.81954148384183</v>
      </c>
      <c r="AH21" s="252">
        <f t="shared" si="4"/>
        <v>7.2472878101341394</v>
      </c>
      <c r="AI21" s="250">
        <f t="shared" si="4"/>
        <v>16.37748495642635</v>
      </c>
      <c r="AJ21" s="250">
        <f t="shared" si="4"/>
        <v>10.797513825291327</v>
      </c>
      <c r="AK21" s="252">
        <f t="shared" si="4"/>
        <v>33.811862197836035</v>
      </c>
      <c r="AL21" s="252">
        <f t="shared" si="4"/>
        <v>22.321004453456826</v>
      </c>
      <c r="AM21" s="250">
        <f t="shared" si="4"/>
        <v>26.263384548009199</v>
      </c>
      <c r="AN21" s="250">
        <f t="shared" si="4"/>
        <v>21.614134822121077</v>
      </c>
      <c r="AO21" s="252"/>
      <c r="AP21" s="252">
        <f t="shared" si="4"/>
        <v>3.7340332222496784</v>
      </c>
      <c r="AQ21" s="252">
        <f t="shared" si="4"/>
        <v>3.7518838365307388</v>
      </c>
      <c r="AR21" s="250">
        <f t="shared" si="4"/>
        <v>5.2730947687397283</v>
      </c>
      <c r="AS21" s="250">
        <f t="shared" si="4"/>
        <v>4.5410645764655948</v>
      </c>
      <c r="AT21" s="252">
        <f t="shared" si="4"/>
        <v>5.7682453880892899</v>
      </c>
      <c r="AU21" s="252">
        <f t="shared" si="4"/>
        <v>5.2728113197841564</v>
      </c>
      <c r="AV21" s="250">
        <f t="shared" si="4"/>
        <v>4.9292877455686472</v>
      </c>
      <c r="AW21" s="250">
        <f t="shared" si="4"/>
        <v>4.0074564290681174</v>
      </c>
      <c r="AX21" s="369" t="str">
        <f>AX25</f>
        <v>5</v>
      </c>
      <c r="AY21" s="189">
        <f>$AY$25</f>
        <v>46174</v>
      </c>
      <c r="AZ21" s="343">
        <f>$AZ$25</f>
        <v>5</v>
      </c>
      <c r="BA21" s="440">
        <f>BA25</f>
        <v>4729.1336265089994</v>
      </c>
      <c r="BB21" s="440">
        <f t="shared" ref="BB21:CV22" si="5">BB25</f>
        <v>22894.93145656</v>
      </c>
      <c r="BC21" s="304">
        <f t="shared" si="5"/>
        <v>3172.4126706210004</v>
      </c>
      <c r="BD21" s="304">
        <f t="shared" si="5"/>
        <v>4878.7737307200005</v>
      </c>
      <c r="BE21" s="305">
        <f t="shared" si="5"/>
        <v>1403.786558283</v>
      </c>
      <c r="BF21" s="305">
        <f t="shared" si="5"/>
        <v>16184.609713974001</v>
      </c>
      <c r="BG21" s="448">
        <f t="shared" si="5"/>
        <v>0</v>
      </c>
      <c r="BH21" s="304">
        <f t="shared" si="5"/>
        <v>183.94759286899998</v>
      </c>
      <c r="BI21" s="304">
        <f t="shared" si="5"/>
        <v>3436.7556642649997</v>
      </c>
      <c r="BJ21" s="305">
        <f t="shared" si="5"/>
        <v>57.652734244999998</v>
      </c>
      <c r="BK21" s="305">
        <f t="shared" si="5"/>
        <v>1116.561706295</v>
      </c>
      <c r="BL21" s="304">
        <f t="shared" si="5"/>
        <v>9.2352500000000006</v>
      </c>
      <c r="BM21" s="304">
        <f t="shared" si="5"/>
        <v>931.84221454500005</v>
      </c>
      <c r="BN21" s="305">
        <f t="shared" si="5"/>
        <v>69.260144758999999</v>
      </c>
      <c r="BO21" s="305">
        <f t="shared" si="5"/>
        <v>759.4991360009999</v>
      </c>
      <c r="BP21" s="448">
        <f t="shared" si="5"/>
        <v>0</v>
      </c>
      <c r="BQ21" s="304">
        <f t="shared" si="5"/>
        <v>118.830669618</v>
      </c>
      <c r="BR21" s="304">
        <f t="shared" si="5"/>
        <v>1349.7454096049998</v>
      </c>
      <c r="BS21" s="305">
        <f t="shared" si="5"/>
        <v>88.021778927</v>
      </c>
      <c r="BT21" s="305">
        <f t="shared" si="5"/>
        <v>328.08781051699998</v>
      </c>
      <c r="BU21" s="304">
        <f t="shared" si="5"/>
        <v>18.209108491999999</v>
      </c>
      <c r="BV21" s="304">
        <f t="shared" si="5"/>
        <v>917.07115262900004</v>
      </c>
      <c r="BW21" s="448">
        <f t="shared" si="5"/>
        <v>0</v>
      </c>
      <c r="BX21" s="305">
        <f t="shared" si="5"/>
        <v>775.80459453500009</v>
      </c>
      <c r="BY21" s="305">
        <f t="shared" si="5"/>
        <v>10088.983837850999</v>
      </c>
      <c r="BZ21" s="304">
        <f t="shared" si="5"/>
        <v>32.624135266000003</v>
      </c>
      <c r="CA21" s="304">
        <f t="shared" si="5"/>
        <v>278.57812227099998</v>
      </c>
      <c r="CB21" s="305">
        <f t="shared" si="5"/>
        <v>97.935304529999996</v>
      </c>
      <c r="CC21" s="305">
        <f t="shared" si="5"/>
        <v>857.87415483200004</v>
      </c>
      <c r="CD21" s="304">
        <f t="shared" si="5"/>
        <v>110.355559294</v>
      </c>
      <c r="CE21" s="304">
        <f t="shared" si="5"/>
        <v>1180.964128311</v>
      </c>
      <c r="CF21" s="305">
        <f t="shared" si="5"/>
        <v>179.06317376699999</v>
      </c>
      <c r="CG21" s="305">
        <f t="shared" si="5"/>
        <v>1894.21323955</v>
      </c>
      <c r="CH21" s="304">
        <f t="shared" si="5"/>
        <v>39.104243599</v>
      </c>
      <c r="CI21" s="304">
        <f t="shared" si="5"/>
        <v>452.89420433399999</v>
      </c>
      <c r="CJ21" s="305">
        <f t="shared" si="5"/>
        <v>6.3022299999999998</v>
      </c>
      <c r="CK21" s="305">
        <f t="shared" si="5"/>
        <v>165.86096693100001</v>
      </c>
      <c r="CL21" s="448">
        <f t="shared" si="5"/>
        <v>0</v>
      </c>
      <c r="CM21" s="304">
        <f t="shared" si="5"/>
        <v>158.69151184</v>
      </c>
      <c r="CN21" s="304">
        <f t="shared" si="5"/>
        <v>2029.653940528</v>
      </c>
      <c r="CO21" s="305">
        <f t="shared" si="5"/>
        <v>1408.0410114399999</v>
      </c>
      <c r="CP21" s="305">
        <f t="shared" si="5"/>
        <v>3491.2911056409998</v>
      </c>
      <c r="CQ21" s="304">
        <f t="shared" si="5"/>
        <v>204.66906750699999</v>
      </c>
      <c r="CR21" s="304">
        <f t="shared" si="5"/>
        <v>1500.5903921869999</v>
      </c>
      <c r="CS21" s="305">
        <f t="shared" si="5"/>
        <v>163.88912696</v>
      </c>
      <c r="CT21" s="305">
        <f t="shared" si="5"/>
        <v>681.40997367</v>
      </c>
      <c r="CU21" s="304">
        <f t="shared" si="5"/>
        <v>294.85308005899998</v>
      </c>
      <c r="CV21" s="304">
        <f t="shared" si="5"/>
        <v>2098.1756507140003</v>
      </c>
    </row>
    <row r="22" spans="1:100" s="188" customFormat="1" ht="12.75" customHeight="1" x14ac:dyDescent="0.2">
      <c r="A22" s="343" t="str">
        <f>Codierung!I228</f>
        <v>Vormonat</v>
      </c>
      <c r="B22" s="189">
        <f>B26</f>
        <v>46143</v>
      </c>
      <c r="C22" s="250">
        <f>C26</f>
        <v>85.784300000000002</v>
      </c>
      <c r="D22" s="250">
        <f t="shared" ref="D22:E22" si="6">D26</f>
        <v>66.378799999999998</v>
      </c>
      <c r="E22" s="250">
        <f t="shared" si="6"/>
        <v>19.405500000000004</v>
      </c>
      <c r="F22" s="355">
        <f t="shared" si="1"/>
        <v>0.29234484504088654</v>
      </c>
      <c r="G22" s="251"/>
      <c r="H22" s="277">
        <f t="shared" ref="H22:J22" si="7">H26</f>
        <v>25978.300998425002</v>
      </c>
      <c r="I22" s="277">
        <f t="shared" si="7"/>
        <v>296354.69900157501</v>
      </c>
      <c r="J22" s="265">
        <f t="shared" si="7"/>
        <v>8.0594605573816522E-2</v>
      </c>
      <c r="K22" s="265"/>
      <c r="L22" s="189">
        <f t="shared" si="3"/>
        <v>46143</v>
      </c>
      <c r="M22" s="343">
        <f t="shared" si="3"/>
        <v>4</v>
      </c>
      <c r="N22" s="250">
        <f t="shared" si="3"/>
        <v>1.939324029910803</v>
      </c>
      <c r="O22" s="250">
        <f t="shared" ref="O22:AW22" si="8">O26</f>
        <v>1.7142129437116616</v>
      </c>
      <c r="P22" s="252">
        <f t="shared" si="8"/>
        <v>1.9185268342854478</v>
      </c>
      <c r="Q22" s="252">
        <f t="shared" si="8"/>
        <v>1.4576447347127219</v>
      </c>
      <c r="R22" s="250">
        <f t="shared" si="8"/>
        <v>12.680896787673019</v>
      </c>
      <c r="S22" s="250">
        <f t="shared" si="8"/>
        <v>8.0807833338587916</v>
      </c>
      <c r="T22" s="252">
        <f t="shared" si="8"/>
        <v>12.004284642113438</v>
      </c>
      <c r="U22" s="252">
        <f t="shared" si="8"/>
        <v>7.3844592514545591</v>
      </c>
      <c r="V22" s="250">
        <f t="shared" si="8"/>
        <v>6.6544869334568135</v>
      </c>
      <c r="W22" s="250">
        <f t="shared" si="8"/>
        <v>4.6567839430746432</v>
      </c>
      <c r="X22" s="252">
        <f t="shared" si="8"/>
        <v>24.530767454918319</v>
      </c>
      <c r="Y22" s="252">
        <f t="shared" si="8"/>
        <v>19.011775231668878</v>
      </c>
      <c r="Z22" s="250">
        <f t="shared" si="8"/>
        <v>21.517815249032186</v>
      </c>
      <c r="AA22" s="250">
        <f t="shared" si="8"/>
        <v>14.585619586876273</v>
      </c>
      <c r="AB22" s="252"/>
      <c r="AC22" s="252">
        <f t="shared" si="8"/>
        <v>20.279790915265096</v>
      </c>
      <c r="AD22" s="252">
        <f t="shared" si="8"/>
        <v>17.415774015098126</v>
      </c>
      <c r="AE22" s="250">
        <f t="shared" si="8"/>
        <v>25.082044462748065</v>
      </c>
      <c r="AF22" s="250">
        <f t="shared" si="8"/>
        <v>19.714672910685529</v>
      </c>
      <c r="AG22" s="252">
        <f t="shared" si="8"/>
        <v>10.782237680834562</v>
      </c>
      <c r="AH22" s="252">
        <f t="shared" si="8"/>
        <v>7.1358505576666973</v>
      </c>
      <c r="AI22" s="250">
        <f t="shared" si="8"/>
        <v>16.624409938239854</v>
      </c>
      <c r="AJ22" s="250">
        <f t="shared" si="8"/>
        <v>10.287611755606051</v>
      </c>
      <c r="AK22" s="252">
        <f t="shared" si="8"/>
        <v>34.69845779844939</v>
      </c>
      <c r="AL22" s="252">
        <f t="shared" si="8"/>
        <v>22.435533876244872</v>
      </c>
      <c r="AM22" s="250">
        <f t="shared" si="8"/>
        <v>21.850896211939261</v>
      </c>
      <c r="AN22" s="250">
        <f t="shared" si="8"/>
        <v>21.739020599715243</v>
      </c>
      <c r="AO22" s="252"/>
      <c r="AP22" s="252">
        <f t="shared" si="8"/>
        <v>3.7973712404673781</v>
      </c>
      <c r="AQ22" s="252">
        <f t="shared" si="8"/>
        <v>3.7966482790224849</v>
      </c>
      <c r="AR22" s="250">
        <f t="shared" si="8"/>
        <v>5.084944454678463</v>
      </c>
      <c r="AS22" s="250">
        <f t="shared" si="8"/>
        <v>4.5792729780774115</v>
      </c>
      <c r="AT22" s="252">
        <f t="shared" si="8"/>
        <v>5.7456035470126539</v>
      </c>
      <c r="AU22" s="252">
        <f t="shared" si="8"/>
        <v>5.2736754388382874</v>
      </c>
      <c r="AV22" s="250">
        <f t="shared" si="8"/>
        <v>5.0227597082443687</v>
      </c>
      <c r="AW22" s="250">
        <f t="shared" si="8"/>
        <v>4.0756092349878426</v>
      </c>
      <c r="AX22" s="369" t="str">
        <f>AX26</f>
        <v>4</v>
      </c>
      <c r="AY22" s="189">
        <f>AY26</f>
        <v>46143</v>
      </c>
      <c r="AZ22" s="343">
        <f t="shared" ref="AZ22" si="9">AZ27</f>
        <v>4</v>
      </c>
      <c r="BA22" s="440">
        <f>BA26</f>
        <v>4062.0131793780001</v>
      </c>
      <c r="BB22" s="440">
        <f t="shared" si="5"/>
        <v>19223.354412031</v>
      </c>
      <c r="BC22" s="304">
        <f t="shared" si="5"/>
        <v>2709.854009096</v>
      </c>
      <c r="BD22" s="304">
        <f t="shared" si="5"/>
        <v>4130.8417435669999</v>
      </c>
      <c r="BE22" s="305">
        <f t="shared" si="5"/>
        <v>1254.177124073</v>
      </c>
      <c r="BF22" s="305">
        <f t="shared" si="5"/>
        <v>13489.217420663999</v>
      </c>
      <c r="BG22" s="448">
        <f t="shared" si="5"/>
        <v>0</v>
      </c>
      <c r="BH22" s="304">
        <f t="shared" si="5"/>
        <v>156.19610877100001</v>
      </c>
      <c r="BI22" s="304">
        <f t="shared" si="5"/>
        <v>3208.056607168</v>
      </c>
      <c r="BJ22" s="305">
        <f t="shared" si="5"/>
        <v>52.561355311</v>
      </c>
      <c r="BK22" s="305">
        <f t="shared" si="5"/>
        <v>1045.4187894080001</v>
      </c>
      <c r="BL22" s="304">
        <f t="shared" si="5"/>
        <v>9.8426759770000007</v>
      </c>
      <c r="BM22" s="304">
        <f t="shared" si="5"/>
        <v>938.01470977899999</v>
      </c>
      <c r="BN22" s="305">
        <f t="shared" si="5"/>
        <v>51.484160000000003</v>
      </c>
      <c r="BO22" s="305">
        <f t="shared" si="5"/>
        <v>676.16068088700001</v>
      </c>
      <c r="BP22" s="448">
        <f t="shared" si="5"/>
        <v>0</v>
      </c>
      <c r="BQ22" s="304">
        <f t="shared" si="5"/>
        <v>102.875422786</v>
      </c>
      <c r="BR22" s="304">
        <f t="shared" si="5"/>
        <v>1305.9223490730001</v>
      </c>
      <c r="BS22" s="305">
        <f t="shared" si="5"/>
        <v>73.742590280000002</v>
      </c>
      <c r="BT22" s="305">
        <f t="shared" si="5"/>
        <v>308.65336880000001</v>
      </c>
      <c r="BU22" s="304">
        <f t="shared" si="5"/>
        <v>18.004649270999998</v>
      </c>
      <c r="BV22" s="304">
        <f t="shared" si="5"/>
        <v>906.58040872900006</v>
      </c>
      <c r="BW22" s="448">
        <f t="shared" si="5"/>
        <v>0</v>
      </c>
      <c r="BX22" s="305">
        <f t="shared" si="5"/>
        <v>599.846955783</v>
      </c>
      <c r="BY22" s="305">
        <f t="shared" si="5"/>
        <v>8506.7917422189985</v>
      </c>
      <c r="BZ22" s="304">
        <f t="shared" si="5"/>
        <v>30.020789048999998</v>
      </c>
      <c r="CA22" s="304">
        <f t="shared" si="5"/>
        <v>204.47438985800002</v>
      </c>
      <c r="CB22" s="305">
        <f t="shared" si="5"/>
        <v>70.725454291999995</v>
      </c>
      <c r="CC22" s="305">
        <f t="shared" si="5"/>
        <v>783.212596287</v>
      </c>
      <c r="CD22" s="304">
        <f t="shared" si="5"/>
        <v>87.63085538</v>
      </c>
      <c r="CE22" s="304">
        <f t="shared" si="5"/>
        <v>926.04845428499993</v>
      </c>
      <c r="CF22" s="305">
        <f t="shared" si="5"/>
        <v>107.661633986</v>
      </c>
      <c r="CG22" s="305">
        <f t="shared" si="5"/>
        <v>1395.281385298</v>
      </c>
      <c r="CH22" s="304">
        <f t="shared" si="5"/>
        <v>33.538621575999997</v>
      </c>
      <c r="CI22" s="304">
        <f t="shared" si="5"/>
        <v>424.55026572500003</v>
      </c>
      <c r="CJ22" s="305">
        <f t="shared" si="5"/>
        <v>14.292713463</v>
      </c>
      <c r="CK22" s="305">
        <f t="shared" si="5"/>
        <v>205.77407066000001</v>
      </c>
      <c r="CL22" s="448">
        <f t="shared" si="5"/>
        <v>0</v>
      </c>
      <c r="CM22" s="304">
        <f t="shared" si="5"/>
        <v>153.667289705</v>
      </c>
      <c r="CN22" s="304">
        <f t="shared" si="5"/>
        <v>1676.443578547</v>
      </c>
      <c r="CO22" s="305">
        <f t="shared" si="5"/>
        <v>1098.053088911</v>
      </c>
      <c r="CP22" s="305">
        <f t="shared" si="5"/>
        <v>2676.0478571370004</v>
      </c>
      <c r="CQ22" s="304">
        <f t="shared" si="5"/>
        <v>155.85980773100002</v>
      </c>
      <c r="CR22" s="304">
        <f t="shared" si="5"/>
        <v>1167.199093336</v>
      </c>
      <c r="CS22" s="305">
        <f t="shared" si="5"/>
        <v>142.812094274</v>
      </c>
      <c r="CT22" s="305">
        <f t="shared" si="5"/>
        <v>551.517155656</v>
      </c>
      <c r="CU22" s="304">
        <f t="shared" si="5"/>
        <v>247.87762604100001</v>
      </c>
      <c r="CV22" s="304">
        <f t="shared" si="5"/>
        <v>1696.832515375</v>
      </c>
    </row>
    <row r="23" spans="1:100" s="188" customFormat="1" ht="12.75" customHeight="1" x14ac:dyDescent="0.2">
      <c r="A23" s="343" t="str">
        <f>Codierung!I229</f>
        <v>Vorjahr</v>
      </c>
      <c r="B23" s="189">
        <f>B37</f>
        <v>45809</v>
      </c>
      <c r="C23" s="250">
        <f>C37</f>
        <v>93.680599486885399</v>
      </c>
      <c r="D23" s="250">
        <f t="shared" ref="D23:E23" si="10">D37</f>
        <v>74.083171812972495</v>
      </c>
      <c r="E23" s="250">
        <f t="shared" si="10"/>
        <v>19.597427673912904</v>
      </c>
      <c r="F23" s="355">
        <f t="shared" si="1"/>
        <v>0.26453278382016099</v>
      </c>
      <c r="G23" s="251"/>
      <c r="H23" s="304">
        <f t="shared" ref="H23:J23" si="11">H37</f>
        <v>19881.003114744999</v>
      </c>
      <c r="I23" s="304">
        <f t="shared" si="11"/>
        <v>254335.26188525502</v>
      </c>
      <c r="J23" s="265">
        <f t="shared" si="11"/>
        <v>7.2501181192680161E-2</v>
      </c>
      <c r="K23" s="265"/>
      <c r="L23" s="189">
        <f>L37</f>
        <v>45809</v>
      </c>
      <c r="M23" s="343">
        <f>M37</f>
        <v>5</v>
      </c>
      <c r="N23" s="250">
        <f>N37</f>
        <v>1.9559173820457496</v>
      </c>
      <c r="O23" s="250">
        <f t="shared" ref="O23:BZ23" si="12">O37</f>
        <v>1.7848453550269481</v>
      </c>
      <c r="P23" s="252">
        <f t="shared" si="12"/>
        <v>1.9534750640762346</v>
      </c>
      <c r="Q23" s="252">
        <f t="shared" si="12"/>
        <v>1.5085025380278472</v>
      </c>
      <c r="R23" s="250">
        <f t="shared" si="12"/>
        <v>12.339662189465963</v>
      </c>
      <c r="S23" s="250">
        <f t="shared" si="12"/>
        <v>8.4027836854018894</v>
      </c>
      <c r="T23" s="252">
        <f t="shared" si="12"/>
        <v>11.970562674784949</v>
      </c>
      <c r="U23" s="252">
        <f t="shared" si="12"/>
        <v>7.6755211112234791</v>
      </c>
      <c r="V23" s="250">
        <f t="shared" si="12"/>
        <v>6.6238312599461189</v>
      </c>
      <c r="W23" s="250">
        <f t="shared" si="12"/>
        <v>4.7330751714657628</v>
      </c>
      <c r="X23" s="252">
        <f t="shared" si="12"/>
        <v>23.477318803637246</v>
      </c>
      <c r="Y23" s="252">
        <f t="shared" si="12"/>
        <v>19.439366210363829</v>
      </c>
      <c r="Z23" s="250">
        <f t="shared" si="12"/>
        <v>21.260137232610059</v>
      </c>
      <c r="AA23" s="250">
        <f t="shared" si="12"/>
        <v>14.929273755428525</v>
      </c>
      <c r="AB23" s="252"/>
      <c r="AC23" s="252">
        <f t="shared" si="12"/>
        <v>23.131439555233278</v>
      </c>
      <c r="AD23" s="252">
        <f t="shared" si="12"/>
        <v>18.387311552984865</v>
      </c>
      <c r="AE23" s="250">
        <f t="shared" si="12"/>
        <v>26.503816915516552</v>
      </c>
      <c r="AF23" s="250">
        <f t="shared" si="12"/>
        <v>19.289715135654529</v>
      </c>
      <c r="AG23" s="252">
        <f t="shared" si="12"/>
        <v>9.8060965911889966</v>
      </c>
      <c r="AH23" s="252">
        <f t="shared" si="12"/>
        <v>7.9683781058680863</v>
      </c>
      <c r="AI23" s="250">
        <f t="shared" si="12"/>
        <v>15.978488463701796</v>
      </c>
      <c r="AJ23" s="250">
        <f t="shared" si="12"/>
        <v>11.303706852783501</v>
      </c>
      <c r="AK23" s="252">
        <f t="shared" si="12"/>
        <v>34.514354595545093</v>
      </c>
      <c r="AL23" s="252">
        <f t="shared" si="12"/>
        <v>22.060186278736474</v>
      </c>
      <c r="AM23" s="250">
        <f t="shared" si="12"/>
        <v>23.451933183826572</v>
      </c>
      <c r="AN23" s="250">
        <f t="shared" si="12"/>
        <v>21.628868681965709</v>
      </c>
      <c r="AO23" s="252"/>
      <c r="AP23" s="252">
        <f t="shared" si="12"/>
        <v>3.9185945401506777</v>
      </c>
      <c r="AQ23" s="252">
        <f t="shared" si="12"/>
        <v>3.7593603295425972</v>
      </c>
      <c r="AR23" s="250">
        <f t="shared" si="12"/>
        <v>5.0986817753583598</v>
      </c>
      <c r="AS23" s="250">
        <f t="shared" si="12"/>
        <v>4.7565748800097341</v>
      </c>
      <c r="AT23" s="252">
        <f t="shared" si="12"/>
        <v>5.7046477535346289</v>
      </c>
      <c r="AU23" s="252">
        <f t="shared" si="12"/>
        <v>5.2351082662310047</v>
      </c>
      <c r="AV23" s="250">
        <f t="shared" si="12"/>
        <v>5.0054079344008464</v>
      </c>
      <c r="AW23" s="250">
        <f t="shared" si="12"/>
        <v>4.1254515350473993</v>
      </c>
      <c r="AX23" s="369" t="str">
        <f>AX37</f>
        <v>5</v>
      </c>
      <c r="AY23" s="189">
        <f t="shared" si="12"/>
        <v>45809</v>
      </c>
      <c r="AZ23" s="343">
        <f t="shared" si="12"/>
        <v>5</v>
      </c>
      <c r="BA23" s="440">
        <f t="shared" si="12"/>
        <v>4595.2212255079994</v>
      </c>
      <c r="BB23" s="440">
        <f t="shared" si="12"/>
        <v>22815.774031860001</v>
      </c>
      <c r="BC23" s="304">
        <f t="shared" si="12"/>
        <v>3058.9102664669999</v>
      </c>
      <c r="BD23" s="304">
        <f t="shared" si="12"/>
        <v>4864.7027789759995</v>
      </c>
      <c r="BE23" s="305">
        <f t="shared" si="12"/>
        <v>1458.6987211160001</v>
      </c>
      <c r="BF23" s="305">
        <f t="shared" si="12"/>
        <v>15812.671685520001</v>
      </c>
      <c r="BG23" s="448">
        <f t="shared" si="12"/>
        <v>0</v>
      </c>
      <c r="BH23" s="304">
        <f t="shared" si="12"/>
        <v>178.39460781300002</v>
      </c>
      <c r="BI23" s="304">
        <f t="shared" si="12"/>
        <v>3584.2656125810004</v>
      </c>
      <c r="BJ23" s="305">
        <f t="shared" si="12"/>
        <v>58.047926350000004</v>
      </c>
      <c r="BK23" s="305">
        <f t="shared" si="12"/>
        <v>1164.4334920169999</v>
      </c>
      <c r="BL23" s="304">
        <f t="shared" si="12"/>
        <v>11.2996</v>
      </c>
      <c r="BM23" s="304">
        <f t="shared" si="12"/>
        <v>968.91463132299998</v>
      </c>
      <c r="BN23" s="305">
        <f t="shared" si="12"/>
        <v>57.170540000000003</v>
      </c>
      <c r="BO23" s="305">
        <f t="shared" si="12"/>
        <v>820.72597008299999</v>
      </c>
      <c r="BP23" s="448">
        <f t="shared" si="12"/>
        <v>0</v>
      </c>
      <c r="BQ23" s="304">
        <f t="shared" si="12"/>
        <v>139.39098962200001</v>
      </c>
      <c r="BR23" s="304">
        <f t="shared" si="12"/>
        <v>1403.0831199469999</v>
      </c>
      <c r="BS23" s="305">
        <f t="shared" si="12"/>
        <v>104.119523403</v>
      </c>
      <c r="BT23" s="305">
        <f t="shared" si="12"/>
        <v>342.14451070899997</v>
      </c>
      <c r="BU23" s="304">
        <f t="shared" si="12"/>
        <v>21.102776218999999</v>
      </c>
      <c r="BV23" s="304">
        <f t="shared" si="12"/>
        <v>955.45634771700009</v>
      </c>
      <c r="BW23" s="448">
        <f t="shared" si="12"/>
        <v>0</v>
      </c>
      <c r="BX23" s="305">
        <f t="shared" si="12"/>
        <v>719.36965265200001</v>
      </c>
      <c r="BY23" s="305">
        <f t="shared" si="12"/>
        <v>9522.7899407139994</v>
      </c>
      <c r="BZ23" s="304">
        <f t="shared" si="12"/>
        <v>30.371389022999999</v>
      </c>
      <c r="CA23" s="304">
        <f t="shared" ref="CA23:CV23" si="13">CA37</f>
        <v>228.998717726</v>
      </c>
      <c r="CB23" s="305">
        <f t="shared" si="13"/>
        <v>80.906534520000008</v>
      </c>
      <c r="CC23" s="305">
        <f t="shared" si="13"/>
        <v>852.12513738799998</v>
      </c>
      <c r="CD23" s="304">
        <f t="shared" si="13"/>
        <v>92.687187590999997</v>
      </c>
      <c r="CE23" s="304">
        <f t="shared" si="13"/>
        <v>860.52474676200006</v>
      </c>
      <c r="CF23" s="305">
        <f t="shared" si="13"/>
        <v>199.294320618</v>
      </c>
      <c r="CG23" s="305">
        <f t="shared" si="13"/>
        <v>1777.4739377639999</v>
      </c>
      <c r="CH23" s="304">
        <f t="shared" si="13"/>
        <v>35.698279612999997</v>
      </c>
      <c r="CI23" s="304">
        <f t="shared" si="13"/>
        <v>489.39291830899998</v>
      </c>
      <c r="CJ23" s="305">
        <f t="shared" si="13"/>
        <v>11.063335807</v>
      </c>
      <c r="CK23" s="305">
        <f t="shared" si="13"/>
        <v>196.03214191499998</v>
      </c>
      <c r="CL23" s="448">
        <f t="shared" si="13"/>
        <v>0</v>
      </c>
      <c r="CM23" s="304">
        <f t="shared" si="13"/>
        <v>119.39328677</v>
      </c>
      <c r="CN23" s="304">
        <f t="shared" si="13"/>
        <v>1804.369404479</v>
      </c>
      <c r="CO23" s="305">
        <f t="shared" si="13"/>
        <v>1162.318505468</v>
      </c>
      <c r="CP23" s="305">
        <f t="shared" si="13"/>
        <v>2982.0066857929996</v>
      </c>
      <c r="CQ23" s="304">
        <f t="shared" si="13"/>
        <v>183.285547522</v>
      </c>
      <c r="CR23" s="304">
        <f t="shared" si="13"/>
        <v>1430.501940313</v>
      </c>
      <c r="CS23" s="305">
        <f t="shared" si="13"/>
        <v>141.02776401899999</v>
      </c>
      <c r="CT23" s="305">
        <f t="shared" si="13"/>
        <v>669.65951457999995</v>
      </c>
      <c r="CU23" s="304">
        <f t="shared" si="13"/>
        <v>287.00326611899999</v>
      </c>
      <c r="CV23" s="304">
        <f t="shared" si="13"/>
        <v>2077.7991149929999</v>
      </c>
    </row>
    <row r="24" spans="1:100" s="219" customFormat="1" ht="12.75" customHeight="1" x14ac:dyDescent="0.2">
      <c r="A24" s="344"/>
      <c r="B24" s="343"/>
      <c r="C24" s="249"/>
      <c r="D24" s="249"/>
      <c r="E24" s="249"/>
      <c r="F24" s="355"/>
      <c r="G24" s="251"/>
      <c r="H24" s="277"/>
      <c r="I24" s="277"/>
      <c r="L24" s="343"/>
      <c r="M24" s="251"/>
      <c r="N24" s="249"/>
      <c r="O24" s="249"/>
      <c r="R24" s="249"/>
      <c r="S24" s="249"/>
      <c r="V24" s="249"/>
      <c r="W24" s="249"/>
      <c r="Z24" s="249"/>
      <c r="AA24" s="249"/>
      <c r="AB24" s="252"/>
      <c r="AE24" s="249"/>
      <c r="AF24" s="249"/>
      <c r="AI24" s="249"/>
      <c r="AJ24" s="249"/>
      <c r="AM24" s="249"/>
      <c r="AN24" s="249"/>
      <c r="AO24" s="252"/>
      <c r="AR24" s="249"/>
      <c r="AS24" s="249"/>
      <c r="AV24" s="249"/>
      <c r="AW24" s="249"/>
      <c r="AX24" s="369"/>
      <c r="AY24" s="188"/>
      <c r="AZ24" s="343"/>
      <c r="BA24" s="440"/>
      <c r="BB24" s="440"/>
      <c r="BE24" s="249"/>
      <c r="BF24" s="249"/>
      <c r="BG24" s="220"/>
      <c r="BJ24" s="249"/>
      <c r="BK24" s="249"/>
      <c r="BN24" s="249"/>
      <c r="BO24" s="249"/>
      <c r="BP24" s="220"/>
      <c r="BS24" s="249"/>
      <c r="BT24" s="249"/>
      <c r="BW24" s="304"/>
      <c r="BX24" s="305"/>
      <c r="BY24" s="305"/>
      <c r="CB24" s="249"/>
      <c r="CC24" s="249"/>
      <c r="CF24" s="249"/>
      <c r="CG24" s="249"/>
      <c r="CJ24" s="249"/>
      <c r="CK24" s="249"/>
      <c r="CL24" s="304"/>
      <c r="CM24" s="304"/>
      <c r="CN24" s="304"/>
      <c r="CO24" s="249"/>
      <c r="CP24" s="249"/>
      <c r="CS24" s="249"/>
      <c r="CT24" s="249"/>
    </row>
    <row r="25" spans="1:100" s="219" customFormat="1" ht="12.75" customHeight="1" x14ac:dyDescent="0.2">
      <c r="A25" s="344"/>
      <c r="B25" s="189">
        <f>[3]Milch!$A7</f>
        <v>46174</v>
      </c>
      <c r="C25" s="250">
        <f>[3]Milch!$B7</f>
        <v>91.767685842471593</v>
      </c>
      <c r="D25" s="250">
        <f>[3]Milch!$C7</f>
        <v>70.509600000000006</v>
      </c>
      <c r="E25" s="250">
        <f>C25-D25</f>
        <v>21.258085842471587</v>
      </c>
      <c r="F25" s="355">
        <f>C25/D25-1</f>
        <v>0.30149207827688129</v>
      </c>
      <c r="G25" s="251"/>
      <c r="H25" s="304">
        <f>[3]Milch!$E7</f>
        <v>21218.877941396004</v>
      </c>
      <c r="I25" s="304">
        <f>[3]Milch!$F7</f>
        <v>258353.122058604</v>
      </c>
      <c r="J25" s="265">
        <f>H25/(H25+I25)</f>
        <v>7.5897722022935071E-2</v>
      </c>
      <c r="L25" s="189">
        <f>[3]Milch!$A7</f>
        <v>46174</v>
      </c>
      <c r="M25" s="343">
        <f>'Früchte Daten'!BQ23</f>
        <v>5</v>
      </c>
      <c r="N25" s="250">
        <f>[3]Milch!$Z7</f>
        <v>1.9351431583071048</v>
      </c>
      <c r="O25" s="250">
        <f>[3]Milch!$AA7</f>
        <v>1.7219678314296782</v>
      </c>
      <c r="P25" s="252">
        <f>[3]Milch!$AB7</f>
        <v>1.9170176167960458</v>
      </c>
      <c r="Q25" s="252">
        <f>[3]Milch!$AC7</f>
        <v>1.4642183662333244</v>
      </c>
      <c r="R25" s="250">
        <f>[3]Milch!$BN7</f>
        <v>12.958875496695013</v>
      </c>
      <c r="S25" s="250">
        <f>[3]Milch!$BO7</f>
        <v>8.1036364157328791</v>
      </c>
      <c r="T25" s="252">
        <f>[3]Milch!$BP7</f>
        <v>11.973213502612273</v>
      </c>
      <c r="U25" s="252">
        <f>[3]Milch!$BQ7</f>
        <v>7.6570577861295552</v>
      </c>
      <c r="V25" s="250">
        <f>[3]Milch!$BR7</f>
        <v>6.4675212228572807</v>
      </c>
      <c r="W25" s="250">
        <f>[3]Milch!$BS7</f>
        <v>4.6831366806088335</v>
      </c>
      <c r="X25" s="252">
        <f>[3]Milch!$BF7</f>
        <v>24.32056289775058</v>
      </c>
      <c r="Y25" s="252">
        <f>[3]Milch!$BG7</f>
        <v>19.207471459975114</v>
      </c>
      <c r="Z25" s="250">
        <f>[3]Milch!$BH7</f>
        <v>21.596421037953142</v>
      </c>
      <c r="AA25" s="250">
        <f>[3]Milch!$BI7</f>
        <v>14.469142850960498</v>
      </c>
      <c r="AB25" s="252"/>
      <c r="AC25" s="252">
        <f>[3]Milch!$AH7</f>
        <v>20.50696808133446</v>
      </c>
      <c r="AD25" s="252">
        <f>[3]Milch!$AI7</f>
        <v>17.809470206661217</v>
      </c>
      <c r="AE25" s="250">
        <f>[3]Milch!$AL7</f>
        <v>25.078777984670861</v>
      </c>
      <c r="AF25" s="250">
        <f>[3]Milch!$AM7</f>
        <v>19.913138492040723</v>
      </c>
      <c r="AG25" s="252">
        <f>[3]Milch!$AR7</f>
        <v>10.81954148384183</v>
      </c>
      <c r="AH25" s="252">
        <f>[3]Milch!$AS7</f>
        <v>7.2472878101341394</v>
      </c>
      <c r="AI25" s="250">
        <f>[3]Milch!$AN7</f>
        <v>16.37748495642635</v>
      </c>
      <c r="AJ25" s="250">
        <f>[3]Milch!$AO7</f>
        <v>10.797513825291327</v>
      </c>
      <c r="AK25" s="252">
        <f>[3]Milch!$AP7</f>
        <v>33.811862197836035</v>
      </c>
      <c r="AL25" s="252">
        <f>[3]Milch!$AQ7</f>
        <v>22.321004453456826</v>
      </c>
      <c r="AM25" s="250">
        <f>[3]Milch!$AJ7</f>
        <v>26.263384548009199</v>
      </c>
      <c r="AN25" s="250">
        <f>[3]Milch!$AK7</f>
        <v>21.614134822121077</v>
      </c>
      <c r="AO25" s="252"/>
      <c r="AP25" s="252">
        <f>[3]Milch!$CD7</f>
        <v>3.7340332222496784</v>
      </c>
      <c r="AQ25" s="252">
        <f>[3]Milch!$CE7</f>
        <v>3.7518838365307388</v>
      </c>
      <c r="AR25" s="250">
        <f>[3]Milch!$BZ7</f>
        <v>5.2730947687397283</v>
      </c>
      <c r="AS25" s="250">
        <f>[3]Milch!$CA7</f>
        <v>4.5410645764655948</v>
      </c>
      <c r="AT25" s="252">
        <f>[3]Milch!$CB7</f>
        <v>5.7682453880892899</v>
      </c>
      <c r="AU25" s="252">
        <f>[3]Milch!$CC7</f>
        <v>5.2728113197841564</v>
      </c>
      <c r="AV25" s="250">
        <f>[3]Milch!$CF7</f>
        <v>4.9292877455686472</v>
      </c>
      <c r="AW25" s="250">
        <f>[3]Milch!$CG7</f>
        <v>4.0074564290681174</v>
      </c>
      <c r="AX25" s="369" t="str">
        <f t="shared" ref="AX25" si="14">LEFT(AZ25,1)</f>
        <v>5</v>
      </c>
      <c r="AY25" s="189">
        <f>[3]Milch!$A7</f>
        <v>46174</v>
      </c>
      <c r="AZ25" s="343">
        <f>'Früchte Daten'!BQ23</f>
        <v>5</v>
      </c>
      <c r="BA25" s="440">
        <f>[3]Milch!$CX7</f>
        <v>4729.1336265089994</v>
      </c>
      <c r="BB25" s="440">
        <f>[3]Milch!$CY7</f>
        <v>22894.93145656</v>
      </c>
      <c r="BC25" s="304">
        <f>[3]Milch!$AD7</f>
        <v>3172.4126706210004</v>
      </c>
      <c r="BD25" s="304">
        <f>[3]Milch!$AE7</f>
        <v>4878.7737307200005</v>
      </c>
      <c r="BE25" s="305">
        <f>[3]Milch!$AF7</f>
        <v>1403.786558283</v>
      </c>
      <c r="BF25" s="305">
        <f>[3]Milch!$AG7</f>
        <v>16184.609713974001</v>
      </c>
      <c r="BG25" s="304"/>
      <c r="BH25" s="304">
        <f>[3]Milch!$CV7</f>
        <v>183.94759286899998</v>
      </c>
      <c r="BI25" s="304">
        <f>[3]Milch!$CW7</f>
        <v>3436.7556642649997</v>
      </c>
      <c r="BJ25" s="305">
        <f>[3]Milch!$BT7</f>
        <v>57.652734244999998</v>
      </c>
      <c r="BK25" s="305">
        <f>[3]Milch!$BU7</f>
        <v>1116.561706295</v>
      </c>
      <c r="BL25" s="304">
        <f>[3]Milch!$BV7</f>
        <v>9.2352500000000006</v>
      </c>
      <c r="BM25" s="304">
        <f>[3]Milch!$BW7</f>
        <v>931.84221454500005</v>
      </c>
      <c r="BN25" s="305">
        <f>[3]Milch!$BX7</f>
        <v>69.260144758999999</v>
      </c>
      <c r="BO25" s="305">
        <f>[3]Milch!$BY7</f>
        <v>759.4991360009999</v>
      </c>
      <c r="BP25" s="304"/>
      <c r="BQ25" s="304">
        <f>[3]Milch!$CT7</f>
        <v>118.830669618</v>
      </c>
      <c r="BR25" s="304">
        <f>[3]Milch!$CU7</f>
        <v>1349.7454096049998</v>
      </c>
      <c r="BS25" s="305">
        <f>[3]Milch!$BJ7</f>
        <v>88.021778927</v>
      </c>
      <c r="BT25" s="305">
        <f>[3]Milch!$BK7</f>
        <v>328.08781051699998</v>
      </c>
      <c r="BU25" s="304">
        <f>[3]Milch!$BL7</f>
        <v>18.209108491999999</v>
      </c>
      <c r="BV25" s="304">
        <f>[3]Milch!$BM7</f>
        <v>917.07115262900004</v>
      </c>
      <c r="BW25" s="304"/>
      <c r="BX25" s="305">
        <f>[3]Milch!$CP7</f>
        <v>775.80459453500009</v>
      </c>
      <c r="BY25" s="305">
        <f>[3]Milch!$CQ7</f>
        <v>10088.983837850999</v>
      </c>
      <c r="BZ25" s="304">
        <f>[3]Milch!AT7</f>
        <v>32.624135266000003</v>
      </c>
      <c r="CA25" s="304">
        <f>[3]Milch!AU7</f>
        <v>278.57812227099998</v>
      </c>
      <c r="CB25" s="305">
        <f>[3]Milch!AX7</f>
        <v>97.935304529999996</v>
      </c>
      <c r="CC25" s="305">
        <f>[3]Milch!AY7</f>
        <v>857.87415483200004</v>
      </c>
      <c r="CD25" s="304">
        <f>[3]Milch!BD7</f>
        <v>110.355559294</v>
      </c>
      <c r="CE25" s="304">
        <f>[3]Milch!BE7</f>
        <v>1180.964128311</v>
      </c>
      <c r="CF25" s="305">
        <f>[3]Milch!AZ7</f>
        <v>179.06317376699999</v>
      </c>
      <c r="CG25" s="305">
        <f>[3]Milch!BA7</f>
        <v>1894.21323955</v>
      </c>
      <c r="CH25" s="304">
        <f>[3]Milch!BB7</f>
        <v>39.104243599</v>
      </c>
      <c r="CI25" s="304">
        <f>[3]Milch!BC7</f>
        <v>452.89420433399999</v>
      </c>
      <c r="CJ25" s="305">
        <f>[3]Milch!AV7</f>
        <v>6.3022299999999998</v>
      </c>
      <c r="CK25" s="305">
        <f>[3]Milch!AW7</f>
        <v>165.86096693100001</v>
      </c>
      <c r="CL25" s="304"/>
      <c r="CM25" s="304">
        <f>[3]Milch!$CR7</f>
        <v>158.69151184</v>
      </c>
      <c r="CN25" s="304">
        <f>[3]Milch!$CS7</f>
        <v>2029.653940528</v>
      </c>
      <c r="CO25" s="305">
        <f>[3]Milch!$CL7</f>
        <v>1408.0410114399999</v>
      </c>
      <c r="CP25" s="305">
        <f>[3]Milch!$CM7</f>
        <v>3491.2911056409998</v>
      </c>
      <c r="CQ25" s="304">
        <f>[3]Milch!$CH7</f>
        <v>204.66906750699999</v>
      </c>
      <c r="CR25" s="304">
        <f>[3]Milch!$CI7</f>
        <v>1500.5903921869999</v>
      </c>
      <c r="CS25" s="305">
        <f>[3]Milch!$CJ7</f>
        <v>163.88912696</v>
      </c>
      <c r="CT25" s="305">
        <f>[3]Milch!$CK7</f>
        <v>681.40997367</v>
      </c>
      <c r="CU25" s="304">
        <f>[3]Milch!$CN7</f>
        <v>294.85308005899998</v>
      </c>
      <c r="CV25" s="304">
        <f>[3]Milch!$CO7</f>
        <v>2098.1756507140003</v>
      </c>
    </row>
    <row r="26" spans="1:100" s="188" customFormat="1" ht="12.75" customHeight="1" x14ac:dyDescent="0.2">
      <c r="B26" s="189">
        <f>[3]Milch!$A8</f>
        <v>46143</v>
      </c>
      <c r="C26" s="250">
        <f>[3]Milch!$B8</f>
        <v>85.784300000000002</v>
      </c>
      <c r="D26" s="250">
        <f>[3]Milch!$C8</f>
        <v>66.378799999999998</v>
      </c>
      <c r="E26" s="250">
        <f>C26-D26</f>
        <v>19.405500000000004</v>
      </c>
      <c r="F26" s="355">
        <f>C26/D26-1</f>
        <v>0.29234484504088654</v>
      </c>
      <c r="G26" s="251"/>
      <c r="H26" s="304">
        <f>[3]Milch!$E8</f>
        <v>25978.300998425002</v>
      </c>
      <c r="I26" s="304">
        <f>[3]Milch!$F8</f>
        <v>296354.69900157501</v>
      </c>
      <c r="J26" s="265">
        <f>H26/(H26+I26)</f>
        <v>8.0594605573816522E-2</v>
      </c>
      <c r="K26" s="265"/>
      <c r="L26" s="189">
        <f>[3]Milch!$A8</f>
        <v>46143</v>
      </c>
      <c r="M26" s="343">
        <f>'Früchte Daten'!BQ24</f>
        <v>4</v>
      </c>
      <c r="N26" s="250">
        <f>[3]Milch!$Z8</f>
        <v>1.939324029910803</v>
      </c>
      <c r="O26" s="250">
        <f>[3]Milch!$AA8</f>
        <v>1.7142129437116616</v>
      </c>
      <c r="P26" s="252">
        <f>[3]Milch!$AB8</f>
        <v>1.9185268342854478</v>
      </c>
      <c r="Q26" s="252">
        <f>[3]Milch!$AC8</f>
        <v>1.4576447347127219</v>
      </c>
      <c r="R26" s="250">
        <f>[3]Milch!$BN8</f>
        <v>12.680896787673019</v>
      </c>
      <c r="S26" s="250">
        <f>[3]Milch!$BO8</f>
        <v>8.0807833338587916</v>
      </c>
      <c r="T26" s="252">
        <f>[3]Milch!$BP8</f>
        <v>12.004284642113438</v>
      </c>
      <c r="U26" s="252">
        <f>[3]Milch!$BQ8</f>
        <v>7.3844592514545591</v>
      </c>
      <c r="V26" s="250">
        <f>[3]Milch!$BR8</f>
        <v>6.6544869334568135</v>
      </c>
      <c r="W26" s="250">
        <f>[3]Milch!$BS8</f>
        <v>4.6567839430746432</v>
      </c>
      <c r="X26" s="252">
        <f>[3]Milch!$BF8</f>
        <v>24.530767454918319</v>
      </c>
      <c r="Y26" s="252">
        <f>[3]Milch!$BG8</f>
        <v>19.011775231668878</v>
      </c>
      <c r="Z26" s="250">
        <f>[3]Milch!$BH8</f>
        <v>21.517815249032186</v>
      </c>
      <c r="AA26" s="250">
        <f>[3]Milch!$BI8</f>
        <v>14.585619586876273</v>
      </c>
      <c r="AB26" s="252"/>
      <c r="AC26" s="252">
        <f>[3]Milch!$AH8</f>
        <v>20.279790915265096</v>
      </c>
      <c r="AD26" s="252">
        <f>[3]Milch!$AI8</f>
        <v>17.415774015098126</v>
      </c>
      <c r="AE26" s="250">
        <f>[3]Milch!$AL8</f>
        <v>25.082044462748065</v>
      </c>
      <c r="AF26" s="250">
        <f>[3]Milch!$AM8</f>
        <v>19.714672910685529</v>
      </c>
      <c r="AG26" s="252">
        <f>[3]Milch!$AR8</f>
        <v>10.782237680834562</v>
      </c>
      <c r="AH26" s="252">
        <f>[3]Milch!$AS8</f>
        <v>7.1358505576666973</v>
      </c>
      <c r="AI26" s="250">
        <f>[3]Milch!$AN8</f>
        <v>16.624409938239854</v>
      </c>
      <c r="AJ26" s="250">
        <f>[3]Milch!$AO8</f>
        <v>10.287611755606051</v>
      </c>
      <c r="AK26" s="252">
        <f>[3]Milch!$AP8</f>
        <v>34.69845779844939</v>
      </c>
      <c r="AL26" s="252">
        <f>[3]Milch!$AQ8</f>
        <v>22.435533876244872</v>
      </c>
      <c r="AM26" s="250">
        <f>[3]Milch!$AJ8</f>
        <v>21.850896211939261</v>
      </c>
      <c r="AN26" s="250">
        <f>[3]Milch!$AK8</f>
        <v>21.739020599715243</v>
      </c>
      <c r="AO26" s="252"/>
      <c r="AP26" s="252">
        <f>[3]Milch!$CD8</f>
        <v>3.7973712404673781</v>
      </c>
      <c r="AQ26" s="252">
        <f>[3]Milch!$CE8</f>
        <v>3.7966482790224849</v>
      </c>
      <c r="AR26" s="250">
        <f>[3]Milch!$BZ8</f>
        <v>5.084944454678463</v>
      </c>
      <c r="AS26" s="250">
        <f>[3]Milch!$CA8</f>
        <v>4.5792729780774115</v>
      </c>
      <c r="AT26" s="252">
        <f>[3]Milch!$CB8</f>
        <v>5.7456035470126539</v>
      </c>
      <c r="AU26" s="252">
        <f>[3]Milch!$CC8</f>
        <v>5.2736754388382874</v>
      </c>
      <c r="AV26" s="250">
        <f>[3]Milch!$CF8</f>
        <v>5.0227597082443687</v>
      </c>
      <c r="AW26" s="250">
        <f>[3]Milch!$CG8</f>
        <v>4.0756092349878426</v>
      </c>
      <c r="AX26" s="369" t="str">
        <f t="shared" ref="AX26:AX29" si="15">LEFT(AZ26,1)</f>
        <v>4</v>
      </c>
      <c r="AY26" s="189">
        <f>[3]Milch!$A8</f>
        <v>46143</v>
      </c>
      <c r="AZ26" s="343">
        <f>'Früchte Daten'!BQ24</f>
        <v>4</v>
      </c>
      <c r="BA26" s="440">
        <f>[3]Milch!$CX8</f>
        <v>4062.0131793780001</v>
      </c>
      <c r="BB26" s="440">
        <f>[3]Milch!$CY8</f>
        <v>19223.354412031</v>
      </c>
      <c r="BC26" s="304">
        <f>[3]Milch!$AD8</f>
        <v>2709.854009096</v>
      </c>
      <c r="BD26" s="304">
        <f>[3]Milch!$AE8</f>
        <v>4130.8417435669999</v>
      </c>
      <c r="BE26" s="305">
        <f>[3]Milch!$AF8</f>
        <v>1254.177124073</v>
      </c>
      <c r="BF26" s="305">
        <f>[3]Milch!$AG8</f>
        <v>13489.217420663999</v>
      </c>
      <c r="BG26" s="304"/>
      <c r="BH26" s="304">
        <f>[3]Milch!$CV8</f>
        <v>156.19610877100001</v>
      </c>
      <c r="BI26" s="304">
        <f>[3]Milch!$CW8</f>
        <v>3208.056607168</v>
      </c>
      <c r="BJ26" s="305">
        <f>[3]Milch!$BT8</f>
        <v>52.561355311</v>
      </c>
      <c r="BK26" s="305">
        <f>[3]Milch!$BU8</f>
        <v>1045.4187894080001</v>
      </c>
      <c r="BL26" s="304">
        <f>[3]Milch!$BV8</f>
        <v>9.8426759770000007</v>
      </c>
      <c r="BM26" s="304">
        <f>[3]Milch!$BW8</f>
        <v>938.01470977899999</v>
      </c>
      <c r="BN26" s="305">
        <f>[3]Milch!$BX8</f>
        <v>51.484160000000003</v>
      </c>
      <c r="BO26" s="305">
        <f>[3]Milch!$BY8</f>
        <v>676.16068088700001</v>
      </c>
      <c r="BP26" s="304"/>
      <c r="BQ26" s="304">
        <f>[3]Milch!$CT8</f>
        <v>102.875422786</v>
      </c>
      <c r="BR26" s="304">
        <f>[3]Milch!$CU8</f>
        <v>1305.9223490730001</v>
      </c>
      <c r="BS26" s="305">
        <f>[3]Milch!$BJ8</f>
        <v>73.742590280000002</v>
      </c>
      <c r="BT26" s="305">
        <f>[3]Milch!$BK8</f>
        <v>308.65336880000001</v>
      </c>
      <c r="BU26" s="304">
        <f>[3]Milch!$BL8</f>
        <v>18.004649270999998</v>
      </c>
      <c r="BV26" s="304">
        <f>[3]Milch!$BM8</f>
        <v>906.58040872900006</v>
      </c>
      <c r="BW26" s="304"/>
      <c r="BX26" s="305">
        <f>[3]Milch!$CP8</f>
        <v>599.846955783</v>
      </c>
      <c r="BY26" s="305">
        <f>[3]Milch!$CQ8</f>
        <v>8506.7917422189985</v>
      </c>
      <c r="BZ26" s="304">
        <f>[3]Milch!AT8</f>
        <v>30.020789048999998</v>
      </c>
      <c r="CA26" s="304">
        <f>[3]Milch!AU8</f>
        <v>204.47438985800002</v>
      </c>
      <c r="CB26" s="305">
        <f>[3]Milch!AX8</f>
        <v>70.725454291999995</v>
      </c>
      <c r="CC26" s="305">
        <f>[3]Milch!AY8</f>
        <v>783.212596287</v>
      </c>
      <c r="CD26" s="304">
        <f>[3]Milch!BD8</f>
        <v>87.63085538</v>
      </c>
      <c r="CE26" s="304">
        <f>[3]Milch!BE8</f>
        <v>926.04845428499993</v>
      </c>
      <c r="CF26" s="305">
        <f>[3]Milch!AZ8</f>
        <v>107.661633986</v>
      </c>
      <c r="CG26" s="305">
        <f>[3]Milch!BA8</f>
        <v>1395.281385298</v>
      </c>
      <c r="CH26" s="304">
        <f>[3]Milch!BB8</f>
        <v>33.538621575999997</v>
      </c>
      <c r="CI26" s="304">
        <f>[3]Milch!BC8</f>
        <v>424.55026572500003</v>
      </c>
      <c r="CJ26" s="305">
        <f>[3]Milch!AV8</f>
        <v>14.292713463</v>
      </c>
      <c r="CK26" s="305">
        <f>[3]Milch!AW8</f>
        <v>205.77407066000001</v>
      </c>
      <c r="CL26" s="304"/>
      <c r="CM26" s="304">
        <f>[3]Milch!$CR8</f>
        <v>153.667289705</v>
      </c>
      <c r="CN26" s="304">
        <f>[3]Milch!$CS8</f>
        <v>1676.443578547</v>
      </c>
      <c r="CO26" s="305">
        <f>[3]Milch!$CL8</f>
        <v>1098.053088911</v>
      </c>
      <c r="CP26" s="305">
        <f>[3]Milch!$CM8</f>
        <v>2676.0478571370004</v>
      </c>
      <c r="CQ26" s="304">
        <f>[3]Milch!$CH8</f>
        <v>155.85980773100002</v>
      </c>
      <c r="CR26" s="304">
        <f>[3]Milch!$CI8</f>
        <v>1167.199093336</v>
      </c>
      <c r="CS26" s="305">
        <f>[3]Milch!$CJ8</f>
        <v>142.812094274</v>
      </c>
      <c r="CT26" s="305">
        <f>[3]Milch!$CK8</f>
        <v>551.517155656</v>
      </c>
      <c r="CU26" s="304">
        <f>[3]Milch!$CN8</f>
        <v>247.87762604100001</v>
      </c>
      <c r="CV26" s="304">
        <f>[3]Milch!$CO8</f>
        <v>1696.832515375</v>
      </c>
    </row>
    <row r="27" spans="1:100" s="188" customFormat="1" ht="12.75" x14ac:dyDescent="0.2">
      <c r="B27" s="189">
        <f>[3]Milch!$A9</f>
        <v>46113</v>
      </c>
      <c r="C27" s="250">
        <f>[3]Milch!$B9</f>
        <v>86.091800000000006</v>
      </c>
      <c r="D27" s="250">
        <f>[3]Milch!$C9</f>
        <v>66.047300000000007</v>
      </c>
      <c r="E27" s="250">
        <f>C27-D27</f>
        <v>20.044499999999999</v>
      </c>
      <c r="F27" s="355">
        <f>C27/D27-1</f>
        <v>0.30348704640462221</v>
      </c>
      <c r="G27" s="251"/>
      <c r="H27" s="304">
        <f>[3]Milch!$E9</f>
        <v>25504.892266635001</v>
      </c>
      <c r="I27" s="304">
        <f>[3]Milch!$F9</f>
        <v>295496.39973336487</v>
      </c>
      <c r="J27" s="265">
        <f t="shared" ref="J27" si="16">H27/(H27+I27)</f>
        <v>7.9454173245617363E-2</v>
      </c>
      <c r="K27" s="265"/>
      <c r="L27" s="189">
        <f>[3]Milch!$A9</f>
        <v>46113</v>
      </c>
      <c r="M27" s="343">
        <f>'Früchte Daten'!BQ25</f>
        <v>4</v>
      </c>
      <c r="N27" s="250">
        <f>[3]Milch!$Z9</f>
        <v>1.9445549269583748</v>
      </c>
      <c r="O27" s="250">
        <f>[3]Milch!$AA9</f>
        <v>1.7240343522561057</v>
      </c>
      <c r="P27" s="252">
        <f>[3]Milch!$AB9</f>
        <v>1.9293885084136644</v>
      </c>
      <c r="Q27" s="252">
        <f>[3]Milch!$AC9</f>
        <v>1.4393614414988443</v>
      </c>
      <c r="R27" s="250">
        <f>[3]Milch!$BN9</f>
        <v>12.608638501760371</v>
      </c>
      <c r="S27" s="250">
        <f>[3]Milch!$BO9</f>
        <v>8.013536789686631</v>
      </c>
      <c r="T27" s="252">
        <f>[3]Milch!$BP9</f>
        <v>11.900197607783424</v>
      </c>
      <c r="U27" s="252">
        <f>[3]Milch!$BQ9</f>
        <v>7.3517120213962546</v>
      </c>
      <c r="V27" s="250">
        <f>[3]Milch!$BR9</f>
        <v>6.5857656129765783</v>
      </c>
      <c r="W27" s="250">
        <f>[3]Milch!$BS9</f>
        <v>4.6928121871932538</v>
      </c>
      <c r="X27" s="252">
        <f>[3]Milch!$BF9</f>
        <v>23.718031880350296</v>
      </c>
      <c r="Y27" s="252">
        <f>[3]Milch!$BG9</f>
        <v>19.053128122419153</v>
      </c>
      <c r="Z27" s="250">
        <f>[3]Milch!$BH9</f>
        <v>21.265360891883542</v>
      </c>
      <c r="AA27" s="250">
        <f>[3]Milch!$BI9</f>
        <v>14.665140960477782</v>
      </c>
      <c r="AB27" s="252"/>
      <c r="AC27" s="252">
        <f>[3]Milch!$AH9</f>
        <v>22.81394858865896</v>
      </c>
      <c r="AD27" s="252">
        <f>[3]Milch!$AI9</f>
        <v>17.15614935296178</v>
      </c>
      <c r="AE27" s="250">
        <f>[3]Milch!$AL9</f>
        <v>25.672009474614729</v>
      </c>
      <c r="AF27" s="250">
        <f>[3]Milch!$AM9</f>
        <v>19.397161515682932</v>
      </c>
      <c r="AG27" s="252">
        <f>[3]Milch!$AR9</f>
        <v>10.609674076117628</v>
      </c>
      <c r="AH27" s="252">
        <f>[3]Milch!$AS9</f>
        <v>7.234777882407899</v>
      </c>
      <c r="AI27" s="250">
        <f>[3]Milch!$AN9</f>
        <v>15.892299109851537</v>
      </c>
      <c r="AJ27" s="250">
        <f>[3]Milch!$AO9</f>
        <v>10.21776086788811</v>
      </c>
      <c r="AK27" s="252">
        <f>[3]Milch!$AP9</f>
        <v>33.202546107996668</v>
      </c>
      <c r="AL27" s="252">
        <f>[3]Milch!$AQ9</f>
        <v>22.256762200979857</v>
      </c>
      <c r="AM27" s="250">
        <f>[3]Milch!$AJ9</f>
        <v>24.060015630807904</v>
      </c>
      <c r="AN27" s="250">
        <f>[3]Milch!$AK9</f>
        <v>21.50506919703226</v>
      </c>
      <c r="AO27" s="252"/>
      <c r="AP27" s="252">
        <f>[3]Milch!$CD9</f>
        <v>3.7729253731413057</v>
      </c>
      <c r="AQ27" s="252">
        <f>[3]Milch!$CE9</f>
        <v>3.8043759655216172</v>
      </c>
      <c r="AR27" s="250">
        <f>[3]Milch!$BZ9</f>
        <v>5.1445773742118135</v>
      </c>
      <c r="AS27" s="250">
        <f>[3]Milch!$CA9</f>
        <v>4.6043013511516619</v>
      </c>
      <c r="AT27" s="252">
        <f>[3]Milch!$CB9</f>
        <v>5.7894337197574268</v>
      </c>
      <c r="AU27" s="252">
        <f>[3]Milch!$CC9</f>
        <v>5.2210687485278831</v>
      </c>
      <c r="AV27" s="250">
        <f>[3]Milch!$CF9</f>
        <v>5.0989173773030831</v>
      </c>
      <c r="AW27" s="250">
        <f>[3]Milch!$CG9</f>
        <v>4.041538724841085</v>
      </c>
      <c r="AX27" s="369" t="str">
        <f t="shared" si="15"/>
        <v>4</v>
      </c>
      <c r="AY27" s="189">
        <f>[3]Milch!$A9</f>
        <v>46113</v>
      </c>
      <c r="AZ27" s="343">
        <f>'Früchte Daten'!BQ25</f>
        <v>4</v>
      </c>
      <c r="BA27" s="440">
        <f>[3]Milch!$CX9</f>
        <v>3820.9975454779997</v>
      </c>
      <c r="BB27" s="440">
        <f>[3]Milch!$CY9</f>
        <v>19266.844175303002</v>
      </c>
      <c r="BC27" s="304">
        <f>[3]Milch!$AD9</f>
        <v>2558.989882933</v>
      </c>
      <c r="BD27" s="304">
        <f>[3]Milch!$AE9</f>
        <v>4009.8774634259998</v>
      </c>
      <c r="BE27" s="305">
        <f>[3]Milch!$AF9</f>
        <v>1196.1836047710001</v>
      </c>
      <c r="BF27" s="305">
        <f>[3]Milch!$AG9</f>
        <v>13742.00748674</v>
      </c>
      <c r="BG27" s="304"/>
      <c r="BH27" s="304">
        <f>[3]Milch!$CV9</f>
        <v>153.84725663899999</v>
      </c>
      <c r="BI27" s="304">
        <f>[3]Milch!$CW9</f>
        <v>3099.2009502020001</v>
      </c>
      <c r="BJ27" s="305">
        <f>[3]Milch!$BT9</f>
        <v>50.892816717000002</v>
      </c>
      <c r="BK27" s="305">
        <f>[3]Milch!$BU9</f>
        <v>1059.896632299</v>
      </c>
      <c r="BL27" s="304">
        <f>[3]Milch!$BV9</f>
        <v>8.6029</v>
      </c>
      <c r="BM27" s="304">
        <f>[3]Milch!$BW9</f>
        <v>858.48294508200001</v>
      </c>
      <c r="BN27" s="305">
        <f>[3]Milch!$BX9</f>
        <v>51.748977246999999</v>
      </c>
      <c r="BO27" s="305">
        <f>[3]Milch!$BY9</f>
        <v>623.15068824499997</v>
      </c>
      <c r="BP27" s="304"/>
      <c r="BQ27" s="304">
        <f>[3]Milch!$CT9</f>
        <v>111.90073443700001</v>
      </c>
      <c r="BR27" s="304">
        <f>[3]Milch!$CU9</f>
        <v>1185.632393528</v>
      </c>
      <c r="BS27" s="305">
        <f>[3]Milch!$BJ9</f>
        <v>83.491624437000013</v>
      </c>
      <c r="BT27" s="305">
        <f>[3]Milch!$BK9</f>
        <v>297.604950449</v>
      </c>
      <c r="BU27" s="304">
        <f>[3]Milch!$BL9</f>
        <v>17.934180000000001</v>
      </c>
      <c r="BV27" s="304">
        <f>[3]Milch!$BM9</f>
        <v>803.3541455080001</v>
      </c>
      <c r="BW27" s="304"/>
      <c r="BX27" s="305">
        <f>[3]Milch!$CP9</f>
        <v>562.88018342300006</v>
      </c>
      <c r="BY27" s="305">
        <f>[3]Milch!$CQ9</f>
        <v>7981.5870067140004</v>
      </c>
      <c r="BZ27" s="304">
        <f>[3]Milch!AT9</f>
        <v>15.380539741</v>
      </c>
      <c r="CA27" s="304">
        <f>[3]Milch!AU9</f>
        <v>197.56084705999999</v>
      </c>
      <c r="CB27" s="305">
        <f>[3]Milch!AX9</f>
        <v>73.077968013999993</v>
      </c>
      <c r="CC27" s="305">
        <f>[3]Milch!AY9</f>
        <v>771.68173606899995</v>
      </c>
      <c r="CD27" s="304">
        <f>[3]Milch!BD9</f>
        <v>85.925232745000002</v>
      </c>
      <c r="CE27" s="304">
        <f>[3]Milch!BE9</f>
        <v>840.991166787</v>
      </c>
      <c r="CF27" s="305">
        <f>[3]Milch!AZ9</f>
        <v>104.640344527</v>
      </c>
      <c r="CG27" s="305">
        <f>[3]Milch!BA9</f>
        <v>1175.910157993</v>
      </c>
      <c r="CH27" s="304">
        <f>[3]Milch!BB9</f>
        <v>35.306866055</v>
      </c>
      <c r="CI27" s="304">
        <f>[3]Milch!BC9</f>
        <v>419.93726080599998</v>
      </c>
      <c r="CJ27" s="305">
        <f>[3]Milch!AV9</f>
        <v>13.722519098999999</v>
      </c>
      <c r="CK27" s="305">
        <f>[3]Milch!AW9</f>
        <v>236.57461534200002</v>
      </c>
      <c r="CL27" s="304"/>
      <c r="CM27" s="304">
        <f>[3]Milch!$CR9</f>
        <v>134.939383531</v>
      </c>
      <c r="CN27" s="304">
        <f>[3]Milch!$CS9</f>
        <v>1695.6672675069999</v>
      </c>
      <c r="CO27" s="305">
        <f>[3]Milch!$CL9</f>
        <v>998.98042071500004</v>
      </c>
      <c r="CP27" s="305">
        <f>[3]Milch!$CM9</f>
        <v>2618.5301987859998</v>
      </c>
      <c r="CQ27" s="304">
        <f>[3]Milch!$CH9</f>
        <v>152.35944431199999</v>
      </c>
      <c r="CR27" s="304">
        <f>[3]Milch!$CI9</f>
        <v>1153.109614425</v>
      </c>
      <c r="CS27" s="305">
        <f>[3]Milch!$CJ9</f>
        <v>131.88597054099998</v>
      </c>
      <c r="CT27" s="305">
        <f>[3]Milch!$CK9</f>
        <v>514.07126232799999</v>
      </c>
      <c r="CU27" s="304">
        <f>[3]Milch!$CN9</f>
        <v>228.61071729299999</v>
      </c>
      <c r="CV27" s="304">
        <f>[3]Milch!$CO9</f>
        <v>1666.5542004199999</v>
      </c>
    </row>
    <row r="28" spans="1:100" s="188" customFormat="1" ht="12.75" x14ac:dyDescent="0.2">
      <c r="B28" s="189">
        <f>[3]Milch!$A10</f>
        <v>46082</v>
      </c>
      <c r="C28" s="250">
        <f>[3]Milch!$B10</f>
        <v>86.377300000000005</v>
      </c>
      <c r="D28" s="250">
        <f>[3]Milch!$C10</f>
        <v>66.768100000000004</v>
      </c>
      <c r="E28" s="250">
        <f t="shared" ref="E28:E87" si="17">C28-D28</f>
        <v>19.609200000000001</v>
      </c>
      <c r="F28" s="355">
        <f t="shared" ref="F28:F58" si="18">C28/D28-1</f>
        <v>0.29369114891692294</v>
      </c>
      <c r="G28" s="251"/>
      <c r="H28" s="304">
        <f>[3]Milch!$E10</f>
        <v>25420.376464579997</v>
      </c>
      <c r="I28" s="304">
        <f>[3]Milch!$F10</f>
        <v>294546.81853541988</v>
      </c>
      <c r="J28" s="265">
        <f t="shared" ref="J28:J33" si="19">H28/(H28+I28)</f>
        <v>7.944682099232081E-2</v>
      </c>
      <c r="K28" s="265"/>
      <c r="L28" s="189">
        <f>[3]Milch!$A10</f>
        <v>46082</v>
      </c>
      <c r="M28" s="343">
        <f>'Früchte Daten'!BQ26</f>
        <v>5</v>
      </c>
      <c r="N28" s="250">
        <f>[3]Milch!$Z10</f>
        <v>1.9402324455832127</v>
      </c>
      <c r="O28" s="250">
        <f>[3]Milch!$AA10</f>
        <v>1.7426381949964516</v>
      </c>
      <c r="P28" s="252">
        <f>[3]Milch!$AB10</f>
        <v>1.9317602606685349</v>
      </c>
      <c r="Q28" s="252">
        <f>[3]Milch!$AC10</f>
        <v>1.4529233198626241</v>
      </c>
      <c r="R28" s="250">
        <f>[3]Milch!$BN10</f>
        <v>12.384097778634159</v>
      </c>
      <c r="S28" s="250">
        <f>[3]Milch!$BO10</f>
        <v>8.0759104469988756</v>
      </c>
      <c r="T28" s="252">
        <f>[3]Milch!$BP10</f>
        <v>11.959910629642652</v>
      </c>
      <c r="U28" s="252">
        <f>[3]Milch!$BQ10</f>
        <v>7.187994507917332</v>
      </c>
      <c r="V28" s="250">
        <f>[3]Milch!$BR10</f>
        <v>6.4580121087673357</v>
      </c>
      <c r="W28" s="250">
        <f>[3]Milch!$BS10</f>
        <v>4.701560508103932</v>
      </c>
      <c r="X28" s="252">
        <f>[3]Milch!$BF10</f>
        <v>23.865263975345176</v>
      </c>
      <c r="Y28" s="252">
        <f>[3]Milch!$BG10</f>
        <v>19.116220627616034</v>
      </c>
      <c r="Z28" s="250">
        <f>[3]Milch!$BH10</f>
        <v>21.146597019765387</v>
      </c>
      <c r="AA28" s="250">
        <f>[3]Milch!$BI10</f>
        <v>14.521301884229317</v>
      </c>
      <c r="AB28" s="252"/>
      <c r="AC28" s="252">
        <f>[3]Milch!$AH10</f>
        <v>23.264121573588405</v>
      </c>
      <c r="AD28" s="252">
        <f>[3]Milch!$AI10</f>
        <v>16.296049891752954</v>
      </c>
      <c r="AE28" s="250">
        <f>[3]Milch!$AL10</f>
        <v>24.997996781985087</v>
      </c>
      <c r="AF28" s="250">
        <f>[3]Milch!$AM10</f>
        <v>19.85129192519457</v>
      </c>
      <c r="AG28" s="252">
        <f>[3]Milch!$AR10</f>
        <v>10.130798782894862</v>
      </c>
      <c r="AH28" s="252">
        <f>[3]Milch!$AS10</f>
        <v>7.3239118126327263</v>
      </c>
      <c r="AI28" s="250">
        <f>[3]Milch!$AN10</f>
        <v>16.033185080098502</v>
      </c>
      <c r="AJ28" s="250">
        <f>[3]Milch!$AO10</f>
        <v>10.046595116633977</v>
      </c>
      <c r="AK28" s="252">
        <f>[3]Milch!$AP10</f>
        <v>34.672709590540606</v>
      </c>
      <c r="AL28" s="252">
        <f>[3]Milch!$AQ10</f>
        <v>22.654369027965167</v>
      </c>
      <c r="AM28" s="250">
        <f>[3]Milch!$AJ10</f>
        <v>24.247667060384074</v>
      </c>
      <c r="AN28" s="250">
        <f>[3]Milch!$AK10</f>
        <v>20.441858952113492</v>
      </c>
      <c r="AO28" s="252"/>
      <c r="AP28" s="252">
        <f>[3]Milch!$CD10</f>
        <v>3.7160812746374003</v>
      </c>
      <c r="AQ28" s="252">
        <f>[3]Milch!$CE10</f>
        <v>3.721152026145186</v>
      </c>
      <c r="AR28" s="250">
        <f>[3]Milch!$BZ10</f>
        <v>5.0232224274988031</v>
      </c>
      <c r="AS28" s="250">
        <f>[3]Milch!$CA10</f>
        <v>4.5961872701216278</v>
      </c>
      <c r="AT28" s="252">
        <f>[3]Milch!$CB10</f>
        <v>5.8750356365614556</v>
      </c>
      <c r="AU28" s="252">
        <f>[3]Milch!$CC10</f>
        <v>5.2091156962270242</v>
      </c>
      <c r="AV28" s="250">
        <f>[3]Milch!$CF10</f>
        <v>4.764185800629213</v>
      </c>
      <c r="AW28" s="250">
        <f>[3]Milch!$CG10</f>
        <v>4.0950863304727765</v>
      </c>
      <c r="AX28" s="369" t="str">
        <f t="shared" si="15"/>
        <v>5</v>
      </c>
      <c r="AY28" s="189">
        <f>[3]Milch!$A10</f>
        <v>46082</v>
      </c>
      <c r="AZ28" s="343">
        <f>'Früchte Daten'!BQ26</f>
        <v>5</v>
      </c>
      <c r="BA28" s="440">
        <f>[3]Milch!$CX10</f>
        <v>5137.0220819229999</v>
      </c>
      <c r="BB28" s="440">
        <f>[3]Milch!$CY10</f>
        <v>25101.033177567002</v>
      </c>
      <c r="BC28" s="304">
        <f>[3]Milch!$AD10</f>
        <v>3503.977323994</v>
      </c>
      <c r="BD28" s="304">
        <f>[3]Milch!$AE10</f>
        <v>5089.7178002460005</v>
      </c>
      <c r="BE28" s="305">
        <f>[3]Milch!$AF10</f>
        <v>1563.256195658</v>
      </c>
      <c r="BF28" s="305">
        <f>[3]Milch!$AG10</f>
        <v>17925.468058090999</v>
      </c>
      <c r="BG28" s="304"/>
      <c r="BH28" s="304">
        <f>[3]Milch!$CV10</f>
        <v>206.57712257100002</v>
      </c>
      <c r="BI28" s="304">
        <f>[3]Milch!$CW10</f>
        <v>4061.6958671749999</v>
      </c>
      <c r="BJ28" s="305">
        <f>[3]Milch!$BT10</f>
        <v>65.508614956000002</v>
      </c>
      <c r="BK28" s="305">
        <f>[3]Milch!$BU10</f>
        <v>1390.267149284</v>
      </c>
      <c r="BL28" s="304">
        <f>[3]Milch!$BV10</f>
        <v>11.23415</v>
      </c>
      <c r="BM28" s="304">
        <f>[3]Milch!$BW10</f>
        <v>1190.6699459190002</v>
      </c>
      <c r="BN28" s="305">
        <f>[3]Milch!$BX10</f>
        <v>74.454779169000005</v>
      </c>
      <c r="BO28" s="305">
        <f>[3]Milch!$BY10</f>
        <v>786.66132813200011</v>
      </c>
      <c r="BP28" s="304"/>
      <c r="BQ28" s="304">
        <f>[3]Milch!$CT10</f>
        <v>149.142775621</v>
      </c>
      <c r="BR28" s="304">
        <f>[3]Milch!$CU10</f>
        <v>1671.460563329</v>
      </c>
      <c r="BS28" s="305">
        <f>[3]Milch!$BJ10</f>
        <v>111.286821371</v>
      </c>
      <c r="BT28" s="305">
        <f>[3]Milch!$BK10</f>
        <v>382.62582575199997</v>
      </c>
      <c r="BU28" s="304">
        <f>[3]Milch!$BL10</f>
        <v>23.839333879999998</v>
      </c>
      <c r="BV28" s="304">
        <f>[3]Milch!$BM10</f>
        <v>1185.185971143</v>
      </c>
      <c r="BW28" s="304"/>
      <c r="BX28" s="305">
        <f>[3]Milch!$CP10</f>
        <v>754.68993881699998</v>
      </c>
      <c r="BY28" s="305">
        <f>[3]Milch!$CQ10</f>
        <v>10345.627128855</v>
      </c>
      <c r="BZ28" s="304">
        <f>[3]Milch!AT10</f>
        <v>20.005069193000001</v>
      </c>
      <c r="CA28" s="304">
        <f>[3]Milch!AU10</f>
        <v>294.28755902300003</v>
      </c>
      <c r="CB28" s="305">
        <f>[3]Milch!AX10</f>
        <v>108.684877222</v>
      </c>
      <c r="CC28" s="305">
        <f>[3]Milch!AY10</f>
        <v>932.52994388799993</v>
      </c>
      <c r="CD28" s="304">
        <f>[3]Milch!BD10</f>
        <v>113.431144699</v>
      </c>
      <c r="CE28" s="304">
        <f>[3]Milch!BE10</f>
        <v>1075.3870417839998</v>
      </c>
      <c r="CF28" s="305">
        <f>[3]Milch!AZ10</f>
        <v>119.33596740599999</v>
      </c>
      <c r="CG28" s="305">
        <f>[3]Milch!BA10</f>
        <v>1348.601995261</v>
      </c>
      <c r="CH28" s="304">
        <f>[3]Milch!BB10</f>
        <v>45.273073990999997</v>
      </c>
      <c r="CI28" s="304">
        <f>[3]Milch!BC10</f>
        <v>563.31437732200004</v>
      </c>
      <c r="CJ28" s="305">
        <f>[3]Milch!AV10</f>
        <v>41.963462141000001</v>
      </c>
      <c r="CK28" s="305">
        <f>[3]Milch!AW10</f>
        <v>513.19589176900001</v>
      </c>
      <c r="CL28" s="304"/>
      <c r="CM28" s="304">
        <f>[3]Milch!$CR10</f>
        <v>168.59768948599998</v>
      </c>
      <c r="CN28" s="304">
        <f>[3]Milch!$CS10</f>
        <v>2013.509661991</v>
      </c>
      <c r="CO28" s="305">
        <f>[3]Milch!$CL10</f>
        <v>1334.1130985540001</v>
      </c>
      <c r="CP28" s="305">
        <f>[3]Milch!$CM10</f>
        <v>3269.9040520399999</v>
      </c>
      <c r="CQ28" s="304">
        <f>[3]Milch!$CH10</f>
        <v>203.82128561900001</v>
      </c>
      <c r="CR28" s="304">
        <f>[3]Milch!$CI10</f>
        <v>1492.950325458</v>
      </c>
      <c r="CS28" s="305">
        <f>[3]Milch!$CJ10</f>
        <v>213.97959535199999</v>
      </c>
      <c r="CT28" s="305">
        <f>[3]Milch!$CK10</f>
        <v>695.05816398499996</v>
      </c>
      <c r="CU28" s="304">
        <f>[3]Milch!$CN10</f>
        <v>326.737739723</v>
      </c>
      <c r="CV28" s="304">
        <f>[3]Milch!$CO10</f>
        <v>2289.0387541700002</v>
      </c>
    </row>
    <row r="29" spans="1:100" s="188" customFormat="1" ht="12.75" x14ac:dyDescent="0.2">
      <c r="B29" s="189">
        <f>[3]Milch!$A11</f>
        <v>46054</v>
      </c>
      <c r="C29" s="250">
        <f>[3]Milch!$B11</f>
        <v>89.549094909634107</v>
      </c>
      <c r="D29" s="250">
        <f>[3]Milch!$C11</f>
        <v>67.704170345480094</v>
      </c>
      <c r="E29" s="250">
        <f t="shared" si="17"/>
        <v>21.844924564154013</v>
      </c>
      <c r="F29" s="355">
        <f t="shared" si="18"/>
        <v>0.3226525700364391</v>
      </c>
      <c r="G29" s="251"/>
      <c r="H29" s="304">
        <f>[3]Milch!$E11</f>
        <v>21839.918286622997</v>
      </c>
      <c r="I29" s="304">
        <f>[3]Milch!$F11</f>
        <v>257923.06871337703</v>
      </c>
      <c r="J29" s="265">
        <f t="shared" si="19"/>
        <v>7.8065788905174197E-2</v>
      </c>
      <c r="K29" s="265"/>
      <c r="L29" s="189">
        <f>[3]Milch!$A11</f>
        <v>46054</v>
      </c>
      <c r="M29" s="343">
        <f>'Früchte Daten'!BQ27</f>
        <v>4</v>
      </c>
      <c r="N29" s="250">
        <f>[3]Milch!$Z11</f>
        <v>1.945607577669801</v>
      </c>
      <c r="O29" s="250">
        <f>[3]Milch!$AA11</f>
        <v>1.7589753556890002</v>
      </c>
      <c r="P29" s="252">
        <f>[3]Milch!$AB11</f>
        <v>1.924213375464048</v>
      </c>
      <c r="Q29" s="252">
        <f>[3]Milch!$AC11</f>
        <v>1.5019521135148544</v>
      </c>
      <c r="R29" s="250">
        <f>[3]Milch!$BN11</f>
        <v>12.565010571642254</v>
      </c>
      <c r="S29" s="250">
        <f>[3]Milch!$BO11</f>
        <v>8.1966931489016126</v>
      </c>
      <c r="T29" s="252">
        <f>[3]Milch!$BP11</f>
        <v>12.259596972063536</v>
      </c>
      <c r="U29" s="252">
        <f>[3]Milch!$BQ11</f>
        <v>7.0173428880664961</v>
      </c>
      <c r="V29" s="250">
        <f>[3]Milch!$BR11</f>
        <v>6.5454097117275944</v>
      </c>
      <c r="W29" s="250">
        <f>[3]Milch!$BS11</f>
        <v>4.588217308680548</v>
      </c>
      <c r="X29" s="252">
        <f>[3]Milch!$BF11</f>
        <v>24.126951418493547</v>
      </c>
      <c r="Y29" s="252">
        <f>[3]Milch!$BG11</f>
        <v>19.401960640902789</v>
      </c>
      <c r="Z29" s="250">
        <f>[3]Milch!$BH11</f>
        <v>21.742376386902233</v>
      </c>
      <c r="AA29" s="250">
        <f>[3]Milch!$BI11</f>
        <v>14.676744306741293</v>
      </c>
      <c r="AB29" s="252"/>
      <c r="AC29" s="252">
        <f>[3]Milch!$AH11</f>
        <v>21.696039783709157</v>
      </c>
      <c r="AD29" s="252">
        <f>[3]Milch!$AI11</f>
        <v>16.864055971967183</v>
      </c>
      <c r="AE29" s="250">
        <f>[3]Milch!$AL11</f>
        <v>25.938152605042195</v>
      </c>
      <c r="AF29" s="250">
        <f>[3]Milch!$AM11</f>
        <v>20.240380851767117</v>
      </c>
      <c r="AG29" s="252">
        <f>[3]Milch!$AR11</f>
        <v>9.5031301229312657</v>
      </c>
      <c r="AH29" s="252">
        <f>[3]Milch!$AS11</f>
        <v>7.3028324994076428</v>
      </c>
      <c r="AI29" s="250">
        <f>[3]Milch!$AN11</f>
        <v>16.431347723941112</v>
      </c>
      <c r="AJ29" s="250">
        <f>[3]Milch!$AO11</f>
        <v>9.9941047215957699</v>
      </c>
      <c r="AK29" s="252">
        <f>[3]Milch!$AP11</f>
        <v>35.506784821062247</v>
      </c>
      <c r="AL29" s="252">
        <f>[3]Milch!$AQ11</f>
        <v>22.562181215963079</v>
      </c>
      <c r="AM29" s="250">
        <f>[3]Milch!$AJ11</f>
        <v>25.540947493811796</v>
      </c>
      <c r="AN29" s="250">
        <f>[3]Milch!$AK11</f>
        <v>19.985143879937745</v>
      </c>
      <c r="AO29" s="252"/>
      <c r="AP29" s="252">
        <f>[3]Milch!$CD11</f>
        <v>3.8109577819678861</v>
      </c>
      <c r="AQ29" s="252">
        <f>[3]Milch!$CE11</f>
        <v>3.777189992347771</v>
      </c>
      <c r="AR29" s="250">
        <f>[3]Milch!$BZ11</f>
        <v>5.0624052446684189</v>
      </c>
      <c r="AS29" s="250">
        <f>[3]Milch!$CA11</f>
        <v>4.6315504614846716</v>
      </c>
      <c r="AT29" s="252">
        <f>[3]Milch!$CB11</f>
        <v>5.9406772826416834</v>
      </c>
      <c r="AU29" s="252">
        <f>[3]Milch!$CC11</f>
        <v>5.2563139261909742</v>
      </c>
      <c r="AV29" s="250">
        <f>[3]Milch!$CF11</f>
        <v>4.8257296464193784</v>
      </c>
      <c r="AW29" s="250">
        <f>[3]Milch!$CG11</f>
        <v>4.1336069156828286</v>
      </c>
      <c r="AX29" s="369" t="str">
        <f t="shared" si="15"/>
        <v>4</v>
      </c>
      <c r="AY29" s="189">
        <f>[3]Milch!$A11</f>
        <v>46054</v>
      </c>
      <c r="AZ29" s="343">
        <f>'Früchte Daten'!BQ27</f>
        <v>4</v>
      </c>
      <c r="BA29" s="440">
        <f>[3]Milch!$CX11</f>
        <v>4137.5001082990002</v>
      </c>
      <c r="BB29" s="440">
        <f>[3]Milch!$CY11</f>
        <v>19305.966093139999</v>
      </c>
      <c r="BC29" s="304">
        <f>[3]Milch!$AD11</f>
        <v>2785.6421935060002</v>
      </c>
      <c r="BD29" s="304">
        <f>[3]Milch!$AE11</f>
        <v>4168.8678889470002</v>
      </c>
      <c r="BE29" s="305">
        <f>[3]Milch!$AF11</f>
        <v>1308.0734351609999</v>
      </c>
      <c r="BF29" s="305">
        <f>[3]Milch!$AG11</f>
        <v>13385.904370652999</v>
      </c>
      <c r="BG29" s="304"/>
      <c r="BH29" s="304">
        <f>[3]Milch!$CV11</f>
        <v>151.434005638</v>
      </c>
      <c r="BI29" s="304">
        <f>[3]Milch!$CW11</f>
        <v>3264.6680941720001</v>
      </c>
      <c r="BJ29" s="305">
        <f>[3]Milch!$BT11</f>
        <v>49.237758661999997</v>
      </c>
      <c r="BK29" s="305">
        <f>[3]Milch!$BU11</f>
        <v>1046.9199758909999</v>
      </c>
      <c r="BL29" s="304">
        <f>[3]Milch!$BV11</f>
        <v>8.1309500000000003</v>
      </c>
      <c r="BM29" s="304">
        <f>[3]Milch!$BW11</f>
        <v>1007.7049334569999</v>
      </c>
      <c r="BN29" s="305">
        <f>[3]Milch!$BX11</f>
        <v>52.659219999999998</v>
      </c>
      <c r="BO29" s="305">
        <f>[3]Milch!$BY11</f>
        <v>655.13325782000004</v>
      </c>
      <c r="BP29" s="304"/>
      <c r="BQ29" s="304">
        <f>[3]Milch!$CT11</f>
        <v>115.30122469200001</v>
      </c>
      <c r="BR29" s="304">
        <f>[3]Milch!$CU11</f>
        <v>1237.5645134169999</v>
      </c>
      <c r="BS29" s="305">
        <f>[3]Milch!$BJ11</f>
        <v>88.397194691999999</v>
      </c>
      <c r="BT29" s="305">
        <f>[3]Milch!$BK11</f>
        <v>304.53368271099998</v>
      </c>
      <c r="BU29" s="304">
        <f>[3]Milch!$BL11</f>
        <v>15.520200000000001</v>
      </c>
      <c r="BV29" s="304">
        <f>[3]Milch!$BM11</f>
        <v>850.72763360399995</v>
      </c>
      <c r="BW29" s="304"/>
      <c r="BX29" s="305">
        <f>[3]Milch!$CP11</f>
        <v>589.44183782200002</v>
      </c>
      <c r="BY29" s="305">
        <f>[3]Milch!$CQ11</f>
        <v>8494.798140148001</v>
      </c>
      <c r="BZ29" s="304">
        <f>[3]Milch!AT11</f>
        <v>22.10555171</v>
      </c>
      <c r="CA29" s="304">
        <f>[3]Milch!AU11</f>
        <v>203.95923885900001</v>
      </c>
      <c r="CB29" s="305">
        <f>[3]Milch!AX11</f>
        <v>67.172960830999997</v>
      </c>
      <c r="CC29" s="305">
        <f>[3]Milch!AY11</f>
        <v>774.6901143</v>
      </c>
      <c r="CD29" s="304">
        <f>[3]Milch!BD11</f>
        <v>82.515657905999987</v>
      </c>
      <c r="CE29" s="304">
        <f>[3]Milch!BE11</f>
        <v>845.94793482900002</v>
      </c>
      <c r="CF29" s="305">
        <f>[3]Milch!AZ11</f>
        <v>79.331318780000004</v>
      </c>
      <c r="CG29" s="305">
        <f>[3]Milch!BA11</f>
        <v>1001.2082333149999</v>
      </c>
      <c r="CH29" s="304">
        <f>[3]Milch!BB11</f>
        <v>32.209667653000004</v>
      </c>
      <c r="CI29" s="304">
        <f>[3]Milch!BC11</f>
        <v>441.92840076200002</v>
      </c>
      <c r="CJ29" s="305">
        <f>[3]Milch!AV11</f>
        <v>48.229178397999995</v>
      </c>
      <c r="CK29" s="305">
        <f>[3]Milch!AW11</f>
        <v>652.6602702030001</v>
      </c>
      <c r="CL29" s="304"/>
      <c r="CM29" s="304">
        <f>[3]Milch!$CR11</f>
        <v>115.42271005900001</v>
      </c>
      <c r="CN29" s="304">
        <f>[3]Milch!$CS11</f>
        <v>1539.9554708199998</v>
      </c>
      <c r="CO29" s="305">
        <f>[3]Milch!$CL11</f>
        <v>986.13042944900008</v>
      </c>
      <c r="CP29" s="305">
        <f>[3]Milch!$CM11</f>
        <v>2498.5460937549997</v>
      </c>
      <c r="CQ29" s="304">
        <f>[3]Milch!$CH11</f>
        <v>151.694788015</v>
      </c>
      <c r="CR29" s="304">
        <f>[3]Milch!$CI11</f>
        <v>1148.4652455180001</v>
      </c>
      <c r="CS29" s="305">
        <f>[3]Milch!$CJ11</f>
        <v>153.76497534500001</v>
      </c>
      <c r="CT29" s="305">
        <f>[3]Milch!$CK11</f>
        <v>550.088360427</v>
      </c>
      <c r="CU29" s="304">
        <f>[3]Milch!$CN11</f>
        <v>280.290513793</v>
      </c>
      <c r="CV29" s="304">
        <f>[3]Milch!$CO11</f>
        <v>1743.117023492</v>
      </c>
    </row>
    <row r="30" spans="1:100" s="188" customFormat="1" ht="12.75" x14ac:dyDescent="0.2">
      <c r="B30" s="189">
        <f>[3]Milch!$A12</f>
        <v>46023</v>
      </c>
      <c r="C30" s="250">
        <f>[3]Milch!$B12</f>
        <v>93.614109644709302</v>
      </c>
      <c r="D30" s="250">
        <f>[3]Milch!$C12</f>
        <v>72.621879439779605</v>
      </c>
      <c r="E30" s="250">
        <f t="shared" si="17"/>
        <v>20.992230204929697</v>
      </c>
      <c r="F30" s="355">
        <f t="shared" si="18"/>
        <v>0.28906206183133998</v>
      </c>
      <c r="G30" s="251"/>
      <c r="H30" s="304">
        <f>[3]Milch!$E12</f>
        <v>22889.040561181999</v>
      </c>
      <c r="I30" s="304">
        <f>[3]Milch!$F12</f>
        <v>277295.13043881801</v>
      </c>
      <c r="J30" s="265">
        <f t="shared" si="19"/>
        <v>7.6249991746506832E-2</v>
      </c>
      <c r="K30" s="265"/>
      <c r="L30" s="189">
        <f>[3]Milch!$A12</f>
        <v>46023</v>
      </c>
      <c r="M30" s="343">
        <f>'Früchte Daten'!BQ28</f>
        <v>4</v>
      </c>
      <c r="N30" s="250">
        <f>[3]Milch!$Z12</f>
        <v>1.9460515398828819</v>
      </c>
      <c r="O30" s="250">
        <f>[3]Milch!$AA12</f>
        <v>1.8025848567052183</v>
      </c>
      <c r="P30" s="252">
        <f>[3]Milch!$AB12</f>
        <v>1.9715604912373381</v>
      </c>
      <c r="Q30" s="252">
        <f>[3]Milch!$AC12</f>
        <v>1.4789156922331848</v>
      </c>
      <c r="R30" s="250">
        <f>[3]Milch!$BN12</f>
        <v>12.599503431854854</v>
      </c>
      <c r="S30" s="250">
        <f>[3]Milch!$BO12</f>
        <v>8.1684909099261436</v>
      </c>
      <c r="T30" s="252">
        <f>[3]Milch!$BP12</f>
        <v>12.308022120249442</v>
      </c>
      <c r="U30" s="252">
        <f>[3]Milch!$BQ12</f>
        <v>7.3917861658203448</v>
      </c>
      <c r="V30" s="250">
        <f>[3]Milch!$BR12</f>
        <v>6.4709365969238055</v>
      </c>
      <c r="W30" s="250">
        <f>[3]Milch!$BS12</f>
        <v>4.7344908656482589</v>
      </c>
      <c r="X30" s="252">
        <f>[3]Milch!$BF12</f>
        <v>24.930559170338874</v>
      </c>
      <c r="Y30" s="252">
        <f>[3]Milch!$BG12</f>
        <v>19.762148130089159</v>
      </c>
      <c r="Z30" s="250">
        <f>[3]Milch!$BH12</f>
        <v>21.737687109834233</v>
      </c>
      <c r="AA30" s="250">
        <f>[3]Milch!$BI12</f>
        <v>14.736883627419608</v>
      </c>
      <c r="AB30" s="252"/>
      <c r="AC30" s="252">
        <f>[3]Milch!$AH12</f>
        <v>22.959676441882738</v>
      </c>
      <c r="AD30" s="252">
        <f>[3]Milch!$AI12</f>
        <v>16.217851881744497</v>
      </c>
      <c r="AE30" s="250">
        <f>[3]Milch!$AL12</f>
        <v>25.705806287512562</v>
      </c>
      <c r="AF30" s="250">
        <f>[3]Milch!$AM12</f>
        <v>19.412548013721064</v>
      </c>
      <c r="AG30" s="252">
        <f>[3]Milch!$AR12</f>
        <v>9.696014181388076</v>
      </c>
      <c r="AH30" s="252">
        <f>[3]Milch!$AS12</f>
        <v>7.459414669880192</v>
      </c>
      <c r="AI30" s="250">
        <f>[3]Milch!$AN12</f>
        <v>16.452463757643532</v>
      </c>
      <c r="AJ30" s="250">
        <f>[3]Milch!$AO12</f>
        <v>10.608876937589818</v>
      </c>
      <c r="AK30" s="252">
        <f>[3]Milch!$AP12</f>
        <v>35.060126130673673</v>
      </c>
      <c r="AL30" s="252">
        <f>[3]Milch!$AQ12</f>
        <v>23.095200059617842</v>
      </c>
      <c r="AM30" s="250">
        <f>[3]Milch!$AJ12</f>
        <v>24.664305607309608</v>
      </c>
      <c r="AN30" s="250">
        <f>[3]Milch!$AK12</f>
        <v>19.652124078277488</v>
      </c>
      <c r="AO30" s="252"/>
      <c r="AP30" s="252">
        <f>[3]Milch!$CD12</f>
        <v>3.7090128561051503</v>
      </c>
      <c r="AQ30" s="252">
        <f>[3]Milch!$CE12</f>
        <v>3.7762367222705682</v>
      </c>
      <c r="AR30" s="250">
        <f>[3]Milch!$BZ12</f>
        <v>4.9666049898883688</v>
      </c>
      <c r="AS30" s="250">
        <f>[3]Milch!$CA12</f>
        <v>4.6505139941777607</v>
      </c>
      <c r="AT30" s="252">
        <f>[3]Milch!$CB12</f>
        <v>5.5598128334153829</v>
      </c>
      <c r="AU30" s="252">
        <f>[3]Milch!$CC12</f>
        <v>5.207293427835868</v>
      </c>
      <c r="AV30" s="250">
        <f>[3]Milch!$CF12</f>
        <v>4.9155802241914435</v>
      </c>
      <c r="AW30" s="250">
        <f>[3]Milch!$CG12</f>
        <v>4.1515563711214991</v>
      </c>
      <c r="AX30" s="369" t="str">
        <f>LEFT(AZ30,1)</f>
        <v>4</v>
      </c>
      <c r="AY30" s="189">
        <f>[3]Milch!$A12</f>
        <v>46023</v>
      </c>
      <c r="AZ30" s="343">
        <f>'Früchte Daten'!BQ28</f>
        <v>4</v>
      </c>
      <c r="BA30" s="440">
        <f>[3]Milch!$CX12</f>
        <v>4104.6252427609998</v>
      </c>
      <c r="BB30" s="440">
        <f>[3]Milch!$CY12</f>
        <v>20200.593052916003</v>
      </c>
      <c r="BC30" s="304">
        <f>[3]Milch!$AD12</f>
        <v>2849.7179094500002</v>
      </c>
      <c r="BD30" s="304">
        <f>[3]Milch!$AE12</f>
        <v>4078.8568284329999</v>
      </c>
      <c r="BE30" s="305">
        <f>[3]Milch!$AF12</f>
        <v>1194.6294496339999</v>
      </c>
      <c r="BF30" s="305">
        <f>[3]Milch!$AG12</f>
        <v>14385.198311484</v>
      </c>
      <c r="BG30" s="304"/>
      <c r="BH30" s="304">
        <f>[3]Milch!$CV12</f>
        <v>157.97433658100002</v>
      </c>
      <c r="BI30" s="304">
        <f>[3]Milch!$CW12</f>
        <v>3205.43970967</v>
      </c>
      <c r="BJ30" s="305">
        <f>[3]Milch!$BT12</f>
        <v>52.629693336999999</v>
      </c>
      <c r="BK30" s="305">
        <f>[3]Milch!$BU12</f>
        <v>1079.921692789</v>
      </c>
      <c r="BL30" s="304">
        <f>[3]Milch!$BV12</f>
        <v>8.4990000000000006</v>
      </c>
      <c r="BM30" s="304">
        <f>[3]Milch!$BW12</f>
        <v>914.87012594099997</v>
      </c>
      <c r="BN30" s="305">
        <f>[3]Milch!$BX12</f>
        <v>53.895743725999999</v>
      </c>
      <c r="BO30" s="305">
        <f>[3]Milch!$BY12</f>
        <v>645.22039627100003</v>
      </c>
      <c r="BP30" s="304"/>
      <c r="BQ30" s="304">
        <f>[3]Milch!$CT12</f>
        <v>113.972742756</v>
      </c>
      <c r="BR30" s="304">
        <f>[3]Milch!$CU12</f>
        <v>1277.1267938369999</v>
      </c>
      <c r="BS30" s="305">
        <f>[3]Milch!$BJ12</f>
        <v>85.215542755999991</v>
      </c>
      <c r="BT30" s="305">
        <f>[3]Milch!$BK12</f>
        <v>302.17821842199999</v>
      </c>
      <c r="BU30" s="304">
        <f>[3]Milch!$BL12</f>
        <v>16.790939999999999</v>
      </c>
      <c r="BV30" s="304">
        <f>[3]Milch!$BM12</f>
        <v>892.29291204700007</v>
      </c>
      <c r="BW30" s="304"/>
      <c r="BX30" s="305">
        <f>[3]Milch!$CP12</f>
        <v>546.50063682599989</v>
      </c>
      <c r="BY30" s="305">
        <f>[3]Milch!$CQ12</f>
        <v>8579.3845389709986</v>
      </c>
      <c r="BZ30" s="304">
        <f>[3]Milch!AT12</f>
        <v>12.380858294999999</v>
      </c>
      <c r="CA30" s="304">
        <f>[3]Milch!AU12</f>
        <v>211.58567600100002</v>
      </c>
      <c r="CB30" s="305">
        <f>[3]Milch!AX12</f>
        <v>66.148301193999998</v>
      </c>
      <c r="CC30" s="305">
        <f>[3]Milch!AY12</f>
        <v>751.75396067399993</v>
      </c>
      <c r="CD30" s="304">
        <f>[3]Milch!BD12</f>
        <v>80.881105988000002</v>
      </c>
      <c r="CE30" s="304">
        <f>[3]Milch!BE12</f>
        <v>774.59671152600004</v>
      </c>
      <c r="CF30" s="305">
        <f>[3]Milch!AZ12</f>
        <v>73.129139171999995</v>
      </c>
      <c r="CG30" s="305">
        <f>[3]Milch!BA12</f>
        <v>978.87641733199996</v>
      </c>
      <c r="CH30" s="304">
        <f>[3]Milch!BB12</f>
        <v>30.637749783</v>
      </c>
      <c r="CI30" s="304">
        <f>[3]Milch!BC12</f>
        <v>416.44700766099999</v>
      </c>
      <c r="CJ30" s="305">
        <f>[3]Milch!AV12</f>
        <v>45.463304008999998</v>
      </c>
      <c r="CK30" s="305">
        <f>[3]Milch!AW12</f>
        <v>848.56574800099997</v>
      </c>
      <c r="CL30" s="304"/>
      <c r="CM30" s="304">
        <f>[3]Milch!$CR12</f>
        <v>116.05864683300001</v>
      </c>
      <c r="CN30" s="304">
        <f>[3]Milch!$CS12</f>
        <v>1422.290718146</v>
      </c>
      <c r="CO30" s="305">
        <f>[3]Milch!$CL12</f>
        <v>966.32918655200001</v>
      </c>
      <c r="CP30" s="305">
        <f>[3]Milch!$CM12</f>
        <v>2347.855424679</v>
      </c>
      <c r="CQ30" s="304">
        <f>[3]Milch!$CH12</f>
        <v>141.65161304600002</v>
      </c>
      <c r="CR30" s="304">
        <f>[3]Milch!$CI12</f>
        <v>1069.513435823</v>
      </c>
      <c r="CS30" s="305">
        <f>[3]Milch!$CJ12</f>
        <v>127.425208986</v>
      </c>
      <c r="CT30" s="305">
        <f>[3]Milch!$CK12</f>
        <v>508.83107555399999</v>
      </c>
      <c r="CU30" s="304">
        <f>[3]Milch!$CN12</f>
        <v>272.904404677</v>
      </c>
      <c r="CV30" s="304">
        <f>[3]Milch!$CO12</f>
        <v>1685.260116767</v>
      </c>
    </row>
    <row r="31" spans="1:100" s="188" customFormat="1" ht="12.75" x14ac:dyDescent="0.2">
      <c r="B31" s="189">
        <f>[3]Milch!$A13</f>
        <v>45992</v>
      </c>
      <c r="C31" s="250">
        <f>[3]Milch!$B13</f>
        <v>93.3849658646389</v>
      </c>
      <c r="D31" s="250">
        <f>[3]Milch!$C13</f>
        <v>74.001972043698601</v>
      </c>
      <c r="E31" s="250">
        <f t="shared" si="17"/>
        <v>19.3829938209403</v>
      </c>
      <c r="F31" s="355">
        <f t="shared" si="18"/>
        <v>0.26192536881982731</v>
      </c>
      <c r="G31" s="251"/>
      <c r="H31" s="304">
        <f>[3]Milch!$E13</f>
        <v>22916.660653424999</v>
      </c>
      <c r="I31" s="304">
        <f>[3]Milch!$F13</f>
        <v>269714.32234657515</v>
      </c>
      <c r="J31" s="265">
        <f t="shared" si="19"/>
        <v>7.8312489055285678E-2</v>
      </c>
      <c r="K31" s="265"/>
      <c r="L31" s="189">
        <f>[3]Milch!$A13</f>
        <v>45992</v>
      </c>
      <c r="M31" s="343">
        <f>'Früchte Daten'!BQ29</f>
        <v>5</v>
      </c>
      <c r="N31" s="250">
        <f>[3]Milch!$Z13</f>
        <v>1.9355766542366528</v>
      </c>
      <c r="O31" s="250">
        <f>[3]Milch!$AA13</f>
        <v>1.7914264059993561</v>
      </c>
      <c r="P31" s="252">
        <f>[3]Milch!$AB13</f>
        <v>1.8944727191403055</v>
      </c>
      <c r="Q31" s="252">
        <f>[3]Milch!$AC13</f>
        <v>1.4749830501696188</v>
      </c>
      <c r="R31" s="250">
        <f>[3]Milch!$BN13</f>
        <v>12.244165444917513</v>
      </c>
      <c r="S31" s="250">
        <f>[3]Milch!$BO13</f>
        <v>8.1867148215344727</v>
      </c>
      <c r="T31" s="252">
        <f>[3]Milch!$BP13</f>
        <v>11.96697948894273</v>
      </c>
      <c r="U31" s="252">
        <f>[3]Milch!$BQ13</f>
        <v>7.140631521231704</v>
      </c>
      <c r="V31" s="250">
        <f>[3]Milch!$BR13</f>
        <v>6.4411177059049214</v>
      </c>
      <c r="W31" s="250">
        <f>[3]Milch!$BS13</f>
        <v>4.7302137564642521</v>
      </c>
      <c r="X31" s="252">
        <f>[3]Milch!$BF13</f>
        <v>24.50656806107871</v>
      </c>
      <c r="Y31" s="252">
        <f>[3]Milch!$BG13</f>
        <v>19.458790385048822</v>
      </c>
      <c r="Z31" s="250">
        <f>[3]Milch!$BH13</f>
        <v>21.664139150925926</v>
      </c>
      <c r="AA31" s="250">
        <f>[3]Milch!$BI13</f>
        <v>14.768351860952135</v>
      </c>
      <c r="AB31" s="252"/>
      <c r="AC31" s="252">
        <f>[3]Milch!$AH13</f>
        <v>21.544113445434856</v>
      </c>
      <c r="AD31" s="252">
        <f>[3]Milch!$AI13</f>
        <v>16.277176672377777</v>
      </c>
      <c r="AE31" s="250">
        <f>[3]Milch!$AL13</f>
        <v>24.987150246432233</v>
      </c>
      <c r="AF31" s="250">
        <f>[3]Milch!$AM13</f>
        <v>19.293361617328099</v>
      </c>
      <c r="AG31" s="252">
        <f>[3]Milch!$AR13</f>
        <v>9.7420861841951005</v>
      </c>
      <c r="AH31" s="252">
        <f>[3]Milch!$AS13</f>
        <v>7.4418351028865395</v>
      </c>
      <c r="AI31" s="250">
        <f>[3]Milch!$AN13</f>
        <v>16.749240730822684</v>
      </c>
      <c r="AJ31" s="250">
        <f>[3]Milch!$AO13</f>
        <v>10.600113333488258</v>
      </c>
      <c r="AK31" s="252">
        <f>[3]Milch!$AP13</f>
        <v>34.623731862421856</v>
      </c>
      <c r="AL31" s="252">
        <f>[3]Milch!$AQ13</f>
        <v>22.540400882143327</v>
      </c>
      <c r="AM31" s="250">
        <f>[3]Milch!$AJ13</f>
        <v>24.744149357898532</v>
      </c>
      <c r="AN31" s="250">
        <f>[3]Milch!$AK13</f>
        <v>19.649699615794656</v>
      </c>
      <c r="AO31" s="252"/>
      <c r="AP31" s="252">
        <f>[3]Milch!$CD13</f>
        <v>3.7339584053223556</v>
      </c>
      <c r="AQ31" s="252">
        <f>[3]Milch!$CE13</f>
        <v>3.7448883678730835</v>
      </c>
      <c r="AR31" s="250">
        <f>[3]Milch!$BZ13</f>
        <v>4.8480235811841217</v>
      </c>
      <c r="AS31" s="250">
        <f>[3]Milch!$CA13</f>
        <v>4.5921178584770104</v>
      </c>
      <c r="AT31" s="252">
        <f>[3]Milch!$CB13</f>
        <v>5.5598086009664094</v>
      </c>
      <c r="AU31" s="252">
        <f>[3]Milch!$CC13</f>
        <v>5.130054101023199</v>
      </c>
      <c r="AV31" s="250">
        <f>[3]Milch!$CF13</f>
        <v>4.7442602669257843</v>
      </c>
      <c r="AW31" s="250">
        <f>[3]Milch!$CG13</f>
        <v>4.1311510111407506</v>
      </c>
      <c r="AX31" s="369" t="str">
        <f t="shared" ref="AX31:AX62" si="20">LEFT(AZ31,1)</f>
        <v>5</v>
      </c>
      <c r="AY31" s="189">
        <f>[3]Milch!$A13</f>
        <v>45992</v>
      </c>
      <c r="AZ31" s="343">
        <f>'Früchte Daten'!BQ29</f>
        <v>5</v>
      </c>
      <c r="BA31" s="440">
        <f>[3]Milch!$CX13</f>
        <v>5053.3630234009997</v>
      </c>
      <c r="BB31" s="440">
        <f>[3]Milch!$CY13</f>
        <v>24002.153648873998</v>
      </c>
      <c r="BC31" s="304">
        <f>[3]Milch!$AD13</f>
        <v>3391.6445797870001</v>
      </c>
      <c r="BD31" s="304">
        <f>[3]Milch!$AE13</f>
        <v>4848.3328768399997</v>
      </c>
      <c r="BE31" s="305">
        <f>[3]Milch!$AF13</f>
        <v>1610.834740772</v>
      </c>
      <c r="BF31" s="305">
        <f>[3]Milch!$AG13</f>
        <v>17057.385929189997</v>
      </c>
      <c r="BG31" s="304"/>
      <c r="BH31" s="304">
        <f>[3]Milch!$CV13</f>
        <v>224.35276129299999</v>
      </c>
      <c r="BI31" s="304">
        <f>[3]Milch!$CW13</f>
        <v>4662.2468891439994</v>
      </c>
      <c r="BJ31" s="305">
        <f>[3]Milch!$BT13</f>
        <v>78.471536479999997</v>
      </c>
      <c r="BK31" s="305">
        <f>[3]Milch!$BU13</f>
        <v>1695.474452876</v>
      </c>
      <c r="BL31" s="304">
        <f>[3]Milch!$BV13</f>
        <v>13.985867487</v>
      </c>
      <c r="BM31" s="304">
        <f>[3]Milch!$BW13</f>
        <v>1317.178278352</v>
      </c>
      <c r="BN31" s="305">
        <f>[3]Milch!$BX13</f>
        <v>72.252279999999999</v>
      </c>
      <c r="BO31" s="305">
        <f>[3]Milch!$BY13</f>
        <v>857.9831709</v>
      </c>
      <c r="BP31" s="304"/>
      <c r="BQ31" s="304">
        <f>[3]Milch!$CT13</f>
        <v>158.23763504200002</v>
      </c>
      <c r="BR31" s="304">
        <f>[3]Milch!$CU13</f>
        <v>2176.612865906</v>
      </c>
      <c r="BS31" s="305">
        <f>[3]Milch!$BJ13</f>
        <v>114.599556548</v>
      </c>
      <c r="BT31" s="305">
        <f>[3]Milch!$BK13</f>
        <v>418.28473639999999</v>
      </c>
      <c r="BU31" s="304">
        <f>[3]Milch!$BL13</f>
        <v>28.557778494999997</v>
      </c>
      <c r="BV31" s="304">
        <f>[3]Milch!$BM13</f>
        <v>1650.227052599</v>
      </c>
      <c r="BW31" s="304"/>
      <c r="BX31" s="305">
        <f>[3]Milch!$CP13</f>
        <v>703.69960761900006</v>
      </c>
      <c r="BY31" s="305">
        <f>[3]Milch!$CQ13</f>
        <v>11317.112857326001</v>
      </c>
      <c r="BZ31" s="304">
        <f>[3]Milch!AT13</f>
        <v>21.015501619999998</v>
      </c>
      <c r="CA31" s="304">
        <f>[3]Milch!AU13</f>
        <v>267.11538830400002</v>
      </c>
      <c r="CB31" s="305">
        <f>[3]Milch!AX13</f>
        <v>94.24693287800001</v>
      </c>
      <c r="CC31" s="305">
        <f>[3]Milch!AY13</f>
        <v>1010.256148382</v>
      </c>
      <c r="CD31" s="304">
        <f>[3]Milch!BD13</f>
        <v>75.696028726000009</v>
      </c>
      <c r="CE31" s="304">
        <f>[3]Milch!BE13</f>
        <v>749.28284850199998</v>
      </c>
      <c r="CF31" s="305">
        <f>[3]Milch!AZ13</f>
        <v>79.927741127000004</v>
      </c>
      <c r="CG31" s="305">
        <f>[3]Milch!BA13</f>
        <v>1092.632014624</v>
      </c>
      <c r="CH31" s="304">
        <f>[3]Milch!BB13</f>
        <v>39.419294473000001</v>
      </c>
      <c r="CI31" s="304">
        <f>[3]Milch!BC13</f>
        <v>551.20506911200005</v>
      </c>
      <c r="CJ31" s="305">
        <f>[3]Milch!AV13</f>
        <v>88.998847428999994</v>
      </c>
      <c r="CK31" s="305">
        <f>[3]Milch!AW13</f>
        <v>1544.1796212929999</v>
      </c>
      <c r="CL31" s="304"/>
      <c r="CM31" s="304">
        <f>[3]Milch!$CR13</f>
        <v>130.43962730499999</v>
      </c>
      <c r="CN31" s="304">
        <f>[3]Milch!$CS13</f>
        <v>1619.334540993</v>
      </c>
      <c r="CO31" s="305">
        <f>[3]Milch!$CL13</f>
        <v>1055.9283857299999</v>
      </c>
      <c r="CP31" s="305">
        <f>[3]Milch!$CM13</f>
        <v>2561.8678111230001</v>
      </c>
      <c r="CQ31" s="304">
        <f>[3]Milch!$CH13</f>
        <v>162.840671453</v>
      </c>
      <c r="CR31" s="304">
        <f>[3]Milch!$CI13</f>
        <v>1185.4882550570001</v>
      </c>
      <c r="CS31" s="305">
        <f>[3]Milch!$CJ13</f>
        <v>151.973692314</v>
      </c>
      <c r="CT31" s="305">
        <f>[3]Milch!$CK13</f>
        <v>638.41690706999998</v>
      </c>
      <c r="CU31" s="304">
        <f>[3]Milch!$CN13</f>
        <v>322.917947975</v>
      </c>
      <c r="CV31" s="304">
        <f>[3]Milch!$CO13</f>
        <v>2043.1674666649999</v>
      </c>
    </row>
    <row r="32" spans="1:100" s="188" customFormat="1" ht="12.75" x14ac:dyDescent="0.2">
      <c r="B32" s="189">
        <f>[3]Milch!$A14</f>
        <v>45962</v>
      </c>
      <c r="C32" s="250">
        <f>[3]Milch!$B14</f>
        <v>94.374174425305995</v>
      </c>
      <c r="D32" s="250">
        <f>[3]Milch!$C14</f>
        <v>75.161188701733906</v>
      </c>
      <c r="E32" s="250">
        <f t="shared" si="17"/>
        <v>19.212985723572089</v>
      </c>
      <c r="F32" s="355">
        <f t="shared" si="18"/>
        <v>0.25562376081911098</v>
      </c>
      <c r="G32" s="251"/>
      <c r="H32" s="304">
        <f>[3]Milch!$E14</f>
        <v>20987.919776990999</v>
      </c>
      <c r="I32" s="304">
        <f>[3]Milch!$F14</f>
        <v>250998.76122300897</v>
      </c>
      <c r="J32" s="265">
        <f t="shared" si="19"/>
        <v>7.7165248312254672E-2</v>
      </c>
      <c r="K32" s="265"/>
      <c r="L32" s="189">
        <f>[3]Milch!$A14</f>
        <v>45962</v>
      </c>
      <c r="M32" s="343">
        <f>'Früchte Daten'!BQ30</f>
        <v>4</v>
      </c>
      <c r="N32" s="250">
        <f>[3]Milch!$Z14</f>
        <v>1.9543484118370047</v>
      </c>
      <c r="O32" s="250">
        <f>[3]Milch!$AA14</f>
        <v>1.7849198610455708</v>
      </c>
      <c r="P32" s="252">
        <f>[3]Milch!$AB14</f>
        <v>1.88968071348029</v>
      </c>
      <c r="Q32" s="252">
        <f>[3]Milch!$AC14</f>
        <v>1.4734681572869928</v>
      </c>
      <c r="R32" s="250">
        <f>[3]Milch!$BN14</f>
        <v>12.597460586822647</v>
      </c>
      <c r="S32" s="250">
        <f>[3]Milch!$BO14</f>
        <v>8.3578095556961731</v>
      </c>
      <c r="T32" s="252">
        <f>[3]Milch!$BP14</f>
        <v>12.421111414512961</v>
      </c>
      <c r="U32" s="252">
        <f>[3]Milch!$BQ14</f>
        <v>7.0852573935179777</v>
      </c>
      <c r="V32" s="250">
        <f>[3]Milch!$BR14</f>
        <v>6.5293792272542541</v>
      </c>
      <c r="W32" s="250">
        <f>[3]Milch!$BS14</f>
        <v>4.7707579795595434</v>
      </c>
      <c r="X32" s="252">
        <f>[3]Milch!$BF14</f>
        <v>23.929127373482597</v>
      </c>
      <c r="Y32" s="252">
        <f>[3]Milch!$BG14</f>
        <v>19.431886776409268</v>
      </c>
      <c r="Z32" s="250">
        <f>[3]Milch!$BH14</f>
        <v>21.607460435795488</v>
      </c>
      <c r="AA32" s="250">
        <f>[3]Milch!$BI14</f>
        <v>14.966407384923835</v>
      </c>
      <c r="AB32" s="252"/>
      <c r="AC32" s="252">
        <f>[3]Milch!$AH14</f>
        <v>20.586131879008708</v>
      </c>
      <c r="AD32" s="252">
        <f>[3]Milch!$AI14</f>
        <v>16.650287711071204</v>
      </c>
      <c r="AE32" s="250">
        <f>[3]Milch!$AL14</f>
        <v>24.86782660617061</v>
      </c>
      <c r="AF32" s="250">
        <f>[3]Milch!$AM14</f>
        <v>19.229439906464812</v>
      </c>
      <c r="AG32" s="252">
        <f>[3]Milch!$AR14</f>
        <v>9.6941073057070035</v>
      </c>
      <c r="AH32" s="252">
        <f>[3]Milch!$AS14</f>
        <v>7.6146321725477915</v>
      </c>
      <c r="AI32" s="250">
        <f>[3]Milch!$AN14</f>
        <v>17.216215413851518</v>
      </c>
      <c r="AJ32" s="250">
        <f>[3]Milch!$AO14</f>
        <v>10.727418162978042</v>
      </c>
      <c r="AK32" s="252">
        <f>[3]Milch!$AP14</f>
        <v>33.454002087092306</v>
      </c>
      <c r="AL32" s="252">
        <f>[3]Milch!$AQ14</f>
        <v>22.921649126562485</v>
      </c>
      <c r="AM32" s="250">
        <f>[3]Milch!$AJ14</f>
        <v>24.586185120380033</v>
      </c>
      <c r="AN32" s="250">
        <f>[3]Milch!$AK14</f>
        <v>19.160146825440691</v>
      </c>
      <c r="AO32" s="252"/>
      <c r="AP32" s="252">
        <f>[3]Milch!$CD14</f>
        <v>3.779621218660393</v>
      </c>
      <c r="AQ32" s="252">
        <f>[3]Milch!$CE14</f>
        <v>3.7751268676464069</v>
      </c>
      <c r="AR32" s="250">
        <f>[3]Milch!$BZ14</f>
        <v>4.9441697937473492</v>
      </c>
      <c r="AS32" s="250">
        <f>[3]Milch!$CA14</f>
        <v>4.6272453888653935</v>
      </c>
      <c r="AT32" s="252">
        <f>[3]Milch!$CB14</f>
        <v>5.8483851940232752</v>
      </c>
      <c r="AU32" s="252">
        <f>[3]Milch!$CC14</f>
        <v>5.1605941175155641</v>
      </c>
      <c r="AV32" s="250">
        <f>[3]Milch!$CF14</f>
        <v>4.6946417568224028</v>
      </c>
      <c r="AW32" s="250">
        <f>[3]Milch!$CG14</f>
        <v>4.0755505978495368</v>
      </c>
      <c r="AX32" s="369" t="str">
        <f t="shared" si="20"/>
        <v>4</v>
      </c>
      <c r="AY32" s="189">
        <f>[3]Milch!$A14</f>
        <v>45962</v>
      </c>
      <c r="AZ32" s="343">
        <f>'Früchte Daten'!BQ30</f>
        <v>4</v>
      </c>
      <c r="BA32" s="440">
        <f>[3]Milch!$CX14</f>
        <v>4115.1781775649997</v>
      </c>
      <c r="BB32" s="440">
        <f>[3]Milch!$CY14</f>
        <v>20344.075756992999</v>
      </c>
      <c r="BC32" s="304">
        <f>[3]Milch!$AD14</f>
        <v>2735.0858267009999</v>
      </c>
      <c r="BD32" s="304">
        <f>[3]Milch!$AE14</f>
        <v>4019.7276392600002</v>
      </c>
      <c r="BE32" s="305">
        <f>[3]Milch!$AF14</f>
        <v>1311.445984725</v>
      </c>
      <c r="BF32" s="305">
        <f>[3]Milch!$AG14</f>
        <v>14465.261953134001</v>
      </c>
      <c r="BG32" s="304"/>
      <c r="BH32" s="304">
        <f>[3]Milch!$CV14</f>
        <v>160.92562042699998</v>
      </c>
      <c r="BI32" s="304">
        <f>[3]Milch!$CW14</f>
        <v>3372.6751339389998</v>
      </c>
      <c r="BJ32" s="305">
        <f>[3]Milch!$BT14</f>
        <v>54.918648861000001</v>
      </c>
      <c r="BK32" s="305">
        <f>[3]Milch!$BU14</f>
        <v>1116.56426476</v>
      </c>
      <c r="BL32" s="304">
        <f>[3]Milch!$BV14</f>
        <v>9.3385499999999997</v>
      </c>
      <c r="BM32" s="304">
        <f>[3]Milch!$BW14</f>
        <v>1045.956066921</v>
      </c>
      <c r="BN32" s="305">
        <f>[3]Milch!$BX14</f>
        <v>55.835196338000003</v>
      </c>
      <c r="BO32" s="305">
        <f>[3]Milch!$BY14</f>
        <v>663.02424754399999</v>
      </c>
      <c r="BP32" s="304"/>
      <c r="BQ32" s="304">
        <f>[3]Milch!$CT14</f>
        <v>121.892505701</v>
      </c>
      <c r="BR32" s="304">
        <f>[3]Milch!$CU14</f>
        <v>1423.4353873099999</v>
      </c>
      <c r="BS32" s="305">
        <f>[3]Milch!$BJ14</f>
        <v>91.787078391999998</v>
      </c>
      <c r="BT32" s="305">
        <f>[3]Milch!$BK14</f>
        <v>315.68179691799997</v>
      </c>
      <c r="BU32" s="304">
        <f>[3]Milch!$BL14</f>
        <v>18.237847161999998</v>
      </c>
      <c r="BV32" s="304">
        <f>[3]Milch!$BM14</f>
        <v>1027.027179747</v>
      </c>
      <c r="BW32" s="304"/>
      <c r="BX32" s="305">
        <f>[3]Milch!$CP14</f>
        <v>617.84430014700001</v>
      </c>
      <c r="BY32" s="305">
        <f>[3]Milch!$CQ14</f>
        <v>8809.6634313329996</v>
      </c>
      <c r="BZ32" s="304">
        <f>[3]Milch!AT14</f>
        <v>30.319296612999999</v>
      </c>
      <c r="CA32" s="304">
        <f>[3]Milch!AU14</f>
        <v>227.107539264</v>
      </c>
      <c r="CB32" s="305">
        <f>[3]Milch!AX14</f>
        <v>87.115295056000008</v>
      </c>
      <c r="CC32" s="305">
        <f>[3]Milch!AY14</f>
        <v>750.02822000100002</v>
      </c>
      <c r="CD32" s="304">
        <f>[3]Milch!BD14</f>
        <v>67.047224895000014</v>
      </c>
      <c r="CE32" s="304">
        <f>[3]Milch!BE14</f>
        <v>695.94825575899995</v>
      </c>
      <c r="CF32" s="305">
        <f>[3]Milch!AZ14</f>
        <v>69.165420658999992</v>
      </c>
      <c r="CG32" s="305">
        <f>[3]Milch!BA14</f>
        <v>929.24804550199997</v>
      </c>
      <c r="CH32" s="304">
        <f>[3]Milch!BB14</f>
        <v>35.811935996000003</v>
      </c>
      <c r="CI32" s="304">
        <f>[3]Milch!BC14</f>
        <v>422.86870748699999</v>
      </c>
      <c r="CJ32" s="305">
        <f>[3]Milch!AV14</f>
        <v>62.379084560000003</v>
      </c>
      <c r="CK32" s="305">
        <f>[3]Milch!AW14</f>
        <v>1056.2580481100001</v>
      </c>
      <c r="CL32" s="304"/>
      <c r="CM32" s="304">
        <f>[3]Milch!$CR14</f>
        <v>116.068931526</v>
      </c>
      <c r="CN32" s="304">
        <f>[3]Milch!$CS14</f>
        <v>1416.1844469930002</v>
      </c>
      <c r="CO32" s="305">
        <f>[3]Milch!$CL14</f>
        <v>919.60124303300006</v>
      </c>
      <c r="CP32" s="305">
        <f>[3]Milch!$CM14</f>
        <v>2197.4656858650001</v>
      </c>
      <c r="CQ32" s="304">
        <f>[3]Milch!$CH14</f>
        <v>134.20538221000001</v>
      </c>
      <c r="CR32" s="304">
        <f>[3]Milch!$CI14</f>
        <v>1043.915431588</v>
      </c>
      <c r="CS32" s="305">
        <f>[3]Milch!$CJ14</f>
        <v>144.618240684</v>
      </c>
      <c r="CT32" s="305">
        <f>[3]Milch!$CK14</f>
        <v>545.24482930400006</v>
      </c>
      <c r="CU32" s="304">
        <f>[3]Milch!$CN14</f>
        <v>263.14828059600001</v>
      </c>
      <c r="CV32" s="304">
        <f>[3]Milch!$CO14</f>
        <v>1763.242694496</v>
      </c>
    </row>
    <row r="33" spans="2:100" s="188" customFormat="1" ht="12.75" x14ac:dyDescent="0.2">
      <c r="B33" s="189">
        <f>[3]Milch!$A15</f>
        <v>45931</v>
      </c>
      <c r="C33" s="250">
        <f>[3]Milch!$B15</f>
        <v>99.053405232470496</v>
      </c>
      <c r="D33" s="250">
        <f>[3]Milch!$C15</f>
        <v>78.074170651381806</v>
      </c>
      <c r="E33" s="250">
        <f t="shared" si="17"/>
        <v>20.97923458108869</v>
      </c>
      <c r="F33" s="355">
        <f t="shared" si="18"/>
        <v>0.26870902894076898</v>
      </c>
      <c r="G33" s="251"/>
      <c r="H33" s="304">
        <f>[3]Milch!$E15</f>
        <v>21828.281455648998</v>
      </c>
      <c r="I33" s="304">
        <f>[3]Milch!$F15</f>
        <v>262434.66354435106</v>
      </c>
      <c r="J33" s="265">
        <f t="shared" si="19"/>
        <v>7.6789049855404093E-2</v>
      </c>
      <c r="K33" s="265"/>
      <c r="L33" s="189">
        <f>[3]Milch!$A15</f>
        <v>45931</v>
      </c>
      <c r="M33" s="343">
        <f>'Früchte Daten'!BQ31</f>
        <v>4</v>
      </c>
      <c r="N33" s="250">
        <f>[3]Milch!$Z15</f>
        <v>1.955868086698602</v>
      </c>
      <c r="O33" s="250">
        <f>[3]Milch!$AA15</f>
        <v>1.7820607892152529</v>
      </c>
      <c r="P33" s="252">
        <f>[3]Milch!$AB15</f>
        <v>1.9270484372806318</v>
      </c>
      <c r="Q33" s="252">
        <f>[3]Milch!$AC15</f>
        <v>1.4892638516223962</v>
      </c>
      <c r="R33" s="250">
        <f>[3]Milch!$BN15</f>
        <v>12.311165964854013</v>
      </c>
      <c r="S33" s="250">
        <f>[3]Milch!$BO15</f>
        <v>8.491426557211625</v>
      </c>
      <c r="T33" s="252">
        <f>[3]Milch!$BP15</f>
        <v>12.044452461547905</v>
      </c>
      <c r="U33" s="252">
        <f>[3]Milch!$BQ15</f>
        <v>7.407095716625216</v>
      </c>
      <c r="V33" s="250">
        <f>[3]Milch!$BR15</f>
        <v>6.6355592023794463</v>
      </c>
      <c r="W33" s="250">
        <f>[3]Milch!$BS15</f>
        <v>4.779627125985396</v>
      </c>
      <c r="X33" s="252">
        <f>[3]Milch!$BF15</f>
        <v>23.811723057795863</v>
      </c>
      <c r="Y33" s="252">
        <f>[3]Milch!$BG15</f>
        <v>19.579310577776134</v>
      </c>
      <c r="Z33" s="250">
        <f>[3]Milch!$BH15</f>
        <v>21.510759210738723</v>
      </c>
      <c r="AA33" s="250">
        <f>[3]Milch!$BI15</f>
        <v>14.834592688984188</v>
      </c>
      <c r="AB33" s="252"/>
      <c r="AC33" s="252">
        <f>[3]Milch!$AH15</f>
        <v>24.083975380556236</v>
      </c>
      <c r="AD33" s="252">
        <f>[3]Milch!$AI15</f>
        <v>18.165034659291738</v>
      </c>
      <c r="AE33" s="250">
        <f>[3]Milch!$AL15</f>
        <v>26.158297195409848</v>
      </c>
      <c r="AF33" s="250">
        <f>[3]Milch!$AM15</f>
        <v>19.592315890579414</v>
      </c>
      <c r="AG33" s="252">
        <f>[3]Milch!$AR15</f>
        <v>9.9047179460507486</v>
      </c>
      <c r="AH33" s="252">
        <f>[3]Milch!$AS15</f>
        <v>7.7075763989191568</v>
      </c>
      <c r="AI33" s="250">
        <f>[3]Milch!$AN15</f>
        <v>16.167169710900222</v>
      </c>
      <c r="AJ33" s="250">
        <f>[3]Milch!$AO15</f>
        <v>10.632772624509508</v>
      </c>
      <c r="AK33" s="252">
        <f>[3]Milch!$AP15</f>
        <v>30.933044471373208</v>
      </c>
      <c r="AL33" s="252">
        <f>[3]Milch!$AQ15</f>
        <v>23.358773879292674</v>
      </c>
      <c r="AM33" s="250">
        <f>[3]Milch!$AJ15</f>
        <v>25.049556201317959</v>
      </c>
      <c r="AN33" s="250">
        <f>[3]Milch!$AK15</f>
        <v>19.860304471527623</v>
      </c>
      <c r="AO33" s="252"/>
      <c r="AP33" s="252">
        <f>[3]Milch!$CD15</f>
        <v>3.8094780330881766</v>
      </c>
      <c r="AQ33" s="252">
        <f>[3]Milch!$CE15</f>
        <v>3.8074484342903041</v>
      </c>
      <c r="AR33" s="250">
        <f>[3]Milch!$BZ15</f>
        <v>4.9311551693142279</v>
      </c>
      <c r="AS33" s="250">
        <f>[3]Milch!$CA15</f>
        <v>4.6144998699524278</v>
      </c>
      <c r="AT33" s="252">
        <f>[3]Milch!$CB15</f>
        <v>5.5409609500256387</v>
      </c>
      <c r="AU33" s="252">
        <f>[3]Milch!$CC15</f>
        <v>5.0752008308467724</v>
      </c>
      <c r="AV33" s="250">
        <f>[3]Milch!$CF15</f>
        <v>4.729346221965975</v>
      </c>
      <c r="AW33" s="250">
        <f>[3]Milch!$CG15</f>
        <v>4.1895896365597123</v>
      </c>
      <c r="AX33" s="369" t="str">
        <f t="shared" si="20"/>
        <v>4</v>
      </c>
      <c r="AY33" s="189">
        <f>[3]Milch!$A15</f>
        <v>45931</v>
      </c>
      <c r="AZ33" s="343">
        <f>'Früchte Daten'!BQ31</f>
        <v>4</v>
      </c>
      <c r="BA33" s="440">
        <f>[3]Milch!$CX15</f>
        <v>3701.0608756470001</v>
      </c>
      <c r="BB33" s="440">
        <f>[3]Milch!$CY15</f>
        <v>19248.677470366001</v>
      </c>
      <c r="BC33" s="304">
        <f>[3]Milch!$AD15</f>
        <v>2472.9757496949996</v>
      </c>
      <c r="BD33" s="304">
        <f>[3]Milch!$AE15</f>
        <v>3854.9432082819999</v>
      </c>
      <c r="BE33" s="305">
        <f>[3]Milch!$AF15</f>
        <v>1151.8640216419999</v>
      </c>
      <c r="BF33" s="305">
        <f>[3]Milch!$AG15</f>
        <v>13642.299836087999</v>
      </c>
      <c r="BG33" s="304"/>
      <c r="BH33" s="304">
        <f>[3]Milch!$CV15</f>
        <v>148.14340521900002</v>
      </c>
      <c r="BI33" s="304">
        <f>[3]Milch!$CW15</f>
        <v>3104.7646714059997</v>
      </c>
      <c r="BJ33" s="305">
        <f>[3]Milch!$BT15</f>
        <v>50.104176613</v>
      </c>
      <c r="BK33" s="305">
        <f>[3]Milch!$BU15</f>
        <v>1015.436380739</v>
      </c>
      <c r="BL33" s="304">
        <f>[3]Milch!$BV15</f>
        <v>11.533528204</v>
      </c>
      <c r="BM33" s="304">
        <f>[3]Milch!$BW15</f>
        <v>937.08153098599996</v>
      </c>
      <c r="BN33" s="305">
        <f>[3]Milch!$BX15</f>
        <v>47.200890000000001</v>
      </c>
      <c r="BO33" s="305">
        <f>[3]Milch!$BY15</f>
        <v>625.37190226899997</v>
      </c>
      <c r="BP33" s="304"/>
      <c r="BQ33" s="304">
        <f>[3]Milch!$CT15</f>
        <v>114.730244262</v>
      </c>
      <c r="BR33" s="304">
        <f>[3]Milch!$CU15</f>
        <v>1308.94903075</v>
      </c>
      <c r="BS33" s="305">
        <f>[3]Milch!$BJ15</f>
        <v>87.962984261999992</v>
      </c>
      <c r="BT33" s="305">
        <f>[3]Milch!$BK15</f>
        <v>297.73216585500001</v>
      </c>
      <c r="BU33" s="304">
        <f>[3]Milch!$BL15</f>
        <v>16.106200000000001</v>
      </c>
      <c r="BV33" s="304">
        <f>[3]Milch!$BM15</f>
        <v>930.76176313199994</v>
      </c>
      <c r="BW33" s="304"/>
      <c r="BX33" s="305">
        <f>[3]Milch!$CP15</f>
        <v>556.66931623999994</v>
      </c>
      <c r="BY33" s="305">
        <f>[3]Milch!$CQ15</f>
        <v>8404.0984878490017</v>
      </c>
      <c r="BZ33" s="304">
        <f>[3]Milch!AT15</f>
        <v>15.580570857000001</v>
      </c>
      <c r="CA33" s="304">
        <f>[3]Milch!AU15</f>
        <v>187.085603609</v>
      </c>
      <c r="CB33" s="305">
        <f>[3]Milch!AX15</f>
        <v>73.553838839999997</v>
      </c>
      <c r="CC33" s="305">
        <f>[3]Milch!AY15</f>
        <v>758.64237125299996</v>
      </c>
      <c r="CD33" s="304">
        <f>[3]Milch!BD15</f>
        <v>61.079139206000001</v>
      </c>
      <c r="CE33" s="304">
        <f>[3]Milch!BE15</f>
        <v>671.02316702799999</v>
      </c>
      <c r="CF33" s="305">
        <f>[3]Milch!AZ15</f>
        <v>80.84957005199999</v>
      </c>
      <c r="CG33" s="305">
        <f>[3]Milch!BA15</f>
        <v>904.62128514599999</v>
      </c>
      <c r="CH33" s="304">
        <f>[3]Milch!BB15</f>
        <v>41.705912615000003</v>
      </c>
      <c r="CI33" s="304">
        <f>[3]Milch!BC15</f>
        <v>389.13971440799997</v>
      </c>
      <c r="CJ33" s="305">
        <f>[3]Milch!AV15</f>
        <v>56.989259485000005</v>
      </c>
      <c r="CK33" s="305">
        <f>[3]Milch!AW15</f>
        <v>1021.1849247429999</v>
      </c>
      <c r="CL33" s="304"/>
      <c r="CM33" s="304">
        <f>[3]Milch!$CR15</f>
        <v>94.364507177999997</v>
      </c>
      <c r="CN33" s="304">
        <f>[3]Milch!$CS15</f>
        <v>1462.0856483760001</v>
      </c>
      <c r="CO33" s="305">
        <f>[3]Milch!$CL15</f>
        <v>849.81851752</v>
      </c>
      <c r="CP33" s="305">
        <f>[3]Milch!$CM15</f>
        <v>2167.8877193049998</v>
      </c>
      <c r="CQ33" s="304">
        <f>[3]Milch!$CH15</f>
        <v>139.29756516899999</v>
      </c>
      <c r="CR33" s="304">
        <f>[3]Milch!$CI15</f>
        <v>1049.2315363320001</v>
      </c>
      <c r="CS33" s="305">
        <f>[3]Milch!$CJ15</f>
        <v>117.196198611</v>
      </c>
      <c r="CT33" s="305">
        <f>[3]Milch!$CK15</f>
        <v>531.13383048100002</v>
      </c>
      <c r="CU33" s="304">
        <f>[3]Milch!$CN15</f>
        <v>241.64994410600002</v>
      </c>
      <c r="CV33" s="304">
        <f>[3]Milch!$CO15</f>
        <v>1698.6979174390001</v>
      </c>
    </row>
    <row r="34" spans="2:100" s="188" customFormat="1" ht="12.75" x14ac:dyDescent="0.2">
      <c r="B34" s="189">
        <f>[3]Milch!$A16</f>
        <v>45901</v>
      </c>
      <c r="C34" s="250">
        <f>[3]Milch!$B16</f>
        <v>100.28291526583099</v>
      </c>
      <c r="D34" s="250">
        <f>[3]Milch!$C16</f>
        <v>78.468478424456293</v>
      </c>
      <c r="E34" s="250">
        <f t="shared" si="17"/>
        <v>21.8144368413747</v>
      </c>
      <c r="F34" s="355">
        <f t="shared" si="18"/>
        <v>0.27800254674717628</v>
      </c>
      <c r="G34" s="251"/>
      <c r="H34" s="304">
        <f>[3]Milch!$E16</f>
        <v>21175.878221158</v>
      </c>
      <c r="I34" s="304">
        <f>[3]Milch!$F16</f>
        <v>279615.00877884199</v>
      </c>
      <c r="J34" s="265">
        <f t="shared" ref="J34:J87" si="21">H34/(H34+I34)</f>
        <v>7.0400664170247956E-2</v>
      </c>
      <c r="K34" s="265"/>
      <c r="L34" s="189">
        <f>[3]Milch!$A16</f>
        <v>45901</v>
      </c>
      <c r="M34" s="343">
        <f>'Früchte Daten'!BQ32</f>
        <v>5</v>
      </c>
      <c r="N34" s="250">
        <f>[3]Milch!$Z16</f>
        <v>1.9596421351923603</v>
      </c>
      <c r="O34" s="250">
        <f>[3]Milch!$AA16</f>
        <v>1.794452398446714</v>
      </c>
      <c r="P34" s="252">
        <f>[3]Milch!$AB16</f>
        <v>1.956636404173131</v>
      </c>
      <c r="Q34" s="252">
        <f>[3]Milch!$AC16</f>
        <v>1.4929213142667173</v>
      </c>
      <c r="R34" s="250">
        <f>[3]Milch!$BN16</f>
        <v>12.538361317467302</v>
      </c>
      <c r="S34" s="250">
        <f>[3]Milch!$BO16</f>
        <v>8.2951464584601595</v>
      </c>
      <c r="T34" s="252">
        <f>[3]Milch!$BP16</f>
        <v>12.318121704838232</v>
      </c>
      <c r="U34" s="252">
        <f>[3]Milch!$BQ16</f>
        <v>7.4131166160238013</v>
      </c>
      <c r="V34" s="250">
        <f>[3]Milch!$BR16</f>
        <v>6.6015686237614144</v>
      </c>
      <c r="W34" s="250">
        <f>[3]Milch!$BS16</f>
        <v>4.7076610549499165</v>
      </c>
      <c r="X34" s="252">
        <f>[3]Milch!$BF16</f>
        <v>24.104541246707928</v>
      </c>
      <c r="Y34" s="252">
        <f>[3]Milch!$BG16</f>
        <v>19.28356857654876</v>
      </c>
      <c r="Z34" s="250">
        <f>[3]Milch!$BH16</f>
        <v>21.309992085079372</v>
      </c>
      <c r="AA34" s="250">
        <f>[3]Milch!$BI16</f>
        <v>14.814115435861765</v>
      </c>
      <c r="AB34" s="252"/>
      <c r="AC34" s="252">
        <f>[3]Milch!$AH16</f>
        <v>23.04432752040216</v>
      </c>
      <c r="AD34" s="252">
        <f>[3]Milch!$AI16</f>
        <v>17.10096195986749</v>
      </c>
      <c r="AE34" s="250">
        <f>[3]Milch!$AL16</f>
        <v>26.814366604805222</v>
      </c>
      <c r="AF34" s="250">
        <f>[3]Milch!$AM16</f>
        <v>19.471427673252293</v>
      </c>
      <c r="AG34" s="252">
        <f>[3]Milch!$AR16</f>
        <v>9.9022543098614531</v>
      </c>
      <c r="AH34" s="252">
        <f>[3]Milch!$AS16</f>
        <v>7.8234408759248408</v>
      </c>
      <c r="AI34" s="250">
        <f>[3]Milch!$AN16</f>
        <v>16.85171904030458</v>
      </c>
      <c r="AJ34" s="250">
        <f>[3]Milch!$AO16</f>
        <v>10.999036540110819</v>
      </c>
      <c r="AK34" s="252">
        <f>[3]Milch!$AP16</f>
        <v>34.034470108719084</v>
      </c>
      <c r="AL34" s="252">
        <f>[3]Milch!$AQ16</f>
        <v>22.594731605130931</v>
      </c>
      <c r="AM34" s="250">
        <f>[3]Milch!$AJ16</f>
        <v>24.345524551856503</v>
      </c>
      <c r="AN34" s="250">
        <f>[3]Milch!$AK16</f>
        <v>20.453350279094774</v>
      </c>
      <c r="AO34" s="252"/>
      <c r="AP34" s="252">
        <f>[3]Milch!$CD16</f>
        <v>3.7852365379369108</v>
      </c>
      <c r="AQ34" s="252">
        <f>[3]Milch!$CE16</f>
        <v>3.7987444057967568</v>
      </c>
      <c r="AR34" s="250">
        <f>[3]Milch!$BZ16</f>
        <v>5.1238896264797056</v>
      </c>
      <c r="AS34" s="250">
        <f>[3]Milch!$CA16</f>
        <v>4.6305760903117683</v>
      </c>
      <c r="AT34" s="252">
        <f>[3]Milch!$CB16</f>
        <v>5.6348467985280886</v>
      </c>
      <c r="AU34" s="252">
        <f>[3]Milch!$CC16</f>
        <v>5.1738646727607147</v>
      </c>
      <c r="AV34" s="250">
        <f>[3]Milch!$CF16</f>
        <v>4.7363012054942502</v>
      </c>
      <c r="AW34" s="250">
        <f>[3]Milch!$CG16</f>
        <v>4.1114786918092214</v>
      </c>
      <c r="AX34" s="369" t="str">
        <f t="shared" si="20"/>
        <v>5</v>
      </c>
      <c r="AY34" s="189">
        <f>[3]Milch!$A16</f>
        <v>45901</v>
      </c>
      <c r="AZ34" s="343">
        <f>'Früchte Daten'!BQ32</f>
        <v>5</v>
      </c>
      <c r="BA34" s="440">
        <f>[3]Milch!$CX16</f>
        <v>4751.1633038149994</v>
      </c>
      <c r="BB34" s="440">
        <f>[3]Milch!$CY16</f>
        <v>24222.899652766002</v>
      </c>
      <c r="BC34" s="304">
        <f>[3]Milch!$AD16</f>
        <v>3151.5834614700002</v>
      </c>
      <c r="BD34" s="304">
        <f>[3]Milch!$AE16</f>
        <v>4873.2256767409999</v>
      </c>
      <c r="BE34" s="305">
        <f>[3]Milch!$AF16</f>
        <v>1522.7772735369999</v>
      </c>
      <c r="BF34" s="305">
        <f>[3]Milch!$AG16</f>
        <v>17118.305658245998</v>
      </c>
      <c r="BG34" s="304"/>
      <c r="BH34" s="304">
        <f>[3]Milch!$CV16</f>
        <v>186.59851790499999</v>
      </c>
      <c r="BI34" s="304">
        <f>[3]Milch!$CW16</f>
        <v>3892.6863459669999</v>
      </c>
      <c r="BJ34" s="305">
        <f>[3]Milch!$BT16</f>
        <v>59.133351009999998</v>
      </c>
      <c r="BK34" s="305">
        <f>[3]Milch!$BU16</f>
        <v>1275.4379626269999</v>
      </c>
      <c r="BL34" s="304">
        <f>[3]Milch!$BV16</f>
        <v>12.983049999999999</v>
      </c>
      <c r="BM34" s="304">
        <f>[3]Milch!$BW16</f>
        <v>1125.2557910529999</v>
      </c>
      <c r="BN34" s="305">
        <f>[3]Milch!$BX16</f>
        <v>61.131370797000002</v>
      </c>
      <c r="BO34" s="305">
        <f>[3]Milch!$BY16</f>
        <v>844.66340043299999</v>
      </c>
      <c r="BP34" s="304"/>
      <c r="BQ34" s="304">
        <f>[3]Milch!$CT16</f>
        <v>148.22291818599999</v>
      </c>
      <c r="BR34" s="304">
        <f>[3]Milch!$CU16</f>
        <v>1498.251577018</v>
      </c>
      <c r="BS34" s="305">
        <f>[3]Milch!$BJ16</f>
        <v>109.930594726</v>
      </c>
      <c r="BT34" s="305">
        <f>[3]Milch!$BK16</f>
        <v>372.65864391299999</v>
      </c>
      <c r="BU34" s="304">
        <f>[3]Milch!$BL16</f>
        <v>24.889700000000001</v>
      </c>
      <c r="BV34" s="304">
        <f>[3]Milch!$BM16</f>
        <v>1026.2359987790001</v>
      </c>
      <c r="BW34" s="304"/>
      <c r="BX34" s="305">
        <f>[3]Milch!$CP16</f>
        <v>674.26405526199994</v>
      </c>
      <c r="BY34" s="305">
        <f>[3]Milch!$CQ16</f>
        <v>10239.008530536999</v>
      </c>
      <c r="BZ34" s="304">
        <f>[3]Milch!AT16</f>
        <v>20.603492068000001</v>
      </c>
      <c r="CA34" s="304">
        <f>[3]Milch!AU16</f>
        <v>250.13291586400001</v>
      </c>
      <c r="CB34" s="305">
        <f>[3]Milch!AX16</f>
        <v>85.964344320999999</v>
      </c>
      <c r="CC34" s="305">
        <f>[3]Milch!AY16</f>
        <v>918.60071396199999</v>
      </c>
      <c r="CD34" s="304">
        <f>[3]Milch!BD16</f>
        <v>86.036050419000006</v>
      </c>
      <c r="CE34" s="304">
        <f>[3]Milch!BE16</f>
        <v>870.22433414199998</v>
      </c>
      <c r="CF34" s="305">
        <f>[3]Milch!AZ16</f>
        <v>123.40263191300001</v>
      </c>
      <c r="CG34" s="305">
        <f>[3]Milch!BA16</f>
        <v>1429.6395340040001</v>
      </c>
      <c r="CH34" s="304">
        <f>[3]Milch!BB16</f>
        <v>39.138717954000001</v>
      </c>
      <c r="CI34" s="304">
        <f>[3]Milch!BC16</f>
        <v>538.996020187</v>
      </c>
      <c r="CJ34" s="305">
        <f>[3]Milch!AV16</f>
        <v>36.993432812000002</v>
      </c>
      <c r="CK34" s="305">
        <f>[3]Milch!AW16</f>
        <v>789.39118284999995</v>
      </c>
      <c r="CL34" s="304"/>
      <c r="CM34" s="304">
        <f>[3]Milch!$CR16</f>
        <v>134.99999384700001</v>
      </c>
      <c r="CN34" s="304">
        <f>[3]Milch!$CS16</f>
        <v>1756.377116853</v>
      </c>
      <c r="CO34" s="305">
        <f>[3]Milch!$CL16</f>
        <v>1135.29874872</v>
      </c>
      <c r="CP34" s="305">
        <f>[3]Milch!$CM16</f>
        <v>2787.1334894349998</v>
      </c>
      <c r="CQ34" s="304">
        <f>[3]Milch!$CH16</f>
        <v>185.26755647099998</v>
      </c>
      <c r="CR34" s="304">
        <f>[3]Milch!$CI16</f>
        <v>1324.830609524</v>
      </c>
      <c r="CS34" s="305">
        <f>[3]Milch!$CJ16</f>
        <v>148.87082082500001</v>
      </c>
      <c r="CT34" s="305">
        <f>[3]Milch!$CK16</f>
        <v>668.62246302899996</v>
      </c>
      <c r="CU34" s="304">
        <f>[3]Milch!$CN16</f>
        <v>291.48026065900001</v>
      </c>
      <c r="CV34" s="304">
        <f>[3]Milch!$CO16</f>
        <v>2210.0443877079997</v>
      </c>
    </row>
    <row r="35" spans="2:100" s="188" customFormat="1" ht="12.75" customHeight="1" x14ac:dyDescent="0.2">
      <c r="B35" s="189">
        <f>[3]Milch!$A17</f>
        <v>45870</v>
      </c>
      <c r="C35" s="250">
        <f>[3]Milch!$B17</f>
        <v>99.921965189985798</v>
      </c>
      <c r="D35" s="250">
        <f>[3]Milch!$C17</f>
        <v>78.045342638766499</v>
      </c>
      <c r="E35" s="250">
        <f t="shared" si="17"/>
        <v>21.876622551219299</v>
      </c>
      <c r="F35" s="355">
        <f t="shared" si="18"/>
        <v>0.28030657322468833</v>
      </c>
      <c r="G35" s="251"/>
      <c r="H35" s="304">
        <f>[3]Milch!$E17</f>
        <v>17781.090621885003</v>
      </c>
      <c r="I35" s="304">
        <f>[3]Milch!$F17</f>
        <v>247240.90037811504</v>
      </c>
      <c r="J35" s="265">
        <f t="shared" si="21"/>
        <v>6.7092887479986527E-2</v>
      </c>
      <c r="K35" s="265"/>
      <c r="L35" s="189">
        <f>[3]Milch!$A17</f>
        <v>45870</v>
      </c>
      <c r="M35" s="343">
        <f>'Früchte Daten'!BQ33</f>
        <v>4</v>
      </c>
      <c r="N35" s="250">
        <f>[3]Milch!$Z17</f>
        <v>1.9617342272550398</v>
      </c>
      <c r="O35" s="250">
        <f>[3]Milch!$AA17</f>
        <v>1.7871598481268096</v>
      </c>
      <c r="P35" s="252">
        <f>[3]Milch!$AB17</f>
        <v>1.9130052297854887</v>
      </c>
      <c r="Q35" s="252">
        <f>[3]Milch!$AC17</f>
        <v>1.4887105544953549</v>
      </c>
      <c r="R35" s="250">
        <f>[3]Milch!$BN17</f>
        <v>12.496418672292714</v>
      </c>
      <c r="S35" s="250">
        <f>[3]Milch!$BO17</f>
        <v>8.538509764765692</v>
      </c>
      <c r="T35" s="252">
        <f>[3]Milch!$BP17</f>
        <v>12.302640715045854</v>
      </c>
      <c r="U35" s="252">
        <f>[3]Milch!$BQ17</f>
        <v>7.3530698353399844</v>
      </c>
      <c r="V35" s="250">
        <f>[3]Milch!$BR17</f>
        <v>6.5397406434850343</v>
      </c>
      <c r="W35" s="250">
        <f>[3]Milch!$BS17</f>
        <v>4.7698412227634535</v>
      </c>
      <c r="X35" s="252">
        <f>[3]Milch!$BF17</f>
        <v>24.41639179245972</v>
      </c>
      <c r="Y35" s="252">
        <f>[3]Milch!$BG17</f>
        <v>19.332896123145062</v>
      </c>
      <c r="Z35" s="250">
        <f>[3]Milch!$BH17</f>
        <v>21.450671655158505</v>
      </c>
      <c r="AA35" s="250">
        <f>[3]Milch!$BI17</f>
        <v>15.075148298879215</v>
      </c>
      <c r="AB35" s="252"/>
      <c r="AC35" s="252">
        <f>[3]Milch!$AH17</f>
        <v>24.153618044332291</v>
      </c>
      <c r="AD35" s="252">
        <f>[3]Milch!$AI17</f>
        <v>17.008277636147046</v>
      </c>
      <c r="AE35" s="250">
        <f>[3]Milch!$AL17</f>
        <v>26.655281135494686</v>
      </c>
      <c r="AF35" s="250">
        <f>[3]Milch!$AM17</f>
        <v>19.567747419347864</v>
      </c>
      <c r="AG35" s="252">
        <f>[3]Milch!$AR17</f>
        <v>9.6583133410189674</v>
      </c>
      <c r="AH35" s="252">
        <f>[3]Milch!$AS17</f>
        <v>7.9848888633897035</v>
      </c>
      <c r="AI35" s="250">
        <f>[3]Milch!$AN17</f>
        <v>16.521946305800839</v>
      </c>
      <c r="AJ35" s="250">
        <f>[3]Milch!$AO17</f>
        <v>11.084485306130361</v>
      </c>
      <c r="AK35" s="252">
        <f>[3]Milch!$AP17</f>
        <v>34.136635401962295</v>
      </c>
      <c r="AL35" s="252">
        <f>[3]Milch!$AQ17</f>
        <v>21.754550063488889</v>
      </c>
      <c r="AM35" s="250">
        <f>[3]Milch!$AJ17</f>
        <v>24.047773539420113</v>
      </c>
      <c r="AN35" s="250">
        <f>[3]Milch!$AK17</f>
        <v>20.354879877143752</v>
      </c>
      <c r="AO35" s="252"/>
      <c r="AP35" s="252">
        <f>[3]Milch!$CD17</f>
        <v>3.8303271604954254</v>
      </c>
      <c r="AQ35" s="252">
        <f>[3]Milch!$CE17</f>
        <v>3.7847677211252106</v>
      </c>
      <c r="AR35" s="250">
        <f>[3]Milch!$BZ17</f>
        <v>4.8663292291955971</v>
      </c>
      <c r="AS35" s="250">
        <f>[3]Milch!$CA17</f>
        <v>4.5549186125103809</v>
      </c>
      <c r="AT35" s="252">
        <f>[3]Milch!$CB17</f>
        <v>5.6211245357958841</v>
      </c>
      <c r="AU35" s="252">
        <f>[3]Milch!$CC17</f>
        <v>5.1302831234293862</v>
      </c>
      <c r="AV35" s="250">
        <f>[3]Milch!$CF17</f>
        <v>4.6786517474396527</v>
      </c>
      <c r="AW35" s="250">
        <f>[3]Milch!$CG17</f>
        <v>4.066974422282823</v>
      </c>
      <c r="AX35" s="369" t="str">
        <f t="shared" si="20"/>
        <v>4</v>
      </c>
      <c r="AY35" s="189">
        <f>[3]Milch!$A17</f>
        <v>45870</v>
      </c>
      <c r="AZ35" s="343">
        <f>'Früchte Daten'!BQ33</f>
        <v>4</v>
      </c>
      <c r="BA35" s="440">
        <f>[3]Milch!$CX17</f>
        <v>3771.725797733</v>
      </c>
      <c r="BB35" s="440">
        <f>[3]Milch!$CY17</f>
        <v>18542.021262012</v>
      </c>
      <c r="BC35" s="304">
        <f>[3]Milch!$AD17</f>
        <v>2473.1583392750003</v>
      </c>
      <c r="BD35" s="304">
        <f>[3]Milch!$AE17</f>
        <v>3999.5883837189999</v>
      </c>
      <c r="BE35" s="305">
        <f>[3]Milch!$AF17</f>
        <v>1221.0987432009999</v>
      </c>
      <c r="BF35" s="305">
        <f>[3]Milch!$AG17</f>
        <v>12743.235483692</v>
      </c>
      <c r="BG35" s="304"/>
      <c r="BH35" s="304">
        <f>[3]Milch!$CV17</f>
        <v>144.62065292299999</v>
      </c>
      <c r="BI35" s="304">
        <f>[3]Milch!$CW17</f>
        <v>2846.5210381110001</v>
      </c>
      <c r="BJ35" s="305">
        <f>[3]Milch!$BT17</f>
        <v>44.709373334999995</v>
      </c>
      <c r="BK35" s="305">
        <f>[3]Milch!$BU17</f>
        <v>885.64704665200009</v>
      </c>
      <c r="BL35" s="304">
        <f>[3]Milch!$BV17</f>
        <v>8.5980499999999989</v>
      </c>
      <c r="BM35" s="304">
        <f>[3]Milch!$BW17</f>
        <v>835.55156981599998</v>
      </c>
      <c r="BN35" s="305">
        <f>[3]Milch!$BX17</f>
        <v>49.721911253000002</v>
      </c>
      <c r="BO35" s="305">
        <f>[3]Milch!$BY17</f>
        <v>626.02025014200001</v>
      </c>
      <c r="BP35" s="304"/>
      <c r="BQ35" s="304">
        <f>[3]Milch!$CT17</f>
        <v>105.38120736800001</v>
      </c>
      <c r="BR35" s="304">
        <f>[3]Milch!$CU17</f>
        <v>1150.5935362569999</v>
      </c>
      <c r="BS35" s="305">
        <f>[3]Milch!$BJ17</f>
        <v>79.048581256999995</v>
      </c>
      <c r="BT35" s="305">
        <f>[3]Milch!$BK17</f>
        <v>302.54565473299999</v>
      </c>
      <c r="BU35" s="304">
        <f>[3]Milch!$BL17</f>
        <v>14.732254899999999</v>
      </c>
      <c r="BV35" s="304">
        <f>[3]Milch!$BM17</f>
        <v>762.56776332499999</v>
      </c>
      <c r="BW35" s="304"/>
      <c r="BX35" s="305">
        <f>[3]Milch!$CP17</f>
        <v>537.26661399400007</v>
      </c>
      <c r="BY35" s="305">
        <f>[3]Milch!$CQ17</f>
        <v>8019.1541665679997</v>
      </c>
      <c r="BZ35" s="304">
        <f>[3]Milch!AT17</f>
        <v>14.228521301000001</v>
      </c>
      <c r="CA35" s="304">
        <f>[3]Milch!AU17</f>
        <v>224.15342001500002</v>
      </c>
      <c r="CB35" s="305">
        <f>[3]Milch!AX17</f>
        <v>60.896237414000005</v>
      </c>
      <c r="CC35" s="305">
        <f>[3]Milch!AY17</f>
        <v>744.58718487099998</v>
      </c>
      <c r="CD35" s="304">
        <f>[3]Milch!BD17</f>
        <v>73.392805594999999</v>
      </c>
      <c r="CE35" s="304">
        <f>[3]Milch!BE17</f>
        <v>668.26042550099999</v>
      </c>
      <c r="CF35" s="305">
        <f>[3]Milch!AZ17</f>
        <v>118.506987741</v>
      </c>
      <c r="CG35" s="305">
        <f>[3]Milch!BA17</f>
        <v>1488.8651816910001</v>
      </c>
      <c r="CH35" s="304">
        <f>[3]Milch!BB17</f>
        <v>31.364571315000003</v>
      </c>
      <c r="CI35" s="304">
        <f>[3]Milch!BC17</f>
        <v>430.90723531399999</v>
      </c>
      <c r="CJ35" s="305">
        <f>[3]Milch!AV17</f>
        <v>14.368036016</v>
      </c>
      <c r="CK35" s="305">
        <f>[3]Milch!AW17</f>
        <v>302.02188324299999</v>
      </c>
      <c r="CL35" s="304"/>
      <c r="CM35" s="304">
        <f>[3]Milch!$CR17</f>
        <v>96.993559581</v>
      </c>
      <c r="CN35" s="304">
        <f>[3]Milch!$CS17</f>
        <v>1429.3114553779999</v>
      </c>
      <c r="CO35" s="305">
        <f>[3]Milch!$CL17</f>
        <v>926.49307519700005</v>
      </c>
      <c r="CP35" s="305">
        <f>[3]Milch!$CM17</f>
        <v>2349.532539667</v>
      </c>
      <c r="CQ35" s="304">
        <f>[3]Milch!$CH17</f>
        <v>143.79325068100002</v>
      </c>
      <c r="CR35" s="304">
        <f>[3]Milch!$CI17</f>
        <v>1073.990180239</v>
      </c>
      <c r="CS35" s="305">
        <f>[3]Milch!$CJ17</f>
        <v>119.273416881</v>
      </c>
      <c r="CT35" s="305">
        <f>[3]Milch!$CK17</f>
        <v>550.41174581500002</v>
      </c>
      <c r="CU35" s="304">
        <f>[3]Milch!$CN17</f>
        <v>231.05367371199998</v>
      </c>
      <c r="CV35" s="304">
        <f>[3]Milch!$CO17</f>
        <v>1698.812758198</v>
      </c>
    </row>
    <row r="36" spans="2:100" s="188" customFormat="1" ht="12.75" x14ac:dyDescent="0.2">
      <c r="B36" s="189">
        <f>[3]Milch!$A18</f>
        <v>45839</v>
      </c>
      <c r="C36" s="250">
        <f>[3]Milch!$B18</f>
        <v>98.797954816257601</v>
      </c>
      <c r="D36" s="250">
        <f>[3]Milch!$C18</f>
        <v>76.585764341873102</v>
      </c>
      <c r="E36" s="250">
        <f t="shared" si="17"/>
        <v>22.212190474384499</v>
      </c>
      <c r="F36" s="355">
        <f t="shared" si="18"/>
        <v>0.29003027736631237</v>
      </c>
      <c r="G36" s="251"/>
      <c r="H36" s="304">
        <f>[3]Milch!$E18</f>
        <v>18952.248298323</v>
      </c>
      <c r="I36" s="304">
        <f>[3]Milch!$F18</f>
        <v>246659.74370167695</v>
      </c>
      <c r="J36" s="265">
        <f t="shared" si="21"/>
        <v>7.135313490786592E-2</v>
      </c>
      <c r="K36" s="265"/>
      <c r="L36" s="189">
        <f>[3]Milch!$A18</f>
        <v>45839</v>
      </c>
      <c r="M36" s="343">
        <f>'Früchte Daten'!BQ34</f>
        <v>4</v>
      </c>
      <c r="N36" s="250">
        <f>[3]Milch!$Z18</f>
        <v>1.9632468353901629</v>
      </c>
      <c r="O36" s="250">
        <f>[3]Milch!$AA18</f>
        <v>1.7999163796047151</v>
      </c>
      <c r="P36" s="252">
        <f>[3]Milch!$AB18</f>
        <v>1.9906996580235654</v>
      </c>
      <c r="Q36" s="252">
        <f>[3]Milch!$AC18</f>
        <v>1.4884352097159432</v>
      </c>
      <c r="R36" s="250">
        <f>[3]Milch!$BN18</f>
        <v>12.231857053601264</v>
      </c>
      <c r="S36" s="250">
        <f>[3]Milch!$BO18</f>
        <v>8.452217925153839</v>
      </c>
      <c r="T36" s="252">
        <f>[3]Milch!$BP18</f>
        <v>11.557709146846527</v>
      </c>
      <c r="U36" s="252">
        <f>[3]Milch!$BQ18</f>
        <v>7.6110097719125296</v>
      </c>
      <c r="V36" s="250">
        <f>[3]Milch!$BR18</f>
        <v>6.6248263868062223</v>
      </c>
      <c r="W36" s="250">
        <f>[3]Milch!$BS18</f>
        <v>4.8003373433942844</v>
      </c>
      <c r="X36" s="252">
        <f>[3]Milch!$BF18</f>
        <v>23.827315734507451</v>
      </c>
      <c r="Y36" s="252">
        <f>[3]Milch!$BG18</f>
        <v>19.517109860977747</v>
      </c>
      <c r="Z36" s="250">
        <f>[3]Milch!$BH18</f>
        <v>21.071794187379297</v>
      </c>
      <c r="AA36" s="250">
        <f>[3]Milch!$BI18</f>
        <v>15.022491195756377</v>
      </c>
      <c r="AB36" s="252"/>
      <c r="AC36" s="252">
        <f>[3]Milch!$AH18</f>
        <v>22.285001453925279</v>
      </c>
      <c r="AD36" s="252">
        <f>[3]Milch!$AI18</f>
        <v>17.140098859753202</v>
      </c>
      <c r="AE36" s="250">
        <f>[3]Milch!$AL18</f>
        <v>27.166974541340611</v>
      </c>
      <c r="AF36" s="250">
        <f>[3]Milch!$AM18</f>
        <v>19.685644819401983</v>
      </c>
      <c r="AG36" s="252">
        <f>[3]Milch!$AR18</f>
        <v>9.7772062074842321</v>
      </c>
      <c r="AH36" s="252">
        <f>[3]Milch!$AS18</f>
        <v>8.033363006723361</v>
      </c>
      <c r="AI36" s="250">
        <f>[3]Milch!$AN18</f>
        <v>16.871884178008543</v>
      </c>
      <c r="AJ36" s="250">
        <f>[3]Milch!$AO18</f>
        <v>11.426953301615445</v>
      </c>
      <c r="AK36" s="252">
        <f>[3]Milch!$AP18</f>
        <v>33.637309436521491</v>
      </c>
      <c r="AL36" s="252">
        <f>[3]Milch!$AQ18</f>
        <v>22.542442208100375</v>
      </c>
      <c r="AM36" s="250">
        <f>[3]Milch!$AJ18</f>
        <v>25.191208746900426</v>
      </c>
      <c r="AN36" s="250">
        <f>[3]Milch!$AK18</f>
        <v>21.765913627054637</v>
      </c>
      <c r="AO36" s="252"/>
      <c r="AP36" s="252">
        <f>[3]Milch!$CD18</f>
        <v>3.8922636600028473</v>
      </c>
      <c r="AQ36" s="252">
        <f>[3]Milch!$CE18</f>
        <v>3.7706458130267482</v>
      </c>
      <c r="AR36" s="250">
        <f>[3]Milch!$BZ18</f>
        <v>4.858483913467774</v>
      </c>
      <c r="AS36" s="250">
        <f>[3]Milch!$CA18</f>
        <v>4.6221403788279032</v>
      </c>
      <c r="AT36" s="252">
        <f>[3]Milch!$CB18</f>
        <v>5.6418727086706992</v>
      </c>
      <c r="AU36" s="252">
        <f>[3]Milch!$CC18</f>
        <v>5.2170416098054924</v>
      </c>
      <c r="AV36" s="250">
        <f>[3]Milch!$CF18</f>
        <v>4.7553202066073936</v>
      </c>
      <c r="AW36" s="250">
        <f>[3]Milch!$CG18</f>
        <v>4.1250135303047841</v>
      </c>
      <c r="AX36" s="369" t="str">
        <f t="shared" si="20"/>
        <v>4</v>
      </c>
      <c r="AY36" s="189">
        <f>[3]Milch!$A18</f>
        <v>45839</v>
      </c>
      <c r="AZ36" s="343">
        <f>'Früchte Daten'!BQ34</f>
        <v>4</v>
      </c>
      <c r="BA36" s="440">
        <f>[3]Milch!$CX18</f>
        <v>3327.2308809609999</v>
      </c>
      <c r="BB36" s="440">
        <f>[3]Milch!$CY18</f>
        <v>16881.542211171</v>
      </c>
      <c r="BC36" s="304">
        <f>[3]Milch!$AD18</f>
        <v>2265.9308027779998</v>
      </c>
      <c r="BD36" s="304">
        <f>[3]Milch!$AE18</f>
        <v>3479.3091662460001</v>
      </c>
      <c r="BE36" s="305">
        <f>[3]Milch!$AF18</f>
        <v>1014.6079664499999</v>
      </c>
      <c r="BF36" s="305">
        <f>[3]Milch!$AG18</f>
        <v>11746.327371044001</v>
      </c>
      <c r="BG36" s="304"/>
      <c r="BH36" s="304">
        <f>[3]Milch!$CV18</f>
        <v>133.79828732300001</v>
      </c>
      <c r="BI36" s="304">
        <f>[3]Milch!$CW18</f>
        <v>2582.1060302639999</v>
      </c>
      <c r="BJ36" s="305">
        <f>[3]Milch!$BT18</f>
        <v>42.223650581000001</v>
      </c>
      <c r="BK36" s="305">
        <f>[3]Milch!$BU18</f>
        <v>809.83520027300005</v>
      </c>
      <c r="BL36" s="304">
        <f>[3]Milch!$BV18</f>
        <v>8.4510000000000005</v>
      </c>
      <c r="BM36" s="304">
        <f>[3]Milch!$BW18</f>
        <v>723.28112827999996</v>
      </c>
      <c r="BN36" s="305">
        <f>[3]Milch!$BX18</f>
        <v>43.8223463</v>
      </c>
      <c r="BO36" s="305">
        <f>[3]Milch!$BY18</f>
        <v>589.85185236000007</v>
      </c>
      <c r="BP36" s="304"/>
      <c r="BQ36" s="304">
        <f>[3]Milch!$CT18</f>
        <v>103.246157927</v>
      </c>
      <c r="BR36" s="304">
        <f>[3]Milch!$CU18</f>
        <v>1047.9928365139999</v>
      </c>
      <c r="BS36" s="305">
        <f>[3]Milch!$BJ18</f>
        <v>78.036244869000001</v>
      </c>
      <c r="BT36" s="305">
        <f>[3]Milch!$BK18</f>
        <v>265.85411534999997</v>
      </c>
      <c r="BU36" s="304">
        <f>[3]Milch!$BL18</f>
        <v>14.266335999999999</v>
      </c>
      <c r="BV36" s="304">
        <f>[3]Milch!$BM18</f>
        <v>698.26144804</v>
      </c>
      <c r="BW36" s="304"/>
      <c r="BX36" s="305">
        <f>[3]Milch!$CP18</f>
        <v>511.51724962100002</v>
      </c>
      <c r="BY36" s="305">
        <f>[3]Milch!$CQ18</f>
        <v>7452.4184836029999</v>
      </c>
      <c r="BZ36" s="304">
        <f>[3]Milch!AT18</f>
        <v>17.353016986</v>
      </c>
      <c r="CA36" s="304">
        <f>[3]Milch!AU18</f>
        <v>196.87464949099999</v>
      </c>
      <c r="CB36" s="305">
        <f>[3]Milch!AX18</f>
        <v>52.389983213999997</v>
      </c>
      <c r="CC36" s="305">
        <f>[3]Milch!AY18</f>
        <v>705.63280164499997</v>
      </c>
      <c r="CD36" s="304">
        <f>[3]Milch!BD18</f>
        <v>73.483615473</v>
      </c>
      <c r="CE36" s="304">
        <f>[3]Milch!BE18</f>
        <v>651.92452168199998</v>
      </c>
      <c r="CF36" s="305">
        <f>[3]Milch!AZ18</f>
        <v>115.43681133300001</v>
      </c>
      <c r="CG36" s="305">
        <f>[3]Milch!BA18</f>
        <v>1397.319506929</v>
      </c>
      <c r="CH36" s="304">
        <f>[3]Milch!BB18</f>
        <v>31.710164164999998</v>
      </c>
      <c r="CI36" s="304">
        <f>[3]Milch!BC18</f>
        <v>365.96838661800001</v>
      </c>
      <c r="CJ36" s="305">
        <f>[3]Milch!AV18</f>
        <v>9.8566462389999998</v>
      </c>
      <c r="CK36" s="305">
        <f>[3]Milch!AW18</f>
        <v>193.807646815</v>
      </c>
      <c r="CL36" s="304"/>
      <c r="CM36" s="304">
        <f>[3]Milch!$CR18</f>
        <v>108.37372892500001</v>
      </c>
      <c r="CN36" s="304">
        <f>[3]Milch!$CS18</f>
        <v>1416.056910951</v>
      </c>
      <c r="CO36" s="305">
        <f>[3]Milch!$CL18</f>
        <v>874.62330382200003</v>
      </c>
      <c r="CP36" s="305">
        <f>[3]Milch!$CM18</f>
        <v>2278.332123446</v>
      </c>
      <c r="CQ36" s="304">
        <f>[3]Milch!$CH18</f>
        <v>138.02456220799999</v>
      </c>
      <c r="CR36" s="304">
        <f>[3]Milch!$CI18</f>
        <v>1150.1258316460001</v>
      </c>
      <c r="CS36" s="305">
        <f>[3]Milch!$CJ18</f>
        <v>117.689589058</v>
      </c>
      <c r="CT36" s="305">
        <f>[3]Milch!$CK18</f>
        <v>518.07733129500002</v>
      </c>
      <c r="CU36" s="304">
        <f>[3]Milch!$CN18</f>
        <v>223.50570565200002</v>
      </c>
      <c r="CV36" s="304">
        <f>[3]Milch!$CO18</f>
        <v>1574.2441386959999</v>
      </c>
    </row>
    <row r="37" spans="2:100" s="188" customFormat="1" ht="12.75" x14ac:dyDescent="0.2">
      <c r="B37" s="189">
        <f>[3]Milch!$A19</f>
        <v>45809</v>
      </c>
      <c r="C37" s="250">
        <f>[3]Milch!$B19</f>
        <v>93.680599486885399</v>
      </c>
      <c r="D37" s="250">
        <f>[3]Milch!$C19</f>
        <v>74.083171812972495</v>
      </c>
      <c r="E37" s="250">
        <f t="shared" si="17"/>
        <v>19.597427673912904</v>
      </c>
      <c r="F37" s="355">
        <f t="shared" si="18"/>
        <v>0.26453278382016099</v>
      </c>
      <c r="G37" s="251"/>
      <c r="H37" s="304">
        <f>[3]Milch!$E19</f>
        <v>19881.003114744999</v>
      </c>
      <c r="I37" s="304">
        <f>[3]Milch!$F19</f>
        <v>254335.26188525502</v>
      </c>
      <c r="J37" s="265">
        <f t="shared" si="21"/>
        <v>7.2501181192680161E-2</v>
      </c>
      <c r="K37" s="265"/>
      <c r="L37" s="189">
        <f>[3]Milch!$A19</f>
        <v>45809</v>
      </c>
      <c r="M37" s="343">
        <f>'Früchte Daten'!BQ35</f>
        <v>5</v>
      </c>
      <c r="N37" s="250">
        <f>[3]Milch!$Z19</f>
        <v>1.9559173820457496</v>
      </c>
      <c r="O37" s="250">
        <f>[3]Milch!$AA19</f>
        <v>1.7848453550269481</v>
      </c>
      <c r="P37" s="252">
        <f>[3]Milch!$AB19</f>
        <v>1.9534750640762346</v>
      </c>
      <c r="Q37" s="252">
        <f>[3]Milch!$AC19</f>
        <v>1.5085025380278472</v>
      </c>
      <c r="R37" s="250">
        <f>[3]Milch!$BN19</f>
        <v>12.339662189465963</v>
      </c>
      <c r="S37" s="250">
        <f>[3]Milch!$BO19</f>
        <v>8.4027836854018894</v>
      </c>
      <c r="T37" s="252">
        <f>[3]Milch!$BP19</f>
        <v>11.970562674784949</v>
      </c>
      <c r="U37" s="252">
        <f>[3]Milch!$BQ19</f>
        <v>7.6755211112234791</v>
      </c>
      <c r="V37" s="250">
        <f>[3]Milch!$BR19</f>
        <v>6.6238312599461189</v>
      </c>
      <c r="W37" s="250">
        <f>[3]Milch!$BS19</f>
        <v>4.7330751714657628</v>
      </c>
      <c r="X37" s="252">
        <f>[3]Milch!$BF19</f>
        <v>23.477318803637246</v>
      </c>
      <c r="Y37" s="252">
        <f>[3]Milch!$BG19</f>
        <v>19.439366210363829</v>
      </c>
      <c r="Z37" s="250">
        <f>[3]Milch!$BH19</f>
        <v>21.260137232610059</v>
      </c>
      <c r="AA37" s="250">
        <f>[3]Milch!$BI19</f>
        <v>14.929273755428525</v>
      </c>
      <c r="AB37" s="252"/>
      <c r="AC37" s="252">
        <f>[3]Milch!$AH19</f>
        <v>23.131439555233278</v>
      </c>
      <c r="AD37" s="252">
        <f>[3]Milch!$AI19</f>
        <v>18.387311552984865</v>
      </c>
      <c r="AE37" s="250">
        <f>[3]Milch!$AL19</f>
        <v>26.503816915516552</v>
      </c>
      <c r="AF37" s="250">
        <f>[3]Milch!$AM19</f>
        <v>19.289715135654529</v>
      </c>
      <c r="AG37" s="252">
        <f>[3]Milch!$AR19</f>
        <v>9.8060965911889966</v>
      </c>
      <c r="AH37" s="252">
        <f>[3]Milch!$AS19</f>
        <v>7.9683781058680863</v>
      </c>
      <c r="AI37" s="250">
        <f>[3]Milch!$AN19</f>
        <v>15.978488463701796</v>
      </c>
      <c r="AJ37" s="250">
        <f>[3]Milch!$AO19</f>
        <v>11.303706852783501</v>
      </c>
      <c r="AK37" s="252">
        <f>[3]Milch!$AP19</f>
        <v>34.514354595545093</v>
      </c>
      <c r="AL37" s="252">
        <f>[3]Milch!$AQ19</f>
        <v>22.060186278736474</v>
      </c>
      <c r="AM37" s="250">
        <f>[3]Milch!$AJ19</f>
        <v>23.451933183826572</v>
      </c>
      <c r="AN37" s="250">
        <f>[3]Milch!$AK19</f>
        <v>21.628868681965709</v>
      </c>
      <c r="AO37" s="252"/>
      <c r="AP37" s="252">
        <f>[3]Milch!$CD19</f>
        <v>3.9185945401506777</v>
      </c>
      <c r="AQ37" s="252">
        <f>[3]Milch!$CE19</f>
        <v>3.7593603295425972</v>
      </c>
      <c r="AR37" s="250">
        <f>[3]Milch!$BZ19</f>
        <v>5.0986817753583598</v>
      </c>
      <c r="AS37" s="250">
        <f>[3]Milch!$CA19</f>
        <v>4.7565748800097341</v>
      </c>
      <c r="AT37" s="252">
        <f>[3]Milch!$CB19</f>
        <v>5.7046477535346289</v>
      </c>
      <c r="AU37" s="252">
        <f>[3]Milch!$CC19</f>
        <v>5.2351082662310047</v>
      </c>
      <c r="AV37" s="250">
        <f>[3]Milch!$CF19</f>
        <v>5.0054079344008464</v>
      </c>
      <c r="AW37" s="250">
        <f>[3]Milch!$CG19</f>
        <v>4.1254515350473993</v>
      </c>
      <c r="AX37" s="369" t="str">
        <f t="shared" si="20"/>
        <v>5</v>
      </c>
      <c r="AY37" s="189">
        <f>[3]Milch!$A19</f>
        <v>45809</v>
      </c>
      <c r="AZ37" s="343">
        <f>'Früchte Daten'!BQ35</f>
        <v>5</v>
      </c>
      <c r="BA37" s="440">
        <f>[3]Milch!$CX19</f>
        <v>4595.2212255079994</v>
      </c>
      <c r="BB37" s="440">
        <f>[3]Milch!$CY19</f>
        <v>22815.774031860001</v>
      </c>
      <c r="BC37" s="304">
        <f>[3]Milch!$AD19</f>
        <v>3058.9102664669999</v>
      </c>
      <c r="BD37" s="304">
        <f>[3]Milch!$AE19</f>
        <v>4864.7027789759995</v>
      </c>
      <c r="BE37" s="305">
        <f>[3]Milch!$AF19</f>
        <v>1458.6987211160001</v>
      </c>
      <c r="BF37" s="305">
        <f>[3]Milch!$AG19</f>
        <v>15812.671685520001</v>
      </c>
      <c r="BG37" s="304"/>
      <c r="BH37" s="304">
        <f>[3]Milch!$CV19</f>
        <v>178.39460781300002</v>
      </c>
      <c r="BI37" s="304">
        <f>[3]Milch!$CW19</f>
        <v>3584.2656125810004</v>
      </c>
      <c r="BJ37" s="305">
        <f>[3]Milch!$BT19</f>
        <v>58.047926350000004</v>
      </c>
      <c r="BK37" s="305">
        <f>[3]Milch!$BU19</f>
        <v>1164.4334920169999</v>
      </c>
      <c r="BL37" s="304">
        <f>[3]Milch!$BV19</f>
        <v>11.2996</v>
      </c>
      <c r="BM37" s="304">
        <f>[3]Milch!$BW19</f>
        <v>968.91463132299998</v>
      </c>
      <c r="BN37" s="305">
        <f>[3]Milch!$BX19</f>
        <v>57.170540000000003</v>
      </c>
      <c r="BO37" s="305">
        <f>[3]Milch!$BY19</f>
        <v>820.72597008299999</v>
      </c>
      <c r="BP37" s="304"/>
      <c r="BQ37" s="304">
        <f>[3]Milch!$CT19</f>
        <v>139.39098962200001</v>
      </c>
      <c r="BR37" s="304">
        <f>[3]Milch!$CU19</f>
        <v>1403.0831199469999</v>
      </c>
      <c r="BS37" s="305">
        <f>[3]Milch!$BJ19</f>
        <v>104.119523403</v>
      </c>
      <c r="BT37" s="305">
        <f>[3]Milch!$BK19</f>
        <v>342.14451070899997</v>
      </c>
      <c r="BU37" s="304">
        <f>[3]Milch!$BL19</f>
        <v>21.102776218999999</v>
      </c>
      <c r="BV37" s="304">
        <f>[3]Milch!$BM19</f>
        <v>955.45634771700009</v>
      </c>
      <c r="BW37" s="304"/>
      <c r="BX37" s="305">
        <f>[3]Milch!$CP19</f>
        <v>719.36965265200001</v>
      </c>
      <c r="BY37" s="305">
        <f>[3]Milch!$CQ19</f>
        <v>9522.7899407139994</v>
      </c>
      <c r="BZ37" s="304">
        <f>[3]Milch!AT19</f>
        <v>30.371389022999999</v>
      </c>
      <c r="CA37" s="304">
        <f>[3]Milch!AU19</f>
        <v>228.998717726</v>
      </c>
      <c r="CB37" s="305">
        <f>[3]Milch!AX19</f>
        <v>80.906534520000008</v>
      </c>
      <c r="CC37" s="305">
        <f>[3]Milch!AY19</f>
        <v>852.12513738799998</v>
      </c>
      <c r="CD37" s="304">
        <f>[3]Milch!BD19</f>
        <v>92.687187590999997</v>
      </c>
      <c r="CE37" s="304">
        <f>[3]Milch!BE19</f>
        <v>860.52474676200006</v>
      </c>
      <c r="CF37" s="305">
        <f>[3]Milch!AZ19</f>
        <v>199.294320618</v>
      </c>
      <c r="CG37" s="305">
        <f>[3]Milch!BA19</f>
        <v>1777.4739377639999</v>
      </c>
      <c r="CH37" s="304">
        <f>[3]Milch!BB19</f>
        <v>35.698279612999997</v>
      </c>
      <c r="CI37" s="304">
        <f>[3]Milch!BC19</f>
        <v>489.39291830899998</v>
      </c>
      <c r="CJ37" s="305">
        <f>[3]Milch!AV19</f>
        <v>11.063335807</v>
      </c>
      <c r="CK37" s="305">
        <f>[3]Milch!AW19</f>
        <v>196.03214191499998</v>
      </c>
      <c r="CL37" s="304"/>
      <c r="CM37" s="304">
        <f>[3]Milch!$CR19</f>
        <v>119.39328677</v>
      </c>
      <c r="CN37" s="304">
        <f>[3]Milch!$CS19</f>
        <v>1804.369404479</v>
      </c>
      <c r="CO37" s="305">
        <f>[3]Milch!$CL19</f>
        <v>1162.318505468</v>
      </c>
      <c r="CP37" s="305">
        <f>[3]Milch!$CM19</f>
        <v>2982.0066857929996</v>
      </c>
      <c r="CQ37" s="304">
        <f>[3]Milch!$CH19</f>
        <v>183.285547522</v>
      </c>
      <c r="CR37" s="304">
        <f>[3]Milch!$CI19</f>
        <v>1430.501940313</v>
      </c>
      <c r="CS37" s="305">
        <f>[3]Milch!$CJ19</f>
        <v>141.02776401899999</v>
      </c>
      <c r="CT37" s="305">
        <f>[3]Milch!$CK19</f>
        <v>669.65951457999995</v>
      </c>
      <c r="CU37" s="304">
        <f>[3]Milch!$CN19</f>
        <v>287.00326611899999</v>
      </c>
      <c r="CV37" s="304">
        <f>[3]Milch!$CO19</f>
        <v>2077.7991149929999</v>
      </c>
    </row>
    <row r="38" spans="2:100" s="188" customFormat="1" ht="12.75" x14ac:dyDescent="0.2">
      <c r="B38" s="189">
        <f>[3]Milch!$A20</f>
        <v>45778</v>
      </c>
      <c r="C38" s="250">
        <f>[3]Milch!$B20</f>
        <v>88.19039590237</v>
      </c>
      <c r="D38" s="250">
        <f>[3]Milch!$C20</f>
        <v>71.458028626254205</v>
      </c>
      <c r="E38" s="250">
        <f t="shared" si="17"/>
        <v>16.732367276115795</v>
      </c>
      <c r="F38" s="355">
        <f t="shared" si="18"/>
        <v>0.23415657551415014</v>
      </c>
      <c r="G38" s="251"/>
      <c r="H38" s="304">
        <f>[3]Milch!$E20</f>
        <v>25062.622100658002</v>
      </c>
      <c r="I38" s="304">
        <f>[3]Milch!$F20</f>
        <v>290737.70389934193</v>
      </c>
      <c r="J38" s="265">
        <f t="shared" si="21"/>
        <v>7.9362242649040224E-2</v>
      </c>
      <c r="K38" s="265"/>
      <c r="L38" s="189">
        <f>[3]Milch!$A20</f>
        <v>45778</v>
      </c>
      <c r="M38" s="343">
        <f>'Früchte Daten'!BQ36</f>
        <v>4</v>
      </c>
      <c r="N38" s="250">
        <f>[3]Milch!$Z20</f>
        <v>1.9533878885954874</v>
      </c>
      <c r="O38" s="250">
        <f>[3]Milch!$AA20</f>
        <v>1.7818762963868533</v>
      </c>
      <c r="P38" s="252">
        <f>[3]Milch!$AB20</f>
        <v>1.969137763834117</v>
      </c>
      <c r="Q38" s="252">
        <f>[3]Milch!$AC20</f>
        <v>1.4912472517862985</v>
      </c>
      <c r="R38" s="250">
        <f>[3]Milch!$BN20</f>
        <v>12.479431442599326</v>
      </c>
      <c r="S38" s="250">
        <f>[3]Milch!$BO20</f>
        <v>8.2853273476349045</v>
      </c>
      <c r="T38" s="252">
        <f>[3]Milch!$BP20</f>
        <v>12.081080407070987</v>
      </c>
      <c r="U38" s="252">
        <f>[3]Milch!$BQ20</f>
        <v>7.4685668397934135</v>
      </c>
      <c r="V38" s="250">
        <f>[3]Milch!$BR20</f>
        <v>6.7191946835849103</v>
      </c>
      <c r="W38" s="250">
        <f>[3]Milch!$BS20</f>
        <v>4.7679423421582285</v>
      </c>
      <c r="X38" s="252">
        <f>[3]Milch!$BF20</f>
        <v>23.927675831652358</v>
      </c>
      <c r="Y38" s="252">
        <f>[3]Milch!$BG20</f>
        <v>19.449045618392777</v>
      </c>
      <c r="Z38" s="250">
        <f>[3]Milch!$BH20</f>
        <v>20.729617891321823</v>
      </c>
      <c r="AA38" s="250">
        <f>[3]Milch!$BI20</f>
        <v>14.86435983554648</v>
      </c>
      <c r="AB38" s="252"/>
      <c r="AC38" s="252">
        <f>[3]Milch!$AH20</f>
        <v>22.606401501890264</v>
      </c>
      <c r="AD38" s="252">
        <f>[3]Milch!$AI20</f>
        <v>17.984246004776892</v>
      </c>
      <c r="AE38" s="250">
        <f>[3]Milch!$AL20</f>
        <v>26.793938123058226</v>
      </c>
      <c r="AF38" s="250">
        <f>[3]Milch!$AM20</f>
        <v>19.713083748171112</v>
      </c>
      <c r="AG38" s="252">
        <f>[3]Milch!$AR20</f>
        <v>9.733052555450783</v>
      </c>
      <c r="AH38" s="252">
        <f>[3]Milch!$AS20</f>
        <v>7.8136465746707913</v>
      </c>
      <c r="AI38" s="250">
        <f>[3]Milch!$AN20</f>
        <v>17.884016498768599</v>
      </c>
      <c r="AJ38" s="250">
        <f>[3]Milch!$AO20</f>
        <v>11.337366175937973</v>
      </c>
      <c r="AK38" s="252">
        <f>[3]Milch!$AP20</f>
        <v>33.384888544274204</v>
      </c>
      <c r="AL38" s="252">
        <f>[3]Milch!$AQ20</f>
        <v>22.687955544769885</v>
      </c>
      <c r="AM38" s="250">
        <f>[3]Milch!$AJ20</f>
        <v>26.012725543248063</v>
      </c>
      <c r="AN38" s="250">
        <f>[3]Milch!$AK20</f>
        <v>20.870334813539088</v>
      </c>
      <c r="AO38" s="252"/>
      <c r="AP38" s="252">
        <f>[3]Milch!$CD20</f>
        <v>3.9671124015976713</v>
      </c>
      <c r="AQ38" s="252">
        <f>[3]Milch!$CE20</f>
        <v>3.7684387043384522</v>
      </c>
      <c r="AR38" s="250">
        <f>[3]Milch!$BZ20</f>
        <v>5.7160555179634214</v>
      </c>
      <c r="AS38" s="250">
        <f>[3]Milch!$CA20</f>
        <v>4.7189089804857574</v>
      </c>
      <c r="AT38" s="252">
        <f>[3]Milch!$CB20</f>
        <v>5.9619339636223279</v>
      </c>
      <c r="AU38" s="252">
        <f>[3]Milch!$CC20</f>
        <v>5.170905840381546</v>
      </c>
      <c r="AV38" s="250">
        <f>[3]Milch!$CF20</f>
        <v>5.3318084219132151</v>
      </c>
      <c r="AW38" s="250">
        <f>[3]Milch!$CG20</f>
        <v>4.1041419793991061</v>
      </c>
      <c r="AX38" s="369" t="str">
        <f t="shared" si="20"/>
        <v>4</v>
      </c>
      <c r="AY38" s="189">
        <f>[3]Milch!$A20</f>
        <v>45778</v>
      </c>
      <c r="AZ38" s="343">
        <f>'Früchte Daten'!BQ36</f>
        <v>4</v>
      </c>
      <c r="BA38" s="440">
        <f>[3]Milch!$CX20</f>
        <v>3841.475393358</v>
      </c>
      <c r="BB38" s="440">
        <f>[3]Milch!$CY20</f>
        <v>19108.985706374002</v>
      </c>
      <c r="BC38" s="304">
        <f>[3]Milch!$AD20</f>
        <v>2553.1677882859999</v>
      </c>
      <c r="BD38" s="304">
        <f>[3]Milch!$AE20</f>
        <v>3946.7007099870002</v>
      </c>
      <c r="BE38" s="305">
        <f>[3]Milch!$AF20</f>
        <v>1222.885578872</v>
      </c>
      <c r="BF38" s="305">
        <f>[3]Milch!$AG20</f>
        <v>13417.097044179</v>
      </c>
      <c r="BG38" s="304"/>
      <c r="BH38" s="304">
        <f>[3]Milch!$CV20</f>
        <v>153.34525539100002</v>
      </c>
      <c r="BI38" s="304">
        <f>[3]Milch!$CW20</f>
        <v>3101.7940427789999</v>
      </c>
      <c r="BJ38" s="305">
        <f>[3]Milch!$BT20</f>
        <v>51.254757611999999</v>
      </c>
      <c r="BK38" s="305">
        <f>[3]Milch!$BU20</f>
        <v>978.57042259499997</v>
      </c>
      <c r="BL38" s="304">
        <f>[3]Milch!$BV20</f>
        <v>10.425700000000001</v>
      </c>
      <c r="BM38" s="304">
        <f>[3]Milch!$BW20</f>
        <v>928.36413975599999</v>
      </c>
      <c r="BN38" s="305">
        <f>[3]Milch!$BX20</f>
        <v>45.886559999999996</v>
      </c>
      <c r="BO38" s="305">
        <f>[3]Milch!$BY20</f>
        <v>679.70656861299994</v>
      </c>
      <c r="BP38" s="304"/>
      <c r="BQ38" s="304">
        <f>[3]Milch!$CT20</f>
        <v>113.730449295</v>
      </c>
      <c r="BR38" s="304">
        <f>[3]Milch!$CU20</f>
        <v>1193.194815395</v>
      </c>
      <c r="BS38" s="305">
        <f>[3]Milch!$BJ20</f>
        <v>83.218679295000001</v>
      </c>
      <c r="BT38" s="305">
        <f>[3]Milch!$BK20</f>
        <v>283.14557914199997</v>
      </c>
      <c r="BU38" s="304">
        <f>[3]Milch!$BL20</f>
        <v>18.68526</v>
      </c>
      <c r="BV38" s="304">
        <f>[3]Milch!$BM20</f>
        <v>823.74027454300006</v>
      </c>
      <c r="BW38" s="304"/>
      <c r="BX38" s="305">
        <f>[3]Milch!$CP20</f>
        <v>536.69376668400002</v>
      </c>
      <c r="BY38" s="305">
        <f>[3]Milch!$CQ20</f>
        <v>7909.1096086710004</v>
      </c>
      <c r="BZ38" s="304">
        <f>[3]Milch!AT20</f>
        <v>20.692381549</v>
      </c>
      <c r="CA38" s="304">
        <f>[3]Milch!AU20</f>
        <v>197.108267587</v>
      </c>
      <c r="CB38" s="305">
        <f>[3]Milch!AX20</f>
        <v>61.052776780999999</v>
      </c>
      <c r="CC38" s="305">
        <f>[3]Milch!AY20</f>
        <v>782.22141337900007</v>
      </c>
      <c r="CD38" s="304">
        <f>[3]Milch!BD20</f>
        <v>75.295406014999998</v>
      </c>
      <c r="CE38" s="304">
        <f>[3]Milch!BE20</f>
        <v>731.00839709999991</v>
      </c>
      <c r="CF38" s="305">
        <f>[3]Milch!AZ20</f>
        <v>101.52410163499999</v>
      </c>
      <c r="CG38" s="305">
        <f>[3]Milch!BA20</f>
        <v>1298.3856982939999</v>
      </c>
      <c r="CH38" s="304">
        <f>[3]Milch!BB20</f>
        <v>37.817525298</v>
      </c>
      <c r="CI38" s="304">
        <f>[3]Milch!BC20</f>
        <v>420.97998907599998</v>
      </c>
      <c r="CJ38" s="305">
        <f>[3]Milch!AV20</f>
        <v>11.659349082999999</v>
      </c>
      <c r="CK38" s="305">
        <f>[3]Milch!AW20</f>
        <v>214.25311053999999</v>
      </c>
      <c r="CL38" s="304"/>
      <c r="CM38" s="304">
        <f>[3]Milch!$CR20</f>
        <v>101.26213750500001</v>
      </c>
      <c r="CN38" s="304">
        <f>[3]Milch!$CS20</f>
        <v>1624.15442536</v>
      </c>
      <c r="CO38" s="305">
        <f>[3]Milch!$CL20</f>
        <v>880.42459296599998</v>
      </c>
      <c r="CP38" s="305">
        <f>[3]Milch!$CM20</f>
        <v>2373.908516946</v>
      </c>
      <c r="CQ38" s="304">
        <f>[3]Milch!$CH20</f>
        <v>157.23355465400002</v>
      </c>
      <c r="CR38" s="304">
        <f>[3]Milch!$CI20</f>
        <v>1145.050065275</v>
      </c>
      <c r="CS38" s="305">
        <f>[3]Milch!$CJ20</f>
        <v>127.96607339600001</v>
      </c>
      <c r="CT38" s="305">
        <f>[3]Milch!$CK20</f>
        <v>593.27717427699997</v>
      </c>
      <c r="CU38" s="304">
        <f>[3]Milch!$CN20</f>
        <v>217.40135303999998</v>
      </c>
      <c r="CV38" s="304">
        <f>[3]Milch!$CO20</f>
        <v>1872.184750357</v>
      </c>
    </row>
    <row r="39" spans="2:100" s="188" customFormat="1" ht="12.75" x14ac:dyDescent="0.2">
      <c r="B39" s="189">
        <f>[3]Milch!$A21</f>
        <v>45748</v>
      </c>
      <c r="C39" s="250">
        <f>[3]Milch!$B21</f>
        <v>88.287123428894802</v>
      </c>
      <c r="D39" s="250">
        <f>[3]Milch!$C21</f>
        <v>71.743335349577606</v>
      </c>
      <c r="E39" s="250">
        <f t="shared" si="17"/>
        <v>16.543788079317196</v>
      </c>
      <c r="F39" s="355">
        <f t="shared" si="18"/>
        <v>0.23059686309126404</v>
      </c>
      <c r="G39" s="251"/>
      <c r="H39" s="304">
        <f>[3]Milch!$E21</f>
        <v>24819.807456659997</v>
      </c>
      <c r="I39" s="304">
        <f>[3]Milch!$F21</f>
        <v>290077.68954334001</v>
      </c>
      <c r="J39" s="265">
        <f t="shared" si="21"/>
        <v>7.8818687646348612E-2</v>
      </c>
      <c r="K39" s="265"/>
      <c r="L39" s="189">
        <f>[3]Milch!$A21</f>
        <v>45748</v>
      </c>
      <c r="M39" s="343">
        <f>'Früchte Daten'!BQ37</f>
        <v>4</v>
      </c>
      <c r="N39" s="250">
        <f>[3]Milch!$Z21</f>
        <v>1.954140572783136</v>
      </c>
      <c r="O39" s="250">
        <f>[3]Milch!$AA21</f>
        <v>1.7815062501040888</v>
      </c>
      <c r="P39" s="252">
        <f>[3]Milch!$AB21</f>
        <v>1.9116959934944207</v>
      </c>
      <c r="Q39" s="252">
        <f>[3]Milch!$AC21</f>
        <v>1.484165135640825</v>
      </c>
      <c r="R39" s="250">
        <f>[3]Milch!$BN21</f>
        <v>12.051158641807033</v>
      </c>
      <c r="S39" s="250">
        <f>[3]Milch!$BO21</f>
        <v>8.2029657835977989</v>
      </c>
      <c r="T39" s="252">
        <f>[3]Milch!$BP21</f>
        <v>11.51518744835977</v>
      </c>
      <c r="U39" s="252">
        <f>[3]Milch!$BQ21</f>
        <v>7.5940161912690556</v>
      </c>
      <c r="V39" s="250">
        <f>[3]Milch!$BR21</f>
        <v>6.6219564089472689</v>
      </c>
      <c r="W39" s="250">
        <f>[3]Milch!$BS21</f>
        <v>4.7563354525037438</v>
      </c>
      <c r="X39" s="252">
        <f>[3]Milch!$BF21</f>
        <v>23.466504048861275</v>
      </c>
      <c r="Y39" s="252">
        <f>[3]Milch!$BG21</f>
        <v>19.317462448653075</v>
      </c>
      <c r="Z39" s="250">
        <f>[3]Milch!$BH21</f>
        <v>20.678208752341245</v>
      </c>
      <c r="AA39" s="250">
        <f>[3]Milch!$BI21</f>
        <v>14.908595636931292</v>
      </c>
      <c r="AB39" s="252"/>
      <c r="AC39" s="252">
        <f>[3]Milch!$AH21</f>
        <v>23.600180240311861</v>
      </c>
      <c r="AD39" s="252">
        <f>[3]Milch!$AI21</f>
        <v>18.035545934377911</v>
      </c>
      <c r="AE39" s="250">
        <f>[3]Milch!$AL21</f>
        <v>26.672514862539693</v>
      </c>
      <c r="AF39" s="250">
        <f>[3]Milch!$AM21</f>
        <v>19.627781554567807</v>
      </c>
      <c r="AG39" s="252">
        <f>[3]Milch!$AR21</f>
        <v>9.7453829157675997</v>
      </c>
      <c r="AH39" s="252">
        <f>[3]Milch!$AS21</f>
        <v>8.0230259019048606</v>
      </c>
      <c r="AI39" s="250">
        <f>[3]Milch!$AN21</f>
        <v>16.084243814631574</v>
      </c>
      <c r="AJ39" s="250">
        <f>[3]Milch!$AO21</f>
        <v>11.238816144226693</v>
      </c>
      <c r="AK39" s="252">
        <f>[3]Milch!$AP21</f>
        <v>34.675298914183763</v>
      </c>
      <c r="AL39" s="252">
        <f>[3]Milch!$AQ21</f>
        <v>22.465883534646945</v>
      </c>
      <c r="AM39" s="250">
        <f>[3]Milch!$AJ21</f>
        <v>24.276007021338245</v>
      </c>
      <c r="AN39" s="250">
        <f>[3]Milch!$AK21</f>
        <v>20.95701777565667</v>
      </c>
      <c r="AO39" s="252"/>
      <c r="AP39" s="252">
        <f>[3]Milch!$CD21</f>
        <v>3.8958602193526657</v>
      </c>
      <c r="AQ39" s="252">
        <f>[3]Milch!$CE21</f>
        <v>3.7790687573960424</v>
      </c>
      <c r="AR39" s="250">
        <f>[3]Milch!$BZ21</f>
        <v>5.4460248485398113</v>
      </c>
      <c r="AS39" s="250">
        <f>[3]Milch!$CA21</f>
        <v>4.7255331136914736</v>
      </c>
      <c r="AT39" s="252">
        <f>[3]Milch!$CB21</f>
        <v>6.1270937109735737</v>
      </c>
      <c r="AU39" s="252">
        <f>[3]Milch!$CC21</f>
        <v>5.2490620292642944</v>
      </c>
      <c r="AV39" s="250">
        <f>[3]Milch!$CF21</f>
        <v>5.3161194663804539</v>
      </c>
      <c r="AW39" s="250">
        <f>[3]Milch!$CG21</f>
        <v>4.0274763787991184</v>
      </c>
      <c r="AX39" s="369" t="str">
        <f t="shared" si="20"/>
        <v>4</v>
      </c>
      <c r="AY39" s="189">
        <f>[3]Milch!$A21</f>
        <v>45748</v>
      </c>
      <c r="AZ39" s="343">
        <f>'Früchte Daten'!BQ37</f>
        <v>4</v>
      </c>
      <c r="BA39" s="440">
        <f>[3]Milch!$CX21</f>
        <v>3834.0120572149999</v>
      </c>
      <c r="BB39" s="440">
        <f>[3]Milch!$CY21</f>
        <v>19277.240989783</v>
      </c>
      <c r="BC39" s="304">
        <f>[3]Milch!$AD21</f>
        <v>2486.3314060990001</v>
      </c>
      <c r="BD39" s="304">
        <f>[3]Milch!$AE21</f>
        <v>3830.1749496709999</v>
      </c>
      <c r="BE39" s="305">
        <f>[3]Milch!$AF21</f>
        <v>1239.2161815679999</v>
      </c>
      <c r="BF39" s="305">
        <f>[3]Milch!$AG21</f>
        <v>13661.305594775</v>
      </c>
      <c r="BG39" s="304"/>
      <c r="BH39" s="304">
        <f>[3]Milch!$CV21</f>
        <v>163.773900024</v>
      </c>
      <c r="BI39" s="304">
        <f>[3]Milch!$CW21</f>
        <v>3217.550652201</v>
      </c>
      <c r="BJ39" s="305">
        <f>[3]Milch!$BT21</f>
        <v>53.032190343000003</v>
      </c>
      <c r="BK39" s="305">
        <f>[3]Milch!$BU21</f>
        <v>1060.6662639629999</v>
      </c>
      <c r="BL39" s="304">
        <f>[3]Milch!$BV21</f>
        <v>11.0137</v>
      </c>
      <c r="BM39" s="304">
        <f>[3]Milch!$BW21</f>
        <v>887.81640838999999</v>
      </c>
      <c r="BN39" s="305">
        <f>[3]Milch!$BX21</f>
        <v>53.156779999999998</v>
      </c>
      <c r="BO39" s="305">
        <f>[3]Milch!$BY21</f>
        <v>726.34617381800001</v>
      </c>
      <c r="BP39" s="304"/>
      <c r="BQ39" s="304">
        <f>[3]Milch!$CT21</f>
        <v>120.47771491100001</v>
      </c>
      <c r="BR39" s="304">
        <f>[3]Milch!$CU21</f>
        <v>1313.004492349</v>
      </c>
      <c r="BS39" s="305">
        <f>[3]Milch!$BJ21</f>
        <v>89.323884911000007</v>
      </c>
      <c r="BT39" s="305">
        <f>[3]Milch!$BK21</f>
        <v>304.78902321999999</v>
      </c>
      <c r="BU39" s="304">
        <f>[3]Milch!$BL21</f>
        <v>19.039020000000001</v>
      </c>
      <c r="BV39" s="304">
        <f>[3]Milch!$BM21</f>
        <v>920.97611633400004</v>
      </c>
      <c r="BW39" s="304"/>
      <c r="BX39" s="305">
        <f>[3]Milch!$CP21</f>
        <v>511.73446060800001</v>
      </c>
      <c r="BY39" s="305">
        <f>[3]Milch!$CQ21</f>
        <v>7616.3883577340002</v>
      </c>
      <c r="BZ39" s="304">
        <f>[3]Milch!AT21</f>
        <v>14.711178496</v>
      </c>
      <c r="CA39" s="304">
        <f>[3]Milch!AU21</f>
        <v>200.80464533900002</v>
      </c>
      <c r="CB39" s="305">
        <f>[3]Milch!AX21</f>
        <v>64.791183223000004</v>
      </c>
      <c r="CC39" s="305">
        <f>[3]Milch!AY21</f>
        <v>781.27066255500006</v>
      </c>
      <c r="CD39" s="304">
        <f>[3]Milch!BD21</f>
        <v>68.010565151999998</v>
      </c>
      <c r="CE39" s="304">
        <f>[3]Milch!BE21</f>
        <v>620.91861483100001</v>
      </c>
      <c r="CF39" s="305">
        <f>[3]Milch!AZ21</f>
        <v>97.532759419000001</v>
      </c>
      <c r="CG39" s="305">
        <f>[3]Milch!BA21</f>
        <v>1067.079621456</v>
      </c>
      <c r="CH39" s="304">
        <f>[3]Milch!BB21</f>
        <v>30.024845883999998</v>
      </c>
      <c r="CI39" s="304">
        <f>[3]Milch!BC21</f>
        <v>421.92284537799998</v>
      </c>
      <c r="CJ39" s="305">
        <f>[3]Milch!AV21</f>
        <v>12.433479907000001</v>
      </c>
      <c r="CK39" s="305">
        <f>[3]Milch!AW21</f>
        <v>248.271666649</v>
      </c>
      <c r="CL39" s="304"/>
      <c r="CM39" s="304">
        <f>[3]Milch!$CR21</f>
        <v>108.15533856</v>
      </c>
      <c r="CN39" s="304">
        <f>[3]Milch!$CS21</f>
        <v>1468.9357196410001</v>
      </c>
      <c r="CO39" s="305">
        <f>[3]Milch!$CL21</f>
        <v>850.86889972500001</v>
      </c>
      <c r="CP39" s="305">
        <f>[3]Milch!$CM21</f>
        <v>2239.2053384129999</v>
      </c>
      <c r="CQ39" s="304">
        <f>[3]Milch!$CH21</f>
        <v>136.84552033999998</v>
      </c>
      <c r="CR39" s="304">
        <f>[3]Milch!$CI21</f>
        <v>1087.0163961149999</v>
      </c>
      <c r="CS39" s="305">
        <f>[3]Milch!$CJ21</f>
        <v>129.52012272600001</v>
      </c>
      <c r="CT39" s="305">
        <f>[3]Milch!$CK21</f>
        <v>544.95618124500004</v>
      </c>
      <c r="CU39" s="304">
        <f>[3]Milch!$CN21</f>
        <v>221.44721826699998</v>
      </c>
      <c r="CV39" s="304">
        <f>[3]Milch!$CO21</f>
        <v>1780.9716397770001</v>
      </c>
    </row>
    <row r="40" spans="2:100" s="188" customFormat="1" ht="12.75" x14ac:dyDescent="0.2">
      <c r="B40" s="189">
        <f>[3]Milch!$A22</f>
        <v>45717</v>
      </c>
      <c r="C40" s="250">
        <f>[3]Milch!$B22</f>
        <v>88.678843908611896</v>
      </c>
      <c r="D40" s="250">
        <f>[3]Milch!$C22</f>
        <v>72.521190090049899</v>
      </c>
      <c r="E40" s="250">
        <f t="shared" si="17"/>
        <v>16.157653818561997</v>
      </c>
      <c r="F40" s="355">
        <f t="shared" si="18"/>
        <v>0.22279907153342293</v>
      </c>
      <c r="G40" s="251"/>
      <c r="H40" s="304">
        <f>[3]Milch!$E22</f>
        <v>23602.209268608996</v>
      </c>
      <c r="I40" s="304">
        <f>[3]Milch!$F22</f>
        <v>280463.97173139098</v>
      </c>
      <c r="J40" s="265">
        <f t="shared" si="21"/>
        <v>7.7621947929187821E-2</v>
      </c>
      <c r="K40" s="265"/>
      <c r="L40" s="189">
        <f>[3]Milch!$A22</f>
        <v>45717</v>
      </c>
      <c r="M40" s="343">
        <f>'Früchte Daten'!BQ38</f>
        <v>5</v>
      </c>
      <c r="N40" s="250">
        <f>[3]Milch!$Z22</f>
        <v>1.9599410244544848</v>
      </c>
      <c r="O40" s="250">
        <f>[3]Milch!$AA22</f>
        <v>1.7821267394748455</v>
      </c>
      <c r="P40" s="252">
        <f>[3]Milch!$AB22</f>
        <v>1.9677988403423752</v>
      </c>
      <c r="Q40" s="252">
        <f>[3]Milch!$AC22</f>
        <v>1.5097687535520892</v>
      </c>
      <c r="R40" s="250">
        <f>[3]Milch!$BN22</f>
        <v>12.681920143931885</v>
      </c>
      <c r="S40" s="250">
        <f>[3]Milch!$BO22</f>
        <v>8.2642485728995574</v>
      </c>
      <c r="T40" s="252">
        <f>[3]Milch!$BP22</f>
        <v>11.927883742674837</v>
      </c>
      <c r="U40" s="252">
        <f>[3]Milch!$BQ22</f>
        <v>7.1746925904071732</v>
      </c>
      <c r="V40" s="250">
        <f>[3]Milch!$BR22</f>
        <v>6.7976053702860897</v>
      </c>
      <c r="W40" s="250">
        <f>[3]Milch!$BS22</f>
        <v>4.7230800876550791</v>
      </c>
      <c r="X40" s="252">
        <f>[3]Milch!$BF22</f>
        <v>23.734951853458714</v>
      </c>
      <c r="Y40" s="252">
        <f>[3]Milch!$BG22</f>
        <v>19.274550506726651</v>
      </c>
      <c r="Z40" s="250">
        <f>[3]Milch!$BH22</f>
        <v>20.816005110579162</v>
      </c>
      <c r="AA40" s="250">
        <f>[3]Milch!$BI22</f>
        <v>14.821509074759751</v>
      </c>
      <c r="AB40" s="252"/>
      <c r="AC40" s="252">
        <f>[3]Milch!$AH22</f>
        <v>24.024302044737649</v>
      </c>
      <c r="AD40" s="252">
        <f>[3]Milch!$AI22</f>
        <v>17.694437971863913</v>
      </c>
      <c r="AE40" s="250">
        <f>[3]Milch!$AL22</f>
        <v>25.706225096746017</v>
      </c>
      <c r="AF40" s="250">
        <f>[3]Milch!$AM22</f>
        <v>20.074457535474195</v>
      </c>
      <c r="AG40" s="252">
        <f>[3]Milch!$AR22</f>
        <v>9.6385587661402532</v>
      </c>
      <c r="AH40" s="252">
        <f>[3]Milch!$AS22</f>
        <v>7.9123174780495766</v>
      </c>
      <c r="AI40" s="250">
        <f>[3]Milch!$AN22</f>
        <v>16.469115912905959</v>
      </c>
      <c r="AJ40" s="250">
        <f>[3]Milch!$AO22</f>
        <v>11.029103598100951</v>
      </c>
      <c r="AK40" s="252">
        <f>[3]Milch!$AP22</f>
        <v>32.907775705095659</v>
      </c>
      <c r="AL40" s="252">
        <f>[3]Milch!$AQ22</f>
        <v>22.222599274879393</v>
      </c>
      <c r="AM40" s="250">
        <f>[3]Milch!$AJ22</f>
        <v>23.551424422747282</v>
      </c>
      <c r="AN40" s="250">
        <f>[3]Milch!$AK22</f>
        <v>20.521491679951822</v>
      </c>
      <c r="AO40" s="252"/>
      <c r="AP40" s="252">
        <f>[3]Milch!$CD22</f>
        <v>3.8970158502634327</v>
      </c>
      <c r="AQ40" s="252">
        <f>[3]Milch!$CE22</f>
        <v>3.6892658044593172</v>
      </c>
      <c r="AR40" s="250">
        <f>[3]Milch!$BZ22</f>
        <v>5.4446944286457759</v>
      </c>
      <c r="AS40" s="250">
        <f>[3]Milch!$CA22</f>
        <v>4.6369766282071003</v>
      </c>
      <c r="AT40" s="252">
        <f>[3]Milch!$CB22</f>
        <v>5.9147068229487285</v>
      </c>
      <c r="AU40" s="252">
        <f>[3]Milch!$CC22</f>
        <v>5.2855034372411733</v>
      </c>
      <c r="AV40" s="250">
        <f>[3]Milch!$CF22</f>
        <v>5.4601150798851412</v>
      </c>
      <c r="AW40" s="250">
        <f>[3]Milch!$CG22</f>
        <v>4.1147628021542211</v>
      </c>
      <c r="AX40" s="369" t="str">
        <f t="shared" si="20"/>
        <v>5</v>
      </c>
      <c r="AY40" s="189">
        <f>[3]Milch!$A22</f>
        <v>45717</v>
      </c>
      <c r="AZ40" s="343">
        <f>'Früchte Daten'!BQ38</f>
        <v>5</v>
      </c>
      <c r="BA40" s="440">
        <f>[3]Milch!$CX22</f>
        <v>5089.33921577</v>
      </c>
      <c r="BB40" s="440">
        <f>[3]Milch!$CY22</f>
        <v>25799.305982066002</v>
      </c>
      <c r="BC40" s="304">
        <f>[3]Milch!$AD22</f>
        <v>3354.352321325</v>
      </c>
      <c r="BD40" s="304">
        <f>[3]Milch!$AE22</f>
        <v>5192.3684329329999</v>
      </c>
      <c r="BE40" s="305">
        <f>[3]Milch!$AF22</f>
        <v>1578.3018811860002</v>
      </c>
      <c r="BF40" s="305">
        <f>[3]Milch!$AG22</f>
        <v>18230.239663525001</v>
      </c>
      <c r="BG40" s="304"/>
      <c r="BH40" s="304">
        <f>[3]Milch!$CV22</f>
        <v>193.72940035000002</v>
      </c>
      <c r="BI40" s="304">
        <f>[3]Milch!$CW22</f>
        <v>4055.9441500299999</v>
      </c>
      <c r="BJ40" s="305">
        <f>[3]Milch!$BT22</f>
        <v>70.941728533000003</v>
      </c>
      <c r="BK40" s="305">
        <f>[3]Milch!$BU22</f>
        <v>1275.525533688</v>
      </c>
      <c r="BL40" s="304">
        <f>[3]Milch!$BV22</f>
        <v>14.598649999999999</v>
      </c>
      <c r="BM40" s="304">
        <f>[3]Milch!$BW22</f>
        <v>1221.844859885</v>
      </c>
      <c r="BN40" s="305">
        <f>[3]Milch!$BX22</f>
        <v>51.181377266000005</v>
      </c>
      <c r="BO40" s="305">
        <f>[3]Milch!$BY22</f>
        <v>869.66367753300005</v>
      </c>
      <c r="BP40" s="304"/>
      <c r="BQ40" s="304">
        <f>[3]Milch!$CT22</f>
        <v>160.66281200700001</v>
      </c>
      <c r="BR40" s="304">
        <f>[3]Milch!$CU22</f>
        <v>1644.995976486</v>
      </c>
      <c r="BS40" s="305">
        <f>[3]Milch!$BJ22</f>
        <v>117.005107833</v>
      </c>
      <c r="BT40" s="305">
        <f>[3]Milch!$BK22</f>
        <v>386.82084295600004</v>
      </c>
      <c r="BU40" s="304">
        <f>[3]Milch!$BL22</f>
        <v>26.497250468999997</v>
      </c>
      <c r="BV40" s="304">
        <f>[3]Milch!$BM22</f>
        <v>1155.711650513</v>
      </c>
      <c r="BW40" s="304"/>
      <c r="BX40" s="305">
        <f>[3]Milch!$CP22</f>
        <v>741.696125618</v>
      </c>
      <c r="BY40" s="305">
        <f>[3]Milch!$CQ22</f>
        <v>10024.491206963001</v>
      </c>
      <c r="BZ40" s="304">
        <f>[3]Milch!AT22</f>
        <v>22.668895598999999</v>
      </c>
      <c r="CA40" s="304">
        <f>[3]Milch!AU22</f>
        <v>273.138677067</v>
      </c>
      <c r="CB40" s="305">
        <f>[3]Milch!AX22</f>
        <v>100.417691468</v>
      </c>
      <c r="CC40" s="305">
        <f>[3]Milch!AY22</f>
        <v>936.25096824700006</v>
      </c>
      <c r="CD40" s="304">
        <f>[3]Milch!BD22</f>
        <v>92.351590729000009</v>
      </c>
      <c r="CE40" s="304">
        <f>[3]Milch!BE22</f>
        <v>823.26549438000006</v>
      </c>
      <c r="CF40" s="305">
        <f>[3]Milch!AZ22</f>
        <v>103.477501772</v>
      </c>
      <c r="CG40" s="305">
        <f>[3]Milch!BA22</f>
        <v>1363.114926216</v>
      </c>
      <c r="CH40" s="304">
        <f>[3]Milch!BB22</f>
        <v>48.496781110000001</v>
      </c>
      <c r="CI40" s="304">
        <f>[3]Milch!BC22</f>
        <v>547.75749594900003</v>
      </c>
      <c r="CJ40" s="305">
        <f>[3]Milch!AV22</f>
        <v>31.828152307</v>
      </c>
      <c r="CK40" s="305">
        <f>[3]Milch!AW22</f>
        <v>527.55798762200004</v>
      </c>
      <c r="CL40" s="304"/>
      <c r="CM40" s="304">
        <f>[3]Milch!$CR22</f>
        <v>157.852676632</v>
      </c>
      <c r="CN40" s="304">
        <f>[3]Milch!$CS22</f>
        <v>2060.2404281140002</v>
      </c>
      <c r="CO40" s="305">
        <f>[3]Milch!$CL22</f>
        <v>1119.2393584920001</v>
      </c>
      <c r="CP40" s="305">
        <f>[3]Milch!$CM22</f>
        <v>2993.0026509240001</v>
      </c>
      <c r="CQ40" s="304">
        <f>[3]Milch!$CH22</f>
        <v>181.35017592099999</v>
      </c>
      <c r="CR40" s="304">
        <f>[3]Milch!$CI22</f>
        <v>1570.207470411</v>
      </c>
      <c r="CS40" s="305">
        <f>[3]Milch!$CJ22</f>
        <v>179.762731347</v>
      </c>
      <c r="CT40" s="305">
        <f>[3]Milch!$CK22</f>
        <v>729.83545420499991</v>
      </c>
      <c r="CU40" s="304">
        <f>[3]Milch!$CN22</f>
        <v>324.62674266900001</v>
      </c>
      <c r="CV40" s="304">
        <f>[3]Milch!$CO22</f>
        <v>2413.4785076159997</v>
      </c>
    </row>
    <row r="41" spans="2:100" s="188" customFormat="1" ht="12.75" x14ac:dyDescent="0.2">
      <c r="B41" s="189">
        <f>[3]Milch!$A23</f>
        <v>45689</v>
      </c>
      <c r="C41" s="250">
        <f>[3]Milch!$B23</f>
        <v>91.423111366147893</v>
      </c>
      <c r="D41" s="250">
        <f>[3]Milch!$C23</f>
        <v>73.655606281003699</v>
      </c>
      <c r="E41" s="250">
        <f t="shared" si="17"/>
        <v>17.767505085144194</v>
      </c>
      <c r="F41" s="355">
        <f t="shared" si="18"/>
        <v>0.24122406945317021</v>
      </c>
      <c r="G41" s="251"/>
      <c r="H41" s="304">
        <f>[3]Milch!$E23</f>
        <v>19522.649811683998</v>
      </c>
      <c r="I41" s="304">
        <f>[3]Milch!$F23</f>
        <v>244171.58018831597</v>
      </c>
      <c r="J41" s="265">
        <f t="shared" si="21"/>
        <v>7.4035180108734264E-2</v>
      </c>
      <c r="K41" s="265"/>
      <c r="L41" s="189">
        <f>[3]Milch!$A23</f>
        <v>45689</v>
      </c>
      <c r="M41" s="343">
        <f>'Früchte Daten'!BQ39</f>
        <v>4</v>
      </c>
      <c r="N41" s="250">
        <f>[3]Milch!$Z23</f>
        <v>1.9481197286153882</v>
      </c>
      <c r="O41" s="250">
        <f>[3]Milch!$AA23</f>
        <v>1.799668092192156</v>
      </c>
      <c r="P41" s="252">
        <f>[3]Milch!$AB23</f>
        <v>1.932578036634037</v>
      </c>
      <c r="Q41" s="252">
        <f>[3]Milch!$AC23</f>
        <v>1.5299261225446674</v>
      </c>
      <c r="R41" s="250">
        <f>[3]Milch!$BN23</f>
        <v>12.497507373254248</v>
      </c>
      <c r="S41" s="250">
        <f>[3]Milch!$BO23</f>
        <v>8.0773208287976388</v>
      </c>
      <c r="T41" s="252">
        <f>[3]Milch!$BP23</f>
        <v>12.042922108991069</v>
      </c>
      <c r="U41" s="252">
        <f>[3]Milch!$BQ23</f>
        <v>7.2398392820658444</v>
      </c>
      <c r="V41" s="250">
        <f>[3]Milch!$BR23</f>
        <v>6.5374254820968085</v>
      </c>
      <c r="W41" s="250">
        <f>[3]Milch!$BS23</f>
        <v>4.7703855507914064</v>
      </c>
      <c r="X41" s="252">
        <f>[3]Milch!$BF23</f>
        <v>24.018511076366568</v>
      </c>
      <c r="Y41" s="252">
        <f>[3]Milch!$BG23</f>
        <v>19.604228489291287</v>
      </c>
      <c r="Z41" s="250">
        <f>[3]Milch!$BH23</f>
        <v>21.381359673872737</v>
      </c>
      <c r="AA41" s="250">
        <f>[3]Milch!$BI23</f>
        <v>15.075139859782141</v>
      </c>
      <c r="AB41" s="252"/>
      <c r="AC41" s="252">
        <f>[3]Milch!$AH23</f>
        <v>22.970071530073849</v>
      </c>
      <c r="AD41" s="252">
        <f>[3]Milch!$AI23</f>
        <v>17.896408575412849</v>
      </c>
      <c r="AE41" s="250">
        <f>[3]Milch!$AL23</f>
        <v>25.344166742216448</v>
      </c>
      <c r="AF41" s="250">
        <f>[3]Milch!$AM23</f>
        <v>19.508038603173716</v>
      </c>
      <c r="AG41" s="252">
        <f>[3]Milch!$AR23</f>
        <v>9.5555357270422814</v>
      </c>
      <c r="AH41" s="252">
        <f>[3]Milch!$AS23</f>
        <v>7.8233987166670449</v>
      </c>
      <c r="AI41" s="250">
        <f>[3]Milch!$AN23</f>
        <v>15.388291085575224</v>
      </c>
      <c r="AJ41" s="250">
        <f>[3]Milch!$AO23</f>
        <v>11.184041058548598</v>
      </c>
      <c r="AK41" s="252">
        <f>[3]Milch!$AP23</f>
        <v>33.119357364597136</v>
      </c>
      <c r="AL41" s="252">
        <f>[3]Milch!$AQ23</f>
        <v>22.646549932880852</v>
      </c>
      <c r="AM41" s="250">
        <f>[3]Milch!$AJ23</f>
        <v>25.155849627348545</v>
      </c>
      <c r="AN41" s="250">
        <f>[3]Milch!$AK23</f>
        <v>19.742841128113898</v>
      </c>
      <c r="AO41" s="252"/>
      <c r="AP41" s="252">
        <f>[3]Milch!$CD23</f>
        <v>3.8444467498493857</v>
      </c>
      <c r="AQ41" s="252">
        <f>[3]Milch!$CE23</f>
        <v>3.6997044964804302</v>
      </c>
      <c r="AR41" s="250">
        <f>[3]Milch!$BZ23</f>
        <v>5.3753025735779874</v>
      </c>
      <c r="AS41" s="250">
        <f>[3]Milch!$CA23</f>
        <v>4.5169227130161866</v>
      </c>
      <c r="AT41" s="252">
        <f>[3]Milch!$CB23</f>
        <v>6.0541411411929662</v>
      </c>
      <c r="AU41" s="252">
        <f>[3]Milch!$CC23</f>
        <v>5.2048005238078554</v>
      </c>
      <c r="AV41" s="250">
        <f>[3]Milch!$CF23</f>
        <v>5.2295817670764917</v>
      </c>
      <c r="AW41" s="250">
        <f>[3]Milch!$CG23</f>
        <v>4.111761743717123</v>
      </c>
      <c r="AX41" s="369" t="str">
        <f t="shared" si="20"/>
        <v>4</v>
      </c>
      <c r="AY41" s="189">
        <f>[3]Milch!$A23</f>
        <v>45689</v>
      </c>
      <c r="AZ41" s="343">
        <f>'Früchte Daten'!BQ39</f>
        <v>4</v>
      </c>
      <c r="BA41" s="440">
        <f>[3]Milch!$CX23</f>
        <v>4254.977937566</v>
      </c>
      <c r="BB41" s="440">
        <f>[3]Milch!$CY23</f>
        <v>19943.927827654999</v>
      </c>
      <c r="BC41" s="304">
        <f>[3]Milch!$AD23</f>
        <v>2747.5844786979997</v>
      </c>
      <c r="BD41" s="304">
        <f>[3]Milch!$AE23</f>
        <v>4112.7240593309998</v>
      </c>
      <c r="BE41" s="305">
        <f>[3]Milch!$AF23</f>
        <v>1414.6196457569999</v>
      </c>
      <c r="BF41" s="305">
        <f>[3]Milch!$AG23</f>
        <v>13995.560598098</v>
      </c>
      <c r="BG41" s="304"/>
      <c r="BH41" s="304">
        <f>[3]Milch!$CV23</f>
        <v>149.63187107799999</v>
      </c>
      <c r="BI41" s="304">
        <f>[3]Milch!$CW23</f>
        <v>3211.045354591</v>
      </c>
      <c r="BJ41" s="305">
        <f>[3]Milch!$BT23</f>
        <v>49.333890126</v>
      </c>
      <c r="BK41" s="305">
        <f>[3]Milch!$BU23</f>
        <v>1060.250718646</v>
      </c>
      <c r="BL41" s="304">
        <f>[3]Milch!$BV23</f>
        <v>11.181649999999999</v>
      </c>
      <c r="BM41" s="304">
        <f>[3]Milch!$BW23</f>
        <v>934.60986933100003</v>
      </c>
      <c r="BN41" s="305">
        <f>[3]Milch!$BX23</f>
        <v>49.117272404000005</v>
      </c>
      <c r="BO41" s="305">
        <f>[3]Milch!$BY23</f>
        <v>669.80387958199992</v>
      </c>
      <c r="BP41" s="304"/>
      <c r="BQ41" s="304">
        <f>[3]Milch!$CT23</f>
        <v>119.93852692200001</v>
      </c>
      <c r="BR41" s="304">
        <f>[3]Milch!$CU23</f>
        <v>1282.550969764</v>
      </c>
      <c r="BS41" s="305">
        <f>[3]Milch!$BJ23</f>
        <v>90.467296921999989</v>
      </c>
      <c r="BT41" s="305">
        <f>[3]Milch!$BK23</f>
        <v>296.56109192099996</v>
      </c>
      <c r="BU41" s="304">
        <f>[3]Milch!$BL23</f>
        <v>16.12622</v>
      </c>
      <c r="BV41" s="304">
        <f>[3]Milch!$BM23</f>
        <v>904.87069467700007</v>
      </c>
      <c r="BW41" s="304"/>
      <c r="BX41" s="305">
        <f>[3]Milch!$CP23</f>
        <v>570.46239917399998</v>
      </c>
      <c r="BY41" s="305">
        <f>[3]Milch!$CQ23</f>
        <v>7985.7820425349992</v>
      </c>
      <c r="BZ41" s="304">
        <f>[3]Milch!AT23</f>
        <v>20.995309234</v>
      </c>
      <c r="CA41" s="304">
        <f>[3]Milch!AU23</f>
        <v>198.49501099099999</v>
      </c>
      <c r="CB41" s="305">
        <f>[3]Milch!AX23</f>
        <v>85.245406897999999</v>
      </c>
      <c r="CC41" s="305">
        <f>[3]Milch!AY23</f>
        <v>774.3678153379999</v>
      </c>
      <c r="CD41" s="304">
        <f>[3]Milch!BD23</f>
        <v>66.059404439000005</v>
      </c>
      <c r="CE41" s="304">
        <f>[3]Milch!BE23</f>
        <v>639.48043978300007</v>
      </c>
      <c r="CF41" s="305">
        <f>[3]Milch!AZ23</f>
        <v>84.343917904999998</v>
      </c>
      <c r="CG41" s="305">
        <f>[3]Milch!BA23</f>
        <v>906.87047605700002</v>
      </c>
      <c r="CH41" s="304">
        <f>[3]Milch!BB23</f>
        <v>39.882123278000002</v>
      </c>
      <c r="CI41" s="304">
        <f>[3]Milch!BC23</f>
        <v>401.98633125200001</v>
      </c>
      <c r="CJ41" s="305">
        <f>[3]Milch!AV23</f>
        <v>47.438238927999997</v>
      </c>
      <c r="CK41" s="305">
        <f>[3]Milch!AW23</f>
        <v>657.82853662899993</v>
      </c>
      <c r="CL41" s="304"/>
      <c r="CM41" s="304">
        <f>[3]Milch!$CR23</f>
        <v>163.88862027099998</v>
      </c>
      <c r="CN41" s="304">
        <f>[3]Milch!$CS23</f>
        <v>1679.229760751</v>
      </c>
      <c r="CO41" s="305">
        <f>[3]Milch!$CL23</f>
        <v>874.20540780299996</v>
      </c>
      <c r="CP41" s="305">
        <f>[3]Milch!$CM23</f>
        <v>2349.7911652980001</v>
      </c>
      <c r="CQ41" s="304">
        <f>[3]Milch!$CH23</f>
        <v>141.395446389</v>
      </c>
      <c r="CR41" s="304">
        <f>[3]Milch!$CI23</f>
        <v>1104.5347141809998</v>
      </c>
      <c r="CS41" s="305">
        <f>[3]Milch!$CJ23</f>
        <v>144.29136920399998</v>
      </c>
      <c r="CT41" s="305">
        <f>[3]Milch!$CK23</f>
        <v>607.17650328699995</v>
      </c>
      <c r="CU41" s="304">
        <f>[3]Milch!$CN23</f>
        <v>277.56154244500004</v>
      </c>
      <c r="CV41" s="304">
        <f>[3]Milch!$CO23</f>
        <v>1838.9242168159999</v>
      </c>
    </row>
    <row r="42" spans="2:100" s="188" customFormat="1" ht="12.75" x14ac:dyDescent="0.2">
      <c r="B42" s="189">
        <f>[3]Milch!$A24</f>
        <v>45658</v>
      </c>
      <c r="C42" s="250">
        <f>[3]Milch!$B24</f>
        <v>94.958532315274894</v>
      </c>
      <c r="D42" s="250">
        <f>[3]Milch!$C24</f>
        <v>75.941826881965795</v>
      </c>
      <c r="E42" s="250">
        <f t="shared" si="17"/>
        <v>19.016705433309099</v>
      </c>
      <c r="F42" s="355">
        <f t="shared" si="18"/>
        <v>0.25041148223713683</v>
      </c>
      <c r="G42" s="251"/>
      <c r="H42" s="304">
        <f>[3]Milch!$E24</f>
        <v>22332.349097751998</v>
      </c>
      <c r="I42" s="304">
        <f>[3]Milch!$F24</f>
        <v>257651.74690224801</v>
      </c>
      <c r="J42" s="265">
        <f t="shared" si="21"/>
        <v>7.9762920168694143E-2</v>
      </c>
      <c r="K42" s="265"/>
      <c r="L42" s="189">
        <f>[3]Milch!$A24</f>
        <v>45658</v>
      </c>
      <c r="M42" s="343">
        <f>'Früchte Daten'!BQ40</f>
        <v>4</v>
      </c>
      <c r="N42" s="250">
        <f>[3]Milch!$Z24</f>
        <v>1.9620979050429412</v>
      </c>
      <c r="O42" s="250">
        <f>[3]Milch!$AA24</f>
        <v>1.7915190980665174</v>
      </c>
      <c r="P42" s="252">
        <f>[3]Milch!$AB24</f>
        <v>1.9929857642718036</v>
      </c>
      <c r="Q42" s="252">
        <f>[3]Milch!$AC24</f>
        <v>1.5048884127219062</v>
      </c>
      <c r="R42" s="250">
        <f>[3]Milch!$BN24</f>
        <v>12.490652173189121</v>
      </c>
      <c r="S42" s="250">
        <f>[3]Milch!$BO24</f>
        <v>8.2486345885423429</v>
      </c>
      <c r="T42" s="252">
        <f>[3]Milch!$BP24</f>
        <v>11.932965667404725</v>
      </c>
      <c r="U42" s="252">
        <f>[3]Milch!$BQ24</f>
        <v>7.089501643115768</v>
      </c>
      <c r="V42" s="250">
        <f>[3]Milch!$BR24</f>
        <v>6.690220903850693</v>
      </c>
      <c r="W42" s="250">
        <f>[3]Milch!$BS24</f>
        <v>4.7052892926051575</v>
      </c>
      <c r="X42" s="252">
        <f>[3]Milch!$BF24</f>
        <v>24.5462084017372</v>
      </c>
      <c r="Y42" s="252">
        <f>[3]Milch!$BG24</f>
        <v>19.501169049056333</v>
      </c>
      <c r="Z42" s="250">
        <f>[3]Milch!$BH24</f>
        <v>21.404879736577456</v>
      </c>
      <c r="AA42" s="250">
        <f>[3]Milch!$BI24</f>
        <v>14.829874929914343</v>
      </c>
      <c r="AB42" s="252"/>
      <c r="AC42" s="252">
        <f>[3]Milch!$AH24</f>
        <v>23.905715337828923</v>
      </c>
      <c r="AD42" s="252">
        <f>[3]Milch!$AI24</f>
        <v>18.57938551613789</v>
      </c>
      <c r="AE42" s="250">
        <f>[3]Milch!$AL24</f>
        <v>27.153630133691784</v>
      </c>
      <c r="AF42" s="250">
        <f>[3]Milch!$AM24</f>
        <v>19.280004862576217</v>
      </c>
      <c r="AG42" s="252">
        <f>[3]Milch!$AR24</f>
        <v>9.589272016167774</v>
      </c>
      <c r="AH42" s="252">
        <f>[3]Milch!$AS24</f>
        <v>7.6427323895857215</v>
      </c>
      <c r="AI42" s="250">
        <f>[3]Milch!$AN24</f>
        <v>16.460325089267496</v>
      </c>
      <c r="AJ42" s="250">
        <f>[3]Milch!$AO24</f>
        <v>10.729040342905568</v>
      </c>
      <c r="AK42" s="252">
        <f>[3]Milch!$AP24</f>
        <v>35.4052551549321</v>
      </c>
      <c r="AL42" s="252">
        <f>[3]Milch!$AQ24</f>
        <v>22.359567305917007</v>
      </c>
      <c r="AM42" s="250">
        <f>[3]Milch!$AJ24</f>
        <v>25.469324726250747</v>
      </c>
      <c r="AN42" s="250">
        <f>[3]Milch!$AK24</f>
        <v>20.014480735135425</v>
      </c>
      <c r="AO42" s="252"/>
      <c r="AP42" s="252">
        <f>[3]Milch!$CD24</f>
        <v>3.8795287356446417</v>
      </c>
      <c r="AQ42" s="252">
        <f>[3]Milch!$CE24</f>
        <v>3.7170718363492803</v>
      </c>
      <c r="AR42" s="250">
        <f>[3]Milch!$BZ24</f>
        <v>5.3920580744400963</v>
      </c>
      <c r="AS42" s="250">
        <f>[3]Milch!$CA24</f>
        <v>4.5736105430780514</v>
      </c>
      <c r="AT42" s="252">
        <f>[3]Milch!$CB24</f>
        <v>5.8643519673681865</v>
      </c>
      <c r="AU42" s="252">
        <f>[3]Milch!$CC24</f>
        <v>5.1686959069221867</v>
      </c>
      <c r="AV42" s="250">
        <f>[3]Milch!$CF24</f>
        <v>5.3472399683281164</v>
      </c>
      <c r="AW42" s="250">
        <f>[3]Milch!$CG24</f>
        <v>3.9949816564960363</v>
      </c>
      <c r="AX42" s="369" t="str">
        <f t="shared" si="20"/>
        <v>4</v>
      </c>
      <c r="AY42" s="189">
        <f>[3]Milch!$A24</f>
        <v>45658</v>
      </c>
      <c r="AZ42" s="343">
        <f>'Früchte Daten'!BQ40</f>
        <v>4</v>
      </c>
      <c r="BA42" s="440">
        <f>[3]Milch!$CX24</f>
        <v>4110.8166282990005</v>
      </c>
      <c r="BB42" s="440">
        <f>[3]Milch!$CY24</f>
        <v>21052.601861636002</v>
      </c>
      <c r="BC42" s="304">
        <f>[3]Milch!$AD24</f>
        <v>2740.6511667940003</v>
      </c>
      <c r="BD42" s="304">
        <f>[3]Milch!$AE24</f>
        <v>4244.4306974809997</v>
      </c>
      <c r="BE42" s="305">
        <f>[3]Milch!$AF24</f>
        <v>1266.95944396</v>
      </c>
      <c r="BF42" s="305">
        <f>[3]Milch!$AG24</f>
        <v>14938.146320637001</v>
      </c>
      <c r="BG42" s="304"/>
      <c r="BH42" s="304">
        <f>[3]Milch!$CV24</f>
        <v>148.61262578999998</v>
      </c>
      <c r="BI42" s="304">
        <f>[3]Milch!$CW24</f>
        <v>3259.7467646340001</v>
      </c>
      <c r="BJ42" s="305">
        <f>[3]Milch!$BT24</f>
        <v>51.108293848999999</v>
      </c>
      <c r="BK42" s="305">
        <f>[3]Milch!$BU24</f>
        <v>1028.6935131329999</v>
      </c>
      <c r="BL42" s="304">
        <f>[3]Milch!$BV24</f>
        <v>11.99935591</v>
      </c>
      <c r="BM42" s="304">
        <f>[3]Milch!$BW24</f>
        <v>982.23655452100002</v>
      </c>
      <c r="BN42" s="305">
        <f>[3]Milch!$BX24</f>
        <v>43.185334570000002</v>
      </c>
      <c r="BO42" s="305">
        <f>[3]Milch!$BY24</f>
        <v>688.31663110300008</v>
      </c>
      <c r="BP42" s="304"/>
      <c r="BQ42" s="304">
        <f>[3]Milch!$CT24</f>
        <v>112.58880761600001</v>
      </c>
      <c r="BR42" s="304">
        <f>[3]Milch!$CU24</f>
        <v>1261.0479168750001</v>
      </c>
      <c r="BS42" s="305">
        <f>[3]Milch!$BJ24</f>
        <v>83.352897616000007</v>
      </c>
      <c r="BT42" s="305">
        <f>[3]Milch!$BK24</f>
        <v>301.94963212899995</v>
      </c>
      <c r="BU42" s="304">
        <f>[3]Milch!$BL24</f>
        <v>16.387360000000001</v>
      </c>
      <c r="BV42" s="304">
        <f>[3]Milch!$BM24</f>
        <v>877.63759393500004</v>
      </c>
      <c r="BW42" s="304"/>
      <c r="BX42" s="305">
        <f>[3]Milch!$CP24</f>
        <v>511.54312959399999</v>
      </c>
      <c r="BY42" s="305">
        <f>[3]Milch!$CQ24</f>
        <v>8409.7909599300001</v>
      </c>
      <c r="BZ42" s="304">
        <f>[3]Milch!AT24</f>
        <v>17.911288284999998</v>
      </c>
      <c r="CA42" s="304">
        <f>[3]Milch!AU24</f>
        <v>186.58172698999999</v>
      </c>
      <c r="CB42" s="305">
        <f>[3]Milch!AX24</f>
        <v>68.143941533000003</v>
      </c>
      <c r="CC42" s="305">
        <f>[3]Milch!AY24</f>
        <v>804.00056810699994</v>
      </c>
      <c r="CD42" s="304">
        <f>[3]Milch!BD24</f>
        <v>59.728357781</v>
      </c>
      <c r="CE42" s="304">
        <f>[3]Milch!BE24</f>
        <v>637.15021733999993</v>
      </c>
      <c r="CF42" s="305">
        <f>[3]Milch!AZ24</f>
        <v>68.351512036999992</v>
      </c>
      <c r="CG42" s="305">
        <f>[3]Milch!BA24</f>
        <v>955.187509965</v>
      </c>
      <c r="CH42" s="304">
        <f>[3]Milch!BB24</f>
        <v>31.8286734</v>
      </c>
      <c r="CI42" s="304">
        <f>[3]Milch!BC24</f>
        <v>423.44712026499997</v>
      </c>
      <c r="CJ42" s="305">
        <f>[3]Milch!AV24</f>
        <v>48.219306357000001</v>
      </c>
      <c r="CK42" s="305">
        <f>[3]Milch!AW24</f>
        <v>835.91542368500006</v>
      </c>
      <c r="CL42" s="304"/>
      <c r="CM42" s="304">
        <f>[3]Milch!$CR24</f>
        <v>124.48462585700001</v>
      </c>
      <c r="CN42" s="304">
        <f>[3]Milch!$CS24</f>
        <v>1412.3095325009999</v>
      </c>
      <c r="CO42" s="305">
        <f>[3]Milch!$CL24</f>
        <v>824.61038188300006</v>
      </c>
      <c r="CP42" s="305">
        <f>[3]Milch!$CM24</f>
        <v>2137.4587244469999</v>
      </c>
      <c r="CQ42" s="304">
        <f>[3]Milch!$CH24</f>
        <v>142.682245792</v>
      </c>
      <c r="CR42" s="304">
        <f>[3]Milch!$CI24</f>
        <v>1021.011397828</v>
      </c>
      <c r="CS42" s="305">
        <f>[3]Milch!$CJ24</f>
        <v>124.782793798</v>
      </c>
      <c r="CT42" s="305">
        <f>[3]Milch!$CK24</f>
        <v>521.23637953799994</v>
      </c>
      <c r="CU42" s="304">
        <f>[3]Milch!$CN24</f>
        <v>254.76380404</v>
      </c>
      <c r="CV42" s="304">
        <f>[3]Milch!$CO24</f>
        <v>1768.0454895109999</v>
      </c>
    </row>
    <row r="43" spans="2:100" s="188" customFormat="1" ht="12.75" x14ac:dyDescent="0.2">
      <c r="B43" s="189">
        <f>[3]Milch!$A25</f>
        <v>45627</v>
      </c>
      <c r="C43" s="250">
        <f>[3]Milch!$B25</f>
        <v>95.069846918558895</v>
      </c>
      <c r="D43" s="250">
        <f>[3]Milch!$C25</f>
        <v>75.609794238626904</v>
      </c>
      <c r="E43" s="250">
        <f t="shared" si="17"/>
        <v>19.460052679931991</v>
      </c>
      <c r="F43" s="355">
        <f t="shared" si="18"/>
        <v>0.25737476045121155</v>
      </c>
      <c r="G43" s="251"/>
      <c r="H43" s="304">
        <f>[3]Milch!$E25</f>
        <v>19915.349041081965</v>
      </c>
      <c r="I43" s="304">
        <f>[3]Milch!$F25</f>
        <v>248771.65095891804</v>
      </c>
      <c r="J43" s="265">
        <f t="shared" si="21"/>
        <v>7.4120999680230032E-2</v>
      </c>
      <c r="K43" s="265"/>
      <c r="L43" s="189">
        <f>[3]Milch!$A25</f>
        <v>45627</v>
      </c>
      <c r="M43" s="343">
        <f>'Früchte Daten'!BQ41</f>
        <v>5</v>
      </c>
      <c r="N43" s="250">
        <f>[3]Milch!$Z25</f>
        <v>1.96601048501575</v>
      </c>
      <c r="O43" s="250">
        <f>[3]Milch!$AA25</f>
        <v>1.7862611748937687</v>
      </c>
      <c r="P43" s="252">
        <f>[3]Milch!$AB25</f>
        <v>1.9884858228871842</v>
      </c>
      <c r="Q43" s="252">
        <f>[3]Milch!$AC25</f>
        <v>1.5061562543138629</v>
      </c>
      <c r="R43" s="250">
        <f>[3]Milch!$BN25</f>
        <v>12.227462894815391</v>
      </c>
      <c r="S43" s="250">
        <f>[3]Milch!$BO25</f>
        <v>8.2051751503663457</v>
      </c>
      <c r="T43" s="252">
        <f>[3]Milch!$BP25</f>
        <v>11.7391435399076</v>
      </c>
      <c r="U43" s="252">
        <f>[3]Milch!$BQ25</f>
        <v>7.362705694408219</v>
      </c>
      <c r="V43" s="250">
        <f>[3]Milch!$BR25</f>
        <v>6.4960572558045868</v>
      </c>
      <c r="W43" s="250">
        <f>[3]Milch!$BS25</f>
        <v>4.7141169863080519</v>
      </c>
      <c r="X43" s="252">
        <f>[3]Milch!$BF25</f>
        <v>24.418727513980826</v>
      </c>
      <c r="Y43" s="252">
        <f>[3]Milch!$BG25</f>
        <v>19.520952480453698</v>
      </c>
      <c r="Z43" s="250">
        <f>[3]Milch!$BH25</f>
        <v>20.719146409842015</v>
      </c>
      <c r="AA43" s="250">
        <f>[3]Milch!$BI25</f>
        <v>15.001511338077808</v>
      </c>
      <c r="AB43" s="252"/>
      <c r="AC43" s="252">
        <f>[3]Milch!$AH25</f>
        <v>22.454428832826295</v>
      </c>
      <c r="AD43" s="252">
        <f>[3]Milch!$AI25</f>
        <v>17.809824910313328</v>
      </c>
      <c r="AE43" s="250">
        <f>[3]Milch!$AL25</f>
        <v>26.52386902673258</v>
      </c>
      <c r="AF43" s="250">
        <f>[3]Milch!$AM25</f>
        <v>19.413949493122661</v>
      </c>
      <c r="AG43" s="252">
        <f>[3]Milch!$AR25</f>
        <v>9.7041132710253954</v>
      </c>
      <c r="AH43" s="252">
        <f>[3]Milch!$AS25</f>
        <v>7.8671660365316685</v>
      </c>
      <c r="AI43" s="250">
        <f>[3]Milch!$AN25</f>
        <v>15.991450227737927</v>
      </c>
      <c r="AJ43" s="250">
        <f>[3]Milch!$AO25</f>
        <v>10.949578041762809</v>
      </c>
      <c r="AK43" s="252">
        <f>[3]Milch!$AP25</f>
        <v>36.000743271778632</v>
      </c>
      <c r="AL43" s="252">
        <f>[3]Milch!$AQ25</f>
        <v>22.115665354804662</v>
      </c>
      <c r="AM43" s="250">
        <f>[3]Milch!$AJ25</f>
        <v>25.091233758973846</v>
      </c>
      <c r="AN43" s="250">
        <f>[3]Milch!$AK25</f>
        <v>19.847270492727329</v>
      </c>
      <c r="AO43" s="252"/>
      <c r="AP43" s="252">
        <f>[3]Milch!$CD25</f>
        <v>3.854469073201972</v>
      </c>
      <c r="AQ43" s="252">
        <f>[3]Milch!$CE25</f>
        <v>3.7457160198718453</v>
      </c>
      <c r="AR43" s="250">
        <f>[3]Milch!$BZ25</f>
        <v>5.3298608085506523</v>
      </c>
      <c r="AS43" s="250">
        <f>[3]Milch!$CA25</f>
        <v>4.6724323974985662</v>
      </c>
      <c r="AT43" s="252">
        <f>[3]Milch!$CB25</f>
        <v>5.8721115948707077</v>
      </c>
      <c r="AU43" s="252">
        <f>[3]Milch!$CC25</f>
        <v>5.057302463913782</v>
      </c>
      <c r="AV43" s="250">
        <f>[3]Milch!$CF25</f>
        <v>5.2655034564126808</v>
      </c>
      <c r="AW43" s="250">
        <f>[3]Milch!$CG25</f>
        <v>4.0137124881650088</v>
      </c>
      <c r="AX43" s="369" t="str">
        <f t="shared" si="20"/>
        <v>5</v>
      </c>
      <c r="AY43" s="189">
        <f>[3]Milch!$A25</f>
        <v>45627</v>
      </c>
      <c r="AZ43" s="343">
        <f>'Früchte Daten'!BQ41</f>
        <v>5</v>
      </c>
      <c r="BA43" s="440">
        <f>[3]Milch!$CX25</f>
        <v>4837.9777640119992</v>
      </c>
      <c r="BB43" s="440">
        <f>[3]Milch!$CY25</f>
        <v>24909.220872743001</v>
      </c>
      <c r="BC43" s="304">
        <f>[3]Milch!$AD25</f>
        <v>3200.4744696829998</v>
      </c>
      <c r="BD43" s="304">
        <f>[3]Milch!$AE25</f>
        <v>5266.7762440750002</v>
      </c>
      <c r="BE43" s="305">
        <f>[3]Milch!$AF25</f>
        <v>1547.9051155260001</v>
      </c>
      <c r="BF43" s="305">
        <f>[3]Milch!$AG25</f>
        <v>17382.830142351999</v>
      </c>
      <c r="BG43" s="304"/>
      <c r="BH43" s="304">
        <f>[3]Milch!$CV25</f>
        <v>208.45998070499999</v>
      </c>
      <c r="BI43" s="304">
        <f>[3]Milch!$CW25</f>
        <v>4758.1232282570008</v>
      </c>
      <c r="BJ43" s="305">
        <f>[3]Milch!$BT25</f>
        <v>72.543842548000001</v>
      </c>
      <c r="BK43" s="305">
        <f>[3]Milch!$BU25</f>
        <v>1671.7541397949999</v>
      </c>
      <c r="BL43" s="304">
        <f>[3]Milch!$BV25</f>
        <v>15.692500000000001</v>
      </c>
      <c r="BM43" s="304">
        <f>[3]Milch!$BW25</f>
        <v>1357.0779119200001</v>
      </c>
      <c r="BN43" s="305">
        <f>[3]Milch!$BX25</f>
        <v>63.361959999999996</v>
      </c>
      <c r="BO43" s="305">
        <f>[3]Milch!$BY25</f>
        <v>928.71320978200004</v>
      </c>
      <c r="BP43" s="304"/>
      <c r="BQ43" s="304">
        <f>[3]Milch!$CT25</f>
        <v>168.79179423799999</v>
      </c>
      <c r="BR43" s="304">
        <f>[3]Milch!$CU25</f>
        <v>2147.5757289849998</v>
      </c>
      <c r="BS43" s="305">
        <f>[3]Milch!$BJ25</f>
        <v>118.49636344</v>
      </c>
      <c r="BT43" s="305">
        <f>[3]Milch!$BK25</f>
        <v>413.50588715000004</v>
      </c>
      <c r="BU43" s="304">
        <f>[3]Milch!$BL25</f>
        <v>33.350900000000003</v>
      </c>
      <c r="BV43" s="304">
        <f>[3]Milch!$BM25</f>
        <v>1624.3646554300001</v>
      </c>
      <c r="BW43" s="304"/>
      <c r="BX43" s="305">
        <f>[3]Milch!$CP25</f>
        <v>696.30242673800001</v>
      </c>
      <c r="BY43" s="305">
        <f>[3]Milch!$CQ25</f>
        <v>11017.158075674999</v>
      </c>
      <c r="BZ43" s="304">
        <f>[3]Milch!AT25</f>
        <v>27.410479760999998</v>
      </c>
      <c r="CA43" s="304">
        <f>[3]Milch!AU25</f>
        <v>235.95249717999999</v>
      </c>
      <c r="CB43" s="305">
        <f>[3]Milch!AX25</f>
        <v>86.810952525000005</v>
      </c>
      <c r="CC43" s="305">
        <f>[3]Milch!AY25</f>
        <v>968.88852626799996</v>
      </c>
      <c r="CD43" s="304">
        <f>[3]Milch!BD25</f>
        <v>59.104937530000001</v>
      </c>
      <c r="CE43" s="304">
        <f>[3]Milch!BE25</f>
        <v>596.945190647</v>
      </c>
      <c r="CF43" s="305">
        <f>[3]Milch!AZ25</f>
        <v>78.613445060000004</v>
      </c>
      <c r="CG43" s="305">
        <f>[3]Milch!BA25</f>
        <v>1042.929519112</v>
      </c>
      <c r="CH43" s="304">
        <f>[3]Milch!BB25</f>
        <v>39.987018012</v>
      </c>
      <c r="CI43" s="304">
        <f>[3]Milch!BC25</f>
        <v>531.85093456800007</v>
      </c>
      <c r="CJ43" s="305">
        <f>[3]Milch!AV25</f>
        <v>99.905641185000007</v>
      </c>
      <c r="CK43" s="305">
        <f>[3]Milch!AW25</f>
        <v>1577.5715647720001</v>
      </c>
      <c r="CL43" s="304"/>
      <c r="CM43" s="304">
        <f>[3]Milch!$CR25</f>
        <v>140.09256669199999</v>
      </c>
      <c r="CN43" s="304">
        <f>[3]Milch!$CS25</f>
        <v>1650.8982806009999</v>
      </c>
      <c r="CO43" s="305">
        <f>[3]Milch!$CL25</f>
        <v>907.46897967799998</v>
      </c>
      <c r="CP43" s="305">
        <f>[3]Milch!$CM25</f>
        <v>2399.199032041</v>
      </c>
      <c r="CQ43" s="304">
        <f>[3]Milch!$CH25</f>
        <v>155.642790714</v>
      </c>
      <c r="CR43" s="304">
        <f>[3]Milch!$CI25</f>
        <v>1147.882611582</v>
      </c>
      <c r="CS43" s="305">
        <f>[3]Milch!$CJ25</f>
        <v>140.95864080699999</v>
      </c>
      <c r="CT43" s="305">
        <f>[3]Milch!$CK25</f>
        <v>666.05784354100001</v>
      </c>
      <c r="CU43" s="304">
        <f>[3]Milch!$CN25</f>
        <v>305.724526798</v>
      </c>
      <c r="CV43" s="304">
        <f>[3]Milch!$CO25</f>
        <v>2123.98451131</v>
      </c>
    </row>
    <row r="44" spans="2:100" s="188" customFormat="1" ht="12.75" x14ac:dyDescent="0.2">
      <c r="B44" s="189">
        <f>[3]Milch!$A26</f>
        <v>45597</v>
      </c>
      <c r="C44" s="250">
        <f>[3]Milch!$B26</f>
        <v>95.481380743616398</v>
      </c>
      <c r="D44" s="250">
        <f>[3]Milch!$C26</f>
        <v>75.347338614542807</v>
      </c>
      <c r="E44" s="250">
        <f t="shared" si="17"/>
        <v>20.134042129073592</v>
      </c>
      <c r="F44" s="355">
        <f t="shared" si="18"/>
        <v>0.26721636754914546</v>
      </c>
      <c r="G44" s="251"/>
      <c r="H44" s="304">
        <f>[3]Milch!$E26</f>
        <v>19802.576876697854</v>
      </c>
      <c r="I44" s="304">
        <f>[3]Milch!$F26</f>
        <v>234693.42312330214</v>
      </c>
      <c r="J44" s="265">
        <f t="shared" si="21"/>
        <v>7.7810955286911593E-2</v>
      </c>
      <c r="K44" s="265"/>
      <c r="L44" s="189">
        <f>[3]Milch!$A26</f>
        <v>45597</v>
      </c>
      <c r="M44" s="343">
        <f>'Früchte Daten'!BQ42</f>
        <v>4</v>
      </c>
      <c r="N44" s="250">
        <f>[3]Milch!$Z26</f>
        <v>1.9834922456046864</v>
      </c>
      <c r="O44" s="250">
        <f>[3]Milch!$AA26</f>
        <v>1.7999399556421711</v>
      </c>
      <c r="P44" s="252">
        <f>[3]Milch!$AB26</f>
        <v>1.9921415845191377</v>
      </c>
      <c r="Q44" s="252">
        <f>[3]Milch!$AC26</f>
        <v>1.4826259611138983</v>
      </c>
      <c r="R44" s="250">
        <f>[3]Milch!$BN26</f>
        <v>12.403984504046775</v>
      </c>
      <c r="S44" s="250">
        <f>[3]Milch!$BO26</f>
        <v>8.0679229492364133</v>
      </c>
      <c r="T44" s="252">
        <f>[3]Milch!$BP26</f>
        <v>12.164832201522602</v>
      </c>
      <c r="U44" s="252">
        <f>[3]Milch!$BQ26</f>
        <v>7.285726378467567</v>
      </c>
      <c r="V44" s="250">
        <f>[3]Milch!$BR26</f>
        <v>6.6401961497780819</v>
      </c>
      <c r="W44" s="250">
        <f>[3]Milch!$BS26</f>
        <v>4.8220847296450389</v>
      </c>
      <c r="X44" s="252">
        <f>[3]Milch!$BF26</f>
        <v>23.968312653189408</v>
      </c>
      <c r="Y44" s="252">
        <f>[3]Milch!$BG26</f>
        <v>19.333393222324069</v>
      </c>
      <c r="Z44" s="250">
        <f>[3]Milch!$BH26</f>
        <v>21.47238806588733</v>
      </c>
      <c r="AA44" s="250">
        <f>[3]Milch!$BI26</f>
        <v>14.629210300598629</v>
      </c>
      <c r="AB44" s="252"/>
      <c r="AC44" s="252">
        <f>[3]Milch!$AH26</f>
        <v>22.845639273520607</v>
      </c>
      <c r="AD44" s="252">
        <f>[3]Milch!$AI26</f>
        <v>18.608745878870863</v>
      </c>
      <c r="AE44" s="250">
        <f>[3]Milch!$AL26</f>
        <v>26.243481006183966</v>
      </c>
      <c r="AF44" s="250">
        <f>[3]Milch!$AM26</f>
        <v>20.075368372411301</v>
      </c>
      <c r="AG44" s="252">
        <f>[3]Milch!$AR26</f>
        <v>9.8930860969734411</v>
      </c>
      <c r="AH44" s="252">
        <f>[3]Milch!$AS26</f>
        <v>7.8626495619043384</v>
      </c>
      <c r="AI44" s="250">
        <f>[3]Milch!$AN26</f>
        <v>15.866867173224009</v>
      </c>
      <c r="AJ44" s="250">
        <f>[3]Milch!$AO26</f>
        <v>11.105988996739791</v>
      </c>
      <c r="AK44" s="252">
        <f>[3]Milch!$AP26</f>
        <v>35.328935989840602</v>
      </c>
      <c r="AL44" s="252">
        <f>[3]Milch!$AQ26</f>
        <v>22.15066796912043</v>
      </c>
      <c r="AM44" s="250">
        <f>[3]Milch!$AJ26</f>
        <v>24.342625960532963</v>
      </c>
      <c r="AN44" s="250">
        <f>[3]Milch!$AK26</f>
        <v>20.393413818375176</v>
      </c>
      <c r="AO44" s="252"/>
      <c r="AP44" s="252">
        <f>[3]Milch!$CD26</f>
        <v>3.8997600106151968</v>
      </c>
      <c r="AQ44" s="252">
        <f>[3]Milch!$CE26</f>
        <v>3.723444876383732</v>
      </c>
      <c r="AR44" s="250">
        <f>[3]Milch!$BZ26</f>
        <v>5.3935886703661389</v>
      </c>
      <c r="AS44" s="250">
        <f>[3]Milch!$CA26</f>
        <v>4.611502591541198</v>
      </c>
      <c r="AT44" s="252">
        <f>[3]Milch!$CB26</f>
        <v>6.0885645001903077</v>
      </c>
      <c r="AU44" s="252">
        <f>[3]Milch!$CC26</f>
        <v>5.2240194034017629</v>
      </c>
      <c r="AV44" s="250">
        <f>[3]Milch!$CF26</f>
        <v>5.2909709703084999</v>
      </c>
      <c r="AW44" s="250">
        <f>[3]Milch!$CG26</f>
        <v>4.0480716274090813</v>
      </c>
      <c r="AX44" s="369" t="str">
        <f t="shared" si="20"/>
        <v>4</v>
      </c>
      <c r="AY44" s="189">
        <f>[3]Milch!$A26</f>
        <v>45597</v>
      </c>
      <c r="AZ44" s="343">
        <f>'Früchte Daten'!BQ42</f>
        <v>4</v>
      </c>
      <c r="BA44" s="440">
        <f>[3]Milch!$CX26</f>
        <v>3756.2417190189999</v>
      </c>
      <c r="BB44" s="440">
        <f>[3]Milch!$CY26</f>
        <v>21180.023471673001</v>
      </c>
      <c r="BC44" s="304">
        <f>[3]Milch!$AD26</f>
        <v>2538.9814826600004</v>
      </c>
      <c r="BD44" s="304">
        <f>[3]Milch!$AE26</f>
        <v>4188.3869241439997</v>
      </c>
      <c r="BE44" s="305">
        <f>[3]Milch!$AF26</f>
        <v>1164.7521221410002</v>
      </c>
      <c r="BF44" s="305">
        <f>[3]Milch!$AG26</f>
        <v>15182.865936659999</v>
      </c>
      <c r="BG44" s="304"/>
      <c r="BH44" s="304">
        <f>[3]Milch!$CV26</f>
        <v>151.01058244999999</v>
      </c>
      <c r="BI44" s="304">
        <f>[3]Milch!$CW26</f>
        <v>3433.2223639830004</v>
      </c>
      <c r="BJ44" s="305">
        <f>[3]Milch!$BT26</f>
        <v>50.551685890000002</v>
      </c>
      <c r="BK44" s="305">
        <f>[3]Milch!$BU26</f>
        <v>1161.713887634</v>
      </c>
      <c r="BL44" s="304">
        <f>[3]Milch!$BV26</f>
        <v>12.163399999999999</v>
      </c>
      <c r="BM44" s="304">
        <f>[3]Milch!$BW26</f>
        <v>1007.861520898</v>
      </c>
      <c r="BN44" s="305">
        <f>[3]Milch!$BX26</f>
        <v>48.369160000000001</v>
      </c>
      <c r="BO44" s="305">
        <f>[3]Milch!$BY26</f>
        <v>708.88869217000001</v>
      </c>
      <c r="BP44" s="304"/>
      <c r="BQ44" s="304">
        <f>[3]Milch!$CT26</f>
        <v>119.91172645099999</v>
      </c>
      <c r="BR44" s="304">
        <f>[3]Milch!$CU26</f>
        <v>1463.459795429</v>
      </c>
      <c r="BS44" s="305">
        <f>[3]Milch!$BJ26</f>
        <v>88.537997762000003</v>
      </c>
      <c r="BT44" s="305">
        <f>[3]Milch!$BK26</f>
        <v>314.868828167</v>
      </c>
      <c r="BU44" s="304">
        <f>[3]Milch!$BL26</f>
        <v>18.148594262</v>
      </c>
      <c r="BV44" s="304">
        <f>[3]Milch!$BM26</f>
        <v>1068.1917544</v>
      </c>
      <c r="BW44" s="304"/>
      <c r="BX44" s="305">
        <f>[3]Milch!$CP26</f>
        <v>583.44147107900005</v>
      </c>
      <c r="BY44" s="305">
        <f>[3]Milch!$CQ26</f>
        <v>8486.6858061870007</v>
      </c>
      <c r="BZ44" s="304">
        <f>[3]Milch!AT26</f>
        <v>21.068753562999998</v>
      </c>
      <c r="CA44" s="304">
        <f>[3]Milch!AU26</f>
        <v>185.76376451000002</v>
      </c>
      <c r="CB44" s="305">
        <f>[3]Milch!AX26</f>
        <v>79.685641512999993</v>
      </c>
      <c r="CC44" s="305">
        <f>[3]Milch!AY26</f>
        <v>729.89739337599997</v>
      </c>
      <c r="CD44" s="304">
        <f>[3]Milch!BD26</f>
        <v>50.790632866999999</v>
      </c>
      <c r="CE44" s="304">
        <f>[3]Milch!BE26</f>
        <v>545.11709932700001</v>
      </c>
      <c r="CF44" s="305">
        <f>[3]Milch!AZ26</f>
        <v>79.830342436000009</v>
      </c>
      <c r="CG44" s="305">
        <f>[3]Milch!BA26</f>
        <v>865.56712984299998</v>
      </c>
      <c r="CH44" s="304">
        <f>[3]Milch!BB26</f>
        <v>32.970872354999997</v>
      </c>
      <c r="CI44" s="304">
        <f>[3]Milch!BC26</f>
        <v>427.08068528199999</v>
      </c>
      <c r="CJ44" s="305">
        <f>[3]Milch!AV26</f>
        <v>74.832803583</v>
      </c>
      <c r="CK44" s="305">
        <f>[3]Milch!AW26</f>
        <v>1014.038606167</v>
      </c>
      <c r="CL44" s="304"/>
      <c r="CM44" s="304">
        <f>[3]Milch!$CR26</f>
        <v>141.098170818</v>
      </c>
      <c r="CN44" s="304">
        <f>[3]Milch!$CS26</f>
        <v>1501.2505112199999</v>
      </c>
      <c r="CO44" s="305">
        <f>[3]Milch!$CL26</f>
        <v>764.65840708300004</v>
      </c>
      <c r="CP44" s="305">
        <f>[3]Milch!$CM26</f>
        <v>2084.3278443859999</v>
      </c>
      <c r="CQ44" s="304">
        <f>[3]Milch!$CH26</f>
        <v>134.43095763600002</v>
      </c>
      <c r="CR44" s="304">
        <f>[3]Milch!$CI26</f>
        <v>1061.1707487379999</v>
      </c>
      <c r="CS44" s="305">
        <f>[3]Milch!$CJ26</f>
        <v>133.900839507</v>
      </c>
      <c r="CT44" s="305">
        <f>[3]Milch!$CK26</f>
        <v>564.69671567299997</v>
      </c>
      <c r="CU44" s="304">
        <f>[3]Milch!$CN26</f>
        <v>249.60888558400001</v>
      </c>
      <c r="CV44" s="304">
        <f>[3]Milch!$CO26</f>
        <v>1821.454350856</v>
      </c>
    </row>
    <row r="45" spans="2:100" s="188" customFormat="1" ht="12.75" x14ac:dyDescent="0.2">
      <c r="B45" s="189">
        <f>[3]Milch!$A27</f>
        <v>45566</v>
      </c>
      <c r="C45" s="250">
        <f>[3]Milch!$B27</f>
        <v>99.347396154944803</v>
      </c>
      <c r="D45" s="250">
        <f>[3]Milch!$C27</f>
        <v>77.228862918099097</v>
      </c>
      <c r="E45" s="250">
        <f t="shared" si="17"/>
        <v>22.118533236845707</v>
      </c>
      <c r="F45" s="355">
        <f t="shared" si="18"/>
        <v>0.28640242004213268</v>
      </c>
      <c r="G45" s="251"/>
      <c r="H45" s="304">
        <f>[3]Milch!$E27</f>
        <v>21582.011369848005</v>
      </c>
      <c r="I45" s="304">
        <f>[3]Milch!$F27</f>
        <v>248317.98863015199</v>
      </c>
      <c r="J45" s="265">
        <f t="shared" si="21"/>
        <v>7.9962991366609878E-2</v>
      </c>
      <c r="K45" s="265"/>
      <c r="L45" s="189">
        <f>[3]Milch!$A27</f>
        <v>45566</v>
      </c>
      <c r="M45" s="343">
        <f>'Früchte Daten'!BQ43</f>
        <v>4</v>
      </c>
      <c r="N45" s="250">
        <f>[3]Milch!$Z27</f>
        <v>1.991868267322823</v>
      </c>
      <c r="O45" s="250">
        <f>[3]Milch!$AA27</f>
        <v>1.7968260967611844</v>
      </c>
      <c r="P45" s="252">
        <f>[3]Milch!$AB27</f>
        <v>1.9222186040020295</v>
      </c>
      <c r="Q45" s="252">
        <f>[3]Milch!$AC27</f>
        <v>1.5290046069742986</v>
      </c>
      <c r="R45" s="250">
        <f>[3]Milch!$BN27</f>
        <v>12.342713459259043</v>
      </c>
      <c r="S45" s="250">
        <f>[3]Milch!$BO27</f>
        <v>8.5452511467234569</v>
      </c>
      <c r="T45" s="252">
        <f>[3]Milch!$BP27</f>
        <v>11.670893479531212</v>
      </c>
      <c r="U45" s="252">
        <f>[3]Milch!$BQ27</f>
        <v>7.4909439440805246</v>
      </c>
      <c r="V45" s="250">
        <f>[3]Milch!$BR27</f>
        <v>6.5816404664667028</v>
      </c>
      <c r="W45" s="250">
        <f>[3]Milch!$BS27</f>
        <v>4.7581213231255388</v>
      </c>
      <c r="X45" s="252">
        <f>[3]Milch!$BF27</f>
        <v>23.683612928289293</v>
      </c>
      <c r="Y45" s="252">
        <f>[3]Milch!$BG27</f>
        <v>19.621687808740653</v>
      </c>
      <c r="Z45" s="250">
        <f>[3]Milch!$BH27</f>
        <v>21.198152189491928</v>
      </c>
      <c r="AA45" s="250">
        <f>[3]Milch!$BI27</f>
        <v>14.773512453895368</v>
      </c>
      <c r="AB45" s="252"/>
      <c r="AC45" s="252">
        <f>[3]Milch!$AH27</f>
        <v>23.414988752561257</v>
      </c>
      <c r="AD45" s="252">
        <f>[3]Milch!$AI27</f>
        <v>17.301494231443026</v>
      </c>
      <c r="AE45" s="250">
        <f>[3]Milch!$AL27</f>
        <v>25.547241925672953</v>
      </c>
      <c r="AF45" s="250">
        <f>[3]Milch!$AM27</f>
        <v>20.362697811575018</v>
      </c>
      <c r="AG45" s="252">
        <f>[3]Milch!$AR27</f>
        <v>9.8077298220535969</v>
      </c>
      <c r="AH45" s="252">
        <f>[3]Milch!$AS27</f>
        <v>7.7584365512820899</v>
      </c>
      <c r="AI45" s="250">
        <f>[3]Milch!$AN27</f>
        <v>15.391011255576391</v>
      </c>
      <c r="AJ45" s="250">
        <f>[3]Milch!$AO27</f>
        <v>10.929409603864453</v>
      </c>
      <c r="AK45" s="252">
        <f>[3]Milch!$AP27</f>
        <v>32.9317919847865</v>
      </c>
      <c r="AL45" s="252">
        <f>[3]Milch!$AQ27</f>
        <v>22.137339057405015</v>
      </c>
      <c r="AM45" s="250">
        <f>[3]Milch!$AJ27</f>
        <v>25.048346623444289</v>
      </c>
      <c r="AN45" s="250">
        <f>[3]Milch!$AK27</f>
        <v>19.87003857069914</v>
      </c>
      <c r="AO45" s="252"/>
      <c r="AP45" s="252">
        <f>[3]Milch!$CD27</f>
        <v>3.8899321125308708</v>
      </c>
      <c r="AQ45" s="252">
        <f>[3]Milch!$CE27</f>
        <v>3.7367326587482665</v>
      </c>
      <c r="AR45" s="250">
        <f>[3]Milch!$BZ27</f>
        <v>5.2599019660491031</v>
      </c>
      <c r="AS45" s="250">
        <f>[3]Milch!$CA27</f>
        <v>4.5738219573580556</v>
      </c>
      <c r="AT45" s="252">
        <f>[3]Milch!$CB27</f>
        <v>5.831393435662803</v>
      </c>
      <c r="AU45" s="252">
        <f>[3]Milch!$CC27</f>
        <v>5.1499891957950279</v>
      </c>
      <c r="AV45" s="250">
        <f>[3]Milch!$CF27</f>
        <v>5.1570899340509664</v>
      </c>
      <c r="AW45" s="250">
        <f>[3]Milch!$CG27</f>
        <v>4.1221769807253574</v>
      </c>
      <c r="AX45" s="369" t="str">
        <f t="shared" si="20"/>
        <v>4</v>
      </c>
      <c r="AY45" s="189">
        <f>[3]Milch!$A27</f>
        <v>45566</v>
      </c>
      <c r="AZ45" s="343">
        <f>'Früchte Daten'!BQ43</f>
        <v>4</v>
      </c>
      <c r="BA45" s="440">
        <f>[3]Milch!$CX27</f>
        <v>3608.9173679610003</v>
      </c>
      <c r="BB45" s="440">
        <f>[3]Milch!$CY27</f>
        <v>19214.288760005998</v>
      </c>
      <c r="BC45" s="304">
        <f>[3]Milch!$AD27</f>
        <v>2339.1287132919997</v>
      </c>
      <c r="BD45" s="304">
        <f>[3]Milch!$AE27</f>
        <v>3996.381599627</v>
      </c>
      <c r="BE45" s="305">
        <f>[3]Milch!$AF27</f>
        <v>1212.127258213</v>
      </c>
      <c r="BF45" s="305">
        <f>[3]Milch!$AG27</f>
        <v>13463.622268129</v>
      </c>
      <c r="BG45" s="304"/>
      <c r="BH45" s="304">
        <f>[3]Milch!$CV27</f>
        <v>151.115858801</v>
      </c>
      <c r="BI45" s="304">
        <f>[3]Milch!$CW27</f>
        <v>3076.686375325</v>
      </c>
      <c r="BJ45" s="305">
        <f>[3]Milch!$BT27</f>
        <v>51.431195930000001</v>
      </c>
      <c r="BK45" s="305">
        <f>[3]Milch!$BU27</f>
        <v>948.56719009400001</v>
      </c>
      <c r="BL45" s="304">
        <f>[3]Milch!$BV27</f>
        <v>12.757594999999998</v>
      </c>
      <c r="BM45" s="304">
        <f>[3]Milch!$BW27</f>
        <v>907.953340131</v>
      </c>
      <c r="BN45" s="305">
        <f>[3]Milch!$BX27</f>
        <v>49.538095200000001</v>
      </c>
      <c r="BO45" s="305">
        <f>[3]Milch!$BY27</f>
        <v>696.25941140899999</v>
      </c>
      <c r="BP45" s="304"/>
      <c r="BQ45" s="304">
        <f>[3]Milch!$CT27</f>
        <v>116.48124445100001</v>
      </c>
      <c r="BR45" s="304">
        <f>[3]Milch!$CU27</f>
        <v>1318.520859899</v>
      </c>
      <c r="BS45" s="305">
        <f>[3]Milch!$BJ27</f>
        <v>87.145063292000003</v>
      </c>
      <c r="BT45" s="305">
        <f>[3]Milch!$BK27</f>
        <v>297.39619654199998</v>
      </c>
      <c r="BU45" s="304">
        <f>[3]Milch!$BL27</f>
        <v>17.359708509000001</v>
      </c>
      <c r="BV45" s="304">
        <f>[3]Milch!$BM27</f>
        <v>942.06276006200005</v>
      </c>
      <c r="BW45" s="304"/>
      <c r="BX45" s="305">
        <f>[3]Milch!$CP27</f>
        <v>584.56456897400005</v>
      </c>
      <c r="BY45" s="305">
        <f>[3]Milch!$CQ27</f>
        <v>8110.6890292889993</v>
      </c>
      <c r="BZ45" s="304">
        <f>[3]Milch!AT27</f>
        <v>16.223060125</v>
      </c>
      <c r="CA45" s="304">
        <f>[3]Milch!AU27</f>
        <v>197.83448774300001</v>
      </c>
      <c r="CB45" s="305">
        <f>[3]Milch!AX27</f>
        <v>78.914056400000007</v>
      </c>
      <c r="CC45" s="305">
        <f>[3]Milch!AY27</f>
        <v>665.97184682500006</v>
      </c>
      <c r="CD45" s="304">
        <f>[3]Milch!BD27</f>
        <v>47.188365304000001</v>
      </c>
      <c r="CE45" s="304">
        <f>[3]Milch!BE27</f>
        <v>525.72830439799998</v>
      </c>
      <c r="CF45" s="305">
        <f>[3]Milch!AZ27</f>
        <v>81.932365422000004</v>
      </c>
      <c r="CG45" s="305">
        <f>[3]Milch!BA27</f>
        <v>904.64169755299997</v>
      </c>
      <c r="CH45" s="304">
        <f>[3]Milch!BB27</f>
        <v>41.545251612000001</v>
      </c>
      <c r="CI45" s="304">
        <f>[3]Milch!BC27</f>
        <v>420.79826081499999</v>
      </c>
      <c r="CJ45" s="305">
        <f>[3]Milch!AV27</f>
        <v>72.518951981000001</v>
      </c>
      <c r="CK45" s="305">
        <f>[3]Milch!AW27</f>
        <v>989.60878468999999</v>
      </c>
      <c r="CL45" s="304"/>
      <c r="CM45" s="304">
        <f>[3]Milch!$CR27</f>
        <v>97.281480525000006</v>
      </c>
      <c r="CN45" s="304">
        <f>[3]Milch!$CS27</f>
        <v>1469.7475276160001</v>
      </c>
      <c r="CO45" s="305">
        <f>[3]Milch!$CL27</f>
        <v>703.77950220700006</v>
      </c>
      <c r="CP45" s="305">
        <f>[3]Milch!$CM27</f>
        <v>1972.7518452750001</v>
      </c>
      <c r="CQ45" s="304">
        <f>[3]Milch!$CH27</f>
        <v>139.620029335</v>
      </c>
      <c r="CR45" s="304">
        <f>[3]Milch!$CI27</f>
        <v>1019.087326791</v>
      </c>
      <c r="CS45" s="305">
        <f>[3]Milch!$CJ27</f>
        <v>110.73810795799999</v>
      </c>
      <c r="CT45" s="305">
        <f>[3]Milch!$CK27</f>
        <v>552.23292367800002</v>
      </c>
      <c r="CU45" s="304">
        <f>[3]Milch!$CN27</f>
        <v>251.49155115300002</v>
      </c>
      <c r="CV45" s="304">
        <f>[3]Milch!$CO27</f>
        <v>1792.116877599</v>
      </c>
    </row>
    <row r="46" spans="2:100" s="188" customFormat="1" ht="12.75" x14ac:dyDescent="0.2">
      <c r="B46" s="189">
        <f>[3]Milch!$A28</f>
        <v>45536</v>
      </c>
      <c r="C46" s="250">
        <f>[3]Milch!$B28</f>
        <v>99.933775712541902</v>
      </c>
      <c r="D46" s="250">
        <f>[3]Milch!$C28</f>
        <v>77.317475614455603</v>
      </c>
      <c r="E46" s="250">
        <f t="shared" si="17"/>
        <v>22.616300098086299</v>
      </c>
      <c r="F46" s="355">
        <f t="shared" si="18"/>
        <v>0.29251213801731857</v>
      </c>
      <c r="G46" s="251"/>
      <c r="H46" s="304">
        <f>[3]Milch!$E28</f>
        <v>18748.134301357077</v>
      </c>
      <c r="I46" s="304">
        <f>[3]Milch!$F28</f>
        <v>257590.86569864291</v>
      </c>
      <c r="J46" s="265">
        <f t="shared" si="21"/>
        <v>6.7844691850795863E-2</v>
      </c>
      <c r="K46" s="265"/>
      <c r="L46" s="189">
        <f>[3]Milch!$A28</f>
        <v>45536</v>
      </c>
      <c r="M46" s="343">
        <f>'Früchte Daten'!BQ44</f>
        <v>5</v>
      </c>
      <c r="N46" s="250">
        <f>[3]Milch!$Z28</f>
        <v>1.9896336774716932</v>
      </c>
      <c r="O46" s="250">
        <f>[3]Milch!$AA28</f>
        <v>1.7913647739260736</v>
      </c>
      <c r="P46" s="252">
        <f>[3]Milch!$AB28</f>
        <v>1.9505540749696135</v>
      </c>
      <c r="Q46" s="252">
        <f>[3]Milch!$AC28</f>
        <v>1.5027419150400358</v>
      </c>
      <c r="R46" s="250">
        <f>[3]Milch!$BN28</f>
        <v>12.472427869225667</v>
      </c>
      <c r="S46" s="250">
        <f>[3]Milch!$BO28</f>
        <v>8.3680796116865483</v>
      </c>
      <c r="T46" s="252">
        <f>[3]Milch!$BP28</f>
        <v>11.940021796550091</v>
      </c>
      <c r="U46" s="252">
        <f>[3]Milch!$BQ28</f>
        <v>7.0950126032275351</v>
      </c>
      <c r="V46" s="250">
        <f>[3]Milch!$BR28</f>
        <v>6.52020503608155</v>
      </c>
      <c r="W46" s="250">
        <f>[3]Milch!$BS28</f>
        <v>4.7949393673194463</v>
      </c>
      <c r="X46" s="252">
        <f>[3]Milch!$BF28</f>
        <v>23.727828833742802</v>
      </c>
      <c r="Y46" s="252">
        <f>[3]Milch!$BG28</f>
        <v>19.801122470389817</v>
      </c>
      <c r="Z46" s="250">
        <f>[3]Milch!$BH28</f>
        <v>21.135832431284236</v>
      </c>
      <c r="AA46" s="250">
        <f>[3]Milch!$BI28</f>
        <v>14.994954398680397</v>
      </c>
      <c r="AB46" s="252"/>
      <c r="AC46" s="252">
        <f>[3]Milch!$AH28</f>
        <v>23.436895407332813</v>
      </c>
      <c r="AD46" s="252">
        <f>[3]Milch!$AI28</f>
        <v>17.903768445303935</v>
      </c>
      <c r="AE46" s="250">
        <f>[3]Milch!$AL28</f>
        <v>25.330259417454801</v>
      </c>
      <c r="AF46" s="250">
        <f>[3]Milch!$AM28</f>
        <v>19.369368046786519</v>
      </c>
      <c r="AG46" s="252">
        <f>[3]Milch!$AR28</f>
        <v>10.009372733033642</v>
      </c>
      <c r="AH46" s="252">
        <f>[3]Milch!$AS28</f>
        <v>7.680227501195553</v>
      </c>
      <c r="AI46" s="250">
        <f>[3]Milch!$AN28</f>
        <v>17.174100121710097</v>
      </c>
      <c r="AJ46" s="250">
        <f>[3]Milch!$AO28</f>
        <v>11.120092081943055</v>
      </c>
      <c r="AK46" s="252">
        <f>[3]Milch!$AP28</f>
        <v>35.499853070410794</v>
      </c>
      <c r="AL46" s="252">
        <f>[3]Milch!$AQ28</f>
        <v>22.9846613768078</v>
      </c>
      <c r="AM46" s="250">
        <f>[3]Milch!$AJ28</f>
        <v>25.453176230106454</v>
      </c>
      <c r="AN46" s="250">
        <f>[3]Milch!$AK28</f>
        <v>20.160835940870115</v>
      </c>
      <c r="AO46" s="252"/>
      <c r="AP46" s="252">
        <f>[3]Milch!$CD28</f>
        <v>3.8736765053761704</v>
      </c>
      <c r="AQ46" s="252">
        <f>[3]Milch!$CE28</f>
        <v>3.7708382811314021</v>
      </c>
      <c r="AR46" s="250">
        <f>[3]Milch!$BZ28</f>
        <v>5.4116764293386241</v>
      </c>
      <c r="AS46" s="250">
        <f>[3]Milch!$CA28</f>
        <v>4.637343489121438</v>
      </c>
      <c r="AT46" s="252">
        <f>[3]Milch!$CB28</f>
        <v>5.8065556485571523</v>
      </c>
      <c r="AU46" s="252">
        <f>[3]Milch!$CC28</f>
        <v>5.0571118165011297</v>
      </c>
      <c r="AV46" s="250">
        <f>[3]Milch!$CF28</f>
        <v>5.2638239918347409</v>
      </c>
      <c r="AW46" s="250">
        <f>[3]Milch!$CG28</f>
        <v>4.0708607286427858</v>
      </c>
      <c r="AX46" s="369" t="str">
        <f t="shared" si="20"/>
        <v>5</v>
      </c>
      <c r="AY46" s="189">
        <f>[3]Milch!$A28</f>
        <v>45536</v>
      </c>
      <c r="AZ46" s="343">
        <f>'Früchte Daten'!BQ44</f>
        <v>5</v>
      </c>
      <c r="BA46" s="440">
        <f>[3]Milch!$CX28</f>
        <v>4559.7137307450002</v>
      </c>
      <c r="BB46" s="440">
        <f>[3]Milch!$CY28</f>
        <v>24955.241872602001</v>
      </c>
      <c r="BC46" s="304">
        <f>[3]Milch!$AD28</f>
        <v>2999.8372881109999</v>
      </c>
      <c r="BD46" s="304">
        <f>[3]Milch!$AE28</f>
        <v>5081.4145606089996</v>
      </c>
      <c r="BE46" s="305">
        <f>[3]Milch!$AF28</f>
        <v>1506.9891869190001</v>
      </c>
      <c r="BF46" s="305">
        <f>[3]Milch!$AG28</f>
        <v>17596.528685064</v>
      </c>
      <c r="BG46" s="304"/>
      <c r="BH46" s="304">
        <f>[3]Milch!$CV28</f>
        <v>180.48201384000001</v>
      </c>
      <c r="BI46" s="304">
        <f>[3]Milch!$CW28</f>
        <v>3934.0339369600001</v>
      </c>
      <c r="BJ46" s="305">
        <f>[3]Milch!$BT28</f>
        <v>56.482022726000004</v>
      </c>
      <c r="BK46" s="305">
        <f>[3]Milch!$BU28</f>
        <v>1216.9844148240002</v>
      </c>
      <c r="BL46" s="304">
        <f>[3]Milch!$BV28</f>
        <v>13.332201600000001</v>
      </c>
      <c r="BM46" s="304">
        <f>[3]Milch!$BW28</f>
        <v>1229.4599578990001</v>
      </c>
      <c r="BN46" s="305">
        <f>[3]Milch!$BX28</f>
        <v>68.498692005000009</v>
      </c>
      <c r="BO46" s="305">
        <f>[3]Milch!$BY28</f>
        <v>860.67664233699998</v>
      </c>
      <c r="BP46" s="304"/>
      <c r="BQ46" s="304">
        <f>[3]Milch!$CT28</f>
        <v>148.41794709999999</v>
      </c>
      <c r="BR46" s="304">
        <f>[3]Milch!$CU28</f>
        <v>1501.807937005</v>
      </c>
      <c r="BS46" s="305">
        <f>[3]Milch!$BJ28</f>
        <v>111.69590876599999</v>
      </c>
      <c r="BT46" s="305">
        <f>[3]Milch!$BK28</f>
        <v>370.12434908699998</v>
      </c>
      <c r="BU46" s="304">
        <f>[3]Milch!$BL28</f>
        <v>21.663547299999998</v>
      </c>
      <c r="BV46" s="304">
        <f>[3]Milch!$BM28</f>
        <v>1039.119708018</v>
      </c>
      <c r="BW46" s="304"/>
      <c r="BX46" s="305">
        <f>[3]Milch!$CP28</f>
        <v>690.27975184900004</v>
      </c>
      <c r="BY46" s="305">
        <f>[3]Milch!$CQ28</f>
        <v>9688.153282569001</v>
      </c>
      <c r="BZ46" s="304">
        <f>[3]Milch!AT28</f>
        <v>26.947423359000002</v>
      </c>
      <c r="CA46" s="304">
        <f>[3]Milch!AU28</f>
        <v>238.58792875699999</v>
      </c>
      <c r="CB46" s="305">
        <f>[3]Milch!AX28</f>
        <v>91.44607967200001</v>
      </c>
      <c r="CC46" s="305">
        <f>[3]Milch!AY28</f>
        <v>898.97913656000003</v>
      </c>
      <c r="CD46" s="304">
        <f>[3]Milch!BD28</f>
        <v>63.205408376999998</v>
      </c>
      <c r="CE46" s="304">
        <f>[3]Milch!BE28</f>
        <v>737.87357904500004</v>
      </c>
      <c r="CF46" s="305">
        <f>[3]Milch!AZ28</f>
        <v>119.72378240900001</v>
      </c>
      <c r="CG46" s="305">
        <f>[3]Milch!BA28</f>
        <v>1298.988363554</v>
      </c>
      <c r="CH46" s="304">
        <f>[3]Milch!BB28</f>
        <v>42.467501159000001</v>
      </c>
      <c r="CI46" s="304">
        <f>[3]Milch!BC28</f>
        <v>472.732022825</v>
      </c>
      <c r="CJ46" s="305">
        <f>[3]Milch!AV28</f>
        <v>46.111110999999994</v>
      </c>
      <c r="CK46" s="305">
        <f>[3]Milch!AW28</f>
        <v>851.091150911</v>
      </c>
      <c r="CL46" s="304"/>
      <c r="CM46" s="304">
        <f>[3]Milch!$CR28</f>
        <v>152.982815055</v>
      </c>
      <c r="CN46" s="304">
        <f>[3]Milch!$CS28</f>
        <v>1777.5946469529999</v>
      </c>
      <c r="CO46" s="305">
        <f>[3]Milch!$CL28</f>
        <v>956.35767711899996</v>
      </c>
      <c r="CP46" s="305">
        <f>[3]Milch!$CM28</f>
        <v>2674.701584288</v>
      </c>
      <c r="CQ46" s="304">
        <f>[3]Milch!$CH28</f>
        <v>179.96127556300002</v>
      </c>
      <c r="CR46" s="304">
        <f>[3]Milch!$CI28</f>
        <v>1327.524965179</v>
      </c>
      <c r="CS46" s="305">
        <f>[3]Milch!$CJ28</f>
        <v>156.870910366</v>
      </c>
      <c r="CT46" s="305">
        <f>[3]Milch!$CK28</f>
        <v>676.55584523800007</v>
      </c>
      <c r="CU46" s="304">
        <f>[3]Milch!$CN28</f>
        <v>272.92463333699999</v>
      </c>
      <c r="CV46" s="304">
        <f>[3]Milch!$CO28</f>
        <v>2165.6508231040002</v>
      </c>
    </row>
    <row r="47" spans="2:100" s="188" customFormat="1" ht="12.75" x14ac:dyDescent="0.2">
      <c r="B47" s="189">
        <f>[3]Milch!$A29</f>
        <v>45505</v>
      </c>
      <c r="C47" s="250">
        <f>[3]Milch!$B29</f>
        <v>99.019426438741206</v>
      </c>
      <c r="D47" s="250">
        <f>[3]Milch!$C29</f>
        <v>75.991016390485697</v>
      </c>
      <c r="E47" s="250">
        <f t="shared" si="17"/>
        <v>23.028410048255509</v>
      </c>
      <c r="F47" s="355">
        <f t="shared" si="18"/>
        <v>0.30304121647646154</v>
      </c>
      <c r="G47" s="251"/>
      <c r="H47" s="304">
        <f>[3]Milch!$E29</f>
        <v>17037.443684918861</v>
      </c>
      <c r="I47" s="304">
        <f>[3]Milch!$F29</f>
        <v>234940.55631508114</v>
      </c>
      <c r="J47" s="265">
        <f t="shared" si="21"/>
        <v>6.7614806391505841E-2</v>
      </c>
      <c r="K47" s="265"/>
      <c r="L47" s="189">
        <f>[3]Milch!$A29</f>
        <v>45505</v>
      </c>
      <c r="M47" s="343">
        <f>'Früchte Daten'!BQ45</f>
        <v>4</v>
      </c>
      <c r="N47" s="250">
        <f>[3]Milch!$Z29</f>
        <v>1.9942482602093561</v>
      </c>
      <c r="O47" s="250">
        <f>[3]Milch!$AA29</f>
        <v>1.796364733823359</v>
      </c>
      <c r="P47" s="252">
        <f>[3]Milch!$AB29</f>
        <v>1.9924596036692179</v>
      </c>
      <c r="Q47" s="252">
        <f>[3]Milch!$AC29</f>
        <v>1.5177042852094205</v>
      </c>
      <c r="R47" s="250">
        <f>[3]Milch!$BN29</f>
        <v>12.333996562662044</v>
      </c>
      <c r="S47" s="250">
        <f>[3]Milch!$BO29</f>
        <v>8.3526174402661262</v>
      </c>
      <c r="T47" s="252">
        <f>[3]Milch!$BP29</f>
        <v>11.771725356233315</v>
      </c>
      <c r="U47" s="252">
        <f>[3]Milch!$BQ29</f>
        <v>7.4849504106010913</v>
      </c>
      <c r="V47" s="250">
        <f>[3]Milch!$BR29</f>
        <v>6.5117917085381825</v>
      </c>
      <c r="W47" s="250">
        <f>[3]Milch!$BS29</f>
        <v>4.8143885054405899</v>
      </c>
      <c r="X47" s="252">
        <f>[3]Milch!$BF29</f>
        <v>24.110282481132387</v>
      </c>
      <c r="Y47" s="252">
        <f>[3]Milch!$BG29</f>
        <v>19.377419009869879</v>
      </c>
      <c r="Z47" s="250">
        <f>[3]Milch!$BH29</f>
        <v>21.276242844559853</v>
      </c>
      <c r="AA47" s="250">
        <f>[3]Milch!$BI29</f>
        <v>15.07578202524183</v>
      </c>
      <c r="AB47" s="252"/>
      <c r="AC47" s="252">
        <f>[3]Milch!$AH29</f>
        <v>24.514987513628636</v>
      </c>
      <c r="AD47" s="252">
        <f>[3]Milch!$AI29</f>
        <v>17.485065583361038</v>
      </c>
      <c r="AE47" s="250">
        <f>[3]Milch!$AL29</f>
        <v>26.593667938900929</v>
      </c>
      <c r="AF47" s="250">
        <f>[3]Milch!$AM29</f>
        <v>19.995295836415185</v>
      </c>
      <c r="AG47" s="252">
        <f>[3]Milch!$AR29</f>
        <v>10.624919390234417</v>
      </c>
      <c r="AH47" s="252">
        <f>[3]Milch!$AS29</f>
        <v>7.8975871261750745</v>
      </c>
      <c r="AI47" s="250">
        <f>[3]Milch!$AN29</f>
        <v>17.014089046307348</v>
      </c>
      <c r="AJ47" s="250">
        <f>[3]Milch!$AO29</f>
        <v>11.327388312944464</v>
      </c>
      <c r="AK47" s="252">
        <f>[3]Milch!$AP29</f>
        <v>35.478192457322855</v>
      </c>
      <c r="AL47" s="252">
        <f>[3]Milch!$AQ29</f>
        <v>22.468677632430541</v>
      </c>
      <c r="AM47" s="250">
        <f>[3]Milch!$AJ29</f>
        <v>20.441537454285331</v>
      </c>
      <c r="AN47" s="250">
        <f>[3]Milch!$AK29</f>
        <v>21.26379956920405</v>
      </c>
      <c r="AO47" s="252"/>
      <c r="AP47" s="252">
        <f>[3]Milch!$CD29</f>
        <v>3.8924501633199586</v>
      </c>
      <c r="AQ47" s="252">
        <f>[3]Milch!$CE29</f>
        <v>3.6786399957754563</v>
      </c>
      <c r="AR47" s="250">
        <f>[3]Milch!$BZ29</f>
        <v>5.6214058917115617</v>
      </c>
      <c r="AS47" s="250">
        <f>[3]Milch!$CA29</f>
        <v>4.5594262508943562</v>
      </c>
      <c r="AT47" s="252">
        <f>[3]Milch!$CB29</f>
        <v>5.8606142366298544</v>
      </c>
      <c r="AU47" s="252">
        <f>[3]Milch!$CC29</f>
        <v>5.0481526298615673</v>
      </c>
      <c r="AV47" s="250">
        <f>[3]Milch!$CF29</f>
        <v>5.2403849072540174</v>
      </c>
      <c r="AW47" s="250">
        <f>[3]Milch!$CG29</f>
        <v>4.086494670094365</v>
      </c>
      <c r="AX47" s="369" t="str">
        <f t="shared" si="20"/>
        <v>4</v>
      </c>
      <c r="AY47" s="189">
        <f>[3]Milch!$A29</f>
        <v>45505</v>
      </c>
      <c r="AZ47" s="343">
        <f>'Früchte Daten'!BQ45</f>
        <v>4</v>
      </c>
      <c r="BA47" s="440">
        <f>[3]Milch!$CX29</f>
        <v>3326.1682758890001</v>
      </c>
      <c r="BB47" s="440">
        <f>[3]Milch!$CY29</f>
        <v>18268.383810021001</v>
      </c>
      <c r="BC47" s="304">
        <f>[3]Milch!$AD29</f>
        <v>2265.2103878540001</v>
      </c>
      <c r="BD47" s="304">
        <f>[3]Milch!$AE29</f>
        <v>4077.4516722449998</v>
      </c>
      <c r="BE47" s="305">
        <f>[3]Milch!$AF29</f>
        <v>1004.27028989</v>
      </c>
      <c r="BF47" s="305">
        <f>[3]Milch!$AG29</f>
        <v>12502.425836301001</v>
      </c>
      <c r="BG47" s="304"/>
      <c r="BH47" s="304">
        <f>[3]Milch!$CV29</f>
        <v>137.68079688899999</v>
      </c>
      <c r="BI47" s="304">
        <f>[3]Milch!$CW29</f>
        <v>2734.3568662100001</v>
      </c>
      <c r="BJ47" s="305">
        <f>[3]Milch!$BT29</f>
        <v>43.188461507</v>
      </c>
      <c r="BK47" s="305">
        <f>[3]Milch!$BU29</f>
        <v>862.38277530599998</v>
      </c>
      <c r="BL47" s="304">
        <f>[3]Milch!$BV29</f>
        <v>8.9723500000000005</v>
      </c>
      <c r="BM47" s="304">
        <f>[3]Milch!$BW29</f>
        <v>749.96864145800009</v>
      </c>
      <c r="BN47" s="305">
        <f>[3]Milch!$BX29</f>
        <v>47.434593399999997</v>
      </c>
      <c r="BO47" s="305">
        <f>[3]Milch!$BY29</f>
        <v>617.05422672700001</v>
      </c>
      <c r="BP47" s="304"/>
      <c r="BQ47" s="304">
        <f>[3]Milch!$CT29</f>
        <v>99.283601767999997</v>
      </c>
      <c r="BR47" s="304">
        <f>[3]Milch!$CU29</f>
        <v>1090.2886048540001</v>
      </c>
      <c r="BS47" s="305">
        <f>[3]Milch!$BJ29</f>
        <v>74.251778668</v>
      </c>
      <c r="BT47" s="305">
        <f>[3]Milch!$BK29</f>
        <v>310.841866692</v>
      </c>
      <c r="BU47" s="304">
        <f>[3]Milch!$BL29</f>
        <v>13.0830701</v>
      </c>
      <c r="BV47" s="304">
        <f>[3]Milch!$BM29</f>
        <v>710.08800822199998</v>
      </c>
      <c r="BW47" s="304"/>
      <c r="BX47" s="305">
        <f>[3]Milch!$CP29</f>
        <v>550.37672169399991</v>
      </c>
      <c r="BY47" s="305">
        <f>[3]Milch!$CQ29</f>
        <v>7442.2413111889991</v>
      </c>
      <c r="BZ47" s="304">
        <f>[3]Milch!AT29</f>
        <v>15.398550101000001</v>
      </c>
      <c r="CA47" s="304">
        <f>[3]Milch!AU29</f>
        <v>189.053864557</v>
      </c>
      <c r="CB47" s="305">
        <f>[3]Milch!AX29</f>
        <v>64.139596862000005</v>
      </c>
      <c r="CC47" s="305">
        <f>[3]Milch!AY29</f>
        <v>656.68668835699998</v>
      </c>
      <c r="CD47" s="304">
        <f>[3]Milch!BD29</f>
        <v>47.057352141000003</v>
      </c>
      <c r="CE47" s="304">
        <f>[3]Milch!BE29</f>
        <v>543.56740528700004</v>
      </c>
      <c r="CF47" s="305">
        <f>[3]Milch!AZ29</f>
        <v>150.27163534099998</v>
      </c>
      <c r="CG47" s="305">
        <f>[3]Milch!BA29</f>
        <v>1431.342686214</v>
      </c>
      <c r="CH47" s="304">
        <f>[3]Milch!BB29</f>
        <v>31.485196780999999</v>
      </c>
      <c r="CI47" s="304">
        <f>[3]Milch!BC29</f>
        <v>380.95967640499998</v>
      </c>
      <c r="CJ47" s="305">
        <f>[3]Milch!AV29</f>
        <v>12.146215792000001</v>
      </c>
      <c r="CK47" s="305">
        <f>[3]Milch!AW29</f>
        <v>216.198858793</v>
      </c>
      <c r="CL47" s="304"/>
      <c r="CM47" s="304">
        <f>[3]Milch!$CR29</f>
        <v>140.114364604</v>
      </c>
      <c r="CN47" s="304">
        <f>[3]Milch!$CS29</f>
        <v>1611.8264977830001</v>
      </c>
      <c r="CO47" s="305">
        <f>[3]Milch!$CL29</f>
        <v>840.397661922</v>
      </c>
      <c r="CP47" s="305">
        <f>[3]Milch!$CM29</f>
        <v>2367.4141353489999</v>
      </c>
      <c r="CQ47" s="304">
        <f>[3]Milch!$CH29</f>
        <v>145.63076363299999</v>
      </c>
      <c r="CR47" s="304">
        <f>[3]Milch!$CI29</f>
        <v>1153.0008012419999</v>
      </c>
      <c r="CS47" s="305">
        <f>[3]Milch!$CJ29</f>
        <v>119.736018898</v>
      </c>
      <c r="CT47" s="305">
        <f>[3]Milch!$CK29</f>
        <v>581.89905094599999</v>
      </c>
      <c r="CU47" s="304">
        <f>[3]Milch!$CN29</f>
        <v>221.19880628700002</v>
      </c>
      <c r="CV47" s="304">
        <f>[3]Milch!$CO29</f>
        <v>1686.80979385</v>
      </c>
    </row>
    <row r="48" spans="2:100" s="188" customFormat="1" ht="12.75" x14ac:dyDescent="0.2">
      <c r="B48" s="189">
        <f>[3]Milch!$A30</f>
        <v>45474</v>
      </c>
      <c r="C48" s="250">
        <f>[3]Milch!$B30</f>
        <v>98.216877345920395</v>
      </c>
      <c r="D48" s="250">
        <f>[3]Milch!$C30</f>
        <v>75.919099092248999</v>
      </c>
      <c r="E48" s="250">
        <f t="shared" si="17"/>
        <v>22.297778253671396</v>
      </c>
      <c r="F48" s="355">
        <f t="shared" si="18"/>
        <v>0.2937044633074144</v>
      </c>
      <c r="G48" s="251"/>
      <c r="H48" s="304">
        <f>[3]Milch!$E30</f>
        <v>17482.087589027651</v>
      </c>
      <c r="I48" s="304">
        <f>[3]Milch!$F30</f>
        <v>237688.91241097235</v>
      </c>
      <c r="J48" s="265">
        <f t="shared" si="21"/>
        <v>6.8511263384270354E-2</v>
      </c>
      <c r="K48" s="265"/>
      <c r="L48" s="189">
        <f>[3]Milch!$A30</f>
        <v>45474</v>
      </c>
      <c r="M48" s="343">
        <f>'Früchte Daten'!BQ46</f>
        <v>4</v>
      </c>
      <c r="N48" s="250">
        <f>[3]Milch!$Z30</f>
        <v>1.9915827647238744</v>
      </c>
      <c r="O48" s="250">
        <f>[3]Milch!$AA30</f>
        <v>1.8115017512451415</v>
      </c>
      <c r="P48" s="252">
        <f>[3]Milch!$AB30</f>
        <v>1.9531606438429132</v>
      </c>
      <c r="Q48" s="252">
        <f>[3]Milch!$AC30</f>
        <v>1.5313279892079388</v>
      </c>
      <c r="R48" s="250">
        <f>[3]Milch!$BN30</f>
        <v>12.572446945101893</v>
      </c>
      <c r="S48" s="250">
        <f>[3]Milch!$BO30</f>
        <v>8.2133748356647782</v>
      </c>
      <c r="T48" s="252">
        <f>[3]Milch!$BP30</f>
        <v>11.569589182825238</v>
      </c>
      <c r="U48" s="252">
        <f>[3]Milch!$BQ30</f>
        <v>7.6628224768656654</v>
      </c>
      <c r="V48" s="250">
        <f>[3]Milch!$BR30</f>
        <v>6.3459670832692803</v>
      </c>
      <c r="W48" s="250">
        <f>[3]Milch!$BS30</f>
        <v>4.8217146807309472</v>
      </c>
      <c r="X48" s="252">
        <f>[3]Milch!$BF30</f>
        <v>24.082101229102978</v>
      </c>
      <c r="Y48" s="252">
        <f>[3]Milch!$BG30</f>
        <v>19.831980205710909</v>
      </c>
      <c r="Z48" s="250">
        <f>[3]Milch!$BH30</f>
        <v>21.096203129214995</v>
      </c>
      <c r="AA48" s="250">
        <f>[3]Milch!$BI30</f>
        <v>15.065601169224012</v>
      </c>
      <c r="AB48" s="252"/>
      <c r="AC48" s="252">
        <f>[3]Milch!$AH30</f>
        <v>22.688061983762935</v>
      </c>
      <c r="AD48" s="252">
        <f>[3]Milch!$AI30</f>
        <v>17.728069365544343</v>
      </c>
      <c r="AE48" s="250">
        <f>[3]Milch!$AL30</f>
        <v>26.770102148778122</v>
      </c>
      <c r="AF48" s="250">
        <f>[3]Milch!$AM30</f>
        <v>19.489318791804397</v>
      </c>
      <c r="AG48" s="252">
        <f>[3]Milch!$AR30</f>
        <v>10.515925174283188</v>
      </c>
      <c r="AH48" s="252">
        <f>[3]Milch!$AS30</f>
        <v>7.733887368201219</v>
      </c>
      <c r="AI48" s="250">
        <f>[3]Milch!$AN30</f>
        <v>16.78858278285395</v>
      </c>
      <c r="AJ48" s="250">
        <f>[3]Milch!$AO30</f>
        <v>11.348259515292092</v>
      </c>
      <c r="AK48" s="252">
        <f>[3]Milch!$AP30</f>
        <v>35.215769009705639</v>
      </c>
      <c r="AL48" s="252">
        <f>[3]Milch!$AQ30</f>
        <v>22.623382195627453</v>
      </c>
      <c r="AM48" s="250">
        <f>[3]Milch!$AJ30</f>
        <v>27.092818302839039</v>
      </c>
      <c r="AN48" s="250">
        <f>[3]Milch!$AK30</f>
        <v>20.235283855612902</v>
      </c>
      <c r="AO48" s="252"/>
      <c r="AP48" s="252">
        <f>[3]Milch!$CD30</f>
        <v>3.9082644311290653</v>
      </c>
      <c r="AQ48" s="252">
        <f>[3]Milch!$CE30</f>
        <v>3.8017442106437458</v>
      </c>
      <c r="AR48" s="250">
        <f>[3]Milch!$BZ30</f>
        <v>5.3885133807404584</v>
      </c>
      <c r="AS48" s="250">
        <f>[3]Milch!$CA30</f>
        <v>4.6105395115492493</v>
      </c>
      <c r="AT48" s="252">
        <f>[3]Milch!$CB30</f>
        <v>5.8158186452543719</v>
      </c>
      <c r="AU48" s="252">
        <f>[3]Milch!$CC30</f>
        <v>5.0886222906535892</v>
      </c>
      <c r="AV48" s="250">
        <f>[3]Milch!$CF30</f>
        <v>5.1901108200548336</v>
      </c>
      <c r="AW48" s="250">
        <f>[3]Milch!$CG30</f>
        <v>4.0489177285907836</v>
      </c>
      <c r="AX48" s="369" t="str">
        <f t="shared" si="20"/>
        <v>4</v>
      </c>
      <c r="AY48" s="189">
        <f>[3]Milch!$A30</f>
        <v>45474</v>
      </c>
      <c r="AZ48" s="343">
        <f>'Früchte Daten'!BQ46</f>
        <v>4</v>
      </c>
      <c r="BA48" s="440">
        <f>[3]Milch!$CX30</f>
        <v>3148.7183831460002</v>
      </c>
      <c r="BB48" s="440">
        <f>[3]Milch!$CY30</f>
        <v>16153.085767821001</v>
      </c>
      <c r="BC48" s="304">
        <f>[3]Milch!$AD30</f>
        <v>2042.4063154990001</v>
      </c>
      <c r="BD48" s="304">
        <f>[3]Milch!$AE30</f>
        <v>3564.4167823849998</v>
      </c>
      <c r="BE48" s="305">
        <f>[3]Milch!$AF30</f>
        <v>1041.002100103</v>
      </c>
      <c r="BF48" s="305">
        <f>[3]Milch!$AG30</f>
        <v>11090.69538092</v>
      </c>
      <c r="BG48" s="304"/>
      <c r="BH48" s="304">
        <f>[3]Milch!$CV30</f>
        <v>136.26811189599999</v>
      </c>
      <c r="BI48" s="304">
        <f>[3]Milch!$CW30</f>
        <v>2666.3134460850001</v>
      </c>
      <c r="BJ48" s="305">
        <f>[3]Milch!$BT30</f>
        <v>38.398009516999998</v>
      </c>
      <c r="BK48" s="305">
        <f>[3]Milch!$BU30</f>
        <v>854.05958345200008</v>
      </c>
      <c r="BL48" s="304">
        <f>[3]Milch!$BV30</f>
        <v>8.408850000000001</v>
      </c>
      <c r="BM48" s="304">
        <f>[3]Milch!$BW30</f>
        <v>688.46923140399997</v>
      </c>
      <c r="BN48" s="305">
        <f>[3]Milch!$BX30</f>
        <v>56.478202218999996</v>
      </c>
      <c r="BO48" s="305">
        <f>[3]Milch!$BY30</f>
        <v>660.72953313800008</v>
      </c>
      <c r="BP48" s="304"/>
      <c r="BQ48" s="304">
        <f>[3]Milch!$CT30</f>
        <v>87.116897877</v>
      </c>
      <c r="BR48" s="304">
        <f>[3]Milch!$CU30</f>
        <v>1043.3488571150001</v>
      </c>
      <c r="BS48" s="305">
        <f>[3]Milch!$BJ30</f>
        <v>61.852667877000002</v>
      </c>
      <c r="BT48" s="305">
        <f>[3]Milch!$BK30</f>
        <v>278.16288581800001</v>
      </c>
      <c r="BU48" s="304">
        <f>[3]Milch!$BL30</f>
        <v>12.752079999999999</v>
      </c>
      <c r="BV48" s="304">
        <f>[3]Milch!$BM30</f>
        <v>694.12950439200006</v>
      </c>
      <c r="BW48" s="304"/>
      <c r="BX48" s="305">
        <f>[3]Milch!$CP30</f>
        <v>498.23101498199998</v>
      </c>
      <c r="BY48" s="305">
        <f>[3]Milch!$CQ30</f>
        <v>7087.6039635669995</v>
      </c>
      <c r="BZ48" s="304">
        <f>[3]Milch!AT30</f>
        <v>23.360455503000001</v>
      </c>
      <c r="CA48" s="304">
        <f>[3]Milch!AU30</f>
        <v>198.40692820800001</v>
      </c>
      <c r="CB48" s="305">
        <f>[3]Milch!AX30</f>
        <v>54.798869384999996</v>
      </c>
      <c r="CC48" s="305">
        <f>[3]Milch!AY30</f>
        <v>705.38692655600005</v>
      </c>
      <c r="CD48" s="304">
        <f>[3]Milch!BD30</f>
        <v>41.927147052000002</v>
      </c>
      <c r="CE48" s="304">
        <f>[3]Milch!BE30</f>
        <v>522.48304534499994</v>
      </c>
      <c r="CF48" s="305">
        <f>[3]Milch!AZ30</f>
        <v>113.45943904100001</v>
      </c>
      <c r="CG48" s="305">
        <f>[3]Milch!BA30</f>
        <v>1287.722760054</v>
      </c>
      <c r="CH48" s="304">
        <f>[3]Milch!BB30</f>
        <v>31.552211437999997</v>
      </c>
      <c r="CI48" s="304">
        <f>[3]Milch!BC30</f>
        <v>334.60781039800003</v>
      </c>
      <c r="CJ48" s="305">
        <f>[3]Milch!AV30</f>
        <v>6.1942740000000001</v>
      </c>
      <c r="CK48" s="305">
        <f>[3]Milch!AW30</f>
        <v>224.267352792</v>
      </c>
      <c r="CL48" s="304"/>
      <c r="CM48" s="304">
        <f>[3]Milch!$CR30</f>
        <v>131.74034701600002</v>
      </c>
      <c r="CN48" s="304">
        <f>[3]Milch!$CS30</f>
        <v>1444.565862873</v>
      </c>
      <c r="CO48" s="305">
        <f>[3]Milch!$CL30</f>
        <v>766.23451942499992</v>
      </c>
      <c r="CP48" s="305">
        <f>[3]Milch!$CM30</f>
        <v>2162.5942918800001</v>
      </c>
      <c r="CQ48" s="304">
        <f>[3]Milch!$CH30</f>
        <v>132.443964967</v>
      </c>
      <c r="CR48" s="304">
        <f>[3]Milch!$CI30</f>
        <v>997.01174043000003</v>
      </c>
      <c r="CS48" s="305">
        <f>[3]Milch!$CJ30</f>
        <v>118.910967504</v>
      </c>
      <c r="CT48" s="305">
        <f>[3]Milch!$CK30</f>
        <v>518.23013665399992</v>
      </c>
      <c r="CU48" s="304">
        <f>[3]Milch!$CN30</f>
        <v>200.49318810999998</v>
      </c>
      <c r="CV48" s="304">
        <f>[3]Milch!$CO30</f>
        <v>1512.0957861059999</v>
      </c>
    </row>
    <row r="49" spans="2:100" s="188" customFormat="1" ht="12.75" x14ac:dyDescent="0.2">
      <c r="B49" s="189">
        <f>[3]Milch!$A31</f>
        <v>45444</v>
      </c>
      <c r="C49" s="250">
        <f>[3]Milch!$B31</f>
        <v>90.502628462903502</v>
      </c>
      <c r="D49" s="250">
        <f>[3]Milch!$C31</f>
        <v>72.497379710576098</v>
      </c>
      <c r="E49" s="250">
        <f t="shared" si="17"/>
        <v>18.005248752327404</v>
      </c>
      <c r="F49" s="355">
        <f t="shared" si="18"/>
        <v>0.24835723476086891</v>
      </c>
      <c r="G49" s="251"/>
      <c r="H49" s="304">
        <f>[3]Milch!$E31</f>
        <v>18976.208082159366</v>
      </c>
      <c r="I49" s="304">
        <f>[3]Milch!$F31</f>
        <v>249157.79191784063</v>
      </c>
      <c r="J49" s="265">
        <f t="shared" si="21"/>
        <v>7.0771360894774135E-2</v>
      </c>
      <c r="K49" s="265"/>
      <c r="L49" s="189">
        <f>[3]Milch!$A31</f>
        <v>45444</v>
      </c>
      <c r="M49" s="343">
        <f>'Früchte Daten'!BQ47</f>
        <v>5</v>
      </c>
      <c r="N49" s="250">
        <f>[3]Milch!$Z31</f>
        <v>1.9550483969545063</v>
      </c>
      <c r="O49" s="250">
        <f>[3]Milch!$AA31</f>
        <v>1.7560360634214778</v>
      </c>
      <c r="P49" s="252">
        <f>[3]Milch!$AB31</f>
        <v>1.9272479592029053</v>
      </c>
      <c r="Q49" s="252">
        <f>[3]Milch!$AC31</f>
        <v>1.4647622831335569</v>
      </c>
      <c r="R49" s="250">
        <f>[3]Milch!$BN31</f>
        <v>12.197588387044764</v>
      </c>
      <c r="S49" s="250">
        <f>[3]Milch!$BO31</f>
        <v>8.3832925317492819</v>
      </c>
      <c r="T49" s="252">
        <f>[3]Milch!$BP31</f>
        <v>11.362181522374387</v>
      </c>
      <c r="U49" s="252">
        <f>[3]Milch!$BQ31</f>
        <v>7.139267149108937</v>
      </c>
      <c r="V49" s="250">
        <f>[3]Milch!$BR31</f>
        <v>6.337151907723225</v>
      </c>
      <c r="W49" s="250">
        <f>[3]Milch!$BS31</f>
        <v>4.6708924378223031</v>
      </c>
      <c r="X49" s="252">
        <f>[3]Milch!$BF31</f>
        <v>23.46144835574048</v>
      </c>
      <c r="Y49" s="252">
        <f>[3]Milch!$BG31</f>
        <v>19.171722610163865</v>
      </c>
      <c r="Z49" s="250">
        <f>[3]Milch!$BH31</f>
        <v>20.593342254452462</v>
      </c>
      <c r="AA49" s="250">
        <f>[3]Milch!$BI31</f>
        <v>14.349061550567223</v>
      </c>
      <c r="AB49" s="252"/>
      <c r="AC49" s="252">
        <f>[3]Milch!$AH31</f>
        <v>22.421299648074861</v>
      </c>
      <c r="AD49" s="252">
        <f>[3]Milch!$AI31</f>
        <v>17.620136654992208</v>
      </c>
      <c r="AE49" s="250">
        <f>[3]Milch!$AL31</f>
        <v>26.351570199192906</v>
      </c>
      <c r="AF49" s="250">
        <f>[3]Milch!$AM31</f>
        <v>20.007424227134912</v>
      </c>
      <c r="AG49" s="252">
        <f>[3]Milch!$AR31</f>
        <v>10.243083184306336</v>
      </c>
      <c r="AH49" s="252">
        <f>[3]Milch!$AS31</f>
        <v>7.7960744561255515</v>
      </c>
      <c r="AI49" s="250">
        <f>[3]Milch!$AN31</f>
        <v>15.623813555875676</v>
      </c>
      <c r="AJ49" s="250">
        <f>[3]Milch!$AO31</f>
        <v>11.281186179451971</v>
      </c>
      <c r="AK49" s="252">
        <f>[3]Milch!$AP31</f>
        <v>34.475211866135091</v>
      </c>
      <c r="AL49" s="252">
        <f>[3]Milch!$AQ31</f>
        <v>23.674636976670758</v>
      </c>
      <c r="AM49" s="250">
        <f>[3]Milch!$AJ31</f>
        <v>23.494291090659196</v>
      </c>
      <c r="AN49" s="250">
        <f>[3]Milch!$AK31</f>
        <v>21.995941244442317</v>
      </c>
      <c r="AO49" s="252"/>
      <c r="AP49" s="252">
        <f>[3]Milch!$CD31</f>
        <v>3.8799750219340217</v>
      </c>
      <c r="AQ49" s="252">
        <f>[3]Milch!$CE31</f>
        <v>3.7073039116361208</v>
      </c>
      <c r="AR49" s="250">
        <f>[3]Milch!$BZ31</f>
        <v>5.3259483289383072</v>
      </c>
      <c r="AS49" s="250">
        <f>[3]Milch!$CA31</f>
        <v>4.5898018119039943</v>
      </c>
      <c r="AT49" s="252">
        <f>[3]Milch!$CB31</f>
        <v>5.9019909713915562</v>
      </c>
      <c r="AU49" s="252">
        <f>[3]Milch!$CC31</f>
        <v>5.034756526241229</v>
      </c>
      <c r="AV49" s="250">
        <f>[3]Milch!$CF31</f>
        <v>5.3066328965755565</v>
      </c>
      <c r="AW49" s="250">
        <f>[3]Milch!$CG31</f>
        <v>4.0096916798203628</v>
      </c>
      <c r="AX49" s="369" t="str">
        <f t="shared" si="20"/>
        <v>5</v>
      </c>
      <c r="AY49" s="189">
        <f>[3]Milch!$A31</f>
        <v>45444</v>
      </c>
      <c r="AZ49" s="343">
        <f>'Früchte Daten'!BQ47</f>
        <v>5</v>
      </c>
      <c r="BA49" s="440">
        <f>[3]Milch!$CX31</f>
        <v>4490.9249906329997</v>
      </c>
      <c r="BB49" s="440">
        <f>[3]Milch!$CY31</f>
        <v>23459.124476665002</v>
      </c>
      <c r="BC49" s="304">
        <f>[3]Milch!$AD31</f>
        <v>2974.6844930239999</v>
      </c>
      <c r="BD49" s="304">
        <f>[3]Milch!$AE31</f>
        <v>5020.9555476439991</v>
      </c>
      <c r="BE49" s="305">
        <f>[3]Milch!$AF31</f>
        <v>1424.9074223790001</v>
      </c>
      <c r="BF49" s="305">
        <f>[3]Milch!$AG31</f>
        <v>16297.612410379999</v>
      </c>
      <c r="BG49" s="304"/>
      <c r="BH49" s="304">
        <f>[3]Milch!$CV31</f>
        <v>190.06629257899999</v>
      </c>
      <c r="BI49" s="304">
        <f>[3]Milch!$CW31</f>
        <v>3723.2839789280001</v>
      </c>
      <c r="BJ49" s="305">
        <f>[3]Milch!$BT31</f>
        <v>59.234224501</v>
      </c>
      <c r="BK49" s="305">
        <f>[3]Milch!$BU31</f>
        <v>1103.513437352</v>
      </c>
      <c r="BL49" s="304">
        <f>[3]Milch!$BV31</f>
        <v>12.661799999999999</v>
      </c>
      <c r="BM49" s="304">
        <f>[3]Milch!$BW31</f>
        <v>1112.102754734</v>
      </c>
      <c r="BN49" s="305">
        <f>[3]Milch!$BX31</f>
        <v>70.81336062199999</v>
      </c>
      <c r="BO49" s="305">
        <f>[3]Milch!$BY31</f>
        <v>867.45862415599993</v>
      </c>
      <c r="BP49" s="304"/>
      <c r="BQ49" s="304">
        <f>[3]Milch!$CT31</f>
        <v>147.49751146099999</v>
      </c>
      <c r="BR49" s="304">
        <f>[3]Milch!$CU31</f>
        <v>1473.8529574480001</v>
      </c>
      <c r="BS49" s="305">
        <f>[3]Milch!$BJ31</f>
        <v>108.801262905</v>
      </c>
      <c r="BT49" s="305">
        <f>[3]Milch!$BK31</f>
        <v>371.38940381899999</v>
      </c>
      <c r="BU49" s="304">
        <f>[3]Milch!$BL31</f>
        <v>23.857108456000002</v>
      </c>
      <c r="BV49" s="304">
        <f>[3]Milch!$BM31</f>
        <v>1015.9046672650001</v>
      </c>
      <c r="BW49" s="304"/>
      <c r="BX49" s="305">
        <f>[3]Milch!$CP31</f>
        <v>782.51934533399992</v>
      </c>
      <c r="BY49" s="305">
        <f>[3]Milch!$CQ31</f>
        <v>9172.8920433420008</v>
      </c>
      <c r="BZ49" s="304">
        <f>[3]Milch!AT31</f>
        <v>26.082303691</v>
      </c>
      <c r="CA49" s="304">
        <f>[3]Milch!AU31</f>
        <v>257.92768629199998</v>
      </c>
      <c r="CB49" s="305">
        <f>[3]Milch!AX31</f>
        <v>87.128682155999996</v>
      </c>
      <c r="CC49" s="305">
        <f>[3]Milch!AY31</f>
        <v>907.11922111499996</v>
      </c>
      <c r="CD49" s="304">
        <f>[3]Milch!BD31</f>
        <v>66.301927477999996</v>
      </c>
      <c r="CE49" s="304">
        <f>[3]Milch!BE31</f>
        <v>702.40671977900001</v>
      </c>
      <c r="CF49" s="305">
        <f>[3]Milch!AZ31</f>
        <v>179.86537018500002</v>
      </c>
      <c r="CG49" s="305">
        <f>[3]Milch!BA31</f>
        <v>1545.2747510629999</v>
      </c>
      <c r="CH49" s="304">
        <f>[3]Milch!BB31</f>
        <v>51.058297001999996</v>
      </c>
      <c r="CI49" s="304">
        <f>[3]Milch!BC31</f>
        <v>418.511069158</v>
      </c>
      <c r="CJ49" s="305">
        <f>[3]Milch!AV31</f>
        <v>19.231170342000002</v>
      </c>
      <c r="CK49" s="305">
        <f>[3]Milch!AW31</f>
        <v>278.014804529</v>
      </c>
      <c r="CL49" s="304"/>
      <c r="CM49" s="304">
        <f>[3]Milch!$CR31</f>
        <v>159.97455978800002</v>
      </c>
      <c r="CN49" s="304">
        <f>[3]Milch!$CS31</f>
        <v>1847.418530509</v>
      </c>
      <c r="CO49" s="305">
        <f>[3]Milch!$CL31</f>
        <v>1017.2803187339999</v>
      </c>
      <c r="CP49" s="305">
        <f>[3]Milch!$CM31</f>
        <v>2779.7952052830001</v>
      </c>
      <c r="CQ49" s="304">
        <f>[3]Milch!$CH31</f>
        <v>194.39511906500002</v>
      </c>
      <c r="CR49" s="304">
        <f>[3]Milch!$CI31</f>
        <v>1399.5707498069999</v>
      </c>
      <c r="CS49" s="305">
        <f>[3]Milch!$CJ31</f>
        <v>150.304702252</v>
      </c>
      <c r="CT49" s="305">
        <f>[3]Milch!$CK31</f>
        <v>706.11649057400007</v>
      </c>
      <c r="CU49" s="304">
        <f>[3]Milch!$CN31</f>
        <v>299.40412401700002</v>
      </c>
      <c r="CV49" s="304">
        <f>[3]Milch!$CO31</f>
        <v>2248.872005058</v>
      </c>
    </row>
    <row r="50" spans="2:100" s="188" customFormat="1" ht="12.75" x14ac:dyDescent="0.2">
      <c r="B50" s="189">
        <f>[3]Milch!$A32</f>
        <v>45413</v>
      </c>
      <c r="C50" s="250">
        <f>[3]Milch!$B32</f>
        <v>85.509353096854397</v>
      </c>
      <c r="D50" s="250">
        <f>[3]Milch!$C32</f>
        <v>69.847567020067103</v>
      </c>
      <c r="E50" s="250">
        <f t="shared" si="17"/>
        <v>15.661786076787294</v>
      </c>
      <c r="F50" s="355">
        <f t="shared" si="18"/>
        <v>0.22422808331015576</v>
      </c>
      <c r="G50" s="251"/>
      <c r="H50" s="304">
        <f>[3]Milch!$E32</f>
        <v>24237</v>
      </c>
      <c r="I50" s="304">
        <f>[3]Milch!$F32</f>
        <v>287376</v>
      </c>
      <c r="J50" s="265">
        <f t="shared" si="21"/>
        <v>7.7779168391562611E-2</v>
      </c>
      <c r="K50" s="265"/>
      <c r="L50" s="189">
        <f>[3]Milch!$A32</f>
        <v>45413</v>
      </c>
      <c r="M50" s="343">
        <f>'Früchte Daten'!BQ48</f>
        <v>4</v>
      </c>
      <c r="N50" s="250">
        <f>[3]Milch!$Z32</f>
        <v>1.9495120464554978</v>
      </c>
      <c r="O50" s="250">
        <f>[3]Milch!$AA32</f>
        <v>1.7434983482226829</v>
      </c>
      <c r="P50" s="252">
        <f>[3]Milch!$AB32</f>
        <v>1.9809842575666488</v>
      </c>
      <c r="Q50" s="252">
        <f>[3]Milch!$AC32</f>
        <v>1.4570976734130907</v>
      </c>
      <c r="R50" s="250">
        <f>[3]Milch!$BN32</f>
        <v>12.350776226878779</v>
      </c>
      <c r="S50" s="250">
        <f>[3]Milch!$BO32</f>
        <v>8.2278679227286826</v>
      </c>
      <c r="T50" s="252">
        <f>[3]Milch!$BP32</f>
        <v>11.736875069385338</v>
      </c>
      <c r="U50" s="252">
        <f>[3]Milch!$BQ32</f>
        <v>7.4813540430729066</v>
      </c>
      <c r="V50" s="250">
        <f>[3]Milch!$BR32</f>
        <v>6.4635564581761962</v>
      </c>
      <c r="W50" s="250">
        <f>[3]Milch!$BS32</f>
        <v>4.6852917526027502</v>
      </c>
      <c r="X50" s="252">
        <f>[3]Milch!$BF32</f>
        <v>23.983441903973983</v>
      </c>
      <c r="Y50" s="252">
        <f>[3]Milch!$BG32</f>
        <v>19.189852013031949</v>
      </c>
      <c r="Z50" s="250">
        <f>[3]Milch!$BH32</f>
        <v>21.021874976687744</v>
      </c>
      <c r="AA50" s="250">
        <f>[3]Milch!$BI32</f>
        <v>14.588651993246319</v>
      </c>
      <c r="AB50" s="252"/>
      <c r="AC50" s="252">
        <f>[3]Milch!$AH32</f>
        <v>22.871939015154979</v>
      </c>
      <c r="AD50" s="252">
        <f>[3]Milch!$AI32</f>
        <v>18.324943528296465</v>
      </c>
      <c r="AE50" s="250">
        <f>[3]Milch!$AL32</f>
        <v>26.114054061466273</v>
      </c>
      <c r="AF50" s="250">
        <f>[3]Milch!$AM32</f>
        <v>20.177444394598144</v>
      </c>
      <c r="AG50" s="252">
        <f>[3]Milch!$AR32</f>
        <v>9.9935901777286436</v>
      </c>
      <c r="AH50" s="252">
        <f>[3]Milch!$AS32</f>
        <v>7.766930102939499</v>
      </c>
      <c r="AI50" s="250">
        <f>[3]Milch!$AN32</f>
        <v>16.615211282331224</v>
      </c>
      <c r="AJ50" s="250">
        <f>[3]Milch!$AO32</f>
        <v>11.135611711999191</v>
      </c>
      <c r="AK50" s="252">
        <f>[3]Milch!$AP32</f>
        <v>35.056325359902772</v>
      </c>
      <c r="AL50" s="252">
        <f>[3]Milch!$AQ32</f>
        <v>22.473085436635767</v>
      </c>
      <c r="AM50" s="250">
        <f>[3]Milch!$AJ32</f>
        <v>24.545649484438314</v>
      </c>
      <c r="AN50" s="250">
        <f>[3]Milch!$AK32</f>
        <v>21.767214933389944</v>
      </c>
      <c r="AO50" s="252"/>
      <c r="AP50" s="252">
        <f>[3]Milch!$CD32</f>
        <v>3.8967830846856533</v>
      </c>
      <c r="AQ50" s="252">
        <f>[3]Milch!$CE32</f>
        <v>3.6773209106185187</v>
      </c>
      <c r="AR50" s="250">
        <f>[3]Milch!$BZ32</f>
        <v>5.4096634477832088</v>
      </c>
      <c r="AS50" s="250">
        <f>[3]Milch!$CA32</f>
        <v>4.5855308168829101</v>
      </c>
      <c r="AT50" s="252">
        <f>[3]Milch!$CB32</f>
        <v>5.8016230339722048</v>
      </c>
      <c r="AU50" s="252">
        <f>[3]Milch!$CC32</f>
        <v>5.0501848054026199</v>
      </c>
      <c r="AV50" s="250">
        <f>[3]Milch!$CF32</f>
        <v>5.050053520587376</v>
      </c>
      <c r="AW50" s="250">
        <f>[3]Milch!$CG32</f>
        <v>4.0583299151615355</v>
      </c>
      <c r="AX50" s="369" t="str">
        <f t="shared" si="20"/>
        <v>4</v>
      </c>
      <c r="AY50" s="189">
        <f>[3]Milch!$A32</f>
        <v>45413</v>
      </c>
      <c r="AZ50" s="343">
        <f>'Früchte Daten'!BQ48</f>
        <v>4</v>
      </c>
      <c r="BA50" s="440">
        <f>[3]Milch!$CX32</f>
        <v>3580.6345837059998</v>
      </c>
      <c r="BB50" s="440">
        <f>[3]Milch!$CY32</f>
        <v>19766.858003214998</v>
      </c>
      <c r="BC50" s="304">
        <f>[3]Milch!$AD32</f>
        <v>2434.325882008</v>
      </c>
      <c r="BD50" s="304">
        <f>[3]Milch!$AE32</f>
        <v>4215.2237062069999</v>
      </c>
      <c r="BE50" s="305">
        <f>[3]Milch!$AF32</f>
        <v>1096.7611969449999</v>
      </c>
      <c r="BF50" s="305">
        <f>[3]Milch!$AG32</f>
        <v>13793.890481467999</v>
      </c>
      <c r="BG50" s="304"/>
      <c r="BH50" s="304">
        <f>[3]Milch!$CV32</f>
        <v>151.432152417</v>
      </c>
      <c r="BI50" s="304">
        <f>[3]Milch!$CW32</f>
        <v>3159.186464681</v>
      </c>
      <c r="BJ50" s="305">
        <f>[3]Milch!$BT32</f>
        <v>47.769177238999994</v>
      </c>
      <c r="BK50" s="305">
        <f>[3]Milch!$BU32</f>
        <v>1049.9919169749999</v>
      </c>
      <c r="BL50" s="304">
        <f>[3]Milch!$BV32</f>
        <v>10.809200000000001</v>
      </c>
      <c r="BM50" s="304">
        <f>[3]Milch!$BW32</f>
        <v>860.45636945500007</v>
      </c>
      <c r="BN50" s="305">
        <f>[3]Milch!$BX32</f>
        <v>52.356190000000005</v>
      </c>
      <c r="BO50" s="305">
        <f>[3]Milch!$BY32</f>
        <v>683.93939131600007</v>
      </c>
      <c r="BP50" s="304"/>
      <c r="BQ50" s="304">
        <f>[3]Milch!$CT32</f>
        <v>107.064360558</v>
      </c>
      <c r="BR50" s="304">
        <f>[3]Milch!$CU32</f>
        <v>1251.146799135</v>
      </c>
      <c r="BS50" s="305">
        <f>[3]Milch!$BJ32</f>
        <v>78.343781976000002</v>
      </c>
      <c r="BT50" s="305">
        <f>[3]Milch!$BK32</f>
        <v>308.79428547399999</v>
      </c>
      <c r="BU50" s="304">
        <f>[3]Milch!$BL32</f>
        <v>16.08596</v>
      </c>
      <c r="BV50" s="304">
        <f>[3]Milch!$BM32</f>
        <v>863.37622606899993</v>
      </c>
      <c r="BW50" s="304"/>
      <c r="BX50" s="305">
        <f>[3]Milch!$CP32</f>
        <v>558.11647079299996</v>
      </c>
      <c r="BY50" s="305">
        <f>[3]Milch!$CQ32</f>
        <v>7546.6631566420001</v>
      </c>
      <c r="BZ50" s="304">
        <f>[3]Milch!AT32</f>
        <v>21.457584348000001</v>
      </c>
      <c r="CA50" s="304">
        <f>[3]Milch!AU32</f>
        <v>194.68109932099998</v>
      </c>
      <c r="CB50" s="305">
        <f>[3]Milch!AX32</f>
        <v>71.485088073</v>
      </c>
      <c r="CC50" s="305">
        <f>[3]Milch!AY32</f>
        <v>732.233299171</v>
      </c>
      <c r="CD50" s="304">
        <f>[3]Milch!BD32</f>
        <v>53.332851290999997</v>
      </c>
      <c r="CE50" s="304">
        <f>[3]Milch!BE32</f>
        <v>554.08468898700005</v>
      </c>
      <c r="CF50" s="305">
        <f>[3]Milch!AZ32</f>
        <v>129.41165279399999</v>
      </c>
      <c r="CG50" s="305">
        <f>[3]Milch!BA32</f>
        <v>1230.604081379</v>
      </c>
      <c r="CH50" s="304">
        <f>[3]Milch!BB32</f>
        <v>35.351851110000005</v>
      </c>
      <c r="CI50" s="304">
        <f>[3]Milch!BC32</f>
        <v>403.42205898200001</v>
      </c>
      <c r="CJ50" s="305">
        <f>[3]Milch!AV32</f>
        <v>14.607913062</v>
      </c>
      <c r="CK50" s="305">
        <f>[3]Milch!AW32</f>
        <v>218.160763285</v>
      </c>
      <c r="CL50" s="304"/>
      <c r="CM50" s="304">
        <f>[3]Milch!$CR32</f>
        <v>141.827240988</v>
      </c>
      <c r="CN50" s="304">
        <f>[3]Milch!$CS32</f>
        <v>1504.7794616799999</v>
      </c>
      <c r="CO50" s="305">
        <f>[3]Milch!$CL32</f>
        <v>776.76186819600002</v>
      </c>
      <c r="CP50" s="305">
        <f>[3]Milch!$CM32</f>
        <v>2205.334709234</v>
      </c>
      <c r="CQ50" s="304">
        <f>[3]Milch!$CH32</f>
        <v>183.64562470999999</v>
      </c>
      <c r="CR50" s="304">
        <f>[3]Milch!$CI32</f>
        <v>1148.5146420030001</v>
      </c>
      <c r="CS50" s="305">
        <f>[3]Milch!$CJ32</f>
        <v>132.889115258</v>
      </c>
      <c r="CT50" s="305">
        <f>[3]Milch!$CK32</f>
        <v>576.204481257</v>
      </c>
      <c r="CU50" s="304">
        <f>[3]Milch!$CN32</f>
        <v>273.30364009300001</v>
      </c>
      <c r="CV50" s="304">
        <f>[3]Milch!$CO32</f>
        <v>1778.184487304</v>
      </c>
    </row>
    <row r="51" spans="2:100" s="188" customFormat="1" ht="12.75" x14ac:dyDescent="0.2">
      <c r="B51" s="189">
        <f>[3]Milch!$A33</f>
        <v>45383</v>
      </c>
      <c r="C51" s="250">
        <f>[3]Milch!$B33</f>
        <v>85.804046926943897</v>
      </c>
      <c r="D51" s="250">
        <f>[3]Milch!$C33</f>
        <v>70.072588525496798</v>
      </c>
      <c r="E51" s="250">
        <f t="shared" si="17"/>
        <v>15.7314584014471</v>
      </c>
      <c r="F51" s="355">
        <f t="shared" si="18"/>
        <v>0.22450231584812963</v>
      </c>
      <c r="G51" s="251"/>
      <c r="H51" s="304">
        <f>[3]Milch!$E33</f>
        <v>24721</v>
      </c>
      <c r="I51" s="304">
        <f>[3]Milch!$F33</f>
        <v>283363</v>
      </c>
      <c r="J51" s="265">
        <f t="shared" si="21"/>
        <v>8.0241103075784526E-2</v>
      </c>
      <c r="K51" s="265"/>
      <c r="L51" s="189">
        <f>[3]Milch!$A33</f>
        <v>45383</v>
      </c>
      <c r="M51" s="343">
        <f>'Früchte Daten'!BQ49</f>
        <v>4</v>
      </c>
      <c r="N51" s="250">
        <f>[3]Milch!$Z33</f>
        <v>1.9423374024055691</v>
      </c>
      <c r="O51" s="250">
        <f>[3]Milch!$AA33</f>
        <v>1.7570174921931516</v>
      </c>
      <c r="P51" s="252">
        <f>[3]Milch!$AB33</f>
        <v>1.8855907107751804</v>
      </c>
      <c r="Q51" s="252">
        <f>[3]Milch!$AC33</f>
        <v>1.4664620994020852</v>
      </c>
      <c r="R51" s="250">
        <f>[3]Milch!$BN33</f>
        <v>12.254950869250591</v>
      </c>
      <c r="S51" s="250">
        <f>[3]Milch!$BO33</f>
        <v>8.5518078311800636</v>
      </c>
      <c r="T51" s="252">
        <f>[3]Milch!$BP33</f>
        <v>11.61837545317548</v>
      </c>
      <c r="U51" s="252">
        <f>[3]Milch!$BQ33</f>
        <v>7.1817661673644686</v>
      </c>
      <c r="V51" s="250">
        <f>[3]Milch!$BR33</f>
        <v>6.3697937992129363</v>
      </c>
      <c r="W51" s="250">
        <f>[3]Milch!$BS33</f>
        <v>4.6716810262082831</v>
      </c>
      <c r="X51" s="252">
        <f>[3]Milch!$BF33</f>
        <v>22.928075586660125</v>
      </c>
      <c r="Y51" s="252">
        <f>[3]Milch!$BG33</f>
        <v>19.240823873142528</v>
      </c>
      <c r="Z51" s="250">
        <f>[3]Milch!$BH33</f>
        <v>21.063104046466965</v>
      </c>
      <c r="AA51" s="250">
        <f>[3]Milch!$BI33</f>
        <v>14.584676237637987</v>
      </c>
      <c r="AB51" s="252"/>
      <c r="AC51" s="252">
        <f>[3]Milch!$AH33</f>
        <v>21.350158061383198</v>
      </c>
      <c r="AD51" s="252">
        <f>[3]Milch!$AI33</f>
        <v>17.581248592108825</v>
      </c>
      <c r="AE51" s="250">
        <f>[3]Milch!$AL33</f>
        <v>25.619730416601254</v>
      </c>
      <c r="AF51" s="250">
        <f>[3]Milch!$AM33</f>
        <v>20.170046292010575</v>
      </c>
      <c r="AG51" s="252">
        <f>[3]Milch!$AR33</f>
        <v>10.184611308241925</v>
      </c>
      <c r="AH51" s="252">
        <f>[3]Milch!$AS33</f>
        <v>7.5900184956096046</v>
      </c>
      <c r="AI51" s="250">
        <f>[3]Milch!$AN33</f>
        <v>16.413415863326264</v>
      </c>
      <c r="AJ51" s="250">
        <f>[3]Milch!$AO33</f>
        <v>11.137260983268524</v>
      </c>
      <c r="AK51" s="252">
        <f>[3]Milch!$AP33</f>
        <v>34.924027215840709</v>
      </c>
      <c r="AL51" s="252">
        <f>[3]Milch!$AQ33</f>
        <v>22.43634393133312</v>
      </c>
      <c r="AM51" s="250">
        <f>[3]Milch!$AJ33</f>
        <v>25.832872404892012</v>
      </c>
      <c r="AN51" s="250">
        <f>[3]Milch!$AK33</f>
        <v>21.335821602464279</v>
      </c>
      <c r="AO51" s="252"/>
      <c r="AP51" s="252">
        <f>[3]Milch!$CD33</f>
        <v>3.7798156942036796</v>
      </c>
      <c r="AQ51" s="252">
        <f>[3]Milch!$CE33</f>
        <v>3.7003508164272407</v>
      </c>
      <c r="AR51" s="250">
        <f>[3]Milch!$BZ33</f>
        <v>5.1688217794112852</v>
      </c>
      <c r="AS51" s="250">
        <f>[3]Milch!$CA33</f>
        <v>4.6689724273592415</v>
      </c>
      <c r="AT51" s="252">
        <f>[3]Milch!$CB33</f>
        <v>5.863227991370529</v>
      </c>
      <c r="AU51" s="252">
        <f>[3]Milch!$CC33</f>
        <v>5.0824106614186135</v>
      </c>
      <c r="AV51" s="250">
        <f>[3]Milch!$CF33</f>
        <v>5.1672493902302872</v>
      </c>
      <c r="AW51" s="250">
        <f>[3]Milch!$CG33</f>
        <v>3.9473207804178307</v>
      </c>
      <c r="AX51" s="369" t="str">
        <f t="shared" si="20"/>
        <v>4</v>
      </c>
      <c r="AY51" s="189">
        <f>[3]Milch!$A33</f>
        <v>45383</v>
      </c>
      <c r="AZ51" s="343">
        <f>'Früchte Daten'!BQ49</f>
        <v>4</v>
      </c>
      <c r="BA51" s="440">
        <f>[3]Milch!$CX33</f>
        <v>3653.7379842690002</v>
      </c>
      <c r="BB51" s="440">
        <f>[3]Milch!$CY33</f>
        <v>18926.708595164</v>
      </c>
      <c r="BC51" s="304">
        <f>[3]Milch!$AD33</f>
        <v>2395.90675104</v>
      </c>
      <c r="BD51" s="304">
        <f>[3]Milch!$AE33</f>
        <v>3965.4954124719998</v>
      </c>
      <c r="BE51" s="305">
        <f>[3]Milch!$AF33</f>
        <v>1186.9808053709999</v>
      </c>
      <c r="BF51" s="305">
        <f>[3]Milch!$AG33</f>
        <v>13167.283932299999</v>
      </c>
      <c r="BG51" s="304"/>
      <c r="BH51" s="304">
        <f>[3]Milch!$CV33</f>
        <v>143.15645020100001</v>
      </c>
      <c r="BI51" s="304">
        <f>[3]Milch!$CW33</f>
        <v>2950.4184279780002</v>
      </c>
      <c r="BJ51" s="305">
        <f>[3]Milch!$BT33</f>
        <v>43.394085285999999</v>
      </c>
      <c r="BK51" s="305">
        <f>[3]Milch!$BU33</f>
        <v>866.13631671899998</v>
      </c>
      <c r="BL51" s="304">
        <f>[3]Milch!$BV33</f>
        <v>10.38505</v>
      </c>
      <c r="BM51" s="304">
        <f>[3]Milch!$BW33</f>
        <v>893.02616435499999</v>
      </c>
      <c r="BN51" s="305">
        <f>[3]Milch!$BX33</f>
        <v>51.012448254000006</v>
      </c>
      <c r="BO51" s="305">
        <f>[3]Milch!$BY33</f>
        <v>671.20948815099996</v>
      </c>
      <c r="BP51" s="304"/>
      <c r="BQ51" s="304">
        <f>[3]Milch!$CT33</f>
        <v>114.606808687</v>
      </c>
      <c r="BR51" s="304">
        <f>[3]Milch!$CU33</f>
        <v>1169.2669014210001</v>
      </c>
      <c r="BS51" s="305">
        <f>[3]Milch!$BJ33</f>
        <v>88.346130665999993</v>
      </c>
      <c r="BT51" s="305">
        <f>[3]Milch!$BK33</f>
        <v>297.01026122799999</v>
      </c>
      <c r="BU51" s="304">
        <f>[3]Milch!$BL33</f>
        <v>14.521921292</v>
      </c>
      <c r="BV51" s="304">
        <f>[3]Milch!$BM33</f>
        <v>802.42891763200009</v>
      </c>
      <c r="BW51" s="304"/>
      <c r="BX51" s="305">
        <f>[3]Milch!$CP33</f>
        <v>533.32942965799998</v>
      </c>
      <c r="BY51" s="305">
        <f>[3]Milch!$CQ33</f>
        <v>7084.467328488</v>
      </c>
      <c r="BZ51" s="304">
        <f>[3]Milch!AT33</f>
        <v>27.753549673000002</v>
      </c>
      <c r="CA51" s="304">
        <f>[3]Milch!AU33</f>
        <v>217.39400870899999</v>
      </c>
      <c r="CB51" s="305">
        <f>[3]Milch!AX33</f>
        <v>80.845683902000005</v>
      </c>
      <c r="CC51" s="305">
        <f>[3]Milch!AY33</f>
        <v>636.41823120299989</v>
      </c>
      <c r="CD51" s="304">
        <f>[3]Milch!BD33</f>
        <v>44.427725225000003</v>
      </c>
      <c r="CE51" s="304">
        <f>[3]Milch!BE33</f>
        <v>575.70503850400007</v>
      </c>
      <c r="CF51" s="305">
        <f>[3]Milch!AZ33</f>
        <v>113.23156056800001</v>
      </c>
      <c r="CG51" s="305">
        <f>[3]Milch!BA33</f>
        <v>1004.533123497</v>
      </c>
      <c r="CH51" s="304">
        <f>[3]Milch!BB33</f>
        <v>34.098509836999995</v>
      </c>
      <c r="CI51" s="304">
        <f>[3]Milch!BC33</f>
        <v>380.70238655200001</v>
      </c>
      <c r="CJ51" s="305">
        <f>[3]Milch!AV33</f>
        <v>15.744814920000001</v>
      </c>
      <c r="CK51" s="305">
        <f>[3]Milch!AW33</f>
        <v>269.92364999699998</v>
      </c>
      <c r="CL51" s="304"/>
      <c r="CM51" s="304">
        <f>[3]Milch!$CR33</f>
        <v>145.48750930199998</v>
      </c>
      <c r="CN51" s="304">
        <f>[3]Milch!$CS33</f>
        <v>1542.7413893089999</v>
      </c>
      <c r="CO51" s="305">
        <f>[3]Milch!$CL33</f>
        <v>780.31941388200005</v>
      </c>
      <c r="CP51" s="305">
        <f>[3]Milch!$CM33</f>
        <v>2110.790733843</v>
      </c>
      <c r="CQ51" s="304">
        <f>[3]Milch!$CH33</f>
        <v>147.92730695699998</v>
      </c>
      <c r="CR51" s="304">
        <f>[3]Milch!$CI33</f>
        <v>1109.8185110480001</v>
      </c>
      <c r="CS51" s="305">
        <f>[3]Milch!$CJ33</f>
        <v>128.986677214</v>
      </c>
      <c r="CT51" s="305">
        <f>[3]Milch!$CK33</f>
        <v>575.20495109500007</v>
      </c>
      <c r="CU51" s="304">
        <f>[3]Milch!$CN33</f>
        <v>221.804881255</v>
      </c>
      <c r="CV51" s="304">
        <f>[3]Milch!$CO33</f>
        <v>1810.5248628680001</v>
      </c>
    </row>
    <row r="52" spans="2:100" s="188" customFormat="1" ht="12.75" x14ac:dyDescent="0.2">
      <c r="B52" s="189">
        <f>[3]Milch!$A34</f>
        <v>45352</v>
      </c>
      <c r="C52" s="250">
        <f>[3]Milch!$B34</f>
        <v>85.6393153705326</v>
      </c>
      <c r="D52" s="250">
        <f>[3]Milch!$C34</f>
        <v>69.865628460238199</v>
      </c>
      <c r="E52" s="250">
        <f t="shared" si="17"/>
        <v>15.773686910294401</v>
      </c>
      <c r="F52" s="355">
        <f t="shared" si="18"/>
        <v>0.22577177444659347</v>
      </c>
      <c r="G52" s="251"/>
      <c r="H52" s="304">
        <f>[3]Milch!$E34</f>
        <v>23017</v>
      </c>
      <c r="I52" s="304">
        <f>[3]Milch!$F34</f>
        <v>282093</v>
      </c>
      <c r="J52" s="265">
        <f t="shared" si="21"/>
        <v>7.5438366490773817E-2</v>
      </c>
      <c r="K52" s="265"/>
      <c r="L52" s="189">
        <f>[3]Milch!$A34</f>
        <v>45352</v>
      </c>
      <c r="M52" s="343">
        <f>'Früchte Daten'!BQ50</f>
        <v>5</v>
      </c>
      <c r="N52" s="250">
        <f>[3]Milch!$Z34</f>
        <v>1.9632134661274687</v>
      </c>
      <c r="O52" s="250">
        <f>[3]Milch!$AA34</f>
        <v>1.7550278326042281</v>
      </c>
      <c r="P52" s="252">
        <f>[3]Milch!$AB34</f>
        <v>1.8809097562744703</v>
      </c>
      <c r="Q52" s="252">
        <f>[3]Milch!$AC34</f>
        <v>1.4619478055296748</v>
      </c>
      <c r="R52" s="250">
        <f>[3]Milch!$BN34</f>
        <v>12.123999587295065</v>
      </c>
      <c r="S52" s="250">
        <f>[3]Milch!$BO34</f>
        <v>8.2061490301212068</v>
      </c>
      <c r="T52" s="252">
        <f>[3]Milch!$BP34</f>
        <v>11.52338518323227</v>
      </c>
      <c r="U52" s="252">
        <f>[3]Milch!$BQ34</f>
        <v>7.2824056403512518</v>
      </c>
      <c r="V52" s="250">
        <f>[3]Milch!$BR34</f>
        <v>6.479520510991069</v>
      </c>
      <c r="W52" s="250">
        <f>[3]Milch!$BS34</f>
        <v>4.6028129968775682</v>
      </c>
      <c r="X52" s="252">
        <f>[3]Milch!$BF34</f>
        <v>23.49269210903423</v>
      </c>
      <c r="Y52" s="252">
        <f>[3]Milch!$BG34</f>
        <v>19.065215404173621</v>
      </c>
      <c r="Z52" s="250">
        <f>[3]Milch!$BH34</f>
        <v>20.363053063681019</v>
      </c>
      <c r="AA52" s="250">
        <f>[3]Milch!$BI34</f>
        <v>14.283919179336948</v>
      </c>
      <c r="AB52" s="252"/>
      <c r="AC52" s="252">
        <f>[3]Milch!$AH34</f>
        <v>22.546568198635825</v>
      </c>
      <c r="AD52" s="252">
        <f>[3]Milch!$AI34</f>
        <v>17.63386918740629</v>
      </c>
      <c r="AE52" s="250">
        <f>[3]Milch!$AL34</f>
        <v>26.503136254121753</v>
      </c>
      <c r="AF52" s="250">
        <f>[3]Milch!$AM34</f>
        <v>19.947137220123391</v>
      </c>
      <c r="AG52" s="252">
        <f>[3]Milch!$AR34</f>
        <v>10.420378489930243</v>
      </c>
      <c r="AH52" s="252">
        <f>[3]Milch!$AS34</f>
        <v>7.7296913089178183</v>
      </c>
      <c r="AI52" s="250">
        <f>[3]Milch!$AN34</f>
        <v>16.374297375685344</v>
      </c>
      <c r="AJ52" s="250">
        <f>[3]Milch!$AO34</f>
        <v>11.18855621975743</v>
      </c>
      <c r="AK52" s="252">
        <f>[3]Milch!$AP34</f>
        <v>36.57622439564156</v>
      </c>
      <c r="AL52" s="252">
        <f>[3]Milch!$AQ34</f>
        <v>22.554397928634572</v>
      </c>
      <c r="AM52" s="250">
        <f>[3]Milch!$AJ34</f>
        <v>22.591243211582714</v>
      </c>
      <c r="AN52" s="250">
        <f>[3]Milch!$AK34</f>
        <v>20.596542163188172</v>
      </c>
      <c r="AO52" s="252"/>
      <c r="AP52" s="252">
        <f>[3]Milch!$CD34</f>
        <v>3.8670646505250348</v>
      </c>
      <c r="AQ52" s="252">
        <f>[3]Milch!$CE34</f>
        <v>3.6868339794237661</v>
      </c>
      <c r="AR52" s="250">
        <f>[3]Milch!$BZ34</f>
        <v>5.4110305828136589</v>
      </c>
      <c r="AS52" s="250">
        <f>[3]Milch!$CA34</f>
        <v>4.7008373105413526</v>
      </c>
      <c r="AT52" s="252">
        <f>[3]Milch!$CB34</f>
        <v>5.8612525992453914</v>
      </c>
      <c r="AU52" s="252">
        <f>[3]Milch!$CC34</f>
        <v>4.9919903073135714</v>
      </c>
      <c r="AV52" s="250">
        <f>[3]Milch!$CF34</f>
        <v>5.2888291372982223</v>
      </c>
      <c r="AW52" s="250">
        <f>[3]Milch!$CG34</f>
        <v>3.943758508187249</v>
      </c>
      <c r="AX52" s="369" t="str">
        <f t="shared" si="20"/>
        <v>5</v>
      </c>
      <c r="AY52" s="189">
        <f>[3]Milch!$A34</f>
        <v>45352</v>
      </c>
      <c r="AZ52" s="343">
        <f>'Früchte Daten'!BQ50</f>
        <v>5</v>
      </c>
      <c r="BA52" s="440">
        <f>[3]Milch!$CX34</f>
        <v>4862.2144674330002</v>
      </c>
      <c r="BB52" s="440">
        <f>[3]Milch!$CY34</f>
        <v>25615.387912001999</v>
      </c>
      <c r="BC52" s="304">
        <f>[3]Milch!$AD34</f>
        <v>3231.0160286329997</v>
      </c>
      <c r="BD52" s="304">
        <f>[3]Milch!$AE34</f>
        <v>5499.9305551650004</v>
      </c>
      <c r="BE52" s="305">
        <f>[3]Milch!$AF34</f>
        <v>1557.179037633</v>
      </c>
      <c r="BF52" s="305">
        <f>[3]Milch!$AG34</f>
        <v>17750.070306398</v>
      </c>
      <c r="BG52" s="304"/>
      <c r="BH52" s="304">
        <f>[3]Milch!$CV34</f>
        <v>198.74367471100001</v>
      </c>
      <c r="BI52" s="304">
        <f>[3]Milch!$CW34</f>
        <v>4371.6199380510006</v>
      </c>
      <c r="BJ52" s="305">
        <f>[3]Milch!$BT34</f>
        <v>65.269788961000003</v>
      </c>
      <c r="BK52" s="305">
        <f>[3]Milch!$BU34</f>
        <v>1442.013999577</v>
      </c>
      <c r="BL52" s="304">
        <f>[3]Milch!$BV34</f>
        <v>15.740950000000002</v>
      </c>
      <c r="BM52" s="304">
        <f>[3]Milch!$BW34</f>
        <v>1247.4328439150001</v>
      </c>
      <c r="BN52" s="305">
        <f>[3]Milch!$BX34</f>
        <v>65.075109999999995</v>
      </c>
      <c r="BO52" s="305">
        <f>[3]Milch!$BY34</f>
        <v>942.16748519499993</v>
      </c>
      <c r="BP52" s="304"/>
      <c r="BQ52" s="304">
        <f>[3]Milch!$CT34</f>
        <v>154.10979988299999</v>
      </c>
      <c r="BR52" s="304">
        <f>[3]Milch!$CU34</f>
        <v>1856.5708587410002</v>
      </c>
      <c r="BS52" s="305">
        <f>[3]Milch!$BJ34</f>
        <v>110.905351393</v>
      </c>
      <c r="BT52" s="305">
        <f>[3]Milch!$BK34</f>
        <v>427.93183616100004</v>
      </c>
      <c r="BU52" s="304">
        <f>[3]Milch!$BL34</f>
        <v>26.598044366</v>
      </c>
      <c r="BV52" s="304">
        <f>[3]Milch!$BM34</f>
        <v>1335.732298486</v>
      </c>
      <c r="BW52" s="304"/>
      <c r="BX52" s="305">
        <f>[3]Milch!$CP34</f>
        <v>697.7850858999999</v>
      </c>
      <c r="BY52" s="305">
        <f>[3]Milch!$CQ34</f>
        <v>9766.9538255549996</v>
      </c>
      <c r="BZ52" s="304">
        <f>[3]Milch!AT34</f>
        <v>26.216315602999998</v>
      </c>
      <c r="CA52" s="304">
        <f>[3]Milch!AU34</f>
        <v>267.49056873200004</v>
      </c>
      <c r="CB52" s="305">
        <f>[3]Milch!AX34</f>
        <v>88.730666010000007</v>
      </c>
      <c r="CC52" s="305">
        <f>[3]Milch!AY34</f>
        <v>991.96741377199999</v>
      </c>
      <c r="CD52" s="304">
        <f>[3]Milch!BD34</f>
        <v>44.493558360000002</v>
      </c>
      <c r="CE52" s="304">
        <f>[3]Milch!BE34</f>
        <v>706.11892361599996</v>
      </c>
      <c r="CF52" s="305">
        <f>[3]Milch!AZ34</f>
        <v>117.747271763</v>
      </c>
      <c r="CG52" s="305">
        <f>[3]Milch!BA34</f>
        <v>1186.154826681</v>
      </c>
      <c r="CH52" s="304">
        <f>[3]Milch!BB34</f>
        <v>41.165017571999996</v>
      </c>
      <c r="CI52" s="304">
        <f>[3]Milch!BC34</f>
        <v>529.00699968399999</v>
      </c>
      <c r="CJ52" s="305">
        <f>[3]Milch!AV34</f>
        <v>37.224903728000001</v>
      </c>
      <c r="CK52" s="305">
        <f>[3]Milch!AW34</f>
        <v>574.68230848899998</v>
      </c>
      <c r="CL52" s="304"/>
      <c r="CM52" s="304">
        <f>[3]Milch!$CR34</f>
        <v>204.89783186499997</v>
      </c>
      <c r="CN52" s="304">
        <f>[3]Milch!$CS34</f>
        <v>1894.9584650659999</v>
      </c>
      <c r="CO52" s="305">
        <f>[3]Milch!$CL34</f>
        <v>1028.940384196</v>
      </c>
      <c r="CP52" s="305">
        <f>[3]Milch!$CM34</f>
        <v>2720.9182781520003</v>
      </c>
      <c r="CQ52" s="304">
        <f>[3]Milch!$CH34</f>
        <v>221.18356634600002</v>
      </c>
      <c r="CR52" s="304">
        <f>[3]Milch!$CI34</f>
        <v>1457.3900185580001</v>
      </c>
      <c r="CS52" s="305">
        <f>[3]Milch!$CJ34</f>
        <v>173.34824763699999</v>
      </c>
      <c r="CT52" s="305">
        <f>[3]Milch!$CK34</f>
        <v>726.00997174999998</v>
      </c>
      <c r="CU52" s="304">
        <f>[3]Milch!$CN34</f>
        <v>342.73018851900002</v>
      </c>
      <c r="CV52" s="304">
        <f>[3]Milch!$CO34</f>
        <v>2513.7489622909998</v>
      </c>
    </row>
    <row r="53" spans="2:100" s="188" customFormat="1" ht="12.75" x14ac:dyDescent="0.2">
      <c r="B53" s="189">
        <f>[3]Milch!$A35</f>
        <v>45323</v>
      </c>
      <c r="C53" s="250">
        <f>[3]Milch!$B35</f>
        <v>87.6928703729007</v>
      </c>
      <c r="D53" s="250">
        <f>[3]Milch!$C35</f>
        <v>71.339685671118204</v>
      </c>
      <c r="E53" s="250">
        <f t="shared" si="17"/>
        <v>16.353184701782496</v>
      </c>
      <c r="F53" s="355">
        <f t="shared" si="18"/>
        <v>0.22922983957585719</v>
      </c>
      <c r="G53" s="251"/>
      <c r="H53" s="304">
        <f>[3]Milch!$E35</f>
        <v>21105</v>
      </c>
      <c r="I53" s="304">
        <f>[3]Milch!$F35</f>
        <v>254610</v>
      </c>
      <c r="J53" s="265">
        <f t="shared" si="21"/>
        <v>7.6546433817528972E-2</v>
      </c>
      <c r="K53" s="265"/>
      <c r="L53" s="189">
        <f>[3]Milch!$A35</f>
        <v>45323</v>
      </c>
      <c r="M53" s="343">
        <f>'Früchte Daten'!BQ51</f>
        <v>4</v>
      </c>
      <c r="N53" s="250">
        <f>[3]Milch!$Z35</f>
        <v>1.9667552911886954</v>
      </c>
      <c r="O53" s="250">
        <f>[3]Milch!$AA35</f>
        <v>1.756200881126651</v>
      </c>
      <c r="P53" s="252">
        <f>[3]Milch!$AB35</f>
        <v>1.9416916258491899</v>
      </c>
      <c r="Q53" s="252">
        <f>[3]Milch!$AC35</f>
        <v>1.4678823346928975</v>
      </c>
      <c r="R53" s="250">
        <f>[3]Milch!$BN35</f>
        <v>12.16213220470412</v>
      </c>
      <c r="S53" s="250">
        <f>[3]Milch!$BO35</f>
        <v>8.3014510593583104</v>
      </c>
      <c r="T53" s="252">
        <f>[3]Milch!$BP35</f>
        <v>11.839368116465332</v>
      </c>
      <c r="U53" s="252">
        <f>[3]Milch!$BQ35</f>
        <v>7.2167455725946184</v>
      </c>
      <c r="V53" s="250">
        <f>[3]Milch!$BR35</f>
        <v>6.476975565800192</v>
      </c>
      <c r="W53" s="250">
        <f>[3]Milch!$BS35</f>
        <v>4.636793530683657</v>
      </c>
      <c r="X53" s="252">
        <f>[3]Milch!$BF35</f>
        <v>22.372565362877804</v>
      </c>
      <c r="Y53" s="252">
        <f>[3]Milch!$BG35</f>
        <v>19.316936392979486</v>
      </c>
      <c r="Z53" s="250">
        <f>[3]Milch!$BH35</f>
        <v>20.315626714834462</v>
      </c>
      <c r="AA53" s="250">
        <f>[3]Milch!$BI35</f>
        <v>14.712502340615398</v>
      </c>
      <c r="AB53" s="252"/>
      <c r="AC53" s="252">
        <f>[3]Milch!$AH35</f>
        <v>21.561975437583392</v>
      </c>
      <c r="AD53" s="252">
        <f>[3]Milch!$AI35</f>
        <v>17.420884468403319</v>
      </c>
      <c r="AE53" s="250">
        <f>[3]Milch!$AL35</f>
        <v>26.135529812715372</v>
      </c>
      <c r="AF53" s="250">
        <f>[3]Milch!$AM35</f>
        <v>19.864854929262339</v>
      </c>
      <c r="AG53" s="252">
        <f>[3]Milch!$AR35</f>
        <v>10.27819563732962</v>
      </c>
      <c r="AH53" s="252">
        <f>[3]Milch!$AS35</f>
        <v>7.8164306549917812</v>
      </c>
      <c r="AI53" s="250">
        <f>[3]Milch!$AN35</f>
        <v>15.685148107512013</v>
      </c>
      <c r="AJ53" s="250">
        <f>[3]Milch!$AO35</f>
        <v>11.247340320224664</v>
      </c>
      <c r="AK53" s="252">
        <f>[3]Milch!$AP35</f>
        <v>32.328531812642836</v>
      </c>
      <c r="AL53" s="252">
        <f>[3]Milch!$AQ35</f>
        <v>23.010119189812482</v>
      </c>
      <c r="AM53" s="250">
        <f>[3]Milch!$AJ35</f>
        <v>22.82437570922129</v>
      </c>
      <c r="AN53" s="250">
        <f>[3]Milch!$AK35</f>
        <v>19.873250076750978</v>
      </c>
      <c r="AO53" s="252"/>
      <c r="AP53" s="252">
        <f>[3]Milch!$CD35</f>
        <v>3.9106689335163098</v>
      </c>
      <c r="AQ53" s="252">
        <f>[3]Milch!$CE35</f>
        <v>3.7512178657972859</v>
      </c>
      <c r="AR53" s="250">
        <f>[3]Milch!$BZ35</f>
        <v>5.3727129138021272</v>
      </c>
      <c r="AS53" s="250">
        <f>[3]Milch!$CA35</f>
        <v>4.6763735098527173</v>
      </c>
      <c r="AT53" s="252">
        <f>[3]Milch!$CB35</f>
        <v>6.0481684281680073</v>
      </c>
      <c r="AU53" s="252">
        <f>[3]Milch!$CC35</f>
        <v>5.1270121472358783</v>
      </c>
      <c r="AV53" s="250">
        <f>[3]Milch!$CF35</f>
        <v>5.3892772938433033</v>
      </c>
      <c r="AW53" s="250">
        <f>[3]Milch!$CG35</f>
        <v>3.9334406507154713</v>
      </c>
      <c r="AX53" s="369" t="str">
        <f t="shared" si="20"/>
        <v>4</v>
      </c>
      <c r="AY53" s="189">
        <f>[3]Milch!$A35</f>
        <v>45323</v>
      </c>
      <c r="AZ53" s="343">
        <f>'Früchte Daten'!BQ51</f>
        <v>4</v>
      </c>
      <c r="BA53" s="440">
        <f>[3]Milch!$CX35</f>
        <v>3739.7743318739999</v>
      </c>
      <c r="BB53" s="440">
        <f>[3]Milch!$CY35</f>
        <v>19915.152502221001</v>
      </c>
      <c r="BC53" s="304">
        <f>[3]Milch!$AD35</f>
        <v>2517.6824163230003</v>
      </c>
      <c r="BD53" s="304">
        <f>[3]Milch!$AE35</f>
        <v>4370.1110415230005</v>
      </c>
      <c r="BE53" s="305">
        <f>[3]Milch!$AF35</f>
        <v>1169.4988086210001</v>
      </c>
      <c r="BF53" s="305">
        <f>[3]Milch!$AG35</f>
        <v>13776.149756381999</v>
      </c>
      <c r="BG53" s="304"/>
      <c r="BH53" s="304">
        <f>[3]Milch!$CV35</f>
        <v>150.416629309</v>
      </c>
      <c r="BI53" s="304">
        <f>[3]Milch!$CW35</f>
        <v>3139.6583389039997</v>
      </c>
      <c r="BJ53" s="305">
        <f>[3]Milch!$BT35</f>
        <v>48.678580757000006</v>
      </c>
      <c r="BK53" s="305">
        <f>[3]Milch!$BU35</f>
        <v>983.11564122499999</v>
      </c>
      <c r="BL53" s="304">
        <f>[3]Milch!$BV35</f>
        <v>11.521498505</v>
      </c>
      <c r="BM53" s="304">
        <f>[3]Milch!$BW35</f>
        <v>908.20104471599996</v>
      </c>
      <c r="BN53" s="305">
        <f>[3]Milch!$BX35</f>
        <v>52.517968303000004</v>
      </c>
      <c r="BO53" s="305">
        <f>[3]Milch!$BY35</f>
        <v>714.19834696300006</v>
      </c>
      <c r="BP53" s="304"/>
      <c r="BQ53" s="304">
        <f>[3]Milch!$CT35</f>
        <v>131.60521736300001</v>
      </c>
      <c r="BR53" s="304">
        <f>[3]Milch!$CU35</f>
        <v>1197.606074325</v>
      </c>
      <c r="BS53" s="305">
        <f>[3]Milch!$BJ35</f>
        <v>96.948044217000003</v>
      </c>
      <c r="BT53" s="305">
        <f>[3]Milch!$BK35</f>
        <v>315.70679766799998</v>
      </c>
      <c r="BU53" s="304">
        <f>[3]Milch!$BL35</f>
        <v>20.993279999999999</v>
      </c>
      <c r="BV53" s="304">
        <f>[3]Milch!$BM35</f>
        <v>815.89015627499998</v>
      </c>
      <c r="BW53" s="304"/>
      <c r="BX53" s="305">
        <f>[3]Milch!$CP35</f>
        <v>598.46508398100002</v>
      </c>
      <c r="BY53" s="305">
        <f>[3]Milch!$CQ35</f>
        <v>7678.3140554040001</v>
      </c>
      <c r="BZ53" s="304">
        <f>[3]Milch!AT35</f>
        <v>24.449081927999998</v>
      </c>
      <c r="CA53" s="304">
        <f>[3]Milch!AU35</f>
        <v>219.18276772000002</v>
      </c>
      <c r="CB53" s="305">
        <f>[3]Milch!AX35</f>
        <v>75.764894264000006</v>
      </c>
      <c r="CC53" s="305">
        <f>[3]Milch!AY35</f>
        <v>762.85441950099994</v>
      </c>
      <c r="CD53" s="304">
        <f>[3]Milch!BD35</f>
        <v>36.971309136000002</v>
      </c>
      <c r="CE53" s="304">
        <f>[3]Milch!BE35</f>
        <v>518.07248466099998</v>
      </c>
      <c r="CF53" s="305">
        <f>[3]Milch!AZ35</f>
        <v>89.305393293999998</v>
      </c>
      <c r="CG53" s="305">
        <f>[3]Milch!BA35</f>
        <v>864.36785861199996</v>
      </c>
      <c r="CH53" s="304">
        <f>[3]Milch!BB35</f>
        <v>43.040519032999995</v>
      </c>
      <c r="CI53" s="304">
        <f>[3]Milch!BC35</f>
        <v>388.53410518599998</v>
      </c>
      <c r="CJ53" s="305">
        <f>[3]Milch!AV35</f>
        <v>53.461238717999997</v>
      </c>
      <c r="CK53" s="305">
        <f>[3]Milch!AW35</f>
        <v>646.57127005899997</v>
      </c>
      <c r="CL53" s="304"/>
      <c r="CM53" s="304">
        <f>[3]Milch!$CR35</f>
        <v>138.99529966099999</v>
      </c>
      <c r="CN53" s="304">
        <f>[3]Milch!$CS35</f>
        <v>1544.1040144460001</v>
      </c>
      <c r="CO53" s="305">
        <f>[3]Milch!$CL35</f>
        <v>764.89814193000007</v>
      </c>
      <c r="CP53" s="305">
        <f>[3]Milch!$CM35</f>
        <v>2099.7181478849998</v>
      </c>
      <c r="CQ53" s="304">
        <f>[3]Milch!$CH35</f>
        <v>145.11791458000002</v>
      </c>
      <c r="CR53" s="304">
        <f>[3]Milch!$CI35</f>
        <v>1084.01046509</v>
      </c>
      <c r="CS53" s="305">
        <f>[3]Milch!$CJ35</f>
        <v>143.68199898199998</v>
      </c>
      <c r="CT53" s="305">
        <f>[3]Milch!$CK35</f>
        <v>566.99137426799996</v>
      </c>
      <c r="CU53" s="304">
        <f>[3]Milch!$CN35</f>
        <v>244.22768293099998</v>
      </c>
      <c r="CV53" s="304">
        <f>[3]Milch!$CO35</f>
        <v>1978.7602856360002</v>
      </c>
    </row>
    <row r="54" spans="2:100" s="188" customFormat="1" ht="12.75" x14ac:dyDescent="0.2">
      <c r="B54" s="189">
        <f>[3]Milch!$A36</f>
        <v>45292</v>
      </c>
      <c r="C54" s="250">
        <f>[3]Milch!$B36</f>
        <v>91.820345172782595</v>
      </c>
      <c r="D54" s="250">
        <f>[3]Milch!$C36</f>
        <v>74.265611528207202</v>
      </c>
      <c r="E54" s="250">
        <f t="shared" si="17"/>
        <v>17.554733644575393</v>
      </c>
      <c r="F54" s="355">
        <f t="shared" si="18"/>
        <v>0.23637768926076697</v>
      </c>
      <c r="G54" s="251"/>
      <c r="H54" s="304">
        <f>[3]Milch!$E36</f>
        <v>22196</v>
      </c>
      <c r="I54" s="304">
        <f>[3]Milch!$F36</f>
        <v>259348</v>
      </c>
      <c r="J54" s="265">
        <f t="shared" si="21"/>
        <v>7.8836700480209132E-2</v>
      </c>
      <c r="K54" s="265"/>
      <c r="L54" s="189">
        <f>[3]Milch!$A36</f>
        <v>45292</v>
      </c>
      <c r="M54" s="343">
        <f>'Früchte Daten'!BQ52</f>
        <v>4</v>
      </c>
      <c r="N54" s="250">
        <f>[3]Milch!$Z36</f>
        <v>1.9875698426691313</v>
      </c>
      <c r="O54" s="250">
        <f>[3]Milch!$AA36</f>
        <v>1.7591696392738474</v>
      </c>
      <c r="P54" s="252">
        <f>[3]Milch!$AB36</f>
        <v>1.9813720762763816</v>
      </c>
      <c r="Q54" s="252">
        <f>[3]Milch!$AC36</f>
        <v>1.4559381932248865</v>
      </c>
      <c r="R54" s="250">
        <f>[3]Milch!$BN36</f>
        <v>12.124108693627365</v>
      </c>
      <c r="S54" s="250">
        <f>[3]Milch!$BO36</f>
        <v>8.2057096835049705</v>
      </c>
      <c r="T54" s="252">
        <f>[3]Milch!$BP36</f>
        <v>11.697709808111838</v>
      </c>
      <c r="U54" s="252">
        <f>[3]Milch!$BQ36</f>
        <v>7.0275622707432595</v>
      </c>
      <c r="V54" s="250">
        <f>[3]Milch!$BR36</f>
        <v>6.5144580952654145</v>
      </c>
      <c r="W54" s="250">
        <f>[3]Milch!$BS36</f>
        <v>4.6447074111714377</v>
      </c>
      <c r="X54" s="252">
        <f>[3]Milch!$BF36</f>
        <v>23.619160838888529</v>
      </c>
      <c r="Y54" s="252">
        <f>[3]Milch!$BG36</f>
        <v>19.235073634311487</v>
      </c>
      <c r="Z54" s="250">
        <f>[3]Milch!$BH36</f>
        <v>20.901885338092544</v>
      </c>
      <c r="AA54" s="250">
        <f>[3]Milch!$BI36</f>
        <v>14.475620166018658</v>
      </c>
      <c r="AB54" s="252"/>
      <c r="AC54" s="252">
        <f>[3]Milch!$AH36</f>
        <v>21.312923570987678</v>
      </c>
      <c r="AD54" s="252">
        <f>[3]Milch!$AI36</f>
        <v>17.888293402798748</v>
      </c>
      <c r="AE54" s="250">
        <f>[3]Milch!$AL36</f>
        <v>25.507679657886808</v>
      </c>
      <c r="AF54" s="250">
        <f>[3]Milch!$AM36</f>
        <v>20.26974333147075</v>
      </c>
      <c r="AG54" s="252">
        <f>[3]Milch!$AR36</f>
        <v>10.142793929510988</v>
      </c>
      <c r="AH54" s="252">
        <f>[3]Milch!$AS36</f>
        <v>7.7737237044288436</v>
      </c>
      <c r="AI54" s="250">
        <f>[3]Milch!$AN36</f>
        <v>16.650769337451298</v>
      </c>
      <c r="AJ54" s="250">
        <f>[3]Milch!$AO36</f>
        <v>11.061702841891998</v>
      </c>
      <c r="AK54" s="252">
        <f>[3]Milch!$AP36</f>
        <v>37.222761537191559</v>
      </c>
      <c r="AL54" s="252">
        <f>[3]Milch!$AQ36</f>
        <v>23.103993136399012</v>
      </c>
      <c r="AM54" s="250">
        <f>[3]Milch!$AJ36</f>
        <v>26.796181274277</v>
      </c>
      <c r="AN54" s="250">
        <f>[3]Milch!$AK36</f>
        <v>19.610809303598629</v>
      </c>
      <c r="AO54" s="252"/>
      <c r="AP54" s="252">
        <f>[3]Milch!$CD36</f>
        <v>3.8956047424904905</v>
      </c>
      <c r="AQ54" s="252">
        <f>[3]Milch!$CE36</f>
        <v>3.7254749934320461</v>
      </c>
      <c r="AR54" s="250">
        <f>[3]Milch!$BZ36</f>
        <v>5.2142521707327383</v>
      </c>
      <c r="AS54" s="250">
        <f>[3]Milch!$CA36</f>
        <v>4.6223825592250511</v>
      </c>
      <c r="AT54" s="252">
        <f>[3]Milch!$CB36</f>
        <v>5.8352428510091325</v>
      </c>
      <c r="AU54" s="252">
        <f>[3]Milch!$CC36</f>
        <v>5.059306003588472</v>
      </c>
      <c r="AV54" s="250">
        <f>[3]Milch!$CF36</f>
        <v>5.3052233891668195</v>
      </c>
      <c r="AW54" s="250">
        <f>[3]Milch!$CG36</f>
        <v>3.9872564131873309</v>
      </c>
      <c r="AX54" s="369" t="str">
        <f t="shared" si="20"/>
        <v>4</v>
      </c>
      <c r="AY54" s="189">
        <f>[3]Milch!$A36</f>
        <v>45292</v>
      </c>
      <c r="AZ54" s="343">
        <f>'Früchte Daten'!BQ52</f>
        <v>4</v>
      </c>
      <c r="BA54" s="440">
        <f>[3]Milch!$CX36</f>
        <v>3777.5222227949998</v>
      </c>
      <c r="BB54" s="440">
        <f>[3]Milch!$CY36</f>
        <v>20761.672181556998</v>
      </c>
      <c r="BC54" s="304">
        <f>[3]Milch!$AD36</f>
        <v>2504.8365419060001</v>
      </c>
      <c r="BD54" s="304">
        <f>[3]Milch!$AE36</f>
        <v>4292.767130493</v>
      </c>
      <c r="BE54" s="305">
        <f>[3]Milch!$AF36</f>
        <v>1204.802939017</v>
      </c>
      <c r="BF54" s="305">
        <f>[3]Milch!$AG36</f>
        <v>14724.130398312</v>
      </c>
      <c r="BG54" s="304"/>
      <c r="BH54" s="304">
        <f>[3]Milch!$CV36</f>
        <v>139.63495152599998</v>
      </c>
      <c r="BI54" s="304">
        <f>[3]Milch!$CW36</f>
        <v>3030.2462885780001</v>
      </c>
      <c r="BJ54" s="305">
        <f>[3]Milch!$BT36</f>
        <v>44.571955665000004</v>
      </c>
      <c r="BK54" s="305">
        <f>[3]Milch!$BU36</f>
        <v>933.795005758</v>
      </c>
      <c r="BL54" s="304">
        <f>[3]Milch!$BV36</f>
        <v>11.230499999999999</v>
      </c>
      <c r="BM54" s="304">
        <f>[3]Milch!$BW36</f>
        <v>872.09829447300001</v>
      </c>
      <c r="BN54" s="305">
        <f>[3]Milch!$BX36</f>
        <v>49.431622000000004</v>
      </c>
      <c r="BO54" s="305">
        <f>[3]Milch!$BY36</f>
        <v>697.73357357200007</v>
      </c>
      <c r="BP54" s="304"/>
      <c r="BQ54" s="304">
        <f>[3]Milch!$CT36</f>
        <v>103.435348623</v>
      </c>
      <c r="BR54" s="304">
        <f>[3]Milch!$CU36</f>
        <v>1249.874297497</v>
      </c>
      <c r="BS54" s="305">
        <f>[3]Milch!$BJ36</f>
        <v>75.485098622999999</v>
      </c>
      <c r="BT54" s="305">
        <f>[3]Milch!$BK36</f>
        <v>313.87887566000001</v>
      </c>
      <c r="BU54" s="304">
        <f>[3]Milch!$BL36</f>
        <v>15.879379999999999</v>
      </c>
      <c r="BV54" s="304">
        <f>[3]Milch!$BM36</f>
        <v>873.7846717619999</v>
      </c>
      <c r="BW54" s="304"/>
      <c r="BX54" s="305">
        <f>[3]Milch!$CP36</f>
        <v>479.87648926700001</v>
      </c>
      <c r="BY54" s="305">
        <f>[3]Milch!$CQ36</f>
        <v>7574.2569405419999</v>
      </c>
      <c r="BZ54" s="304">
        <f>[3]Milch!AT36</f>
        <v>24.997548364</v>
      </c>
      <c r="CA54" s="304">
        <f>[3]Milch!AU36</f>
        <v>178.661865557</v>
      </c>
      <c r="CB54" s="305">
        <f>[3]Milch!AX36</f>
        <v>76.647213153999999</v>
      </c>
      <c r="CC54" s="305">
        <f>[3]Milch!AY36</f>
        <v>690.31432278499994</v>
      </c>
      <c r="CD54" s="304">
        <f>[3]Milch!BD36</f>
        <v>32.891774749</v>
      </c>
      <c r="CE54" s="304">
        <f>[3]Milch!BE36</f>
        <v>498.80931677400002</v>
      </c>
      <c r="CF54" s="305">
        <f>[3]Milch!AZ36</f>
        <v>71.625405284999999</v>
      </c>
      <c r="CG54" s="305">
        <f>[3]Milch!BA36</f>
        <v>840.50774380500002</v>
      </c>
      <c r="CH54" s="304">
        <f>[3]Milch!BB36</f>
        <v>33.123698300999997</v>
      </c>
      <c r="CI54" s="304">
        <f>[3]Milch!BC36</f>
        <v>377.53355023699999</v>
      </c>
      <c r="CJ54" s="305">
        <f>[3]Milch!AV36</f>
        <v>37.72547453</v>
      </c>
      <c r="CK54" s="305">
        <f>[3]Milch!AW36</f>
        <v>734.12590126600003</v>
      </c>
      <c r="CL54" s="304"/>
      <c r="CM54" s="304">
        <f>[3]Milch!$CR36</f>
        <v>106.31733019799999</v>
      </c>
      <c r="CN54" s="304">
        <f>[3]Milch!$CS36</f>
        <v>1467.595622604</v>
      </c>
      <c r="CO54" s="305">
        <f>[3]Milch!$CL36</f>
        <v>726.4822576360001</v>
      </c>
      <c r="CP54" s="305">
        <f>[3]Milch!$CM36</f>
        <v>2073.6070900669997</v>
      </c>
      <c r="CQ54" s="304">
        <f>[3]Milch!$CH36</f>
        <v>133.52774961</v>
      </c>
      <c r="CR54" s="304">
        <f>[3]Milch!$CI36</f>
        <v>1030.2742090900001</v>
      </c>
      <c r="CS54" s="305">
        <f>[3]Milch!$CJ36</f>
        <v>124.754964837</v>
      </c>
      <c r="CT54" s="305">
        <f>[3]Milch!$CK36</f>
        <v>555.40570019799998</v>
      </c>
      <c r="CU54" s="304">
        <f>[3]Milch!$CN36</f>
        <v>264.42127886499998</v>
      </c>
      <c r="CV54" s="304">
        <f>[3]Milch!$CO36</f>
        <v>1799.928491184</v>
      </c>
    </row>
    <row r="55" spans="2:100" s="188" customFormat="1" ht="12.75" x14ac:dyDescent="0.2">
      <c r="B55" s="189">
        <f>[3]Milch!$A37</f>
        <v>45261</v>
      </c>
      <c r="C55" s="250">
        <f>[3]Milch!$B37</f>
        <v>92.500536823905804</v>
      </c>
      <c r="D55" s="250">
        <f>[3]Milch!$C37</f>
        <v>75.860161556693399</v>
      </c>
      <c r="E55" s="250">
        <f t="shared" si="17"/>
        <v>16.640375267212406</v>
      </c>
      <c r="F55" s="355">
        <f t="shared" si="18"/>
        <v>0.219355916540942</v>
      </c>
      <c r="G55" s="251"/>
      <c r="H55" s="304">
        <f>[3]Milch!$E37</f>
        <v>19848.560082177311</v>
      </c>
      <c r="I55" s="304">
        <f>[3]Milch!$F37</f>
        <v>249815.43991782269</v>
      </c>
      <c r="J55" s="265">
        <f t="shared" si="21"/>
        <v>7.3604782552277315E-2</v>
      </c>
      <c r="K55" s="265"/>
      <c r="L55" s="189">
        <f>[3]Milch!$A37</f>
        <v>45261</v>
      </c>
      <c r="M55" s="343">
        <f>'Früchte Daten'!BQ53</f>
        <v>5</v>
      </c>
      <c r="N55" s="250">
        <f>[3]Milch!$Z37</f>
        <v>1.9782490720970944</v>
      </c>
      <c r="O55" s="250">
        <f>[3]Milch!$AA37</f>
        <v>1.776027729202732</v>
      </c>
      <c r="P55" s="252">
        <f>[3]Milch!$AB37</f>
        <v>1.9454767450220225</v>
      </c>
      <c r="Q55" s="252">
        <f>[3]Milch!$AC37</f>
        <v>1.4986982562073323</v>
      </c>
      <c r="R55" s="250">
        <f>[3]Milch!$BN37</f>
        <v>11.981651383771885</v>
      </c>
      <c r="S55" s="250">
        <f>[3]Milch!$BO37</f>
        <v>8.1302685530824217</v>
      </c>
      <c r="T55" s="252">
        <f>[3]Milch!$BP37</f>
        <v>11.588932530330803</v>
      </c>
      <c r="U55" s="252">
        <f>[3]Milch!$BQ37</f>
        <v>7.5293137684945393</v>
      </c>
      <c r="V55" s="250">
        <f>[3]Milch!$BR37</f>
        <v>6.5031974278408118</v>
      </c>
      <c r="W55" s="250">
        <f>[3]Milch!$BS37</f>
        <v>4.6979323541708329</v>
      </c>
      <c r="X55" s="252">
        <f>[3]Milch!$BF37</f>
        <v>23.225869982688113</v>
      </c>
      <c r="Y55" s="252">
        <f>[3]Milch!$BG37</f>
        <v>19.504662791099165</v>
      </c>
      <c r="Z55" s="250">
        <f>[3]Milch!$BH37</f>
        <v>20.783799762588369</v>
      </c>
      <c r="AA55" s="250">
        <f>[3]Milch!$BI37</f>
        <v>14.932110334581386</v>
      </c>
      <c r="AB55" s="252"/>
      <c r="AC55" s="252">
        <f>[3]Milch!$AH37</f>
        <v>23.438428990529196</v>
      </c>
      <c r="AD55" s="252">
        <f>[3]Milch!$AI37</f>
        <v>17.257863747775389</v>
      </c>
      <c r="AE55" s="250">
        <f>[3]Milch!$AL37</f>
        <v>27.080591807160694</v>
      </c>
      <c r="AF55" s="250">
        <f>[3]Milch!$AM37</f>
        <v>20.301657142259788</v>
      </c>
      <c r="AG55" s="252">
        <f>[3]Milch!$AR37</f>
        <v>10.324720835776109</v>
      </c>
      <c r="AH55" s="252">
        <f>[3]Milch!$AS37</f>
        <v>7.7878731408940025</v>
      </c>
      <c r="AI55" s="250">
        <f>[3]Milch!$AN37</f>
        <v>16.740656644314257</v>
      </c>
      <c r="AJ55" s="250">
        <f>[3]Milch!$AO37</f>
        <v>11.539788557560122</v>
      </c>
      <c r="AK55" s="252">
        <f>[3]Milch!$AP37</f>
        <v>36.284945361584107</v>
      </c>
      <c r="AL55" s="252">
        <f>[3]Milch!$AQ37</f>
        <v>23.231791807674718</v>
      </c>
      <c r="AM55" s="250">
        <f>[3]Milch!$AJ37</f>
        <v>24.534892126385614</v>
      </c>
      <c r="AN55" s="250">
        <f>[3]Milch!$AK37</f>
        <v>20.088194269783703</v>
      </c>
      <c r="AO55" s="252"/>
      <c r="AP55" s="252">
        <f>[3]Milch!$CD37</f>
        <v>3.8865427010242666</v>
      </c>
      <c r="AQ55" s="252">
        <f>[3]Milch!$CE37</f>
        <v>3.6421000126100269</v>
      </c>
      <c r="AR55" s="250">
        <f>[3]Milch!$BZ37</f>
        <v>5.0882779694508917</v>
      </c>
      <c r="AS55" s="250">
        <f>[3]Milch!$CA37</f>
        <v>4.6443099081593413</v>
      </c>
      <c r="AT55" s="252">
        <f>[3]Milch!$CB37</f>
        <v>5.9292695681615966</v>
      </c>
      <c r="AU55" s="252">
        <f>[3]Milch!$CC37</f>
        <v>5.0738057753675703</v>
      </c>
      <c r="AV55" s="250">
        <f>[3]Milch!$CF37</f>
        <v>5.2039743404733025</v>
      </c>
      <c r="AW55" s="250">
        <f>[3]Milch!$CG37</f>
        <v>4.0241805440217133</v>
      </c>
      <c r="AX55" s="369" t="str">
        <f t="shared" si="20"/>
        <v>5</v>
      </c>
      <c r="AY55" s="189">
        <f>[3]Milch!$A37</f>
        <v>45261</v>
      </c>
      <c r="AZ55" s="343">
        <f>'Früchte Daten'!BQ53</f>
        <v>5</v>
      </c>
      <c r="BA55" s="440">
        <f>[3]Milch!$CX37</f>
        <v>4830.4688669360003</v>
      </c>
      <c r="BB55" s="440">
        <f>[3]Milch!$CY37</f>
        <v>25077.568339745001</v>
      </c>
      <c r="BC55" s="304">
        <f>[3]Milch!$AD37</f>
        <v>3193.5776940680003</v>
      </c>
      <c r="BD55" s="304">
        <f>[3]Milch!$AE37</f>
        <v>5380.2889573940001</v>
      </c>
      <c r="BE55" s="305">
        <f>[3]Milch!$AF37</f>
        <v>1557.6512871489999</v>
      </c>
      <c r="BF55" s="305">
        <f>[3]Milch!$AG37</f>
        <v>17322.304132745001</v>
      </c>
      <c r="BG55" s="304"/>
      <c r="BH55" s="304">
        <f>[3]Milch!$CV37</f>
        <v>221.975358288</v>
      </c>
      <c r="BI55" s="304">
        <f>[3]Milch!$CW37</f>
        <v>4793.7598726350006</v>
      </c>
      <c r="BJ55" s="305">
        <f>[3]Milch!$BT37</f>
        <v>77.591445878000002</v>
      </c>
      <c r="BK55" s="305">
        <f>[3]Milch!$BU37</f>
        <v>1778.1075926010001</v>
      </c>
      <c r="BL55" s="304">
        <f>[3]Milch!$BV37</f>
        <v>17.185500000000001</v>
      </c>
      <c r="BM55" s="304">
        <f>[3]Milch!$BW37</f>
        <v>1245.6839195479999</v>
      </c>
      <c r="BN55" s="305">
        <f>[3]Milch!$BX37</f>
        <v>68.931970000000007</v>
      </c>
      <c r="BO55" s="305">
        <f>[3]Milch!$BY37</f>
        <v>948.08371102399997</v>
      </c>
      <c r="BP55" s="304"/>
      <c r="BQ55" s="304">
        <f>[3]Milch!$CT37</f>
        <v>174.85362545699999</v>
      </c>
      <c r="BR55" s="304">
        <f>[3]Milch!$CU37</f>
        <v>2186.9637573199998</v>
      </c>
      <c r="BS55" s="305">
        <f>[3]Milch!$BJ37</f>
        <v>127.940175357</v>
      </c>
      <c r="BT55" s="305">
        <f>[3]Milch!$BK37</f>
        <v>460.91079265500002</v>
      </c>
      <c r="BU55" s="304">
        <f>[3]Milch!$BL37</f>
        <v>30.259679999999999</v>
      </c>
      <c r="BV55" s="304">
        <f>[3]Milch!$BM37</f>
        <v>1629.841663937</v>
      </c>
      <c r="BW55" s="304"/>
      <c r="BX55" s="305">
        <f>[3]Milch!$CP37</f>
        <v>725.26185432599993</v>
      </c>
      <c r="BY55" s="305">
        <f>[3]Milch!$CQ37</f>
        <v>10836.243677161001</v>
      </c>
      <c r="BZ55" s="304">
        <f>[3]Milch!AT37</f>
        <v>23.760356059999999</v>
      </c>
      <c r="CA55" s="304">
        <f>[3]Milch!AU37</f>
        <v>272.32236141299995</v>
      </c>
      <c r="CB55" s="305">
        <f>[3]Milch!AX37</f>
        <v>74.642446347000003</v>
      </c>
      <c r="CC55" s="305">
        <f>[3]Milch!AY37</f>
        <v>982.63259909399994</v>
      </c>
      <c r="CD55" s="304">
        <f>[3]Milch!BD37</f>
        <v>31.871049774999999</v>
      </c>
      <c r="CE55" s="304">
        <f>[3]Milch!BE37</f>
        <v>504.23477290799997</v>
      </c>
      <c r="CF55" s="305">
        <f>[3]Milch!AZ37</f>
        <v>88.48190653399999</v>
      </c>
      <c r="CG55" s="305">
        <f>[3]Milch!BA37</f>
        <v>950.47850250299996</v>
      </c>
      <c r="CH55" s="304">
        <f>[3]Milch!BB37</f>
        <v>45.767689708999995</v>
      </c>
      <c r="CI55" s="304">
        <f>[3]Milch!BC37</f>
        <v>511.91000797799995</v>
      </c>
      <c r="CJ55" s="305">
        <f>[3]Milch!AV37</f>
        <v>111.71583485400001</v>
      </c>
      <c r="CK55" s="305">
        <f>[3]Milch!AW37</f>
        <v>1642.0075532249998</v>
      </c>
      <c r="CL55" s="304"/>
      <c r="CM55" s="304">
        <f>[3]Milch!$CR37</f>
        <v>108.61636016</v>
      </c>
      <c r="CN55" s="304">
        <f>[3]Milch!$CS37</f>
        <v>1738.1613092960001</v>
      </c>
      <c r="CO55" s="305">
        <f>[3]Milch!$CL37</f>
        <v>801.92341449500009</v>
      </c>
      <c r="CP55" s="305">
        <f>[3]Milch!$CM37</f>
        <v>2398.6513489439999</v>
      </c>
      <c r="CQ55" s="304">
        <f>[3]Milch!$CH37</f>
        <v>157.562800068</v>
      </c>
      <c r="CR55" s="304">
        <f>[3]Milch!$CI37</f>
        <v>1173.1892881849999</v>
      </c>
      <c r="CS55" s="305">
        <f>[3]Milch!$CJ37</f>
        <v>138.426418283</v>
      </c>
      <c r="CT55" s="305">
        <f>[3]Milch!$CK37</f>
        <v>689.13595210800008</v>
      </c>
      <c r="CU55" s="304">
        <f>[3]Milch!$CN37</f>
        <v>321.498121508</v>
      </c>
      <c r="CV55" s="304">
        <f>[3]Milch!$CO37</f>
        <v>2197.1231090290003</v>
      </c>
    </row>
    <row r="56" spans="2:100" s="188" customFormat="1" ht="12.75" x14ac:dyDescent="0.2">
      <c r="B56" s="189">
        <f>[3]Milch!$A38</f>
        <v>45231</v>
      </c>
      <c r="C56" s="250">
        <f>[3]Milch!$B38</f>
        <v>93.039986073344195</v>
      </c>
      <c r="D56" s="250">
        <f>[3]Milch!$C38</f>
        <v>75.615881184619298</v>
      </c>
      <c r="E56" s="250">
        <f t="shared" si="17"/>
        <v>17.424104888724898</v>
      </c>
      <c r="F56" s="355">
        <f t="shared" si="18"/>
        <v>0.23042917196432877</v>
      </c>
      <c r="G56" s="251"/>
      <c r="H56" s="304">
        <f>[3]Milch!$E38</f>
        <v>20162.820328752983</v>
      </c>
      <c r="I56" s="304">
        <f>[3]Milch!$F38</f>
        <v>232743.17967124702</v>
      </c>
      <c r="J56" s="265">
        <f t="shared" si="21"/>
        <v>7.9724562994760828E-2</v>
      </c>
      <c r="K56" s="265"/>
      <c r="L56" s="189">
        <f>[3]Milch!$A38</f>
        <v>45231</v>
      </c>
      <c r="M56" s="343">
        <f>'Früchte Daten'!BQ54</f>
        <v>4</v>
      </c>
      <c r="N56" s="250">
        <f>[3]Milch!$Z38</f>
        <v>1.9912380072502636</v>
      </c>
      <c r="O56" s="250">
        <f>[3]Milch!$AA38</f>
        <v>1.7629161238081081</v>
      </c>
      <c r="P56" s="252">
        <f>[3]Milch!$AB38</f>
        <v>1.9774581165568623</v>
      </c>
      <c r="Q56" s="252">
        <f>[3]Milch!$AC38</f>
        <v>1.4800171973634504</v>
      </c>
      <c r="R56" s="250">
        <f>[3]Milch!$BN38</f>
        <v>12.422052127251069</v>
      </c>
      <c r="S56" s="250">
        <f>[3]Milch!$BO38</f>
        <v>8.2553671557064003</v>
      </c>
      <c r="T56" s="252">
        <f>[3]Milch!$BP38</f>
        <v>11.927254701490225</v>
      </c>
      <c r="U56" s="252">
        <f>[3]Milch!$BQ38</f>
        <v>7.072922748800063</v>
      </c>
      <c r="V56" s="250">
        <f>[3]Milch!$BR38</f>
        <v>6.4998779498619692</v>
      </c>
      <c r="W56" s="250">
        <f>[3]Milch!$BS38</f>
        <v>4.7038590910951203</v>
      </c>
      <c r="X56" s="252">
        <f>[3]Milch!$BF38</f>
        <v>23.547839301798984</v>
      </c>
      <c r="Y56" s="252">
        <f>[3]Milch!$BG38</f>
        <v>19.601682643866798</v>
      </c>
      <c r="Z56" s="250">
        <f>[3]Milch!$BH38</f>
        <v>20.759114572789716</v>
      </c>
      <c r="AA56" s="250">
        <f>[3]Milch!$BI38</f>
        <v>14.621124704622375</v>
      </c>
      <c r="AB56" s="252"/>
      <c r="AC56" s="252">
        <f>[3]Milch!$AH38</f>
        <v>22.975115144092708</v>
      </c>
      <c r="AD56" s="252">
        <f>[3]Milch!$AI38</f>
        <v>18.898422775341988</v>
      </c>
      <c r="AE56" s="250">
        <f>[3]Milch!$AL38</f>
        <v>27.721569818549824</v>
      </c>
      <c r="AF56" s="250">
        <f>[3]Milch!$AM38</f>
        <v>19.784123740810358</v>
      </c>
      <c r="AG56" s="252">
        <f>[3]Milch!$AR38</f>
        <v>10.257403184105305</v>
      </c>
      <c r="AH56" s="252">
        <f>[3]Milch!$AS38</f>
        <v>7.8514028170271688</v>
      </c>
      <c r="AI56" s="250">
        <f>[3]Milch!$AN38</f>
        <v>15.85723530539731</v>
      </c>
      <c r="AJ56" s="250">
        <f>[3]Milch!$AO38</f>
        <v>11.497595455423504</v>
      </c>
      <c r="AK56" s="252">
        <f>[3]Milch!$AP38</f>
        <v>37.739166335540766</v>
      </c>
      <c r="AL56" s="252">
        <f>[3]Milch!$AQ38</f>
        <v>23.188618174254511</v>
      </c>
      <c r="AM56" s="250">
        <f>[3]Milch!$AJ38</f>
        <v>24.770841085386824</v>
      </c>
      <c r="AN56" s="250">
        <f>[3]Milch!$AK38</f>
        <v>20.398718713508909</v>
      </c>
      <c r="AO56" s="252"/>
      <c r="AP56" s="252">
        <f>[3]Milch!$CD38</f>
        <v>3.9262071036374548</v>
      </c>
      <c r="AQ56" s="252">
        <f>[3]Milch!$CE38</f>
        <v>3.7182214729904475</v>
      </c>
      <c r="AR56" s="250">
        <f>[3]Milch!$BZ38</f>
        <v>5.0838742724562174</v>
      </c>
      <c r="AS56" s="250">
        <f>[3]Milch!$CA38</f>
        <v>4.7155004417181567</v>
      </c>
      <c r="AT56" s="252">
        <f>[3]Milch!$CB38</f>
        <v>6.0724552566769781</v>
      </c>
      <c r="AU56" s="252">
        <f>[3]Milch!$CC38</f>
        <v>5.0062263120298125</v>
      </c>
      <c r="AV56" s="250">
        <f>[3]Milch!$CF38</f>
        <v>5.1582252204948187</v>
      </c>
      <c r="AW56" s="250">
        <f>[3]Milch!$CG38</f>
        <v>3.9943703911497641</v>
      </c>
      <c r="AX56" s="369" t="str">
        <f t="shared" si="20"/>
        <v>4</v>
      </c>
      <c r="AY56" s="189">
        <f>[3]Milch!$A38</f>
        <v>45231</v>
      </c>
      <c r="AZ56" s="343">
        <f>'Früchte Daten'!BQ54</f>
        <v>4</v>
      </c>
      <c r="BA56" s="440">
        <f>[3]Milch!$CX38</f>
        <v>3847.335072672</v>
      </c>
      <c r="BB56" s="440">
        <f>[3]Milch!$CY38</f>
        <v>21362.983384787</v>
      </c>
      <c r="BC56" s="304">
        <f>[3]Milch!$AD38</f>
        <v>2590.0059374830003</v>
      </c>
      <c r="BD56" s="304">
        <f>[3]Milch!$AE38</f>
        <v>4437.9863173629992</v>
      </c>
      <c r="BE56" s="305">
        <f>[3]Milch!$AF38</f>
        <v>1147.447883991</v>
      </c>
      <c r="BF56" s="305">
        <f>[3]Milch!$AG38</f>
        <v>15006.055228336001</v>
      </c>
      <c r="BG56" s="304"/>
      <c r="BH56" s="304">
        <f>[3]Milch!$CV38</f>
        <v>169.59908176299999</v>
      </c>
      <c r="BI56" s="304">
        <f>[3]Milch!$CW38</f>
        <v>3549.371183746</v>
      </c>
      <c r="BJ56" s="305">
        <f>[3]Milch!$BT38</f>
        <v>52.023321285000002</v>
      </c>
      <c r="BK56" s="305">
        <f>[3]Milch!$BU38</f>
        <v>1158.9258496509999</v>
      </c>
      <c r="BL56" s="304">
        <f>[3]Milch!$BV38</f>
        <v>12.9108</v>
      </c>
      <c r="BM56" s="304">
        <f>[3]Milch!$BW38</f>
        <v>1061.0264876210001</v>
      </c>
      <c r="BN56" s="305">
        <f>[3]Milch!$BX38</f>
        <v>59.855012193</v>
      </c>
      <c r="BO56" s="305">
        <f>[3]Milch!$BY38</f>
        <v>769.89002121700003</v>
      </c>
      <c r="BP56" s="304"/>
      <c r="BQ56" s="304">
        <f>[3]Milch!$CT38</f>
        <v>115.987219227</v>
      </c>
      <c r="BR56" s="304">
        <f>[3]Milch!$CU38</f>
        <v>1487.1530950259998</v>
      </c>
      <c r="BS56" s="305">
        <f>[3]Milch!$BJ38</f>
        <v>83.515173481999994</v>
      </c>
      <c r="BT56" s="305">
        <f>[3]Milch!$BK38</f>
        <v>339.507700038</v>
      </c>
      <c r="BU56" s="304">
        <f>[3]Milch!$BL38</f>
        <v>19.906020274999999</v>
      </c>
      <c r="BV56" s="304">
        <f>[3]Milch!$BM38</f>
        <v>1078.3721257750001</v>
      </c>
      <c r="BW56" s="304"/>
      <c r="BX56" s="305">
        <f>[3]Milch!$CP38</f>
        <v>584.04211106499997</v>
      </c>
      <c r="BY56" s="305">
        <f>[3]Milch!$CQ38</f>
        <v>8359.3481003019988</v>
      </c>
      <c r="BZ56" s="304">
        <f>[3]Milch!AT38</f>
        <v>21.704991904</v>
      </c>
      <c r="CA56" s="304">
        <f>[3]Milch!AU38</f>
        <v>196.695437282</v>
      </c>
      <c r="CB56" s="305">
        <f>[3]Milch!AX38</f>
        <v>61.937389446000005</v>
      </c>
      <c r="CC56" s="305">
        <f>[3]Milch!AY38</f>
        <v>774.63076914400006</v>
      </c>
      <c r="CD56" s="304">
        <f>[3]Milch!BD38</f>
        <v>31.186484250000003</v>
      </c>
      <c r="CE56" s="304">
        <f>[3]Milch!BE38</f>
        <v>470.35091980700003</v>
      </c>
      <c r="CF56" s="305">
        <f>[3]Milch!AZ38</f>
        <v>83.246966205999996</v>
      </c>
      <c r="CG56" s="305">
        <f>[3]Milch!BA38</f>
        <v>777.18333599100004</v>
      </c>
      <c r="CH56" s="304">
        <f>[3]Milch!BB38</f>
        <v>30.32502144</v>
      </c>
      <c r="CI56" s="304">
        <f>[3]Milch!BC38</f>
        <v>401.51625294500002</v>
      </c>
      <c r="CJ56" s="305">
        <f>[3]Milch!AV38</f>
        <v>89.932297309000006</v>
      </c>
      <c r="CK56" s="305">
        <f>[3]Milch!AW38</f>
        <v>1019.360130369</v>
      </c>
      <c r="CL56" s="304"/>
      <c r="CM56" s="304">
        <f>[3]Milch!$CR38</f>
        <v>88.635721586000003</v>
      </c>
      <c r="CN56" s="304">
        <f>[3]Milch!$CS38</f>
        <v>1527.5293118459999</v>
      </c>
      <c r="CO56" s="305">
        <f>[3]Milch!$CL38</f>
        <v>707.29424815600009</v>
      </c>
      <c r="CP56" s="305">
        <f>[3]Milch!$CM38</f>
        <v>2000.1122118999999</v>
      </c>
      <c r="CQ56" s="304">
        <f>[3]Milch!$CH38</f>
        <v>129.91228992999999</v>
      </c>
      <c r="CR56" s="304">
        <f>[3]Milch!$CI38</f>
        <v>1007.591529963</v>
      </c>
      <c r="CS56" s="305">
        <f>[3]Milch!$CJ38</f>
        <v>138.55828224800001</v>
      </c>
      <c r="CT56" s="305">
        <f>[3]Milch!$CK38</f>
        <v>601.21859297700007</v>
      </c>
      <c r="CU56" s="304">
        <f>[3]Milch!$CN38</f>
        <v>273.168024774</v>
      </c>
      <c r="CV56" s="304">
        <f>[3]Milch!$CO38</f>
        <v>1925.118040225</v>
      </c>
    </row>
    <row r="57" spans="2:100" s="188" customFormat="1" ht="12.75" x14ac:dyDescent="0.2">
      <c r="B57" s="189">
        <f>[3]Milch!$A39</f>
        <v>45200</v>
      </c>
      <c r="C57" s="250">
        <f>[3]Milch!$B39</f>
        <v>96.009156546312894</v>
      </c>
      <c r="D57" s="250">
        <f>[3]Milch!$C39</f>
        <v>76.331532489066902</v>
      </c>
      <c r="E57" s="250">
        <f t="shared" si="17"/>
        <v>19.677624057245993</v>
      </c>
      <c r="F57" s="355">
        <f t="shared" si="18"/>
        <v>0.25779154977747165</v>
      </c>
      <c r="G57" s="251"/>
      <c r="H57" s="304">
        <f>[3]Milch!$E39</f>
        <v>21819.43824656017</v>
      </c>
      <c r="I57" s="304">
        <f>[3]Milch!$F39</f>
        <v>252295.56175343983</v>
      </c>
      <c r="J57" s="265">
        <f t="shared" si="21"/>
        <v>7.9599577719424955E-2</v>
      </c>
      <c r="K57" s="265"/>
      <c r="L57" s="189">
        <f>[3]Milch!$A39</f>
        <v>45200</v>
      </c>
      <c r="M57" s="343">
        <f>'Früchte Daten'!BQ55</f>
        <v>4</v>
      </c>
      <c r="N57" s="250">
        <f>[3]Milch!$Z39</f>
        <v>1.974342328445237</v>
      </c>
      <c r="O57" s="250">
        <f>[3]Milch!$AA39</f>
        <v>1.7664284571362847</v>
      </c>
      <c r="P57" s="252">
        <f>[3]Milch!$AB39</f>
        <v>1.8849621577669806</v>
      </c>
      <c r="Q57" s="252">
        <f>[3]Milch!$AC39</f>
        <v>1.4984268159253373</v>
      </c>
      <c r="R57" s="250">
        <f>[3]Milch!$BN39</f>
        <v>12.07741679808163</v>
      </c>
      <c r="S57" s="250">
        <f>[3]Milch!$BO39</f>
        <v>8.6889830119301354</v>
      </c>
      <c r="T57" s="252">
        <f>[3]Milch!$BP39</f>
        <v>11.315612424296495</v>
      </c>
      <c r="U57" s="252">
        <f>[3]Milch!$BQ39</f>
        <v>7.2979540997314869</v>
      </c>
      <c r="V57" s="250">
        <f>[3]Milch!$BR39</f>
        <v>6.6989148022164819</v>
      </c>
      <c r="W57" s="250">
        <f>[3]Milch!$BS39</f>
        <v>4.7081946211495342</v>
      </c>
      <c r="X57" s="252">
        <f>[3]Milch!$BF39</f>
        <v>21.764272804055651</v>
      </c>
      <c r="Y57" s="252">
        <f>[3]Milch!$BG39</f>
        <v>19.666000013092603</v>
      </c>
      <c r="Z57" s="250">
        <f>[3]Milch!$BH39</f>
        <v>20.016411613259404</v>
      </c>
      <c r="AA57" s="250">
        <f>[3]Milch!$BI39</f>
        <v>14.747481358615781</v>
      </c>
      <c r="AB57" s="252"/>
      <c r="AC57" s="252">
        <f>[3]Milch!$AH39</f>
        <v>20.43141190348522</v>
      </c>
      <c r="AD57" s="252">
        <f>[3]Milch!$AI39</f>
        <v>18.235426262247788</v>
      </c>
      <c r="AE57" s="250">
        <f>[3]Milch!$AL39</f>
        <v>25.999702269740332</v>
      </c>
      <c r="AF57" s="250">
        <f>[3]Milch!$AM39</f>
        <v>20.482648703841726</v>
      </c>
      <c r="AG57" s="252">
        <f>[3]Milch!$AR39</f>
        <v>9.8636124169959292</v>
      </c>
      <c r="AH57" s="252">
        <f>[3]Milch!$AS39</f>
        <v>8.002309710285596</v>
      </c>
      <c r="AI57" s="250">
        <f>[3]Milch!$AN39</f>
        <v>16.587386866866257</v>
      </c>
      <c r="AJ57" s="250">
        <f>[3]Milch!$AO39</f>
        <v>11.436104441914518</v>
      </c>
      <c r="AK57" s="252">
        <f>[3]Milch!$AP39</f>
        <v>36.227994077909941</v>
      </c>
      <c r="AL57" s="252">
        <f>[3]Milch!$AQ39</f>
        <v>23.26312117438593</v>
      </c>
      <c r="AM57" s="250">
        <f>[3]Milch!$AJ39</f>
        <v>25.792798512023108</v>
      </c>
      <c r="AN57" s="250">
        <f>[3]Milch!$AK39</f>
        <v>20.121056977996901</v>
      </c>
      <c r="AO57" s="252"/>
      <c r="AP57" s="252">
        <f>[3]Milch!$CD39</f>
        <v>3.8829892193826754</v>
      </c>
      <c r="AQ57" s="252">
        <f>[3]Milch!$CE39</f>
        <v>3.6812817607462747</v>
      </c>
      <c r="AR57" s="250">
        <f>[3]Milch!$BZ39</f>
        <v>5.0272805532525666</v>
      </c>
      <c r="AS57" s="250">
        <f>[3]Milch!$CA39</f>
        <v>4.688196916278577</v>
      </c>
      <c r="AT57" s="252">
        <f>[3]Milch!$CB39</f>
        <v>5.846710991246078</v>
      </c>
      <c r="AU57" s="252">
        <f>[3]Milch!$CC39</f>
        <v>5.0771365570733851</v>
      </c>
      <c r="AV57" s="250">
        <f>[3]Milch!$CF39</f>
        <v>5.2424755539626489</v>
      </c>
      <c r="AW57" s="250">
        <f>[3]Milch!$CG39</f>
        <v>3.9705508719509743</v>
      </c>
      <c r="AX57" s="369" t="str">
        <f t="shared" si="20"/>
        <v>4</v>
      </c>
      <c r="AY57" s="189">
        <f>[3]Milch!$A39</f>
        <v>45200</v>
      </c>
      <c r="AZ57" s="343">
        <f>'Früchte Daten'!BQ55</f>
        <v>4</v>
      </c>
      <c r="BA57" s="440">
        <f>[3]Milch!$CX39</f>
        <v>3647.6973517040001</v>
      </c>
      <c r="BB57" s="440">
        <f>[3]Milch!$CY39</f>
        <v>19147.256465050999</v>
      </c>
      <c r="BC57" s="304">
        <f>[3]Milch!$AD39</f>
        <v>2318.158573316</v>
      </c>
      <c r="BD57" s="304">
        <f>[3]Milch!$AE39</f>
        <v>4194.0124826190004</v>
      </c>
      <c r="BE57" s="305">
        <f>[3]Milch!$AF39</f>
        <v>1261.8477675630002</v>
      </c>
      <c r="BF57" s="305">
        <f>[3]Milch!$AG39</f>
        <v>13277.838911497001</v>
      </c>
      <c r="BG57" s="304"/>
      <c r="BH57" s="304">
        <f>[3]Milch!$CV39</f>
        <v>155.94573462900001</v>
      </c>
      <c r="BI57" s="304">
        <f>[3]Milch!$CW39</f>
        <v>3012.0511981479999</v>
      </c>
      <c r="BJ57" s="305">
        <f>[3]Milch!$BT39</f>
        <v>49.543992983999999</v>
      </c>
      <c r="BK57" s="305">
        <f>[3]Milch!$BU39</f>
        <v>901.98585274700008</v>
      </c>
      <c r="BL57" s="304">
        <f>[3]Milch!$BV39</f>
        <v>12.8742549</v>
      </c>
      <c r="BM57" s="304">
        <f>[3]Milch!$BW39</f>
        <v>894.85913686800006</v>
      </c>
      <c r="BN57" s="305">
        <f>[3]Milch!$BX39</f>
        <v>56.4313906</v>
      </c>
      <c r="BO57" s="305">
        <f>[3]Milch!$BY39</f>
        <v>703.46872923199999</v>
      </c>
      <c r="BP57" s="304"/>
      <c r="BQ57" s="304">
        <f>[3]Milch!$CT39</f>
        <v>136.97504379699998</v>
      </c>
      <c r="BR57" s="304">
        <f>[3]Milch!$CU39</f>
        <v>1288.4209901270001</v>
      </c>
      <c r="BS57" s="305">
        <f>[3]Milch!$BJ39</f>
        <v>101.936078193</v>
      </c>
      <c r="BT57" s="305">
        <f>[3]Milch!$BK39</f>
        <v>312.89033782199999</v>
      </c>
      <c r="BU57" s="304">
        <f>[3]Milch!$BL39</f>
        <v>22.4385619</v>
      </c>
      <c r="BV57" s="304">
        <f>[3]Milch!$BM39</f>
        <v>908.50322016400003</v>
      </c>
      <c r="BW57" s="304"/>
      <c r="BX57" s="305">
        <f>[3]Milch!$CP39</f>
        <v>614.33336737800005</v>
      </c>
      <c r="BY57" s="305">
        <f>[3]Milch!$CQ39</f>
        <v>7842.6271948849999</v>
      </c>
      <c r="BZ57" s="304">
        <f>[3]Milch!AT39</f>
        <v>31.919328545999999</v>
      </c>
      <c r="CA57" s="304">
        <f>[3]Milch!AU39</f>
        <v>194.17016777800001</v>
      </c>
      <c r="CB57" s="305">
        <f>[3]Milch!AX39</f>
        <v>80.766782074999995</v>
      </c>
      <c r="CC57" s="305">
        <f>[3]Milch!AY39</f>
        <v>665.42094035399998</v>
      </c>
      <c r="CD57" s="304">
        <f>[3]Milch!BD39</f>
        <v>33.243275810999997</v>
      </c>
      <c r="CE57" s="304">
        <f>[3]Milch!BE39</f>
        <v>431.27029316699998</v>
      </c>
      <c r="CF57" s="305">
        <f>[3]Milch!AZ39</f>
        <v>83.448469958999993</v>
      </c>
      <c r="CG57" s="305">
        <f>[3]Milch!BA39</f>
        <v>830.54403919599997</v>
      </c>
      <c r="CH57" s="304">
        <f>[3]Milch!BB39</f>
        <v>35.754818602</v>
      </c>
      <c r="CI57" s="304">
        <f>[3]Milch!BC39</f>
        <v>374.15566929099998</v>
      </c>
      <c r="CJ57" s="305">
        <f>[3]Milch!AV39</f>
        <v>69.658403097999994</v>
      </c>
      <c r="CK57" s="305">
        <f>[3]Milch!AW39</f>
        <v>964.98206376000007</v>
      </c>
      <c r="CL57" s="304"/>
      <c r="CM57" s="304">
        <f>[3]Milch!$CR39</f>
        <v>135.34970883</v>
      </c>
      <c r="CN57" s="304">
        <f>[3]Milch!$CS39</f>
        <v>1543.532327271</v>
      </c>
      <c r="CO57" s="305">
        <f>[3]Milch!$CL39</f>
        <v>698.89965651500006</v>
      </c>
      <c r="CP57" s="305">
        <f>[3]Milch!$CM39</f>
        <v>2034.030352963</v>
      </c>
      <c r="CQ57" s="304">
        <f>[3]Milch!$CH39</f>
        <v>145.131683267</v>
      </c>
      <c r="CR57" s="304">
        <f>[3]Milch!$CI39</f>
        <v>1062.326847046</v>
      </c>
      <c r="CS57" s="305">
        <f>[3]Milch!$CJ39</f>
        <v>125.17277382099999</v>
      </c>
      <c r="CT57" s="305">
        <f>[3]Milch!$CK39</f>
        <v>544.87876879200007</v>
      </c>
      <c r="CU57" s="304">
        <f>[3]Milch!$CN39</f>
        <v>265.53953405100003</v>
      </c>
      <c r="CV57" s="304">
        <f>[3]Milch!$CO39</f>
        <v>1914.9229198610001</v>
      </c>
    </row>
    <row r="58" spans="2:100" s="188" customFormat="1" ht="12.75" x14ac:dyDescent="0.2">
      <c r="B58" s="189">
        <f>[3]Milch!$A40</f>
        <v>45170</v>
      </c>
      <c r="C58" s="250">
        <f>[3]Milch!$B40</f>
        <v>96.397384000000002</v>
      </c>
      <c r="D58" s="250">
        <f>[3]Milch!$C40</f>
        <v>77.030827000000002</v>
      </c>
      <c r="E58" s="250">
        <f t="shared" si="17"/>
        <v>19.366557</v>
      </c>
      <c r="F58" s="355">
        <f t="shared" si="18"/>
        <v>0.25141307388534195</v>
      </c>
      <c r="G58" s="251"/>
      <c r="H58" s="304">
        <f>[3]Milch!$E40</f>
        <v>19355.519342329015</v>
      </c>
      <c r="I58" s="304">
        <f>[3]Milch!$F40</f>
        <v>259576.480657671</v>
      </c>
      <c r="J58" s="265">
        <f t="shared" si="21"/>
        <v>6.9391533930596036E-2</v>
      </c>
      <c r="K58" s="265"/>
      <c r="L58" s="189">
        <f>[3]Milch!$A40</f>
        <v>45170</v>
      </c>
      <c r="M58" s="343">
        <f>'Früchte Daten'!BQ56</f>
        <v>5</v>
      </c>
      <c r="N58" s="250">
        <f>[3]Milch!$Z40</f>
        <v>1.9728133092705118</v>
      </c>
      <c r="O58" s="250">
        <f>[3]Milch!$AA40</f>
        <v>1.763788665578113</v>
      </c>
      <c r="P58" s="252">
        <f>[3]Milch!$AB40</f>
        <v>1.941850163616256</v>
      </c>
      <c r="Q58" s="252">
        <f>[3]Milch!$AC40</f>
        <v>1.4947396528190093</v>
      </c>
      <c r="R58" s="250">
        <f>[3]Milch!$BN40</f>
        <v>12.238112798444876</v>
      </c>
      <c r="S58" s="250">
        <f>[3]Milch!$BO40</f>
        <v>8.4024582234152412</v>
      </c>
      <c r="T58" s="252">
        <f>[3]Milch!$BP40</f>
        <v>11.764001689133121</v>
      </c>
      <c r="U58" s="252">
        <f>[3]Milch!$BQ40</f>
        <v>7.1962702414305557</v>
      </c>
      <c r="V58" s="250">
        <f>[3]Milch!$BR40</f>
        <v>6.7052541985213114</v>
      </c>
      <c r="W58" s="250">
        <f>[3]Milch!$BS40</f>
        <v>4.7334223769278116</v>
      </c>
      <c r="X58" s="252">
        <f>[3]Milch!$BF40</f>
        <v>23.000004210535288</v>
      </c>
      <c r="Y58" s="252">
        <f>[3]Milch!$BG40</f>
        <v>19.588589348950364</v>
      </c>
      <c r="Z58" s="250">
        <f>[3]Milch!$BH40</f>
        <v>20.947994900079468</v>
      </c>
      <c r="AA58" s="250">
        <f>[3]Milch!$BI40</f>
        <v>14.839233281218005</v>
      </c>
      <c r="AB58" s="252"/>
      <c r="AC58" s="252">
        <f>[3]Milch!$AH40</f>
        <v>22.88328189046554</v>
      </c>
      <c r="AD58" s="252">
        <f>[3]Milch!$AI40</f>
        <v>17.994135905696215</v>
      </c>
      <c r="AE58" s="250">
        <f>[3]Milch!$AL40</f>
        <v>26.206134230200938</v>
      </c>
      <c r="AF58" s="250">
        <f>[3]Milch!$AM40</f>
        <v>20.514974124517604</v>
      </c>
      <c r="AG58" s="252">
        <f>[3]Milch!$AR40</f>
        <v>10.193468744674094</v>
      </c>
      <c r="AH58" s="252">
        <f>[3]Milch!$AS40</f>
        <v>7.8290200167350115</v>
      </c>
      <c r="AI58" s="250">
        <f>[3]Milch!$AN40</f>
        <v>15.69973074346842</v>
      </c>
      <c r="AJ58" s="250">
        <f>[3]Milch!$AO40</f>
        <v>11.280715428686584</v>
      </c>
      <c r="AK58" s="252">
        <f>[3]Milch!$AP40</f>
        <v>37.717104518948801</v>
      </c>
      <c r="AL58" s="252">
        <f>[3]Milch!$AQ40</f>
        <v>23.532596752536847</v>
      </c>
      <c r="AM58" s="250">
        <f>[3]Milch!$AJ40</f>
        <v>24.966172253737525</v>
      </c>
      <c r="AN58" s="250">
        <f>[3]Milch!$AK40</f>
        <v>20.477222208903108</v>
      </c>
      <c r="AO58" s="252"/>
      <c r="AP58" s="252">
        <f>[3]Milch!$CD40</f>
        <v>3.9072811517703689</v>
      </c>
      <c r="AQ58" s="252">
        <f>[3]Milch!$CE40</f>
        <v>3.7633104371639772</v>
      </c>
      <c r="AR58" s="250">
        <f>[3]Milch!$BZ40</f>
        <v>5.2280930513215651</v>
      </c>
      <c r="AS58" s="250">
        <f>[3]Milch!$CA40</f>
        <v>4.7356164291098963</v>
      </c>
      <c r="AT58" s="252">
        <f>[3]Milch!$CB40</f>
        <v>5.9591936099829397</v>
      </c>
      <c r="AU58" s="252">
        <f>[3]Milch!$CC40</f>
        <v>5.0919736256041777</v>
      </c>
      <c r="AV58" s="250">
        <f>[3]Milch!$CF40</f>
        <v>5.3356323928698961</v>
      </c>
      <c r="AW58" s="250">
        <f>[3]Milch!$CG40</f>
        <v>4.0572665913984229</v>
      </c>
      <c r="AX58" s="369" t="str">
        <f t="shared" si="20"/>
        <v>5</v>
      </c>
      <c r="AY58" s="189">
        <f>[3]Milch!$A40</f>
        <v>45170</v>
      </c>
      <c r="AZ58" s="343">
        <f>'Früchte Daten'!BQ56</f>
        <v>5</v>
      </c>
      <c r="BA58" s="440">
        <f>[3]Milch!$CX40</f>
        <v>4462.94460058</v>
      </c>
      <c r="BB58" s="440">
        <f>[3]Milch!$CY40</f>
        <v>24130.298958076</v>
      </c>
      <c r="BC58" s="304">
        <f>[3]Milch!$AD40</f>
        <v>2932.2884400759999</v>
      </c>
      <c r="BD58" s="304">
        <f>[3]Milch!$AE40</f>
        <v>5316.1318367060003</v>
      </c>
      <c r="BE58" s="305">
        <f>[3]Milch!$AF40</f>
        <v>1411.6332609139999</v>
      </c>
      <c r="BF58" s="305">
        <f>[3]Milch!$AG40</f>
        <v>16583.234133811002</v>
      </c>
      <c r="BG58" s="304"/>
      <c r="BH58" s="304">
        <f>[3]Milch!$CV40</f>
        <v>178.458986342</v>
      </c>
      <c r="BI58" s="304">
        <f>[3]Milch!$CW40</f>
        <v>3736.4135320830001</v>
      </c>
      <c r="BJ58" s="305">
        <f>[3]Milch!$BT40</f>
        <v>53.224054149000004</v>
      </c>
      <c r="BK58" s="305">
        <f>[3]Milch!$BU40</f>
        <v>1148.158246684</v>
      </c>
      <c r="BL58" s="304">
        <f>[3]Milch!$BV40</f>
        <v>13.55725</v>
      </c>
      <c r="BM58" s="304">
        <f>[3]Milch!$BW40</f>
        <v>1107.03388842</v>
      </c>
      <c r="BN58" s="305">
        <f>[3]Milch!$BX40</f>
        <v>65.453166206999995</v>
      </c>
      <c r="BO58" s="305">
        <f>[3]Milch!$BY40</f>
        <v>864.18444639899997</v>
      </c>
      <c r="BP58" s="304"/>
      <c r="BQ58" s="304">
        <f>[3]Milch!$CT40</f>
        <v>133.79982838799998</v>
      </c>
      <c r="BR58" s="304">
        <f>[3]Milch!$CU40</f>
        <v>1527.6694891059999</v>
      </c>
      <c r="BS58" s="305">
        <f>[3]Milch!$BJ40</f>
        <v>102.812818388</v>
      </c>
      <c r="BT58" s="305">
        <f>[3]Milch!$BK40</f>
        <v>380.94024247100003</v>
      </c>
      <c r="BU58" s="304">
        <f>[3]Milch!$BL40</f>
        <v>16.45908</v>
      </c>
      <c r="BV58" s="304">
        <f>[3]Milch!$BM40</f>
        <v>1060.5207468169999</v>
      </c>
      <c r="BW58" s="304"/>
      <c r="BX58" s="305">
        <f>[3]Milch!$CP40</f>
        <v>696.11919069399994</v>
      </c>
      <c r="BY58" s="305">
        <f>[3]Milch!$CQ40</f>
        <v>9039.9613635650003</v>
      </c>
      <c r="BZ58" s="304">
        <f>[3]Milch!AT40</f>
        <v>25.747198271000002</v>
      </c>
      <c r="CA58" s="304">
        <f>[3]Milch!AU40</f>
        <v>244.61471826499999</v>
      </c>
      <c r="CB58" s="305">
        <f>[3]Milch!AX40</f>
        <v>86.544646517999993</v>
      </c>
      <c r="CC58" s="305">
        <f>[3]Milch!AY40</f>
        <v>860.42305223599999</v>
      </c>
      <c r="CD58" s="304">
        <f>[3]Milch!BD40</f>
        <v>41.362095389000004</v>
      </c>
      <c r="CE58" s="304">
        <f>[3]Milch!BE40</f>
        <v>605.23977087200001</v>
      </c>
      <c r="CF58" s="305">
        <f>[3]Milch!AZ40</f>
        <v>147.5825443</v>
      </c>
      <c r="CG58" s="305">
        <f>[3]Milch!BA40</f>
        <v>1296.2279892219999</v>
      </c>
      <c r="CH58" s="304">
        <f>[3]Milch!BB40</f>
        <v>37.053554578000004</v>
      </c>
      <c r="CI58" s="304">
        <f>[3]Milch!BC40</f>
        <v>438.48216127799998</v>
      </c>
      <c r="CJ58" s="305">
        <f>[3]Milch!AV40</f>
        <v>31.811429015999998</v>
      </c>
      <c r="CK58" s="305">
        <f>[3]Milch!AW40</f>
        <v>649.13297240299994</v>
      </c>
      <c r="CL58" s="304"/>
      <c r="CM58" s="304">
        <f>[3]Milch!$CR40</f>
        <v>138.96424425799998</v>
      </c>
      <c r="CN58" s="304">
        <f>[3]Milch!$CS40</f>
        <v>1840.4302539719999</v>
      </c>
      <c r="CO58" s="305">
        <f>[3]Milch!$CL40</f>
        <v>895.82646004499998</v>
      </c>
      <c r="CP58" s="305">
        <f>[3]Milch!$CM40</f>
        <v>2588.2591775600004</v>
      </c>
      <c r="CQ58" s="304">
        <f>[3]Milch!$CH40</f>
        <v>185.23156011200001</v>
      </c>
      <c r="CR58" s="304">
        <f>[3]Milch!$CI40</f>
        <v>1410.178222708</v>
      </c>
      <c r="CS58" s="305">
        <f>[3]Milch!$CJ40</f>
        <v>141.30768371300002</v>
      </c>
      <c r="CT58" s="305">
        <f>[3]Milch!$CK40</f>
        <v>701.91998745199999</v>
      </c>
      <c r="CU58" s="304">
        <f>[3]Milch!$CN40</f>
        <v>269.79977311100004</v>
      </c>
      <c r="CV58" s="304">
        <f>[3]Milch!$CO40</f>
        <v>2281.6012170159997</v>
      </c>
    </row>
    <row r="59" spans="2:100" s="188" customFormat="1" ht="12.75" x14ac:dyDescent="0.2">
      <c r="B59" s="189">
        <f>[3]Milch!$A41</f>
        <v>45139</v>
      </c>
      <c r="C59" s="250">
        <f>[3]Milch!$B41</f>
        <v>96.151764999999997</v>
      </c>
      <c r="D59" s="250">
        <f>[3]Milch!$C41</f>
        <v>76.636551999999995</v>
      </c>
      <c r="E59" s="250">
        <f t="shared" si="17"/>
        <v>19.515213000000003</v>
      </c>
      <c r="F59" s="355">
        <f t="shared" ref="F59:F87" si="22">C59/D59-1</f>
        <v>0.25464628158114433</v>
      </c>
      <c r="G59" s="251"/>
      <c r="H59" s="304">
        <f>[3]Milch!$E41</f>
        <v>17955.07498641243</v>
      </c>
      <c r="I59" s="304">
        <f>[3]Milch!$F41</f>
        <v>231568.92501358758</v>
      </c>
      <c r="J59" s="265">
        <f t="shared" si="21"/>
        <v>7.1957306657525644E-2</v>
      </c>
      <c r="K59" s="265"/>
      <c r="L59" s="189">
        <f>[3]Milch!$A41</f>
        <v>45139</v>
      </c>
      <c r="M59" s="343">
        <f>'Früchte Daten'!BQ57</f>
        <v>4</v>
      </c>
      <c r="N59" s="250">
        <f>[3]Milch!$Z41</f>
        <v>1.9811755896943384</v>
      </c>
      <c r="O59" s="250">
        <f>[3]Milch!$AA41</f>
        <v>1.7775634285462232</v>
      </c>
      <c r="P59" s="252">
        <f>[3]Milch!$AB41</f>
        <v>1.9273825297117451</v>
      </c>
      <c r="Q59" s="252">
        <f>[3]Milch!$AC41</f>
        <v>1.507839871410068</v>
      </c>
      <c r="R59" s="250">
        <f>[3]Milch!$BN41</f>
        <v>12.432923024509302</v>
      </c>
      <c r="S59" s="250">
        <f>[3]Milch!$BO41</f>
        <v>8.6005005116133795</v>
      </c>
      <c r="T59" s="252">
        <f>[3]Milch!$BP41</f>
        <v>11.751725508708292</v>
      </c>
      <c r="U59" s="252">
        <f>[3]Milch!$BQ41</f>
        <v>7.2819114577293726</v>
      </c>
      <c r="V59" s="250">
        <f>[3]Milch!$BR41</f>
        <v>6.6822897756312516</v>
      </c>
      <c r="W59" s="250">
        <f>[3]Milch!$BS41</f>
        <v>4.6318286134646769</v>
      </c>
      <c r="X59" s="252">
        <f>[3]Milch!$BF41</f>
        <v>22.906847264077957</v>
      </c>
      <c r="Y59" s="252">
        <f>[3]Milch!$BG41</f>
        <v>19.72557709670027</v>
      </c>
      <c r="Z59" s="250">
        <f>[3]Milch!$BH41</f>
        <v>20.678597431713257</v>
      </c>
      <c r="AA59" s="250">
        <f>[3]Milch!$BI41</f>
        <v>14.869167902369956</v>
      </c>
      <c r="AB59" s="252"/>
      <c r="AC59" s="252">
        <f>[3]Milch!$AH41</f>
        <v>23.653277640635459</v>
      </c>
      <c r="AD59" s="252">
        <f>[3]Milch!$AI41</f>
        <v>17.439106410220802</v>
      </c>
      <c r="AE59" s="250">
        <f>[3]Milch!$AL41</f>
        <v>26.816619517616964</v>
      </c>
      <c r="AF59" s="250">
        <f>[3]Milch!$AM41</f>
        <v>21.3270827394694</v>
      </c>
      <c r="AG59" s="252">
        <f>[3]Milch!$AR41</f>
        <v>10.101271796623271</v>
      </c>
      <c r="AH59" s="252">
        <f>[3]Milch!$AS41</f>
        <v>7.910217873921316</v>
      </c>
      <c r="AI59" s="250">
        <f>[3]Milch!$AN41</f>
        <v>16.602831244161923</v>
      </c>
      <c r="AJ59" s="250">
        <f>[3]Milch!$AO41</f>
        <v>11.564454296292581</v>
      </c>
      <c r="AK59" s="252">
        <f>[3]Milch!$AP41</f>
        <v>37.777999434390956</v>
      </c>
      <c r="AL59" s="252">
        <f>[3]Milch!$AQ41</f>
        <v>22.847024209131028</v>
      </c>
      <c r="AM59" s="250">
        <f>[3]Milch!$AJ41</f>
        <v>26.875011109793746</v>
      </c>
      <c r="AN59" s="250">
        <f>[3]Milch!$AK41</f>
        <v>21.679357563941252</v>
      </c>
      <c r="AO59" s="252"/>
      <c r="AP59" s="252">
        <f>[3]Milch!$CD41</f>
        <v>3.9257281046144974</v>
      </c>
      <c r="AQ59" s="252">
        <f>[3]Milch!$CE41</f>
        <v>3.7291711152572531</v>
      </c>
      <c r="AR59" s="250">
        <f>[3]Milch!$BZ41</f>
        <v>5.1812337333916521</v>
      </c>
      <c r="AS59" s="250">
        <f>[3]Milch!$CA41</f>
        <v>4.7038840956613708</v>
      </c>
      <c r="AT59" s="252">
        <f>[3]Milch!$CB41</f>
        <v>5.9020393748736195</v>
      </c>
      <c r="AU59" s="252">
        <f>[3]Milch!$CC41</f>
        <v>4.9932277996483831</v>
      </c>
      <c r="AV59" s="250">
        <f>[3]Milch!$CF41</f>
        <v>5.3210346531173718</v>
      </c>
      <c r="AW59" s="250">
        <f>[3]Milch!$CG41</f>
        <v>4.0286216873340974</v>
      </c>
      <c r="AX59" s="369" t="str">
        <f t="shared" si="20"/>
        <v>4</v>
      </c>
      <c r="AY59" s="189">
        <f>[3]Milch!$A41</f>
        <v>45139</v>
      </c>
      <c r="AZ59" s="343">
        <f>'Früchte Daten'!BQ57</f>
        <v>4</v>
      </c>
      <c r="BA59" s="440">
        <f>[3]Milch!$CX41</f>
        <v>3572.4697100550002</v>
      </c>
      <c r="BB59" s="440">
        <f>[3]Milch!$CY41</f>
        <v>18347.866454385003</v>
      </c>
      <c r="BC59" s="304">
        <f>[3]Milch!$AD41</f>
        <v>2304.6798549089999</v>
      </c>
      <c r="BD59" s="304">
        <f>[3]Milch!$AE41</f>
        <v>4219.9377415600002</v>
      </c>
      <c r="BE59" s="305">
        <f>[3]Milch!$AF41</f>
        <v>1205.02034134</v>
      </c>
      <c r="BF59" s="305">
        <f>[3]Milch!$AG41</f>
        <v>12366.4074669</v>
      </c>
      <c r="BG59" s="304"/>
      <c r="BH59" s="304">
        <f>[3]Milch!$CV41</f>
        <v>142.12645802300003</v>
      </c>
      <c r="BI59" s="304">
        <f>[3]Milch!$CW41</f>
        <v>2852.506118753</v>
      </c>
      <c r="BJ59" s="305">
        <f>[3]Milch!$BT41</f>
        <v>41.129077039000002</v>
      </c>
      <c r="BK59" s="305">
        <f>[3]Milch!$BU41</f>
        <v>830.219694592</v>
      </c>
      <c r="BL59" s="304">
        <f>[3]Milch!$BV41</f>
        <v>10.062250000000001</v>
      </c>
      <c r="BM59" s="304">
        <f>[3]Milch!$BW41</f>
        <v>817.241443635</v>
      </c>
      <c r="BN59" s="305">
        <f>[3]Milch!$BX41</f>
        <v>51.614139999999999</v>
      </c>
      <c r="BO59" s="305">
        <f>[3]Milch!$BY41</f>
        <v>698.024008374</v>
      </c>
      <c r="BP59" s="304"/>
      <c r="BQ59" s="304">
        <f>[3]Milch!$CT41</f>
        <v>109.695353025</v>
      </c>
      <c r="BR59" s="304">
        <f>[3]Milch!$CU41</f>
        <v>1117.4620958189998</v>
      </c>
      <c r="BS59" s="305">
        <f>[3]Milch!$BJ41</f>
        <v>82.656493025000003</v>
      </c>
      <c r="BT59" s="305">
        <f>[3]Milch!$BK41</f>
        <v>296.71245247000002</v>
      </c>
      <c r="BU59" s="304">
        <f>[3]Milch!$BL41</f>
        <v>14.91578</v>
      </c>
      <c r="BV59" s="304">
        <f>[3]Milch!$BM41</f>
        <v>746.37588754499996</v>
      </c>
      <c r="BW59" s="304"/>
      <c r="BX59" s="305">
        <f>[3]Milch!$CP41</f>
        <v>633.01301885099997</v>
      </c>
      <c r="BY59" s="305">
        <f>[3]Milch!$CQ41</f>
        <v>7092.2817871439993</v>
      </c>
      <c r="BZ59" s="304">
        <f>[3]Milch!AT41</f>
        <v>18.168722984999999</v>
      </c>
      <c r="CA59" s="304">
        <f>[3]Milch!AU41</f>
        <v>228.017439526</v>
      </c>
      <c r="CB59" s="305">
        <f>[3]Milch!AX41</f>
        <v>67.436037485</v>
      </c>
      <c r="CC59" s="305">
        <f>[3]Milch!AY41</f>
        <v>614.18263483999999</v>
      </c>
      <c r="CD59" s="304">
        <f>[3]Milch!BD41</f>
        <v>37.302316448999996</v>
      </c>
      <c r="CE59" s="304">
        <f>[3]Milch!BE41</f>
        <v>516.72116557300001</v>
      </c>
      <c r="CF59" s="305">
        <f>[3]Milch!AZ41</f>
        <v>167.55757584599999</v>
      </c>
      <c r="CG59" s="305">
        <f>[3]Milch!BA41</f>
        <v>1239.4308137950002</v>
      </c>
      <c r="CH59" s="304">
        <f>[3]Milch!BB41</f>
        <v>33.482449391999999</v>
      </c>
      <c r="CI59" s="304">
        <f>[3]Milch!BC41</f>
        <v>340.660088691</v>
      </c>
      <c r="CJ59" s="305">
        <f>[3]Milch!AV41</f>
        <v>16.158153254000002</v>
      </c>
      <c r="CK59" s="305">
        <f>[3]Milch!AW41</f>
        <v>273.76313070399999</v>
      </c>
      <c r="CL59" s="304"/>
      <c r="CM59" s="304">
        <f>[3]Milch!$CR41</f>
        <v>102.79706414099999</v>
      </c>
      <c r="CN59" s="304">
        <f>[3]Milch!$CS41</f>
        <v>1565.4206196030002</v>
      </c>
      <c r="CO59" s="305">
        <f>[3]Milch!$CL41</f>
        <v>764.44973880499992</v>
      </c>
      <c r="CP59" s="305">
        <f>[3]Milch!$CM41</f>
        <v>2216.2400687620002</v>
      </c>
      <c r="CQ59" s="304">
        <f>[3]Milch!$CH41</f>
        <v>137.30156486499999</v>
      </c>
      <c r="CR59" s="304">
        <f>[3]Milch!$CI41</f>
        <v>1184.8683068160001</v>
      </c>
      <c r="CS59" s="305">
        <f>[3]Milch!$CJ41</f>
        <v>117.894466834</v>
      </c>
      <c r="CT59" s="305">
        <f>[3]Milch!$CK41</f>
        <v>583.68657345700001</v>
      </c>
      <c r="CU59" s="304">
        <f>[3]Milch!$CN41</f>
        <v>231.59160218700001</v>
      </c>
      <c r="CV59" s="304">
        <f>[3]Milch!$CO41</f>
        <v>1776.256378024</v>
      </c>
    </row>
    <row r="60" spans="2:100" s="188" customFormat="1" ht="12.75" x14ac:dyDescent="0.2">
      <c r="B60" s="189">
        <f>[3]Milch!$A42</f>
        <v>45108</v>
      </c>
      <c r="C60" s="250">
        <f>[3]Milch!$B42</f>
        <v>95.228468000000007</v>
      </c>
      <c r="D60" s="250">
        <f>[3]Milch!$C42</f>
        <v>76.008889999999994</v>
      </c>
      <c r="E60" s="250">
        <f t="shared" si="17"/>
        <v>19.219578000000013</v>
      </c>
      <c r="F60" s="355">
        <f t="shared" si="22"/>
        <v>0.25285960629079063</v>
      </c>
      <c r="G60" s="251"/>
      <c r="H60" s="304">
        <f>[3]Milch!$E42</f>
        <v>17453.662972590137</v>
      </c>
      <c r="I60" s="304">
        <f>[3]Milch!$F42</f>
        <v>237584.33702740987</v>
      </c>
      <c r="J60" s="265">
        <f t="shared" si="21"/>
        <v>6.8435538910241359E-2</v>
      </c>
      <c r="K60" s="265"/>
      <c r="L60" s="189">
        <f>[3]Milch!$A42</f>
        <v>45108</v>
      </c>
      <c r="M60" s="343">
        <f>'Früchte Daten'!BQ58</f>
        <v>4</v>
      </c>
      <c r="N60" s="250">
        <f>[3]Milch!$Z42</f>
        <v>1.9667998294316875</v>
      </c>
      <c r="O60" s="250">
        <f>[3]Milch!$AA42</f>
        <v>1.7738780016134537</v>
      </c>
      <c r="P60" s="252">
        <f>[3]Milch!$AB42</f>
        <v>1.9481656626492885</v>
      </c>
      <c r="Q60" s="252">
        <f>[3]Milch!$AC42</f>
        <v>1.5079680617240958</v>
      </c>
      <c r="R60" s="250">
        <f>[3]Milch!$BN42</f>
        <v>12.456793512337017</v>
      </c>
      <c r="S60" s="250">
        <f>[3]Milch!$BO42</f>
        <v>8.2701113240017801</v>
      </c>
      <c r="T60" s="252">
        <f>[3]Milch!$BP42</f>
        <v>11.61624397262832</v>
      </c>
      <c r="U60" s="252">
        <f>[3]Milch!$BQ42</f>
        <v>7.5959969707871844</v>
      </c>
      <c r="V60" s="250">
        <f>[3]Milch!$BR42</f>
        <v>6.6708573583226443</v>
      </c>
      <c r="W60" s="250">
        <f>[3]Milch!$BS42</f>
        <v>4.7075386925082219</v>
      </c>
      <c r="X60" s="252">
        <f>[3]Milch!$BF42</f>
        <v>22.867226685654725</v>
      </c>
      <c r="Y60" s="252">
        <f>[3]Milch!$BG42</f>
        <v>19.234400133108135</v>
      </c>
      <c r="Z60" s="250">
        <f>[3]Milch!$BH42</f>
        <v>20.28504812804119</v>
      </c>
      <c r="AA60" s="250">
        <f>[3]Milch!$BI42</f>
        <v>14.888309349159611</v>
      </c>
      <c r="AB60" s="252"/>
      <c r="AC60" s="252">
        <f>[3]Milch!$AH42</f>
        <v>22.789318630642519</v>
      </c>
      <c r="AD60" s="252">
        <f>[3]Milch!$AI42</f>
        <v>18.843086819195232</v>
      </c>
      <c r="AE60" s="250">
        <f>[3]Milch!$AL42</f>
        <v>26.793661010421697</v>
      </c>
      <c r="AF60" s="250">
        <f>[3]Milch!$AM42</f>
        <v>20.870957325929197</v>
      </c>
      <c r="AG60" s="252">
        <f>[3]Milch!$AR42</f>
        <v>10.223468008856248</v>
      </c>
      <c r="AH60" s="252">
        <f>[3]Milch!$AS42</f>
        <v>7.9746509652753907</v>
      </c>
      <c r="AI60" s="250">
        <f>[3]Milch!$AN42</f>
        <v>16.002469819018781</v>
      </c>
      <c r="AJ60" s="250">
        <f>[3]Milch!$AO42</f>
        <v>11.596203432769594</v>
      </c>
      <c r="AK60" s="252">
        <f>[3]Milch!$AP42</f>
        <v>36.450193199190309</v>
      </c>
      <c r="AL60" s="252">
        <f>[3]Milch!$AQ42</f>
        <v>23.239865882249422</v>
      </c>
      <c r="AM60" s="250">
        <f>[3]Milch!$AJ42</f>
        <v>21.509769303194293</v>
      </c>
      <c r="AN60" s="250">
        <f>[3]Milch!$AK42</f>
        <v>20.330504012558652</v>
      </c>
      <c r="AO60" s="252"/>
      <c r="AP60" s="252">
        <f>[3]Milch!$CD42</f>
        <v>3.9574844016767416</v>
      </c>
      <c r="AQ60" s="252">
        <f>[3]Milch!$CE42</f>
        <v>3.8109385022082751</v>
      </c>
      <c r="AR60" s="250">
        <f>[3]Milch!$BZ42</f>
        <v>5.1313872323993373</v>
      </c>
      <c r="AS60" s="250">
        <f>[3]Milch!$CA42</f>
        <v>4.7539299690121366</v>
      </c>
      <c r="AT60" s="252">
        <f>[3]Milch!$CB42</f>
        <v>5.7936516000892002</v>
      </c>
      <c r="AU60" s="252">
        <f>[3]Milch!$CC42</f>
        <v>5.1375997663823467</v>
      </c>
      <c r="AV60" s="250">
        <f>[3]Milch!$CF42</f>
        <v>5.3044570890480651</v>
      </c>
      <c r="AW60" s="250">
        <f>[3]Milch!$CG42</f>
        <v>4.0253418922981679</v>
      </c>
      <c r="AX60" s="369" t="str">
        <f t="shared" si="20"/>
        <v>4</v>
      </c>
      <c r="AY60" s="189">
        <f>[3]Milch!$A42</f>
        <v>45108</v>
      </c>
      <c r="AZ60" s="343">
        <f>'Früchte Daten'!BQ58</f>
        <v>4</v>
      </c>
      <c r="BA60" s="440">
        <f>[3]Milch!$CX42</f>
        <v>3185.0945508229997</v>
      </c>
      <c r="BB60" s="440">
        <f>[3]Milch!$CY42</f>
        <v>16910.041858367</v>
      </c>
      <c r="BC60" s="304">
        <f>[3]Milch!$AD42</f>
        <v>2042.1815306790002</v>
      </c>
      <c r="BD60" s="304">
        <f>[3]Milch!$AE42</f>
        <v>3830.4751101099996</v>
      </c>
      <c r="BE60" s="305">
        <f>[3]Milch!$AF42</f>
        <v>1091.5071524730001</v>
      </c>
      <c r="BF60" s="305">
        <f>[3]Milch!$AG42</f>
        <v>11502.556073121001</v>
      </c>
      <c r="BG60" s="304"/>
      <c r="BH60" s="304">
        <f>[3]Milch!$CV42</f>
        <v>129.90348697500002</v>
      </c>
      <c r="BI60" s="304">
        <f>[3]Milch!$CW42</f>
        <v>2618.532270272</v>
      </c>
      <c r="BJ60" s="305">
        <f>[3]Milch!$BT42</f>
        <v>37.502893688999997</v>
      </c>
      <c r="BK60" s="305">
        <f>[3]Milch!$BU42</f>
        <v>842.51674023300006</v>
      </c>
      <c r="BL60" s="304">
        <f>[3]Milch!$BV42</f>
        <v>9.1042999999999985</v>
      </c>
      <c r="BM60" s="304">
        <f>[3]Milch!$BW42</f>
        <v>669.07080578499995</v>
      </c>
      <c r="BN60" s="305">
        <f>[3]Milch!$BX42</f>
        <v>49.169290000000004</v>
      </c>
      <c r="BO60" s="305">
        <f>[3]Milch!$BY42</f>
        <v>644.21516975300005</v>
      </c>
      <c r="BP60" s="304"/>
      <c r="BQ60" s="304">
        <f>[3]Milch!$CT42</f>
        <v>101.81200969000001</v>
      </c>
      <c r="BR60" s="304">
        <f>[3]Milch!$CU42</f>
        <v>1052.9186748250002</v>
      </c>
      <c r="BS60" s="305">
        <f>[3]Milch!$BJ42</f>
        <v>74.979079689999992</v>
      </c>
      <c r="BT60" s="305">
        <f>[3]Milch!$BK42</f>
        <v>299.46318057600001</v>
      </c>
      <c r="BU60" s="304">
        <f>[3]Milch!$BL42</f>
        <v>15.631219999999999</v>
      </c>
      <c r="BV60" s="304">
        <f>[3]Milch!$BM42</f>
        <v>678.97372462600003</v>
      </c>
      <c r="BW60" s="304"/>
      <c r="BX60" s="305">
        <f>[3]Milch!$CP42</f>
        <v>579.87417228300001</v>
      </c>
      <c r="BY60" s="305">
        <f>[3]Milch!$CQ42</f>
        <v>6687.1987336370003</v>
      </c>
      <c r="BZ60" s="304">
        <f>[3]Milch!AT42</f>
        <v>20.214675607</v>
      </c>
      <c r="CA60" s="304">
        <f>[3]Milch!AU42</f>
        <v>176.65726210399998</v>
      </c>
      <c r="CB60" s="305">
        <f>[3]Milch!AX42</f>
        <v>72.934296687</v>
      </c>
      <c r="CC60" s="305">
        <f>[3]Milch!AY42</f>
        <v>614.00464343700003</v>
      </c>
      <c r="CD60" s="304">
        <f>[3]Milch!BD42</f>
        <v>38.450631398999995</v>
      </c>
      <c r="CE60" s="304">
        <f>[3]Milch!BE42</f>
        <v>480.603433478</v>
      </c>
      <c r="CF60" s="305">
        <f>[3]Milch!AZ42</f>
        <v>141.19915441099999</v>
      </c>
      <c r="CG60" s="305">
        <f>[3]Milch!BA42</f>
        <v>1156.751956196</v>
      </c>
      <c r="CH60" s="304">
        <f>[3]Milch!BB42</f>
        <v>29.780257312</v>
      </c>
      <c r="CI60" s="304">
        <f>[3]Milch!BC42</f>
        <v>312.00376101500001</v>
      </c>
      <c r="CJ60" s="305">
        <f>[3]Milch!AV42</f>
        <v>14.29685682</v>
      </c>
      <c r="CK60" s="305">
        <f>[3]Milch!AW42</f>
        <v>242.76288328499999</v>
      </c>
      <c r="CL60" s="304"/>
      <c r="CM60" s="304">
        <f>[3]Milch!$CR42</f>
        <v>101.154702618</v>
      </c>
      <c r="CN60" s="304">
        <f>[3]Milch!$CS42</f>
        <v>1412.736928196</v>
      </c>
      <c r="CO60" s="305">
        <f>[3]Milch!$CL42</f>
        <v>700.75101256900007</v>
      </c>
      <c r="CP60" s="305">
        <f>[3]Milch!$CM42</f>
        <v>2069.9297529850001</v>
      </c>
      <c r="CQ60" s="304">
        <f>[3]Milch!$CH42</f>
        <v>120.75839642299999</v>
      </c>
      <c r="CR60" s="304">
        <f>[3]Milch!$CI42</f>
        <v>1011.917648579</v>
      </c>
      <c r="CS60" s="305">
        <f>[3]Milch!$CJ42</f>
        <v>125.44446947100001</v>
      </c>
      <c r="CT60" s="305">
        <f>[3]Milch!$CK42</f>
        <v>551.05227576700008</v>
      </c>
      <c r="CU60" s="304">
        <f>[3]Milch!$CN42</f>
        <v>192.58436913499997</v>
      </c>
      <c r="CV60" s="304">
        <f>[3]Milch!$CO42</f>
        <v>1654.892724133</v>
      </c>
    </row>
    <row r="61" spans="2:100" s="188" customFormat="1" ht="12.75" x14ac:dyDescent="0.2">
      <c r="B61" s="189">
        <f>[3]Milch!$A43</f>
        <v>45078</v>
      </c>
      <c r="C61" s="250">
        <f>[3]Milch!$B43</f>
        <v>90.428150000000002</v>
      </c>
      <c r="D61" s="250">
        <f>[3]Milch!$C43</f>
        <v>73.977695999999995</v>
      </c>
      <c r="E61" s="250">
        <f t="shared" si="17"/>
        <v>16.450454000000008</v>
      </c>
      <c r="F61" s="355">
        <f t="shared" si="22"/>
        <v>0.22237045608990047</v>
      </c>
      <c r="G61" s="251"/>
      <c r="H61" s="304">
        <f>[3]Milch!$E43</f>
        <v>19202.319356151267</v>
      </c>
      <c r="I61" s="304">
        <f>[3]Milch!$F43</f>
        <v>243740.68064384873</v>
      </c>
      <c r="J61" s="265">
        <f t="shared" si="21"/>
        <v>7.3028448584488911E-2</v>
      </c>
      <c r="K61" s="265"/>
      <c r="L61" s="189">
        <f>[3]Milch!$A43</f>
        <v>45078</v>
      </c>
      <c r="M61" s="343">
        <f>'Früchte Daten'!BQ59</f>
        <v>5</v>
      </c>
      <c r="N61" s="250">
        <f>[3]Milch!$Z43</f>
        <v>1.9723629704669166</v>
      </c>
      <c r="O61" s="250">
        <f>[3]Milch!$AA43</f>
        <v>1.7613012643563415</v>
      </c>
      <c r="P61" s="252">
        <f>[3]Milch!$AB43</f>
        <v>1.9436959890010228</v>
      </c>
      <c r="Q61" s="252">
        <f>[3]Milch!$AC43</f>
        <v>1.5059194013495121</v>
      </c>
      <c r="R61" s="250">
        <f>[3]Milch!$BN43</f>
        <v>12.602000067268634</v>
      </c>
      <c r="S61" s="250">
        <f>[3]Milch!$BO43</f>
        <v>8.3456532188998338</v>
      </c>
      <c r="T61" s="252">
        <f>[3]Milch!$BP43</f>
        <v>11.545589095073723</v>
      </c>
      <c r="U61" s="252">
        <f>[3]Milch!$BQ43</f>
        <v>7.5024111510916738</v>
      </c>
      <c r="V61" s="250">
        <f>[3]Milch!$BR43</f>
        <v>6.360509795277971</v>
      </c>
      <c r="W61" s="250">
        <f>[3]Milch!$BS43</f>
        <v>4.7051377152880445</v>
      </c>
      <c r="X61" s="252">
        <f>[3]Milch!$BF43</f>
        <v>22.774521028693208</v>
      </c>
      <c r="Y61" s="252">
        <f>[3]Milch!$BG43</f>
        <v>19.244379505997536</v>
      </c>
      <c r="Z61" s="250">
        <f>[3]Milch!$BH43</f>
        <v>20.358251168736953</v>
      </c>
      <c r="AA61" s="250">
        <f>[3]Milch!$BI43</f>
        <v>14.836105571406982</v>
      </c>
      <c r="AB61" s="252"/>
      <c r="AC61" s="252">
        <f>[3]Milch!$AH43</f>
        <v>21.886677777771638</v>
      </c>
      <c r="AD61" s="252">
        <f>[3]Milch!$AI43</f>
        <v>19.17420376762065</v>
      </c>
      <c r="AE61" s="250">
        <f>[3]Milch!$AL43</f>
        <v>27.508766137850742</v>
      </c>
      <c r="AF61" s="250">
        <f>[3]Milch!$AM43</f>
        <v>20.29922291485607</v>
      </c>
      <c r="AG61" s="252">
        <f>[3]Milch!$AR43</f>
        <v>10.040029872616349</v>
      </c>
      <c r="AH61" s="252">
        <f>[3]Milch!$AS43</f>
        <v>8.0272300256637514</v>
      </c>
      <c r="AI61" s="250">
        <f>[3]Milch!$AN43</f>
        <v>16.180718875571898</v>
      </c>
      <c r="AJ61" s="250">
        <f>[3]Milch!$AO43</f>
        <v>11.698303462267049</v>
      </c>
      <c r="AK61" s="252">
        <f>[3]Milch!$AP43</f>
        <v>37.037696070012295</v>
      </c>
      <c r="AL61" s="252">
        <f>[3]Milch!$AQ43</f>
        <v>23.114173679821729</v>
      </c>
      <c r="AM61" s="250">
        <f>[3]Milch!$AJ43</f>
        <v>26.13338685402104</v>
      </c>
      <c r="AN61" s="250">
        <f>[3]Milch!$AK43</f>
        <v>22.429988805755713</v>
      </c>
      <c r="AO61" s="252"/>
      <c r="AP61" s="252">
        <f>[3]Milch!$CD43</f>
        <v>3.7963216403993782</v>
      </c>
      <c r="AQ61" s="252">
        <f>[3]Milch!$CE43</f>
        <v>3.6787368406287206</v>
      </c>
      <c r="AR61" s="250">
        <f>[3]Milch!$BZ43</f>
        <v>5.1179442385890352</v>
      </c>
      <c r="AS61" s="250">
        <f>[3]Milch!$CA43</f>
        <v>4.724608069244419</v>
      </c>
      <c r="AT61" s="252">
        <f>[3]Milch!$CB43</f>
        <v>5.7779456873838146</v>
      </c>
      <c r="AU61" s="252">
        <f>[3]Milch!$CC43</f>
        <v>5.1150032588230649</v>
      </c>
      <c r="AV61" s="250">
        <f>[3]Milch!$CF43</f>
        <v>5.28532766165476</v>
      </c>
      <c r="AW61" s="250">
        <f>[3]Milch!$CG43</f>
        <v>3.9497892977157769</v>
      </c>
      <c r="AX61" s="369" t="str">
        <f t="shared" si="20"/>
        <v>5</v>
      </c>
      <c r="AY61" s="189">
        <f>[3]Milch!$A43</f>
        <v>45078</v>
      </c>
      <c r="AZ61" s="343">
        <f>'Früchte Daten'!BQ59</f>
        <v>5</v>
      </c>
      <c r="BA61" s="440">
        <f>[3]Milch!$CX43</f>
        <v>4351.6407210859998</v>
      </c>
      <c r="BB61" s="440">
        <f>[3]Milch!$CY43</f>
        <v>22584.232774291999</v>
      </c>
      <c r="BC61" s="304">
        <f>[3]Milch!$AD43</f>
        <v>2887.1539007649999</v>
      </c>
      <c r="BD61" s="304">
        <f>[3]Milch!$AE43</f>
        <v>4997.839772884</v>
      </c>
      <c r="BE61" s="305">
        <f>[3]Milch!$AF43</f>
        <v>1354.6265538059999</v>
      </c>
      <c r="BF61" s="305">
        <f>[3]Milch!$AG43</f>
        <v>15407.377997864001</v>
      </c>
      <c r="BG61" s="304"/>
      <c r="BH61" s="304">
        <f>[3]Milch!$CV43</f>
        <v>186.82825264900001</v>
      </c>
      <c r="BI61" s="304">
        <f>[3]Milch!$CW43</f>
        <v>3533.9267488219998</v>
      </c>
      <c r="BJ61" s="305">
        <f>[3]Milch!$BT43</f>
        <v>52.709618247999998</v>
      </c>
      <c r="BK61" s="305">
        <f>[3]Milch!$BU43</f>
        <v>1101.8228624549999</v>
      </c>
      <c r="BL61" s="304">
        <f>[3]Milch!$BV43</f>
        <v>12.4861</v>
      </c>
      <c r="BM61" s="304">
        <f>[3]Milch!$BW43</f>
        <v>958.84493447299997</v>
      </c>
      <c r="BN61" s="305">
        <f>[3]Milch!$BX43</f>
        <v>73.58954</v>
      </c>
      <c r="BO61" s="305">
        <f>[3]Milch!$BY43</f>
        <v>865.92459234800003</v>
      </c>
      <c r="BP61" s="304"/>
      <c r="BQ61" s="304">
        <f>[3]Milch!$CT43</f>
        <v>122.66689594600001</v>
      </c>
      <c r="BR61" s="304">
        <f>[3]Milch!$CU43</f>
        <v>1433.727490941</v>
      </c>
      <c r="BS61" s="305">
        <f>[3]Milch!$BJ43</f>
        <v>92.566085946000001</v>
      </c>
      <c r="BT61" s="305">
        <f>[3]Milch!$BK43</f>
        <v>364.48823761800003</v>
      </c>
      <c r="BU61" s="304">
        <f>[3]Milch!$BL43</f>
        <v>15.769159999999999</v>
      </c>
      <c r="BV61" s="304">
        <f>[3]Milch!$BM43</f>
        <v>972.29843700000004</v>
      </c>
      <c r="BW61" s="304"/>
      <c r="BX61" s="305">
        <f>[3]Milch!$CP43</f>
        <v>699.02723619099993</v>
      </c>
      <c r="BY61" s="305">
        <f>[3]Milch!$CQ43</f>
        <v>8589.3671414910004</v>
      </c>
      <c r="BZ61" s="304">
        <f>[3]Milch!AT43</f>
        <v>25.501301687999998</v>
      </c>
      <c r="CA61" s="304">
        <f>[3]Milch!AU43</f>
        <v>241.26592843</v>
      </c>
      <c r="CB61" s="305">
        <f>[3]Milch!AX43</f>
        <v>73.180019060000006</v>
      </c>
      <c r="CC61" s="305">
        <f>[3]Milch!AY43</f>
        <v>784.77103347499997</v>
      </c>
      <c r="CD61" s="304">
        <f>[3]Milch!BD43</f>
        <v>52.244977196000001</v>
      </c>
      <c r="CE61" s="304">
        <f>[3]Milch!BE43</f>
        <v>661.61215650200006</v>
      </c>
      <c r="CF61" s="305">
        <f>[3]Milch!AZ43</f>
        <v>194.09049272800002</v>
      </c>
      <c r="CG61" s="305">
        <f>[3]Milch!BA43</f>
        <v>1584.6295005320001</v>
      </c>
      <c r="CH61" s="304">
        <f>[3]Milch!BB43</f>
        <v>38.546298712999999</v>
      </c>
      <c r="CI61" s="304">
        <f>[3]Milch!BC43</f>
        <v>396.89755164899998</v>
      </c>
      <c r="CJ61" s="305">
        <f>[3]Milch!AV43</f>
        <v>7.5748179640000002</v>
      </c>
      <c r="CK61" s="305">
        <f>[3]Milch!AW43</f>
        <v>200.351623714</v>
      </c>
      <c r="CL61" s="304"/>
      <c r="CM61" s="304">
        <f>[3]Milch!$CR43</f>
        <v>146.60574044099999</v>
      </c>
      <c r="CN61" s="304">
        <f>[3]Milch!$CS43</f>
        <v>1922.324973863</v>
      </c>
      <c r="CO61" s="305">
        <f>[3]Milch!$CL43</f>
        <v>991.58842212799993</v>
      </c>
      <c r="CP61" s="305">
        <f>[3]Milch!$CM43</f>
        <v>2773.8093125740002</v>
      </c>
      <c r="CQ61" s="304">
        <f>[3]Milch!$CH43</f>
        <v>180.49367535599998</v>
      </c>
      <c r="CR61" s="304">
        <f>[3]Milch!$CI43</f>
        <v>1429.1770668629999</v>
      </c>
      <c r="CS61" s="305">
        <f>[3]Milch!$CJ43</f>
        <v>157.140308742</v>
      </c>
      <c r="CT61" s="305">
        <f>[3]Milch!$CK43</f>
        <v>736.73809454700006</v>
      </c>
      <c r="CU61" s="304">
        <f>[3]Milch!$CN43</f>
        <v>289.31980922299999</v>
      </c>
      <c r="CV61" s="304">
        <f>[3]Milch!$CO43</f>
        <v>2261.2352906220003</v>
      </c>
    </row>
    <row r="62" spans="2:100" s="188" customFormat="1" ht="12.75" x14ac:dyDescent="0.2">
      <c r="B62" s="189">
        <f>[3]Milch!$A44</f>
        <v>45047</v>
      </c>
      <c r="C62" s="250">
        <f>[3]Milch!$B44</f>
        <v>85.189777000000007</v>
      </c>
      <c r="D62" s="250">
        <f>[3]Milch!$C44</f>
        <v>72.177311000000003</v>
      </c>
      <c r="E62" s="250">
        <f t="shared" si="17"/>
        <v>13.012466000000003</v>
      </c>
      <c r="F62" s="355">
        <f t="shared" si="22"/>
        <v>0.18028471578831762</v>
      </c>
      <c r="G62" s="251"/>
      <c r="H62" s="304">
        <f>[3]Milch!$E44</f>
        <v>24939.217205461187</v>
      </c>
      <c r="I62" s="304">
        <f>[3]Milch!$F44</f>
        <v>284094.78279453883</v>
      </c>
      <c r="J62" s="265">
        <f t="shared" si="21"/>
        <v>8.0700561120980827E-2</v>
      </c>
      <c r="K62" s="265"/>
      <c r="L62" s="189">
        <f>[3]Milch!$A44</f>
        <v>45047</v>
      </c>
      <c r="M62" s="343">
        <f>'Früchte Daten'!BQ60</f>
        <v>4</v>
      </c>
      <c r="N62" s="250">
        <f>[3]Milch!$Z44</f>
        <v>1.9697492978894644</v>
      </c>
      <c r="O62" s="250">
        <f>[3]Milch!$AA44</f>
        <v>1.7596921998493009</v>
      </c>
      <c r="P62" s="252">
        <f>[3]Milch!$AB44</f>
        <v>1.9537956829540062</v>
      </c>
      <c r="Q62" s="252">
        <f>[3]Milch!$AC44</f>
        <v>1.5038431551669111</v>
      </c>
      <c r="R62" s="250">
        <f>[3]Milch!$BN44</f>
        <v>12.167407645986604</v>
      </c>
      <c r="S62" s="250">
        <f>[3]Milch!$BO44</f>
        <v>8.4260020552712405</v>
      </c>
      <c r="T62" s="252">
        <f>[3]Milch!$BP44</f>
        <v>11.2432945611696</v>
      </c>
      <c r="U62" s="252">
        <f>[3]Milch!$BQ44</f>
        <v>7.5007234640154588</v>
      </c>
      <c r="V62" s="250">
        <f>[3]Milch!$BR44</f>
        <v>6.6653002165441784</v>
      </c>
      <c r="W62" s="250">
        <f>[3]Milch!$BS44</f>
        <v>4.6601353623924071</v>
      </c>
      <c r="X62" s="252">
        <f>[3]Milch!$BF44</f>
        <v>22.539577893995823</v>
      </c>
      <c r="Y62" s="252">
        <f>[3]Milch!$BG44</f>
        <v>19.472417120492025</v>
      </c>
      <c r="Z62" s="250">
        <f>[3]Milch!$BH44</f>
        <v>19.880537718529251</v>
      </c>
      <c r="AA62" s="250">
        <f>[3]Milch!$BI44</f>
        <v>14.642724995880064</v>
      </c>
      <c r="AB62" s="252"/>
      <c r="AC62" s="252">
        <f>[3]Milch!$AH44</f>
        <v>22.483117878514346</v>
      </c>
      <c r="AD62" s="252">
        <f>[3]Milch!$AI44</f>
        <v>17.922706600623712</v>
      </c>
      <c r="AE62" s="250">
        <f>[3]Milch!$AL44</f>
        <v>28.222280879616044</v>
      </c>
      <c r="AF62" s="250">
        <f>[3]Milch!$AM44</f>
        <v>20.356816659715417</v>
      </c>
      <c r="AG62" s="252">
        <f>[3]Milch!$AR44</f>
        <v>9.9143976388815442</v>
      </c>
      <c r="AH62" s="252">
        <f>[3]Milch!$AS44</f>
        <v>7.9075217642648443</v>
      </c>
      <c r="AI62" s="250">
        <f>[3]Milch!$AN44</f>
        <v>16.739983365548721</v>
      </c>
      <c r="AJ62" s="250">
        <f>[3]Milch!$AO44</f>
        <v>11.52741477730939</v>
      </c>
      <c r="AK62" s="252">
        <f>[3]Milch!$AP44</f>
        <v>35.978992946956694</v>
      </c>
      <c r="AL62" s="252">
        <f>[3]Milch!$AQ44</f>
        <v>23.114509188531994</v>
      </c>
      <c r="AM62" s="250">
        <f>[3]Milch!$AJ44</f>
        <v>26.732147099110811</v>
      </c>
      <c r="AN62" s="250">
        <f>[3]Milch!$AK44</f>
        <v>21.788290521814108</v>
      </c>
      <c r="AO62" s="252"/>
      <c r="AP62" s="252">
        <f>[3]Milch!$CD44</f>
        <v>3.8796889213983521</v>
      </c>
      <c r="AQ62" s="252">
        <f>[3]Milch!$CE44</f>
        <v>3.7013070111367199</v>
      </c>
      <c r="AR62" s="250">
        <f>[3]Milch!$BZ44</f>
        <v>5.240498376371554</v>
      </c>
      <c r="AS62" s="250">
        <f>[3]Milch!$CA44</f>
        <v>4.7084092233085819</v>
      </c>
      <c r="AT62" s="252">
        <f>[3]Milch!$CB44</f>
        <v>5.9518339376028466</v>
      </c>
      <c r="AU62" s="252">
        <f>[3]Milch!$CC44</f>
        <v>5.0389739123002801</v>
      </c>
      <c r="AV62" s="250">
        <f>[3]Milch!$CF44</f>
        <v>5.0838978216021049</v>
      </c>
      <c r="AW62" s="250">
        <f>[3]Milch!$CG44</f>
        <v>3.8817170898967923</v>
      </c>
      <c r="AX62" s="369" t="str">
        <f t="shared" si="20"/>
        <v>4</v>
      </c>
      <c r="AY62" s="189">
        <f>[3]Milch!$A44</f>
        <v>45047</v>
      </c>
      <c r="AZ62" s="343">
        <f>'Früchte Daten'!BQ60</f>
        <v>4</v>
      </c>
      <c r="BA62" s="440">
        <f>[3]Milch!$CX44</f>
        <v>3719.465947491</v>
      </c>
      <c r="BB62" s="440">
        <f>[3]Milch!$CY44</f>
        <v>19555.267917816</v>
      </c>
      <c r="BC62" s="304">
        <f>[3]Milch!$AD44</f>
        <v>2460.9822107259997</v>
      </c>
      <c r="BD62" s="304">
        <f>[3]Milch!$AE44</f>
        <v>4195.5256455460003</v>
      </c>
      <c r="BE62" s="305">
        <f>[3]Milch!$AF44</f>
        <v>1164.3496885679999</v>
      </c>
      <c r="BF62" s="305">
        <f>[3]Milch!$AG44</f>
        <v>13570.688988448999</v>
      </c>
      <c r="BG62" s="304"/>
      <c r="BH62" s="304">
        <f>[3]Milch!$CV44</f>
        <v>162.001373231</v>
      </c>
      <c r="BI62" s="304">
        <f>[3]Milch!$CW44</f>
        <v>3184.2288153499999</v>
      </c>
      <c r="BJ62" s="305">
        <f>[3]Milch!$BT44</f>
        <v>49.149757876999999</v>
      </c>
      <c r="BK62" s="305">
        <f>[3]Milch!$BU44</f>
        <v>1010.55505451</v>
      </c>
      <c r="BL62" s="304">
        <f>[3]Milch!$BV44</f>
        <v>13.050600000000001</v>
      </c>
      <c r="BM62" s="304">
        <f>[3]Milch!$BW44</f>
        <v>884.585281818</v>
      </c>
      <c r="BN62" s="305">
        <f>[3]Milch!$BX44</f>
        <v>55.240459999999999</v>
      </c>
      <c r="BO62" s="305">
        <f>[3]Milch!$BY44</f>
        <v>748.68391728000006</v>
      </c>
      <c r="BP62" s="304"/>
      <c r="BQ62" s="304">
        <f>[3]Milch!$CT44</f>
        <v>132.30850174599999</v>
      </c>
      <c r="BR62" s="304">
        <f>[3]Milch!$CU44</f>
        <v>1247.2719586430001</v>
      </c>
      <c r="BS62" s="305">
        <f>[3]Milch!$BJ44</f>
        <v>96.501433044999999</v>
      </c>
      <c r="BT62" s="305">
        <f>[3]Milch!$BK44</f>
        <v>308.98763610000003</v>
      </c>
      <c r="BU62" s="304">
        <f>[3]Milch!$BL44</f>
        <v>23.312408700999999</v>
      </c>
      <c r="BV62" s="304">
        <f>[3]Milch!$BM44</f>
        <v>856.21196944500002</v>
      </c>
      <c r="BW62" s="304"/>
      <c r="BX62" s="305">
        <f>[3]Milch!$CP44</f>
        <v>554.464784872</v>
      </c>
      <c r="BY62" s="305">
        <f>[3]Milch!$CQ44</f>
        <v>7153.8230213120005</v>
      </c>
      <c r="BZ62" s="304">
        <f>[3]Milch!AT44</f>
        <v>27.453814343999998</v>
      </c>
      <c r="CA62" s="304">
        <f>[3]Milch!AU44</f>
        <v>205.87917853800002</v>
      </c>
      <c r="CB62" s="305">
        <f>[3]Milch!AX44</f>
        <v>62.43039615</v>
      </c>
      <c r="CC62" s="305">
        <f>[3]Milch!AY44</f>
        <v>714.244446681</v>
      </c>
      <c r="CD62" s="304">
        <f>[3]Milch!BD44</f>
        <v>40.413611842000002</v>
      </c>
      <c r="CE62" s="304">
        <f>[3]Milch!BE44</f>
        <v>517.62179886399997</v>
      </c>
      <c r="CF62" s="305">
        <f>[3]Milch!AZ44</f>
        <v>129.95013083800001</v>
      </c>
      <c r="CG62" s="305">
        <f>[3]Milch!BA44</f>
        <v>1109.4011907250001</v>
      </c>
      <c r="CH62" s="304">
        <f>[3]Milch!BB44</f>
        <v>42.272801957000006</v>
      </c>
      <c r="CI62" s="304">
        <f>[3]Milch!BC44</f>
        <v>377.32554679599997</v>
      </c>
      <c r="CJ62" s="305">
        <f>[3]Milch!AV44</f>
        <v>8.673097104</v>
      </c>
      <c r="CK62" s="305">
        <f>[3]Milch!AW44</f>
        <v>232.51122917499998</v>
      </c>
      <c r="CL62" s="304"/>
      <c r="CM62" s="304">
        <f>[3]Milch!$CR44</f>
        <v>130.82558267600001</v>
      </c>
      <c r="CN62" s="304">
        <f>[3]Milch!$CS44</f>
        <v>1566.5734783389998</v>
      </c>
      <c r="CO62" s="305">
        <f>[3]Milch!$CL44</f>
        <v>745.97179712899992</v>
      </c>
      <c r="CP62" s="305">
        <f>[3]Milch!$CM44</f>
        <v>2090.88210209</v>
      </c>
      <c r="CQ62" s="304">
        <f>[3]Milch!$CH44</f>
        <v>170.25227976899998</v>
      </c>
      <c r="CR62" s="304">
        <f>[3]Milch!$CI44</f>
        <v>1200.1071127579999</v>
      </c>
      <c r="CS62" s="305">
        <f>[3]Milch!$CJ44</f>
        <v>133.828002419</v>
      </c>
      <c r="CT62" s="305">
        <f>[3]Milch!$CK44</f>
        <v>570.74531839700001</v>
      </c>
      <c r="CU62" s="304">
        <f>[3]Milch!$CN44</f>
        <v>280.864081129</v>
      </c>
      <c r="CV62" s="304">
        <f>[3]Milch!$CO44</f>
        <v>1892.8539316849999</v>
      </c>
    </row>
    <row r="63" spans="2:100" s="188" customFormat="1" ht="12.75" x14ac:dyDescent="0.2">
      <c r="B63" s="189">
        <f>[3]Milch!$A45</f>
        <v>45017</v>
      </c>
      <c r="C63" s="250">
        <f>[3]Milch!$B45</f>
        <v>85.895403000000002</v>
      </c>
      <c r="D63" s="250">
        <f>[3]Milch!$C45</f>
        <v>72.684769000000003</v>
      </c>
      <c r="E63" s="250">
        <f t="shared" si="17"/>
        <v>13.210633999999999</v>
      </c>
      <c r="F63" s="355">
        <f t="shared" si="22"/>
        <v>0.18175243839600008</v>
      </c>
      <c r="G63" s="251"/>
      <c r="H63" s="304">
        <f>[3]Milch!$E45</f>
        <v>24386.725479384979</v>
      </c>
      <c r="I63" s="304">
        <f>[3]Milch!$F45</f>
        <v>286015.274520615</v>
      </c>
      <c r="J63" s="265">
        <f t="shared" si="21"/>
        <v>7.8564975352558866E-2</v>
      </c>
      <c r="K63" s="265"/>
      <c r="L63" s="189">
        <f>[3]Milch!$A45</f>
        <v>45017</v>
      </c>
      <c r="M63" s="343">
        <f>'Früchte Daten'!BQ61</f>
        <v>4</v>
      </c>
      <c r="N63" s="250">
        <f>[3]Milch!$Z45</f>
        <v>1.9684822816848544</v>
      </c>
      <c r="O63" s="250">
        <f>[3]Milch!$AA45</f>
        <v>1.7654838524653849</v>
      </c>
      <c r="P63" s="252">
        <f>[3]Milch!$AB45</f>
        <v>1.9397794905945609</v>
      </c>
      <c r="Q63" s="252">
        <f>[3]Milch!$AC45</f>
        <v>1.4919200135132915</v>
      </c>
      <c r="R63" s="250">
        <f>[3]Milch!$BN45</f>
        <v>12.192764727846502</v>
      </c>
      <c r="S63" s="250">
        <f>[3]Milch!$BO45</f>
        <v>8.5148970924128946</v>
      </c>
      <c r="T63" s="252">
        <f>[3]Milch!$BP45</f>
        <v>11.702958489657526</v>
      </c>
      <c r="U63" s="252">
        <f>[3]Milch!$BQ45</f>
        <v>7.2689866914204933</v>
      </c>
      <c r="V63" s="250">
        <f>[3]Milch!$BR45</f>
        <v>6.5682843861336071</v>
      </c>
      <c r="W63" s="250">
        <f>[3]Milch!$BS45</f>
        <v>4.6449132207503006</v>
      </c>
      <c r="X63" s="252">
        <f>[3]Milch!$BF45</f>
        <v>23.044130352217522</v>
      </c>
      <c r="Y63" s="252">
        <f>[3]Milch!$BG45</f>
        <v>18.93218241943072</v>
      </c>
      <c r="Z63" s="250">
        <f>[3]Milch!$BH45</f>
        <v>20.964893903003887</v>
      </c>
      <c r="AA63" s="250">
        <f>[3]Milch!$BI45</f>
        <v>14.754787666930939</v>
      </c>
      <c r="AB63" s="252"/>
      <c r="AC63" s="252">
        <f>[3]Milch!$AH45</f>
        <v>20.145633987261483</v>
      </c>
      <c r="AD63" s="252">
        <f>[3]Milch!$AI45</f>
        <v>17.290531151399637</v>
      </c>
      <c r="AE63" s="250">
        <f>[3]Milch!$AL45</f>
        <v>27.76360030235632</v>
      </c>
      <c r="AF63" s="250">
        <f>[3]Milch!$AM45</f>
        <v>20.335603223057429</v>
      </c>
      <c r="AG63" s="252">
        <f>[3]Milch!$AR45</f>
        <v>9.8579862424836726</v>
      </c>
      <c r="AH63" s="252">
        <f>[3]Milch!$AS45</f>
        <v>7.7538828860997731</v>
      </c>
      <c r="AI63" s="250">
        <f>[3]Milch!$AN45</f>
        <v>16.434330997793417</v>
      </c>
      <c r="AJ63" s="250">
        <f>[3]Milch!$AO45</f>
        <v>11.223231462624209</v>
      </c>
      <c r="AK63" s="252">
        <f>[3]Milch!$AP45</f>
        <v>36.827157680132764</v>
      </c>
      <c r="AL63" s="252">
        <f>[3]Milch!$AQ45</f>
        <v>23.477714829113474</v>
      </c>
      <c r="AM63" s="250">
        <f>[3]Milch!$AJ45</f>
        <v>24.253697702351236</v>
      </c>
      <c r="AN63" s="250">
        <f>[3]Milch!$AK45</f>
        <v>22.070657808239591</v>
      </c>
      <c r="AO63" s="252"/>
      <c r="AP63" s="252">
        <f>[3]Milch!$CD45</f>
        <v>3.7969913140012612</v>
      </c>
      <c r="AQ63" s="252">
        <f>[3]Milch!$CE45</f>
        <v>3.6817914961443208</v>
      </c>
      <c r="AR63" s="250">
        <f>[3]Milch!$BZ45</f>
        <v>5.1237522815776551</v>
      </c>
      <c r="AS63" s="250">
        <f>[3]Milch!$CA45</f>
        <v>4.724261322048168</v>
      </c>
      <c r="AT63" s="252">
        <f>[3]Milch!$CB45</f>
        <v>5.9921018553060073</v>
      </c>
      <c r="AU63" s="252">
        <f>[3]Milch!$CC45</f>
        <v>5.0544206027591576</v>
      </c>
      <c r="AV63" s="250">
        <f>[3]Milch!$CF45</f>
        <v>5.1175510577659651</v>
      </c>
      <c r="AW63" s="250">
        <f>[3]Milch!$CG45</f>
        <v>3.9196744464710811</v>
      </c>
      <c r="AX63" s="369"/>
      <c r="AY63" s="189">
        <f>[3]Milch!$A45</f>
        <v>45017</v>
      </c>
      <c r="AZ63" s="343">
        <f>'Früchte Daten'!BQ61</f>
        <v>4</v>
      </c>
      <c r="BA63" s="440">
        <f>[3]Milch!$CX45</f>
        <v>3728.4872036830002</v>
      </c>
      <c r="BB63" s="440">
        <f>[3]Milch!$CY45</f>
        <v>19683.163892108998</v>
      </c>
      <c r="BC63" s="304">
        <f>[3]Milch!$AD45</f>
        <v>2453.5701096370003</v>
      </c>
      <c r="BD63" s="304">
        <f>[3]Milch!$AE45</f>
        <v>4202.8442410879998</v>
      </c>
      <c r="BE63" s="305">
        <f>[3]Milch!$AF45</f>
        <v>1197.189795666</v>
      </c>
      <c r="BF63" s="305">
        <f>[3]Milch!$AG45</f>
        <v>13706.154390317</v>
      </c>
      <c r="BG63" s="304"/>
      <c r="BH63" s="304">
        <f>[3]Milch!$CV45</f>
        <v>161.69880986800001</v>
      </c>
      <c r="BI63" s="304">
        <f>[3]Milch!$CW45</f>
        <v>3335.5771528190003</v>
      </c>
      <c r="BJ63" s="305">
        <f>[3]Milch!$BT45</f>
        <v>49.818275076999996</v>
      </c>
      <c r="BK63" s="305">
        <f>[3]Milch!$BU45</f>
        <v>1053.3596568090002</v>
      </c>
      <c r="BL63" s="304">
        <f>[3]Milch!$BV45</f>
        <v>12.460750000000001</v>
      </c>
      <c r="BM63" s="304">
        <f>[3]Milch!$BW45</f>
        <v>980.33928148799998</v>
      </c>
      <c r="BN63" s="305">
        <f>[3]Milch!$BX45</f>
        <v>55.628309999999999</v>
      </c>
      <c r="BO63" s="305">
        <f>[3]Milch!$BY45</f>
        <v>763.97990302599999</v>
      </c>
      <c r="BP63" s="304"/>
      <c r="BQ63" s="304">
        <f>[3]Milch!$CT45</f>
        <v>124.01708660700001</v>
      </c>
      <c r="BR63" s="304">
        <f>[3]Milch!$CU45</f>
        <v>1333.2897769160002</v>
      </c>
      <c r="BS63" s="305">
        <f>[3]Milch!$BJ45</f>
        <v>95.449916607000006</v>
      </c>
      <c r="BT63" s="305">
        <f>[3]Milch!$BK45</f>
        <v>339.04154508299996</v>
      </c>
      <c r="BU63" s="304">
        <f>[3]Milch!$BL45</f>
        <v>15.846819999999999</v>
      </c>
      <c r="BV63" s="304">
        <f>[3]Milch!$BM45</f>
        <v>919.09483496300004</v>
      </c>
      <c r="BW63" s="304"/>
      <c r="BX63" s="305">
        <f>[3]Milch!$CP45</f>
        <v>559.88699071200006</v>
      </c>
      <c r="BY63" s="305">
        <f>[3]Milch!$CQ45</f>
        <v>7084.521825545</v>
      </c>
      <c r="BZ63" s="304">
        <f>[3]Milch!AT45</f>
        <v>27.208554489999997</v>
      </c>
      <c r="CA63" s="304">
        <f>[3]Milch!AU45</f>
        <v>211.814417523</v>
      </c>
      <c r="CB63" s="305">
        <f>[3]Milch!AX45</f>
        <v>66.707973873</v>
      </c>
      <c r="CC63" s="305">
        <f>[3]Milch!AY45</f>
        <v>719.175346569</v>
      </c>
      <c r="CD63" s="304">
        <f>[3]Milch!BD45</f>
        <v>40.165570066999997</v>
      </c>
      <c r="CE63" s="304">
        <f>[3]Milch!BE45</f>
        <v>481.80125876200003</v>
      </c>
      <c r="CF63" s="305">
        <f>[3]Milch!AZ45</f>
        <v>106.728993391</v>
      </c>
      <c r="CG63" s="305">
        <f>[3]Milch!BA45</f>
        <v>948.88608315299996</v>
      </c>
      <c r="CH63" s="304">
        <f>[3]Milch!BB45</f>
        <v>39.200011179000001</v>
      </c>
      <c r="CI63" s="304">
        <f>[3]Milch!BC45</f>
        <v>361.71693654700005</v>
      </c>
      <c r="CJ63" s="305">
        <f>[3]Milch!AV45</f>
        <v>14.992527314</v>
      </c>
      <c r="CK63" s="305">
        <f>[3]Milch!AW45</f>
        <v>300.83663850599999</v>
      </c>
      <c r="CL63" s="304"/>
      <c r="CM63" s="304">
        <f>[3]Milch!$CR45</f>
        <v>110.102393302</v>
      </c>
      <c r="CN63" s="304">
        <f>[3]Milch!$CS45</f>
        <v>1551.6407991139999</v>
      </c>
      <c r="CO63" s="305">
        <f>[3]Milch!$CL45</f>
        <v>710.697806915</v>
      </c>
      <c r="CP63" s="305">
        <f>[3]Milch!$CM45</f>
        <v>2104.7466677910002</v>
      </c>
      <c r="CQ63" s="304">
        <f>[3]Milch!$CH45</f>
        <v>146.16050944200001</v>
      </c>
      <c r="CR63" s="304">
        <f>[3]Milch!$CI45</f>
        <v>1125.2523020880001</v>
      </c>
      <c r="CS63" s="305">
        <f>[3]Milch!$CJ45</f>
        <v>146.00423348500001</v>
      </c>
      <c r="CT63" s="305">
        <f>[3]Milch!$CK45</f>
        <v>575.23781891100009</v>
      </c>
      <c r="CU63" s="304">
        <f>[3]Milch!$CN45</f>
        <v>234.45513163200002</v>
      </c>
      <c r="CV63" s="304">
        <f>[3]Milch!$CO45</f>
        <v>1860.276924817</v>
      </c>
    </row>
    <row r="64" spans="2:100" s="188" customFormat="1" ht="12.75" x14ac:dyDescent="0.2">
      <c r="B64" s="189">
        <f>[3]Milch!$A46</f>
        <v>44986</v>
      </c>
      <c r="C64" s="250">
        <f>[3]Milch!$B46</f>
        <v>86.024959999999993</v>
      </c>
      <c r="D64" s="250">
        <f>[3]Milch!$C46</f>
        <v>73.414398000000006</v>
      </c>
      <c r="E64" s="250">
        <f t="shared" si="17"/>
        <v>12.610561999999987</v>
      </c>
      <c r="F64" s="355">
        <f t="shared" si="22"/>
        <v>0.17177232727563863</v>
      </c>
      <c r="G64" s="251"/>
      <c r="H64" s="304">
        <f>[3]Milch!$E46</f>
        <v>23406</v>
      </c>
      <c r="I64" s="304">
        <f>[3]Milch!$F46</f>
        <v>283820</v>
      </c>
      <c r="J64" s="265">
        <f t="shared" si="21"/>
        <v>7.6184958304310185E-2</v>
      </c>
      <c r="K64" s="265"/>
      <c r="L64" s="189">
        <f>[3]Milch!$A46</f>
        <v>44986</v>
      </c>
      <c r="M64" s="343">
        <f>'Früchte Daten'!BQ62</f>
        <v>5</v>
      </c>
      <c r="N64" s="250">
        <f>[3]Milch!$Z46</f>
        <v>1.971902452471638</v>
      </c>
      <c r="O64" s="250">
        <f>[3]Milch!$AA46</f>
        <v>1.7594658611632987</v>
      </c>
      <c r="P64" s="252">
        <f>[3]Milch!$AB46</f>
        <v>1.9889925348619246</v>
      </c>
      <c r="Q64" s="252">
        <f>[3]Milch!$AC46</f>
        <v>1.4891119010490812</v>
      </c>
      <c r="R64" s="250">
        <f>[3]Milch!$BN46</f>
        <v>12.578113803795937</v>
      </c>
      <c r="S64" s="250">
        <f>[3]Milch!$BO46</f>
        <v>8.5235703188503287</v>
      </c>
      <c r="T64" s="252">
        <f>[3]Milch!$BP46</f>
        <v>11.711910973497448</v>
      </c>
      <c r="U64" s="252">
        <f>[3]Milch!$BQ46</f>
        <v>7.0576692905633163</v>
      </c>
      <c r="V64" s="250">
        <f>[3]Milch!$BR46</f>
        <v>6.6453968443465046</v>
      </c>
      <c r="W64" s="250">
        <f>[3]Milch!$BS46</f>
        <v>4.6407736656788785</v>
      </c>
      <c r="X64" s="252">
        <f>[3]Milch!$BF46</f>
        <v>23.072184666196311</v>
      </c>
      <c r="Y64" s="252">
        <f>[3]Milch!$BG46</f>
        <v>18.925192553361036</v>
      </c>
      <c r="Z64" s="250">
        <f>[3]Milch!$BH46</f>
        <v>20.369680313483812</v>
      </c>
      <c r="AA64" s="250">
        <f>[3]Milch!$BI46</f>
        <v>14.494342845043702</v>
      </c>
      <c r="AB64" s="252"/>
      <c r="AC64" s="252">
        <f>[3]Milch!$AH46</f>
        <v>22.37435444611901</v>
      </c>
      <c r="AD64" s="252">
        <f>[3]Milch!$AI46</f>
        <v>19.412286135911</v>
      </c>
      <c r="AE64" s="250">
        <f>[3]Milch!$AL46</f>
        <v>26.455370421258802</v>
      </c>
      <c r="AF64" s="250">
        <f>[3]Milch!$AM46</f>
        <v>19.656542346468616</v>
      </c>
      <c r="AG64" s="252">
        <f>[3]Milch!$AR46</f>
        <v>10.224268869308007</v>
      </c>
      <c r="AH64" s="252">
        <f>[3]Milch!$AS46</f>
        <v>7.9646434211225223</v>
      </c>
      <c r="AI64" s="250">
        <f>[3]Milch!$AN46</f>
        <v>17.100324117049141</v>
      </c>
      <c r="AJ64" s="250">
        <f>[3]Milch!$AO46</f>
        <v>10.893999762667379</v>
      </c>
      <c r="AK64" s="252">
        <f>[3]Milch!$AP46</f>
        <v>37.768210482928971</v>
      </c>
      <c r="AL64" s="252">
        <f>[3]Milch!$AQ46</f>
        <v>22.9650537662333</v>
      </c>
      <c r="AM64" s="250">
        <f>[3]Milch!$AJ46</f>
        <v>22.813085408976516</v>
      </c>
      <c r="AN64" s="250">
        <f>[3]Milch!$AK46</f>
        <v>20.471686811021044</v>
      </c>
      <c r="AO64" s="252"/>
      <c r="AP64" s="252">
        <f>[3]Milch!$CD46</f>
        <v>3.8835943722833188</v>
      </c>
      <c r="AQ64" s="252">
        <f>[3]Milch!$CE46</f>
        <v>3.6771026072008182</v>
      </c>
      <c r="AR64" s="250">
        <f>[3]Milch!$BZ46</f>
        <v>4.8891555643624303</v>
      </c>
      <c r="AS64" s="250">
        <f>[3]Milch!$CA46</f>
        <v>4.6186670417873001</v>
      </c>
      <c r="AT64" s="252">
        <f>[3]Milch!$CB46</f>
        <v>6.0617798506997964</v>
      </c>
      <c r="AU64" s="252">
        <f>[3]Milch!$CC46</f>
        <v>4.9437589098893886</v>
      </c>
      <c r="AV64" s="250">
        <f>[3]Milch!$CF46</f>
        <v>5.4099192288995415</v>
      </c>
      <c r="AW64" s="250">
        <f>[3]Milch!$CG46</f>
        <v>3.9225781291123498</v>
      </c>
      <c r="AX64" s="369"/>
      <c r="AY64" s="189">
        <f>[3]Milch!$A46</f>
        <v>44986</v>
      </c>
      <c r="AZ64" s="343">
        <f>'Früchte Daten'!BQ62</f>
        <v>5</v>
      </c>
      <c r="BA64" s="440">
        <f>[3]Milch!$CX46</f>
        <v>4821.130542117</v>
      </c>
      <c r="BB64" s="440">
        <f>[3]Milch!$CY46</f>
        <v>25904.116354095</v>
      </c>
      <c r="BC64" s="304">
        <f>[3]Milch!$AD46</f>
        <v>3227.93114995</v>
      </c>
      <c r="BD64" s="304">
        <f>[3]Milch!$AE46</f>
        <v>5524.8875240500001</v>
      </c>
      <c r="BE64" s="305">
        <f>[3]Milch!$AF46</f>
        <v>1482.3939058010001</v>
      </c>
      <c r="BF64" s="305">
        <f>[3]Milch!$AG46</f>
        <v>17970.118158826001</v>
      </c>
      <c r="BG64" s="304"/>
      <c r="BH64" s="304">
        <f>[3]Milch!$CV46</f>
        <v>202.56526439500001</v>
      </c>
      <c r="BI64" s="304">
        <f>[3]Milch!$CW46</f>
        <v>4117.2306436379995</v>
      </c>
      <c r="BJ64" s="305">
        <f>[3]Milch!$BT46</f>
        <v>56.414371236000001</v>
      </c>
      <c r="BK64" s="305">
        <f>[3]Milch!$BU46</f>
        <v>1267.8406171659999</v>
      </c>
      <c r="BL64" s="304">
        <f>[3]Milch!$BV46</f>
        <v>16.309750000000001</v>
      </c>
      <c r="BM64" s="304">
        <f>[3]Milch!$BW46</f>
        <v>1230.5991330530001</v>
      </c>
      <c r="BN64" s="305">
        <f>[3]Milch!$BX46</f>
        <v>76.400304394000003</v>
      </c>
      <c r="BO64" s="305">
        <f>[3]Milch!$BY46</f>
        <v>921.85946326800001</v>
      </c>
      <c r="BP64" s="304"/>
      <c r="BQ64" s="304">
        <f>[3]Milch!$CT46</f>
        <v>148.75680981299999</v>
      </c>
      <c r="BR64" s="304">
        <f>[3]Milch!$CU46</f>
        <v>1650.0390950010001</v>
      </c>
      <c r="BS64" s="305">
        <f>[3]Milch!$BJ46</f>
        <v>109.226029813</v>
      </c>
      <c r="BT64" s="305">
        <f>[3]Milch!$BK46</f>
        <v>425.62051311099998</v>
      </c>
      <c r="BU64" s="304">
        <f>[3]Milch!$BL46</f>
        <v>23.054459999999999</v>
      </c>
      <c r="BV64" s="304">
        <f>[3]Milch!$BM46</f>
        <v>1133.640932243</v>
      </c>
      <c r="BW64" s="304"/>
      <c r="BX64" s="305">
        <f>[3]Milch!$CP46</f>
        <v>708.17451806399993</v>
      </c>
      <c r="BY64" s="305">
        <f>[3]Milch!$CQ46</f>
        <v>9204.1691908509983</v>
      </c>
      <c r="BZ64" s="304">
        <f>[3]Milch!AT46</f>
        <v>29.130517690000001</v>
      </c>
      <c r="CA64" s="304">
        <f>[3]Milch!AU46</f>
        <v>235.647380476</v>
      </c>
      <c r="CB64" s="305">
        <f>[3]Milch!AX46</f>
        <v>92.068632751999999</v>
      </c>
      <c r="CC64" s="305">
        <f>[3]Milch!AY46</f>
        <v>955.40622689899999</v>
      </c>
      <c r="CD64" s="304">
        <f>[3]Milch!BD46</f>
        <v>44.211582319000001</v>
      </c>
      <c r="CE64" s="304">
        <f>[3]Milch!BE46</f>
        <v>615.13329452400001</v>
      </c>
      <c r="CF64" s="305">
        <f>[3]Milch!AZ46</f>
        <v>109.49426170000001</v>
      </c>
      <c r="CG64" s="305">
        <f>[3]Milch!BA46</f>
        <v>1173.3117919230001</v>
      </c>
      <c r="CH64" s="304">
        <f>[3]Milch!BB46</f>
        <v>49.937877981999996</v>
      </c>
      <c r="CI64" s="304">
        <f>[3]Milch!BC46</f>
        <v>494.40014192500001</v>
      </c>
      <c r="CJ64" s="305">
        <f>[3]Milch!AV46</f>
        <v>51.485283295999999</v>
      </c>
      <c r="CK64" s="305">
        <f>[3]Milch!AW46</f>
        <v>551.36783921100005</v>
      </c>
      <c r="CL64" s="304"/>
      <c r="CM64" s="304">
        <f>[3]Milch!$CR46</f>
        <v>142.12186456500001</v>
      </c>
      <c r="CN64" s="304">
        <f>[3]Milch!$CS46</f>
        <v>2015.280558872</v>
      </c>
      <c r="CO64" s="305">
        <f>[3]Milch!$CL46</f>
        <v>930.26040372</v>
      </c>
      <c r="CP64" s="305">
        <f>[3]Milch!$CM46</f>
        <v>2674.6560487440001</v>
      </c>
      <c r="CQ64" s="304">
        <f>[3]Milch!$CH46</f>
        <v>190.976977836</v>
      </c>
      <c r="CR64" s="304">
        <f>[3]Milch!$CI46</f>
        <v>1489.7163590279999</v>
      </c>
      <c r="CS64" s="305">
        <f>[3]Milch!$CJ46</f>
        <v>177.63076484799998</v>
      </c>
      <c r="CT64" s="305">
        <f>[3]Milch!$CK46</f>
        <v>813.17383379399996</v>
      </c>
      <c r="CU64" s="304">
        <f>[3]Milch!$CN46</f>
        <v>334.23550176900005</v>
      </c>
      <c r="CV64" s="304">
        <f>[3]Milch!$CO46</f>
        <v>2511.6526341140002</v>
      </c>
    </row>
    <row r="65" spans="2:100" s="188" customFormat="1" ht="12.75" x14ac:dyDescent="0.2">
      <c r="B65" s="189">
        <f>[3]Milch!$A47</f>
        <v>44958</v>
      </c>
      <c r="C65" s="250">
        <f>[3]Milch!$B47</f>
        <v>88.371356000000006</v>
      </c>
      <c r="D65" s="250">
        <f>[3]Milch!$C47</f>
        <v>75.515913999999995</v>
      </c>
      <c r="E65" s="250">
        <f t="shared" si="17"/>
        <v>12.855442000000011</v>
      </c>
      <c r="F65" s="355">
        <f t="shared" si="22"/>
        <v>0.1702348726124141</v>
      </c>
      <c r="G65" s="251"/>
      <c r="H65" s="304">
        <f>[3]Milch!$E47</f>
        <v>20189</v>
      </c>
      <c r="I65" s="304">
        <f>[3]Milch!$F47</f>
        <v>247591</v>
      </c>
      <c r="J65" s="265">
        <f t="shared" si="21"/>
        <v>7.539398013294496E-2</v>
      </c>
      <c r="K65" s="265"/>
      <c r="L65" s="189">
        <f>[3]Milch!$A47</f>
        <v>44958</v>
      </c>
      <c r="M65" s="343">
        <f>'Früchte Daten'!BQ63</f>
        <v>4</v>
      </c>
      <c r="N65" s="250">
        <f>[3]Milch!$Z47</f>
        <v>1.956690504251561</v>
      </c>
      <c r="O65" s="250">
        <f>[3]Milch!$AA47</f>
        <v>1.762631238127629</v>
      </c>
      <c r="P65" s="252">
        <f>[3]Milch!$AB47</f>
        <v>1.9359328420939756</v>
      </c>
      <c r="Q65" s="252">
        <f>[3]Milch!$AC47</f>
        <v>1.4913340052505344</v>
      </c>
      <c r="R65" s="250">
        <f>[3]Milch!$BN47</f>
        <v>12.287413574645619</v>
      </c>
      <c r="S65" s="250">
        <f>[3]Milch!$BO47</f>
        <v>8.3800114896558036</v>
      </c>
      <c r="T65" s="252">
        <f>[3]Milch!$BP47</f>
        <v>11.342473236528813</v>
      </c>
      <c r="U65" s="252">
        <f>[3]Milch!$BQ47</f>
        <v>7.2449743694107305</v>
      </c>
      <c r="V65" s="250">
        <f>[3]Milch!$BR47</f>
        <v>6.7401492980621853</v>
      </c>
      <c r="W65" s="250">
        <f>[3]Milch!$BS47</f>
        <v>4.6772037930524464</v>
      </c>
      <c r="X65" s="252">
        <f>[3]Milch!$BF47</f>
        <v>22.585850493410707</v>
      </c>
      <c r="Y65" s="252">
        <f>[3]Milch!$BG47</f>
        <v>19.499736294545201</v>
      </c>
      <c r="Z65" s="250">
        <f>[3]Milch!$BH47</f>
        <v>20.972638789998683</v>
      </c>
      <c r="AA65" s="250">
        <f>[3]Milch!$BI47</f>
        <v>14.658814614782161</v>
      </c>
      <c r="AB65" s="252"/>
      <c r="AC65" s="252">
        <f>[3]Milch!$AH47</f>
        <v>21.530030112596037</v>
      </c>
      <c r="AD65" s="252">
        <f>[3]Milch!$AI47</f>
        <v>18.32773009309388</v>
      </c>
      <c r="AE65" s="250">
        <f>[3]Milch!$AL47</f>
        <v>25.245237949838049</v>
      </c>
      <c r="AF65" s="250">
        <f>[3]Milch!$AM47</f>
        <v>20.112118116601124</v>
      </c>
      <c r="AG65" s="252">
        <f>[3]Milch!$AR47</f>
        <v>10.064253648872926</v>
      </c>
      <c r="AH65" s="252">
        <f>[3]Milch!$AS47</f>
        <v>7.8326137318266298</v>
      </c>
      <c r="AI65" s="250">
        <f>[3]Milch!$AN47</f>
        <v>15.625012558661842</v>
      </c>
      <c r="AJ65" s="250">
        <f>[3]Milch!$AO47</f>
        <v>10.962972006056773</v>
      </c>
      <c r="AK65" s="252">
        <f>[3]Milch!$AP47</f>
        <v>37.397355658162788</v>
      </c>
      <c r="AL65" s="252">
        <f>[3]Milch!$AQ47</f>
        <v>23.165674008082231</v>
      </c>
      <c r="AM65" s="250">
        <f>[3]Milch!$AJ47</f>
        <v>25.285808377681981</v>
      </c>
      <c r="AN65" s="250">
        <f>[3]Milch!$AK47</f>
        <v>20.236637088690809</v>
      </c>
      <c r="AO65" s="252"/>
      <c r="AP65" s="252">
        <f>[3]Milch!$CD47</f>
        <v>3.8729896556864976</v>
      </c>
      <c r="AQ65" s="252">
        <f>[3]Milch!$CE47</f>
        <v>3.6820363765552924</v>
      </c>
      <c r="AR65" s="250">
        <f>[3]Milch!$BZ47</f>
        <v>4.8031678016298125</v>
      </c>
      <c r="AS65" s="250">
        <f>[3]Milch!$CA47</f>
        <v>4.6761523744423474</v>
      </c>
      <c r="AT65" s="252">
        <f>[3]Milch!$CB47</f>
        <v>5.9341230781543324</v>
      </c>
      <c r="AU65" s="252">
        <f>[3]Milch!$CC47</f>
        <v>5.0796403844429996</v>
      </c>
      <c r="AV65" s="250">
        <f>[3]Milch!$CF47</f>
        <v>5.0906748962577391</v>
      </c>
      <c r="AW65" s="250">
        <f>[3]Milch!$CG47</f>
        <v>3.9015472469355799</v>
      </c>
      <c r="AX65" s="369"/>
      <c r="AY65" s="189">
        <f>[3]Milch!$A47</f>
        <v>44958</v>
      </c>
      <c r="AZ65" s="343">
        <f>'Früchte Daten'!BQ63</f>
        <v>4</v>
      </c>
      <c r="BA65" s="440">
        <f>[3]Milch!$CX47</f>
        <v>3829.295353125</v>
      </c>
      <c r="BB65" s="440">
        <f>[3]Milch!$CY47</f>
        <v>19743.843776243</v>
      </c>
      <c r="BC65" s="304">
        <f>[3]Milch!$AD47</f>
        <v>2558.906308139</v>
      </c>
      <c r="BD65" s="304">
        <f>[3]Milch!$AE47</f>
        <v>4444.9488536630006</v>
      </c>
      <c r="BE65" s="305">
        <f>[3]Milch!$AF47</f>
        <v>1181.916758678</v>
      </c>
      <c r="BF65" s="305">
        <f>[3]Milch!$AG47</f>
        <v>13452.42232788</v>
      </c>
      <c r="BG65" s="304"/>
      <c r="BH65" s="304">
        <f>[3]Milch!$CV47</f>
        <v>160.76329481100001</v>
      </c>
      <c r="BI65" s="304">
        <f>[3]Milch!$CW47</f>
        <v>3170.346073357</v>
      </c>
      <c r="BJ65" s="305">
        <f>[3]Milch!$BT47</f>
        <v>47.328541252000001</v>
      </c>
      <c r="BK65" s="305">
        <f>[3]Milch!$BU47</f>
        <v>979.74513529899991</v>
      </c>
      <c r="BL65" s="304">
        <f>[3]Milch!$BV47</f>
        <v>13.874216275</v>
      </c>
      <c r="BM65" s="304">
        <f>[3]Milch!$BW47</f>
        <v>910.812724979</v>
      </c>
      <c r="BN65" s="305">
        <f>[3]Milch!$BX47</f>
        <v>55.707167515999998</v>
      </c>
      <c r="BO65" s="305">
        <f>[3]Milch!$BY47</f>
        <v>751.878259082</v>
      </c>
      <c r="BP65" s="304"/>
      <c r="BQ65" s="304">
        <f>[3]Milch!$CT47</f>
        <v>128.61302933499999</v>
      </c>
      <c r="BR65" s="304">
        <f>[3]Milch!$CU47</f>
        <v>1206.473487233</v>
      </c>
      <c r="BS65" s="305">
        <f>[3]Milch!$BJ47</f>
        <v>100.92117933499999</v>
      </c>
      <c r="BT65" s="305">
        <f>[3]Milch!$BK47</f>
        <v>317.83145542100004</v>
      </c>
      <c r="BU65" s="304">
        <f>[3]Milch!$BL47</f>
        <v>14.466100000000001</v>
      </c>
      <c r="BV65" s="304">
        <f>[3]Milch!$BM47</f>
        <v>817.80750833700006</v>
      </c>
      <c r="BW65" s="304"/>
      <c r="BX65" s="305">
        <f>[3]Milch!$CP47</f>
        <v>618.68097287000001</v>
      </c>
      <c r="BY65" s="305">
        <f>[3]Milch!$CQ47</f>
        <v>7387.6236429310002</v>
      </c>
      <c r="BZ65" s="304">
        <f>[3]Milch!AT47</f>
        <v>25.442780127999999</v>
      </c>
      <c r="CA65" s="304">
        <f>[3]Milch!AU47</f>
        <v>202.707680103</v>
      </c>
      <c r="CB65" s="305">
        <f>[3]Milch!AX47</f>
        <v>92.116052714999995</v>
      </c>
      <c r="CC65" s="305">
        <f>[3]Milch!AY47</f>
        <v>675.86813740000002</v>
      </c>
      <c r="CD65" s="304">
        <f>[3]Milch!BD47</f>
        <v>36.029297597999999</v>
      </c>
      <c r="CE65" s="304">
        <f>[3]Milch!BE47</f>
        <v>475.67218357799999</v>
      </c>
      <c r="CF65" s="305">
        <f>[3]Milch!AZ47</f>
        <v>90.223077850999999</v>
      </c>
      <c r="CG65" s="305">
        <f>[3]Milch!BA47</f>
        <v>789.04629091700008</v>
      </c>
      <c r="CH65" s="304">
        <f>[3]Milch!BB47</f>
        <v>40.29156991</v>
      </c>
      <c r="CI65" s="304">
        <f>[3]Milch!BC47</f>
        <v>376.71679924</v>
      </c>
      <c r="CJ65" s="305">
        <f>[3]Milch!AV47</f>
        <v>61.492763775999997</v>
      </c>
      <c r="CK65" s="305">
        <f>[3]Milch!AW47</f>
        <v>629.83335506100002</v>
      </c>
      <c r="CL65" s="304"/>
      <c r="CM65" s="304">
        <f>[3]Milch!$CR47</f>
        <v>103.596985012</v>
      </c>
      <c r="CN65" s="304">
        <f>[3]Milch!$CS47</f>
        <v>1591.1240647320001</v>
      </c>
      <c r="CO65" s="305">
        <f>[3]Milch!$CL47</f>
        <v>688.83580579900001</v>
      </c>
      <c r="CP65" s="305">
        <f>[3]Milch!$CM47</f>
        <v>2007.721410333</v>
      </c>
      <c r="CQ65" s="304">
        <f>[3]Milch!$CH47</f>
        <v>153.35337529600002</v>
      </c>
      <c r="CR65" s="304">
        <f>[3]Milch!$CI47</f>
        <v>1159.2872560189999</v>
      </c>
      <c r="CS65" s="305">
        <f>[3]Milch!$CJ47</f>
        <v>159.40193210000001</v>
      </c>
      <c r="CT65" s="305">
        <f>[3]Milch!$CK47</f>
        <v>592.69123621300002</v>
      </c>
      <c r="CU65" s="304">
        <f>[3]Milch!$CN47</f>
        <v>260.601819944</v>
      </c>
      <c r="CV65" s="304">
        <f>[3]Milch!$CO47</f>
        <v>2057.013957573</v>
      </c>
    </row>
    <row r="66" spans="2:100" s="188" customFormat="1" ht="12.75" x14ac:dyDescent="0.2">
      <c r="B66" s="189">
        <f>[3]Milch!$A48</f>
        <v>44927</v>
      </c>
      <c r="C66" s="250">
        <f>[3]Milch!$B48</f>
        <v>92.498012000000003</v>
      </c>
      <c r="D66" s="250">
        <f>[3]Milch!$C48</f>
        <v>77.235668000000004</v>
      </c>
      <c r="E66" s="250">
        <f t="shared" si="17"/>
        <v>15.262343999999999</v>
      </c>
      <c r="F66" s="355">
        <f t="shared" si="22"/>
        <v>0.19760745773571875</v>
      </c>
      <c r="G66" s="251"/>
      <c r="H66" s="304">
        <f>[3]Milch!$E48</f>
        <v>22133</v>
      </c>
      <c r="I66" s="304">
        <f>[3]Milch!$F48</f>
        <v>265290</v>
      </c>
      <c r="J66" s="265">
        <f t="shared" si="21"/>
        <v>7.7004971766351335E-2</v>
      </c>
      <c r="K66" s="265"/>
      <c r="L66" s="189">
        <f>[3]Milch!$A48</f>
        <v>44927</v>
      </c>
      <c r="M66" s="343">
        <f>'Früchte Daten'!BQ64</f>
        <v>4</v>
      </c>
      <c r="N66" s="250">
        <f>[3]Milch!$Z48</f>
        <v>1.9633209828000713</v>
      </c>
      <c r="O66" s="250">
        <f>[3]Milch!$AA48</f>
        <v>1.749656330566502</v>
      </c>
      <c r="P66" s="252">
        <f>[3]Milch!$AB48</f>
        <v>1.9539797315390306</v>
      </c>
      <c r="Q66" s="252">
        <f>[3]Milch!$AC48</f>
        <v>1.4716810834638536</v>
      </c>
      <c r="R66" s="250">
        <f>[3]Milch!$BN48</f>
        <v>12.702845405451006</v>
      </c>
      <c r="S66" s="250">
        <f>[3]Milch!$BO48</f>
        <v>8.3803184823116297</v>
      </c>
      <c r="T66" s="252">
        <f>[3]Milch!$BP48</f>
        <v>11.841002835997863</v>
      </c>
      <c r="U66" s="252">
        <f>[3]Milch!$BQ48</f>
        <v>7.0413045018534923</v>
      </c>
      <c r="V66" s="250">
        <f>[3]Milch!$BR48</f>
        <v>6.6731025460691358</v>
      </c>
      <c r="W66" s="250">
        <f>[3]Milch!$BS48</f>
        <v>4.5754218289572846</v>
      </c>
      <c r="X66" s="252">
        <f>[3]Milch!$BF48</f>
        <v>22.996735037626458</v>
      </c>
      <c r="Y66" s="252">
        <f>[3]Milch!$BG48</f>
        <v>19.103600548268084</v>
      </c>
      <c r="Z66" s="250">
        <f>[3]Milch!$BH48</f>
        <v>20.904588160740609</v>
      </c>
      <c r="AA66" s="250">
        <f>[3]Milch!$BI48</f>
        <v>14.155612176432911</v>
      </c>
      <c r="AB66" s="252"/>
      <c r="AC66" s="252">
        <f>[3]Milch!$AH48</f>
        <v>21.716672896486461</v>
      </c>
      <c r="AD66" s="252">
        <f>[3]Milch!$AI48</f>
        <v>17.656766811881674</v>
      </c>
      <c r="AE66" s="250">
        <f>[3]Milch!$AL48</f>
        <v>25.396330823531912</v>
      </c>
      <c r="AF66" s="250">
        <f>[3]Milch!$AM48</f>
        <v>19.76012784441415</v>
      </c>
      <c r="AG66" s="252">
        <f>[3]Milch!$AR48</f>
        <v>9.8417772393264151</v>
      </c>
      <c r="AH66" s="252">
        <f>[3]Milch!$AS48</f>
        <v>7.8941260157469388</v>
      </c>
      <c r="AI66" s="250">
        <f>[3]Milch!$AN48</f>
        <v>15.777680799717734</v>
      </c>
      <c r="AJ66" s="250">
        <f>[3]Milch!$AO48</f>
        <v>10.560043856732294</v>
      </c>
      <c r="AK66" s="252">
        <f>[3]Milch!$AP48</f>
        <v>37.845305874151656</v>
      </c>
      <c r="AL66" s="252">
        <f>[3]Milch!$AQ48</f>
        <v>23.649610278626753</v>
      </c>
      <c r="AM66" s="250">
        <f>[3]Milch!$AJ48</f>
        <v>25.698860984944137</v>
      </c>
      <c r="AN66" s="250">
        <f>[3]Milch!$AK48</f>
        <v>19.401078188917996</v>
      </c>
      <c r="AO66" s="252"/>
      <c r="AP66" s="252">
        <f>[3]Milch!$CD48</f>
        <v>3.9092322512595148</v>
      </c>
      <c r="AQ66" s="252">
        <f>[3]Milch!$CE48</f>
        <v>3.6407485109742814</v>
      </c>
      <c r="AR66" s="250">
        <f>[3]Milch!$BZ48</f>
        <v>4.7963594777318281</v>
      </c>
      <c r="AS66" s="250">
        <f>[3]Milch!$CA48</f>
        <v>4.5174703178936948</v>
      </c>
      <c r="AT66" s="252">
        <f>[3]Milch!$CB48</f>
        <v>5.8785528852532787</v>
      </c>
      <c r="AU66" s="252">
        <f>[3]Milch!$CC48</f>
        <v>4.9820371844364129</v>
      </c>
      <c r="AV66" s="250">
        <f>[3]Milch!$CF48</f>
        <v>5.1731870377483249</v>
      </c>
      <c r="AW66" s="250">
        <f>[3]Milch!$CG48</f>
        <v>3.9124583817874408</v>
      </c>
      <c r="AX66" s="369"/>
      <c r="AY66" s="189">
        <f>[3]Milch!$A48</f>
        <v>44927</v>
      </c>
      <c r="AZ66" s="343">
        <f>'Früchte Daten'!BQ64</f>
        <v>4</v>
      </c>
      <c r="BA66" s="440">
        <f>[3]Milch!$CX48</f>
        <v>3866.9814482729998</v>
      </c>
      <c r="BB66" s="440">
        <f>[3]Milch!$CY48</f>
        <v>21091.427412669</v>
      </c>
      <c r="BC66" s="304">
        <f>[3]Milch!$AD48</f>
        <v>2615.5009114089999</v>
      </c>
      <c r="BD66" s="304">
        <f>[3]Milch!$AE48</f>
        <v>4560.4383681939998</v>
      </c>
      <c r="BE66" s="305">
        <f>[3]Milch!$AF48</f>
        <v>1178.146126244</v>
      </c>
      <c r="BF66" s="305">
        <f>[3]Milch!$AG48</f>
        <v>14582.081483976001</v>
      </c>
      <c r="BG66" s="304"/>
      <c r="BH66" s="304">
        <f>[3]Milch!$CV48</f>
        <v>156.64879207799999</v>
      </c>
      <c r="BI66" s="304">
        <f>[3]Milch!$CW48</f>
        <v>3079.3837194920002</v>
      </c>
      <c r="BJ66" s="305">
        <f>[3]Milch!$BT48</f>
        <v>43.894530481000004</v>
      </c>
      <c r="BK66" s="305">
        <f>[3]Milch!$BU48</f>
        <v>915.25535973499996</v>
      </c>
      <c r="BL66" s="304">
        <f>[3]Milch!$BV48</f>
        <v>13.304675409</v>
      </c>
      <c r="BM66" s="304">
        <f>[3]Milch!$BW48</f>
        <v>904.143280688</v>
      </c>
      <c r="BN66" s="305">
        <f>[3]Milch!$BX48</f>
        <v>54.670550000000006</v>
      </c>
      <c r="BO66" s="305">
        <f>[3]Milch!$BY48</f>
        <v>749.31171679099998</v>
      </c>
      <c r="BP66" s="304"/>
      <c r="BQ66" s="304">
        <f>[3]Milch!$CT48</f>
        <v>113.21004770500001</v>
      </c>
      <c r="BR66" s="304">
        <f>[3]Milch!$CU48</f>
        <v>1295.4119718439999</v>
      </c>
      <c r="BS66" s="305">
        <f>[3]Milch!$BJ48</f>
        <v>85.382766814999997</v>
      </c>
      <c r="BT66" s="305">
        <f>[3]Milch!$BK48</f>
        <v>321.53001687599999</v>
      </c>
      <c r="BU66" s="304">
        <f>[3]Milch!$BL48</f>
        <v>14.517799999999999</v>
      </c>
      <c r="BV66" s="304">
        <f>[3]Milch!$BM48</f>
        <v>908.22726963100001</v>
      </c>
      <c r="BW66" s="304"/>
      <c r="BX66" s="305">
        <f>[3]Milch!$CP48</f>
        <v>552.28145665800002</v>
      </c>
      <c r="BY66" s="305">
        <f>[3]Milch!$CQ48</f>
        <v>7414.1484997730004</v>
      </c>
      <c r="BZ66" s="304">
        <f>[3]Milch!AT48</f>
        <v>19.303482388999999</v>
      </c>
      <c r="CA66" s="304">
        <f>[3]Milch!AU48</f>
        <v>200.14713249499999</v>
      </c>
      <c r="CB66" s="305">
        <f>[3]Milch!AX48</f>
        <v>81.238208626000002</v>
      </c>
      <c r="CC66" s="305">
        <f>[3]Milch!AY48</f>
        <v>682.53323432699995</v>
      </c>
      <c r="CD66" s="304">
        <f>[3]Milch!BD48</f>
        <v>34.774423973999994</v>
      </c>
      <c r="CE66" s="304">
        <f>[3]Milch!BE48</f>
        <v>477.26800092100001</v>
      </c>
      <c r="CF66" s="305">
        <f>[3]Milch!AZ48</f>
        <v>84.556691330000007</v>
      </c>
      <c r="CG66" s="305">
        <f>[3]Milch!BA48</f>
        <v>817.48696094500008</v>
      </c>
      <c r="CH66" s="304">
        <f>[3]Milch!BB48</f>
        <v>30.221956905999999</v>
      </c>
      <c r="CI66" s="304">
        <f>[3]Milch!BC48</f>
        <v>355.95213496899999</v>
      </c>
      <c r="CJ66" s="305">
        <f>[3]Milch!AV48</f>
        <v>55.429596715999999</v>
      </c>
      <c r="CK66" s="305">
        <f>[3]Milch!AW48</f>
        <v>746.98547068899995</v>
      </c>
      <c r="CL66" s="304"/>
      <c r="CM66" s="304">
        <f>[3]Milch!$CR48</f>
        <v>102.052164202</v>
      </c>
      <c r="CN66" s="304">
        <f>[3]Milch!$CS48</f>
        <v>1506.1762434030002</v>
      </c>
      <c r="CO66" s="305">
        <f>[3]Milch!$CL48</f>
        <v>666.04297423799994</v>
      </c>
      <c r="CP66" s="305">
        <f>[3]Milch!$CM48</f>
        <v>1926.0879767640001</v>
      </c>
      <c r="CQ66" s="304">
        <f>[3]Milch!$CH48</f>
        <v>176.21477819499998</v>
      </c>
      <c r="CR66" s="304">
        <f>[3]Milch!$CI48</f>
        <v>1114.1272880629999</v>
      </c>
      <c r="CS66" s="305">
        <f>[3]Milch!$CJ48</f>
        <v>135.13241387600002</v>
      </c>
      <c r="CT66" s="305">
        <f>[3]Milch!$CK48</f>
        <v>620.53649365499996</v>
      </c>
      <c r="CU66" s="304">
        <f>[3]Milch!$CN48</f>
        <v>278.878311177</v>
      </c>
      <c r="CV66" s="304">
        <f>[3]Milch!$CO48</f>
        <v>1925.760613468</v>
      </c>
    </row>
    <row r="67" spans="2:100" s="188" customFormat="1" ht="12.75" x14ac:dyDescent="0.2">
      <c r="B67" s="189">
        <f>[3]Milch!$A49</f>
        <v>44896</v>
      </c>
      <c r="C67" s="250">
        <f>[3]Milch!$B49</f>
        <v>93.647036999999997</v>
      </c>
      <c r="D67" s="250">
        <f>[3]Milch!$C49</f>
        <v>78.221796999999995</v>
      </c>
      <c r="E67" s="250">
        <f t="shared" si="17"/>
        <v>15.425240000000002</v>
      </c>
      <c r="F67" s="355">
        <f t="shared" si="22"/>
        <v>0.19719874244259561</v>
      </c>
      <c r="G67" s="251"/>
      <c r="H67" s="304">
        <f>[3]Milch!$E49</f>
        <v>20424</v>
      </c>
      <c r="I67" s="304">
        <f>[3]Milch!$F49</f>
        <v>253119</v>
      </c>
      <c r="J67" s="265">
        <f t="shared" si="21"/>
        <v>7.4664677948256764E-2</v>
      </c>
      <c r="K67" s="265"/>
      <c r="L67" s="189">
        <f>[3]Milch!$A49</f>
        <v>44896</v>
      </c>
      <c r="M67" s="343">
        <f>'Früchte Daten'!BQ65</f>
        <v>5</v>
      </c>
      <c r="N67" s="250">
        <f>[3]Milch!$Z49</f>
        <v>1.9378401674189696</v>
      </c>
      <c r="O67" s="250">
        <f>[3]Milch!$AA49</f>
        <v>1.7075648701996196</v>
      </c>
      <c r="P67" s="252">
        <f>[3]Milch!$AB49</f>
        <v>1.8983823538756326</v>
      </c>
      <c r="Q67" s="252">
        <f>[3]Milch!$AC49</f>
        <v>1.4165338157496055</v>
      </c>
      <c r="R67" s="250">
        <f>[3]Milch!$BN49</f>
        <v>12.22163522587166</v>
      </c>
      <c r="S67" s="250">
        <f>[3]Milch!$BO49</f>
        <v>7.8165339931073827</v>
      </c>
      <c r="T67" s="252">
        <f>[3]Milch!$BP49</f>
        <v>11.496902920564509</v>
      </c>
      <c r="U67" s="252">
        <f>[3]Milch!$BQ49</f>
        <v>6.9963913073925417</v>
      </c>
      <c r="V67" s="250">
        <f>[3]Milch!$BR49</f>
        <v>6.4571298323182154</v>
      </c>
      <c r="W67" s="250">
        <f>[3]Milch!$BS49</f>
        <v>4.4312388968445999</v>
      </c>
      <c r="X67" s="252">
        <f>[3]Milch!$BF49</f>
        <v>23.064385596349364</v>
      </c>
      <c r="Y67" s="252">
        <f>[3]Milch!$BG49</f>
        <v>18.465684975522411</v>
      </c>
      <c r="Z67" s="250">
        <f>[3]Milch!$BH49</f>
        <v>20.167620354032191</v>
      </c>
      <c r="AA67" s="250">
        <f>[3]Milch!$BI49</f>
        <v>13.873710322603724</v>
      </c>
      <c r="AB67" s="252"/>
      <c r="AC67" s="252">
        <f>[3]Milch!$AH49</f>
        <v>21.951217849572561</v>
      </c>
      <c r="AD67" s="252">
        <f>[3]Milch!$AI49</f>
        <v>17.45068395742144</v>
      </c>
      <c r="AE67" s="250">
        <f>[3]Milch!$AL49</f>
        <v>25.622280732546624</v>
      </c>
      <c r="AF67" s="250">
        <f>[3]Milch!$AM49</f>
        <v>19.71206395878464</v>
      </c>
      <c r="AG67" s="252">
        <f>[3]Milch!$AR49</f>
        <v>9.7999103038569846</v>
      </c>
      <c r="AH67" s="252">
        <f>[3]Milch!$AS49</f>
        <v>7.5361120753450583</v>
      </c>
      <c r="AI67" s="250">
        <f>[3]Milch!$AN49</f>
        <v>16.104433553583178</v>
      </c>
      <c r="AJ67" s="250">
        <f>[3]Milch!$AO49</f>
        <v>10.355152685055531</v>
      </c>
      <c r="AK67" s="252">
        <f>[3]Milch!$AP49</f>
        <v>36.042183783033877</v>
      </c>
      <c r="AL67" s="252">
        <f>[3]Milch!$AQ49</f>
        <v>23.071369583756564</v>
      </c>
      <c r="AM67" s="250">
        <f>[3]Milch!$AJ49</f>
        <v>24.38442094766431</v>
      </c>
      <c r="AN67" s="250">
        <f>[3]Milch!$AK49</f>
        <v>19.777577529911628</v>
      </c>
      <c r="AO67" s="252"/>
      <c r="AP67" s="252">
        <f>[3]Milch!$CD49</f>
        <v>3.7763425226157983</v>
      </c>
      <c r="AQ67" s="252">
        <f>[3]Milch!$CE49</f>
        <v>3.5099729851009775</v>
      </c>
      <c r="AR67" s="250">
        <f>[3]Milch!$BZ49</f>
        <v>4.550094209502868</v>
      </c>
      <c r="AS67" s="250">
        <f>[3]Milch!$CA49</f>
        <v>4.4047064473439912</v>
      </c>
      <c r="AT67" s="252">
        <f>[3]Milch!$CB49</f>
        <v>5.8206296493071843</v>
      </c>
      <c r="AU67" s="252">
        <f>[3]Milch!$CC49</f>
        <v>4.8115235923399764</v>
      </c>
      <c r="AV67" s="250">
        <f>[3]Milch!$CF49</f>
        <v>5.1295124952382531</v>
      </c>
      <c r="AW67" s="250">
        <f>[3]Milch!$CG49</f>
        <v>3.8335685111250037</v>
      </c>
      <c r="AX67" s="369"/>
      <c r="AY67" s="189">
        <f>[3]Milch!$A49</f>
        <v>44896</v>
      </c>
      <c r="AZ67" s="343">
        <f>'Früchte Daten'!BQ65</f>
        <v>5</v>
      </c>
      <c r="BA67" s="440">
        <f>[3]Milch!$CX49</f>
        <v>4872.0978630130003</v>
      </c>
      <c r="BB67" s="440">
        <f>[3]Milch!$CY49</f>
        <v>25253.826909556003</v>
      </c>
      <c r="BC67" s="304">
        <f>[3]Milch!$AD49</f>
        <v>3216.095781603</v>
      </c>
      <c r="BD67" s="304">
        <f>[3]Milch!$AE49</f>
        <v>5649.3120009580007</v>
      </c>
      <c r="BE67" s="305">
        <f>[3]Milch!$AF49</f>
        <v>1540.3383935249999</v>
      </c>
      <c r="BF67" s="305">
        <f>[3]Milch!$AG49</f>
        <v>17273.639663899998</v>
      </c>
      <c r="BG67" s="304"/>
      <c r="BH67" s="304">
        <f>[3]Milch!$CV49</f>
        <v>223.355979099</v>
      </c>
      <c r="BI67" s="304">
        <f>[3]Milch!$CW49</f>
        <v>4791.3077306519999</v>
      </c>
      <c r="BJ67" s="305">
        <f>[3]Milch!$BT49</f>
        <v>67.846662582000008</v>
      </c>
      <c r="BK67" s="305">
        <f>[3]Milch!$BU49</f>
        <v>1777.5827495220001</v>
      </c>
      <c r="BL67" s="304">
        <f>[3]Milch!$BV49</f>
        <v>18.283733006999999</v>
      </c>
      <c r="BM67" s="304">
        <f>[3]Milch!$BW49</f>
        <v>1262.6402702140001</v>
      </c>
      <c r="BN67" s="305">
        <f>[3]Milch!$BX49</f>
        <v>73.886380000000003</v>
      </c>
      <c r="BO67" s="305">
        <f>[3]Milch!$BY49</f>
        <v>958.05708415000004</v>
      </c>
      <c r="BP67" s="304"/>
      <c r="BQ67" s="304">
        <f>[3]Milch!$CT49</f>
        <v>173.22288792400002</v>
      </c>
      <c r="BR67" s="304">
        <f>[3]Milch!$CU49</f>
        <v>2244.167208074</v>
      </c>
      <c r="BS67" s="305">
        <f>[3]Milch!$BJ49</f>
        <v>122.257930039</v>
      </c>
      <c r="BT67" s="305">
        <f>[3]Milch!$BK49</f>
        <v>491.151353615</v>
      </c>
      <c r="BU67" s="304">
        <f>[3]Milch!$BL49</f>
        <v>32.99474</v>
      </c>
      <c r="BV67" s="304">
        <f>[3]Milch!$BM49</f>
        <v>1654.3424209519999</v>
      </c>
      <c r="BW67" s="304"/>
      <c r="BX67" s="305">
        <f>[3]Milch!$CP49</f>
        <v>709.671805812</v>
      </c>
      <c r="BY67" s="305">
        <f>[3]Milch!$CQ49</f>
        <v>10502.024088807</v>
      </c>
      <c r="BZ67" s="304">
        <f>[3]Milch!AT49</f>
        <v>24.455633373000001</v>
      </c>
      <c r="CA67" s="304">
        <f>[3]Milch!AU49</f>
        <v>262.07166708300002</v>
      </c>
      <c r="CB67" s="305">
        <f>[3]Milch!AX49</f>
        <v>80.785954035999993</v>
      </c>
      <c r="CC67" s="305">
        <f>[3]Milch!AY49</f>
        <v>935.00325774999999</v>
      </c>
      <c r="CD67" s="304">
        <f>[3]Milch!BD49</f>
        <v>34.135376362000002</v>
      </c>
      <c r="CE67" s="304">
        <f>[3]Milch!BE49</f>
        <v>487.63232245</v>
      </c>
      <c r="CF67" s="305">
        <f>[3]Milch!AZ49</f>
        <v>93.970610500999996</v>
      </c>
      <c r="CG67" s="305">
        <f>[3]Milch!BA49</f>
        <v>920.08286064599997</v>
      </c>
      <c r="CH67" s="304">
        <f>[3]Milch!BB49</f>
        <v>39.884452625999998</v>
      </c>
      <c r="CI67" s="304">
        <f>[3]Milch!BC49</f>
        <v>454.75271503199997</v>
      </c>
      <c r="CJ67" s="305">
        <f>[3]Milch!AV49</f>
        <v>121.388544364</v>
      </c>
      <c r="CK67" s="305">
        <f>[3]Milch!AW49</f>
        <v>1582.505942305</v>
      </c>
      <c r="CL67" s="304"/>
      <c r="CM67" s="304">
        <f>[3]Milch!$CR49</f>
        <v>138.841800847</v>
      </c>
      <c r="CN67" s="304">
        <f>[3]Milch!$CS49</f>
        <v>1709.6082087379998</v>
      </c>
      <c r="CO67" s="305">
        <f>[3]Milch!$CL49</f>
        <v>749.43552744299996</v>
      </c>
      <c r="CP67" s="305">
        <f>[3]Milch!$CM49</f>
        <v>2211.7541061840002</v>
      </c>
      <c r="CQ67" s="304">
        <f>[3]Milch!$CH49</f>
        <v>168.05540649399998</v>
      </c>
      <c r="CR67" s="304">
        <f>[3]Milch!$CI49</f>
        <v>1213.118968151</v>
      </c>
      <c r="CS67" s="305">
        <f>[3]Milch!$CJ49</f>
        <v>140.10886163699999</v>
      </c>
      <c r="CT67" s="305">
        <f>[3]Milch!$CK49</f>
        <v>702.239080059</v>
      </c>
      <c r="CU67" s="304">
        <f>[3]Milch!$CN49</f>
        <v>293.93009620399999</v>
      </c>
      <c r="CV67" s="304">
        <f>[3]Milch!$CO49</f>
        <v>2285.567525384</v>
      </c>
    </row>
    <row r="68" spans="2:100" s="188" customFormat="1" ht="12.75" x14ac:dyDescent="0.2">
      <c r="B68" s="189">
        <f>[3]Milch!$A50</f>
        <v>44866</v>
      </c>
      <c r="C68" s="250">
        <f>[3]Milch!$B50</f>
        <v>93.407960000000003</v>
      </c>
      <c r="D68" s="250">
        <f>[3]Milch!$C50</f>
        <v>77.699663000000001</v>
      </c>
      <c r="E68" s="250">
        <f t="shared" si="17"/>
        <v>15.708297000000002</v>
      </c>
      <c r="F68" s="355">
        <f t="shared" si="22"/>
        <v>0.20216686139295104</v>
      </c>
      <c r="G68" s="251"/>
      <c r="H68" s="304">
        <f>[3]Milch!$E50</f>
        <v>20875</v>
      </c>
      <c r="I68" s="304">
        <f>[3]Milch!$F50</f>
        <v>240938</v>
      </c>
      <c r="J68" s="265">
        <f t="shared" si="21"/>
        <v>7.9732480816460602E-2</v>
      </c>
      <c r="K68" s="265"/>
      <c r="L68" s="189">
        <f>[3]Milch!$A50</f>
        <v>44866</v>
      </c>
      <c r="M68" s="343">
        <f>'Früchte Daten'!BQ66</f>
        <v>4</v>
      </c>
      <c r="N68" s="250">
        <f>[3]Milch!$Z50</f>
        <v>1.9463536548059606</v>
      </c>
      <c r="O68" s="250">
        <f>[3]Milch!$AA50</f>
        <v>1.710712423840093</v>
      </c>
      <c r="P68" s="252">
        <f>[3]Milch!$AB50</f>
        <v>1.9290673698284122</v>
      </c>
      <c r="Q68" s="252">
        <f>[3]Milch!$AC50</f>
        <v>1.40598817535672</v>
      </c>
      <c r="R68" s="250">
        <f>[3]Milch!$BN50</f>
        <v>12.540194929934168</v>
      </c>
      <c r="S68" s="250">
        <f>[3]Milch!$BO50</f>
        <v>7.9586799639776871</v>
      </c>
      <c r="T68" s="252">
        <f>[3]Milch!$BP50</f>
        <v>11.549770512528896</v>
      </c>
      <c r="U68" s="252">
        <f>[3]Milch!$BQ50</f>
        <v>6.6665141529146537</v>
      </c>
      <c r="V68" s="250">
        <f>[3]Milch!$BR50</f>
        <v>6.4863568506510054</v>
      </c>
      <c r="W68" s="250">
        <f>[3]Milch!$BS50</f>
        <v>4.374537008016298</v>
      </c>
      <c r="X68" s="252">
        <f>[3]Milch!$BF50</f>
        <v>22.351781479082895</v>
      </c>
      <c r="Y68" s="252">
        <f>[3]Milch!$BG50</f>
        <v>18.427307026256674</v>
      </c>
      <c r="Z68" s="250">
        <f>[3]Milch!$BH50</f>
        <v>20.360064170400143</v>
      </c>
      <c r="AA68" s="250">
        <f>[3]Milch!$BI50</f>
        <v>13.511281504550423</v>
      </c>
      <c r="AB68" s="252"/>
      <c r="AC68" s="252">
        <f>[3]Milch!$AH50</f>
        <v>23.40240968741778</v>
      </c>
      <c r="AD68" s="252">
        <f>[3]Milch!$AI50</f>
        <v>18.363663906974153</v>
      </c>
      <c r="AE68" s="250">
        <f>[3]Milch!$AL50</f>
        <v>25.904809128179068</v>
      </c>
      <c r="AF68" s="250">
        <f>[3]Milch!$AM50</f>
        <v>19.994492392540302</v>
      </c>
      <c r="AG68" s="252">
        <f>[3]Milch!$AR50</f>
        <v>9.727919505913718</v>
      </c>
      <c r="AH68" s="252">
        <f>[3]Milch!$AS50</f>
        <v>7.6783194476793497</v>
      </c>
      <c r="AI68" s="250">
        <f>[3]Milch!$AN50</f>
        <v>16.163290405065357</v>
      </c>
      <c r="AJ68" s="250">
        <f>[3]Milch!$AO50</f>
        <v>10.27561188489439</v>
      </c>
      <c r="AK68" s="252">
        <f>[3]Milch!$AP50</f>
        <v>33.567642811362695</v>
      </c>
      <c r="AL68" s="252">
        <f>[3]Milch!$AQ50</f>
        <v>22.434864633213646</v>
      </c>
      <c r="AM68" s="250">
        <f>[3]Milch!$AJ50</f>
        <v>25.289581145496228</v>
      </c>
      <c r="AN68" s="250">
        <f>[3]Milch!$AK50</f>
        <v>18.805070307561813</v>
      </c>
      <c r="AO68" s="252"/>
      <c r="AP68" s="252">
        <f>[3]Milch!$CD50</f>
        <v>3.7843536581167574</v>
      </c>
      <c r="AQ68" s="252">
        <f>[3]Milch!$CE50</f>
        <v>3.5407606399207641</v>
      </c>
      <c r="AR68" s="250">
        <f>[3]Milch!$BZ50</f>
        <v>4.5368913179821178</v>
      </c>
      <c r="AS68" s="250">
        <f>[3]Milch!$CA50</f>
        <v>4.4273744010551699</v>
      </c>
      <c r="AT68" s="252">
        <f>[3]Milch!$CB50</f>
        <v>5.6971301538445189</v>
      </c>
      <c r="AU68" s="252">
        <f>[3]Milch!$CC50</f>
        <v>4.9078442922003225</v>
      </c>
      <c r="AV68" s="250">
        <f>[3]Milch!$CF50</f>
        <v>5.0897908859577559</v>
      </c>
      <c r="AW68" s="250">
        <f>[3]Milch!$CG50</f>
        <v>3.7934106777397267</v>
      </c>
      <c r="AX68" s="369"/>
      <c r="AY68" s="189">
        <f>[3]Milch!$A50</f>
        <v>44866</v>
      </c>
      <c r="AZ68" s="343">
        <f>'Früchte Daten'!BQ66</f>
        <v>4</v>
      </c>
      <c r="BA68" s="440">
        <f>[3]Milch!$CX50</f>
        <v>3954.9124819009999</v>
      </c>
      <c r="BB68" s="440">
        <f>[3]Milch!$CY50</f>
        <v>20729.185073231998</v>
      </c>
      <c r="BC68" s="304">
        <f>[3]Milch!$AD50</f>
        <v>2624.5161245140002</v>
      </c>
      <c r="BD68" s="304">
        <f>[3]Milch!$AE50</f>
        <v>4456.6943198809995</v>
      </c>
      <c r="BE68" s="305">
        <f>[3]Milch!$AF50</f>
        <v>1166.5955114849999</v>
      </c>
      <c r="BF68" s="305">
        <f>[3]Milch!$AG50</f>
        <v>14382.054859491</v>
      </c>
      <c r="BG68" s="304"/>
      <c r="BH68" s="304">
        <f>[3]Milch!$CV50</f>
        <v>158.69497482</v>
      </c>
      <c r="BI68" s="304">
        <f>[3]Milch!$CW50</f>
        <v>3447.3886137039999</v>
      </c>
      <c r="BJ68" s="305">
        <f>[3]Milch!$BT50</f>
        <v>41.749185289000003</v>
      </c>
      <c r="BK68" s="305">
        <f>[3]Milch!$BU50</f>
        <v>1099.036588363</v>
      </c>
      <c r="BL68" s="304">
        <f>[3]Milch!$BV50</f>
        <v>13.978385768000001</v>
      </c>
      <c r="BM68" s="304">
        <f>[3]Milch!$BW50</f>
        <v>1035.7730690849999</v>
      </c>
      <c r="BN68" s="305">
        <f>[3]Milch!$BX50</f>
        <v>59.661340771000006</v>
      </c>
      <c r="BO68" s="305">
        <f>[3]Milch!$BY50</f>
        <v>786.626998297</v>
      </c>
      <c r="BP68" s="304"/>
      <c r="BQ68" s="304">
        <f>[3]Milch!$CT50</f>
        <v>133.33857960200001</v>
      </c>
      <c r="BR68" s="304">
        <f>[3]Milch!$CU50</f>
        <v>1558.666538723</v>
      </c>
      <c r="BS68" s="305">
        <f>[3]Milch!$BJ50</f>
        <v>100.926815154</v>
      </c>
      <c r="BT68" s="305">
        <f>[3]Milch!$BK50</f>
        <v>348.64944951200005</v>
      </c>
      <c r="BU68" s="304">
        <f>[3]Milch!$BL50</f>
        <v>18.844375557999999</v>
      </c>
      <c r="BV68" s="304">
        <f>[3]Milch!$BM50</f>
        <v>1139.6884493140001</v>
      </c>
      <c r="BW68" s="304"/>
      <c r="BX68" s="305">
        <f>[3]Milch!$CP50</f>
        <v>534.49359822299994</v>
      </c>
      <c r="BY68" s="305">
        <f>[3]Milch!$CQ50</f>
        <v>8002.9039632390004</v>
      </c>
      <c r="BZ68" s="304">
        <f>[3]Milch!AT50</f>
        <v>19.537656648999999</v>
      </c>
      <c r="CA68" s="304">
        <f>[3]Milch!AU50</f>
        <v>187.682888002</v>
      </c>
      <c r="CB68" s="305">
        <f>[3]Milch!AX50</f>
        <v>65.978776482000001</v>
      </c>
      <c r="CC68" s="305">
        <f>[3]Milch!AY50</f>
        <v>687.75413184699994</v>
      </c>
      <c r="CD68" s="304">
        <f>[3]Milch!BD50</f>
        <v>28.371178077</v>
      </c>
      <c r="CE68" s="304">
        <f>[3]Milch!BE50</f>
        <v>427.361267516</v>
      </c>
      <c r="CF68" s="305">
        <f>[3]Milch!AZ50</f>
        <v>73.609555087999993</v>
      </c>
      <c r="CG68" s="305">
        <f>[3]Milch!BA50</f>
        <v>760.78101823999998</v>
      </c>
      <c r="CH68" s="304">
        <f>[3]Milch!BB50</f>
        <v>36.997697383999999</v>
      </c>
      <c r="CI68" s="304">
        <f>[3]Milch!BC50</f>
        <v>368.31083585799996</v>
      </c>
      <c r="CJ68" s="305">
        <f>[3]Milch!AV50</f>
        <v>63.794141328999999</v>
      </c>
      <c r="CK68" s="305">
        <f>[3]Milch!AW50</f>
        <v>1051.0104047999998</v>
      </c>
      <c r="CL68" s="304"/>
      <c r="CM68" s="304">
        <f>[3]Milch!$CR50</f>
        <v>115.387118152</v>
      </c>
      <c r="CN68" s="304">
        <f>[3]Milch!$CS50</f>
        <v>1492.645442987</v>
      </c>
      <c r="CO68" s="305">
        <f>[3]Milch!$CL50</f>
        <v>659.82330873499996</v>
      </c>
      <c r="CP68" s="305">
        <f>[3]Milch!$CM50</f>
        <v>1897.812464865</v>
      </c>
      <c r="CQ68" s="304">
        <f>[3]Milch!$CH50</f>
        <v>153.47026416200001</v>
      </c>
      <c r="CR68" s="304">
        <f>[3]Milch!$CI50</f>
        <v>1072.2282085019999</v>
      </c>
      <c r="CS68" s="305">
        <f>[3]Milch!$CJ50</f>
        <v>126.812610392</v>
      </c>
      <c r="CT68" s="305">
        <f>[3]Milch!$CK50</f>
        <v>595.44234200099993</v>
      </c>
      <c r="CU68" s="304">
        <f>[3]Milch!$CN50</f>
        <v>287.80422674700003</v>
      </c>
      <c r="CV68" s="304">
        <f>[3]Milch!$CO50</f>
        <v>1984.8334973160001</v>
      </c>
    </row>
    <row r="69" spans="2:100" s="188" customFormat="1" ht="12.75" x14ac:dyDescent="0.2">
      <c r="B69" s="189">
        <f>[3]Milch!$A51</f>
        <v>44835</v>
      </c>
      <c r="C69" s="250">
        <f>[3]Milch!$B51</f>
        <v>96.777077000000006</v>
      </c>
      <c r="D69" s="250">
        <f>[3]Milch!$C51</f>
        <v>79.555755000000005</v>
      </c>
      <c r="E69" s="250">
        <f t="shared" si="17"/>
        <v>17.221322000000001</v>
      </c>
      <c r="F69" s="355">
        <f t="shared" si="22"/>
        <v>0.21646858860179252</v>
      </c>
      <c r="G69" s="251"/>
      <c r="H69" s="304">
        <f>[3]Milch!$E51</f>
        <v>20402</v>
      </c>
      <c r="I69" s="304">
        <f>[3]Milch!$F51</f>
        <v>253890</v>
      </c>
      <c r="J69" s="265">
        <f t="shared" si="21"/>
        <v>7.4380587111545354E-2</v>
      </c>
      <c r="K69" s="265"/>
      <c r="L69" s="189">
        <f>[3]Milch!$A51</f>
        <v>44835</v>
      </c>
      <c r="M69" s="343">
        <f>'Früchte Daten'!BQ67</f>
        <v>4</v>
      </c>
      <c r="N69" s="250">
        <f>[3]Milch!$Z51</f>
        <v>1.9398602098958786</v>
      </c>
      <c r="O69" s="250">
        <f>[3]Milch!$AA51</f>
        <v>1.7227600935292338</v>
      </c>
      <c r="P69" s="252">
        <f>[3]Milch!$AB51</f>
        <v>1.8750732161584485</v>
      </c>
      <c r="Q69" s="252">
        <f>[3]Milch!$AC51</f>
        <v>1.4316342243759739</v>
      </c>
      <c r="R69" s="250">
        <f>[3]Milch!$BN51</f>
        <v>12.478529300939508</v>
      </c>
      <c r="S69" s="250">
        <f>[3]Milch!$BO51</f>
        <v>8.069371374946078</v>
      </c>
      <c r="T69" s="252">
        <f>[3]Milch!$BP51</f>
        <v>11.488177777777777</v>
      </c>
      <c r="U69" s="252">
        <f>[3]Milch!$BQ51</f>
        <v>6.8296367168770926</v>
      </c>
      <c r="V69" s="250">
        <f>[3]Milch!$BR51</f>
        <v>6.4702268820596798</v>
      </c>
      <c r="W69" s="250">
        <f>[3]Milch!$BS51</f>
        <v>4.4175193037494145</v>
      </c>
      <c r="X69" s="252">
        <f>[3]Milch!$BF51</f>
        <v>22.521865200142411</v>
      </c>
      <c r="Y69" s="252">
        <f>[3]Milch!$BG51</f>
        <v>18.442240453516959</v>
      </c>
      <c r="Z69" s="250">
        <f>[3]Milch!$BH51</f>
        <v>20.512573256886377</v>
      </c>
      <c r="AA69" s="250">
        <f>[3]Milch!$BI51</f>
        <v>13.705888011374137</v>
      </c>
      <c r="AB69" s="252"/>
      <c r="AC69" s="252">
        <f>[3]Milch!$AH51</f>
        <v>21.639217765631372</v>
      </c>
      <c r="AD69" s="252">
        <f>[3]Milch!$AI51</f>
        <v>17.570288062769858</v>
      </c>
      <c r="AE69" s="250">
        <f>[3]Milch!$AL51</f>
        <v>26.398966977748938</v>
      </c>
      <c r="AF69" s="250">
        <f>[3]Milch!$AM51</f>
        <v>18.987482093874185</v>
      </c>
      <c r="AG69" s="252">
        <f>[3]Milch!$AR51</f>
        <v>9.8136831593200533</v>
      </c>
      <c r="AH69" s="252">
        <f>[3]Milch!$AS51</f>
        <v>7.4757636511121603</v>
      </c>
      <c r="AI69" s="250">
        <f>[3]Milch!$AN51</f>
        <v>16.442684717846916</v>
      </c>
      <c r="AJ69" s="250">
        <f>[3]Milch!$AO51</f>
        <v>10.129353106172783</v>
      </c>
      <c r="AK69" s="252">
        <f>[3]Milch!$AP51</f>
        <v>34.891702802343296</v>
      </c>
      <c r="AL69" s="252">
        <f>[3]Milch!$AQ51</f>
        <v>22.251242828730476</v>
      </c>
      <c r="AM69" s="250">
        <f>[3]Milch!$AJ51</f>
        <v>24.200599332589668</v>
      </c>
      <c r="AN69" s="250">
        <f>[3]Milch!$AK51</f>
        <v>20.659904659261862</v>
      </c>
      <c r="AO69" s="252"/>
      <c r="AP69" s="252">
        <f>[3]Milch!$CD51</f>
        <v>3.8139124469098742</v>
      </c>
      <c r="AQ69" s="252">
        <f>[3]Milch!$CE51</f>
        <v>3.5053817742331073</v>
      </c>
      <c r="AR69" s="250">
        <f>[3]Milch!$BZ51</f>
        <v>4.7492055164000604</v>
      </c>
      <c r="AS69" s="250">
        <f>[3]Milch!$CA51</f>
        <v>4.4346170092293384</v>
      </c>
      <c r="AT69" s="252">
        <f>[3]Milch!$CB51</f>
        <v>5.6499074973384822</v>
      </c>
      <c r="AU69" s="252">
        <f>[3]Milch!$CC51</f>
        <v>4.8590578072960904</v>
      </c>
      <c r="AV69" s="250">
        <f>[3]Milch!$CF51</f>
        <v>5.3103925376235228</v>
      </c>
      <c r="AW69" s="250">
        <f>[3]Milch!$CG51</f>
        <v>3.7530386516754333</v>
      </c>
      <c r="AX69" s="369"/>
      <c r="AY69" s="189">
        <f>[3]Milch!$A51</f>
        <v>44835</v>
      </c>
      <c r="AZ69" s="343">
        <f>'Früchte Daten'!BQ67</f>
        <v>4</v>
      </c>
      <c r="BA69" s="440">
        <f>[3]Milch!$CX51</f>
        <v>3636.193867898</v>
      </c>
      <c r="BB69" s="440">
        <f>[3]Milch!$CY51</f>
        <v>18926.154723926</v>
      </c>
      <c r="BC69" s="304">
        <f>[3]Milch!$AD51</f>
        <v>2364.5366661540002</v>
      </c>
      <c r="BD69" s="304">
        <f>[3]Milch!$AE51</f>
        <v>4063.7163678700003</v>
      </c>
      <c r="BE69" s="305">
        <f>[3]Milch!$AF51</f>
        <v>1175.1649304380001</v>
      </c>
      <c r="BF69" s="305">
        <f>[3]Milch!$AG51</f>
        <v>12998.602924651001</v>
      </c>
      <c r="BG69" s="304"/>
      <c r="BH69" s="304">
        <f>[3]Milch!$CV51</f>
        <v>146.77639723800002</v>
      </c>
      <c r="BI69" s="304">
        <f>[3]Milch!$CW51</f>
        <v>3141.9361411750001</v>
      </c>
      <c r="BJ69" s="305">
        <f>[3]Milch!$BT51</f>
        <v>39.827744760000002</v>
      </c>
      <c r="BK69" s="305">
        <f>[3]Milch!$BU51</f>
        <v>989.95151732800002</v>
      </c>
      <c r="BL69" s="304">
        <f>[3]Milch!$BV51</f>
        <v>12.7125</v>
      </c>
      <c r="BM69" s="304">
        <f>[3]Milch!$BW51</f>
        <v>919.69692061499995</v>
      </c>
      <c r="BN69" s="305">
        <f>[3]Milch!$BX51</f>
        <v>55.435410000000005</v>
      </c>
      <c r="BO69" s="305">
        <f>[3]Milch!$BY51</f>
        <v>730.2501314430001</v>
      </c>
      <c r="BP69" s="304"/>
      <c r="BQ69" s="304">
        <f>[3]Milch!$CT51</f>
        <v>113.414840369</v>
      </c>
      <c r="BR69" s="304">
        <f>[3]Milch!$CU51</f>
        <v>1327.9917910710001</v>
      </c>
      <c r="BS69" s="305">
        <f>[3]Milch!$BJ51</f>
        <v>85.311515232000005</v>
      </c>
      <c r="BT69" s="305">
        <f>[3]Milch!$BK51</f>
        <v>333.55120731700003</v>
      </c>
      <c r="BU69" s="304">
        <f>[3]Milch!$BL51</f>
        <v>15.11462</v>
      </c>
      <c r="BV69" s="304">
        <f>[3]Milch!$BM51</f>
        <v>925.48667290899994</v>
      </c>
      <c r="BW69" s="304"/>
      <c r="BX69" s="305">
        <f>[3]Milch!$CP51</f>
        <v>522.73174480699993</v>
      </c>
      <c r="BY69" s="305">
        <f>[3]Milch!$CQ51</f>
        <v>7660.3388870050003</v>
      </c>
      <c r="BZ69" s="304">
        <f>[3]Milch!AT51</f>
        <v>17.865963450999999</v>
      </c>
      <c r="CA69" s="304">
        <f>[3]Milch!AU51</f>
        <v>200.392585333</v>
      </c>
      <c r="CB69" s="305">
        <f>[3]Milch!AX51</f>
        <v>62.498969924000001</v>
      </c>
      <c r="CC69" s="305">
        <f>[3]Milch!AY51</f>
        <v>728.22160674299994</v>
      </c>
      <c r="CD69" s="304">
        <f>[3]Milch!BD51</f>
        <v>25.295434270999998</v>
      </c>
      <c r="CE69" s="304">
        <f>[3]Milch!BE51</f>
        <v>421.72845059299999</v>
      </c>
      <c r="CF69" s="305">
        <f>[3]Milch!AZ51</f>
        <v>70.629089867999994</v>
      </c>
      <c r="CG69" s="305">
        <f>[3]Milch!BA51</f>
        <v>786.15717958999994</v>
      </c>
      <c r="CH69" s="304">
        <f>[3]Milch!BB51</f>
        <v>29.38893818</v>
      </c>
      <c r="CI69" s="304">
        <f>[3]Milch!BC51</f>
        <v>351.943116557</v>
      </c>
      <c r="CJ69" s="305">
        <f>[3]Milch!AV51</f>
        <v>83.500490150000005</v>
      </c>
      <c r="CK69" s="305">
        <f>[3]Milch!AW51</f>
        <v>882.83054359799996</v>
      </c>
      <c r="CL69" s="304"/>
      <c r="CM69" s="304">
        <f>[3]Milch!$CR51</f>
        <v>112.773146012</v>
      </c>
      <c r="CN69" s="304">
        <f>[3]Milch!$CS51</f>
        <v>1450.6417236990001</v>
      </c>
      <c r="CO69" s="305">
        <f>[3]Milch!$CL51</f>
        <v>629.97140412299996</v>
      </c>
      <c r="CP69" s="305">
        <f>[3]Milch!$CM51</f>
        <v>1840.077484035</v>
      </c>
      <c r="CQ69" s="304">
        <f>[3]Milch!$CH51</f>
        <v>147.831709816</v>
      </c>
      <c r="CR69" s="304">
        <f>[3]Milch!$CI51</f>
        <v>1088.8043992389998</v>
      </c>
      <c r="CS69" s="305">
        <f>[3]Milch!$CJ51</f>
        <v>125.54440444699999</v>
      </c>
      <c r="CT69" s="305">
        <f>[3]Milch!$CK51</f>
        <v>572.9656911159999</v>
      </c>
      <c r="CU69" s="304">
        <f>[3]Milch!$CN51</f>
        <v>262.27168177199997</v>
      </c>
      <c r="CV69" s="304">
        <f>[3]Milch!$CO51</f>
        <v>1931.8141477709999</v>
      </c>
    </row>
    <row r="70" spans="2:100" s="188" customFormat="1" ht="12.75" x14ac:dyDescent="0.2">
      <c r="B70" s="189">
        <f>[3]Milch!$A52</f>
        <v>44805</v>
      </c>
      <c r="C70" s="250">
        <f>[3]Milch!$B52</f>
        <v>97.369041999999993</v>
      </c>
      <c r="D70" s="250">
        <f>[3]Milch!$C52</f>
        <v>78.779026000000002</v>
      </c>
      <c r="E70" s="250">
        <f t="shared" si="17"/>
        <v>18.590015999999991</v>
      </c>
      <c r="F70" s="355">
        <f t="shared" si="22"/>
        <v>0.23597671796551523</v>
      </c>
      <c r="G70" s="251"/>
      <c r="H70" s="304">
        <f>[3]Milch!$E52</f>
        <v>18540</v>
      </c>
      <c r="I70" s="304">
        <f>[3]Milch!$F52</f>
        <v>263318</v>
      </c>
      <c r="J70" s="265">
        <f t="shared" si="21"/>
        <v>6.577780300718801E-2</v>
      </c>
      <c r="K70" s="265"/>
      <c r="L70" s="189">
        <f>[3]Milch!$A52</f>
        <v>44805</v>
      </c>
      <c r="M70" s="343">
        <f>'Früchte Daten'!BQ68</f>
        <v>5</v>
      </c>
      <c r="N70" s="250">
        <f>[3]Milch!$Z52</f>
        <v>1.9123588367915132</v>
      </c>
      <c r="O70" s="250">
        <f>[3]Milch!$AA52</f>
        <v>1.705900992554285</v>
      </c>
      <c r="P70" s="252">
        <f>[3]Milch!$AB52</f>
        <v>1.8605872901677329</v>
      </c>
      <c r="Q70" s="252">
        <f>[3]Milch!$AC52</f>
        <v>1.4070154293972723</v>
      </c>
      <c r="R70" s="250">
        <f>[3]Milch!$BN52</f>
        <v>12.385318667227402</v>
      </c>
      <c r="S70" s="250">
        <f>[3]Milch!$BO52</f>
        <v>8.0539266008265695</v>
      </c>
      <c r="T70" s="252">
        <f>[3]Milch!$BP52</f>
        <v>11.164812026459654</v>
      </c>
      <c r="U70" s="252">
        <f>[3]Milch!$BQ52</f>
        <v>6.7029508988762849</v>
      </c>
      <c r="V70" s="250">
        <f>[3]Milch!$BR52</f>
        <v>6.2873409495284029</v>
      </c>
      <c r="W70" s="250">
        <f>[3]Milch!$BS52</f>
        <v>4.3789291936378074</v>
      </c>
      <c r="X70" s="252">
        <f>[3]Milch!$BF52</f>
        <v>22.225843957283306</v>
      </c>
      <c r="Y70" s="252">
        <f>[3]Milch!$BG52</f>
        <v>18.471096876539448</v>
      </c>
      <c r="Z70" s="250">
        <f>[3]Milch!$BH52</f>
        <v>19.942184761160693</v>
      </c>
      <c r="AA70" s="250">
        <f>[3]Milch!$BI52</f>
        <v>13.913415310575857</v>
      </c>
      <c r="AB70" s="252"/>
      <c r="AC70" s="252">
        <f>[3]Milch!$AH52</f>
        <v>21.946624526766108</v>
      </c>
      <c r="AD70" s="252">
        <f>[3]Milch!$AI52</f>
        <v>17.800471992387902</v>
      </c>
      <c r="AE70" s="250">
        <f>[3]Milch!$AL52</f>
        <v>25.629887797751088</v>
      </c>
      <c r="AF70" s="250">
        <f>[3]Milch!$AM52</f>
        <v>18.878308938493696</v>
      </c>
      <c r="AG70" s="252">
        <f>[3]Milch!$AR52</f>
        <v>9.539216390208999</v>
      </c>
      <c r="AH70" s="252">
        <f>[3]Milch!$AS52</f>
        <v>7.6071942283847562</v>
      </c>
      <c r="AI70" s="250">
        <f>[3]Milch!$AN52</f>
        <v>15.465019284133811</v>
      </c>
      <c r="AJ70" s="250">
        <f>[3]Milch!$AO52</f>
        <v>10.182166628153372</v>
      </c>
      <c r="AK70" s="252">
        <f>[3]Milch!$AP52</f>
        <v>32.445517628992349</v>
      </c>
      <c r="AL70" s="252">
        <f>[3]Milch!$AQ52</f>
        <v>21.787876571005686</v>
      </c>
      <c r="AM70" s="250">
        <f>[3]Milch!$AJ52</f>
        <v>22.607628031452656</v>
      </c>
      <c r="AN70" s="250">
        <f>[3]Milch!$AK52</f>
        <v>19.807087767100583</v>
      </c>
      <c r="AO70" s="252"/>
      <c r="AP70" s="252">
        <f>[3]Milch!$CD52</f>
        <v>3.7590866090872592</v>
      </c>
      <c r="AQ70" s="252">
        <f>[3]Milch!$CE52</f>
        <v>3.4558307997694837</v>
      </c>
      <c r="AR70" s="250">
        <f>[3]Milch!$BZ52</f>
        <v>4.4848578045133394</v>
      </c>
      <c r="AS70" s="250">
        <f>[3]Milch!$CA52</f>
        <v>4.489345821690411</v>
      </c>
      <c r="AT70" s="252">
        <f>[3]Milch!$CB52</f>
        <v>5.5061880783539348</v>
      </c>
      <c r="AU70" s="252">
        <f>[3]Milch!$CC52</f>
        <v>4.971175750677518</v>
      </c>
      <c r="AV70" s="250">
        <f>[3]Milch!$CF52</f>
        <v>4.9617191411462001</v>
      </c>
      <c r="AW70" s="250">
        <f>[3]Milch!$CG52</f>
        <v>3.7608296048267009</v>
      </c>
      <c r="AX70" s="369"/>
      <c r="AY70" s="189">
        <f>[3]Milch!$A52</f>
        <v>44805</v>
      </c>
      <c r="AZ70" s="343">
        <f>'Früchte Daten'!BQ68</f>
        <v>5</v>
      </c>
      <c r="BA70" s="440">
        <f>[3]Milch!$CX52</f>
        <v>4665.6449977940001</v>
      </c>
      <c r="BB70" s="440">
        <f>[3]Milch!$CY52</f>
        <v>25732.40517229</v>
      </c>
      <c r="BC70" s="304">
        <f>[3]Milch!$AD52</f>
        <v>3023.8807052749999</v>
      </c>
      <c r="BD70" s="304">
        <f>[3]Milch!$AE52</f>
        <v>5310.8999230380005</v>
      </c>
      <c r="BE70" s="305">
        <f>[3]Milch!$AF52</f>
        <v>1463.9468020710001</v>
      </c>
      <c r="BF70" s="305">
        <f>[3]Milch!$AG52</f>
        <v>17852.89322129</v>
      </c>
      <c r="BG70" s="304"/>
      <c r="BH70" s="304">
        <f>[3]Milch!$CV52</f>
        <v>188.73936642199999</v>
      </c>
      <c r="BI70" s="304">
        <f>[3]Milch!$CW52</f>
        <v>3921.2147487889997</v>
      </c>
      <c r="BJ70" s="305">
        <f>[3]Milch!$BT52</f>
        <v>48.825912981000002</v>
      </c>
      <c r="BK70" s="305">
        <f>[3]Milch!$BU52</f>
        <v>1204.4848691259999</v>
      </c>
      <c r="BL70" s="304">
        <f>[3]Milch!$BV52</f>
        <v>16.636650000000003</v>
      </c>
      <c r="BM70" s="304">
        <f>[3]Milch!$BW52</f>
        <v>1190.3326368549999</v>
      </c>
      <c r="BN70" s="305">
        <f>[3]Milch!$BX52</f>
        <v>75.394306393000008</v>
      </c>
      <c r="BO70" s="305">
        <f>[3]Milch!$BY52</f>
        <v>905.47210899499999</v>
      </c>
      <c r="BP70" s="304"/>
      <c r="BQ70" s="304">
        <f>[3]Milch!$CT52</f>
        <v>155.561115903</v>
      </c>
      <c r="BR70" s="304">
        <f>[3]Milch!$CU52</f>
        <v>1570.13748244</v>
      </c>
      <c r="BS70" s="305">
        <f>[3]Milch!$BJ52</f>
        <v>119.67211590299999</v>
      </c>
      <c r="BT70" s="305">
        <f>[3]Milch!$BK52</f>
        <v>411.70818929800004</v>
      </c>
      <c r="BU70" s="304">
        <f>[3]Milch!$BL52</f>
        <v>19.967400000000001</v>
      </c>
      <c r="BV70" s="304">
        <f>[3]Milch!$BM52</f>
        <v>1068.1591235829999</v>
      </c>
      <c r="BW70" s="304"/>
      <c r="BX70" s="305">
        <f>[3]Milch!$CP52</f>
        <v>700.04257433199996</v>
      </c>
      <c r="BY70" s="305">
        <f>[3]Milch!$CQ52</f>
        <v>9211.0654574260006</v>
      </c>
      <c r="BZ70" s="304">
        <f>[3]Milch!AT52</f>
        <v>29.323317100000001</v>
      </c>
      <c r="CA70" s="304">
        <f>[3]Milch!AU52</f>
        <v>249.34240046500003</v>
      </c>
      <c r="CB70" s="305">
        <f>[3]Milch!AX52</f>
        <v>77.923187322000004</v>
      </c>
      <c r="CC70" s="305">
        <f>[3]Milch!AY52</f>
        <v>905.593188973</v>
      </c>
      <c r="CD70" s="304">
        <f>[3]Milch!BD52</f>
        <v>36.281743472999999</v>
      </c>
      <c r="CE70" s="304">
        <f>[3]Milch!BE52</f>
        <v>543.345688258</v>
      </c>
      <c r="CF70" s="305">
        <f>[3]Milch!AZ52</f>
        <v>135.730886102</v>
      </c>
      <c r="CG70" s="305">
        <f>[3]Milch!BA52</f>
        <v>1173.5128226890001</v>
      </c>
      <c r="CH70" s="304">
        <f>[3]Milch!BB52</f>
        <v>46.153281410000005</v>
      </c>
      <c r="CI70" s="304">
        <f>[3]Milch!BC52</f>
        <v>479.362261166</v>
      </c>
      <c r="CJ70" s="305">
        <f>[3]Milch!AV52</f>
        <v>59.730306099000003</v>
      </c>
      <c r="CK70" s="305">
        <f>[3]Milch!AW52</f>
        <v>888.85706812800004</v>
      </c>
      <c r="CL70" s="304"/>
      <c r="CM70" s="304">
        <f>[3]Milch!$CR52</f>
        <v>164.90357070099998</v>
      </c>
      <c r="CN70" s="304">
        <f>[3]Milch!$CS52</f>
        <v>1788.5582056809999</v>
      </c>
      <c r="CO70" s="305">
        <f>[3]Milch!$CL52</f>
        <v>819.99996254900009</v>
      </c>
      <c r="CP70" s="305">
        <f>[3]Milch!$CM52</f>
        <v>2398.432960482</v>
      </c>
      <c r="CQ70" s="304">
        <f>[3]Milch!$CH52</f>
        <v>208.377970538</v>
      </c>
      <c r="CR70" s="304">
        <f>[3]Milch!$CI52</f>
        <v>1401.530116317</v>
      </c>
      <c r="CS70" s="305">
        <f>[3]Milch!$CJ52</f>
        <v>159.38169801500001</v>
      </c>
      <c r="CT70" s="305">
        <f>[3]Milch!$CK52</f>
        <v>648.93337705799991</v>
      </c>
      <c r="CU70" s="304">
        <f>[3]Milch!$CN52</f>
        <v>323.48361726399997</v>
      </c>
      <c r="CV70" s="304">
        <f>[3]Milch!$CO52</f>
        <v>2341.1837145699997</v>
      </c>
    </row>
    <row r="71" spans="2:100" s="188" customFormat="1" ht="12.75" x14ac:dyDescent="0.2">
      <c r="B71" s="189">
        <f>[3]Milch!$A53</f>
        <v>44774</v>
      </c>
      <c r="C71" s="250">
        <f>[3]Milch!$B53</f>
        <v>96.100363999999999</v>
      </c>
      <c r="D71" s="250">
        <f>[3]Milch!$C53</f>
        <v>78.160884999999993</v>
      </c>
      <c r="E71" s="250">
        <f t="shared" si="17"/>
        <v>17.939479000000006</v>
      </c>
      <c r="F71" s="355">
        <f t="shared" si="22"/>
        <v>0.22951990628048802</v>
      </c>
      <c r="G71" s="251"/>
      <c r="H71" s="304">
        <f>[3]Milch!$E53</f>
        <v>17750</v>
      </c>
      <c r="I71" s="304">
        <f>[3]Milch!$F53</f>
        <v>235548</v>
      </c>
      <c r="J71" s="265">
        <f t="shared" si="21"/>
        <v>7.0075563170652749E-2</v>
      </c>
      <c r="K71" s="265"/>
      <c r="L71" s="189">
        <f>[3]Milch!$A53</f>
        <v>44774</v>
      </c>
      <c r="M71" s="343">
        <f>'Früchte Daten'!BQ69</f>
        <v>4</v>
      </c>
      <c r="N71" s="250">
        <f>[3]Milch!$Z53</f>
        <v>1.9449760972391261</v>
      </c>
      <c r="O71" s="250">
        <f>[3]Milch!$AA53</f>
        <v>1.7188200291402491</v>
      </c>
      <c r="P71" s="252">
        <f>[3]Milch!$AB53</f>
        <v>1.9112001887879915</v>
      </c>
      <c r="Q71" s="252">
        <f>[3]Milch!$AC53</f>
        <v>1.4090130621065446</v>
      </c>
      <c r="R71" s="250">
        <f>[3]Milch!$BN53</f>
        <v>12.838689721702428</v>
      </c>
      <c r="S71" s="250">
        <f>[3]Milch!$BO53</f>
        <v>8.0608447412999382</v>
      </c>
      <c r="T71" s="252">
        <f>[3]Milch!$BP53</f>
        <v>11.298375900805425</v>
      </c>
      <c r="U71" s="252">
        <f>[3]Milch!$BQ53</f>
        <v>6.9926126194826095</v>
      </c>
      <c r="V71" s="250">
        <f>[3]Milch!$BR53</f>
        <v>6.5428870178085212</v>
      </c>
      <c r="W71" s="250">
        <f>[3]Milch!$BS53</f>
        <v>4.3562058526680785</v>
      </c>
      <c r="X71" s="252">
        <f>[3]Milch!$BF53</f>
        <v>22.458865024832171</v>
      </c>
      <c r="Y71" s="252">
        <f>[3]Milch!$BG53</f>
        <v>18.027956499408859</v>
      </c>
      <c r="Z71" s="250">
        <f>[3]Milch!$BH53</f>
        <v>19.837515015772293</v>
      </c>
      <c r="AA71" s="250">
        <f>[3]Milch!$BI53</f>
        <v>13.850031346696168</v>
      </c>
      <c r="AB71" s="252"/>
      <c r="AC71" s="252">
        <f>[3]Milch!$AH53</f>
        <v>23.089152302008451</v>
      </c>
      <c r="AD71" s="252">
        <f>[3]Milch!$AI53</f>
        <v>17.941915422793599</v>
      </c>
      <c r="AE71" s="250">
        <f>[3]Milch!$AL53</f>
        <v>24.541206306880085</v>
      </c>
      <c r="AF71" s="250">
        <f>[3]Milch!$AM53</f>
        <v>18.466706378299044</v>
      </c>
      <c r="AG71" s="252">
        <f>[3]Milch!$AR53</f>
        <v>9.7474205597337242</v>
      </c>
      <c r="AH71" s="252">
        <f>[3]Milch!$AS53</f>
        <v>7.4706808244267071</v>
      </c>
      <c r="AI71" s="250">
        <f>[3]Milch!$AN53</f>
        <v>16.322497770776895</v>
      </c>
      <c r="AJ71" s="250">
        <f>[3]Milch!$AO53</f>
        <v>10.577809476890428</v>
      </c>
      <c r="AK71" s="252">
        <f>[3]Milch!$AP53</f>
        <v>33.552949703489688</v>
      </c>
      <c r="AL71" s="252">
        <f>[3]Milch!$AQ53</f>
        <v>23.696176535525659</v>
      </c>
      <c r="AM71" s="250">
        <f>[3]Milch!$AJ53</f>
        <v>24.346398298186681</v>
      </c>
      <c r="AN71" s="250">
        <f>[3]Milch!$AK53</f>
        <v>21.189256376029398</v>
      </c>
      <c r="AO71" s="252"/>
      <c r="AP71" s="252">
        <f>[3]Milch!$CD53</f>
        <v>3.769513985033206</v>
      </c>
      <c r="AQ71" s="252">
        <f>[3]Milch!$CE53</f>
        <v>3.4582836675689381</v>
      </c>
      <c r="AR71" s="250">
        <f>[3]Milch!$BZ53</f>
        <v>4.5256489608277652</v>
      </c>
      <c r="AS71" s="250">
        <f>[3]Milch!$CA53</f>
        <v>4.3740977444047715</v>
      </c>
      <c r="AT71" s="252">
        <f>[3]Milch!$CB53</f>
        <v>5.5794794453923178</v>
      </c>
      <c r="AU71" s="252">
        <f>[3]Milch!$CC53</f>
        <v>4.7783270367079869</v>
      </c>
      <c r="AV71" s="250">
        <f>[3]Milch!$CF53</f>
        <v>4.7838418004085561</v>
      </c>
      <c r="AW71" s="250">
        <f>[3]Milch!$CG53</f>
        <v>3.706457043430301</v>
      </c>
      <c r="AX71" s="369"/>
      <c r="AY71" s="189">
        <f>[3]Milch!$A53</f>
        <v>44774</v>
      </c>
      <c r="AZ71" s="343">
        <f>'Früchte Daten'!BQ69</f>
        <v>4</v>
      </c>
      <c r="BA71" s="440">
        <f>[3]Milch!$CX53</f>
        <v>3425.2426008480002</v>
      </c>
      <c r="BB71" s="440">
        <f>[3]Milch!$CY53</f>
        <v>18558.356099332002</v>
      </c>
      <c r="BC71" s="304">
        <f>[3]Milch!$AD53</f>
        <v>2276.485309055</v>
      </c>
      <c r="BD71" s="304">
        <f>[3]Milch!$AE53</f>
        <v>4145.8318382480002</v>
      </c>
      <c r="BE71" s="305">
        <f>[3]Milch!$AF53</f>
        <v>999.87468100600006</v>
      </c>
      <c r="BF71" s="305">
        <f>[3]Milch!$AG53</f>
        <v>12601.897114492</v>
      </c>
      <c r="BG71" s="304"/>
      <c r="BH71" s="304">
        <f>[3]Milch!$CV53</f>
        <v>131.75140421400002</v>
      </c>
      <c r="BI71" s="304">
        <f>[3]Milch!$CW53</f>
        <v>2804.998074781</v>
      </c>
      <c r="BJ71" s="305">
        <f>[3]Milch!$BT53</f>
        <v>32.441197537000001</v>
      </c>
      <c r="BK71" s="305">
        <f>[3]Milch!$BU53</f>
        <v>893.70589009399998</v>
      </c>
      <c r="BL71" s="304">
        <f>[3]Milch!$BV53</f>
        <v>11.3232</v>
      </c>
      <c r="BM71" s="304">
        <f>[3]Milch!$BW53</f>
        <v>747.65206597899999</v>
      </c>
      <c r="BN71" s="305">
        <f>[3]Milch!$BX53</f>
        <v>50.11365</v>
      </c>
      <c r="BO71" s="305">
        <f>[3]Milch!$BY53</f>
        <v>683.64291804300001</v>
      </c>
      <c r="BP71" s="304"/>
      <c r="BQ71" s="304">
        <f>[3]Milch!$CT53</f>
        <v>114.947777806</v>
      </c>
      <c r="BR71" s="304">
        <f>[3]Milch!$CU53</f>
        <v>1132.795158032</v>
      </c>
      <c r="BS71" s="305">
        <f>[3]Milch!$BJ53</f>
        <v>84.877263442</v>
      </c>
      <c r="BT71" s="305">
        <f>[3]Milch!$BK53</f>
        <v>336.998719876</v>
      </c>
      <c r="BU71" s="304">
        <f>[3]Milch!$BL53</f>
        <v>17.448319999999999</v>
      </c>
      <c r="BV71" s="304">
        <f>[3]Milch!$BM53</f>
        <v>718.21416772200007</v>
      </c>
      <c r="BW71" s="304"/>
      <c r="BX71" s="305">
        <f>[3]Milch!$CP53</f>
        <v>514.98074998999994</v>
      </c>
      <c r="BY71" s="305">
        <f>[3]Milch!$CQ53</f>
        <v>6770.2470713799994</v>
      </c>
      <c r="BZ71" s="304">
        <f>[3]Milch!AT53</f>
        <v>17.131846005</v>
      </c>
      <c r="CA71" s="304">
        <f>[3]Milch!AU53</f>
        <v>194.01213759300001</v>
      </c>
      <c r="CB71" s="305">
        <f>[3]Milch!AX53</f>
        <v>71.726116371000003</v>
      </c>
      <c r="CC71" s="305">
        <f>[3]Milch!AY53</f>
        <v>694.802208146</v>
      </c>
      <c r="CD71" s="304">
        <f>[3]Milch!BD53</f>
        <v>27.02051775</v>
      </c>
      <c r="CE71" s="304">
        <f>[3]Milch!BE53</f>
        <v>492.86740266199996</v>
      </c>
      <c r="CF71" s="305">
        <f>[3]Milch!AZ53</f>
        <v>138.96271957799999</v>
      </c>
      <c r="CG71" s="305">
        <f>[3]Milch!BA53</f>
        <v>1182.861222234</v>
      </c>
      <c r="CH71" s="304">
        <f>[3]Milch!BB53</f>
        <v>38.821803344000003</v>
      </c>
      <c r="CI71" s="304">
        <f>[3]Milch!BC53</f>
        <v>313.90343178400002</v>
      </c>
      <c r="CJ71" s="305">
        <f>[3]Milch!AV53</f>
        <v>10.515412341999999</v>
      </c>
      <c r="CK71" s="305">
        <f>[3]Milch!AW53</f>
        <v>226.95761963300001</v>
      </c>
      <c r="CL71" s="304"/>
      <c r="CM71" s="304">
        <f>[3]Milch!$CR53</f>
        <v>119.600387066</v>
      </c>
      <c r="CN71" s="304">
        <f>[3]Milch!$CS53</f>
        <v>1492.1551485120001</v>
      </c>
      <c r="CO71" s="305">
        <f>[3]Milch!$CL53</f>
        <v>711.23710000200003</v>
      </c>
      <c r="CP71" s="305">
        <f>[3]Milch!$CM53</f>
        <v>2043.990654042</v>
      </c>
      <c r="CQ71" s="304">
        <f>[3]Milch!$CH53</f>
        <v>176.32082589499998</v>
      </c>
      <c r="CR71" s="304">
        <f>[3]Milch!$CI53</f>
        <v>1223.3825837020001</v>
      </c>
      <c r="CS71" s="305">
        <f>[3]Milch!$CJ53</f>
        <v>129.48745316099999</v>
      </c>
      <c r="CT71" s="305">
        <f>[3]Milch!$CK53</f>
        <v>568.57662821500003</v>
      </c>
      <c r="CU71" s="304">
        <f>[3]Milch!$CN53</f>
        <v>286.49981230899999</v>
      </c>
      <c r="CV71" s="304">
        <f>[3]Milch!$CO53</f>
        <v>1713.741656835</v>
      </c>
    </row>
    <row r="72" spans="2:100" s="188" customFormat="1" ht="12.75" x14ac:dyDescent="0.2">
      <c r="B72" s="189">
        <f>[3]Milch!$A54</f>
        <v>44743</v>
      </c>
      <c r="C72" s="250">
        <f>[3]Milch!$B54</f>
        <v>95.501147000000003</v>
      </c>
      <c r="D72" s="250">
        <f>[3]Milch!$C54</f>
        <v>77.200963000000002</v>
      </c>
      <c r="E72" s="250">
        <f t="shared" si="17"/>
        <v>18.300184000000002</v>
      </c>
      <c r="F72" s="355">
        <f t="shared" si="22"/>
        <v>0.23704605860939854</v>
      </c>
      <c r="G72" s="251"/>
      <c r="H72" s="304">
        <f>[3]Milch!$E54</f>
        <v>17118</v>
      </c>
      <c r="I72" s="304">
        <f>[3]Milch!$F54</f>
        <v>242369</v>
      </c>
      <c r="J72" s="265">
        <f t="shared" si="21"/>
        <v>6.5968622705569066E-2</v>
      </c>
      <c r="K72" s="265"/>
      <c r="L72" s="189">
        <f>[3]Milch!$A54</f>
        <v>44743</v>
      </c>
      <c r="M72" s="343">
        <f>'Früchte Daten'!BQ70</f>
        <v>4</v>
      </c>
      <c r="N72" s="250">
        <f>[3]Milch!$Z54</f>
        <v>1.9176401415153368</v>
      </c>
      <c r="O72" s="250">
        <f>[3]Milch!$AA54</f>
        <v>1.7126959018180927</v>
      </c>
      <c r="P72" s="252">
        <f>[3]Milch!$AB54</f>
        <v>1.8751511687744917</v>
      </c>
      <c r="Q72" s="252">
        <f>[3]Milch!$AC54</f>
        <v>1.4064023602430933</v>
      </c>
      <c r="R72" s="250">
        <f>[3]Milch!$BN54</f>
        <v>12.678047955640643</v>
      </c>
      <c r="S72" s="250">
        <f>[3]Milch!$BO54</f>
        <v>7.9330042698047398</v>
      </c>
      <c r="T72" s="252">
        <f>[3]Milch!$BP54</f>
        <v>10.949404668609265</v>
      </c>
      <c r="U72" s="252">
        <f>[3]Milch!$BQ54</f>
        <v>6.8197373146468641</v>
      </c>
      <c r="V72" s="250">
        <f>[3]Milch!$BR54</f>
        <v>6.5643620067409287</v>
      </c>
      <c r="W72" s="250">
        <f>[3]Milch!$BS54</f>
        <v>4.3413898239569466</v>
      </c>
      <c r="X72" s="252">
        <f>[3]Milch!$BF54</f>
        <v>22.558775385040615</v>
      </c>
      <c r="Y72" s="252">
        <f>[3]Milch!$BG54</f>
        <v>18.618507266504523</v>
      </c>
      <c r="Z72" s="250">
        <f>[3]Milch!$BH54</f>
        <v>20.618882807469415</v>
      </c>
      <c r="AA72" s="250">
        <f>[3]Milch!$BI54</f>
        <v>13.874132666405574</v>
      </c>
      <c r="AB72" s="252"/>
      <c r="AC72" s="252">
        <f>[3]Milch!$AH54</f>
        <v>22.268558273384542</v>
      </c>
      <c r="AD72" s="252">
        <f>[3]Milch!$AI54</f>
        <v>18.967556225174071</v>
      </c>
      <c r="AE72" s="250">
        <f>[3]Milch!$AL54</f>
        <v>24.513747071349087</v>
      </c>
      <c r="AF72" s="250">
        <f>[3]Milch!$AM54</f>
        <v>18.91205254025633</v>
      </c>
      <c r="AG72" s="252">
        <f>[3]Milch!$AR54</f>
        <v>9.7169582483239498</v>
      </c>
      <c r="AH72" s="252">
        <f>[3]Milch!$AS54</f>
        <v>7.684728164280374</v>
      </c>
      <c r="AI72" s="250">
        <f>[3]Milch!$AN54</f>
        <v>15.357974334653562</v>
      </c>
      <c r="AJ72" s="250">
        <f>[3]Milch!$AO54</f>
        <v>10.363283892286477</v>
      </c>
      <c r="AK72" s="252">
        <f>[3]Milch!$AP54</f>
        <v>35.23951370129808</v>
      </c>
      <c r="AL72" s="252">
        <f>[3]Milch!$AQ54</f>
        <v>22.71480231662407</v>
      </c>
      <c r="AM72" s="250">
        <f>[3]Milch!$AJ54</f>
        <v>25.038377021103752</v>
      </c>
      <c r="AN72" s="250">
        <f>[3]Milch!$AK54</f>
        <v>19.423751098322381</v>
      </c>
      <c r="AO72" s="252"/>
      <c r="AP72" s="252">
        <f>[3]Milch!$CD54</f>
        <v>3.7873932886119293</v>
      </c>
      <c r="AQ72" s="252">
        <f>[3]Milch!$CE54</f>
        <v>3.4536295909456491</v>
      </c>
      <c r="AR72" s="250">
        <f>[3]Milch!$BZ54</f>
        <v>4.5027421199273387</v>
      </c>
      <c r="AS72" s="250">
        <f>[3]Milch!$CA54</f>
        <v>4.3692544096632018</v>
      </c>
      <c r="AT72" s="252">
        <f>[3]Milch!$CB54</f>
        <v>5.6451246609165437</v>
      </c>
      <c r="AU72" s="252">
        <f>[3]Milch!$CC54</f>
        <v>4.8265275332349402</v>
      </c>
      <c r="AV72" s="250">
        <f>[3]Milch!$CF54</f>
        <v>5.0826573187458726</v>
      </c>
      <c r="AW72" s="250">
        <f>[3]Milch!$CG54</f>
        <v>3.8372065838283418</v>
      </c>
      <c r="AX72" s="369"/>
      <c r="AY72" s="189">
        <f>[3]Milch!$A54</f>
        <v>44743</v>
      </c>
      <c r="AZ72" s="343">
        <f>'Früchte Daten'!BQ70</f>
        <v>4</v>
      </c>
      <c r="BA72" s="440">
        <f>[3]Milch!$CX54</f>
        <v>3175.0858587270004</v>
      </c>
      <c r="BB72" s="440">
        <f>[3]Milch!$CY54</f>
        <v>17106.313068828</v>
      </c>
      <c r="BC72" s="304">
        <f>[3]Milch!$AD54</f>
        <v>2088.976688966</v>
      </c>
      <c r="BD72" s="304">
        <f>[3]Milch!$AE54</f>
        <v>3828.8582222119999</v>
      </c>
      <c r="BE72" s="305">
        <f>[3]Milch!$AF54</f>
        <v>977.62806916900001</v>
      </c>
      <c r="BF72" s="305">
        <f>[3]Milch!$AG54</f>
        <v>11577.37773237</v>
      </c>
      <c r="BG72" s="304"/>
      <c r="BH72" s="304">
        <f>[3]Milch!$CV54</f>
        <v>126.262536146</v>
      </c>
      <c r="BI72" s="304">
        <f>[3]Milch!$CW54</f>
        <v>2668.5881723469997</v>
      </c>
      <c r="BJ72" s="305">
        <f>[3]Milch!$BT54</f>
        <v>32.113804494</v>
      </c>
      <c r="BK72" s="305">
        <f>[3]Milch!$BU54</f>
        <v>852.04830183400009</v>
      </c>
      <c r="BL72" s="304">
        <f>[3]Milch!$BV54</f>
        <v>10.767853752999999</v>
      </c>
      <c r="BM72" s="304">
        <f>[3]Milch!$BW54</f>
        <v>694.99716265500001</v>
      </c>
      <c r="BN72" s="305">
        <f>[3]Milch!$BX54</f>
        <v>48.037889999999997</v>
      </c>
      <c r="BO72" s="305">
        <f>[3]Milch!$BY54</f>
        <v>660.24038767900004</v>
      </c>
      <c r="BP72" s="304"/>
      <c r="BQ72" s="304">
        <f>[3]Milch!$CT54</f>
        <v>100.26692186800001</v>
      </c>
      <c r="BR72" s="304">
        <f>[3]Milch!$CU54</f>
        <v>1049.4098266980002</v>
      </c>
      <c r="BS72" s="305">
        <f>[3]Milch!$BJ54</f>
        <v>78.129311868000002</v>
      </c>
      <c r="BT72" s="305">
        <f>[3]Milch!$BK54</f>
        <v>287.49069452800001</v>
      </c>
      <c r="BU72" s="304">
        <f>[3]Milch!$BL54</f>
        <v>10.436159999999999</v>
      </c>
      <c r="BV72" s="304">
        <f>[3]Milch!$BM54</f>
        <v>678.62909356</v>
      </c>
      <c r="BW72" s="304"/>
      <c r="BX72" s="305">
        <f>[3]Milch!$CP54</f>
        <v>502.94523776400001</v>
      </c>
      <c r="BY72" s="305">
        <f>[3]Milch!$CQ54</f>
        <v>6620.8857151110005</v>
      </c>
      <c r="BZ72" s="304">
        <f>[3]Milch!AT54</f>
        <v>13.824008634</v>
      </c>
      <c r="CA72" s="304">
        <f>[3]Milch!AU54</f>
        <v>192.19361425899999</v>
      </c>
      <c r="CB72" s="305">
        <f>[3]Milch!AX54</f>
        <v>66.172336448999999</v>
      </c>
      <c r="CC72" s="305">
        <f>[3]Milch!AY54</f>
        <v>648.16352342800008</v>
      </c>
      <c r="CD72" s="304">
        <f>[3]Milch!BD54</f>
        <v>27.096419714</v>
      </c>
      <c r="CE72" s="304">
        <f>[3]Milch!BE54</f>
        <v>414.43237733799998</v>
      </c>
      <c r="CF72" s="305">
        <f>[3]Milch!AZ54</f>
        <v>137.38192704400001</v>
      </c>
      <c r="CG72" s="305">
        <f>[3]Milch!BA54</f>
        <v>1215.403533446</v>
      </c>
      <c r="CH72" s="304">
        <f>[3]Milch!BB54</f>
        <v>26.176730946999999</v>
      </c>
      <c r="CI72" s="304">
        <f>[3]Milch!BC54</f>
        <v>304.07315795299996</v>
      </c>
      <c r="CJ72" s="305">
        <f>[3]Milch!AV54</f>
        <v>6.648775326</v>
      </c>
      <c r="CK72" s="305">
        <f>[3]Milch!AW54</f>
        <v>239.016711402</v>
      </c>
      <c r="CL72" s="304"/>
      <c r="CM72" s="304">
        <f>[3]Milch!$CR54</f>
        <v>124.047001835</v>
      </c>
      <c r="CN72" s="304">
        <f>[3]Milch!$CS54</f>
        <v>1403.004134578</v>
      </c>
      <c r="CO72" s="305">
        <f>[3]Milch!$CL54</f>
        <v>668.647139283</v>
      </c>
      <c r="CP72" s="305">
        <f>[3]Milch!$CM54</f>
        <v>1931.3412688150001</v>
      </c>
      <c r="CQ72" s="304">
        <f>[3]Milch!$CH54</f>
        <v>163.83779262199999</v>
      </c>
      <c r="CR72" s="304">
        <f>[3]Milch!$CI54</f>
        <v>1173.089440102</v>
      </c>
      <c r="CS72" s="305">
        <f>[3]Milch!$CJ54</f>
        <v>115.893998341</v>
      </c>
      <c r="CT72" s="305">
        <f>[3]Milch!$CK54</f>
        <v>556.43677381800001</v>
      </c>
      <c r="CU72" s="304">
        <f>[3]Milch!$CN54</f>
        <v>221.03810421399999</v>
      </c>
      <c r="CV72" s="304">
        <f>[3]Milch!$CO54</f>
        <v>1660.7670964710001</v>
      </c>
    </row>
    <row r="73" spans="2:100" s="188" customFormat="1" ht="12.75" x14ac:dyDescent="0.2">
      <c r="B73" s="189">
        <f>[3]Milch!$A55</f>
        <v>44713</v>
      </c>
      <c r="C73" s="250">
        <f>[3]Milch!$B55</f>
        <v>86.265744999999995</v>
      </c>
      <c r="D73" s="250">
        <f>[3]Milch!$C55</f>
        <v>74.043920999999997</v>
      </c>
      <c r="E73" s="250">
        <f t="shared" si="17"/>
        <v>12.221823999999998</v>
      </c>
      <c r="F73" s="355">
        <f t="shared" si="22"/>
        <v>0.16506181513537088</v>
      </c>
      <c r="G73" s="251"/>
      <c r="H73" s="304">
        <f>[3]Milch!$E55</f>
        <v>19467</v>
      </c>
      <c r="I73" s="304">
        <f>[3]Milch!$F55</f>
        <v>245730</v>
      </c>
      <c r="J73" s="265">
        <f t="shared" si="21"/>
        <v>7.3405807758006314E-2</v>
      </c>
      <c r="K73" s="265"/>
      <c r="L73" s="189">
        <f>[3]Milch!$A55</f>
        <v>44713</v>
      </c>
      <c r="M73" s="343">
        <f>'Früchte Daten'!BQ71</f>
        <v>5</v>
      </c>
      <c r="N73" s="250">
        <f>[3]Milch!$Z55</f>
        <v>1.8872794532857478</v>
      </c>
      <c r="O73" s="250">
        <f>[3]Milch!$AA55</f>
        <v>1.7036922377208836</v>
      </c>
      <c r="P73" s="252">
        <f>[3]Milch!$AB55</f>
        <v>1.8388920241607771</v>
      </c>
      <c r="Q73" s="252">
        <f>[3]Milch!$AC55</f>
        <v>1.3887310573505993</v>
      </c>
      <c r="R73" s="250">
        <f>[3]Milch!$BN55</f>
        <v>12.534125976890634</v>
      </c>
      <c r="S73" s="250">
        <f>[3]Milch!$BO55</f>
        <v>8.2828810383351374</v>
      </c>
      <c r="T73" s="252">
        <f>[3]Milch!$BP55</f>
        <v>10.246306834942734</v>
      </c>
      <c r="U73" s="252">
        <f>[3]Milch!$BQ55</f>
        <v>6.8832723220574472</v>
      </c>
      <c r="V73" s="250">
        <f>[3]Milch!$BR55</f>
        <v>6.3020661852656419</v>
      </c>
      <c r="W73" s="250">
        <f>[3]Milch!$BS55</f>
        <v>4.2918272781769637</v>
      </c>
      <c r="X73" s="252">
        <f>[3]Milch!$BF55</f>
        <v>22.021029834193694</v>
      </c>
      <c r="Y73" s="252">
        <f>[3]Milch!$BG55</f>
        <v>18.329107711887204</v>
      </c>
      <c r="Z73" s="250">
        <f>[3]Milch!$BH55</f>
        <v>19.853416150510007</v>
      </c>
      <c r="AA73" s="250">
        <f>[3]Milch!$BI55</f>
        <v>13.395725597030694</v>
      </c>
      <c r="AB73" s="252"/>
      <c r="AC73" s="252">
        <f>[3]Milch!$AH55</f>
        <v>21.668723027354289</v>
      </c>
      <c r="AD73" s="252">
        <f>[3]Milch!$AI55</f>
        <v>16.677363345451308</v>
      </c>
      <c r="AE73" s="250">
        <f>[3]Milch!$AL55</f>
        <v>25.63550998652514</v>
      </c>
      <c r="AF73" s="250">
        <f>[3]Milch!$AM55</f>
        <v>18.258783145735723</v>
      </c>
      <c r="AG73" s="252">
        <f>[3]Milch!$AR55</f>
        <v>9.4985126117603436</v>
      </c>
      <c r="AH73" s="252">
        <f>[3]Milch!$AS55</f>
        <v>7.3682385640388892</v>
      </c>
      <c r="AI73" s="250">
        <f>[3]Milch!$AN55</f>
        <v>16.091697874132056</v>
      </c>
      <c r="AJ73" s="250">
        <f>[3]Milch!$AO55</f>
        <v>10.438469181382017</v>
      </c>
      <c r="AK73" s="252">
        <f>[3]Milch!$AP55</f>
        <v>35.10052730982558</v>
      </c>
      <c r="AL73" s="252">
        <f>[3]Milch!$AQ55</f>
        <v>22.761918210108711</v>
      </c>
      <c r="AM73" s="250">
        <f>[3]Milch!$AJ55</f>
        <v>20.199717271083507</v>
      </c>
      <c r="AN73" s="250">
        <f>[3]Milch!$AK55</f>
        <v>19.893159697018824</v>
      </c>
      <c r="AO73" s="252"/>
      <c r="AP73" s="252">
        <f>[3]Milch!$CD55</f>
        <v>3.7005805726206602</v>
      </c>
      <c r="AQ73" s="252">
        <f>[3]Milch!$CE55</f>
        <v>3.4503744343378</v>
      </c>
      <c r="AR73" s="250">
        <f>[3]Milch!$BZ55</f>
        <v>4.4319871878031085</v>
      </c>
      <c r="AS73" s="250">
        <f>[3]Milch!$CA55</f>
        <v>4.3596848564244342</v>
      </c>
      <c r="AT73" s="252">
        <f>[3]Milch!$CB55</f>
        <v>5.5324959035753531</v>
      </c>
      <c r="AU73" s="252">
        <f>[3]Milch!$CC55</f>
        <v>4.8905008855522789</v>
      </c>
      <c r="AV73" s="250">
        <f>[3]Milch!$CF55</f>
        <v>4.976521730363114</v>
      </c>
      <c r="AW73" s="250">
        <f>[3]Milch!$CG55</f>
        <v>3.7990504305514348</v>
      </c>
      <c r="AX73" s="369"/>
      <c r="AY73" s="189">
        <f>[3]Milch!$A55</f>
        <v>44713</v>
      </c>
      <c r="AZ73" s="343">
        <f>'Früchte Daten'!BQ71</f>
        <v>5</v>
      </c>
      <c r="BA73" s="440">
        <f>[3]Milch!$CX55</f>
        <v>4590.9042922400004</v>
      </c>
      <c r="BB73" s="440">
        <f>[3]Milch!$CY55</f>
        <v>23664.130686345998</v>
      </c>
      <c r="BC73" s="304">
        <f>[3]Milch!$AD55</f>
        <v>3038.7409344749999</v>
      </c>
      <c r="BD73" s="304">
        <f>[3]Milch!$AE55</f>
        <v>5227.3807900649999</v>
      </c>
      <c r="BE73" s="305">
        <f>[3]Milch!$AF55</f>
        <v>1382.8079612229999</v>
      </c>
      <c r="BF73" s="305">
        <f>[3]Milch!$AG55</f>
        <v>16098.062303426999</v>
      </c>
      <c r="BG73" s="304"/>
      <c r="BH73" s="304">
        <f>[3]Milch!$CV55</f>
        <v>181.8160791</v>
      </c>
      <c r="BI73" s="304">
        <f>[3]Milch!$CW55</f>
        <v>3596.4611642939999</v>
      </c>
      <c r="BJ73" s="305">
        <f>[3]Milch!$BT55</f>
        <v>45.409657765000006</v>
      </c>
      <c r="BK73" s="305">
        <f>[3]Milch!$BU55</f>
        <v>1062.598577625</v>
      </c>
      <c r="BL73" s="304">
        <f>[3]Milch!$BV55</f>
        <v>17.333630709000001</v>
      </c>
      <c r="BM73" s="304">
        <f>[3]Milch!$BW55</f>
        <v>1018.6460726179999</v>
      </c>
      <c r="BN73" s="305">
        <f>[3]Milch!$BX55</f>
        <v>66.523685162999996</v>
      </c>
      <c r="BO73" s="305">
        <f>[3]Milch!$BY55</f>
        <v>895.14744554000004</v>
      </c>
      <c r="BP73" s="304"/>
      <c r="BQ73" s="304">
        <f>[3]Milch!$CT55</f>
        <v>138.085052284</v>
      </c>
      <c r="BR73" s="304">
        <f>[3]Milch!$CU55</f>
        <v>1486.713353508</v>
      </c>
      <c r="BS73" s="305">
        <f>[3]Milch!$BJ55</f>
        <v>105.644552284</v>
      </c>
      <c r="BT73" s="305">
        <f>[3]Milch!$BK55</f>
        <v>368.87357986799998</v>
      </c>
      <c r="BU73" s="304">
        <f>[3]Milch!$BL55</f>
        <v>17.233139999999999</v>
      </c>
      <c r="BV73" s="304">
        <f>[3]Milch!$BM55</f>
        <v>1013.914153233</v>
      </c>
      <c r="BW73" s="304"/>
      <c r="BX73" s="305">
        <f>[3]Milch!$CP55</f>
        <v>629.10764742499998</v>
      </c>
      <c r="BY73" s="305">
        <f>[3]Milch!$CQ55</f>
        <v>8652.5752858140004</v>
      </c>
      <c r="BZ73" s="304">
        <f>[3]Milch!AT55</f>
        <v>21.289400701999998</v>
      </c>
      <c r="CA73" s="304">
        <f>[3]Milch!AU55</f>
        <v>293.87103732100002</v>
      </c>
      <c r="CB73" s="305">
        <f>[3]Milch!AX55</f>
        <v>69.078096485999993</v>
      </c>
      <c r="CC73" s="305">
        <f>[3]Milch!AY55</f>
        <v>882.89679370900001</v>
      </c>
      <c r="CD73" s="304">
        <f>[3]Milch!BD55</f>
        <v>37.051493706000002</v>
      </c>
      <c r="CE73" s="304">
        <f>[3]Milch!BE55</f>
        <v>608.27650069899994</v>
      </c>
      <c r="CF73" s="305">
        <f>[3]Milch!AZ55</f>
        <v>179.75551913300001</v>
      </c>
      <c r="CG73" s="305">
        <f>[3]Milch!BA55</f>
        <v>1523.91552232</v>
      </c>
      <c r="CH73" s="304">
        <f>[3]Milch!BB55</f>
        <v>36.684497162</v>
      </c>
      <c r="CI73" s="304">
        <f>[3]Milch!BC55</f>
        <v>382.22880713199999</v>
      </c>
      <c r="CJ73" s="305">
        <f>[3]Milch!AV55</f>
        <v>10.926798144000001</v>
      </c>
      <c r="CK73" s="305">
        <f>[3]Milch!AW55</f>
        <v>224.7796807</v>
      </c>
      <c r="CL73" s="304"/>
      <c r="CM73" s="304">
        <f>[3]Milch!$CR55</f>
        <v>157.84568662699999</v>
      </c>
      <c r="CN73" s="304">
        <f>[3]Milch!$CS55</f>
        <v>1644.0606008069999</v>
      </c>
      <c r="CO73" s="305">
        <f>[3]Milch!$CL55</f>
        <v>921.91535348599996</v>
      </c>
      <c r="CP73" s="305">
        <f>[3]Milch!$CM55</f>
        <v>2541.1154277189999</v>
      </c>
      <c r="CQ73" s="304">
        <f>[3]Milch!$CH55</f>
        <v>224.02526720100002</v>
      </c>
      <c r="CR73" s="304">
        <f>[3]Milch!$CI55</f>
        <v>1515.5223019280002</v>
      </c>
      <c r="CS73" s="305">
        <f>[3]Milch!$CJ55</f>
        <v>160.620807001</v>
      </c>
      <c r="CT73" s="305">
        <f>[3]Milch!$CK55</f>
        <v>703.92459246600004</v>
      </c>
      <c r="CU73" s="304">
        <f>[3]Milch!$CN55</f>
        <v>337.61173594100001</v>
      </c>
      <c r="CV73" s="304">
        <f>[3]Milch!$CO55</f>
        <v>2190.7281738500001</v>
      </c>
    </row>
    <row r="74" spans="2:100" s="188" customFormat="1" ht="12.75" x14ac:dyDescent="0.2">
      <c r="B74" s="189">
        <f>[3]Milch!$A56</f>
        <v>44682</v>
      </c>
      <c r="C74" s="250">
        <f>[3]Milch!$B56</f>
        <v>80.587307999999993</v>
      </c>
      <c r="D74" s="250">
        <f>[3]Milch!$C56</f>
        <v>71.710097000000005</v>
      </c>
      <c r="E74" s="250">
        <f t="shared" si="17"/>
        <v>8.8772109999999884</v>
      </c>
      <c r="F74" s="355">
        <f t="shared" si="22"/>
        <v>0.12379304130630286</v>
      </c>
      <c r="G74" s="251"/>
      <c r="H74" s="304">
        <f>[3]Milch!$E56</f>
        <v>25424</v>
      </c>
      <c r="I74" s="304">
        <f>[3]Milch!$F56</f>
        <v>287065</v>
      </c>
      <c r="J74" s="265">
        <f t="shared" si="21"/>
        <v>8.135966386016788E-2</v>
      </c>
      <c r="K74" s="265"/>
      <c r="L74" s="189">
        <f>[3]Milch!$A56</f>
        <v>44682</v>
      </c>
      <c r="M74" s="343">
        <f>'Früchte Daten'!BQ72</f>
        <v>4</v>
      </c>
      <c r="N74" s="250">
        <f>[3]Milch!$Z56</f>
        <v>1.8815387233059711</v>
      </c>
      <c r="O74" s="250">
        <f>[3]Milch!$AA56</f>
        <v>1.6983950544291528</v>
      </c>
      <c r="P74" s="252">
        <f>[3]Milch!$AB56</f>
        <v>1.8548239305202421</v>
      </c>
      <c r="Q74" s="252">
        <f>[3]Milch!$AC56</f>
        <v>1.3707361269957872</v>
      </c>
      <c r="R74" s="250">
        <f>[3]Milch!$BN56</f>
        <v>12.53490533398374</v>
      </c>
      <c r="S74" s="250">
        <f>[3]Milch!$BO56</f>
        <v>7.8133120153961908</v>
      </c>
      <c r="T74" s="252">
        <f>[3]Milch!$BP56</f>
        <v>10.399703852316305</v>
      </c>
      <c r="U74" s="252">
        <f>[3]Milch!$BQ56</f>
        <v>6.8186044149121692</v>
      </c>
      <c r="V74" s="250">
        <f>[3]Milch!$BR56</f>
        <v>6.2748159474889889</v>
      </c>
      <c r="W74" s="250">
        <f>[3]Milch!$BS56</f>
        <v>4.3224808715434992</v>
      </c>
      <c r="X74" s="252">
        <f>[3]Milch!$BF56</f>
        <v>21.496057515007813</v>
      </c>
      <c r="Y74" s="252">
        <f>[3]Milch!$BG56</f>
        <v>18.104097592949319</v>
      </c>
      <c r="Z74" s="250">
        <f>[3]Milch!$BH56</f>
        <v>18.673028999040653</v>
      </c>
      <c r="AA74" s="250">
        <f>[3]Milch!$BI56</f>
        <v>13.43207871374692</v>
      </c>
      <c r="AB74" s="252"/>
      <c r="AC74" s="252">
        <f>[3]Milch!$AH56</f>
        <v>21.684860427708266</v>
      </c>
      <c r="AD74" s="252">
        <f>[3]Milch!$AI56</f>
        <v>18.943107520167715</v>
      </c>
      <c r="AE74" s="250">
        <f>[3]Milch!$AL56</f>
        <v>25.235637718758895</v>
      </c>
      <c r="AF74" s="250">
        <f>[3]Milch!$AM56</f>
        <v>19.321146967005035</v>
      </c>
      <c r="AG74" s="252">
        <f>[3]Milch!$AR56</f>
        <v>9.428981849148645</v>
      </c>
      <c r="AH74" s="252">
        <f>[3]Milch!$AS56</f>
        <v>7.5056466118644849</v>
      </c>
      <c r="AI74" s="250">
        <f>[3]Milch!$AN56</f>
        <v>15.99320978929903</v>
      </c>
      <c r="AJ74" s="250">
        <f>[3]Milch!$AO56</f>
        <v>10.479186905451328</v>
      </c>
      <c r="AK74" s="252">
        <f>[3]Milch!$AP56</f>
        <v>36.06254448691223</v>
      </c>
      <c r="AL74" s="252">
        <f>[3]Milch!$AQ56</f>
        <v>21.51714478746328</v>
      </c>
      <c r="AM74" s="250">
        <f>[3]Milch!$AJ56</f>
        <v>20.37437052299261</v>
      </c>
      <c r="AN74" s="250">
        <f>[3]Milch!$AK56</f>
        <v>19.466016225741903</v>
      </c>
      <c r="AO74" s="252"/>
      <c r="AP74" s="252">
        <f>[3]Milch!$CD56</f>
        <v>3.614954163051689</v>
      </c>
      <c r="AQ74" s="252">
        <f>[3]Milch!$CE56</f>
        <v>3.3477471530246805</v>
      </c>
      <c r="AR74" s="250">
        <f>[3]Milch!$BZ56</f>
        <v>4.3002530631500839</v>
      </c>
      <c r="AS74" s="250">
        <f>[3]Milch!$CA56</f>
        <v>4.4337659003744765</v>
      </c>
      <c r="AT74" s="252">
        <f>[3]Milch!$CB56</f>
        <v>5.3339070825205708</v>
      </c>
      <c r="AU74" s="252">
        <f>[3]Milch!$CC56</f>
        <v>4.8005310376388541</v>
      </c>
      <c r="AV74" s="250">
        <f>[3]Milch!$CF56</f>
        <v>5.1076136534266396</v>
      </c>
      <c r="AW74" s="250">
        <f>[3]Milch!$CG56</f>
        <v>3.664845352479043</v>
      </c>
      <c r="AX74" s="369"/>
      <c r="AY74" s="189">
        <f>[3]Milch!$A56</f>
        <v>44682</v>
      </c>
      <c r="AZ74" s="343">
        <f>'Früchte Daten'!BQ72</f>
        <v>4</v>
      </c>
      <c r="BA74" s="440">
        <f>[3]Milch!$CX56</f>
        <v>3621.8637509760001</v>
      </c>
      <c r="BB74" s="440">
        <f>[3]Milch!$CY56</f>
        <v>19281.034684935999</v>
      </c>
      <c r="BC74" s="304">
        <f>[3]Milch!$AD56</f>
        <v>2461.2849422270001</v>
      </c>
      <c r="BD74" s="304">
        <f>[3]Milch!$AE56</f>
        <v>4152.5661555500001</v>
      </c>
      <c r="BE74" s="305">
        <f>[3]Milch!$AF56</f>
        <v>1032.3706485929999</v>
      </c>
      <c r="BF74" s="305">
        <f>[3]Milch!$AG56</f>
        <v>13221.029724777</v>
      </c>
      <c r="BG74" s="304"/>
      <c r="BH74" s="304">
        <f>[3]Milch!$CV56</f>
        <v>155.971060303</v>
      </c>
      <c r="BI74" s="304">
        <f>[3]Milch!$CW56</f>
        <v>3138.6264273789998</v>
      </c>
      <c r="BJ74" s="305">
        <f>[3]Milch!$BT56</f>
        <v>38.183526653000001</v>
      </c>
      <c r="BK74" s="305">
        <f>[3]Milch!$BU56</f>
        <v>1050.765451233</v>
      </c>
      <c r="BL74" s="304">
        <f>[3]Milch!$BV56</f>
        <v>14.562742974000001</v>
      </c>
      <c r="BM74" s="304">
        <f>[3]Milch!$BW56</f>
        <v>866.08984767699997</v>
      </c>
      <c r="BN74" s="305">
        <f>[3]Milch!$BX56</f>
        <v>53.907170000000001</v>
      </c>
      <c r="BO74" s="305">
        <f>[3]Milch!$BY56</f>
        <v>720.27632519799999</v>
      </c>
      <c r="BP74" s="304"/>
      <c r="BQ74" s="304">
        <f>[3]Milch!$CT56</f>
        <v>136.79984700099999</v>
      </c>
      <c r="BR74" s="304">
        <f>[3]Milch!$CU56</f>
        <v>1224.0082317389999</v>
      </c>
      <c r="BS74" s="305">
        <f>[3]Milch!$BJ56</f>
        <v>101.21857325800001</v>
      </c>
      <c r="BT74" s="305">
        <f>[3]Milch!$BK56</f>
        <v>307.61280187899996</v>
      </c>
      <c r="BU74" s="304">
        <f>[3]Milch!$BL56</f>
        <v>23.228893742</v>
      </c>
      <c r="BV74" s="304">
        <f>[3]Milch!$BM56</f>
        <v>830.77204221</v>
      </c>
      <c r="BW74" s="304"/>
      <c r="BX74" s="305">
        <f>[3]Milch!$CP56</f>
        <v>521.783399476</v>
      </c>
      <c r="BY74" s="305">
        <f>[3]Milch!$CQ56</f>
        <v>6826.2857599029994</v>
      </c>
      <c r="BZ74" s="304">
        <f>[3]Milch!AT56</f>
        <v>16.988270060999998</v>
      </c>
      <c r="CA74" s="304">
        <f>[3]Milch!AU56</f>
        <v>192.89887890899999</v>
      </c>
      <c r="CB74" s="305">
        <f>[3]Milch!AX56</f>
        <v>57.800880554000003</v>
      </c>
      <c r="CC74" s="305">
        <f>[3]Milch!AY56</f>
        <v>602.27217446200007</v>
      </c>
      <c r="CD74" s="304">
        <f>[3]Milch!BD56</f>
        <v>32.589111963000001</v>
      </c>
      <c r="CE74" s="304">
        <f>[3]Milch!BE56</f>
        <v>465.937995145</v>
      </c>
      <c r="CF74" s="305">
        <f>[3]Milch!AZ56</f>
        <v>121.30520116</v>
      </c>
      <c r="CG74" s="305">
        <f>[3]Milch!BA56</f>
        <v>1174.16748441</v>
      </c>
      <c r="CH74" s="304">
        <f>[3]Milch!BB56</f>
        <v>27.630317287999997</v>
      </c>
      <c r="CI74" s="304">
        <f>[3]Milch!BC56</f>
        <v>358.08585137900002</v>
      </c>
      <c r="CJ74" s="305">
        <f>[3]Milch!AV56</f>
        <v>18.798222946999999</v>
      </c>
      <c r="CK74" s="305">
        <f>[3]Milch!AW56</f>
        <v>204.21120362600001</v>
      </c>
      <c r="CL74" s="304"/>
      <c r="CM74" s="304">
        <f>[3]Milch!$CR56</f>
        <v>97.098557258</v>
      </c>
      <c r="CN74" s="304">
        <f>[3]Milch!$CS56</f>
        <v>1573.97714099</v>
      </c>
      <c r="CO74" s="305">
        <f>[3]Milch!$CL56</f>
        <v>702.32934741299994</v>
      </c>
      <c r="CP74" s="305">
        <f>[3]Milch!$CM56</f>
        <v>2078.0211644139999</v>
      </c>
      <c r="CQ74" s="304">
        <f>[3]Milch!$CH56</f>
        <v>160.08136343299998</v>
      </c>
      <c r="CR74" s="304">
        <f>[3]Milch!$CI56</f>
        <v>1293.0209366429999</v>
      </c>
      <c r="CS74" s="305">
        <f>[3]Milch!$CJ56</f>
        <v>129.95799789399999</v>
      </c>
      <c r="CT74" s="305">
        <f>[3]Milch!$CK56</f>
        <v>590.64219115800006</v>
      </c>
      <c r="CU74" s="304">
        <f>[3]Milch!$CN56</f>
        <v>239.61146487400001</v>
      </c>
      <c r="CV74" s="304">
        <f>[3]Milch!$CO56</f>
        <v>1835.563234532</v>
      </c>
    </row>
    <row r="75" spans="2:100" s="188" customFormat="1" ht="12.75" x14ac:dyDescent="0.2">
      <c r="B75" s="189">
        <f>[3]Milch!$A57</f>
        <v>44652</v>
      </c>
      <c r="C75" s="250">
        <f>[3]Milch!$B57</f>
        <v>80.519869</v>
      </c>
      <c r="D75" s="250">
        <f>[3]Milch!$C57</f>
        <v>69.409678999999997</v>
      </c>
      <c r="E75" s="250">
        <f t="shared" si="17"/>
        <v>11.110190000000003</v>
      </c>
      <c r="F75" s="355">
        <f t="shared" si="22"/>
        <v>0.16006686906014944</v>
      </c>
      <c r="G75" s="251"/>
      <c r="H75" s="304">
        <f>[3]Milch!$E57</f>
        <v>22803</v>
      </c>
      <c r="I75" s="304">
        <f>[3]Milch!$F57</f>
        <v>283597</v>
      </c>
      <c r="J75" s="265">
        <f t="shared" si="21"/>
        <v>7.4422323759791117E-2</v>
      </c>
      <c r="K75" s="265"/>
      <c r="L75" s="189">
        <f>[3]Milch!$A57</f>
        <v>44652</v>
      </c>
      <c r="M75" s="343">
        <f>'Früchte Daten'!BQ73</f>
        <v>4</v>
      </c>
      <c r="N75" s="250">
        <f>[3]Milch!$Z57</f>
        <v>1.8640590415147105</v>
      </c>
      <c r="O75" s="250">
        <f>[3]Milch!$AA57</f>
        <v>1.6682944385729874</v>
      </c>
      <c r="P75" s="252">
        <f>[3]Milch!$AB57</f>
        <v>1.8173639760758535</v>
      </c>
      <c r="Q75" s="252">
        <f>[3]Milch!$AC57</f>
        <v>1.3229300888976905</v>
      </c>
      <c r="R75" s="250">
        <f>[3]Milch!$BN57</f>
        <v>12.608162017474399</v>
      </c>
      <c r="S75" s="250">
        <f>[3]Milch!$BO57</f>
        <v>8.0348528937600783</v>
      </c>
      <c r="T75" s="252">
        <f>[3]Milch!$BP57</f>
        <v>9.9219579854139983</v>
      </c>
      <c r="U75" s="252">
        <f>[3]Milch!$BQ57</f>
        <v>6.9075771211376136</v>
      </c>
      <c r="V75" s="250">
        <f>[3]Milch!$BR57</f>
        <v>6.2799040473908461</v>
      </c>
      <c r="W75" s="250">
        <f>[3]Milch!$BS57</f>
        <v>4.1595711390737202</v>
      </c>
      <c r="X75" s="252">
        <f>[3]Milch!$BF57</f>
        <v>21.82676908941659</v>
      </c>
      <c r="Y75" s="252">
        <f>[3]Milch!$BG57</f>
        <v>17.554255488934423</v>
      </c>
      <c r="Z75" s="250">
        <f>[3]Milch!$BH57</f>
        <v>19.659353880626732</v>
      </c>
      <c r="AA75" s="250">
        <f>[3]Milch!$BI57</f>
        <v>13.090876536150187</v>
      </c>
      <c r="AB75" s="252"/>
      <c r="AC75" s="252">
        <f>[3]Milch!$AH57</f>
        <v>20.822593935583669</v>
      </c>
      <c r="AD75" s="252">
        <f>[3]Milch!$AI57</f>
        <v>17.198729137291863</v>
      </c>
      <c r="AE75" s="250">
        <f>[3]Milch!$AL57</f>
        <v>24.612984667171489</v>
      </c>
      <c r="AF75" s="250">
        <f>[3]Milch!$AM57</f>
        <v>18.534123174589169</v>
      </c>
      <c r="AG75" s="252">
        <f>[3]Milch!$AR57</f>
        <v>9.4234763565233095</v>
      </c>
      <c r="AH75" s="252">
        <f>[3]Milch!$AS57</f>
        <v>7.2006646109456263</v>
      </c>
      <c r="AI75" s="250">
        <f>[3]Milch!$AN57</f>
        <v>16.02826423196592</v>
      </c>
      <c r="AJ75" s="250">
        <f>[3]Milch!$AO57</f>
        <v>9.9746359796502446</v>
      </c>
      <c r="AK75" s="252">
        <f>[3]Milch!$AP57</f>
        <v>33.840724824237896</v>
      </c>
      <c r="AL75" s="252">
        <f>[3]Milch!$AQ57</f>
        <v>21.176875582173665</v>
      </c>
      <c r="AM75" s="250">
        <f>[3]Milch!$AJ57</f>
        <v>24.519374736126785</v>
      </c>
      <c r="AN75" s="250">
        <f>[3]Milch!$AK57</f>
        <v>19.768260722190711</v>
      </c>
      <c r="AO75" s="252"/>
      <c r="AP75" s="252">
        <f>[3]Milch!$CD57</f>
        <v>3.4883595635392197</v>
      </c>
      <c r="AQ75" s="252">
        <f>[3]Milch!$CE57</f>
        <v>3.3200228338960485</v>
      </c>
      <c r="AR75" s="250">
        <f>[3]Milch!$BZ57</f>
        <v>4.4677140042559218</v>
      </c>
      <c r="AS75" s="250">
        <f>[3]Milch!$CA57</f>
        <v>4.3755856014835093</v>
      </c>
      <c r="AT75" s="252">
        <f>[3]Milch!$CB57</f>
        <v>5.4132641715482013</v>
      </c>
      <c r="AU75" s="252">
        <f>[3]Milch!$CC57</f>
        <v>4.8342831187138042</v>
      </c>
      <c r="AV75" s="250">
        <f>[3]Milch!$CF57</f>
        <v>4.9923757690896631</v>
      </c>
      <c r="AW75" s="250">
        <f>[3]Milch!$CG57</f>
        <v>3.6069723695539353</v>
      </c>
      <c r="AX75" s="369"/>
      <c r="AY75" s="189">
        <f>[3]Milch!$A57</f>
        <v>44652</v>
      </c>
      <c r="AZ75" s="343">
        <f>'Früchte Daten'!BQ73</f>
        <v>4</v>
      </c>
      <c r="BA75" s="440">
        <f>[3]Milch!$CX57</f>
        <v>3720.181429703</v>
      </c>
      <c r="BB75" s="440">
        <f>[3]Milch!$CY57</f>
        <v>20800.356693597998</v>
      </c>
      <c r="BC75" s="304">
        <f>[3]Milch!$AD57</f>
        <v>2483.2335367969999</v>
      </c>
      <c r="BD75" s="304">
        <f>[3]Milch!$AE57</f>
        <v>4252.5535245160008</v>
      </c>
      <c r="BE75" s="305">
        <f>[3]Milch!$AF57</f>
        <v>1106.294806609</v>
      </c>
      <c r="BF75" s="305">
        <f>[3]Milch!$AG57</f>
        <v>14575.780863530001</v>
      </c>
      <c r="BG75" s="304"/>
      <c r="BH75" s="304">
        <f>[3]Milch!$CV57</f>
        <v>159.33544361899999</v>
      </c>
      <c r="BI75" s="304">
        <f>[3]Milch!$CW57</f>
        <v>3239.1914476839997</v>
      </c>
      <c r="BJ75" s="305">
        <f>[3]Milch!$BT57</f>
        <v>41.605207642000003</v>
      </c>
      <c r="BK75" s="305">
        <f>[3]Milch!$BU57</f>
        <v>1043.731923995</v>
      </c>
      <c r="BL75" s="304">
        <f>[3]Milch!$BV57</f>
        <v>17.108524262</v>
      </c>
      <c r="BM75" s="304">
        <f>[3]Milch!$BW57</f>
        <v>903.61299572100006</v>
      </c>
      <c r="BN75" s="305">
        <f>[3]Milch!$BX57</f>
        <v>53.701509999999999</v>
      </c>
      <c r="BO75" s="305">
        <f>[3]Milch!$BY57</f>
        <v>756.16045559000008</v>
      </c>
      <c r="BP75" s="304"/>
      <c r="BQ75" s="304">
        <f>[3]Milch!$CT57</f>
        <v>121.641633591</v>
      </c>
      <c r="BR75" s="304">
        <f>[3]Milch!$CU57</f>
        <v>1341.948708417</v>
      </c>
      <c r="BS75" s="305">
        <f>[3]Milch!$BJ57</f>
        <v>91.930667946999989</v>
      </c>
      <c r="BT75" s="305">
        <f>[3]Milch!$BK57</f>
        <v>349.71762066199994</v>
      </c>
      <c r="BU75" s="304">
        <f>[3]Milch!$BL57</f>
        <v>16.673080000000002</v>
      </c>
      <c r="BV75" s="304">
        <f>[3]Milch!$BM57</f>
        <v>907.064664236</v>
      </c>
      <c r="BW75" s="304"/>
      <c r="BX75" s="305">
        <f>[3]Milch!$CP57</f>
        <v>480.72868392500004</v>
      </c>
      <c r="BY75" s="305">
        <f>[3]Milch!$CQ57</f>
        <v>6932.4946246870004</v>
      </c>
      <c r="BZ75" s="304">
        <f>[3]Milch!AT57</f>
        <v>19.446713201999998</v>
      </c>
      <c r="CA75" s="304">
        <f>[3]Milch!AU57</f>
        <v>210.88852122600002</v>
      </c>
      <c r="CB75" s="305">
        <f>[3]Milch!AX57</f>
        <v>57.854636231999997</v>
      </c>
      <c r="CC75" s="305">
        <f>[3]Milch!AY57</f>
        <v>704.749769593</v>
      </c>
      <c r="CD75" s="304">
        <f>[3]Milch!BD57</f>
        <v>28.341693684000003</v>
      </c>
      <c r="CE75" s="304">
        <f>[3]Milch!BE57</f>
        <v>451.14212664299998</v>
      </c>
      <c r="CF75" s="305">
        <f>[3]Milch!AZ57</f>
        <v>105.01001218</v>
      </c>
      <c r="CG75" s="305">
        <f>[3]Milch!BA57</f>
        <v>968.41070241599994</v>
      </c>
      <c r="CH75" s="304">
        <f>[3]Milch!BB57</f>
        <v>34.758067574000002</v>
      </c>
      <c r="CI75" s="304">
        <f>[3]Milch!BC57</f>
        <v>384.37064684399996</v>
      </c>
      <c r="CJ75" s="305">
        <f>[3]Milch!AV57</f>
        <v>12.318925065</v>
      </c>
      <c r="CK75" s="305">
        <f>[3]Milch!AW57</f>
        <v>289.577507561</v>
      </c>
      <c r="CL75" s="304"/>
      <c r="CM75" s="304">
        <f>[3]Milch!$CR57</f>
        <v>113.022860978</v>
      </c>
      <c r="CN75" s="304">
        <f>[3]Milch!$CS57</f>
        <v>1378.7355399529999</v>
      </c>
      <c r="CO75" s="305">
        <f>[3]Milch!$CL57</f>
        <v>687.27851717199997</v>
      </c>
      <c r="CP75" s="305">
        <f>[3]Milch!$CM57</f>
        <v>1949.3331434019999</v>
      </c>
      <c r="CQ75" s="304">
        <f>[3]Milch!$CH57</f>
        <v>159.63369116300001</v>
      </c>
      <c r="CR75" s="304">
        <f>[3]Milch!$CI57</f>
        <v>1165.3300996369999</v>
      </c>
      <c r="CS75" s="305">
        <f>[3]Milch!$CJ57</f>
        <v>129.387134957</v>
      </c>
      <c r="CT75" s="305">
        <f>[3]Milch!$CK57</f>
        <v>562.81332287399994</v>
      </c>
      <c r="CU75" s="304">
        <f>[3]Milch!$CN57</f>
        <v>240.70318128900001</v>
      </c>
      <c r="CV75" s="304">
        <f>[3]Milch!$CO57</f>
        <v>1784.1498276549999</v>
      </c>
    </row>
    <row r="76" spans="2:100" s="188" customFormat="1" ht="12.75" x14ac:dyDescent="0.2">
      <c r="B76" s="189">
        <f>[3]Milch!$A58</f>
        <v>44621</v>
      </c>
      <c r="C76" s="250">
        <f>[3]Milch!$B58</f>
        <v>80.623169000000004</v>
      </c>
      <c r="D76" s="250">
        <f>[3]Milch!$C58</f>
        <v>68.161597999999998</v>
      </c>
      <c r="E76" s="250">
        <f t="shared" si="17"/>
        <v>12.461571000000006</v>
      </c>
      <c r="F76" s="355">
        <f t="shared" si="22"/>
        <v>0.18282392675124792</v>
      </c>
      <c r="G76" s="251"/>
      <c r="H76" s="304">
        <f>[3]Milch!$E58</f>
        <v>23796</v>
      </c>
      <c r="I76" s="304">
        <f>[3]Milch!$F58</f>
        <v>271604</v>
      </c>
      <c r="J76" s="265">
        <f t="shared" si="21"/>
        <v>8.0555179417738654E-2</v>
      </c>
      <c r="K76" s="265"/>
      <c r="L76" s="189">
        <f>[3]Milch!$A58</f>
        <v>44621</v>
      </c>
      <c r="M76" s="343">
        <f>'Früchte Daten'!BQ74</f>
        <v>5</v>
      </c>
      <c r="N76" s="250">
        <f>[3]Milch!$Z58</f>
        <v>1.8652682947270363</v>
      </c>
      <c r="O76" s="250">
        <f>[3]Milch!$AA58</f>
        <v>1.651496949455959</v>
      </c>
      <c r="P76" s="252">
        <f>[3]Milch!$AB58</f>
        <v>1.7791154550525128</v>
      </c>
      <c r="Q76" s="252">
        <f>[3]Milch!$AC58</f>
        <v>1.3245441566657079</v>
      </c>
      <c r="R76" s="250">
        <f>[3]Milch!$BN58</f>
        <v>12.515062907496441</v>
      </c>
      <c r="S76" s="250">
        <f>[3]Milch!$BO58</f>
        <v>7.5791836877633605</v>
      </c>
      <c r="T76" s="252">
        <f>[3]Milch!$BP58</f>
        <v>10.556966957817499</v>
      </c>
      <c r="U76" s="252">
        <f>[3]Milch!$BQ58</f>
        <v>6.6740030756750199</v>
      </c>
      <c r="V76" s="250">
        <f>[3]Milch!$BR58</f>
        <v>6.1990989489121997</v>
      </c>
      <c r="W76" s="250">
        <f>[3]Milch!$BS58</f>
        <v>4.1376917981614643</v>
      </c>
      <c r="X76" s="252">
        <f>[3]Milch!$BF58</f>
        <v>21.703886908215722</v>
      </c>
      <c r="Y76" s="252">
        <f>[3]Milch!$BG58</f>
        <v>17.814910769419868</v>
      </c>
      <c r="Z76" s="250">
        <f>[3]Milch!$BH58</f>
        <v>18.674124410255892</v>
      </c>
      <c r="AA76" s="250">
        <f>[3]Milch!$BI58</f>
        <v>12.851024523578213</v>
      </c>
      <c r="AB76" s="252"/>
      <c r="AC76" s="252">
        <f>[3]Milch!$AH58</f>
        <v>21.592311802038466</v>
      </c>
      <c r="AD76" s="252">
        <f>[3]Milch!$AI58</f>
        <v>16.634543116254232</v>
      </c>
      <c r="AE76" s="250">
        <f>[3]Milch!$AL58</f>
        <v>24.647778898855499</v>
      </c>
      <c r="AF76" s="250">
        <f>[3]Milch!$AM58</f>
        <v>18.562327196490241</v>
      </c>
      <c r="AG76" s="252">
        <f>[3]Milch!$AR58</f>
        <v>9.5420365465577639</v>
      </c>
      <c r="AH76" s="252">
        <f>[3]Milch!$AS58</f>
        <v>7.1732367794289695</v>
      </c>
      <c r="AI76" s="250">
        <f>[3]Milch!$AN58</f>
        <v>15.86336541107541</v>
      </c>
      <c r="AJ76" s="250">
        <f>[3]Milch!$AO58</f>
        <v>9.7763765917141097</v>
      </c>
      <c r="AK76" s="252">
        <f>[3]Milch!$AP58</f>
        <v>33.260261803779692</v>
      </c>
      <c r="AL76" s="252">
        <f>[3]Milch!$AQ58</f>
        <v>21.529474634940058</v>
      </c>
      <c r="AM76" s="250">
        <f>[3]Milch!$AJ58</f>
        <v>21.611231722669338</v>
      </c>
      <c r="AN76" s="250">
        <f>[3]Milch!$AK58</f>
        <v>19.026859447792429</v>
      </c>
      <c r="AO76" s="252"/>
      <c r="AP76" s="252">
        <f>[3]Milch!$CD58</f>
        <v>3.6265613939764068</v>
      </c>
      <c r="AQ76" s="252">
        <f>[3]Milch!$CE58</f>
        <v>3.3748346959980453</v>
      </c>
      <c r="AR76" s="250">
        <f>[3]Milch!$BZ58</f>
        <v>4.4252321627292437</v>
      </c>
      <c r="AS76" s="250">
        <f>[3]Milch!$CA58</f>
        <v>4.2982349314765438</v>
      </c>
      <c r="AT76" s="252">
        <f>[3]Milch!$CB58</f>
        <v>5.484975288601448</v>
      </c>
      <c r="AU76" s="252">
        <f>[3]Milch!$CC58</f>
        <v>4.800889585693553</v>
      </c>
      <c r="AV76" s="250">
        <f>[3]Milch!$CF58</f>
        <v>5.0733021191443548</v>
      </c>
      <c r="AW76" s="250">
        <f>[3]Milch!$CG58</f>
        <v>3.6244865136897073</v>
      </c>
      <c r="AX76" s="369"/>
      <c r="AY76" s="189">
        <f>[3]Milch!$A58</f>
        <v>44621</v>
      </c>
      <c r="AZ76" s="343">
        <f>'Früchte Daten'!BQ74</f>
        <v>5</v>
      </c>
      <c r="BA76" s="440">
        <f>[3]Milch!$CX58</f>
        <v>5077.0871314650003</v>
      </c>
      <c r="BB76" s="440">
        <f>[3]Milch!$CY58</f>
        <v>26626.522641077001</v>
      </c>
      <c r="BC76" s="304">
        <f>[3]Milch!$AD58</f>
        <v>3399.6292612419998</v>
      </c>
      <c r="BD76" s="304">
        <f>[3]Milch!$AE58</f>
        <v>5608.1549060530006</v>
      </c>
      <c r="BE76" s="305">
        <f>[3]Milch!$AF58</f>
        <v>1531.5329962239998</v>
      </c>
      <c r="BF76" s="305">
        <f>[3]Milch!$AG58</f>
        <v>18541.597290329002</v>
      </c>
      <c r="BG76" s="304"/>
      <c r="BH76" s="304">
        <f>[3]Milch!$CV58</f>
        <v>195.33279522800001</v>
      </c>
      <c r="BI76" s="304">
        <f>[3]Milch!$CW58</f>
        <v>4158.352113334</v>
      </c>
      <c r="BJ76" s="305">
        <f>[3]Milch!$BT58</f>
        <v>46.992965579</v>
      </c>
      <c r="BK76" s="305">
        <f>[3]Milch!$BU58</f>
        <v>1362.675572865</v>
      </c>
      <c r="BL76" s="304">
        <f>[3]Milch!$BV58</f>
        <v>20.265314223000001</v>
      </c>
      <c r="BM76" s="304">
        <f>[3]Milch!$BW58</f>
        <v>1141.375243274</v>
      </c>
      <c r="BN76" s="305">
        <f>[3]Milch!$BX58</f>
        <v>73.279864920000009</v>
      </c>
      <c r="BO76" s="305">
        <f>[3]Milch!$BY58</f>
        <v>1003.778147976</v>
      </c>
      <c r="BP76" s="304"/>
      <c r="BQ76" s="304">
        <f>[3]Milch!$CT58</f>
        <v>163.041861173</v>
      </c>
      <c r="BR76" s="304">
        <f>[3]Milch!$CU58</f>
        <v>1736.593866577</v>
      </c>
      <c r="BS76" s="305">
        <f>[3]Milch!$BJ58</f>
        <v>118.54600117299999</v>
      </c>
      <c r="BT76" s="305">
        <f>[3]Milch!$BK58</f>
        <v>408.36316004500003</v>
      </c>
      <c r="BU76" s="304">
        <f>[3]Milch!$BL58</f>
        <v>27.668779999999998</v>
      </c>
      <c r="BV76" s="304">
        <f>[3]Milch!$BM58</f>
        <v>1224.1905678600001</v>
      </c>
      <c r="BW76" s="304"/>
      <c r="BX76" s="305">
        <f>[3]Milch!$CP58</f>
        <v>620.24495647599997</v>
      </c>
      <c r="BY76" s="305">
        <f>[3]Milch!$CQ58</f>
        <v>9314.7782337080007</v>
      </c>
      <c r="BZ76" s="304">
        <f>[3]Milch!AT58</f>
        <v>22.080081945000003</v>
      </c>
      <c r="CA76" s="304">
        <f>[3]Milch!AU58</f>
        <v>294.49717221599997</v>
      </c>
      <c r="CB76" s="305">
        <f>[3]Milch!AX58</f>
        <v>81.04373798799999</v>
      </c>
      <c r="CC76" s="305">
        <f>[3]Milch!AY58</f>
        <v>902.66352537299997</v>
      </c>
      <c r="CD76" s="304">
        <f>[3]Milch!BD58</f>
        <v>35.064912004</v>
      </c>
      <c r="CE76" s="304">
        <f>[3]Milch!BE58</f>
        <v>593.09713460199998</v>
      </c>
      <c r="CF76" s="305">
        <f>[3]Milch!AZ58</f>
        <v>112.39428234</v>
      </c>
      <c r="CG76" s="305">
        <f>[3]Milch!BA58</f>
        <v>1186.8362501419999</v>
      </c>
      <c r="CH76" s="304">
        <f>[3]Milch!BB58</f>
        <v>46.459710834999996</v>
      </c>
      <c r="CI76" s="304">
        <f>[3]Milch!BC58</f>
        <v>479.43135450999995</v>
      </c>
      <c r="CJ76" s="305">
        <f>[3]Milch!AV58</f>
        <v>36.640953068000002</v>
      </c>
      <c r="CK76" s="305">
        <f>[3]Milch!AW58</f>
        <v>588.87421011900005</v>
      </c>
      <c r="CL76" s="304"/>
      <c r="CM76" s="304">
        <f>[3]Milch!$CR58</f>
        <v>171.15255888999999</v>
      </c>
      <c r="CN76" s="304">
        <f>[3]Milch!$CS58</f>
        <v>1967.478119095</v>
      </c>
      <c r="CO76" s="305">
        <f>[3]Milch!$CL58</f>
        <v>874.21838338099997</v>
      </c>
      <c r="CP76" s="305">
        <f>[3]Milch!$CM58</f>
        <v>2543.5126548850003</v>
      </c>
      <c r="CQ76" s="304">
        <f>[3]Milch!$CH58</f>
        <v>218.52710700099999</v>
      </c>
      <c r="CR76" s="304">
        <f>[3]Milch!$CI58</f>
        <v>1580.107222715</v>
      </c>
      <c r="CS76" s="305">
        <f>[3]Milch!$CJ58</f>
        <v>182.76589710500002</v>
      </c>
      <c r="CT76" s="305">
        <f>[3]Milch!$CK58</f>
        <v>805.78833629500002</v>
      </c>
      <c r="CU76" s="304">
        <f>[3]Milch!$CN58</f>
        <v>370.70665592199998</v>
      </c>
      <c r="CV76" s="304">
        <f>[3]Milch!$CO58</f>
        <v>2463.9412215369998</v>
      </c>
    </row>
    <row r="77" spans="2:100" s="188" customFormat="1" ht="12.75" x14ac:dyDescent="0.2">
      <c r="B77" s="189">
        <f>[3]Milch!$A59</f>
        <v>44593</v>
      </c>
      <c r="C77" s="250">
        <f>[3]Milch!$B59</f>
        <v>80.105621999999997</v>
      </c>
      <c r="D77" s="250">
        <f>[3]Milch!$C59</f>
        <v>68.933392999999995</v>
      </c>
      <c r="E77" s="250">
        <f t="shared" si="17"/>
        <v>11.172229000000002</v>
      </c>
      <c r="F77" s="355">
        <f t="shared" si="22"/>
        <v>0.16207281425999165</v>
      </c>
      <c r="G77" s="251"/>
      <c r="H77" s="304">
        <f>[3]Milch!$E59</f>
        <v>20767</v>
      </c>
      <c r="I77" s="304">
        <f>[3]Milch!$F59</f>
        <v>244269</v>
      </c>
      <c r="J77" s="265">
        <f t="shared" si="21"/>
        <v>7.8355393229599002E-2</v>
      </c>
      <c r="K77" s="265"/>
      <c r="L77" s="189">
        <f>[3]Milch!$A59</f>
        <v>44593</v>
      </c>
      <c r="M77" s="343">
        <f>'Früchte Daten'!BQ75</f>
        <v>4</v>
      </c>
      <c r="N77" s="250">
        <f>[3]Milch!$Z59</f>
        <v>1.8530911757004473</v>
      </c>
      <c r="O77" s="250">
        <f>[3]Milch!$AA59</f>
        <v>1.6480526233683113</v>
      </c>
      <c r="P77" s="252">
        <f>[3]Milch!$AB59</f>
        <v>1.7944127751648975</v>
      </c>
      <c r="Q77" s="252">
        <f>[3]Milch!$AC59</f>
        <v>1.322137002835136</v>
      </c>
      <c r="R77" s="250">
        <f>[3]Milch!$BN59</f>
        <v>12.488737825944778</v>
      </c>
      <c r="S77" s="250">
        <f>[3]Milch!$BO59</f>
        <v>7.8716125129065793</v>
      </c>
      <c r="T77" s="252">
        <f>[3]Milch!$BP59</f>
        <v>10.549381992756022</v>
      </c>
      <c r="U77" s="252">
        <f>[3]Milch!$BQ59</f>
        <v>6.5068826147992187</v>
      </c>
      <c r="V77" s="250">
        <f>[3]Milch!$BR59</f>
        <v>6.2151452191265948</v>
      </c>
      <c r="W77" s="250">
        <f>[3]Milch!$BS59</f>
        <v>4.1840608813217353</v>
      </c>
      <c r="X77" s="252">
        <f>[3]Milch!$BF59</f>
        <v>20.717401741355069</v>
      </c>
      <c r="Y77" s="252">
        <f>[3]Milch!$BG59</f>
        <v>17.895587530224642</v>
      </c>
      <c r="Z77" s="250">
        <f>[3]Milch!$BH59</f>
        <v>18.347594140829592</v>
      </c>
      <c r="AA77" s="250">
        <f>[3]Milch!$BI59</f>
        <v>12.794755731292152</v>
      </c>
      <c r="AB77" s="252"/>
      <c r="AC77" s="252">
        <f>[3]Milch!$AH59</f>
        <v>20.517697726723625</v>
      </c>
      <c r="AD77" s="252">
        <f>[3]Milch!$AI59</f>
        <v>16.002988550169142</v>
      </c>
      <c r="AE77" s="250">
        <f>[3]Milch!$AL59</f>
        <v>23.897518097332288</v>
      </c>
      <c r="AF77" s="250">
        <f>[3]Milch!$AM59</f>
        <v>18.64135928566856</v>
      </c>
      <c r="AG77" s="252">
        <f>[3]Milch!$AR59</f>
        <v>9.2921380754288823</v>
      </c>
      <c r="AH77" s="252">
        <f>[3]Milch!$AS59</f>
        <v>7.1726985012950326</v>
      </c>
      <c r="AI77" s="250">
        <f>[3]Milch!$AN59</f>
        <v>16.26795230880656</v>
      </c>
      <c r="AJ77" s="250">
        <f>[3]Milch!$AO59</f>
        <v>9.4068776091164192</v>
      </c>
      <c r="AK77" s="252">
        <f>[3]Milch!$AP59</f>
        <v>33.019917737426084</v>
      </c>
      <c r="AL77" s="252">
        <f>[3]Milch!$AQ59</f>
        <v>21.744774631160986</v>
      </c>
      <c r="AM77" s="250">
        <f>[3]Milch!$AJ59</f>
        <v>23.76372217182405</v>
      </c>
      <c r="AN77" s="250">
        <f>[3]Milch!$AK59</f>
        <v>19.161851741029402</v>
      </c>
      <c r="AO77" s="252"/>
      <c r="AP77" s="252">
        <f>[3]Milch!$CD59</f>
        <v>3.6309055537077124</v>
      </c>
      <c r="AQ77" s="252">
        <f>[3]Milch!$CE59</f>
        <v>3.3655514759359288</v>
      </c>
      <c r="AR77" s="250">
        <f>[3]Milch!$BZ59</f>
        <v>4.3533799582420638</v>
      </c>
      <c r="AS77" s="250">
        <f>[3]Milch!$CA59</f>
        <v>4.3106050271683651</v>
      </c>
      <c r="AT77" s="252">
        <f>[3]Milch!$CB59</f>
        <v>5.4377207790228184</v>
      </c>
      <c r="AU77" s="252">
        <f>[3]Milch!$CC59</f>
        <v>4.7258813421785231</v>
      </c>
      <c r="AV77" s="250">
        <f>[3]Milch!$CF59</f>
        <v>4.6408286089150437</v>
      </c>
      <c r="AW77" s="250">
        <f>[3]Milch!$CG59</f>
        <v>3.6979393144466477</v>
      </c>
      <c r="AX77" s="369"/>
      <c r="AY77" s="189">
        <f>[3]Milch!$A59</f>
        <v>44593</v>
      </c>
      <c r="AZ77" s="343">
        <f>'Früchte Daten'!BQ75</f>
        <v>4</v>
      </c>
      <c r="BA77" s="440">
        <f>[3]Milch!$CX59</f>
        <v>4009.7215778640002</v>
      </c>
      <c r="BB77" s="440">
        <f>[3]Milch!$CY59</f>
        <v>21345.786427786999</v>
      </c>
      <c r="BC77" s="304">
        <f>[3]Milch!$AD59</f>
        <v>2686.758512594</v>
      </c>
      <c r="BD77" s="304">
        <f>[3]Milch!$AE59</f>
        <v>4668.2296220049993</v>
      </c>
      <c r="BE77" s="305">
        <f>[3]Milch!$AF59</f>
        <v>1216.5632880380001</v>
      </c>
      <c r="BF77" s="305">
        <f>[3]Milch!$AG59</f>
        <v>14579.356618427999</v>
      </c>
      <c r="BG77" s="304"/>
      <c r="BH77" s="304">
        <f>[3]Milch!$CV59</f>
        <v>163.76247263800002</v>
      </c>
      <c r="BI77" s="304">
        <f>[3]Milch!$CW59</f>
        <v>3343.0889982540002</v>
      </c>
      <c r="BJ77" s="305">
        <f>[3]Milch!$BT59</f>
        <v>39.611526407999996</v>
      </c>
      <c r="BK77" s="305">
        <f>[3]Milch!$BU59</f>
        <v>1018.967928049</v>
      </c>
      <c r="BL77" s="304">
        <f>[3]Milch!$BV59</f>
        <v>16.012636011000001</v>
      </c>
      <c r="BM77" s="304">
        <f>[3]Milch!$BW59</f>
        <v>1028.558481408</v>
      </c>
      <c r="BN77" s="305">
        <f>[3]Milch!$BX59</f>
        <v>61.233336913000002</v>
      </c>
      <c r="BO77" s="305">
        <f>[3]Milch!$BY59</f>
        <v>761.14728049200005</v>
      </c>
      <c r="BP77" s="304"/>
      <c r="BQ77" s="304">
        <f>[3]Milch!$CT59</f>
        <v>157.66249836699998</v>
      </c>
      <c r="BR77" s="304">
        <f>[3]Milch!$CU59</f>
        <v>1363.9672650959999</v>
      </c>
      <c r="BS77" s="305">
        <f>[3]Milch!$BJ59</f>
        <v>120.30565362300001</v>
      </c>
      <c r="BT77" s="305">
        <f>[3]Milch!$BK59</f>
        <v>337.96116570100003</v>
      </c>
      <c r="BU77" s="304">
        <f>[3]Milch!$BL59</f>
        <v>23.664444744000001</v>
      </c>
      <c r="BV77" s="304">
        <f>[3]Milch!$BM59</f>
        <v>949.35394037900005</v>
      </c>
      <c r="BW77" s="304"/>
      <c r="BX77" s="305">
        <f>[3]Milch!$CP59</f>
        <v>514.92200291799998</v>
      </c>
      <c r="BY77" s="305">
        <f>[3]Milch!$CQ59</f>
        <v>7590.2064384490004</v>
      </c>
      <c r="BZ77" s="304">
        <f>[3]Milch!AT59</f>
        <v>23.770939740999999</v>
      </c>
      <c r="CA77" s="304">
        <f>[3]Milch!AU59</f>
        <v>267.07095642600001</v>
      </c>
      <c r="CB77" s="305">
        <f>[3]Milch!AX59</f>
        <v>66.438083308000003</v>
      </c>
      <c r="CC77" s="305">
        <f>[3]Milch!AY59</f>
        <v>688.57481879700003</v>
      </c>
      <c r="CD77" s="304">
        <f>[3]Milch!BD59</f>
        <v>27.473689494999999</v>
      </c>
      <c r="CE77" s="304">
        <f>[3]Milch!BE59</f>
        <v>455.51616964300001</v>
      </c>
      <c r="CF77" s="305">
        <f>[3]Milch!AZ59</f>
        <v>72.732336133999993</v>
      </c>
      <c r="CG77" s="305">
        <f>[3]Milch!BA59</f>
        <v>830.85761674900004</v>
      </c>
      <c r="CH77" s="304">
        <f>[3]Milch!BB59</f>
        <v>37.659907445999998</v>
      </c>
      <c r="CI77" s="304">
        <f>[3]Milch!BC59</f>
        <v>383.834047613</v>
      </c>
      <c r="CJ77" s="305">
        <f>[3]Milch!AV59</f>
        <v>44.166790779999999</v>
      </c>
      <c r="CK77" s="305">
        <f>[3]Milch!AW59</f>
        <v>672.21430329399993</v>
      </c>
      <c r="CL77" s="304"/>
      <c r="CM77" s="304">
        <f>[3]Milch!$CR59</f>
        <v>117.668564691</v>
      </c>
      <c r="CN77" s="304">
        <f>[3]Milch!$CS59</f>
        <v>1520.317519724</v>
      </c>
      <c r="CO77" s="305">
        <f>[3]Milch!$CL59</f>
        <v>678.69927383200002</v>
      </c>
      <c r="CP77" s="305">
        <f>[3]Milch!$CM59</f>
        <v>1965.0328898299999</v>
      </c>
      <c r="CQ77" s="304">
        <f>[3]Milch!$CH59</f>
        <v>181.21859388000001</v>
      </c>
      <c r="CR77" s="304">
        <f>[3]Milch!$CI59</f>
        <v>1207.427460827</v>
      </c>
      <c r="CS77" s="305">
        <f>[3]Milch!$CJ59</f>
        <v>156.20596047699999</v>
      </c>
      <c r="CT77" s="305">
        <f>[3]Milch!$CK59</f>
        <v>670.225669745</v>
      </c>
      <c r="CU77" s="304">
        <f>[3]Milch!$CN59</f>
        <v>256.029897613</v>
      </c>
      <c r="CV77" s="304">
        <f>[3]Milch!$CO59</f>
        <v>1956.838505293</v>
      </c>
    </row>
    <row r="78" spans="2:100" s="188" customFormat="1" ht="12.75" x14ac:dyDescent="0.2">
      <c r="B78" s="189">
        <f>[3]Milch!$A60</f>
        <v>44562</v>
      </c>
      <c r="C78" s="250">
        <f>[3]Milch!$B60</f>
        <v>82.867921999999993</v>
      </c>
      <c r="D78" s="250">
        <f>[3]Milch!$C60</f>
        <v>70.518989000000005</v>
      </c>
      <c r="E78" s="250">
        <f t="shared" si="17"/>
        <v>12.348932999999988</v>
      </c>
      <c r="F78" s="355">
        <f t="shared" si="22"/>
        <v>0.17511500342127695</v>
      </c>
      <c r="G78" s="251"/>
      <c r="H78" s="304">
        <f>[3]Milch!$E60</f>
        <v>22516</v>
      </c>
      <c r="I78" s="304">
        <f>[3]Milch!$F60</f>
        <v>261275</v>
      </c>
      <c r="J78" s="265">
        <f t="shared" si="21"/>
        <v>7.9340077733261447E-2</v>
      </c>
      <c r="K78" s="265"/>
      <c r="L78" s="189">
        <f>[3]Milch!$A60</f>
        <v>44562</v>
      </c>
      <c r="M78" s="343">
        <f>'Früchte Daten'!BQ76</f>
        <v>4</v>
      </c>
      <c r="N78" s="250">
        <f>[3]Milch!$Z60</f>
        <v>1.8251082641553127</v>
      </c>
      <c r="O78" s="250">
        <f>[3]Milch!$AA60</f>
        <v>1.6398794753460415</v>
      </c>
      <c r="P78" s="252">
        <f>[3]Milch!$AB60</f>
        <v>1.8089228006799218</v>
      </c>
      <c r="Q78" s="252">
        <f>[3]Milch!$AC60</f>
        <v>1.3202604349427178</v>
      </c>
      <c r="R78" s="250">
        <f>[3]Milch!$BN60</f>
        <v>12.298331004401549</v>
      </c>
      <c r="S78" s="250">
        <f>[3]Milch!$BO60</f>
        <v>7.6625596626629191</v>
      </c>
      <c r="T78" s="252">
        <f>[3]Milch!$BP60</f>
        <v>9.7159291423738328</v>
      </c>
      <c r="U78" s="252">
        <f>[3]Milch!$BQ60</f>
        <v>6.6196150308104391</v>
      </c>
      <c r="V78" s="250">
        <f>[3]Milch!$BR60</f>
        <v>6.1107872680010642</v>
      </c>
      <c r="W78" s="250">
        <f>[3]Milch!$BS60</f>
        <v>4.1342486323416692</v>
      </c>
      <c r="X78" s="252">
        <f>[3]Milch!$BF60</f>
        <v>21.350380784706402</v>
      </c>
      <c r="Y78" s="252">
        <f>[3]Milch!$BG60</f>
        <v>17.570738723876115</v>
      </c>
      <c r="Z78" s="250">
        <f>[3]Milch!$BH60</f>
        <v>19.108265700312828</v>
      </c>
      <c r="AA78" s="250">
        <f>[3]Milch!$BI60</f>
        <v>12.524307267408053</v>
      </c>
      <c r="AB78" s="252"/>
      <c r="AC78" s="252">
        <f>[3]Milch!$AH60</f>
        <v>20.669600082194794</v>
      </c>
      <c r="AD78" s="252">
        <f>[3]Milch!$AI60</f>
        <v>17.27875607338224</v>
      </c>
      <c r="AE78" s="250">
        <f>[3]Milch!$AL60</f>
        <v>23.75284396322327</v>
      </c>
      <c r="AF78" s="250">
        <f>[3]Milch!$AM60</f>
        <v>18.286702952245246</v>
      </c>
      <c r="AG78" s="252">
        <f>[3]Milch!$AR60</f>
        <v>8.9481452881989423</v>
      </c>
      <c r="AH78" s="252">
        <f>[3]Milch!$AS60</f>
        <v>7.3155152691012262</v>
      </c>
      <c r="AI78" s="250">
        <f>[3]Milch!$AN60</f>
        <v>15.248084876777749</v>
      </c>
      <c r="AJ78" s="250">
        <f>[3]Milch!$AO60</f>
        <v>9.1546579370724697</v>
      </c>
      <c r="AK78" s="252">
        <f>[3]Milch!$AP60</f>
        <v>33.894234240381664</v>
      </c>
      <c r="AL78" s="252">
        <f>[3]Milch!$AQ60</f>
        <v>21.29281628481635</v>
      </c>
      <c r="AM78" s="250">
        <f>[3]Milch!$AJ60</f>
        <v>22.597445924267884</v>
      </c>
      <c r="AN78" s="250">
        <f>[3]Milch!$AK60</f>
        <v>18.183570859616307</v>
      </c>
      <c r="AO78" s="252"/>
      <c r="AP78" s="252">
        <f>[3]Milch!$CD60</f>
        <v>3.5971625079304661</v>
      </c>
      <c r="AQ78" s="252">
        <f>[3]Milch!$CE60</f>
        <v>3.3539870021420479</v>
      </c>
      <c r="AR78" s="250">
        <f>[3]Milch!$BZ60</f>
        <v>4.3981423407585094</v>
      </c>
      <c r="AS78" s="250">
        <f>[3]Milch!$CA60</f>
        <v>4.3227695050704265</v>
      </c>
      <c r="AT78" s="252">
        <f>[3]Milch!$CB60</f>
        <v>5.2395047895085378</v>
      </c>
      <c r="AU78" s="252">
        <f>[3]Milch!$CC60</f>
        <v>4.7892976768975934</v>
      </c>
      <c r="AV78" s="250">
        <f>[3]Milch!$CF60</f>
        <v>4.7634686373662278</v>
      </c>
      <c r="AW78" s="250">
        <f>[3]Milch!$CG60</f>
        <v>3.6349760557346178</v>
      </c>
      <c r="AX78" s="369"/>
      <c r="AY78" s="189">
        <f>[3]Milch!$A60</f>
        <v>44562</v>
      </c>
      <c r="AZ78" s="343">
        <f>'Früchte Daten'!BQ76</f>
        <v>4</v>
      </c>
      <c r="BA78" s="440">
        <f>[3]Milch!$CX60</f>
        <v>4187.0016422030003</v>
      </c>
      <c r="BB78" s="440">
        <f>[3]Milch!$CY60</f>
        <v>23517.791425894</v>
      </c>
      <c r="BC78" s="304">
        <f>[3]Milch!$AD60</f>
        <v>2918.9960935109998</v>
      </c>
      <c r="BD78" s="304">
        <f>[3]Milch!$AE60</f>
        <v>4908.2090006489998</v>
      </c>
      <c r="BE78" s="305">
        <f>[3]Milch!$AF60</f>
        <v>1132.2391928280001</v>
      </c>
      <c r="BF78" s="305">
        <f>[3]Milch!$AG60</f>
        <v>16563.142770882001</v>
      </c>
      <c r="BG78" s="304"/>
      <c r="BH78" s="304">
        <f>[3]Milch!$CV60</f>
        <v>171.56714814599999</v>
      </c>
      <c r="BI78" s="304">
        <f>[3]Milch!$CW60</f>
        <v>3320.1683114699999</v>
      </c>
      <c r="BJ78" s="305">
        <f>[3]Milch!$BT60</f>
        <v>37.713999999999999</v>
      </c>
      <c r="BK78" s="305">
        <f>[3]Milch!$BU60</f>
        <v>1045.3465586469999</v>
      </c>
      <c r="BL78" s="304">
        <f>[3]Milch!$BV60</f>
        <v>20.509141027999998</v>
      </c>
      <c r="BM78" s="304">
        <f>[3]Milch!$BW60</f>
        <v>925.67694798299999</v>
      </c>
      <c r="BN78" s="305">
        <f>[3]Milch!$BX60</f>
        <v>58.827406673999995</v>
      </c>
      <c r="BO78" s="305">
        <f>[3]Milch!$BY60</f>
        <v>807.34732555900007</v>
      </c>
      <c r="BP78" s="304"/>
      <c r="BQ78" s="304">
        <f>[3]Milch!$CT60</f>
        <v>136.15535868199999</v>
      </c>
      <c r="BR78" s="304">
        <f>[3]Milch!$CU60</f>
        <v>1420.6965967939998</v>
      </c>
      <c r="BS78" s="305">
        <f>[3]Milch!$BJ60</f>
        <v>103.077278682</v>
      </c>
      <c r="BT78" s="305">
        <f>[3]Milch!$BK60</f>
        <v>350.47477414799999</v>
      </c>
      <c r="BU78" s="304">
        <f>[3]Milch!$BL60</f>
        <v>18.72606</v>
      </c>
      <c r="BV78" s="304">
        <f>[3]Milch!$BM60</f>
        <v>991.16295375999994</v>
      </c>
      <c r="BW78" s="304"/>
      <c r="BX78" s="305">
        <f>[3]Milch!$CP60</f>
        <v>505.60606767399997</v>
      </c>
      <c r="BY78" s="305">
        <f>[3]Milch!$CQ60</f>
        <v>7933.8760597930004</v>
      </c>
      <c r="BZ78" s="304">
        <f>[3]Milch!AT60</f>
        <v>18.786133481</v>
      </c>
      <c r="CA78" s="304">
        <f>[3]Milch!AU60</f>
        <v>210.449476796</v>
      </c>
      <c r="CB78" s="305">
        <f>[3]Milch!AX60</f>
        <v>73.475860390999998</v>
      </c>
      <c r="CC78" s="305">
        <f>[3]Milch!AY60</f>
        <v>738.5925162740001</v>
      </c>
      <c r="CD78" s="304">
        <f>[3]Milch!BD60</f>
        <v>29.625175199000001</v>
      </c>
      <c r="CE78" s="304">
        <f>[3]Milch!BE60</f>
        <v>465.92982328800002</v>
      </c>
      <c r="CF78" s="305">
        <f>[3]Milch!AZ60</f>
        <v>73.252499693000004</v>
      </c>
      <c r="CG78" s="305">
        <f>[3]Milch!BA60</f>
        <v>856.1592957040001</v>
      </c>
      <c r="CH78" s="304">
        <f>[3]Milch!BB60</f>
        <v>37.467272814000005</v>
      </c>
      <c r="CI78" s="304">
        <f>[3]Milch!BC60</f>
        <v>393.93590033200002</v>
      </c>
      <c r="CJ78" s="305">
        <f>[3]Milch!AV60</f>
        <v>51.373813842000004</v>
      </c>
      <c r="CK78" s="305">
        <f>[3]Milch!AW60</f>
        <v>837.04952814499995</v>
      </c>
      <c r="CL78" s="304"/>
      <c r="CM78" s="304">
        <f>[3]Milch!$CR60</f>
        <v>114.932140245</v>
      </c>
      <c r="CN78" s="304">
        <f>[3]Milch!$CS60</f>
        <v>1585.564720073</v>
      </c>
      <c r="CO78" s="305">
        <f>[3]Milch!$CL60</f>
        <v>665.84023662499999</v>
      </c>
      <c r="CP78" s="305">
        <f>[3]Milch!$CM60</f>
        <v>2021.7710197189999</v>
      </c>
      <c r="CQ78" s="304">
        <f>[3]Milch!$CH60</f>
        <v>175.33987801700002</v>
      </c>
      <c r="CR78" s="304">
        <f>[3]Milch!$CI60</f>
        <v>1162.9311517179999</v>
      </c>
      <c r="CS78" s="305">
        <f>[3]Milch!$CJ60</f>
        <v>149.190443324</v>
      </c>
      <c r="CT78" s="305">
        <f>[3]Milch!$CK60</f>
        <v>620.899629979</v>
      </c>
      <c r="CU78" s="304">
        <f>[3]Milch!$CN60</f>
        <v>276.86422298000002</v>
      </c>
      <c r="CV78" s="304">
        <f>[3]Milch!$CO60</f>
        <v>1992.6049349990001</v>
      </c>
    </row>
    <row r="79" spans="2:100" s="188" customFormat="1" ht="12.75" x14ac:dyDescent="0.2">
      <c r="B79" s="189">
        <f>[3]Milch!$A61</f>
        <v>44531</v>
      </c>
      <c r="C79" s="250">
        <f>[3]Milch!$B61</f>
        <v>84.092877999999999</v>
      </c>
      <c r="D79" s="250">
        <f>[3]Milch!$C61</f>
        <v>70.876351999999997</v>
      </c>
      <c r="E79" s="250">
        <f t="shared" si="17"/>
        <v>13.216526000000002</v>
      </c>
      <c r="F79" s="355">
        <f t="shared" si="22"/>
        <v>0.18647300019052904</v>
      </c>
      <c r="G79" s="251"/>
      <c r="H79" s="304">
        <f>[3]Milch!$E61</f>
        <v>19921</v>
      </c>
      <c r="I79" s="304">
        <f>[3]Milch!$F61</f>
        <v>251203</v>
      </c>
      <c r="J79" s="265">
        <f t="shared" si="21"/>
        <v>7.3475605258110685E-2</v>
      </c>
      <c r="K79" s="265"/>
      <c r="L79" s="189">
        <f>[3]Milch!$A61</f>
        <v>44531</v>
      </c>
      <c r="M79" s="343">
        <f>'Früchte Daten'!BQ77</f>
        <v>5</v>
      </c>
      <c r="N79" s="250">
        <f>[3]Milch!$Z61</f>
        <v>1.8283984441834769</v>
      </c>
      <c r="O79" s="250">
        <f>[3]Milch!$AA61</f>
        <v>1.6466494263103775</v>
      </c>
      <c r="P79" s="252">
        <f>[3]Milch!$AB61</f>
        <v>1.7732662008818003</v>
      </c>
      <c r="Q79" s="252">
        <f>[3]Milch!$AC61</f>
        <v>1.3205578818974029</v>
      </c>
      <c r="R79" s="250">
        <f>[3]Milch!$BN61</f>
        <v>12.239968064381051</v>
      </c>
      <c r="S79" s="250">
        <f>[3]Milch!$BO61</f>
        <v>7.4806698162955847</v>
      </c>
      <c r="T79" s="252">
        <f>[3]Milch!$BP61</f>
        <v>10.00525986795833</v>
      </c>
      <c r="U79" s="252">
        <f>[3]Milch!$BQ61</f>
        <v>6.7469004247212476</v>
      </c>
      <c r="V79" s="250">
        <f>[3]Milch!$BR61</f>
        <v>6.1916493861642063</v>
      </c>
      <c r="W79" s="250">
        <f>[3]Milch!$BS61</f>
        <v>4.1109352857292309</v>
      </c>
      <c r="X79" s="252">
        <f>[3]Milch!$BF61</f>
        <v>21.228257554213251</v>
      </c>
      <c r="Y79" s="252">
        <f>[3]Milch!$BG61</f>
        <v>17.051614989311371</v>
      </c>
      <c r="Z79" s="250">
        <f>[3]Milch!$BH61</f>
        <v>18.863730598544112</v>
      </c>
      <c r="AA79" s="250">
        <f>[3]Milch!$BI61</f>
        <v>12.751462340085665</v>
      </c>
      <c r="AB79" s="252"/>
      <c r="AC79" s="252">
        <f>[3]Milch!$AH61</f>
        <v>19.276001699230815</v>
      </c>
      <c r="AD79" s="252">
        <f>[3]Milch!$AI61</f>
        <v>16.594319841985914</v>
      </c>
      <c r="AE79" s="250">
        <f>[3]Milch!$AL61</f>
        <v>25.643829674071903</v>
      </c>
      <c r="AF79" s="250">
        <f>[3]Milch!$AM61</f>
        <v>18.315138485552072</v>
      </c>
      <c r="AG79" s="252">
        <f>[3]Milch!$AR61</f>
        <v>9.0554172792246543</v>
      </c>
      <c r="AH79" s="252">
        <f>[3]Milch!$AS61</f>
        <v>7.2838172930496601</v>
      </c>
      <c r="AI79" s="250">
        <f>[3]Milch!$AN61</f>
        <v>15.230915933130884</v>
      </c>
      <c r="AJ79" s="250">
        <f>[3]Milch!$AO61</f>
        <v>9.4498457903068083</v>
      </c>
      <c r="AK79" s="252">
        <f>[3]Milch!$AP61</f>
        <v>33.937792472108598</v>
      </c>
      <c r="AL79" s="252">
        <f>[3]Milch!$AQ61</f>
        <v>21.035425560709502</v>
      </c>
      <c r="AM79" s="250">
        <f>[3]Milch!$AJ61</f>
        <v>20.823283602331887</v>
      </c>
      <c r="AN79" s="250">
        <f>[3]Milch!$AK61</f>
        <v>19.511833465295034</v>
      </c>
      <c r="AO79" s="252"/>
      <c r="AP79" s="252">
        <f>[3]Milch!$CD61</f>
        <v>3.5304085682994124</v>
      </c>
      <c r="AQ79" s="252">
        <f>[3]Milch!$CE61</f>
        <v>3.3721002971652778</v>
      </c>
      <c r="AR79" s="250">
        <f>[3]Milch!$BZ61</f>
        <v>4.5151892074933793</v>
      </c>
      <c r="AS79" s="250">
        <f>[3]Milch!$CA61</f>
        <v>4.2434288992798361</v>
      </c>
      <c r="AT79" s="252">
        <f>[3]Milch!$CB61</f>
        <v>5.2129470629011552</v>
      </c>
      <c r="AU79" s="252">
        <f>[3]Milch!$CC61</f>
        <v>4.7403255561934055</v>
      </c>
      <c r="AV79" s="250">
        <f>[3]Milch!$CF61</f>
        <v>4.7402280323042385</v>
      </c>
      <c r="AW79" s="250">
        <f>[3]Milch!$CG61</f>
        <v>3.6330972378445816</v>
      </c>
      <c r="AX79" s="369"/>
      <c r="AY79" s="189">
        <f>[3]Milch!$A61</f>
        <v>44531</v>
      </c>
      <c r="AZ79" s="343">
        <f>'Früchte Daten'!BQ77</f>
        <v>5</v>
      </c>
      <c r="BA79" s="440">
        <f>[3]Milch!$CX61</f>
        <v>5082.2468659140004</v>
      </c>
      <c r="BB79" s="440">
        <f>[3]Milch!$CY61</f>
        <v>26340.833118756997</v>
      </c>
      <c r="BC79" s="304">
        <f>[3]Milch!$AD61</f>
        <v>3387.8550347620003</v>
      </c>
      <c r="BD79" s="304">
        <f>[3]Milch!$AE61</f>
        <v>5751.3705155580001</v>
      </c>
      <c r="BE79" s="305">
        <f>[3]Milch!$AF61</f>
        <v>1546.3109110840001</v>
      </c>
      <c r="BF79" s="305">
        <f>[3]Milch!$AG61</f>
        <v>18249.516662501999</v>
      </c>
      <c r="BG79" s="304"/>
      <c r="BH79" s="304">
        <f>[3]Milch!$CV61</f>
        <v>220.657397331</v>
      </c>
      <c r="BI79" s="304">
        <f>[3]Milch!$CW61</f>
        <v>4953.0423518930002</v>
      </c>
      <c r="BJ79" s="305">
        <f>[3]Milch!$BT61</f>
        <v>58.371533146000004</v>
      </c>
      <c r="BK79" s="305">
        <f>[3]Milch!$BU61</f>
        <v>1837.4024573490001</v>
      </c>
      <c r="BL79" s="304">
        <f>[3]Milch!$BV61</f>
        <v>24.831171054999999</v>
      </c>
      <c r="BM79" s="304">
        <f>[3]Milch!$BW61</f>
        <v>1307.2852445390001</v>
      </c>
      <c r="BN79" s="305">
        <f>[3]Milch!$BX61</f>
        <v>71.10615</v>
      </c>
      <c r="BO79" s="305">
        <f>[3]Milch!$BY61</f>
        <v>1004.229323057</v>
      </c>
      <c r="BP79" s="304"/>
      <c r="BQ79" s="304">
        <f>[3]Milch!$CT61</f>
        <v>195.25020412999999</v>
      </c>
      <c r="BR79" s="304">
        <f>[3]Milch!$CU61</f>
        <v>2229.5831643739998</v>
      </c>
      <c r="BS79" s="305">
        <f>[3]Milch!$BJ61</f>
        <v>137.834431112</v>
      </c>
      <c r="BT79" s="305">
        <f>[3]Milch!$BK61</f>
        <v>540.69333889899997</v>
      </c>
      <c r="BU79" s="304">
        <f>[3]Milch!$BL61</f>
        <v>38.801696796999998</v>
      </c>
      <c r="BV79" s="304">
        <f>[3]Milch!$BM61</f>
        <v>1578.266715878</v>
      </c>
      <c r="BW79" s="304"/>
      <c r="BX79" s="305">
        <f>[3]Milch!$CP61</f>
        <v>695.36363838799991</v>
      </c>
      <c r="BY79" s="305">
        <f>[3]Milch!$CQ61</f>
        <v>10507.079928919</v>
      </c>
      <c r="BZ79" s="304">
        <f>[3]Milch!AT61</f>
        <v>27.114802517000001</v>
      </c>
      <c r="CA79" s="304">
        <f>[3]Milch!AU61</f>
        <v>269.11441012900002</v>
      </c>
      <c r="CB79" s="305">
        <f>[3]Milch!AX61</f>
        <v>69.209017275000008</v>
      </c>
      <c r="CC79" s="305">
        <f>[3]Milch!AY61</f>
        <v>911.49478336100003</v>
      </c>
      <c r="CD79" s="304">
        <f>[3]Milch!BD61</f>
        <v>27.526989114999999</v>
      </c>
      <c r="CE79" s="304">
        <f>[3]Milch!BE61</f>
        <v>433.46555609799998</v>
      </c>
      <c r="CF79" s="305">
        <f>[3]Milch!AZ61</f>
        <v>86.180490866</v>
      </c>
      <c r="CG79" s="305">
        <f>[3]Milch!BA61</f>
        <v>923.72582943499992</v>
      </c>
      <c r="CH79" s="304">
        <f>[3]Milch!BB61</f>
        <v>40.261084404000002</v>
      </c>
      <c r="CI79" s="304">
        <f>[3]Milch!BC61</f>
        <v>513.69889219899994</v>
      </c>
      <c r="CJ79" s="305">
        <f>[3]Milch!AV61</f>
        <v>127.200901097</v>
      </c>
      <c r="CK79" s="305">
        <f>[3]Milch!AW61</f>
        <v>1516.5560581420002</v>
      </c>
      <c r="CL79" s="304"/>
      <c r="CM79" s="304">
        <f>[3]Milch!$CR61</f>
        <v>109.306948788</v>
      </c>
      <c r="CN79" s="304">
        <f>[3]Milch!$CS61</f>
        <v>1522.646106467</v>
      </c>
      <c r="CO79" s="305">
        <f>[3]Milch!$CL61</f>
        <v>700.26043516200002</v>
      </c>
      <c r="CP79" s="305">
        <f>[3]Milch!$CM61</f>
        <v>2046.5865154999999</v>
      </c>
      <c r="CQ79" s="304">
        <f>[3]Milch!$CH61</f>
        <v>181.31887198200002</v>
      </c>
      <c r="CR79" s="304">
        <f>[3]Milch!$CI61</f>
        <v>1227.4939533720001</v>
      </c>
      <c r="CS79" s="305">
        <f>[3]Milch!$CJ61</f>
        <v>144.72413517299998</v>
      </c>
      <c r="CT79" s="305">
        <f>[3]Milch!$CK61</f>
        <v>731.90478026999995</v>
      </c>
      <c r="CU79" s="304">
        <f>[3]Milch!$CN61</f>
        <v>310.82369682999996</v>
      </c>
      <c r="CV79" s="304">
        <f>[3]Milch!$CO61</f>
        <v>2161.2360101859999</v>
      </c>
    </row>
    <row r="80" spans="2:100" s="188" customFormat="1" ht="12.75" x14ac:dyDescent="0.2">
      <c r="B80" s="189">
        <f>[3]Milch!$A62</f>
        <v>44501</v>
      </c>
      <c r="C80" s="250">
        <f>[3]Milch!$B62</f>
        <v>84.154304999999994</v>
      </c>
      <c r="D80" s="250">
        <f>[3]Milch!$C62</f>
        <v>70.961399999999998</v>
      </c>
      <c r="E80" s="250">
        <f t="shared" si="17"/>
        <v>13.192904999999996</v>
      </c>
      <c r="F80" s="355">
        <f t="shared" si="22"/>
        <v>0.18591663918693824</v>
      </c>
      <c r="G80" s="251"/>
      <c r="H80" s="304">
        <f>[3]Milch!$E62</f>
        <v>20172</v>
      </c>
      <c r="I80" s="304">
        <f>[3]Milch!$F62</f>
        <v>237955</v>
      </c>
      <c r="J80" s="265">
        <f t="shared" si="21"/>
        <v>7.8147578517551441E-2</v>
      </c>
      <c r="K80" s="265"/>
      <c r="L80" s="189">
        <f>[3]Milch!$A62</f>
        <v>44501</v>
      </c>
      <c r="M80" s="343">
        <f>'Früchte Daten'!BQ78</f>
        <v>4</v>
      </c>
      <c r="N80" s="250">
        <f>[3]Milch!$Z62</f>
        <v>1.8475910225666059</v>
      </c>
      <c r="O80" s="250">
        <f>[3]Milch!$AA62</f>
        <v>1.6421797158442364</v>
      </c>
      <c r="P80" s="252">
        <f>[3]Milch!$AB62</f>
        <v>1.7875206868996465</v>
      </c>
      <c r="Q80" s="252">
        <f>[3]Milch!$AC62</f>
        <v>1.3335732589255409</v>
      </c>
      <c r="R80" s="250">
        <f>[3]Milch!$BN62</f>
        <v>12.433004781026062</v>
      </c>
      <c r="S80" s="250">
        <f>[3]Milch!$BO62</f>
        <v>7.6184581591680445</v>
      </c>
      <c r="T80" s="252">
        <f>[3]Milch!$BP62</f>
        <v>10.462680629862817</v>
      </c>
      <c r="U80" s="252">
        <f>[3]Milch!$BQ62</f>
        <v>6.7499245003891808</v>
      </c>
      <c r="V80" s="250">
        <f>[3]Milch!$BR62</f>
        <v>6.184366384572586</v>
      </c>
      <c r="W80" s="250">
        <f>[3]Milch!$BS62</f>
        <v>4.172382713151821</v>
      </c>
      <c r="X80" s="252">
        <f>[3]Milch!$BF62</f>
        <v>20.950110887985225</v>
      </c>
      <c r="Y80" s="252">
        <f>[3]Milch!$BG62</f>
        <v>17.34961922973962</v>
      </c>
      <c r="Z80" s="250">
        <f>[3]Milch!$BH62</f>
        <v>19.293841502464886</v>
      </c>
      <c r="AA80" s="250">
        <f>[3]Milch!$BI62</f>
        <v>12.546334847015435</v>
      </c>
      <c r="AB80" s="252"/>
      <c r="AC80" s="252">
        <f>[3]Milch!$AH62</f>
        <v>18.918871891161213</v>
      </c>
      <c r="AD80" s="252">
        <f>[3]Milch!$AI62</f>
        <v>16.508972827214794</v>
      </c>
      <c r="AE80" s="250">
        <f>[3]Milch!$AL62</f>
        <v>24.63884257967419</v>
      </c>
      <c r="AF80" s="250">
        <f>[3]Milch!$AM62</f>
        <v>18.326344603049705</v>
      </c>
      <c r="AG80" s="252">
        <f>[3]Milch!$AR62</f>
        <v>8.8636090486754391</v>
      </c>
      <c r="AH80" s="252">
        <f>[3]Milch!$AS62</f>
        <v>7.4595524146654153</v>
      </c>
      <c r="AI80" s="250">
        <f>[3]Milch!$AN62</f>
        <v>15.317596930392744</v>
      </c>
      <c r="AJ80" s="250">
        <f>[3]Milch!$AO62</f>
        <v>9.5428219743590201</v>
      </c>
      <c r="AK80" s="252">
        <f>[3]Milch!$AP62</f>
        <v>32.5792518450288</v>
      </c>
      <c r="AL80" s="252">
        <f>[3]Milch!$AQ62</f>
        <v>21.092064315163086</v>
      </c>
      <c r="AM80" s="250">
        <f>[3]Milch!$AJ62</f>
        <v>23.83926832912594</v>
      </c>
      <c r="AN80" s="250">
        <f>[3]Milch!$AK62</f>
        <v>18.542577703339937</v>
      </c>
      <c r="AO80" s="252"/>
      <c r="AP80" s="252">
        <f>[3]Milch!$CD62</f>
        <v>3.5166542490312427</v>
      </c>
      <c r="AQ80" s="252">
        <f>[3]Milch!$CE62</f>
        <v>3.3823398028993497</v>
      </c>
      <c r="AR80" s="250">
        <f>[3]Milch!$BZ62</f>
        <v>4.3911040337438028</v>
      </c>
      <c r="AS80" s="250">
        <f>[3]Milch!$CA62</f>
        <v>4.2698846099539596</v>
      </c>
      <c r="AT80" s="252">
        <f>[3]Milch!$CB62</f>
        <v>5.158793571262005</v>
      </c>
      <c r="AU80" s="252">
        <f>[3]Milch!$CC62</f>
        <v>4.7896541576558427</v>
      </c>
      <c r="AV80" s="250">
        <f>[3]Milch!$CF62</f>
        <v>4.7436662638349345</v>
      </c>
      <c r="AW80" s="250">
        <f>[3]Milch!$CG62</f>
        <v>3.5881547250740837</v>
      </c>
      <c r="AX80" s="369"/>
      <c r="AY80" s="189">
        <f>[3]Milch!$A62</f>
        <v>44501</v>
      </c>
      <c r="AZ80" s="343">
        <f>'Früchte Daten'!BQ78</f>
        <v>4</v>
      </c>
      <c r="BA80" s="440">
        <f>[3]Milch!$CX62</f>
        <v>3994.6840036109998</v>
      </c>
      <c r="BB80" s="440">
        <f>[3]Milch!$CY62</f>
        <v>22044.984551787998</v>
      </c>
      <c r="BC80" s="304">
        <f>[3]Milch!$AD62</f>
        <v>2752.206314863</v>
      </c>
      <c r="BD80" s="304">
        <f>[3]Milch!$AE62</f>
        <v>4660.9114077249997</v>
      </c>
      <c r="BE80" s="305">
        <f>[3]Milch!$AF62</f>
        <v>1152.303702212</v>
      </c>
      <c r="BF80" s="305">
        <f>[3]Milch!$AG62</f>
        <v>15380.149670763001</v>
      </c>
      <c r="BG80" s="304"/>
      <c r="BH80" s="304">
        <f>[3]Milch!$CV62</f>
        <v>168.484822708</v>
      </c>
      <c r="BI80" s="304">
        <f>[3]Milch!$CW62</f>
        <v>3488.1010994359999</v>
      </c>
      <c r="BJ80" s="305">
        <f>[3]Milch!$BT62</f>
        <v>42.015099354999997</v>
      </c>
      <c r="BK80" s="305">
        <f>[3]Milch!$BU62</f>
        <v>1174.786049052</v>
      </c>
      <c r="BL80" s="304">
        <f>[3]Milch!$BV62</f>
        <v>17.351236881000002</v>
      </c>
      <c r="BM80" s="304">
        <f>[3]Milch!$BW62</f>
        <v>980.65496558699999</v>
      </c>
      <c r="BN80" s="305">
        <f>[3]Milch!$BX62</f>
        <v>65.915550115999991</v>
      </c>
      <c r="BO80" s="305">
        <f>[3]Milch!$BY62</f>
        <v>794.48818455699995</v>
      </c>
      <c r="BP80" s="304"/>
      <c r="BQ80" s="304">
        <f>[3]Milch!$CT62</f>
        <v>137.81202661399999</v>
      </c>
      <c r="BR80" s="304">
        <f>[3]Milch!$CU62</f>
        <v>1603.9409822079999</v>
      </c>
      <c r="BS80" s="305">
        <f>[3]Milch!$BJ62</f>
        <v>103.821966614</v>
      </c>
      <c r="BT80" s="305">
        <f>[3]Milch!$BK62</f>
        <v>381.49442357999999</v>
      </c>
      <c r="BU80" s="304">
        <f>[3]Milch!$BL62</f>
        <v>20.142900000000001</v>
      </c>
      <c r="BV80" s="304">
        <f>[3]Milch!$BM62</f>
        <v>1145.814597668</v>
      </c>
      <c r="BW80" s="304"/>
      <c r="BX80" s="305">
        <f>[3]Milch!$CP62</f>
        <v>525.20109041800004</v>
      </c>
      <c r="BY80" s="305">
        <f>[3]Milch!$CQ62</f>
        <v>8204.973763248001</v>
      </c>
      <c r="BZ80" s="304">
        <f>[3]Milch!AT62</f>
        <v>24.060209499999999</v>
      </c>
      <c r="CA80" s="304">
        <f>[3]Milch!AU62</f>
        <v>238.99955924299999</v>
      </c>
      <c r="CB80" s="305">
        <f>[3]Milch!AX62</f>
        <v>61.745247363000004</v>
      </c>
      <c r="CC80" s="305">
        <f>[3]Milch!AY62</f>
        <v>737.631213366</v>
      </c>
      <c r="CD80" s="304">
        <f>[3]Milch!BD62</f>
        <v>25.15561151</v>
      </c>
      <c r="CE80" s="304">
        <f>[3]Milch!BE62</f>
        <v>392.46023760599996</v>
      </c>
      <c r="CF80" s="305">
        <f>[3]Milch!AZ62</f>
        <v>66.497979066999989</v>
      </c>
      <c r="CG80" s="305">
        <f>[3]Milch!BA62</f>
        <v>758.73996642700001</v>
      </c>
      <c r="CH80" s="304">
        <f>[3]Milch!BB62</f>
        <v>35.737603262999997</v>
      </c>
      <c r="CI80" s="304">
        <f>[3]Milch!BC62</f>
        <v>370.19529810900002</v>
      </c>
      <c r="CJ80" s="305">
        <f>[3]Milch!AV62</f>
        <v>66.012498833000009</v>
      </c>
      <c r="CK80" s="305">
        <f>[3]Milch!AW62</f>
        <v>1122.3250609240001</v>
      </c>
      <c r="CL80" s="304"/>
      <c r="CM80" s="304">
        <f>[3]Milch!$CR62</f>
        <v>95.381676261999999</v>
      </c>
      <c r="CN80" s="304">
        <f>[3]Milch!$CS62</f>
        <v>1458.857799418</v>
      </c>
      <c r="CO80" s="305">
        <f>[3]Milch!$CL62</f>
        <v>603.23738597600004</v>
      </c>
      <c r="CP80" s="305">
        <f>[3]Milch!$CM62</f>
        <v>1807.366119794</v>
      </c>
      <c r="CQ80" s="304">
        <f>[3]Milch!$CH62</f>
        <v>167.28680871099999</v>
      </c>
      <c r="CR80" s="304">
        <f>[3]Milch!$CI62</f>
        <v>1082.4036750700002</v>
      </c>
      <c r="CS80" s="305">
        <f>[3]Milch!$CJ62</f>
        <v>133.36181688400001</v>
      </c>
      <c r="CT80" s="305">
        <f>[3]Milch!$CK62</f>
        <v>614.58674208299999</v>
      </c>
      <c r="CU80" s="304">
        <f>[3]Milch!$CN62</f>
        <v>266.23342922</v>
      </c>
      <c r="CV80" s="304">
        <f>[3]Milch!$CO62</f>
        <v>2019.6244237150001</v>
      </c>
    </row>
    <row r="81" spans="2:100" s="188" customFormat="1" ht="12.75" x14ac:dyDescent="0.2">
      <c r="B81" s="189">
        <f>[3]Milch!$A63</f>
        <v>44470</v>
      </c>
      <c r="C81" s="250">
        <f>[3]Milch!$B63</f>
        <v>89.001262999999994</v>
      </c>
      <c r="D81" s="250">
        <f>[3]Milch!$C63</f>
        <v>72.062819000000005</v>
      </c>
      <c r="E81" s="250">
        <f t="shared" si="17"/>
        <v>16.93844399999999</v>
      </c>
      <c r="F81" s="355">
        <f t="shared" si="22"/>
        <v>0.23505108785710971</v>
      </c>
      <c r="G81" s="251"/>
      <c r="H81" s="304">
        <f>[3]Milch!$E63</f>
        <v>20079</v>
      </c>
      <c r="I81" s="304">
        <f>[3]Milch!$F63</f>
        <v>264471</v>
      </c>
      <c r="J81" s="265">
        <f t="shared" si="21"/>
        <v>7.0564048497627832E-2</v>
      </c>
      <c r="K81" s="265"/>
      <c r="L81" s="189">
        <f>[3]Milch!$A63</f>
        <v>44470</v>
      </c>
      <c r="M81" s="343">
        <f>'Früchte Daten'!BQ79</f>
        <v>4</v>
      </c>
      <c r="N81" s="250">
        <f>[3]Milch!$Z63</f>
        <v>1.8192466934831613</v>
      </c>
      <c r="O81" s="250">
        <f>[3]Milch!$AA63</f>
        <v>1.6495055626466946</v>
      </c>
      <c r="P81" s="252">
        <f>[3]Milch!$AB63</f>
        <v>1.7544638360896123</v>
      </c>
      <c r="Q81" s="252">
        <f>[3]Milch!$AC63</f>
        <v>1.3024184258914351</v>
      </c>
      <c r="R81" s="250">
        <f>[3]Milch!$BN63</f>
        <v>12.568359473139383</v>
      </c>
      <c r="S81" s="250">
        <f>[3]Milch!$BO63</f>
        <v>7.9574591991290609</v>
      </c>
      <c r="T81" s="252">
        <f>[3]Milch!$BP63</f>
        <v>10.018769990949743</v>
      </c>
      <c r="U81" s="252">
        <f>[3]Milch!$BQ63</f>
        <v>6.7472813467378856</v>
      </c>
      <c r="V81" s="250">
        <f>[3]Milch!$BR63</f>
        <v>6.1411797640543</v>
      </c>
      <c r="W81" s="250">
        <f>[3]Milch!$BS63</f>
        <v>4.1499178008569686</v>
      </c>
      <c r="X81" s="252">
        <f>[3]Milch!$BF63</f>
        <v>20.407492287474923</v>
      </c>
      <c r="Y81" s="252">
        <f>[3]Milch!$BG63</f>
        <v>17.830778487511232</v>
      </c>
      <c r="Z81" s="250">
        <f>[3]Milch!$BH63</f>
        <v>19.257134780380127</v>
      </c>
      <c r="AA81" s="250">
        <f>[3]Milch!$BI63</f>
        <v>12.765420660961048</v>
      </c>
      <c r="AB81" s="252"/>
      <c r="AC81" s="252">
        <f>[3]Milch!$AH63</f>
        <v>19.338231380654008</v>
      </c>
      <c r="AD81" s="252">
        <f>[3]Milch!$AI63</f>
        <v>17.330120455094598</v>
      </c>
      <c r="AE81" s="250">
        <f>[3]Milch!$AL63</f>
        <v>25.201399066244381</v>
      </c>
      <c r="AF81" s="250">
        <f>[3]Milch!$AM63</f>
        <v>18.695949843950959</v>
      </c>
      <c r="AG81" s="252">
        <f>[3]Milch!$AR63</f>
        <v>8.8441961296904754</v>
      </c>
      <c r="AH81" s="252">
        <f>[3]Milch!$AS63</f>
        <v>7.0909416534950385</v>
      </c>
      <c r="AI81" s="250">
        <f>[3]Milch!$AN63</f>
        <v>14.660901306707688</v>
      </c>
      <c r="AJ81" s="250">
        <f>[3]Milch!$AO63</f>
        <v>9.6653104039233426</v>
      </c>
      <c r="AK81" s="252">
        <f>[3]Milch!$AP63</f>
        <v>33.463264928653473</v>
      </c>
      <c r="AL81" s="252">
        <f>[3]Milch!$AQ63</f>
        <v>20.052320727048983</v>
      </c>
      <c r="AM81" s="250">
        <f>[3]Milch!$AJ63</f>
        <v>24.039555232271294</v>
      </c>
      <c r="AN81" s="250">
        <f>[3]Milch!$AK63</f>
        <v>19.105859779402106</v>
      </c>
      <c r="AO81" s="252"/>
      <c r="AP81" s="252">
        <f>[3]Milch!$CD63</f>
        <v>3.5369089967462854</v>
      </c>
      <c r="AQ81" s="252">
        <f>[3]Milch!$CE63</f>
        <v>3.3815396780691924</v>
      </c>
      <c r="AR81" s="250">
        <f>[3]Milch!$BZ63</f>
        <v>4.490647016510029</v>
      </c>
      <c r="AS81" s="250">
        <f>[3]Milch!$CA63</f>
        <v>4.20990762908996</v>
      </c>
      <c r="AT81" s="252">
        <f>[3]Milch!$CB63</f>
        <v>5.3081496653292302</v>
      </c>
      <c r="AU81" s="252">
        <f>[3]Milch!$CC63</f>
        <v>4.762608933043011</v>
      </c>
      <c r="AV81" s="250">
        <f>[3]Milch!$CF63</f>
        <v>4.7525312306035357</v>
      </c>
      <c r="AW81" s="250">
        <f>[3]Milch!$CG63</f>
        <v>3.5440450909720567</v>
      </c>
      <c r="AX81" s="369"/>
      <c r="AY81" s="189">
        <f>[3]Milch!$A63</f>
        <v>44470</v>
      </c>
      <c r="AZ81" s="343">
        <f>'Früchte Daten'!BQ79</f>
        <v>4</v>
      </c>
      <c r="BA81" s="440">
        <f>[3]Milch!$CX63</f>
        <v>3778.643699144</v>
      </c>
      <c r="BB81" s="440">
        <f>[3]Milch!$CY63</f>
        <v>21352.934379555001</v>
      </c>
      <c r="BC81" s="304">
        <f>[3]Milch!$AD63</f>
        <v>2579.0125536850001</v>
      </c>
      <c r="BD81" s="304">
        <f>[3]Milch!$AE63</f>
        <v>4465.4816751579992</v>
      </c>
      <c r="BE81" s="305">
        <f>[3]Milch!$AF63</f>
        <v>1093.0973136770001</v>
      </c>
      <c r="BF81" s="305">
        <f>[3]Milch!$AG63</f>
        <v>14835.036071586999</v>
      </c>
      <c r="BG81" s="304"/>
      <c r="BH81" s="304">
        <f>[3]Milch!$CV63</f>
        <v>158.57776006199998</v>
      </c>
      <c r="BI81" s="304">
        <f>[3]Milch!$CW63</f>
        <v>3249.9599296000001</v>
      </c>
      <c r="BJ81" s="305">
        <f>[3]Milch!$BT63</f>
        <v>39.666817076999997</v>
      </c>
      <c r="BK81" s="305">
        <f>[3]Milch!$BU63</f>
        <v>1003.029287729</v>
      </c>
      <c r="BL81" s="304">
        <f>[3]Milch!$BV63</f>
        <v>15.588259513999999</v>
      </c>
      <c r="BM81" s="304">
        <f>[3]Milch!$BW63</f>
        <v>939.19039744099996</v>
      </c>
      <c r="BN81" s="305">
        <f>[3]Milch!$BX63</f>
        <v>55.935031906999995</v>
      </c>
      <c r="BO81" s="305">
        <f>[3]Milch!$BY63</f>
        <v>782.09049971899992</v>
      </c>
      <c r="BP81" s="304"/>
      <c r="BQ81" s="304">
        <f>[3]Milch!$CT63</f>
        <v>137.06468374800002</v>
      </c>
      <c r="BR81" s="304">
        <f>[3]Milch!$CU63</f>
        <v>1420.868288181</v>
      </c>
      <c r="BS81" s="305">
        <f>[3]Milch!$BJ63</f>
        <v>108.317483748</v>
      </c>
      <c r="BT81" s="305">
        <f>[3]Milch!$BK63</f>
        <v>335.23763786100005</v>
      </c>
      <c r="BU81" s="304">
        <f>[3]Milch!$BL63</f>
        <v>15.52956</v>
      </c>
      <c r="BV81" s="304">
        <f>[3]Milch!$BM63</f>
        <v>1006.818574247</v>
      </c>
      <c r="BW81" s="304"/>
      <c r="BX81" s="305">
        <f>[3]Milch!$CP63</f>
        <v>519.61046677900003</v>
      </c>
      <c r="BY81" s="305">
        <f>[3]Milch!$CQ63</f>
        <v>8209.2442951720004</v>
      </c>
      <c r="BZ81" s="304">
        <f>[3]Milch!AT63</f>
        <v>23.438121252000002</v>
      </c>
      <c r="CA81" s="304">
        <f>[3]Milch!AU63</f>
        <v>216.95301944400001</v>
      </c>
      <c r="CB81" s="305">
        <f>[3]Milch!AX63</f>
        <v>56.369900936999997</v>
      </c>
      <c r="CC81" s="305">
        <f>[3]Milch!AY63</f>
        <v>701.2699231360001</v>
      </c>
      <c r="CD81" s="304">
        <f>[3]Milch!BD63</f>
        <v>27.050091616000003</v>
      </c>
      <c r="CE81" s="304">
        <f>[3]Milch!BE63</f>
        <v>406.26718660900002</v>
      </c>
      <c r="CF81" s="305">
        <f>[3]Milch!AZ63</f>
        <v>70.765793504000001</v>
      </c>
      <c r="CG81" s="305">
        <f>[3]Milch!BA63</f>
        <v>814.58111105</v>
      </c>
      <c r="CH81" s="304">
        <f>[3]Milch!BB63</f>
        <v>31.558360103999998</v>
      </c>
      <c r="CI81" s="304">
        <f>[3]Milch!BC63</f>
        <v>389.18601446299999</v>
      </c>
      <c r="CJ81" s="305">
        <f>[3]Milch!AV63</f>
        <v>68.917773439000001</v>
      </c>
      <c r="CK81" s="305">
        <f>[3]Milch!AW63</f>
        <v>1096.9484104619999</v>
      </c>
      <c r="CL81" s="304"/>
      <c r="CM81" s="304">
        <f>[3]Milch!$CR63</f>
        <v>101.538174165</v>
      </c>
      <c r="CN81" s="304">
        <f>[3]Milch!$CS63</f>
        <v>1408.3347535729999</v>
      </c>
      <c r="CO81" s="305">
        <f>[3]Milch!$CL63</f>
        <v>596.70576214499999</v>
      </c>
      <c r="CP81" s="305">
        <f>[3]Milch!$CM63</f>
        <v>1811.045770421</v>
      </c>
      <c r="CQ81" s="304">
        <f>[3]Milch!$CH63</f>
        <v>143.35728940800001</v>
      </c>
      <c r="CR81" s="304">
        <f>[3]Milch!$CI63</f>
        <v>1145.1395813249999</v>
      </c>
      <c r="CS81" s="305">
        <f>[3]Milch!$CJ63</f>
        <v>124.564550333</v>
      </c>
      <c r="CT81" s="305">
        <f>[3]Milch!$CK63</f>
        <v>582.82502186600004</v>
      </c>
      <c r="CU81" s="304">
        <f>[3]Milch!$CN63</f>
        <v>232.05430529700001</v>
      </c>
      <c r="CV81" s="304">
        <f>[3]Milch!$CO63</f>
        <v>1923.169627195</v>
      </c>
    </row>
    <row r="82" spans="2:100" s="188" customFormat="1" ht="12.75" x14ac:dyDescent="0.2">
      <c r="B82" s="189">
        <f>[3]Milch!$A64</f>
        <v>44440</v>
      </c>
      <c r="C82" s="250">
        <f>[3]Milch!$B64</f>
        <v>88.818028999999996</v>
      </c>
      <c r="D82" s="250">
        <f>[3]Milch!$C64</f>
        <v>71.677655999999999</v>
      </c>
      <c r="E82" s="250">
        <f t="shared" si="17"/>
        <v>17.140372999999997</v>
      </c>
      <c r="F82" s="355">
        <f t="shared" si="22"/>
        <v>0.23913132706236939</v>
      </c>
      <c r="G82" s="251"/>
      <c r="H82" s="304">
        <f>[3]Milch!$E64</f>
        <v>19184</v>
      </c>
      <c r="I82" s="304">
        <f>[3]Milch!$F64</f>
        <v>261960</v>
      </c>
      <c r="J82" s="265">
        <f t="shared" si="21"/>
        <v>6.8235494977662695E-2</v>
      </c>
      <c r="K82" s="265"/>
      <c r="L82" s="189">
        <f>[3]Milch!$A64</f>
        <v>44440</v>
      </c>
      <c r="M82" s="343">
        <f>'Früchte Daten'!BQ80</f>
        <v>5</v>
      </c>
      <c r="N82" s="250">
        <f>[3]Milch!$Z64</f>
        <v>1.8356054716852666</v>
      </c>
      <c r="O82" s="250">
        <f>[3]Milch!$AA64</f>
        <v>1.6395269774370731</v>
      </c>
      <c r="P82" s="252">
        <f>[3]Milch!$AB64</f>
        <v>1.78924705449377</v>
      </c>
      <c r="Q82" s="252">
        <f>[3]Milch!$AC64</f>
        <v>1.327720931297167</v>
      </c>
      <c r="R82" s="250">
        <f>[3]Milch!$BN64</f>
        <v>12.730509509694533</v>
      </c>
      <c r="S82" s="250">
        <f>[3]Milch!$BO64</f>
        <v>8.1036387387456301</v>
      </c>
      <c r="T82" s="252">
        <f>[3]Milch!$BP64</f>
        <v>10.517796159470949</v>
      </c>
      <c r="U82" s="252">
        <f>[3]Milch!$BQ64</f>
        <v>6.6639994456463434</v>
      </c>
      <c r="V82" s="250">
        <f>[3]Milch!$BR64</f>
        <v>6.2356231384582905</v>
      </c>
      <c r="W82" s="250">
        <f>[3]Milch!$BS64</f>
        <v>4.1757594073206858</v>
      </c>
      <c r="X82" s="252">
        <f>[3]Milch!$BF64</f>
        <v>21.024960091690133</v>
      </c>
      <c r="Y82" s="252">
        <f>[3]Milch!$BG64</f>
        <v>17.470656839654453</v>
      </c>
      <c r="Z82" s="250">
        <f>[3]Milch!$BH64</f>
        <v>18.424572750679037</v>
      </c>
      <c r="AA82" s="250">
        <f>[3]Milch!$BI64</f>
        <v>12.791291158857394</v>
      </c>
      <c r="AB82" s="252"/>
      <c r="AC82" s="252">
        <f>[3]Milch!$AH64</f>
        <v>20.896202630616742</v>
      </c>
      <c r="AD82" s="252">
        <f>[3]Milch!$AI64</f>
        <v>16.828298761696889</v>
      </c>
      <c r="AE82" s="250">
        <f>[3]Milch!$AL64</f>
        <v>24.959210929778052</v>
      </c>
      <c r="AF82" s="250">
        <f>[3]Milch!$AM64</f>
        <v>18.716666452175271</v>
      </c>
      <c r="AG82" s="252">
        <f>[3]Milch!$AR64</f>
        <v>8.8273208805032635</v>
      </c>
      <c r="AH82" s="252">
        <f>[3]Milch!$AS64</f>
        <v>7.3742075427117948</v>
      </c>
      <c r="AI82" s="250">
        <f>[3]Milch!$AN64</f>
        <v>16.164132002731069</v>
      </c>
      <c r="AJ82" s="250">
        <f>[3]Milch!$AO64</f>
        <v>9.8425550688768322</v>
      </c>
      <c r="AK82" s="252">
        <f>[3]Milch!$AP64</f>
        <v>32.421077482804527</v>
      </c>
      <c r="AL82" s="252">
        <f>[3]Milch!$AQ64</f>
        <v>21.349262927780135</v>
      </c>
      <c r="AM82" s="250">
        <f>[3]Milch!$AJ64</f>
        <v>21.391704357413918</v>
      </c>
      <c r="AN82" s="250">
        <f>[3]Milch!$AK64</f>
        <v>18.244645518503081</v>
      </c>
      <c r="AO82" s="252"/>
      <c r="AP82" s="252">
        <f>[3]Milch!$CD64</f>
        <v>3.5197426891255925</v>
      </c>
      <c r="AQ82" s="252">
        <f>[3]Milch!$CE64</f>
        <v>3.4255406928808707</v>
      </c>
      <c r="AR82" s="250">
        <f>[3]Milch!$BZ64</f>
        <v>4.4091323865964656</v>
      </c>
      <c r="AS82" s="250">
        <f>[3]Milch!$CA64</f>
        <v>4.3243650197027597</v>
      </c>
      <c r="AT82" s="252">
        <f>[3]Milch!$CB64</f>
        <v>5.1880855280767024</v>
      </c>
      <c r="AU82" s="252">
        <f>[3]Milch!$CC64</f>
        <v>4.8071914913537137</v>
      </c>
      <c r="AV82" s="250">
        <f>[3]Milch!$CF64</f>
        <v>4.6067750863849248</v>
      </c>
      <c r="AW82" s="250">
        <f>[3]Milch!$CG64</f>
        <v>3.6673489428098134</v>
      </c>
      <c r="AY82" s="189">
        <f>[3]Milch!$A64</f>
        <v>44440</v>
      </c>
      <c r="AZ82" s="343">
        <f>'Früchte Daten'!BQ80</f>
        <v>5</v>
      </c>
      <c r="BA82" s="440">
        <f>[3]Milch!$CX64</f>
        <v>4690.7339786830007</v>
      </c>
      <c r="BB82" s="440">
        <f>[3]Milch!$CY64</f>
        <v>25545.02928635</v>
      </c>
      <c r="BC82" s="304">
        <f>[3]Milch!$AD64</f>
        <v>3257.350788536</v>
      </c>
      <c r="BD82" s="304">
        <f>[3]Milch!$AE64</f>
        <v>5518.6530618910001</v>
      </c>
      <c r="BE82" s="305">
        <f>[3]Milch!$AF64</f>
        <v>1328.0500561009999</v>
      </c>
      <c r="BF82" s="305">
        <f>[3]Milch!$AG64</f>
        <v>17633.217494744</v>
      </c>
      <c r="BG82" s="304"/>
      <c r="BH82" s="304">
        <f>[3]Milch!$CV64</f>
        <v>189.74713621200002</v>
      </c>
      <c r="BI82" s="304">
        <f>[3]Milch!$CW64</f>
        <v>3844.760525999</v>
      </c>
      <c r="BJ82" s="305">
        <f>[3]Milch!$BT64</f>
        <v>48.417197680000001</v>
      </c>
      <c r="BK82" s="305">
        <f>[3]Milch!$BU64</f>
        <v>1151.3702436680001</v>
      </c>
      <c r="BL82" s="304">
        <f>[3]Milch!$BV64</f>
        <v>14.183227955</v>
      </c>
      <c r="BM82" s="304">
        <f>[3]Milch!$BW64</f>
        <v>1136.1214350980001</v>
      </c>
      <c r="BN82" s="305">
        <f>[3]Milch!$BX64</f>
        <v>72.748840000000001</v>
      </c>
      <c r="BO82" s="305">
        <f>[3]Milch!$BY64</f>
        <v>928.43981852000002</v>
      </c>
      <c r="BP82" s="304"/>
      <c r="BQ82" s="304">
        <f>[3]Milch!$CT64</f>
        <v>153.058895866</v>
      </c>
      <c r="BR82" s="304">
        <f>[3]Milch!$CU64</f>
        <v>1651.9276944550002</v>
      </c>
      <c r="BS82" s="305">
        <f>[3]Milch!$BJ64</f>
        <v>113.115605866</v>
      </c>
      <c r="BT82" s="305">
        <f>[3]Milch!$BK64</f>
        <v>426.643752124</v>
      </c>
      <c r="BU82" s="304">
        <f>[3]Milch!$BL64</f>
        <v>23.754279999999998</v>
      </c>
      <c r="BV82" s="304">
        <f>[3]Milch!$BM64</f>
        <v>1126.5763815119999</v>
      </c>
      <c r="BW82" s="304"/>
      <c r="BX82" s="305">
        <f>[3]Milch!$CP64</f>
        <v>621.37318007600004</v>
      </c>
      <c r="BY82" s="305">
        <f>[3]Milch!$CQ64</f>
        <v>9177.1387666689989</v>
      </c>
      <c r="BZ82" s="304">
        <f>[3]Milch!AT64</f>
        <v>20.890931667</v>
      </c>
      <c r="CA82" s="304">
        <f>[3]Milch!AU64</f>
        <v>285.38981627200002</v>
      </c>
      <c r="CB82" s="305">
        <f>[3]Milch!AX64</f>
        <v>64.966151926999999</v>
      </c>
      <c r="CC82" s="305">
        <f>[3]Milch!AY64</f>
        <v>837.754346682</v>
      </c>
      <c r="CD82" s="304">
        <f>[3]Milch!BD64</f>
        <v>32.131929507000002</v>
      </c>
      <c r="CE82" s="304">
        <f>[3]Milch!BE64</f>
        <v>508.04044188499995</v>
      </c>
      <c r="CF82" s="305">
        <f>[3]Milch!AZ64</f>
        <v>100.148108763</v>
      </c>
      <c r="CG82" s="305">
        <f>[3]Milch!BA64</f>
        <v>1205.8877637380001</v>
      </c>
      <c r="CH82" s="304">
        <f>[3]Milch!BB64</f>
        <v>39.464659595000001</v>
      </c>
      <c r="CI82" s="304">
        <f>[3]Milch!BC64</f>
        <v>456.74509590499997</v>
      </c>
      <c r="CJ82" s="305">
        <f>[3]Milch!AV64</f>
        <v>55.431841431000002</v>
      </c>
      <c r="CK82" s="305">
        <f>[3]Milch!AW64</f>
        <v>857.49496662600006</v>
      </c>
      <c r="CL82" s="304"/>
      <c r="CM82" s="304">
        <f>[3]Milch!$CR64</f>
        <v>91.119624543</v>
      </c>
      <c r="CN82" s="304">
        <f>[3]Milch!$CS64</f>
        <v>1568.8903319029998</v>
      </c>
      <c r="CO82" s="305">
        <f>[3]Milch!$CL64</f>
        <v>770.42859854299991</v>
      </c>
      <c r="CP82" s="305">
        <f>[3]Milch!$CM64</f>
        <v>2299.357606989</v>
      </c>
      <c r="CQ82" s="304">
        <f>[3]Milch!$CH64</f>
        <v>185.66649859699999</v>
      </c>
      <c r="CR82" s="304">
        <f>[3]Milch!$CI64</f>
        <v>1475.981606197</v>
      </c>
      <c r="CS82" s="305">
        <f>[3]Milch!$CJ64</f>
        <v>188.41064494100002</v>
      </c>
      <c r="CT82" s="305">
        <f>[3]Milch!$CK64</f>
        <v>719.1916615639999</v>
      </c>
      <c r="CU82" s="304">
        <f>[3]Milch!$CN64</f>
        <v>297.16398705699999</v>
      </c>
      <c r="CV82" s="304">
        <f>[3]Milch!$CO64</f>
        <v>2263.5734629049998</v>
      </c>
    </row>
    <row r="83" spans="2:100" s="188" customFormat="1" ht="12.75" x14ac:dyDescent="0.2">
      <c r="B83" s="189">
        <f>[3]Milch!$A65</f>
        <v>44409</v>
      </c>
      <c r="C83" s="250">
        <f>[3]Milch!$B65</f>
        <v>88.917136999999997</v>
      </c>
      <c r="D83" s="250">
        <f>[3]Milch!$C65</f>
        <v>70.915892999999997</v>
      </c>
      <c r="E83" s="250">
        <f t="shared" si="17"/>
        <v>18.001244</v>
      </c>
      <c r="F83" s="355">
        <f t="shared" si="22"/>
        <v>0.25383934740834468</v>
      </c>
      <c r="G83" s="251"/>
      <c r="H83" s="304">
        <f>[3]Milch!$E65</f>
        <v>17639</v>
      </c>
      <c r="I83" s="304">
        <f>[3]Milch!$F65</f>
        <v>234332</v>
      </c>
      <c r="J83" s="265">
        <f t="shared" si="21"/>
        <v>7.0004087772005508E-2</v>
      </c>
      <c r="K83" s="265"/>
      <c r="L83" s="189">
        <f>[3]Milch!$A65</f>
        <v>44409</v>
      </c>
      <c r="M83" s="343">
        <f>'Früchte Daten'!BQ81</f>
        <v>4</v>
      </c>
      <c r="N83" s="250">
        <f>[3]Milch!$Z65</f>
        <v>1.8360426717902676</v>
      </c>
      <c r="O83" s="250">
        <f>[3]Milch!$AA65</f>
        <v>1.64158107729269</v>
      </c>
      <c r="P83" s="252">
        <f>[3]Milch!$AB65</f>
        <v>1.8047216843833958</v>
      </c>
      <c r="Q83" s="252">
        <f>[3]Milch!$AC65</f>
        <v>1.3080007227962942</v>
      </c>
      <c r="R83" s="250">
        <f>[3]Milch!$BN65</f>
        <v>12.646632757287463</v>
      </c>
      <c r="S83" s="250">
        <f>[3]Milch!$BO65</f>
        <v>7.7368734061576356</v>
      </c>
      <c r="T83" s="252">
        <f>[3]Milch!$BP65</f>
        <v>10.419198797816286</v>
      </c>
      <c r="U83" s="252">
        <f>[3]Milch!$BQ65</f>
        <v>6.705494645604114</v>
      </c>
      <c r="V83" s="250">
        <f>[3]Milch!$BR65</f>
        <v>6.2052796871285674</v>
      </c>
      <c r="W83" s="250">
        <f>[3]Milch!$BS65</f>
        <v>4.1550452816654566</v>
      </c>
      <c r="X83" s="252">
        <f>[3]Milch!$BF65</f>
        <v>20.143680725614686</v>
      </c>
      <c r="Y83" s="252">
        <f>[3]Milch!$BG65</f>
        <v>17.70475926943454</v>
      </c>
      <c r="Z83" s="250">
        <f>[3]Milch!$BH65</f>
        <v>18.336967173086478</v>
      </c>
      <c r="AA83" s="250">
        <f>[3]Milch!$BI65</f>
        <v>12.91370521441327</v>
      </c>
      <c r="AB83" s="252"/>
      <c r="AC83" s="252">
        <f>[3]Milch!$AH65</f>
        <v>20.627635193249091</v>
      </c>
      <c r="AD83" s="252">
        <f>[3]Milch!$AI65</f>
        <v>17.069861561840789</v>
      </c>
      <c r="AE83" s="250">
        <f>[3]Milch!$AL65</f>
        <v>22.867885750056047</v>
      </c>
      <c r="AF83" s="250">
        <f>[3]Milch!$AM65</f>
        <v>18.418843440316355</v>
      </c>
      <c r="AG83" s="252">
        <f>[3]Milch!$AR65</f>
        <v>8.9954894835414461</v>
      </c>
      <c r="AH83" s="252">
        <f>[3]Milch!$AS65</f>
        <v>7.3607160279134245</v>
      </c>
      <c r="AI83" s="250">
        <f>[3]Milch!$AN65</f>
        <v>16.33464818984293</v>
      </c>
      <c r="AJ83" s="250">
        <f>[3]Milch!$AO65</f>
        <v>10.241319495937431</v>
      </c>
      <c r="AK83" s="252">
        <f>[3]Milch!$AP65</f>
        <v>32.038176590539891</v>
      </c>
      <c r="AL83" s="252">
        <f>[3]Milch!$AQ65</f>
        <v>21.79814719118788</v>
      </c>
      <c r="AM83" s="250">
        <f>[3]Milch!$AJ65</f>
        <v>25.464684115858581</v>
      </c>
      <c r="AN83" s="250">
        <f>[3]Milch!$AK65</f>
        <v>19.616281291234365</v>
      </c>
      <c r="AO83" s="252"/>
      <c r="AP83" s="252">
        <f>[3]Milch!$CD65</f>
        <v>3.5951974631590677</v>
      </c>
      <c r="AQ83" s="252">
        <f>[3]Milch!$CE65</f>
        <v>3.4407798680827044</v>
      </c>
      <c r="AR83" s="250">
        <f>[3]Milch!$BZ65</f>
        <v>4.4901756560510391</v>
      </c>
      <c r="AS83" s="250">
        <f>[3]Milch!$CA65</f>
        <v>4.3018907912263344</v>
      </c>
      <c r="AT83" s="252">
        <f>[3]Milch!$CB65</f>
        <v>5.2381904340380521</v>
      </c>
      <c r="AU83" s="252">
        <f>[3]Milch!$CC65</f>
        <v>4.7262977091826199</v>
      </c>
      <c r="AV83" s="250">
        <f>[3]Milch!$CF65</f>
        <v>4.6393854922413107</v>
      </c>
      <c r="AW83" s="250">
        <f>[3]Milch!$CG65</f>
        <v>3.644337832842734</v>
      </c>
      <c r="AY83" s="189">
        <f>[3]Milch!$A65</f>
        <v>44409</v>
      </c>
      <c r="AZ83" s="343">
        <f>'Früchte Daten'!BQ81</f>
        <v>4</v>
      </c>
      <c r="BA83" s="440">
        <f>[3]Milch!$CX65</f>
        <v>3664.1920588389999</v>
      </c>
      <c r="BB83" s="440">
        <f>[3]Milch!$CY65</f>
        <v>20134.995355257</v>
      </c>
      <c r="BC83" s="304">
        <f>[3]Milch!$AD65</f>
        <v>2536.2576699290003</v>
      </c>
      <c r="BD83" s="304">
        <f>[3]Milch!$AE65</f>
        <v>4517.8290913070005</v>
      </c>
      <c r="BE83" s="305">
        <f>[3]Milch!$AF65</f>
        <v>1043.0971857669999</v>
      </c>
      <c r="BF83" s="305">
        <f>[3]Milch!$AG65</f>
        <v>13758.612418278999</v>
      </c>
      <c r="BG83" s="304"/>
      <c r="BH83" s="304">
        <f>[3]Milch!$CV65</f>
        <v>147.188850282</v>
      </c>
      <c r="BI83" s="304">
        <f>[3]Milch!$CW65</f>
        <v>2963.8525520020003</v>
      </c>
      <c r="BJ83" s="305">
        <f>[3]Milch!$BT65</f>
        <v>31.434461645999999</v>
      </c>
      <c r="BK83" s="305">
        <f>[3]Milch!$BU65</f>
        <v>930.30760442500002</v>
      </c>
      <c r="BL83" s="304">
        <f>[3]Milch!$BV65</f>
        <v>10.514200000000001</v>
      </c>
      <c r="BM83" s="304">
        <f>[3]Milch!$BW65</f>
        <v>800.13721689499994</v>
      </c>
      <c r="BN83" s="305">
        <f>[3]Milch!$BX65</f>
        <v>54.572342221</v>
      </c>
      <c r="BO83" s="305">
        <f>[3]Milch!$BY65</f>
        <v>748.39488406600003</v>
      </c>
      <c r="BP83" s="304"/>
      <c r="BQ83" s="304">
        <f>[3]Milch!$CT65</f>
        <v>136.41469903799998</v>
      </c>
      <c r="BR83" s="304">
        <f>[3]Milch!$CU65</f>
        <v>1191.838482185</v>
      </c>
      <c r="BS83" s="305">
        <f>[3]Milch!$BJ65</f>
        <v>104.891014891</v>
      </c>
      <c r="BT83" s="305">
        <f>[3]Milch!$BK65</f>
        <v>324.77982176899997</v>
      </c>
      <c r="BU83" s="304">
        <f>[3]Milch!$BL65</f>
        <v>18.55246</v>
      </c>
      <c r="BV83" s="304">
        <f>[3]Milch!$BM65</f>
        <v>782.76299291700002</v>
      </c>
      <c r="BW83" s="304"/>
      <c r="BX83" s="305">
        <f>[3]Milch!$CP65</f>
        <v>470.83915697800001</v>
      </c>
      <c r="BY83" s="305">
        <f>[3]Milch!$CQ65</f>
        <v>7097.9569212100005</v>
      </c>
      <c r="BZ83" s="304">
        <f>[3]Milch!AT65</f>
        <v>19.246368513</v>
      </c>
      <c r="CA83" s="304">
        <f>[3]Milch!AU65</f>
        <v>218.73456475</v>
      </c>
      <c r="CB83" s="305">
        <f>[3]Milch!AX65</f>
        <v>65.445040945000002</v>
      </c>
      <c r="CC83" s="305">
        <f>[3]Milch!AY65</f>
        <v>678.98780711999996</v>
      </c>
      <c r="CD83" s="304">
        <f>[3]Milch!BD65</f>
        <v>25.974888036999999</v>
      </c>
      <c r="CE83" s="304">
        <f>[3]Milch!BE65</f>
        <v>454.71548622</v>
      </c>
      <c r="CF83" s="305">
        <f>[3]Milch!AZ65</f>
        <v>103.90985632500001</v>
      </c>
      <c r="CG83" s="305">
        <f>[3]Milch!BA65</f>
        <v>1174.3945253659999</v>
      </c>
      <c r="CH83" s="304">
        <f>[3]Milch!BB65</f>
        <v>31.012196040999999</v>
      </c>
      <c r="CI83" s="304">
        <f>[3]Milch!BC65</f>
        <v>357.882728138</v>
      </c>
      <c r="CJ83" s="305">
        <f>[3]Milch!AV65</f>
        <v>12.38218792</v>
      </c>
      <c r="CK83" s="305">
        <f>[3]Milch!AW65</f>
        <v>306.32542140599998</v>
      </c>
      <c r="CL83" s="304"/>
      <c r="CM83" s="304">
        <f>[3]Milch!$CR65</f>
        <v>62.905594641999997</v>
      </c>
      <c r="CN83" s="304">
        <f>[3]Milch!$CS65</f>
        <v>1378.5306509479999</v>
      </c>
      <c r="CO83" s="305">
        <f>[3]Milch!$CL65</f>
        <v>636.58443736300001</v>
      </c>
      <c r="CP83" s="305">
        <f>[3]Milch!$CM65</f>
        <v>1934.351959845</v>
      </c>
      <c r="CQ83" s="304">
        <f>[3]Milch!$CH65</f>
        <v>150.36246610200001</v>
      </c>
      <c r="CR83" s="304">
        <f>[3]Milch!$CI65</f>
        <v>1129.637774997</v>
      </c>
      <c r="CS83" s="305">
        <f>[3]Milch!$CJ65</f>
        <v>126.48072592700001</v>
      </c>
      <c r="CT83" s="305">
        <f>[3]Milch!$CK65</f>
        <v>593.91656063800008</v>
      </c>
      <c r="CU83" s="304">
        <f>[3]Milch!$CN65</f>
        <v>232.96451498899998</v>
      </c>
      <c r="CV83" s="304">
        <f>[3]Milch!$CO65</f>
        <v>1750.8877487709999</v>
      </c>
    </row>
    <row r="84" spans="2:100" s="188" customFormat="1" ht="12.75" x14ac:dyDescent="0.2">
      <c r="B84" s="189">
        <f>[3]Milch!$A66</f>
        <v>44378</v>
      </c>
      <c r="C84" s="250">
        <f>[3]Milch!$B66</f>
        <v>87.662852999999998</v>
      </c>
      <c r="D84" s="250">
        <f>[3]Milch!$C66</f>
        <v>70.308513000000005</v>
      </c>
      <c r="E84" s="250">
        <f t="shared" si="17"/>
        <v>17.354339999999993</v>
      </c>
      <c r="F84" s="355">
        <f t="shared" si="22"/>
        <v>0.24683127632069235</v>
      </c>
      <c r="G84" s="251"/>
      <c r="H84" s="304">
        <f>[3]Milch!$E66</f>
        <v>17454</v>
      </c>
      <c r="I84" s="304">
        <f>[3]Milch!$F66</f>
        <v>245531</v>
      </c>
      <c r="J84" s="265">
        <f t="shared" si="21"/>
        <v>6.6368804304428014E-2</v>
      </c>
      <c r="K84" s="265"/>
      <c r="L84" s="189">
        <f>[3]Milch!$A66</f>
        <v>44378</v>
      </c>
      <c r="M84" s="343">
        <f>'Früchte Daten'!BQ82</f>
        <v>4</v>
      </c>
      <c r="N84" s="250">
        <f>[3]Milch!$Z66</f>
        <v>1.8335282376802948</v>
      </c>
      <c r="O84" s="250">
        <f>[3]Milch!$AA66</f>
        <v>1.6558236433261193</v>
      </c>
      <c r="P84" s="252">
        <f>[3]Milch!$AB66</f>
        <v>1.7899561602212057</v>
      </c>
      <c r="Q84" s="252">
        <f>[3]Milch!$AC66</f>
        <v>1.3323055545906404</v>
      </c>
      <c r="R84" s="250">
        <f>[3]Milch!$BN66</f>
        <v>12.458719748049045</v>
      </c>
      <c r="S84" s="250">
        <f>[3]Milch!$BO66</f>
        <v>7.8816567387451908</v>
      </c>
      <c r="T84" s="252">
        <f>[3]Milch!$BP66</f>
        <v>10.613363393837158</v>
      </c>
      <c r="U84" s="252">
        <f>[3]Milch!$BQ66</f>
        <v>6.8706822685244848</v>
      </c>
      <c r="V84" s="250">
        <f>[3]Milch!$BR66</f>
        <v>6.2289139493392067</v>
      </c>
      <c r="W84" s="250">
        <f>[3]Milch!$BS66</f>
        <v>4.170617663610817</v>
      </c>
      <c r="X84" s="252">
        <f>[3]Milch!$BF66</f>
        <v>20.981895483497649</v>
      </c>
      <c r="Y84" s="252">
        <f>[3]Milch!$BG66</f>
        <v>17.920430992572864</v>
      </c>
      <c r="Z84" s="250">
        <f>[3]Milch!$BH66</f>
        <v>18.696544276461712</v>
      </c>
      <c r="AA84" s="250">
        <f>[3]Milch!$BI66</f>
        <v>12.90611213144058</v>
      </c>
      <c r="AB84" s="252"/>
      <c r="AC84" s="252">
        <f>[3]Milch!$AH66</f>
        <v>18.776352664189627</v>
      </c>
      <c r="AD84" s="252">
        <f>[3]Milch!$AI66</f>
        <v>16.601608212094014</v>
      </c>
      <c r="AE84" s="250">
        <f>[3]Milch!$AL66</f>
        <v>23.873993381834691</v>
      </c>
      <c r="AF84" s="250">
        <f>[3]Milch!$AM66</f>
        <v>18.854919076598321</v>
      </c>
      <c r="AG84" s="252">
        <f>[3]Milch!$AR66</f>
        <v>9.0488906704077738</v>
      </c>
      <c r="AH84" s="252">
        <f>[3]Milch!$AS66</f>
        <v>7.2521976297840069</v>
      </c>
      <c r="AI84" s="250">
        <f>[3]Milch!$AN66</f>
        <v>15.279090935768876</v>
      </c>
      <c r="AJ84" s="250">
        <f>[3]Milch!$AO66</f>
        <v>9.9806713593340532</v>
      </c>
      <c r="AK84" s="252">
        <f>[3]Milch!$AP66</f>
        <v>33.747834688885661</v>
      </c>
      <c r="AL84" s="252">
        <f>[3]Milch!$AQ66</f>
        <v>21.282611572191641</v>
      </c>
      <c r="AM84" s="250">
        <f>[3]Milch!$AJ66</f>
        <v>26.929159652886725</v>
      </c>
      <c r="AN84" s="250">
        <f>[3]Milch!$AK66</f>
        <v>19.004556395005924</v>
      </c>
      <c r="AO84" s="252"/>
      <c r="AP84" s="252">
        <f>[3]Milch!$CD66</f>
        <v>3.6228742472854205</v>
      </c>
      <c r="AQ84" s="252">
        <f>[3]Milch!$CE66</f>
        <v>3.4729194012392717</v>
      </c>
      <c r="AR84" s="250">
        <f>[3]Milch!$BZ66</f>
        <v>4.5429850029966481</v>
      </c>
      <c r="AS84" s="250">
        <f>[3]Milch!$CA66</f>
        <v>4.2206440956172937</v>
      </c>
      <c r="AT84" s="252">
        <f>[3]Milch!$CB66</f>
        <v>5.2504974477193089</v>
      </c>
      <c r="AU84" s="252">
        <f>[3]Milch!$CC66</f>
        <v>4.7116086913560524</v>
      </c>
      <c r="AV84" s="250">
        <f>[3]Milch!$CF66</f>
        <v>4.5881272612292703</v>
      </c>
      <c r="AW84" s="250">
        <f>[3]Milch!$CG66</f>
        <v>3.5812868552023227</v>
      </c>
      <c r="AY84" s="189">
        <f>[3]Milch!$A66</f>
        <v>44378</v>
      </c>
      <c r="AZ84" s="343">
        <f>'Früchte Daten'!BQ82</f>
        <v>4</v>
      </c>
      <c r="BA84" s="440">
        <f>[3]Milch!$CX66</f>
        <v>3484.8919427760002</v>
      </c>
      <c r="BB84" s="440">
        <f>[3]Milch!$CY66</f>
        <v>18122.892376575001</v>
      </c>
      <c r="BC84" s="304">
        <f>[3]Milch!$AD66</f>
        <v>2366.3562170710002</v>
      </c>
      <c r="BD84" s="304">
        <f>[3]Milch!$AE66</f>
        <v>4038.0814485199999</v>
      </c>
      <c r="BE84" s="305">
        <f>[3]Milch!$AF66</f>
        <v>1036.7007968590001</v>
      </c>
      <c r="BF84" s="305">
        <f>[3]Milch!$AG66</f>
        <v>12301.179394448</v>
      </c>
      <c r="BG84" s="304"/>
      <c r="BH84" s="304">
        <f>[3]Milch!$CV66</f>
        <v>137.29890160300002</v>
      </c>
      <c r="BI84" s="304">
        <f>[3]Milch!$CW66</f>
        <v>2850.92610874</v>
      </c>
      <c r="BJ84" s="305">
        <f>[3]Milch!$BT66</f>
        <v>31.975259345999998</v>
      </c>
      <c r="BK84" s="305">
        <f>[3]Milch!$BU66</f>
        <v>904.39673308100009</v>
      </c>
      <c r="BL84" s="304">
        <f>[3]Milch!$BV66</f>
        <v>10.143629055</v>
      </c>
      <c r="BM84" s="304">
        <f>[3]Milch!$BW66</f>
        <v>743.96945817300002</v>
      </c>
      <c r="BN84" s="305">
        <f>[3]Milch!$BX66</f>
        <v>52.311606935999997</v>
      </c>
      <c r="BO84" s="305">
        <f>[3]Milch!$BY66</f>
        <v>738.04299338099997</v>
      </c>
      <c r="BP84" s="304"/>
      <c r="BQ84" s="304">
        <f>[3]Milch!$CT66</f>
        <v>115.173182997</v>
      </c>
      <c r="BR84" s="304">
        <f>[3]Milch!$CU66</f>
        <v>1205.4413204280002</v>
      </c>
      <c r="BS84" s="305">
        <f>[3]Milch!$BJ66</f>
        <v>87.766311174000009</v>
      </c>
      <c r="BT84" s="305">
        <f>[3]Milch!$BK66</f>
        <v>308.43948923800002</v>
      </c>
      <c r="BU84" s="304">
        <f>[3]Milch!$BL66</f>
        <v>14.656581824000002</v>
      </c>
      <c r="BV84" s="304">
        <f>[3]Milch!$BM66</f>
        <v>807.83559650200004</v>
      </c>
      <c r="BW84" s="304"/>
      <c r="BX84" s="305">
        <f>[3]Milch!$CP66</f>
        <v>468.83803194299998</v>
      </c>
      <c r="BY84" s="305">
        <f>[3]Milch!$CQ66</f>
        <v>6883.3541081650001</v>
      </c>
      <c r="BZ84" s="304">
        <f>[3]Milch!AT66</f>
        <v>22.561665680999997</v>
      </c>
      <c r="CA84" s="304">
        <f>[3]Milch!AU66</f>
        <v>230.46305532700001</v>
      </c>
      <c r="CB84" s="305">
        <f>[3]Milch!AX66</f>
        <v>50.605398357999995</v>
      </c>
      <c r="CC84" s="305">
        <f>[3]Milch!AY66</f>
        <v>632.09814290400004</v>
      </c>
      <c r="CD84" s="304">
        <f>[3]Milch!BD66</f>
        <v>25.27491216</v>
      </c>
      <c r="CE84" s="304">
        <f>[3]Milch!BE66</f>
        <v>435.955320465</v>
      </c>
      <c r="CF84" s="305">
        <f>[3]Milch!AZ66</f>
        <v>94.336377061000007</v>
      </c>
      <c r="CG84" s="305">
        <f>[3]Milch!BA66</f>
        <v>1165.361460244</v>
      </c>
      <c r="CH84" s="304">
        <f>[3]Milch!BB66</f>
        <v>28.318501019999999</v>
      </c>
      <c r="CI84" s="304">
        <f>[3]Milch!BC66</f>
        <v>333.26257747199998</v>
      </c>
      <c r="CJ84" s="305">
        <f>[3]Milch!AV66</f>
        <v>12.570421</v>
      </c>
      <c r="CK84" s="305">
        <f>[3]Milch!AW66</f>
        <v>338.54898400899998</v>
      </c>
      <c r="CL84" s="304"/>
      <c r="CM84" s="304">
        <f>[3]Milch!$CR66</f>
        <v>61.947492175999997</v>
      </c>
      <c r="CN84" s="304">
        <f>[3]Milch!$CS66</f>
        <v>1212.7705208709999</v>
      </c>
      <c r="CO84" s="305">
        <f>[3]Milch!$CL66</f>
        <v>578.59750498699998</v>
      </c>
      <c r="CP84" s="305">
        <f>[3]Milch!$CM66</f>
        <v>1700.823221634</v>
      </c>
      <c r="CQ84" s="304">
        <f>[3]Milch!$CH66</f>
        <v>147.19756481099998</v>
      </c>
      <c r="CR84" s="304">
        <f>[3]Milch!$CI66</f>
        <v>1128.2947591120001</v>
      </c>
      <c r="CS84" s="305">
        <f>[3]Milch!$CJ66</f>
        <v>119.789426983</v>
      </c>
      <c r="CT84" s="305">
        <f>[3]Milch!$CK66</f>
        <v>552.78565327299998</v>
      </c>
      <c r="CU84" s="304">
        <f>[3]Milch!$CN66</f>
        <v>225.48166212500001</v>
      </c>
      <c r="CV84" s="304">
        <f>[3]Milch!$CO66</f>
        <v>1681.3279406839999</v>
      </c>
    </row>
    <row r="85" spans="2:100" s="188" customFormat="1" x14ac:dyDescent="0.2">
      <c r="B85" s="189">
        <f>[3]Milch!$A67</f>
        <v>44348</v>
      </c>
      <c r="C85" s="250">
        <f>[3]Milch!$B67</f>
        <v>82.104275000000001</v>
      </c>
      <c r="D85" s="250">
        <f>[3]Milch!$C67</f>
        <v>68.264244000000005</v>
      </c>
      <c r="E85" s="250">
        <f t="shared" si="17"/>
        <v>13.840030999999996</v>
      </c>
      <c r="F85" s="355">
        <f t="shared" si="22"/>
        <v>0.20274202406753372</v>
      </c>
      <c r="G85" s="251"/>
      <c r="H85" s="304">
        <f>[3]Milch!$E67</f>
        <v>21737</v>
      </c>
      <c r="I85" s="304">
        <f>[3]Milch!$F67</f>
        <v>260648</v>
      </c>
      <c r="J85" s="265">
        <f t="shared" si="21"/>
        <v>7.6976468296828804E-2</v>
      </c>
      <c r="K85" s="265"/>
      <c r="L85" s="252"/>
      <c r="M85" s="252"/>
      <c r="N85" s="252"/>
      <c r="O85"/>
      <c r="P85" s="252"/>
      <c r="Q85" s="252"/>
      <c r="R85" s="252"/>
      <c r="S85" s="252"/>
      <c r="T85" s="252"/>
      <c r="U85" s="252"/>
      <c r="V85" s="252"/>
      <c r="W85" s="252"/>
      <c r="X85" s="252"/>
      <c r="Y85" s="252"/>
      <c r="Z85" s="252"/>
      <c r="AA85" s="252"/>
      <c r="AB85" s="252"/>
      <c r="AC85" s="252"/>
      <c r="AD85" s="252"/>
      <c r="AE85" s="252"/>
      <c r="AF85" s="252"/>
      <c r="AG85" s="252"/>
      <c r="AH85" s="252"/>
      <c r="AI85" s="252"/>
      <c r="AJ85" s="252"/>
      <c r="AK85" s="252"/>
      <c r="AL85" s="252"/>
      <c r="AM85" s="252"/>
      <c r="AN85" s="252"/>
      <c r="AO85" s="252"/>
      <c r="AP85" s="252"/>
      <c r="AQ85" s="252"/>
      <c r="AR85" s="252"/>
      <c r="AS85" s="252"/>
      <c r="AT85" s="252"/>
      <c r="AU85" s="252"/>
      <c r="AV85" s="252"/>
      <c r="AW85" s="252"/>
      <c r="AZ85" s="345"/>
      <c r="BA85" s="345"/>
      <c r="BB85" s="345"/>
      <c r="BC85" s="304"/>
      <c r="BD85" s="304"/>
      <c r="BE85" s="304"/>
      <c r="BF85" s="304"/>
      <c r="BG85" s="304"/>
      <c r="BH85" s="304"/>
      <c r="BI85" s="304"/>
      <c r="BJ85" s="304"/>
      <c r="BK85" s="304"/>
      <c r="BL85" s="304"/>
      <c r="BM85" s="304"/>
      <c r="BN85" s="304"/>
      <c r="BO85" s="304"/>
      <c r="BP85" s="304"/>
      <c r="BQ85" s="304"/>
      <c r="BR85" s="304"/>
      <c r="BS85" s="304"/>
      <c r="BT85" s="304"/>
      <c r="BU85" s="304"/>
      <c r="BV85" s="304"/>
      <c r="BW85" s="252"/>
      <c r="BX85" s="252"/>
      <c r="BY85" s="252"/>
      <c r="BZ85" s="252"/>
      <c r="CA85" s="252"/>
      <c r="CB85" s="252"/>
      <c r="CC85" s="252"/>
      <c r="CD85" s="252"/>
      <c r="CE85" s="252"/>
      <c r="CF85" s="252"/>
      <c r="CG85" s="252"/>
      <c r="CH85" s="252"/>
      <c r="CI85" s="252"/>
      <c r="CJ85" s="252"/>
      <c r="CK85" s="252"/>
      <c r="CL85" s="252"/>
      <c r="CM85" s="252"/>
      <c r="CN85" s="252"/>
      <c r="CO85" s="252"/>
      <c r="CP85" s="252"/>
      <c r="CQ85" s="252"/>
      <c r="CR85" s="252"/>
      <c r="CS85" s="252"/>
      <c r="CT85" s="252"/>
      <c r="CU85" s="252"/>
      <c r="CV85" s="252"/>
    </row>
    <row r="86" spans="2:100" s="188" customFormat="1" ht="12.75" x14ac:dyDescent="0.2">
      <c r="B86" s="189">
        <f>[3]Milch!$A68</f>
        <v>44317</v>
      </c>
      <c r="C86" s="250">
        <f>[3]Milch!$B68</f>
        <v>76.102986000000001</v>
      </c>
      <c r="D86" s="250">
        <f>[3]Milch!$C68</f>
        <v>65.642239000000004</v>
      </c>
      <c r="E86" s="250">
        <f t="shared" si="17"/>
        <v>10.460746999999998</v>
      </c>
      <c r="F86" s="355">
        <f t="shared" si="22"/>
        <v>0.15935999684593316</v>
      </c>
      <c r="G86" s="252"/>
      <c r="H86" s="304">
        <f>[3]Milch!$E68</f>
        <v>26105</v>
      </c>
      <c r="I86" s="304">
        <f>[3]Milch!$F68</f>
        <v>299208</v>
      </c>
      <c r="J86" s="265">
        <f t="shared" si="21"/>
        <v>8.0245794050652755E-2</v>
      </c>
      <c r="K86" s="265"/>
      <c r="L86" s="252"/>
      <c r="M86" s="252"/>
      <c r="N86" s="252"/>
      <c r="O86" s="252"/>
      <c r="P86" s="252"/>
      <c r="Q86" s="252"/>
      <c r="R86" s="252"/>
      <c r="S86" s="252"/>
      <c r="T86" s="252"/>
      <c r="U86" s="252"/>
      <c r="V86" s="252"/>
      <c r="W86" s="252"/>
      <c r="X86" s="252"/>
      <c r="Y86" s="252"/>
      <c r="Z86" s="252"/>
      <c r="AA86" s="252"/>
      <c r="AB86" s="252"/>
      <c r="AC86" s="252"/>
      <c r="AD86" s="252"/>
      <c r="AE86" s="252"/>
      <c r="AF86" s="252"/>
      <c r="AG86" s="252"/>
      <c r="AH86" s="252"/>
      <c r="AI86" s="252"/>
      <c r="AJ86" s="252"/>
      <c r="AK86" s="252"/>
      <c r="AL86" s="252"/>
      <c r="AM86" s="252"/>
      <c r="AN86" s="252"/>
      <c r="AO86" s="252"/>
      <c r="AP86" s="252"/>
      <c r="AQ86" s="252"/>
      <c r="AR86" s="252"/>
      <c r="AS86" s="252"/>
      <c r="AT86" s="252"/>
      <c r="AU86" s="252"/>
      <c r="AV86" s="252"/>
      <c r="AW86" s="252"/>
      <c r="AZ86" s="345"/>
      <c r="BA86" s="345"/>
      <c r="BB86" s="345"/>
      <c r="BC86" s="304"/>
      <c r="BD86" s="304"/>
      <c r="BE86" s="304"/>
      <c r="BF86" s="304"/>
      <c r="BG86" s="304"/>
      <c r="BH86" s="304"/>
      <c r="BI86" s="304"/>
      <c r="BJ86" s="304"/>
      <c r="BK86" s="304"/>
      <c r="BL86" s="304"/>
      <c r="BM86" s="304"/>
      <c r="BN86" s="304"/>
      <c r="BO86" s="304"/>
      <c r="BP86" s="304"/>
      <c r="BQ86" s="304"/>
      <c r="BR86" s="304"/>
      <c r="BS86" s="304"/>
      <c r="BT86" s="304"/>
      <c r="BU86" s="304"/>
      <c r="BV86" s="304"/>
      <c r="BW86" s="252"/>
      <c r="BX86" s="252"/>
      <c r="BY86" s="252"/>
      <c r="BZ86" s="252"/>
      <c r="CA86" s="252"/>
      <c r="CB86" s="252"/>
      <c r="CC86" s="252"/>
      <c r="CD86" s="252"/>
      <c r="CE86" s="252"/>
      <c r="CF86" s="252"/>
      <c r="CG86" s="252"/>
      <c r="CH86" s="252"/>
      <c r="CI86" s="252"/>
      <c r="CJ86" s="252"/>
      <c r="CK86" s="252"/>
      <c r="CL86" s="252"/>
      <c r="CM86" s="252"/>
      <c r="CN86" s="252"/>
      <c r="CO86" s="252"/>
      <c r="CP86" s="252"/>
      <c r="CQ86" s="252"/>
      <c r="CR86" s="252"/>
      <c r="CS86" s="252"/>
      <c r="CT86" s="252"/>
      <c r="CU86" s="252"/>
      <c r="CV86" s="252"/>
    </row>
    <row r="87" spans="2:100" s="188" customFormat="1" ht="12.75" x14ac:dyDescent="0.2">
      <c r="B87" s="189">
        <f>[3]Milch!$A69</f>
        <v>44287</v>
      </c>
      <c r="C87" s="250">
        <f>[3]Milch!$B69</f>
        <v>76.177466999999993</v>
      </c>
      <c r="D87" s="250">
        <f>[3]Milch!$C69</f>
        <v>65.470911000000001</v>
      </c>
      <c r="E87" s="250">
        <f t="shared" si="17"/>
        <v>10.706555999999992</v>
      </c>
      <c r="F87" s="355">
        <f t="shared" si="22"/>
        <v>0.16353149568974223</v>
      </c>
      <c r="G87" s="252"/>
      <c r="H87" s="304">
        <f>[3]Milch!$E69</f>
        <v>24505</v>
      </c>
      <c r="I87" s="304">
        <f>[3]Milch!$F69</f>
        <v>292499</v>
      </c>
      <c r="J87" s="265">
        <f t="shared" si="21"/>
        <v>7.7301863698880771E-2</v>
      </c>
      <c r="K87" s="265"/>
      <c r="L87" s="252"/>
      <c r="M87" s="252"/>
      <c r="N87" s="252"/>
      <c r="O87" s="252"/>
      <c r="P87" s="252"/>
      <c r="Q87" s="252"/>
      <c r="R87" s="252"/>
      <c r="S87" s="252"/>
      <c r="T87" s="252"/>
      <c r="U87" s="252"/>
      <c r="V87" s="252"/>
      <c r="W87" s="252"/>
      <c r="X87" s="252"/>
      <c r="Y87" s="252"/>
      <c r="Z87" s="252"/>
      <c r="AA87" s="252"/>
      <c r="AB87" s="252"/>
      <c r="AC87" s="252"/>
      <c r="AD87" s="252"/>
      <c r="AE87" s="252"/>
      <c r="AF87" s="252"/>
      <c r="AG87" s="252"/>
      <c r="AH87" s="252"/>
      <c r="AI87" s="252"/>
      <c r="AJ87" s="252"/>
      <c r="AK87" s="252"/>
      <c r="AL87" s="252"/>
      <c r="AM87" s="252"/>
      <c r="AN87" s="252"/>
      <c r="AO87" s="252"/>
      <c r="AP87" s="252"/>
      <c r="AQ87" s="252"/>
      <c r="AR87" s="252"/>
      <c r="AS87" s="252"/>
      <c r="AT87" s="252"/>
      <c r="AU87" s="252"/>
      <c r="AV87" s="252"/>
      <c r="AW87" s="252"/>
      <c r="AZ87" s="345"/>
      <c r="BA87" s="345"/>
      <c r="BB87" s="345"/>
      <c r="BC87" s="304"/>
      <c r="BD87" s="304"/>
      <c r="BE87" s="304"/>
      <c r="BF87" s="304"/>
      <c r="BG87" s="304"/>
      <c r="BH87" s="304"/>
      <c r="BI87" s="304"/>
      <c r="BJ87" s="304"/>
      <c r="BK87" s="304"/>
      <c r="BL87" s="304"/>
      <c r="BM87" s="304"/>
      <c r="BN87" s="304"/>
      <c r="BO87" s="304"/>
      <c r="BP87" s="304"/>
      <c r="BQ87" s="304"/>
      <c r="BR87" s="304"/>
      <c r="BS87" s="304"/>
      <c r="BT87" s="304"/>
      <c r="BU87" s="304"/>
      <c r="BV87" s="304"/>
      <c r="BW87" s="252"/>
      <c r="BX87" s="252"/>
      <c r="BY87" s="252"/>
      <c r="BZ87" s="252"/>
      <c r="CA87" s="252"/>
      <c r="CB87" s="252"/>
      <c r="CC87" s="252"/>
      <c r="CD87" s="252"/>
      <c r="CE87" s="252"/>
      <c r="CF87" s="252"/>
      <c r="CG87" s="252"/>
      <c r="CH87" s="252"/>
      <c r="CI87" s="252"/>
      <c r="CJ87" s="252"/>
      <c r="CK87" s="252"/>
      <c r="CL87" s="252"/>
      <c r="CM87" s="252"/>
      <c r="CN87" s="252"/>
      <c r="CO87" s="252"/>
      <c r="CP87" s="252"/>
      <c r="CQ87" s="252"/>
      <c r="CR87" s="252"/>
      <c r="CS87" s="252"/>
      <c r="CT87" s="252"/>
      <c r="CU87" s="252"/>
      <c r="CV87" s="252"/>
    </row>
    <row r="88" spans="2:100" x14ac:dyDescent="0.2">
      <c r="B88" s="189">
        <f>[3]Milch!$A70</f>
        <v>44256</v>
      </c>
      <c r="C88" s="250">
        <f>[3]Milch!$B70</f>
        <v>76.536998999999994</v>
      </c>
      <c r="D88" s="250">
        <f>[3]Milch!$C70</f>
        <v>65.883638000000005</v>
      </c>
      <c r="E88" s="250">
        <f t="shared" ref="E88:E90" si="23">C88-D88</f>
        <v>10.65336099999999</v>
      </c>
      <c r="F88" s="355">
        <f t="shared" ref="F88:F90" si="24">C88/D88-1</f>
        <v>0.16169964688349459</v>
      </c>
      <c r="G88" s="252"/>
      <c r="H88" s="304">
        <f>[3]Milch!$E70</f>
        <v>25363</v>
      </c>
      <c r="I88" s="304">
        <f>[3]Milch!$F70</f>
        <v>286781</v>
      </c>
      <c r="J88" s="265">
        <f t="shared" ref="J88:J90" si="25">H88/(H88+I88)</f>
        <v>8.1254164744476914E-2</v>
      </c>
      <c r="K88" s="265"/>
      <c r="L88" s="252"/>
      <c r="M88" s="252"/>
      <c r="N88" s="252"/>
      <c r="O88" s="252"/>
      <c r="P88" s="252"/>
      <c r="Q88" s="252"/>
      <c r="R88" s="252"/>
      <c r="S88" s="252"/>
      <c r="T88" s="252"/>
      <c r="U88" s="252"/>
      <c r="V88" s="252"/>
      <c r="W88" s="252"/>
      <c r="X88" s="252"/>
      <c r="Y88" s="252"/>
      <c r="Z88" s="252"/>
      <c r="AA88" s="252"/>
      <c r="AB88" s="252"/>
      <c r="AC88" s="252"/>
      <c r="AD88" s="252"/>
      <c r="AE88" s="252"/>
      <c r="AF88" s="252"/>
      <c r="AG88" s="252"/>
      <c r="AH88" s="252"/>
      <c r="AI88" s="252"/>
      <c r="AJ88" s="252"/>
      <c r="AK88" s="252"/>
      <c r="AL88" s="252"/>
      <c r="AM88" s="252"/>
      <c r="AN88" s="252"/>
      <c r="AO88" s="252"/>
      <c r="AP88" s="252"/>
      <c r="AQ88" s="252"/>
      <c r="AR88" s="252"/>
      <c r="AS88" s="252"/>
      <c r="AT88" s="252"/>
      <c r="AU88" s="252"/>
      <c r="AV88" s="252"/>
      <c r="AW88" s="252"/>
      <c r="AZ88" s="345"/>
      <c r="BA88" s="345"/>
      <c r="BB88" s="345"/>
      <c r="BC88" s="304"/>
      <c r="BD88" s="304"/>
      <c r="BE88" s="304"/>
      <c r="BF88" s="304"/>
      <c r="BG88" s="304"/>
      <c r="BH88" s="304"/>
      <c r="BI88" s="304"/>
      <c r="BJ88" s="304"/>
      <c r="BK88" s="304"/>
      <c r="BL88" s="304"/>
      <c r="BM88" s="304"/>
      <c r="BN88" s="304"/>
      <c r="BO88" s="304"/>
      <c r="BP88" s="304"/>
      <c r="BQ88" s="304"/>
      <c r="BR88" s="304"/>
      <c r="BS88" s="304"/>
      <c r="BT88" s="304"/>
      <c r="BU88" s="304"/>
      <c r="BV88" s="304"/>
    </row>
    <row r="89" spans="2:100" x14ac:dyDescent="0.2">
      <c r="B89" s="189">
        <f>[3]Milch!$A71</f>
        <v>44228</v>
      </c>
      <c r="C89" s="250">
        <f>[3]Milch!$B71</f>
        <v>78.437875000000005</v>
      </c>
      <c r="D89" s="250">
        <f>[3]Milch!$C71</f>
        <v>66.370698000000004</v>
      </c>
      <c r="E89" s="250">
        <f t="shared" si="23"/>
        <v>12.067177000000001</v>
      </c>
      <c r="F89" s="355">
        <f t="shared" si="24"/>
        <v>0.18181482738060106</v>
      </c>
      <c r="G89" s="252"/>
      <c r="H89" s="304">
        <f>[3]Milch!$E71</f>
        <v>21287</v>
      </c>
      <c r="I89" s="304">
        <f>[3]Milch!$F71</f>
        <v>250888</v>
      </c>
      <c r="J89" s="265">
        <f t="shared" si="25"/>
        <v>7.8210710021126117E-2</v>
      </c>
      <c r="K89" s="265"/>
      <c r="L89" s="252"/>
      <c r="M89" s="25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row>
    <row r="90" spans="2:100" x14ac:dyDescent="0.2">
      <c r="B90" s="189">
        <f>[3]Milch!$A72</f>
        <v>44197</v>
      </c>
      <c r="C90" s="250">
        <f>[3]Milch!$B72</f>
        <v>82.539071000000007</v>
      </c>
      <c r="D90" s="250">
        <f>[3]Milch!$C72</f>
        <v>68.008266000000006</v>
      </c>
      <c r="E90" s="250">
        <f t="shared" si="23"/>
        <v>14.530805000000001</v>
      </c>
      <c r="F90" s="355">
        <f t="shared" si="24"/>
        <v>0.2136623362812986</v>
      </c>
      <c r="G90" s="252"/>
      <c r="H90" s="304">
        <f>[3]Milch!$E72</f>
        <v>22077</v>
      </c>
      <c r="I90" s="304">
        <f>[3]Milch!$F72</f>
        <v>264281</v>
      </c>
      <c r="J90" s="265">
        <f t="shared" si="25"/>
        <v>7.709580315549068E-2</v>
      </c>
      <c r="K90" s="265"/>
      <c r="L90" s="252"/>
      <c r="M90" s="252"/>
      <c r="N90" s="252"/>
      <c r="O90" s="252"/>
      <c r="P90" s="252"/>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row>
    <row r="91" spans="2:100" x14ac:dyDescent="0.2">
      <c r="B91" s="189">
        <f>[3]Milch!$A73</f>
        <v>44166</v>
      </c>
      <c r="C91" s="250">
        <f>[3]Milch!$B73</f>
        <v>83.366395999999995</v>
      </c>
      <c r="D91" s="250">
        <f>[3]Milch!$C73</f>
        <v>66.713797999999997</v>
      </c>
      <c r="E91" s="250">
        <f t="shared" ref="E91" si="26">C91-D91</f>
        <v>16.652597999999998</v>
      </c>
      <c r="F91" s="355">
        <f t="shared" ref="F91" si="27">C91/D91-1</f>
        <v>0.24961250144985003</v>
      </c>
      <c r="G91" s="252"/>
      <c r="H91" s="304">
        <f>[3]Milch!$E73</f>
        <v>21550</v>
      </c>
      <c r="I91" s="304">
        <f>[3]Milch!$F73</f>
        <v>254740</v>
      </c>
      <c r="J91" s="265">
        <f t="shared" ref="J91" si="28">H91/(H91+I91)</f>
        <v>7.7997755981034422E-2</v>
      </c>
      <c r="K91" s="265"/>
      <c r="L91" s="252"/>
      <c r="M91" s="252"/>
      <c r="N91" s="252"/>
      <c r="O91" s="252"/>
      <c r="P91" s="252"/>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row>
    <row r="92" spans="2:100" x14ac:dyDescent="0.2">
      <c r="B92" s="189">
        <f>[3]Milch!$A74</f>
        <v>44136</v>
      </c>
      <c r="C92" s="250">
        <f>[3]Milch!$B74</f>
        <v>83.028587000000002</v>
      </c>
      <c r="D92" s="250">
        <f>[3]Milch!$C74</f>
        <v>67.027620999999996</v>
      </c>
      <c r="E92" s="250">
        <f t="shared" ref="E92:E95" si="29">C92-D92</f>
        <v>16.000966000000005</v>
      </c>
      <c r="F92" s="355">
        <f t="shared" ref="F92:F95" si="30">C92/D92-1</f>
        <v>0.23872197403515205</v>
      </c>
      <c r="H92" s="304">
        <f>[3]Milch!$E74</f>
        <v>19544</v>
      </c>
      <c r="I92" s="304">
        <f>[3]Milch!$F74</f>
        <v>242738</v>
      </c>
      <c r="J92" s="265">
        <f t="shared" ref="J92:J95" si="31">H92/(H92+I92)</f>
        <v>7.4515216446420271E-2</v>
      </c>
      <c r="K92" s="265"/>
      <c r="M92" s="252"/>
      <c r="N92" s="252"/>
      <c r="O92" s="252"/>
      <c r="P92" s="252"/>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row>
    <row r="93" spans="2:100" x14ac:dyDescent="0.2">
      <c r="B93" s="189">
        <f>[3]Milch!$A75</f>
        <v>44105</v>
      </c>
      <c r="C93" s="250">
        <f>[3]Milch!$B75</f>
        <v>88.221607000000006</v>
      </c>
      <c r="D93" s="250">
        <f>[3]Milch!$C75</f>
        <v>68.364874</v>
      </c>
      <c r="E93" s="250">
        <f t="shared" si="29"/>
        <v>19.856733000000006</v>
      </c>
      <c r="F93" s="355">
        <f t="shared" si="30"/>
        <v>0.29045227231750625</v>
      </c>
      <c r="H93" s="304">
        <f>[3]Milch!$E75</f>
        <v>20384</v>
      </c>
      <c r="I93" s="304">
        <f>[3]Milch!$F75</f>
        <v>258675</v>
      </c>
      <c r="J93" s="265">
        <f t="shared" si="31"/>
        <v>7.3045485004963107E-2</v>
      </c>
      <c r="K93" s="265"/>
      <c r="L93" s="252"/>
      <c r="M93" s="252"/>
      <c r="N93" s="252"/>
      <c r="O93" s="252"/>
      <c r="P93" s="252"/>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row>
    <row r="94" spans="2:100" x14ac:dyDescent="0.2">
      <c r="B94" s="189">
        <f>[3]Milch!$A76</f>
        <v>44075</v>
      </c>
      <c r="C94" s="250">
        <f>[3]Milch!$B76</f>
        <v>88.472982000000002</v>
      </c>
      <c r="D94" s="250">
        <f>[3]Milch!$C76</f>
        <v>67.744099000000006</v>
      </c>
      <c r="E94" s="250">
        <f t="shared" si="29"/>
        <v>20.728882999999996</v>
      </c>
      <c r="F94" s="355">
        <f t="shared" si="30"/>
        <v>0.30598802413771864</v>
      </c>
      <c r="H94" s="304">
        <f>[3]Milch!$E76</f>
        <v>19442</v>
      </c>
      <c r="I94" s="304">
        <f>[3]Milch!$F76</f>
        <v>269876</v>
      </c>
      <c r="J94" s="265">
        <f t="shared" si="31"/>
        <v>6.7199413793818566E-2</v>
      </c>
      <c r="K94" s="265"/>
      <c r="L94" s="252"/>
      <c r="M94" s="252"/>
      <c r="N94" s="252"/>
      <c r="O94" s="252"/>
      <c r="P94" s="252"/>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row>
    <row r="95" spans="2:100" x14ac:dyDescent="0.2">
      <c r="B95" s="189">
        <f>[3]Milch!$A77</f>
        <v>44044</v>
      </c>
      <c r="C95" s="250">
        <f>[3]Milch!$B77</f>
        <v>88.609967999999995</v>
      </c>
      <c r="D95" s="250">
        <f>[3]Milch!$C77</f>
        <v>67.057169999999999</v>
      </c>
      <c r="E95" s="250">
        <f t="shared" si="29"/>
        <v>21.552797999999996</v>
      </c>
      <c r="F95" s="355">
        <f t="shared" si="30"/>
        <v>0.32140929896087167</v>
      </c>
      <c r="H95" s="304">
        <f>[3]Milch!$E77</f>
        <v>16827</v>
      </c>
      <c r="I95" s="304">
        <f>[3]Milch!$F77</f>
        <v>241313</v>
      </c>
      <c r="J95" s="265">
        <f t="shared" si="31"/>
        <v>6.5185558224219411E-2</v>
      </c>
      <c r="K95" s="265"/>
      <c r="L95" s="252"/>
      <c r="M95" s="252"/>
      <c r="N95" s="252"/>
      <c r="O95" s="252"/>
      <c r="P95" s="252"/>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row>
    <row r="96" spans="2:100" x14ac:dyDescent="0.2">
      <c r="B96" s="189">
        <f>[3]Milch!$A78</f>
        <v>44013</v>
      </c>
      <c r="C96" s="250">
        <f>[3]Milch!$B78</f>
        <v>85.655997999999997</v>
      </c>
      <c r="D96" s="250">
        <f>[3]Milch!$C78</f>
        <v>66.209590000000006</v>
      </c>
      <c r="E96" s="250">
        <f t="shared" ref="E96:E99" si="32">C96-D96</f>
        <v>19.446407999999991</v>
      </c>
      <c r="F96" s="355">
        <f t="shared" ref="F96:F99" si="33">C96/D96-1</f>
        <v>0.29370983871067602</v>
      </c>
      <c r="H96" s="304">
        <f>[3]Milch!$E78</f>
        <v>18193</v>
      </c>
      <c r="I96" s="304">
        <f>[3]Milch!$F78</f>
        <v>246902</v>
      </c>
      <c r="J96" s="265">
        <f t="shared" ref="J96:J102" si="34">H96/(H96+I96)</f>
        <v>6.8628227616514839E-2</v>
      </c>
      <c r="K96" s="265"/>
      <c r="L96" s="252"/>
      <c r="M96" s="252"/>
      <c r="N96" s="252"/>
      <c r="O96" s="252"/>
      <c r="P96" s="252"/>
      <c r="Q96" s="252"/>
      <c r="R96" s="252"/>
      <c r="S96" s="252"/>
      <c r="T96" s="252"/>
      <c r="U96" s="252"/>
      <c r="V96" s="252"/>
      <c r="W96" s="252"/>
      <c r="X96" s="252"/>
      <c r="Y96" s="252"/>
      <c r="Z96" s="252"/>
      <c r="AA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row>
    <row r="97" spans="2:49" x14ac:dyDescent="0.2">
      <c r="B97" s="189">
        <f>[3]Milch!$A79</f>
        <v>43983</v>
      </c>
      <c r="C97" s="250">
        <f>[3]Milch!$B79</f>
        <v>79.769954999999996</v>
      </c>
      <c r="D97" s="250">
        <f>[3]Milch!$C79</f>
        <v>64.116202000000001</v>
      </c>
      <c r="E97" s="250">
        <f t="shared" si="32"/>
        <v>15.653752999999995</v>
      </c>
      <c r="F97" s="355">
        <f t="shared" si="33"/>
        <v>0.24414660431695556</v>
      </c>
      <c r="H97" s="304">
        <f>[3]Milch!$E79</f>
        <v>19989</v>
      </c>
      <c r="I97" s="304">
        <f>[3]Milch!$F79</f>
        <v>251741</v>
      </c>
      <c r="J97" s="265">
        <f t="shared" si="34"/>
        <v>7.3561991682920547E-2</v>
      </c>
      <c r="K97" s="265"/>
      <c r="L97" s="252"/>
      <c r="M97" s="252"/>
      <c r="N97" s="252"/>
      <c r="O97" s="252"/>
      <c r="P97" s="252"/>
      <c r="Q97" s="252"/>
      <c r="R97" s="252"/>
      <c r="S97" s="252"/>
      <c r="T97" s="252"/>
      <c r="U97" s="252"/>
      <c r="V97" s="252"/>
      <c r="W97" s="252"/>
      <c r="X97" s="252"/>
      <c r="Y97" s="252"/>
      <c r="Z97" s="252"/>
      <c r="AA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row>
    <row r="98" spans="2:49" x14ac:dyDescent="0.2">
      <c r="B98" s="189">
        <f>[3]Milch!$A80</f>
        <v>43952</v>
      </c>
      <c r="C98" s="250">
        <f>[3]Milch!$B80</f>
        <v>74.596412999999998</v>
      </c>
      <c r="D98" s="250">
        <f>[3]Milch!$C80</f>
        <v>61.776386000000002</v>
      </c>
      <c r="E98" s="250">
        <f t="shared" si="32"/>
        <v>12.820026999999996</v>
      </c>
      <c r="F98" s="355">
        <f t="shared" si="33"/>
        <v>0.20752309790346102</v>
      </c>
      <c r="H98" s="304">
        <f>[3]Milch!$E80</f>
        <v>22495</v>
      </c>
      <c r="I98" s="304">
        <f>[3]Milch!$F80</f>
        <v>291829</v>
      </c>
      <c r="J98" s="265">
        <f t="shared" si="34"/>
        <v>7.1566281925656325E-2</v>
      </c>
      <c r="K98" s="265"/>
      <c r="L98" s="252"/>
      <c r="M98" s="252"/>
      <c r="N98" s="252"/>
      <c r="O98" s="252"/>
      <c r="P98" s="252"/>
      <c r="Q98" s="252"/>
      <c r="R98" s="252"/>
      <c r="S98" s="252"/>
      <c r="T98" s="252"/>
      <c r="U98" s="252"/>
      <c r="V98" s="252"/>
      <c r="W98" s="252"/>
      <c r="X98" s="252"/>
      <c r="Y98" s="252"/>
      <c r="Z98" s="252"/>
      <c r="AA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row>
    <row r="99" spans="2:49" x14ac:dyDescent="0.2">
      <c r="B99" s="189">
        <f>[3]Milch!$A81</f>
        <v>43922</v>
      </c>
      <c r="C99" s="250">
        <f>[3]Milch!$B81</f>
        <v>74.461434999999994</v>
      </c>
      <c r="D99" s="250">
        <f>[3]Milch!$C81</f>
        <v>62.273077999999998</v>
      </c>
      <c r="E99" s="250">
        <f t="shared" si="32"/>
        <v>12.188356999999996</v>
      </c>
      <c r="F99" s="355">
        <f t="shared" si="33"/>
        <v>0.1957243385335794</v>
      </c>
      <c r="H99" s="304">
        <f>[3]Milch!$E81</f>
        <v>23426</v>
      </c>
      <c r="I99" s="304">
        <f>[3]Milch!$F81</f>
        <v>292840</v>
      </c>
      <c r="J99" s="265">
        <f t="shared" si="34"/>
        <v>7.4070560857000117E-2</v>
      </c>
      <c r="K99" s="265"/>
      <c r="L99" s="252"/>
      <c r="M99" s="252"/>
      <c r="N99" s="252"/>
      <c r="O99" s="252"/>
      <c r="P99" s="252"/>
      <c r="Q99" s="252"/>
      <c r="R99" s="252"/>
      <c r="S99" s="252"/>
      <c r="T99" s="252"/>
      <c r="U99" s="252"/>
      <c r="V99" s="252"/>
      <c r="W99" s="252"/>
      <c r="X99" s="252"/>
      <c r="Y99" s="252"/>
      <c r="Z99" s="252"/>
      <c r="AA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row>
    <row r="100" spans="2:49" x14ac:dyDescent="0.2">
      <c r="B100" s="189">
        <f>[3]Milch!$A82</f>
        <v>43891</v>
      </c>
      <c r="C100" s="250">
        <f>[3]Milch!$B82</f>
        <v>74.021287000000001</v>
      </c>
      <c r="D100" s="250">
        <f>[3]Milch!$C82</f>
        <v>62.546349999999997</v>
      </c>
      <c r="E100" s="250">
        <f t="shared" ref="E100:E102" si="35">C100-D100</f>
        <v>11.474937000000004</v>
      </c>
      <c r="F100" s="355">
        <f t="shared" ref="F100:F102" si="36">C100/D100-1</f>
        <v>0.18346293588674656</v>
      </c>
      <c r="H100" s="304">
        <f>[3]Milch!$E82</f>
        <v>22249</v>
      </c>
      <c r="I100" s="304">
        <f>[3]Milch!$F82</f>
        <v>285763</v>
      </c>
      <c r="J100" s="265">
        <f t="shared" si="34"/>
        <v>7.2234198667584376E-2</v>
      </c>
      <c r="K100" s="265"/>
      <c r="L100" s="252"/>
      <c r="M100" s="252"/>
      <c r="N100" s="252"/>
      <c r="O100" s="252"/>
      <c r="P100" s="252"/>
      <c r="Q100" s="252"/>
      <c r="R100" s="252"/>
      <c r="S100" s="252"/>
      <c r="T100" s="252"/>
      <c r="U100" s="252"/>
      <c r="V100" s="252"/>
      <c r="W100" s="252"/>
      <c r="X100" s="252"/>
      <c r="Y100" s="252"/>
      <c r="Z100" s="252"/>
      <c r="AA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row>
    <row r="101" spans="2:49" x14ac:dyDescent="0.2">
      <c r="B101" s="189">
        <f>[3]Milch!$A83</f>
        <v>43862</v>
      </c>
      <c r="C101" s="250">
        <f>[3]Milch!$B83</f>
        <v>75.850026</v>
      </c>
      <c r="D101" s="250">
        <f>[3]Milch!$C83</f>
        <v>62.851573000000002</v>
      </c>
      <c r="E101" s="250">
        <f t="shared" si="35"/>
        <v>12.998452999999998</v>
      </c>
      <c r="F101" s="355">
        <f t="shared" si="36"/>
        <v>0.20681189633869623</v>
      </c>
      <c r="H101" s="304">
        <f>[3]Milch!$E83</f>
        <v>19463</v>
      </c>
      <c r="I101" s="304">
        <f>[3]Milch!$F83</f>
        <v>258229</v>
      </c>
      <c r="J101" s="265">
        <f t="shared" si="34"/>
        <v>7.0088443311294532E-2</v>
      </c>
      <c r="K101" s="265"/>
      <c r="L101" s="265"/>
      <c r="N101" s="252"/>
      <c r="O101" s="252"/>
      <c r="P101" s="252"/>
      <c r="Q101" s="252"/>
      <c r="R101" s="252"/>
      <c r="S101" s="252"/>
      <c r="T101" s="252"/>
      <c r="U101" s="252"/>
      <c r="V101" s="252"/>
      <c r="W101" s="252"/>
      <c r="X101" s="252"/>
      <c r="Y101" s="252"/>
      <c r="Z101" s="252"/>
      <c r="AA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row>
    <row r="102" spans="2:49" x14ac:dyDescent="0.2">
      <c r="B102" s="189">
        <f>[3]Milch!$A84</f>
        <v>43831</v>
      </c>
      <c r="C102" s="250">
        <f>[3]Milch!$B84</f>
        <v>81.077419000000006</v>
      </c>
      <c r="D102" s="250">
        <f>[3]Milch!$C84</f>
        <v>64.741754999999998</v>
      </c>
      <c r="E102" s="250">
        <f t="shared" si="35"/>
        <v>16.335664000000008</v>
      </c>
      <c r="F102" s="355">
        <f t="shared" si="36"/>
        <v>0.25232037654833439</v>
      </c>
      <c r="H102" s="304">
        <f>[3]Milch!$E84</f>
        <v>20205</v>
      </c>
      <c r="I102" s="304">
        <f>[3]Milch!$F84</f>
        <v>266726</v>
      </c>
      <c r="J102" s="265">
        <f t="shared" si="34"/>
        <v>7.0417626537390518E-2</v>
      </c>
      <c r="K102" s="265"/>
      <c r="L102" s="265"/>
      <c r="N102" s="252"/>
      <c r="O102" s="252"/>
      <c r="P102" s="252"/>
      <c r="Q102" s="252"/>
      <c r="R102" s="252"/>
      <c r="S102" s="252"/>
      <c r="T102" s="252"/>
      <c r="U102" s="252"/>
      <c r="V102" s="252"/>
      <c r="W102" s="252"/>
      <c r="X102" s="252"/>
      <c r="Y102" s="252"/>
      <c r="Z102" s="252"/>
      <c r="AA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row>
  </sheetData>
  <mergeCells count="53">
    <mergeCell ref="AM18:AN18"/>
    <mergeCell ref="AP18:AQ18"/>
    <mergeCell ref="AR18:AS18"/>
    <mergeCell ref="AT18:AU18"/>
    <mergeCell ref="AV18:AW18"/>
    <mergeCell ref="N18:O18"/>
    <mergeCell ref="P18:Q18"/>
    <mergeCell ref="R18:S18"/>
    <mergeCell ref="T18:U18"/>
    <mergeCell ref="V18:W18"/>
    <mergeCell ref="E19:F19"/>
    <mergeCell ref="C18:F18"/>
    <mergeCell ref="H18:J18"/>
    <mergeCell ref="CF18:CG18"/>
    <mergeCell ref="CJ18:CK18"/>
    <mergeCell ref="CD18:CE18"/>
    <mergeCell ref="CB18:CC18"/>
    <mergeCell ref="BC18:BD18"/>
    <mergeCell ref="BS18:BT18"/>
    <mergeCell ref="BU18:BV18"/>
    <mergeCell ref="BZ18:CA18"/>
    <mergeCell ref="X18:Y18"/>
    <mergeCell ref="Z18:AA18"/>
    <mergeCell ref="AC18:AD18"/>
    <mergeCell ref="AE18:AF18"/>
    <mergeCell ref="AG18:AH18"/>
    <mergeCell ref="A12:B12"/>
    <mergeCell ref="A7:B7"/>
    <mergeCell ref="A8:B8"/>
    <mergeCell ref="A9:B9"/>
    <mergeCell ref="A10:B10"/>
    <mergeCell ref="A11:B11"/>
    <mergeCell ref="A13:B13"/>
    <mergeCell ref="C15:F15"/>
    <mergeCell ref="H15:J15"/>
    <mergeCell ref="M15:AW15"/>
    <mergeCell ref="CQ18:CR18"/>
    <mergeCell ref="CH18:CI18"/>
    <mergeCell ref="BE18:BF18"/>
    <mergeCell ref="BJ18:BK18"/>
    <mergeCell ref="BL18:BM18"/>
    <mergeCell ref="BN18:BO18"/>
    <mergeCell ref="CO18:CP18"/>
    <mergeCell ref="AI18:AJ18"/>
    <mergeCell ref="AK18:AL18"/>
    <mergeCell ref="AZ15:CV15"/>
    <mergeCell ref="CS18:CT18"/>
    <mergeCell ref="CU18:CV18"/>
    <mergeCell ref="CM18:CN18"/>
    <mergeCell ref="BA18:BB18"/>
    <mergeCell ref="BH18:BI18"/>
    <mergeCell ref="BQ18:BR18"/>
    <mergeCell ref="BX18:BY18"/>
  </mergeCells>
  <hyperlinks>
    <hyperlink ref="A7" location="Inhaltsverzeichnis!A1" display="Inhaltsverzeichnis!A1" xr:uid="{00000000-0004-0000-0900-000000000000}"/>
    <hyperlink ref="A9" location="MilchPreiseProduzenten" display="Preise Produzenten" xr:uid="{00000000-0004-0000-0900-000001000000}"/>
    <hyperlink ref="A10" location="MilchVerwertungMilchäquivalent" display="Menge Produktion" xr:uid="{00000000-0004-0000-0900-000002000000}"/>
    <hyperlink ref="A11" location="MilchPreiseDetailhandel1" display="Preise Detailhandel" xr:uid="{00000000-0004-0000-0900-000003000000}"/>
    <hyperlink ref="A11:B11" location="MilchPreiseDetailhandel" display="Preise Detailhandel" xr:uid="{00000000-0004-0000-0900-000004000000}"/>
    <hyperlink ref="A13:B13" location="MilchUebersicht" display="MilchUebersicht" xr:uid="{00000000-0004-0000-0900-000005000000}"/>
    <hyperlink ref="A12:B12" location="MilchAbsatzmengenDetailhandel" display="MilchAbsatzmengenDetailhandel" xr:uid="{00000000-0004-0000-0900-000006000000}"/>
  </hyperlinks>
  <pageMargins left="0.7" right="0.7" top="0.78740157499999996" bottom="0.78740157499999996" header="0.3" footer="0.3"/>
  <pageSetup paperSize="9" orientation="landscape" r:id="rId1"/>
  <ignoredErrors>
    <ignoredError sqref="AV19 BT19 O19:AN19 BR19 BK19:BM19 BI19 BD19 BB19:BC19 BE19 CA19 CC19 CE19 CG19 BY19:BZ19 CH19:CV19 CF19 CD19 CB19"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7889" r:id="rId4" name="Drop Down 1">
              <controlPr defaultSize="0" autoLine="0" autoPict="0">
                <anchor moveWithCells="1">
                  <from>
                    <xdr:col>0</xdr:col>
                    <xdr:colOff>57150</xdr:colOff>
                    <xdr:row>4</xdr:row>
                    <xdr:rowOff>0</xdr:rowOff>
                  </from>
                  <to>
                    <xdr:col>1</xdr:col>
                    <xdr:colOff>695325</xdr:colOff>
                    <xdr:row>5</xdr:row>
                    <xdr:rowOff>142875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Warenkorb_Bio_-_nicht-Bio"/>
    <f:field ref="objsubject" par="" edit="true" text=""/>
    <f:field ref="objcreatedby" par="" text="Herrmann, Cornel, BLW"/>
    <f:field ref="objcreatedat" par="" text="10.05.2016 10:56:23"/>
    <f:field ref="objchangedby" par="" text="Herrmann, Cornel, BLW"/>
    <f:field ref="objmodifiedat" par="" text="19.01.2018 17:15:40"/>
    <f:field ref="doc_FSCFOLIO_1_1001_FieldDocumentNumber" par="" text=""/>
    <f:field ref="doc_FSCFOLIO_1_1001_FieldSubject" par="" edit="true" text=""/>
    <f:field ref="FSCFOLIO_1_1001_FieldCurrentUser" par="" text="BLW Cornel Herrmann"/>
    <f:field ref="CCAPRECONFIG_15_1001_Objektname" par="" edit="true" text="Warenkorb_Bio_-_nicht-Bio"/>
    <f:field ref="CHPRECONFIG_1_1001_Objektname" par="" edit="true" text="Warenkorb_Bio_-_nicht-Bio"/>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37</vt:i4>
      </vt:variant>
    </vt:vector>
  </HeadingPairs>
  <TitlesOfParts>
    <vt:vector size="53" baseType="lpstr">
      <vt:lpstr>Inhaltsverzeichnis</vt:lpstr>
      <vt:lpstr>Nur für MB Bio + HP konv. WK</vt:lpstr>
      <vt:lpstr>für Agrarbericht</vt:lpstr>
      <vt:lpstr>Gemüse Übersicht</vt:lpstr>
      <vt:lpstr>Gemüse Daten</vt:lpstr>
      <vt:lpstr>Früchte Übersicht</vt:lpstr>
      <vt:lpstr>Früchte Daten</vt:lpstr>
      <vt:lpstr>Kartoffeln</vt:lpstr>
      <vt:lpstr>Milch Daten</vt:lpstr>
      <vt:lpstr>Milch Übersicht</vt:lpstr>
      <vt:lpstr>Fleisch Daten</vt:lpstr>
      <vt:lpstr>Fleisch Übersicht</vt:lpstr>
      <vt:lpstr>Eier</vt:lpstr>
      <vt:lpstr>Getreide_Ölsaaten</vt:lpstr>
      <vt:lpstr>Grafiken</vt:lpstr>
      <vt:lpstr>Codierung</vt:lpstr>
      <vt:lpstr>Absatzmengen_Detailhandel</vt:lpstr>
      <vt:lpstr>Absatzmengen_Detailhandel_Frischfleisch</vt:lpstr>
      <vt:lpstr>Eier_Marktstruktur</vt:lpstr>
      <vt:lpstr>EierDaten</vt:lpstr>
      <vt:lpstr>EierMarktstruktur</vt:lpstr>
      <vt:lpstr>EierPreiseDetailhandel</vt:lpstr>
      <vt:lpstr>EierPreiseProduzenten</vt:lpstr>
      <vt:lpstr>FG_Absatzmengen_Detailhandel</vt:lpstr>
      <vt:lpstr>FG_Preise_Detailhandel</vt:lpstr>
      <vt:lpstr>Fleisch_Absatz_DH</vt:lpstr>
      <vt:lpstr>Fleisch_Absatzmengen_Detailhandel_Charcuterie</vt:lpstr>
      <vt:lpstr>Fleisch_Preise_DH</vt:lpstr>
      <vt:lpstr>FleischAbsätzeDetailhandelCharcuterie</vt:lpstr>
      <vt:lpstr>FleischDaten</vt:lpstr>
      <vt:lpstr>FleischPreiseProduzenten</vt:lpstr>
      <vt:lpstr>FleischUebersicht</vt:lpstr>
      <vt:lpstr>'Früchte Daten'!FrüchteAbsatzmengenDetailhandel</vt:lpstr>
      <vt:lpstr>'Früchte Daten'!FrüchteDaten</vt:lpstr>
      <vt:lpstr>'Früchte Daten'!FrüchtePreiseDetailhandel</vt:lpstr>
      <vt:lpstr>'Früchte Übersicht'!FrüchteUebersicht</vt:lpstr>
      <vt:lpstr>Gemüse</vt:lpstr>
      <vt:lpstr>Gemüse_Preise_Detailhandel</vt:lpstr>
      <vt:lpstr>GemüseAbsatzmengenDetailhandel</vt:lpstr>
      <vt:lpstr>GemüseUebersicht</vt:lpstr>
      <vt:lpstr>Getreide</vt:lpstr>
      <vt:lpstr>GetreidePreiseDetailhandel</vt:lpstr>
      <vt:lpstr>GetreidePreiseMühle</vt:lpstr>
      <vt:lpstr>GetreidePreiseSammelstelle</vt:lpstr>
      <vt:lpstr>KartoffelnAbsatzmengenDetailhandel</vt:lpstr>
      <vt:lpstr>KartoffelnPreiseDetailhandel</vt:lpstr>
      <vt:lpstr>MilchAbsatzmengen</vt:lpstr>
      <vt:lpstr>MilchAbsatzmengenDetailhandel</vt:lpstr>
      <vt:lpstr>MilchDaten</vt:lpstr>
      <vt:lpstr>MilchPreiseDetailhandel</vt:lpstr>
      <vt:lpstr>MilchPreiseProduzenten</vt:lpstr>
      <vt:lpstr>MilchUebersicht</vt:lpstr>
      <vt:lpstr>MilchVerwertungMilchäquivalent</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Herrmann Cornel BLW</dc:creator>
  <cp:lastModifiedBy>Afangbedji Yawo Michel BLW</cp:lastModifiedBy>
  <cp:lastPrinted>2018-10-09T06:07:58Z</cp:lastPrinted>
  <dcterms:created xsi:type="dcterms:W3CDTF">2015-12-09T09:10:34Z</dcterms:created>
  <dcterms:modified xsi:type="dcterms:W3CDTF">2026-08-21T11:05:01Z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DocumentID">
    <vt:lpwstr/>
  </property>
  <property fmtid="{D5CDD505-2E9C-101B-9397-08002B2CF9AE}" pid="3" name="FSC#EVDCFG@15.1400:DossierBarCode">
    <vt:lpwstr/>
  </property>
  <property fmtid="{D5CDD505-2E9C-101B-9397-08002B2CF9AE}" pid="4" name="FSC#EVDCFG@15.1400:ActualVersionNumber">
    <vt:lpwstr>9</vt:lpwstr>
  </property>
  <property fmtid="{D5CDD505-2E9C-101B-9397-08002B2CF9AE}" pid="5" name="FSC#EVDCFG@15.1400:ActualVersionCreatedAt">
    <vt:lpwstr>2017-10-26T14:29:43</vt:lpwstr>
  </property>
  <property fmtid="{D5CDD505-2E9C-101B-9397-08002B2CF9AE}" pid="6" name="FSC#EVDCFG@15.1400:ResponsibleBureau_DE">
    <vt:lpwstr>Bundesamt für Landwirtschaft BLW</vt:lpwstr>
  </property>
  <property fmtid="{D5CDD505-2E9C-101B-9397-08002B2CF9AE}" pid="7" name="FSC#EVDCFG@15.1400:ResponsibleBureau_EN">
    <vt:lpwstr>Federal Office for Agriculture FOAG</vt:lpwstr>
  </property>
  <property fmtid="{D5CDD505-2E9C-101B-9397-08002B2CF9AE}" pid="8" name="FSC#EVDCFG@15.1400:ResponsibleBureau_FR">
    <vt:lpwstr>Office fédéral de l'agriculture OFAG</vt:lpwstr>
  </property>
  <property fmtid="{D5CDD505-2E9C-101B-9397-08002B2CF9AE}" pid="9" name="FSC#EVDCFG@15.1400:ResponsibleBureau_IT">
    <vt:lpwstr>Ufficio federale dell'agricoltura UFAG</vt:lpwstr>
  </property>
  <property fmtid="{D5CDD505-2E9C-101B-9397-08002B2CF9AE}" pid="10" name="FSC#EVDCFG@15.1400:UserInChargeUserTitle">
    <vt:lpwstr/>
  </property>
  <property fmtid="{D5CDD505-2E9C-101B-9397-08002B2CF9AE}" pid="11" name="FSC#EVDCFG@15.1400:UserInChargeUserName">
    <vt:lpwstr/>
  </property>
  <property fmtid="{D5CDD505-2E9C-101B-9397-08002B2CF9AE}" pid="12" name="FSC#EVDCFG@15.1400:UserInChargeUserFirstname">
    <vt:lpwstr/>
  </property>
  <property fmtid="{D5CDD505-2E9C-101B-9397-08002B2CF9AE}" pid="13" name="FSC#EVDCFG@15.1400:UserInChargeUserEnvSalutationDE">
    <vt:lpwstr/>
  </property>
  <property fmtid="{D5CDD505-2E9C-101B-9397-08002B2CF9AE}" pid="14" name="FSC#EVDCFG@15.1400:UserInChargeUserEnvSalutationEN">
    <vt:lpwstr/>
  </property>
  <property fmtid="{D5CDD505-2E9C-101B-9397-08002B2CF9AE}" pid="15" name="FSC#EVDCFG@15.1400:UserInChargeUserEnvSalutationFR">
    <vt:lpwstr/>
  </property>
  <property fmtid="{D5CDD505-2E9C-101B-9397-08002B2CF9AE}" pid="16" name="FSC#EVDCFG@15.1400:UserInChargeUserEnvSalutationIT">
    <vt:lpwstr/>
  </property>
  <property fmtid="{D5CDD505-2E9C-101B-9397-08002B2CF9AE}" pid="17" name="FSC#EVDCFG@15.1400:FilerespUserPersonTitle">
    <vt:lpwstr/>
  </property>
  <property fmtid="{D5CDD505-2E9C-101B-9397-08002B2CF9AE}" pid="18" name="FSC#EVDCFG@15.1400:Address">
    <vt:lpwstr/>
  </property>
  <property fmtid="{D5CDD505-2E9C-101B-9397-08002B2CF9AE}" pid="19" name="FSC#EVDCFG@15.1400:PositionNumber">
    <vt:lpwstr/>
  </property>
  <property fmtid="{D5CDD505-2E9C-101B-9397-08002B2CF9AE}" pid="20" name="FSC#EVDCFG@15.1400:Dossierref">
    <vt:lpwstr>304.2-00004</vt:lpwstr>
  </property>
  <property fmtid="{D5CDD505-2E9C-101B-9397-08002B2CF9AE}" pid="21" name="FSC#EVDCFG@15.1400:FileRespEmail">
    <vt:lpwstr/>
  </property>
  <property fmtid="{D5CDD505-2E9C-101B-9397-08002B2CF9AE}" pid="22" name="FSC#EVDCFG@15.1400:FileRespFax">
    <vt:lpwstr/>
  </property>
  <property fmtid="{D5CDD505-2E9C-101B-9397-08002B2CF9AE}" pid="23" name="FSC#EVDCFG@15.1400:FileRespHome">
    <vt:lpwstr/>
  </property>
  <property fmtid="{D5CDD505-2E9C-101B-9397-08002B2CF9AE}" pid="24" name="FSC#EVDCFG@15.1400:FileResponsible">
    <vt:lpwstr/>
  </property>
  <property fmtid="{D5CDD505-2E9C-101B-9397-08002B2CF9AE}" pid="25" name="FSC#EVDCFG@15.1400:UserInCharge">
    <vt:lpwstr/>
  </property>
  <property fmtid="{D5CDD505-2E9C-101B-9397-08002B2CF9AE}" pid="26" name="FSC#EVDCFG@15.1400:FileRespOrg">
    <vt:lpwstr>Fachbereich Marktanalysen</vt:lpwstr>
  </property>
  <property fmtid="{D5CDD505-2E9C-101B-9397-08002B2CF9AE}" pid="27" name="FSC#EVDCFG@15.1400:FileRespOrgHome">
    <vt:lpwstr/>
  </property>
  <property fmtid="{D5CDD505-2E9C-101B-9397-08002B2CF9AE}" pid="28" name="FSC#EVDCFG@15.1400:FileRespOrgStreet">
    <vt:lpwstr/>
  </property>
  <property fmtid="{D5CDD505-2E9C-101B-9397-08002B2CF9AE}" pid="29" name="FSC#EVDCFG@15.1400:FileRespOrgZipCode">
    <vt:lpwstr/>
  </property>
  <property fmtid="{D5CDD505-2E9C-101B-9397-08002B2CF9AE}" pid="30" name="FSC#EVDCFG@15.1400:FileRespshortsign">
    <vt:lpwstr/>
  </property>
  <property fmtid="{D5CDD505-2E9C-101B-9397-08002B2CF9AE}" pid="31" name="FSC#EVDCFG@15.1400:FileRespStreet">
    <vt:lpwstr/>
  </property>
  <property fmtid="{D5CDD505-2E9C-101B-9397-08002B2CF9AE}" pid="32" name="FSC#EVDCFG@15.1400:FileRespTel">
    <vt:lpwstr/>
  </property>
  <property fmtid="{D5CDD505-2E9C-101B-9397-08002B2CF9AE}" pid="33" name="FSC#EVDCFG@15.1400:FileRespZipCode">
    <vt:lpwstr/>
  </property>
  <property fmtid="{D5CDD505-2E9C-101B-9397-08002B2CF9AE}" pid="34" name="FSC#EVDCFG@15.1400:OutAttachElectr">
    <vt:lpwstr/>
  </property>
  <property fmtid="{D5CDD505-2E9C-101B-9397-08002B2CF9AE}" pid="35" name="FSC#EVDCFG@15.1400:OutAttachPhysic">
    <vt:lpwstr/>
  </property>
  <property fmtid="{D5CDD505-2E9C-101B-9397-08002B2CF9AE}" pid="36" name="FSC#EVDCFG@15.1400:SignAcceptedDraft1">
    <vt:lpwstr/>
  </property>
  <property fmtid="{D5CDD505-2E9C-101B-9397-08002B2CF9AE}" pid="37" name="FSC#EVDCFG@15.1400:SignAcceptedDraft1FR">
    <vt:lpwstr/>
  </property>
  <property fmtid="{D5CDD505-2E9C-101B-9397-08002B2CF9AE}" pid="38" name="FSC#EVDCFG@15.1400:SignAcceptedDraft2">
    <vt:lpwstr/>
  </property>
  <property fmtid="{D5CDD505-2E9C-101B-9397-08002B2CF9AE}" pid="39" name="FSC#EVDCFG@15.1400:SignAcceptedDraft2FR">
    <vt:lpwstr/>
  </property>
  <property fmtid="{D5CDD505-2E9C-101B-9397-08002B2CF9AE}" pid="40" name="FSC#EVDCFG@15.1400:SignApproved1">
    <vt:lpwstr/>
  </property>
  <property fmtid="{D5CDD505-2E9C-101B-9397-08002B2CF9AE}" pid="41" name="FSC#EVDCFG@15.1400:SignApproved1FR">
    <vt:lpwstr/>
  </property>
  <property fmtid="{D5CDD505-2E9C-101B-9397-08002B2CF9AE}" pid="42" name="FSC#EVDCFG@15.1400:SignApproved2">
    <vt:lpwstr/>
  </property>
  <property fmtid="{D5CDD505-2E9C-101B-9397-08002B2CF9AE}" pid="43" name="FSC#EVDCFG@15.1400:SignApproved2FR">
    <vt:lpwstr/>
  </property>
  <property fmtid="{D5CDD505-2E9C-101B-9397-08002B2CF9AE}" pid="44" name="FSC#EVDCFG@15.1400:SubDossierBarCode">
    <vt:lpwstr/>
  </property>
  <property fmtid="{D5CDD505-2E9C-101B-9397-08002B2CF9AE}" pid="45" name="FSC#EVDCFG@15.1400:Subject">
    <vt:lpwstr/>
  </property>
  <property fmtid="{D5CDD505-2E9C-101B-9397-08002B2CF9AE}" pid="46" name="FSC#EVDCFG@15.1400:Title">
    <vt:lpwstr>Warenkorb_Bio_-_nicht-Bio</vt:lpwstr>
  </property>
  <property fmtid="{D5CDD505-2E9C-101B-9397-08002B2CF9AE}" pid="47" name="FSC#EVDCFG@15.1400:UserFunction">
    <vt:lpwstr/>
  </property>
  <property fmtid="{D5CDD505-2E9C-101B-9397-08002B2CF9AE}" pid="48" name="FSC#EVDCFG@15.1400:SalutationEnglish">
    <vt:lpwstr>Market Analysis Unit</vt:lpwstr>
  </property>
  <property fmtid="{D5CDD505-2E9C-101B-9397-08002B2CF9AE}" pid="49" name="FSC#EVDCFG@15.1400:SalutationFrench">
    <vt:lpwstr>Secteur Analyses du marché</vt:lpwstr>
  </property>
  <property fmtid="{D5CDD505-2E9C-101B-9397-08002B2CF9AE}" pid="50" name="FSC#EVDCFG@15.1400:SalutationGerman">
    <vt:lpwstr>Fachbereich Marktanalysen</vt:lpwstr>
  </property>
  <property fmtid="{D5CDD505-2E9C-101B-9397-08002B2CF9AE}" pid="51" name="FSC#EVDCFG@15.1400:SalutationItalian">
    <vt:lpwstr>Settore Analisi di mercato</vt:lpwstr>
  </property>
  <property fmtid="{D5CDD505-2E9C-101B-9397-08002B2CF9AE}" pid="52" name="FSC#EVDCFG@15.1400:SalutationEnglishUser">
    <vt:lpwstr/>
  </property>
  <property fmtid="{D5CDD505-2E9C-101B-9397-08002B2CF9AE}" pid="53" name="FSC#EVDCFG@15.1400:SalutationFrenchUser">
    <vt:lpwstr/>
  </property>
  <property fmtid="{D5CDD505-2E9C-101B-9397-08002B2CF9AE}" pid="54" name="FSC#EVDCFG@15.1400:SalutationGermanUser">
    <vt:lpwstr/>
  </property>
  <property fmtid="{D5CDD505-2E9C-101B-9397-08002B2CF9AE}" pid="55" name="FSC#EVDCFG@15.1400:SalutationItalianUser">
    <vt:lpwstr/>
  </property>
  <property fmtid="{D5CDD505-2E9C-101B-9397-08002B2CF9AE}" pid="56" name="FSC#EVDCFG@15.1400:FileRespOrgShortname">
    <vt:lpwstr>FBMA / BLW</vt:lpwstr>
  </property>
  <property fmtid="{D5CDD505-2E9C-101B-9397-08002B2CF9AE}" pid="57" name="FSC#EVDCFG@15.1400:ResponsibleEditorFirstname">
    <vt:lpwstr/>
  </property>
  <property fmtid="{D5CDD505-2E9C-101B-9397-08002B2CF9AE}" pid="58" name="FSC#EVDCFG@15.1400:ResponsibleEditorSurname">
    <vt:lpwstr/>
  </property>
  <property fmtid="{D5CDD505-2E9C-101B-9397-08002B2CF9AE}" pid="59" name="FSC#EVDCFG@15.1400:GroupTitle">
    <vt:lpwstr>Fachbereich Marktanalysen</vt:lpwstr>
  </property>
  <property fmtid="{D5CDD505-2E9C-101B-9397-08002B2CF9AE}" pid="60" name="FSC#COOELAK@1.1001:Subject">
    <vt:lpwstr/>
  </property>
  <property fmtid="{D5CDD505-2E9C-101B-9397-08002B2CF9AE}" pid="61" name="FSC#COOELAK@1.1001:FileReference">
    <vt:lpwstr>304.2-00004</vt:lpwstr>
  </property>
  <property fmtid="{D5CDD505-2E9C-101B-9397-08002B2CF9AE}" pid="62" name="FSC#COOELAK@1.1001:FileRefYear">
    <vt:lpwstr>2015</vt:lpwstr>
  </property>
  <property fmtid="{D5CDD505-2E9C-101B-9397-08002B2CF9AE}" pid="63" name="FSC#COOELAK@1.1001:FileRefOrdinal">
    <vt:lpwstr>4</vt:lpwstr>
  </property>
  <property fmtid="{D5CDD505-2E9C-101B-9397-08002B2CF9AE}" pid="64" name="FSC#COOELAK@1.1001:FileRefOU">
    <vt:lpwstr>SGV / BLW</vt:lpwstr>
  </property>
  <property fmtid="{D5CDD505-2E9C-101B-9397-08002B2CF9AE}" pid="65" name="FSC#COOELAK@1.1001:Organization">
    <vt:lpwstr/>
  </property>
  <property fmtid="{D5CDD505-2E9C-101B-9397-08002B2CF9AE}" pid="66" name="FSC#COOELAK@1.1001:Owner">
    <vt:lpwstr>Herrmann Cornel, BLW</vt:lpwstr>
  </property>
  <property fmtid="{D5CDD505-2E9C-101B-9397-08002B2CF9AE}" pid="67" name="FSC#COOELAK@1.1001:OwnerExtension">
    <vt:lpwstr>+41 58 462 20 69</vt:lpwstr>
  </property>
  <property fmtid="{D5CDD505-2E9C-101B-9397-08002B2CF9AE}" pid="68" name="FSC#COOELAK@1.1001:OwnerFaxExtension">
    <vt:lpwstr>+41 58 462 26 34</vt:lpwstr>
  </property>
  <property fmtid="{D5CDD505-2E9C-101B-9397-08002B2CF9AE}" pid="69" name="FSC#COOELAK@1.1001:DispatchedBy">
    <vt:lpwstr/>
  </property>
  <property fmtid="{D5CDD505-2E9C-101B-9397-08002B2CF9AE}" pid="70" name="FSC#COOELAK@1.1001:DispatchedAt">
    <vt:lpwstr/>
  </property>
  <property fmtid="{D5CDD505-2E9C-101B-9397-08002B2CF9AE}" pid="71" name="FSC#COOELAK@1.1001:ApprovedBy">
    <vt:lpwstr/>
  </property>
  <property fmtid="{D5CDD505-2E9C-101B-9397-08002B2CF9AE}" pid="72" name="FSC#COOELAK@1.1001:ApprovedAt">
    <vt:lpwstr/>
  </property>
  <property fmtid="{D5CDD505-2E9C-101B-9397-08002B2CF9AE}" pid="73" name="FSC#COOELAK@1.1001:Department">
    <vt:lpwstr>Fachbereich Marktanalysen (FBMA / BLW)</vt:lpwstr>
  </property>
  <property fmtid="{D5CDD505-2E9C-101B-9397-08002B2CF9AE}" pid="74" name="FSC#COOELAK@1.1001:CreatedAt">
    <vt:lpwstr>10.05.2016</vt:lpwstr>
  </property>
  <property fmtid="{D5CDD505-2E9C-101B-9397-08002B2CF9AE}" pid="75" name="FSC#COOELAK@1.1001:OU">
    <vt:lpwstr>Fachbereich Marktanalysen (FBMA / BLW)</vt:lpwstr>
  </property>
  <property fmtid="{D5CDD505-2E9C-101B-9397-08002B2CF9AE}" pid="76" name="FSC#COOELAK@1.1001:Priority">
    <vt:lpwstr> ()</vt:lpwstr>
  </property>
  <property fmtid="{D5CDD505-2E9C-101B-9397-08002B2CF9AE}" pid="77" name="FSC#COOELAK@1.1001:ObjBarCode">
    <vt:lpwstr>*COO.2101.101.4.674919*</vt:lpwstr>
  </property>
  <property fmtid="{D5CDD505-2E9C-101B-9397-08002B2CF9AE}" pid="78" name="FSC#COOELAK@1.1001:RefBarCode">
    <vt:lpwstr>*COO.2101.101.4.538695*</vt:lpwstr>
  </property>
  <property fmtid="{D5CDD505-2E9C-101B-9397-08002B2CF9AE}" pid="79" name="FSC#COOELAK@1.1001:FileRefBarCode">
    <vt:lpwstr>*304.2-00004*</vt:lpwstr>
  </property>
  <property fmtid="{D5CDD505-2E9C-101B-9397-08002B2CF9AE}" pid="80" name="FSC#COOELAK@1.1001:ExternalRef">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Herrmann Cornel, BLW</vt:lpwstr>
  </property>
  <property fmtid="{D5CDD505-2E9C-101B-9397-08002B2CF9AE}" pid="84" name="FSC#COOELAK@1.1001:ProcessResponsiblePhone">
    <vt:lpwstr>+41 58 462 20 69</vt:lpwstr>
  </property>
  <property fmtid="{D5CDD505-2E9C-101B-9397-08002B2CF9AE}" pid="85" name="FSC#COOELAK@1.1001:ProcessResponsibleMail">
    <vt:lpwstr>cornel.herrmann@blw.admin.ch</vt:lpwstr>
  </property>
  <property fmtid="{D5CDD505-2E9C-101B-9397-08002B2CF9AE}" pid="86" name="FSC#COOELAK@1.1001:ProcessResponsibleFax">
    <vt:lpwstr>+41 58 462 26 34</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304.2</vt:lpwstr>
  </property>
  <property fmtid="{D5CDD505-2E9C-101B-9397-08002B2CF9AE}" pid="93" name="FSC#COOELAK@1.1001:CurrentUserRolePos">
    <vt:lpwstr>Sachbearbeiter/in</vt:lpwstr>
  </property>
  <property fmtid="{D5CDD505-2E9C-101B-9397-08002B2CF9AE}" pid="94" name="FSC#COOELAK@1.1001:CurrentUserEmail">
    <vt:lpwstr>cornel.herrmann@blw.admin.ch</vt:lpwstr>
  </property>
  <property fmtid="{D5CDD505-2E9C-101B-9397-08002B2CF9AE}" pid="95" name="FSC#ELAKGOV@1.1001:PersonalSubjGender">
    <vt:lpwstr/>
  </property>
  <property fmtid="{D5CDD505-2E9C-101B-9397-08002B2CF9AE}" pid="96" name="FSC#ELAKGOV@1.1001:PersonalSubjFirstName">
    <vt:lpwstr/>
  </property>
  <property fmtid="{D5CDD505-2E9C-101B-9397-08002B2CF9AE}" pid="97" name="FSC#ELAKGOV@1.1001:PersonalSubjSurName">
    <vt:lpwstr/>
  </property>
  <property fmtid="{D5CDD505-2E9C-101B-9397-08002B2CF9AE}" pid="98" name="FSC#ELAKGOV@1.1001:PersonalSubjSalutation">
    <vt:lpwstr/>
  </property>
  <property fmtid="{D5CDD505-2E9C-101B-9397-08002B2CF9AE}" pid="99" name="FSC#ELAKGOV@1.1001:PersonalSubjAddress">
    <vt:lpwstr/>
  </property>
  <property fmtid="{D5CDD505-2E9C-101B-9397-08002B2CF9AE}" pid="100" name="FSC#ATSTATECFG@1.1001:Office">
    <vt:lpwstr/>
  </property>
  <property fmtid="{D5CDD505-2E9C-101B-9397-08002B2CF9AE}" pid="101" name="FSC#ATSTATECFG@1.1001:Agent">
    <vt:lpwstr/>
  </property>
  <property fmtid="{D5CDD505-2E9C-101B-9397-08002B2CF9AE}" pid="102" name="FSC#ATSTATECFG@1.1001:AgentPhone">
    <vt:lpwstr/>
  </property>
  <property fmtid="{D5CDD505-2E9C-101B-9397-08002B2CF9AE}" pid="103" name="FSC#ATSTATECFG@1.1001:DepartmentFax">
    <vt:lpwstr/>
  </property>
  <property fmtid="{D5CDD505-2E9C-101B-9397-08002B2CF9AE}" pid="104" name="FSC#ATSTATECFG@1.1001:DepartmentEmail">
    <vt:lpwstr/>
  </property>
  <property fmtid="{D5CDD505-2E9C-101B-9397-08002B2CF9AE}" pid="105" name="FSC#ATSTATECFG@1.1001:SubfileDate">
    <vt:lpwstr/>
  </property>
  <property fmtid="{D5CDD505-2E9C-101B-9397-08002B2CF9AE}" pid="106" name="FSC#ATSTATECFG@1.1001:SubfileSubject">
    <vt:lpwstr>Warenkorb Bio - nicht-Bio</vt:lpwstr>
  </property>
  <property fmtid="{D5CDD505-2E9C-101B-9397-08002B2CF9AE}" pid="107" name="FSC#ATSTATECFG@1.1001:DepartmentZipCode">
    <vt:lpwstr>'3003</vt:lpwstr>
  </property>
  <property fmtid="{D5CDD505-2E9C-101B-9397-08002B2CF9AE}" pid="108" name="FSC#ATSTATECFG@1.1001:DepartmentCountry">
    <vt:lpwstr/>
  </property>
  <property fmtid="{D5CDD505-2E9C-101B-9397-08002B2CF9AE}" pid="109" name="FSC#ATSTATECFG@1.1001:DepartmentCity">
    <vt:lpwstr>Bern</vt:lpwstr>
  </property>
  <property fmtid="{D5CDD505-2E9C-101B-9397-08002B2CF9AE}" pid="110" name="FSC#ATSTATECFG@1.1001:DepartmentStreet">
    <vt:lpwstr>Mattenhofstrasse 5</vt:lpwstr>
  </property>
  <property fmtid="{D5CDD505-2E9C-101B-9397-08002B2CF9AE}" pid="111" name="FSC#ATSTATECFG@1.1001:DepartmentDVR">
    <vt:lpwstr/>
  </property>
  <property fmtid="{D5CDD505-2E9C-101B-9397-08002B2CF9AE}" pid="112" name="FSC#ATSTATECFG@1.1001:DepartmentUID">
    <vt:lpwstr/>
  </property>
  <property fmtid="{D5CDD505-2E9C-101B-9397-08002B2CF9AE}" pid="113" name="FSC#ATSTATECFG@1.1001:SubfileReference">
    <vt:lpwstr>304.2-00004/00001</vt:lpwstr>
  </property>
  <property fmtid="{D5CDD505-2E9C-101B-9397-08002B2CF9AE}" pid="114" name="FSC#ATSTATECFG@1.1001:Clause">
    <vt:lpwstr/>
  </property>
  <property fmtid="{D5CDD505-2E9C-101B-9397-08002B2CF9AE}" pid="115" name="FSC#ATSTATECFG@1.1001:ApprovedSignature">
    <vt:lpwstr/>
  </property>
  <property fmtid="{D5CDD505-2E9C-101B-9397-08002B2CF9AE}" pid="116" name="FSC#ATSTATECFG@1.1001:BankAccount">
    <vt:lpwstr/>
  </property>
  <property fmtid="{D5CDD505-2E9C-101B-9397-08002B2CF9AE}" pid="117" name="FSC#ATSTATECFG@1.1001:BankAccountOwner">
    <vt:lpwstr/>
  </property>
  <property fmtid="{D5CDD505-2E9C-101B-9397-08002B2CF9AE}" pid="118" name="FSC#ATSTATECFG@1.1001:BankInstitute">
    <vt:lpwstr/>
  </property>
  <property fmtid="{D5CDD505-2E9C-101B-9397-08002B2CF9AE}" pid="119" name="FSC#ATSTATECFG@1.1001:BankAccountID">
    <vt:lpwstr/>
  </property>
  <property fmtid="{D5CDD505-2E9C-101B-9397-08002B2CF9AE}" pid="120" name="FSC#ATSTATECFG@1.1001:BankAccountIBAN">
    <vt:lpwstr/>
  </property>
  <property fmtid="{D5CDD505-2E9C-101B-9397-08002B2CF9AE}" pid="121" name="FSC#ATSTATECFG@1.1001:BankAccountBIC">
    <vt:lpwstr/>
  </property>
  <property fmtid="{D5CDD505-2E9C-101B-9397-08002B2CF9AE}" pid="122" name="FSC#ATSTATECFG@1.1001:BankName">
    <vt:lpwstr/>
  </property>
  <property fmtid="{D5CDD505-2E9C-101B-9397-08002B2CF9AE}" pid="123" name="FSC#COOSYSTEM@1.1:Container">
    <vt:lpwstr>COO.2101.101.4.674919</vt:lpwstr>
  </property>
  <property fmtid="{D5CDD505-2E9C-101B-9397-08002B2CF9AE}" pid="124" name="FSC#FSCFOLIO@1.1001:docpropproject">
    <vt:lpwstr/>
  </property>
  <property fmtid="{D5CDD505-2E9C-101B-9397-08002B2CF9AE}" pid="125" name="MSIP_Label_aa112399-b73b-40c1-8af2-919b124b9d91_Enabled">
    <vt:lpwstr>true</vt:lpwstr>
  </property>
  <property fmtid="{D5CDD505-2E9C-101B-9397-08002B2CF9AE}" pid="126" name="MSIP_Label_aa112399-b73b-40c1-8af2-919b124b9d91_SetDate">
    <vt:lpwstr>2024-11-08T10:17:57Z</vt:lpwstr>
  </property>
  <property fmtid="{D5CDD505-2E9C-101B-9397-08002B2CF9AE}" pid="127" name="MSIP_Label_aa112399-b73b-40c1-8af2-919b124b9d91_Method">
    <vt:lpwstr>Privileged</vt:lpwstr>
  </property>
  <property fmtid="{D5CDD505-2E9C-101B-9397-08002B2CF9AE}" pid="128" name="MSIP_Label_aa112399-b73b-40c1-8af2-919b124b9d91_Name">
    <vt:lpwstr>L2</vt:lpwstr>
  </property>
  <property fmtid="{D5CDD505-2E9C-101B-9397-08002B2CF9AE}" pid="129" name="MSIP_Label_aa112399-b73b-40c1-8af2-919b124b9d91_SiteId">
    <vt:lpwstr>6ae27add-8276-4a38-88c1-3a9c1f973767</vt:lpwstr>
  </property>
  <property fmtid="{D5CDD505-2E9C-101B-9397-08002B2CF9AE}" pid="130" name="MSIP_Label_aa112399-b73b-40c1-8af2-919b124b9d91_ActionId">
    <vt:lpwstr>4a916a63-ba9d-4117-bb07-214fdf45a121</vt:lpwstr>
  </property>
  <property fmtid="{D5CDD505-2E9C-101B-9397-08002B2CF9AE}" pid="131" name="MSIP_Label_aa112399-b73b-40c1-8af2-919b124b9d91_ContentBits">
    <vt:lpwstr>0</vt:lpwstr>
  </property>
</Properties>
</file>